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Adat\2. Iskola\8. Edutus\1. Órarend, vizsgarend\26 tavasz\"/>
    </mc:Choice>
  </mc:AlternateContent>
  <xr:revisionPtr revIDLastSave="0" documentId="13_ncr:1_{2CB2ECCB-D9B5-4190-B5EC-116D4366CCC0}" xr6:coauthVersionLast="47" xr6:coauthVersionMax="47" xr10:uidLastSave="{00000000-0000-0000-0000-000000000000}"/>
  <bookViews>
    <workbookView xWindow="-108" yWindow="-108" windowWidth="23256" windowHeight="12720" tabRatio="920" firstSheet="6" activeTab="6" xr2:uid="{00000000-000D-0000-FFFF-FFFF00000000}"/>
  </bookViews>
  <sheets>
    <sheet name="segéd" sheetId="5" r:id="rId1"/>
    <sheet name="kurzusok" sheetId="88" r:id="rId2"/>
    <sheet name="Bp. terem" sheetId="4" r:id="rId3"/>
    <sheet name="Tb. terem" sheetId="44" r:id="rId4"/>
    <sheet name="Bp." sheetId="46" r:id="rId5"/>
    <sheet name="Tb." sheetId="54" r:id="rId6"/>
    <sheet name="Útmutató" sheetId="45" r:id="rId7"/>
    <sheet name="Alap" sheetId="1" r:id="rId8"/>
    <sheet name="Oktató" sheetId="3" r:id="rId9"/>
    <sheet name="B1" sheetId="77" r:id="rId10"/>
    <sheet name="1T" sheetId="76" r:id="rId11"/>
    <sheet name="FK" sheetId="81" r:id="rId12"/>
    <sheet name="BM" sheetId="75" r:id="rId13"/>
    <sheet name="E" sheetId="60" r:id="rId14"/>
    <sheet name="K" sheetId="80" r:id="rId15"/>
    <sheet name="T1" sheetId="72" r:id="rId16"/>
    <sheet name="FM" sheetId="70" r:id="rId17"/>
    <sheet name="1Mű" sheetId="69" r:id="rId18"/>
    <sheet name="1Me" sheetId="34" r:id="rId19"/>
    <sheet name="TM" sheetId="67" r:id="rId20"/>
    <sheet name="B2GI" sheetId="59" r:id="rId21"/>
    <sheet name="BGK" sheetId="79" r:id="rId22"/>
    <sheet name="B2GN" sheetId="33" r:id="rId23"/>
    <sheet name="B2KL" sheetId="16" r:id="rId24"/>
    <sheet name="B2KM" sheetId="24" r:id="rId25"/>
    <sheet name="B2KN" sheetId="20" r:id="rId26"/>
    <sheet name="2T" sheetId="11" r:id="rId27"/>
    <sheet name="T2GI" sheetId="68" r:id="rId28"/>
    <sheet name="TGK" sheetId="87" r:id="rId29"/>
    <sheet name="T2GN" sheetId="35" r:id="rId30"/>
    <sheet name="T2KL" sheetId="43" r:id="rId31"/>
    <sheet name="T2KM" sheetId="42" r:id="rId32"/>
    <sheet name="T2KN" sheetId="28" r:id="rId33"/>
    <sheet name="2Mű" sheetId="21" r:id="rId34"/>
    <sheet name="2Me" sheetId="41" r:id="rId35"/>
    <sheet name="B3GI" sheetId="13" r:id="rId36"/>
    <sheet name="B3GN" sheetId="15" r:id="rId37"/>
    <sheet name="B3KL" sheetId="65" r:id="rId38"/>
    <sheet name="B3KM" sheetId="78" r:id="rId39"/>
    <sheet name="B3KN" sheetId="23" r:id="rId40"/>
    <sheet name="T3GI" sheetId="17" r:id="rId41"/>
    <sheet name="T3GN" sheetId="18" r:id="rId42"/>
    <sheet name="T3KL" sheetId="19" r:id="rId43"/>
    <sheet name="T3KM" sheetId="86" r:id="rId44"/>
    <sheet name="T3KN" sheetId="39" r:id="rId45"/>
    <sheet name="MF" sheetId="6" r:id="rId46"/>
    <sheet name="MűL" sheetId="84" r:id="rId47"/>
    <sheet name="MM" sheetId="85" r:id="rId48"/>
    <sheet name="MK" sheetId="64" r:id="rId49"/>
    <sheet name="MeL" sheetId="82" r:id="rId50"/>
    <sheet name="MR" sheetId="83" r:id="rId51"/>
  </sheets>
  <externalReferences>
    <externalReference r:id="rId52"/>
  </externalReferences>
  <definedNames>
    <definedName name="_xlnm._FilterDatabase" localSheetId="7" hidden="1">Alap!$A$2:$DB$1177</definedName>
    <definedName name="_xlnm._FilterDatabase" localSheetId="1" hidden="1">kurzusok!$A$1:$H$1080</definedName>
    <definedName name="Oktató" localSheetId="1">[1]segéd!$A$1:$A$57</definedName>
    <definedName name="Oktató">segéd!$A$1:$A$70</definedName>
    <definedName name="oktatók">segéd!$A$1:$A$70</definedName>
    <definedName name="tbterem" localSheetId="1">[1]segéd!$D$1:$D$21</definedName>
    <definedName name="tbterem">segéd!$D$1:$D$22</definedName>
    <definedName name="Terem" localSheetId="1">[1]segéd!$C$1:$C$12</definedName>
    <definedName name="Terem">segéd!$C$1:$C$12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68" i="1" l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C962" i="1"/>
  <c r="E962" i="1"/>
  <c r="F962" i="1"/>
  <c r="G962" i="1"/>
  <c r="H962" i="1"/>
  <c r="I962" i="1"/>
  <c r="J962" i="1"/>
  <c r="K962" i="1"/>
  <c r="L962" i="1"/>
  <c r="M962" i="1"/>
  <c r="N962" i="1"/>
  <c r="O962" i="1"/>
  <c r="P962" i="1"/>
  <c r="Q962" i="1"/>
  <c r="R962" i="1"/>
  <c r="S962" i="1"/>
  <c r="T962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AG962" i="1"/>
  <c r="AH962" i="1"/>
  <c r="AI962" i="1"/>
  <c r="AJ962" i="1"/>
  <c r="AK962" i="1"/>
  <c r="AL962" i="1"/>
  <c r="AM962" i="1"/>
  <c r="AN962" i="1"/>
  <c r="AO962" i="1"/>
  <c r="AP962" i="1"/>
  <c r="AQ962" i="1"/>
  <c r="AR962" i="1"/>
  <c r="AS962" i="1"/>
  <c r="AT962" i="1"/>
  <c r="AU962" i="1"/>
  <c r="AV962" i="1"/>
  <c r="AW962" i="1"/>
  <c r="AX962" i="1"/>
  <c r="C963" i="1"/>
  <c r="E963" i="1"/>
  <c r="F963" i="1"/>
  <c r="G963" i="1"/>
  <c r="H963" i="1"/>
  <c r="I963" i="1"/>
  <c r="J963" i="1"/>
  <c r="K963" i="1"/>
  <c r="L963" i="1"/>
  <c r="M963" i="1"/>
  <c r="N963" i="1"/>
  <c r="O963" i="1"/>
  <c r="P963" i="1"/>
  <c r="Q963" i="1"/>
  <c r="R963" i="1"/>
  <c r="S963" i="1"/>
  <c r="T963" i="1"/>
  <c r="U963" i="1"/>
  <c r="V963" i="1"/>
  <c r="W963" i="1"/>
  <c r="X963" i="1"/>
  <c r="Y963" i="1"/>
  <c r="Z963" i="1"/>
  <c r="AA963" i="1"/>
  <c r="AB963" i="1"/>
  <c r="AC963" i="1"/>
  <c r="AD963" i="1"/>
  <c r="AE963" i="1"/>
  <c r="AF963" i="1"/>
  <c r="AG963" i="1"/>
  <c r="AH963" i="1"/>
  <c r="AI963" i="1"/>
  <c r="AJ963" i="1"/>
  <c r="AK963" i="1"/>
  <c r="AL963" i="1"/>
  <c r="AM963" i="1"/>
  <c r="AN963" i="1"/>
  <c r="AO963" i="1"/>
  <c r="AP963" i="1"/>
  <c r="AQ963" i="1"/>
  <c r="AR963" i="1"/>
  <c r="AS963" i="1"/>
  <c r="AT963" i="1"/>
  <c r="AU963" i="1"/>
  <c r="AV963" i="1"/>
  <c r="AW963" i="1"/>
  <c r="AX963" i="1"/>
  <c r="C964" i="1"/>
  <c r="E964" i="1"/>
  <c r="F964" i="1"/>
  <c r="G964" i="1"/>
  <c r="H964" i="1"/>
  <c r="I964" i="1"/>
  <c r="J964" i="1"/>
  <c r="K964" i="1"/>
  <c r="L964" i="1"/>
  <c r="M964" i="1"/>
  <c r="N964" i="1"/>
  <c r="O964" i="1"/>
  <c r="P964" i="1"/>
  <c r="Q964" i="1"/>
  <c r="R964" i="1"/>
  <c r="S964" i="1"/>
  <c r="T964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AG964" i="1"/>
  <c r="AH964" i="1"/>
  <c r="AI964" i="1"/>
  <c r="AJ964" i="1"/>
  <c r="AK964" i="1"/>
  <c r="AL964" i="1"/>
  <c r="AM964" i="1"/>
  <c r="AN964" i="1"/>
  <c r="AO964" i="1"/>
  <c r="AP964" i="1"/>
  <c r="AQ964" i="1"/>
  <c r="AR964" i="1"/>
  <c r="AS964" i="1"/>
  <c r="AT964" i="1"/>
  <c r="AU964" i="1"/>
  <c r="AV964" i="1"/>
  <c r="AW964" i="1"/>
  <c r="AX964" i="1"/>
  <c r="C965" i="1"/>
  <c r="E965" i="1"/>
  <c r="F965" i="1"/>
  <c r="G965" i="1"/>
  <c r="H965" i="1"/>
  <c r="I965" i="1"/>
  <c r="J965" i="1"/>
  <c r="K965" i="1"/>
  <c r="L965" i="1"/>
  <c r="M965" i="1"/>
  <c r="N965" i="1"/>
  <c r="O965" i="1"/>
  <c r="P965" i="1"/>
  <c r="Q965" i="1"/>
  <c r="R965" i="1"/>
  <c r="S965" i="1"/>
  <c r="T965" i="1"/>
  <c r="U965" i="1"/>
  <c r="V965" i="1"/>
  <c r="W965" i="1"/>
  <c r="X965" i="1"/>
  <c r="Y965" i="1"/>
  <c r="Z965" i="1"/>
  <c r="AA965" i="1"/>
  <c r="AB965" i="1"/>
  <c r="AC965" i="1"/>
  <c r="AD965" i="1"/>
  <c r="AE965" i="1"/>
  <c r="AF965" i="1"/>
  <c r="AG965" i="1"/>
  <c r="AH965" i="1"/>
  <c r="AI965" i="1"/>
  <c r="AJ965" i="1"/>
  <c r="AK965" i="1"/>
  <c r="AL965" i="1"/>
  <c r="AM965" i="1"/>
  <c r="AN965" i="1"/>
  <c r="AO965" i="1"/>
  <c r="AP965" i="1"/>
  <c r="AQ965" i="1"/>
  <c r="AR965" i="1"/>
  <c r="AS965" i="1"/>
  <c r="AT965" i="1"/>
  <c r="AU965" i="1"/>
  <c r="AV965" i="1"/>
  <c r="AW965" i="1"/>
  <c r="AX965" i="1"/>
  <c r="C966" i="1"/>
  <c r="E966" i="1"/>
  <c r="F966" i="1"/>
  <c r="G966" i="1"/>
  <c r="H966" i="1"/>
  <c r="I966" i="1"/>
  <c r="J966" i="1"/>
  <c r="K966" i="1"/>
  <c r="L966" i="1"/>
  <c r="M966" i="1"/>
  <c r="N966" i="1"/>
  <c r="O966" i="1"/>
  <c r="P966" i="1"/>
  <c r="Q966" i="1"/>
  <c r="R966" i="1"/>
  <c r="S966" i="1"/>
  <c r="T966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AG966" i="1"/>
  <c r="AH966" i="1"/>
  <c r="AI966" i="1"/>
  <c r="AJ966" i="1"/>
  <c r="AK966" i="1"/>
  <c r="AL966" i="1"/>
  <c r="AM966" i="1"/>
  <c r="AN966" i="1"/>
  <c r="AO966" i="1"/>
  <c r="AP966" i="1"/>
  <c r="AQ966" i="1"/>
  <c r="AR966" i="1"/>
  <c r="AS966" i="1"/>
  <c r="AT966" i="1"/>
  <c r="AU966" i="1"/>
  <c r="AV966" i="1"/>
  <c r="AW966" i="1"/>
  <c r="AX966" i="1"/>
  <c r="C967" i="1"/>
  <c r="E967" i="1"/>
  <c r="F967" i="1"/>
  <c r="G967" i="1"/>
  <c r="H967" i="1"/>
  <c r="I967" i="1"/>
  <c r="J967" i="1"/>
  <c r="K967" i="1"/>
  <c r="L967" i="1"/>
  <c r="M967" i="1"/>
  <c r="N967" i="1"/>
  <c r="O967" i="1"/>
  <c r="P967" i="1"/>
  <c r="Q967" i="1"/>
  <c r="R967" i="1"/>
  <c r="S967" i="1"/>
  <c r="T967" i="1"/>
  <c r="U967" i="1"/>
  <c r="V967" i="1"/>
  <c r="W967" i="1"/>
  <c r="X967" i="1"/>
  <c r="Y967" i="1"/>
  <c r="Z967" i="1"/>
  <c r="AA967" i="1"/>
  <c r="AB967" i="1"/>
  <c r="AC967" i="1"/>
  <c r="AD967" i="1"/>
  <c r="AE967" i="1"/>
  <c r="AF967" i="1"/>
  <c r="AG967" i="1"/>
  <c r="AH967" i="1"/>
  <c r="AI967" i="1"/>
  <c r="AJ967" i="1"/>
  <c r="AK967" i="1"/>
  <c r="AL967" i="1"/>
  <c r="AM967" i="1"/>
  <c r="AN967" i="1"/>
  <c r="AO967" i="1"/>
  <c r="AP967" i="1"/>
  <c r="AQ967" i="1"/>
  <c r="AR967" i="1"/>
  <c r="AS967" i="1"/>
  <c r="AT967" i="1"/>
  <c r="AU967" i="1"/>
  <c r="AV967" i="1"/>
  <c r="AW967" i="1"/>
  <c r="AX967" i="1"/>
  <c r="C968" i="1"/>
  <c r="E968" i="1"/>
  <c r="F968" i="1"/>
  <c r="G968" i="1"/>
  <c r="H968" i="1"/>
  <c r="I968" i="1"/>
  <c r="J968" i="1"/>
  <c r="K968" i="1"/>
  <c r="L968" i="1"/>
  <c r="M968" i="1"/>
  <c r="N968" i="1"/>
  <c r="O968" i="1"/>
  <c r="P968" i="1"/>
  <c r="Q968" i="1"/>
  <c r="R968" i="1"/>
  <c r="S968" i="1"/>
  <c r="T968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AG968" i="1"/>
  <c r="AH968" i="1"/>
  <c r="AI968" i="1"/>
  <c r="AJ968" i="1"/>
  <c r="AK968" i="1"/>
  <c r="AL968" i="1"/>
  <c r="AM968" i="1"/>
  <c r="AN968" i="1"/>
  <c r="AO968" i="1"/>
  <c r="AP968" i="1"/>
  <c r="AQ968" i="1"/>
  <c r="AR968" i="1"/>
  <c r="AS968" i="1"/>
  <c r="AT968" i="1"/>
  <c r="AU968" i="1"/>
  <c r="AV968" i="1"/>
  <c r="AW968" i="1"/>
  <c r="AX968" i="1"/>
  <c r="C969" i="1"/>
  <c r="E969" i="1"/>
  <c r="F969" i="1"/>
  <c r="G969" i="1"/>
  <c r="H969" i="1"/>
  <c r="I969" i="1"/>
  <c r="J969" i="1"/>
  <c r="K969" i="1"/>
  <c r="L969" i="1"/>
  <c r="M969" i="1"/>
  <c r="N969" i="1"/>
  <c r="O969" i="1"/>
  <c r="P969" i="1"/>
  <c r="Q969" i="1"/>
  <c r="R969" i="1"/>
  <c r="S969" i="1"/>
  <c r="T969" i="1"/>
  <c r="U969" i="1"/>
  <c r="V969" i="1"/>
  <c r="W969" i="1"/>
  <c r="X969" i="1"/>
  <c r="Y969" i="1"/>
  <c r="Z969" i="1"/>
  <c r="AA969" i="1"/>
  <c r="AB969" i="1"/>
  <c r="AC969" i="1"/>
  <c r="AD969" i="1"/>
  <c r="AE969" i="1"/>
  <c r="AF969" i="1"/>
  <c r="AG969" i="1"/>
  <c r="AH969" i="1"/>
  <c r="AI969" i="1"/>
  <c r="AJ969" i="1"/>
  <c r="AK969" i="1"/>
  <c r="AL969" i="1"/>
  <c r="AM969" i="1"/>
  <c r="AN969" i="1"/>
  <c r="AO969" i="1"/>
  <c r="AP969" i="1"/>
  <c r="AQ969" i="1"/>
  <c r="AR969" i="1"/>
  <c r="AS969" i="1"/>
  <c r="AT969" i="1"/>
  <c r="AU969" i="1"/>
  <c r="AV969" i="1"/>
  <c r="AW969" i="1"/>
  <c r="AX969" i="1"/>
  <c r="C970" i="1"/>
  <c r="E970" i="1"/>
  <c r="F970" i="1"/>
  <c r="G970" i="1"/>
  <c r="H970" i="1"/>
  <c r="I970" i="1"/>
  <c r="J970" i="1"/>
  <c r="K970" i="1"/>
  <c r="L970" i="1"/>
  <c r="M970" i="1"/>
  <c r="N970" i="1"/>
  <c r="O970" i="1"/>
  <c r="P970" i="1"/>
  <c r="Q970" i="1"/>
  <c r="R970" i="1"/>
  <c r="S970" i="1"/>
  <c r="T970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AG970" i="1"/>
  <c r="AH970" i="1"/>
  <c r="AI970" i="1"/>
  <c r="AJ970" i="1"/>
  <c r="AK970" i="1"/>
  <c r="AL970" i="1"/>
  <c r="AM970" i="1"/>
  <c r="AN970" i="1"/>
  <c r="AO970" i="1"/>
  <c r="AP970" i="1"/>
  <c r="AQ970" i="1"/>
  <c r="AR970" i="1"/>
  <c r="AS970" i="1"/>
  <c r="AT970" i="1"/>
  <c r="AU970" i="1"/>
  <c r="AV970" i="1"/>
  <c r="AW970" i="1"/>
  <c r="AX970" i="1"/>
  <c r="C971" i="1"/>
  <c r="E971" i="1"/>
  <c r="F971" i="1"/>
  <c r="G971" i="1"/>
  <c r="H971" i="1"/>
  <c r="I971" i="1"/>
  <c r="J971" i="1"/>
  <c r="K971" i="1"/>
  <c r="L971" i="1"/>
  <c r="M971" i="1"/>
  <c r="N971" i="1"/>
  <c r="O971" i="1"/>
  <c r="P971" i="1"/>
  <c r="Q971" i="1"/>
  <c r="R971" i="1"/>
  <c r="S971" i="1"/>
  <c r="T971" i="1"/>
  <c r="U971" i="1"/>
  <c r="V971" i="1"/>
  <c r="W971" i="1"/>
  <c r="X971" i="1"/>
  <c r="Y971" i="1"/>
  <c r="Z971" i="1"/>
  <c r="AA971" i="1"/>
  <c r="AB971" i="1"/>
  <c r="AC971" i="1"/>
  <c r="AD971" i="1"/>
  <c r="AE971" i="1"/>
  <c r="AF971" i="1"/>
  <c r="AG971" i="1"/>
  <c r="AH971" i="1"/>
  <c r="AI971" i="1"/>
  <c r="AJ971" i="1"/>
  <c r="AK971" i="1"/>
  <c r="AL971" i="1"/>
  <c r="AM971" i="1"/>
  <c r="AN971" i="1"/>
  <c r="AO971" i="1"/>
  <c r="AP971" i="1"/>
  <c r="AQ971" i="1"/>
  <c r="AR971" i="1"/>
  <c r="AS971" i="1"/>
  <c r="AT971" i="1"/>
  <c r="AU971" i="1"/>
  <c r="AV971" i="1"/>
  <c r="AW971" i="1"/>
  <c r="AX971" i="1"/>
  <c r="C972" i="1"/>
  <c r="E972" i="1"/>
  <c r="F972" i="1"/>
  <c r="G972" i="1"/>
  <c r="H972" i="1"/>
  <c r="I972" i="1"/>
  <c r="J972" i="1"/>
  <c r="K972" i="1"/>
  <c r="L972" i="1"/>
  <c r="M972" i="1"/>
  <c r="N972" i="1"/>
  <c r="O972" i="1"/>
  <c r="P972" i="1"/>
  <c r="Q972" i="1"/>
  <c r="R972" i="1"/>
  <c r="S972" i="1"/>
  <c r="T972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AG972" i="1"/>
  <c r="AH972" i="1"/>
  <c r="AI972" i="1"/>
  <c r="AJ972" i="1"/>
  <c r="AK972" i="1"/>
  <c r="AL972" i="1"/>
  <c r="AM972" i="1"/>
  <c r="AN972" i="1"/>
  <c r="AO972" i="1"/>
  <c r="AP972" i="1"/>
  <c r="AQ972" i="1"/>
  <c r="AR972" i="1"/>
  <c r="AS972" i="1"/>
  <c r="AT972" i="1"/>
  <c r="AU972" i="1"/>
  <c r="AV972" i="1"/>
  <c r="AW972" i="1"/>
  <c r="AX972" i="1"/>
  <c r="C973" i="1"/>
  <c r="E973" i="1"/>
  <c r="F973" i="1"/>
  <c r="G973" i="1"/>
  <c r="H973" i="1"/>
  <c r="I973" i="1"/>
  <c r="J973" i="1"/>
  <c r="K973" i="1"/>
  <c r="L973" i="1"/>
  <c r="M973" i="1"/>
  <c r="N973" i="1"/>
  <c r="O973" i="1"/>
  <c r="P973" i="1"/>
  <c r="Q973" i="1"/>
  <c r="R973" i="1"/>
  <c r="S973" i="1"/>
  <c r="T973" i="1"/>
  <c r="U973" i="1"/>
  <c r="V973" i="1"/>
  <c r="W973" i="1"/>
  <c r="X973" i="1"/>
  <c r="Y973" i="1"/>
  <c r="Z973" i="1"/>
  <c r="AA973" i="1"/>
  <c r="AB973" i="1"/>
  <c r="AC973" i="1"/>
  <c r="AD973" i="1"/>
  <c r="AE973" i="1"/>
  <c r="AF973" i="1"/>
  <c r="AG973" i="1"/>
  <c r="AH973" i="1"/>
  <c r="AI973" i="1"/>
  <c r="AJ973" i="1"/>
  <c r="AK973" i="1"/>
  <c r="AL973" i="1"/>
  <c r="AM973" i="1"/>
  <c r="AN973" i="1"/>
  <c r="AO973" i="1"/>
  <c r="AP973" i="1"/>
  <c r="AQ973" i="1"/>
  <c r="AR973" i="1"/>
  <c r="AS973" i="1"/>
  <c r="AT973" i="1"/>
  <c r="AU973" i="1"/>
  <c r="AV973" i="1"/>
  <c r="AW973" i="1"/>
  <c r="AX973" i="1"/>
  <c r="C974" i="1"/>
  <c r="E974" i="1"/>
  <c r="F974" i="1"/>
  <c r="G974" i="1"/>
  <c r="H974" i="1"/>
  <c r="I974" i="1"/>
  <c r="J974" i="1"/>
  <c r="K974" i="1"/>
  <c r="L974" i="1"/>
  <c r="M974" i="1"/>
  <c r="N974" i="1"/>
  <c r="O974" i="1"/>
  <c r="P974" i="1"/>
  <c r="Q974" i="1"/>
  <c r="R974" i="1"/>
  <c r="S974" i="1"/>
  <c r="T974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AG974" i="1"/>
  <c r="AH974" i="1"/>
  <c r="AI974" i="1"/>
  <c r="AJ974" i="1"/>
  <c r="AK974" i="1"/>
  <c r="AL974" i="1"/>
  <c r="AM974" i="1"/>
  <c r="AN974" i="1"/>
  <c r="AO974" i="1"/>
  <c r="AP974" i="1"/>
  <c r="AQ974" i="1"/>
  <c r="AR974" i="1"/>
  <c r="AS974" i="1"/>
  <c r="AT974" i="1"/>
  <c r="AU974" i="1"/>
  <c r="AV974" i="1"/>
  <c r="AW974" i="1"/>
  <c r="AX974" i="1"/>
  <c r="C975" i="1"/>
  <c r="E975" i="1"/>
  <c r="F975" i="1"/>
  <c r="G975" i="1"/>
  <c r="H975" i="1"/>
  <c r="I975" i="1"/>
  <c r="J975" i="1"/>
  <c r="K975" i="1"/>
  <c r="L975" i="1"/>
  <c r="M975" i="1"/>
  <c r="N975" i="1"/>
  <c r="O975" i="1"/>
  <c r="P975" i="1"/>
  <c r="Q975" i="1"/>
  <c r="R975" i="1"/>
  <c r="S975" i="1"/>
  <c r="T975" i="1"/>
  <c r="U975" i="1"/>
  <c r="V975" i="1"/>
  <c r="W975" i="1"/>
  <c r="X975" i="1"/>
  <c r="Y975" i="1"/>
  <c r="Z975" i="1"/>
  <c r="AA975" i="1"/>
  <c r="AB975" i="1"/>
  <c r="AC975" i="1"/>
  <c r="AD975" i="1"/>
  <c r="AE975" i="1"/>
  <c r="AF975" i="1"/>
  <c r="AG975" i="1"/>
  <c r="AH975" i="1"/>
  <c r="AI975" i="1"/>
  <c r="AJ975" i="1"/>
  <c r="AK975" i="1"/>
  <c r="AL975" i="1"/>
  <c r="AM975" i="1"/>
  <c r="AN975" i="1"/>
  <c r="AO975" i="1"/>
  <c r="AP975" i="1"/>
  <c r="AQ975" i="1"/>
  <c r="AR975" i="1"/>
  <c r="AS975" i="1"/>
  <c r="AT975" i="1"/>
  <c r="AU975" i="1"/>
  <c r="AV975" i="1"/>
  <c r="AW975" i="1"/>
  <c r="AX975" i="1"/>
  <c r="C976" i="1"/>
  <c r="E976" i="1"/>
  <c r="F976" i="1"/>
  <c r="G976" i="1"/>
  <c r="H976" i="1"/>
  <c r="I976" i="1"/>
  <c r="J976" i="1"/>
  <c r="K976" i="1"/>
  <c r="L976" i="1"/>
  <c r="M976" i="1"/>
  <c r="N976" i="1"/>
  <c r="O976" i="1"/>
  <c r="P976" i="1"/>
  <c r="Q976" i="1"/>
  <c r="R976" i="1"/>
  <c r="S976" i="1"/>
  <c r="T976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AG976" i="1"/>
  <c r="AH976" i="1"/>
  <c r="AI976" i="1"/>
  <c r="AJ976" i="1"/>
  <c r="AK976" i="1"/>
  <c r="AL976" i="1"/>
  <c r="AM976" i="1"/>
  <c r="AN976" i="1"/>
  <c r="AO976" i="1"/>
  <c r="AP976" i="1"/>
  <c r="AQ976" i="1"/>
  <c r="AR976" i="1"/>
  <c r="AS976" i="1"/>
  <c r="AT976" i="1"/>
  <c r="AU976" i="1"/>
  <c r="AV976" i="1"/>
  <c r="AW976" i="1"/>
  <c r="AX976" i="1"/>
  <c r="C977" i="1"/>
  <c r="E977" i="1"/>
  <c r="F977" i="1"/>
  <c r="G977" i="1"/>
  <c r="H977" i="1"/>
  <c r="I977" i="1"/>
  <c r="J977" i="1"/>
  <c r="K977" i="1"/>
  <c r="L977" i="1"/>
  <c r="M977" i="1"/>
  <c r="N977" i="1"/>
  <c r="O977" i="1"/>
  <c r="P977" i="1"/>
  <c r="Q977" i="1"/>
  <c r="R977" i="1"/>
  <c r="S977" i="1"/>
  <c r="T977" i="1"/>
  <c r="U977" i="1"/>
  <c r="V977" i="1"/>
  <c r="W977" i="1"/>
  <c r="X977" i="1"/>
  <c r="Y977" i="1"/>
  <c r="Z977" i="1"/>
  <c r="AA977" i="1"/>
  <c r="AB977" i="1"/>
  <c r="AC977" i="1"/>
  <c r="AD977" i="1"/>
  <c r="AE977" i="1"/>
  <c r="AF977" i="1"/>
  <c r="AG977" i="1"/>
  <c r="AH977" i="1"/>
  <c r="AI977" i="1"/>
  <c r="AJ977" i="1"/>
  <c r="AK977" i="1"/>
  <c r="AL977" i="1"/>
  <c r="AM977" i="1"/>
  <c r="AN977" i="1"/>
  <c r="AO977" i="1"/>
  <c r="AP977" i="1"/>
  <c r="AQ977" i="1"/>
  <c r="AR977" i="1"/>
  <c r="AS977" i="1"/>
  <c r="AT977" i="1"/>
  <c r="AU977" i="1"/>
  <c r="AV977" i="1"/>
  <c r="AW977" i="1"/>
  <c r="AX977" i="1"/>
  <c r="C978" i="1"/>
  <c r="E978" i="1"/>
  <c r="F978" i="1"/>
  <c r="G978" i="1"/>
  <c r="H978" i="1"/>
  <c r="I978" i="1"/>
  <c r="J978" i="1"/>
  <c r="K978" i="1"/>
  <c r="L978" i="1"/>
  <c r="M978" i="1"/>
  <c r="N978" i="1"/>
  <c r="O978" i="1"/>
  <c r="P978" i="1"/>
  <c r="Q978" i="1"/>
  <c r="R978" i="1"/>
  <c r="S978" i="1"/>
  <c r="T978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AG978" i="1"/>
  <c r="AH978" i="1"/>
  <c r="AI978" i="1"/>
  <c r="AJ978" i="1"/>
  <c r="AK978" i="1"/>
  <c r="AL978" i="1"/>
  <c r="AM978" i="1"/>
  <c r="AN978" i="1"/>
  <c r="AO978" i="1"/>
  <c r="AP978" i="1"/>
  <c r="AQ978" i="1"/>
  <c r="AR978" i="1"/>
  <c r="AS978" i="1"/>
  <c r="AT978" i="1"/>
  <c r="AU978" i="1"/>
  <c r="AV978" i="1"/>
  <c r="AW978" i="1"/>
  <c r="AX978" i="1"/>
  <c r="C979" i="1"/>
  <c r="E979" i="1"/>
  <c r="F979" i="1"/>
  <c r="G979" i="1"/>
  <c r="H979" i="1"/>
  <c r="I979" i="1"/>
  <c r="J979" i="1"/>
  <c r="K979" i="1"/>
  <c r="L979" i="1"/>
  <c r="M979" i="1"/>
  <c r="N979" i="1"/>
  <c r="O979" i="1"/>
  <c r="P979" i="1"/>
  <c r="Q979" i="1"/>
  <c r="R979" i="1"/>
  <c r="S979" i="1"/>
  <c r="T979" i="1"/>
  <c r="U979" i="1"/>
  <c r="V979" i="1"/>
  <c r="W979" i="1"/>
  <c r="X979" i="1"/>
  <c r="Y979" i="1"/>
  <c r="Z979" i="1"/>
  <c r="AA979" i="1"/>
  <c r="AB979" i="1"/>
  <c r="AC979" i="1"/>
  <c r="AD979" i="1"/>
  <c r="AE979" i="1"/>
  <c r="AF979" i="1"/>
  <c r="AG979" i="1"/>
  <c r="AH979" i="1"/>
  <c r="AI979" i="1"/>
  <c r="AJ979" i="1"/>
  <c r="AK979" i="1"/>
  <c r="AL979" i="1"/>
  <c r="AM979" i="1"/>
  <c r="AN979" i="1"/>
  <c r="AO979" i="1"/>
  <c r="AP979" i="1"/>
  <c r="AQ979" i="1"/>
  <c r="AR979" i="1"/>
  <c r="AS979" i="1"/>
  <c r="AT979" i="1"/>
  <c r="AU979" i="1"/>
  <c r="AV979" i="1"/>
  <c r="AW979" i="1"/>
  <c r="AX979" i="1"/>
  <c r="C980" i="1"/>
  <c r="E980" i="1"/>
  <c r="F980" i="1"/>
  <c r="G980" i="1"/>
  <c r="H980" i="1"/>
  <c r="I980" i="1"/>
  <c r="J980" i="1"/>
  <c r="K980" i="1"/>
  <c r="L980" i="1"/>
  <c r="M980" i="1"/>
  <c r="N980" i="1"/>
  <c r="O980" i="1"/>
  <c r="P980" i="1"/>
  <c r="Q980" i="1"/>
  <c r="R980" i="1"/>
  <c r="S980" i="1"/>
  <c r="T980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AG980" i="1"/>
  <c r="AH980" i="1"/>
  <c r="AI980" i="1"/>
  <c r="AJ980" i="1"/>
  <c r="AK980" i="1"/>
  <c r="AL980" i="1"/>
  <c r="AM980" i="1"/>
  <c r="AN980" i="1"/>
  <c r="AO980" i="1"/>
  <c r="AP980" i="1"/>
  <c r="AQ980" i="1"/>
  <c r="AR980" i="1"/>
  <c r="AS980" i="1"/>
  <c r="AT980" i="1"/>
  <c r="AU980" i="1"/>
  <c r="AV980" i="1"/>
  <c r="AW980" i="1"/>
  <c r="AX980" i="1"/>
  <c r="C981" i="1"/>
  <c r="E981" i="1"/>
  <c r="F981" i="1"/>
  <c r="G981" i="1"/>
  <c r="H981" i="1"/>
  <c r="I981" i="1"/>
  <c r="J981" i="1"/>
  <c r="K981" i="1"/>
  <c r="L981" i="1"/>
  <c r="M981" i="1"/>
  <c r="N981" i="1"/>
  <c r="O981" i="1"/>
  <c r="P981" i="1"/>
  <c r="Q981" i="1"/>
  <c r="R981" i="1"/>
  <c r="S981" i="1"/>
  <c r="T981" i="1"/>
  <c r="U981" i="1"/>
  <c r="V981" i="1"/>
  <c r="W981" i="1"/>
  <c r="X981" i="1"/>
  <c r="Y981" i="1"/>
  <c r="Z981" i="1"/>
  <c r="AA981" i="1"/>
  <c r="AB981" i="1"/>
  <c r="AC981" i="1"/>
  <c r="AD981" i="1"/>
  <c r="AE981" i="1"/>
  <c r="AF981" i="1"/>
  <c r="AG981" i="1"/>
  <c r="AH981" i="1"/>
  <c r="AI981" i="1"/>
  <c r="AJ981" i="1"/>
  <c r="AK981" i="1"/>
  <c r="AL981" i="1"/>
  <c r="AM981" i="1"/>
  <c r="AN981" i="1"/>
  <c r="AO981" i="1"/>
  <c r="AP981" i="1"/>
  <c r="AQ981" i="1"/>
  <c r="AR981" i="1"/>
  <c r="AS981" i="1"/>
  <c r="AT981" i="1"/>
  <c r="AU981" i="1"/>
  <c r="AV981" i="1"/>
  <c r="AW981" i="1"/>
  <c r="AX981" i="1"/>
  <c r="C982" i="1"/>
  <c r="E982" i="1"/>
  <c r="F982" i="1"/>
  <c r="G982" i="1"/>
  <c r="H982" i="1"/>
  <c r="I982" i="1"/>
  <c r="J982" i="1"/>
  <c r="K982" i="1"/>
  <c r="L982" i="1"/>
  <c r="M982" i="1"/>
  <c r="N982" i="1"/>
  <c r="O982" i="1"/>
  <c r="P982" i="1"/>
  <c r="Q982" i="1"/>
  <c r="R982" i="1"/>
  <c r="S982" i="1"/>
  <c r="T982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AG982" i="1"/>
  <c r="AH982" i="1"/>
  <c r="AI982" i="1"/>
  <c r="AJ982" i="1"/>
  <c r="AK982" i="1"/>
  <c r="AL982" i="1"/>
  <c r="AM982" i="1"/>
  <c r="AN982" i="1"/>
  <c r="AO982" i="1"/>
  <c r="AP982" i="1"/>
  <c r="AQ982" i="1"/>
  <c r="AR982" i="1"/>
  <c r="AS982" i="1"/>
  <c r="AT982" i="1"/>
  <c r="AU982" i="1"/>
  <c r="AV982" i="1"/>
  <c r="AW982" i="1"/>
  <c r="AX982" i="1"/>
  <c r="C983" i="1"/>
  <c r="E983" i="1"/>
  <c r="F983" i="1"/>
  <c r="G983" i="1"/>
  <c r="H983" i="1"/>
  <c r="I983" i="1"/>
  <c r="J983" i="1"/>
  <c r="K983" i="1"/>
  <c r="L983" i="1"/>
  <c r="M983" i="1"/>
  <c r="N983" i="1"/>
  <c r="O983" i="1"/>
  <c r="P983" i="1"/>
  <c r="Q983" i="1"/>
  <c r="R983" i="1"/>
  <c r="S983" i="1"/>
  <c r="T983" i="1"/>
  <c r="U983" i="1"/>
  <c r="V983" i="1"/>
  <c r="W983" i="1"/>
  <c r="X983" i="1"/>
  <c r="Y983" i="1"/>
  <c r="Z983" i="1"/>
  <c r="AA983" i="1"/>
  <c r="AB983" i="1"/>
  <c r="AC983" i="1"/>
  <c r="AD983" i="1"/>
  <c r="AE983" i="1"/>
  <c r="AF983" i="1"/>
  <c r="AG983" i="1"/>
  <c r="AH983" i="1"/>
  <c r="AI983" i="1"/>
  <c r="AJ983" i="1"/>
  <c r="AK983" i="1"/>
  <c r="AL983" i="1"/>
  <c r="AM983" i="1"/>
  <c r="AN983" i="1"/>
  <c r="AO983" i="1"/>
  <c r="AP983" i="1"/>
  <c r="AQ983" i="1"/>
  <c r="AR983" i="1"/>
  <c r="AS983" i="1"/>
  <c r="AT983" i="1"/>
  <c r="AU983" i="1"/>
  <c r="AV983" i="1"/>
  <c r="AW983" i="1"/>
  <c r="AX983" i="1"/>
  <c r="C984" i="1"/>
  <c r="E984" i="1"/>
  <c r="F984" i="1"/>
  <c r="G984" i="1"/>
  <c r="H984" i="1"/>
  <c r="I984" i="1"/>
  <c r="J984" i="1"/>
  <c r="K984" i="1"/>
  <c r="L984" i="1"/>
  <c r="M984" i="1"/>
  <c r="N984" i="1"/>
  <c r="O984" i="1"/>
  <c r="P984" i="1"/>
  <c r="Q984" i="1"/>
  <c r="R984" i="1"/>
  <c r="S984" i="1"/>
  <c r="T984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AG984" i="1"/>
  <c r="AH984" i="1"/>
  <c r="AI984" i="1"/>
  <c r="AJ984" i="1"/>
  <c r="AK984" i="1"/>
  <c r="AL984" i="1"/>
  <c r="AM984" i="1"/>
  <c r="AN984" i="1"/>
  <c r="AO984" i="1"/>
  <c r="AP984" i="1"/>
  <c r="AQ984" i="1"/>
  <c r="AR984" i="1"/>
  <c r="AS984" i="1"/>
  <c r="AT984" i="1"/>
  <c r="AU984" i="1"/>
  <c r="AV984" i="1"/>
  <c r="AW984" i="1"/>
  <c r="AX984" i="1"/>
  <c r="C985" i="1"/>
  <c r="E985" i="1"/>
  <c r="F985" i="1"/>
  <c r="G985" i="1"/>
  <c r="H985" i="1"/>
  <c r="I985" i="1"/>
  <c r="J985" i="1"/>
  <c r="K985" i="1"/>
  <c r="L985" i="1"/>
  <c r="M985" i="1"/>
  <c r="N985" i="1"/>
  <c r="O985" i="1"/>
  <c r="P985" i="1"/>
  <c r="Q985" i="1"/>
  <c r="R985" i="1"/>
  <c r="S985" i="1"/>
  <c r="T985" i="1"/>
  <c r="U985" i="1"/>
  <c r="V985" i="1"/>
  <c r="W985" i="1"/>
  <c r="X985" i="1"/>
  <c r="Y985" i="1"/>
  <c r="Z985" i="1"/>
  <c r="AA985" i="1"/>
  <c r="AB985" i="1"/>
  <c r="AC985" i="1"/>
  <c r="AD985" i="1"/>
  <c r="AE985" i="1"/>
  <c r="AF985" i="1"/>
  <c r="AG985" i="1"/>
  <c r="AH985" i="1"/>
  <c r="AI985" i="1"/>
  <c r="AJ985" i="1"/>
  <c r="AK985" i="1"/>
  <c r="AL985" i="1"/>
  <c r="AM985" i="1"/>
  <c r="AN985" i="1"/>
  <c r="AO985" i="1"/>
  <c r="AP985" i="1"/>
  <c r="AQ985" i="1"/>
  <c r="AR985" i="1"/>
  <c r="AS985" i="1"/>
  <c r="AT985" i="1"/>
  <c r="AU985" i="1"/>
  <c r="AV985" i="1"/>
  <c r="AW985" i="1"/>
  <c r="AX985" i="1"/>
  <c r="C986" i="1"/>
  <c r="E986" i="1"/>
  <c r="F986" i="1"/>
  <c r="G986" i="1"/>
  <c r="H986" i="1"/>
  <c r="I986" i="1"/>
  <c r="J986" i="1"/>
  <c r="K986" i="1"/>
  <c r="L986" i="1"/>
  <c r="M986" i="1"/>
  <c r="N986" i="1"/>
  <c r="O986" i="1"/>
  <c r="P986" i="1"/>
  <c r="Q986" i="1"/>
  <c r="R986" i="1"/>
  <c r="S986" i="1"/>
  <c r="T986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AG986" i="1"/>
  <c r="AH986" i="1"/>
  <c r="AI986" i="1"/>
  <c r="AJ986" i="1"/>
  <c r="AK986" i="1"/>
  <c r="AL986" i="1"/>
  <c r="AM986" i="1"/>
  <c r="AN986" i="1"/>
  <c r="AO986" i="1"/>
  <c r="AP986" i="1"/>
  <c r="AQ986" i="1"/>
  <c r="AR986" i="1"/>
  <c r="AS986" i="1"/>
  <c r="AT986" i="1"/>
  <c r="AU986" i="1"/>
  <c r="AV986" i="1"/>
  <c r="AW986" i="1"/>
  <c r="AX986" i="1"/>
  <c r="C987" i="1"/>
  <c r="E987" i="1"/>
  <c r="F987" i="1"/>
  <c r="G987" i="1"/>
  <c r="H987" i="1"/>
  <c r="I987" i="1"/>
  <c r="J987" i="1"/>
  <c r="K987" i="1"/>
  <c r="L987" i="1"/>
  <c r="M987" i="1"/>
  <c r="N987" i="1"/>
  <c r="O987" i="1"/>
  <c r="P987" i="1"/>
  <c r="Q987" i="1"/>
  <c r="R987" i="1"/>
  <c r="S987" i="1"/>
  <c r="T987" i="1"/>
  <c r="U987" i="1"/>
  <c r="V987" i="1"/>
  <c r="W987" i="1"/>
  <c r="X987" i="1"/>
  <c r="Y987" i="1"/>
  <c r="Z987" i="1"/>
  <c r="AA987" i="1"/>
  <c r="AB987" i="1"/>
  <c r="AC987" i="1"/>
  <c r="AD987" i="1"/>
  <c r="AE987" i="1"/>
  <c r="AF987" i="1"/>
  <c r="AG987" i="1"/>
  <c r="AH987" i="1"/>
  <c r="AI987" i="1"/>
  <c r="AJ987" i="1"/>
  <c r="AK987" i="1"/>
  <c r="AL987" i="1"/>
  <c r="AM987" i="1"/>
  <c r="AN987" i="1"/>
  <c r="AO987" i="1"/>
  <c r="AP987" i="1"/>
  <c r="AQ987" i="1"/>
  <c r="AR987" i="1"/>
  <c r="AS987" i="1"/>
  <c r="AT987" i="1"/>
  <c r="AU987" i="1"/>
  <c r="AV987" i="1"/>
  <c r="AW987" i="1"/>
  <c r="AX987" i="1"/>
  <c r="C988" i="1"/>
  <c r="E988" i="1"/>
  <c r="F988" i="1"/>
  <c r="G988" i="1"/>
  <c r="H988" i="1"/>
  <c r="I988" i="1"/>
  <c r="J988" i="1"/>
  <c r="K988" i="1"/>
  <c r="L988" i="1"/>
  <c r="M988" i="1"/>
  <c r="N988" i="1"/>
  <c r="O988" i="1"/>
  <c r="P988" i="1"/>
  <c r="Q988" i="1"/>
  <c r="R988" i="1"/>
  <c r="S988" i="1"/>
  <c r="T988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AG988" i="1"/>
  <c r="AH988" i="1"/>
  <c r="AI988" i="1"/>
  <c r="AJ988" i="1"/>
  <c r="AK988" i="1"/>
  <c r="AL988" i="1"/>
  <c r="AM988" i="1"/>
  <c r="AN988" i="1"/>
  <c r="AO988" i="1"/>
  <c r="AP988" i="1"/>
  <c r="AQ988" i="1"/>
  <c r="AR988" i="1"/>
  <c r="AS988" i="1"/>
  <c r="AT988" i="1"/>
  <c r="AU988" i="1"/>
  <c r="AV988" i="1"/>
  <c r="AW988" i="1"/>
  <c r="AX988" i="1"/>
  <c r="C989" i="1"/>
  <c r="E989" i="1"/>
  <c r="F989" i="1"/>
  <c r="G989" i="1"/>
  <c r="H989" i="1"/>
  <c r="I989" i="1"/>
  <c r="J989" i="1"/>
  <c r="K989" i="1"/>
  <c r="L989" i="1"/>
  <c r="M989" i="1"/>
  <c r="N989" i="1"/>
  <c r="O989" i="1"/>
  <c r="P989" i="1"/>
  <c r="Q989" i="1"/>
  <c r="R989" i="1"/>
  <c r="S989" i="1"/>
  <c r="T989" i="1"/>
  <c r="U989" i="1"/>
  <c r="V989" i="1"/>
  <c r="W989" i="1"/>
  <c r="X989" i="1"/>
  <c r="Y989" i="1"/>
  <c r="Z989" i="1"/>
  <c r="AA989" i="1"/>
  <c r="AB989" i="1"/>
  <c r="AC989" i="1"/>
  <c r="AD989" i="1"/>
  <c r="AE989" i="1"/>
  <c r="AF989" i="1"/>
  <c r="AG989" i="1"/>
  <c r="AH989" i="1"/>
  <c r="AI989" i="1"/>
  <c r="AJ989" i="1"/>
  <c r="AK989" i="1"/>
  <c r="AL989" i="1"/>
  <c r="AM989" i="1"/>
  <c r="AN989" i="1"/>
  <c r="AO989" i="1"/>
  <c r="AP989" i="1"/>
  <c r="AQ989" i="1"/>
  <c r="AR989" i="1"/>
  <c r="AS989" i="1"/>
  <c r="AT989" i="1"/>
  <c r="AU989" i="1"/>
  <c r="AV989" i="1"/>
  <c r="AW989" i="1"/>
  <c r="AX989" i="1"/>
  <c r="C990" i="1"/>
  <c r="E990" i="1"/>
  <c r="F990" i="1"/>
  <c r="G990" i="1"/>
  <c r="H990" i="1"/>
  <c r="I990" i="1"/>
  <c r="J990" i="1"/>
  <c r="K990" i="1"/>
  <c r="L990" i="1"/>
  <c r="M990" i="1"/>
  <c r="N990" i="1"/>
  <c r="O990" i="1"/>
  <c r="P990" i="1"/>
  <c r="Q990" i="1"/>
  <c r="R990" i="1"/>
  <c r="S990" i="1"/>
  <c r="T990" i="1"/>
  <c r="U990" i="1"/>
  <c r="V990" i="1"/>
  <c r="W990" i="1"/>
  <c r="X990" i="1"/>
  <c r="Y990" i="1"/>
  <c r="Z990" i="1"/>
  <c r="AA990" i="1"/>
  <c r="AB990" i="1"/>
  <c r="AC990" i="1"/>
  <c r="AD990" i="1"/>
  <c r="AE990" i="1"/>
  <c r="AF990" i="1"/>
  <c r="AG990" i="1"/>
  <c r="AH990" i="1"/>
  <c r="AI990" i="1"/>
  <c r="AJ990" i="1"/>
  <c r="AK990" i="1"/>
  <c r="AL990" i="1"/>
  <c r="AM990" i="1"/>
  <c r="AN990" i="1"/>
  <c r="AO990" i="1"/>
  <c r="AP990" i="1"/>
  <c r="AQ990" i="1"/>
  <c r="AR990" i="1"/>
  <c r="AS990" i="1"/>
  <c r="AT990" i="1"/>
  <c r="AU990" i="1"/>
  <c r="AV990" i="1"/>
  <c r="AW990" i="1"/>
  <c r="AX990" i="1"/>
  <c r="C991" i="1"/>
  <c r="E991" i="1"/>
  <c r="F991" i="1"/>
  <c r="G991" i="1"/>
  <c r="H991" i="1"/>
  <c r="I991" i="1"/>
  <c r="J991" i="1"/>
  <c r="K991" i="1"/>
  <c r="L991" i="1"/>
  <c r="M991" i="1"/>
  <c r="N991" i="1"/>
  <c r="O991" i="1"/>
  <c r="P991" i="1"/>
  <c r="Q991" i="1"/>
  <c r="R991" i="1"/>
  <c r="S991" i="1"/>
  <c r="T991" i="1"/>
  <c r="U991" i="1"/>
  <c r="V991" i="1"/>
  <c r="W991" i="1"/>
  <c r="X991" i="1"/>
  <c r="Y991" i="1"/>
  <c r="Z991" i="1"/>
  <c r="AA991" i="1"/>
  <c r="AB991" i="1"/>
  <c r="AC991" i="1"/>
  <c r="AD991" i="1"/>
  <c r="AE991" i="1"/>
  <c r="AF991" i="1"/>
  <c r="AG991" i="1"/>
  <c r="AH991" i="1"/>
  <c r="AI991" i="1"/>
  <c r="AJ991" i="1"/>
  <c r="AK991" i="1"/>
  <c r="AL991" i="1"/>
  <c r="AM991" i="1"/>
  <c r="AN991" i="1"/>
  <c r="AO991" i="1"/>
  <c r="AP991" i="1"/>
  <c r="AQ991" i="1"/>
  <c r="AR991" i="1"/>
  <c r="AS991" i="1"/>
  <c r="AT991" i="1"/>
  <c r="AU991" i="1"/>
  <c r="AV991" i="1"/>
  <c r="AW991" i="1"/>
  <c r="AX991" i="1"/>
  <c r="C992" i="1"/>
  <c r="E992" i="1"/>
  <c r="F992" i="1"/>
  <c r="G992" i="1"/>
  <c r="H992" i="1"/>
  <c r="I992" i="1"/>
  <c r="J992" i="1"/>
  <c r="K992" i="1"/>
  <c r="L992" i="1"/>
  <c r="M992" i="1"/>
  <c r="N992" i="1"/>
  <c r="O992" i="1"/>
  <c r="P992" i="1"/>
  <c r="Q992" i="1"/>
  <c r="R992" i="1"/>
  <c r="S992" i="1"/>
  <c r="T992" i="1"/>
  <c r="U992" i="1"/>
  <c r="V992" i="1"/>
  <c r="W992" i="1"/>
  <c r="X992" i="1"/>
  <c r="Y992" i="1"/>
  <c r="Z992" i="1"/>
  <c r="AA992" i="1"/>
  <c r="AB992" i="1"/>
  <c r="AC992" i="1"/>
  <c r="AD992" i="1"/>
  <c r="AE992" i="1"/>
  <c r="AF992" i="1"/>
  <c r="AG992" i="1"/>
  <c r="AH992" i="1"/>
  <c r="AI992" i="1"/>
  <c r="AJ992" i="1"/>
  <c r="AK992" i="1"/>
  <c r="AL992" i="1"/>
  <c r="AM992" i="1"/>
  <c r="AN992" i="1"/>
  <c r="AO992" i="1"/>
  <c r="AP992" i="1"/>
  <c r="AQ992" i="1"/>
  <c r="AR992" i="1"/>
  <c r="AS992" i="1"/>
  <c r="AT992" i="1"/>
  <c r="AU992" i="1"/>
  <c r="AV992" i="1"/>
  <c r="AW992" i="1"/>
  <c r="AX992" i="1"/>
  <c r="C993" i="1"/>
  <c r="E993" i="1"/>
  <c r="F993" i="1"/>
  <c r="G993" i="1"/>
  <c r="H993" i="1"/>
  <c r="I993" i="1"/>
  <c r="J993" i="1"/>
  <c r="K993" i="1"/>
  <c r="L993" i="1"/>
  <c r="M993" i="1"/>
  <c r="N993" i="1"/>
  <c r="O993" i="1"/>
  <c r="P993" i="1"/>
  <c r="Q993" i="1"/>
  <c r="R993" i="1"/>
  <c r="S993" i="1"/>
  <c r="T993" i="1"/>
  <c r="U993" i="1"/>
  <c r="V993" i="1"/>
  <c r="W993" i="1"/>
  <c r="X993" i="1"/>
  <c r="Y993" i="1"/>
  <c r="Z993" i="1"/>
  <c r="AA993" i="1"/>
  <c r="AB993" i="1"/>
  <c r="AC993" i="1"/>
  <c r="AD993" i="1"/>
  <c r="AE993" i="1"/>
  <c r="AF993" i="1"/>
  <c r="AG993" i="1"/>
  <c r="AH993" i="1"/>
  <c r="AI993" i="1"/>
  <c r="AJ993" i="1"/>
  <c r="AK993" i="1"/>
  <c r="AL993" i="1"/>
  <c r="AM993" i="1"/>
  <c r="AN993" i="1"/>
  <c r="AO993" i="1"/>
  <c r="AP993" i="1"/>
  <c r="AQ993" i="1"/>
  <c r="AR993" i="1"/>
  <c r="AS993" i="1"/>
  <c r="AT993" i="1"/>
  <c r="AU993" i="1"/>
  <c r="AV993" i="1"/>
  <c r="AW993" i="1"/>
  <c r="AX993" i="1"/>
  <c r="C994" i="1"/>
  <c r="E994" i="1"/>
  <c r="F994" i="1"/>
  <c r="G994" i="1"/>
  <c r="H994" i="1"/>
  <c r="I994" i="1"/>
  <c r="J994" i="1"/>
  <c r="K994" i="1"/>
  <c r="L994" i="1"/>
  <c r="M994" i="1"/>
  <c r="N994" i="1"/>
  <c r="O994" i="1"/>
  <c r="P994" i="1"/>
  <c r="Q994" i="1"/>
  <c r="R994" i="1"/>
  <c r="S994" i="1"/>
  <c r="T994" i="1"/>
  <c r="U994" i="1"/>
  <c r="V994" i="1"/>
  <c r="W994" i="1"/>
  <c r="X994" i="1"/>
  <c r="Y994" i="1"/>
  <c r="Z994" i="1"/>
  <c r="AA994" i="1"/>
  <c r="AB994" i="1"/>
  <c r="AC994" i="1"/>
  <c r="AD994" i="1"/>
  <c r="AE994" i="1"/>
  <c r="AF994" i="1"/>
  <c r="AG994" i="1"/>
  <c r="AH994" i="1"/>
  <c r="AI994" i="1"/>
  <c r="AJ994" i="1"/>
  <c r="AK994" i="1"/>
  <c r="AL994" i="1"/>
  <c r="AM994" i="1"/>
  <c r="AN994" i="1"/>
  <c r="AO994" i="1"/>
  <c r="AP994" i="1"/>
  <c r="AQ994" i="1"/>
  <c r="AR994" i="1"/>
  <c r="AS994" i="1"/>
  <c r="AT994" i="1"/>
  <c r="AU994" i="1"/>
  <c r="AV994" i="1"/>
  <c r="AW994" i="1"/>
  <c r="AX994" i="1"/>
  <c r="C995" i="1"/>
  <c r="E995" i="1"/>
  <c r="F995" i="1"/>
  <c r="G995" i="1"/>
  <c r="H995" i="1"/>
  <c r="I995" i="1"/>
  <c r="J995" i="1"/>
  <c r="K995" i="1"/>
  <c r="L995" i="1"/>
  <c r="M995" i="1"/>
  <c r="N995" i="1"/>
  <c r="O995" i="1"/>
  <c r="P995" i="1"/>
  <c r="Q995" i="1"/>
  <c r="R995" i="1"/>
  <c r="S995" i="1"/>
  <c r="T995" i="1"/>
  <c r="U995" i="1"/>
  <c r="V995" i="1"/>
  <c r="W995" i="1"/>
  <c r="X995" i="1"/>
  <c r="Y995" i="1"/>
  <c r="Z995" i="1"/>
  <c r="AA995" i="1"/>
  <c r="AB995" i="1"/>
  <c r="AC995" i="1"/>
  <c r="AD995" i="1"/>
  <c r="AE995" i="1"/>
  <c r="AF995" i="1"/>
  <c r="AG995" i="1"/>
  <c r="AH995" i="1"/>
  <c r="AI995" i="1"/>
  <c r="AJ995" i="1"/>
  <c r="AK995" i="1"/>
  <c r="AL995" i="1"/>
  <c r="AM995" i="1"/>
  <c r="AN995" i="1"/>
  <c r="AO995" i="1"/>
  <c r="AP995" i="1"/>
  <c r="AQ995" i="1"/>
  <c r="AR995" i="1"/>
  <c r="AS995" i="1"/>
  <c r="AT995" i="1"/>
  <c r="AU995" i="1"/>
  <c r="AV995" i="1"/>
  <c r="AW995" i="1"/>
  <c r="AX995" i="1"/>
  <c r="C996" i="1"/>
  <c r="E996" i="1"/>
  <c r="F996" i="1"/>
  <c r="G996" i="1"/>
  <c r="H996" i="1"/>
  <c r="I996" i="1"/>
  <c r="J996" i="1"/>
  <c r="K996" i="1"/>
  <c r="L996" i="1"/>
  <c r="M996" i="1"/>
  <c r="N996" i="1"/>
  <c r="O996" i="1"/>
  <c r="P996" i="1"/>
  <c r="Q996" i="1"/>
  <c r="R996" i="1"/>
  <c r="S996" i="1"/>
  <c r="T996" i="1"/>
  <c r="U996" i="1"/>
  <c r="V996" i="1"/>
  <c r="W996" i="1"/>
  <c r="X996" i="1"/>
  <c r="Y996" i="1"/>
  <c r="Z996" i="1"/>
  <c r="AA996" i="1"/>
  <c r="AB996" i="1"/>
  <c r="AC996" i="1"/>
  <c r="AD996" i="1"/>
  <c r="AE996" i="1"/>
  <c r="AF996" i="1"/>
  <c r="AG996" i="1"/>
  <c r="AH996" i="1"/>
  <c r="AI996" i="1"/>
  <c r="AJ996" i="1"/>
  <c r="AK996" i="1"/>
  <c r="AL996" i="1"/>
  <c r="AM996" i="1"/>
  <c r="AN996" i="1"/>
  <c r="AO996" i="1"/>
  <c r="AP996" i="1"/>
  <c r="AQ996" i="1"/>
  <c r="AR996" i="1"/>
  <c r="AS996" i="1"/>
  <c r="AT996" i="1"/>
  <c r="AU996" i="1"/>
  <c r="AV996" i="1"/>
  <c r="AW996" i="1"/>
  <c r="AX996" i="1"/>
  <c r="C997" i="1"/>
  <c r="E997" i="1"/>
  <c r="F997" i="1"/>
  <c r="G997" i="1"/>
  <c r="H997" i="1"/>
  <c r="I997" i="1"/>
  <c r="J997" i="1"/>
  <c r="K997" i="1"/>
  <c r="L997" i="1"/>
  <c r="M997" i="1"/>
  <c r="N997" i="1"/>
  <c r="O997" i="1"/>
  <c r="P997" i="1"/>
  <c r="Q997" i="1"/>
  <c r="R997" i="1"/>
  <c r="S997" i="1"/>
  <c r="T997" i="1"/>
  <c r="U997" i="1"/>
  <c r="V997" i="1"/>
  <c r="W997" i="1"/>
  <c r="X997" i="1"/>
  <c r="Y997" i="1"/>
  <c r="Z997" i="1"/>
  <c r="AA997" i="1"/>
  <c r="AB997" i="1"/>
  <c r="AC997" i="1"/>
  <c r="AD997" i="1"/>
  <c r="AE997" i="1"/>
  <c r="AF997" i="1"/>
  <c r="AG997" i="1"/>
  <c r="AH997" i="1"/>
  <c r="AI997" i="1"/>
  <c r="AJ997" i="1"/>
  <c r="AK997" i="1"/>
  <c r="AL997" i="1"/>
  <c r="AM997" i="1"/>
  <c r="AN997" i="1"/>
  <c r="AO997" i="1"/>
  <c r="AP997" i="1"/>
  <c r="AQ997" i="1"/>
  <c r="AR997" i="1"/>
  <c r="AS997" i="1"/>
  <c r="AT997" i="1"/>
  <c r="AU997" i="1"/>
  <c r="AV997" i="1"/>
  <c r="AW997" i="1"/>
  <c r="AX997" i="1"/>
  <c r="C998" i="1"/>
  <c r="E998" i="1"/>
  <c r="F998" i="1"/>
  <c r="G998" i="1"/>
  <c r="H998" i="1"/>
  <c r="I998" i="1"/>
  <c r="J998" i="1"/>
  <c r="K998" i="1"/>
  <c r="L998" i="1"/>
  <c r="M998" i="1"/>
  <c r="N998" i="1"/>
  <c r="O998" i="1"/>
  <c r="P998" i="1"/>
  <c r="Q998" i="1"/>
  <c r="R998" i="1"/>
  <c r="S998" i="1"/>
  <c r="T998" i="1"/>
  <c r="U998" i="1"/>
  <c r="V998" i="1"/>
  <c r="W998" i="1"/>
  <c r="X998" i="1"/>
  <c r="Y998" i="1"/>
  <c r="Z998" i="1"/>
  <c r="AA998" i="1"/>
  <c r="AB998" i="1"/>
  <c r="AC998" i="1"/>
  <c r="AD998" i="1"/>
  <c r="AE998" i="1"/>
  <c r="AF998" i="1"/>
  <c r="AG998" i="1"/>
  <c r="AH998" i="1"/>
  <c r="AI998" i="1"/>
  <c r="AJ998" i="1"/>
  <c r="AK998" i="1"/>
  <c r="AL998" i="1"/>
  <c r="AM998" i="1"/>
  <c r="AN998" i="1"/>
  <c r="AO998" i="1"/>
  <c r="AP998" i="1"/>
  <c r="AQ998" i="1"/>
  <c r="AR998" i="1"/>
  <c r="AS998" i="1"/>
  <c r="AT998" i="1"/>
  <c r="AU998" i="1"/>
  <c r="AV998" i="1"/>
  <c r="AW998" i="1"/>
  <c r="AX998" i="1"/>
  <c r="C999" i="1"/>
  <c r="E999" i="1"/>
  <c r="F999" i="1"/>
  <c r="G999" i="1"/>
  <c r="H999" i="1"/>
  <c r="I999" i="1"/>
  <c r="J999" i="1"/>
  <c r="K999" i="1"/>
  <c r="L999" i="1"/>
  <c r="M999" i="1"/>
  <c r="N999" i="1"/>
  <c r="O999" i="1"/>
  <c r="P999" i="1"/>
  <c r="Q999" i="1"/>
  <c r="R999" i="1"/>
  <c r="S999" i="1"/>
  <c r="T999" i="1"/>
  <c r="U999" i="1"/>
  <c r="V999" i="1"/>
  <c r="W999" i="1"/>
  <c r="X999" i="1"/>
  <c r="Y999" i="1"/>
  <c r="Z999" i="1"/>
  <c r="AA999" i="1"/>
  <c r="AB999" i="1"/>
  <c r="AC999" i="1"/>
  <c r="AD999" i="1"/>
  <c r="AE999" i="1"/>
  <c r="AF999" i="1"/>
  <c r="AG999" i="1"/>
  <c r="AH999" i="1"/>
  <c r="AI999" i="1"/>
  <c r="AJ999" i="1"/>
  <c r="AK999" i="1"/>
  <c r="AL999" i="1"/>
  <c r="AM999" i="1"/>
  <c r="AN999" i="1"/>
  <c r="AO999" i="1"/>
  <c r="AP999" i="1"/>
  <c r="AQ999" i="1"/>
  <c r="AR999" i="1"/>
  <c r="AS999" i="1"/>
  <c r="AT999" i="1"/>
  <c r="AU999" i="1"/>
  <c r="AV999" i="1"/>
  <c r="AW999" i="1"/>
  <c r="AX999" i="1"/>
  <c r="C1000" i="1"/>
  <c r="E1000" i="1"/>
  <c r="F1000" i="1"/>
  <c r="G1000" i="1"/>
  <c r="H1000" i="1"/>
  <c r="I1000" i="1"/>
  <c r="J1000" i="1"/>
  <c r="K1000" i="1"/>
  <c r="L1000" i="1"/>
  <c r="M1000" i="1"/>
  <c r="N1000" i="1"/>
  <c r="O1000" i="1"/>
  <c r="P1000" i="1"/>
  <c r="Q1000" i="1"/>
  <c r="R1000" i="1"/>
  <c r="S1000" i="1"/>
  <c r="T1000" i="1"/>
  <c r="U1000" i="1"/>
  <c r="V1000" i="1"/>
  <c r="W1000" i="1"/>
  <c r="X1000" i="1"/>
  <c r="Y1000" i="1"/>
  <c r="Z1000" i="1"/>
  <c r="AA1000" i="1"/>
  <c r="AB1000" i="1"/>
  <c r="AC1000" i="1"/>
  <c r="AD1000" i="1"/>
  <c r="AE1000" i="1"/>
  <c r="AF1000" i="1"/>
  <c r="AG1000" i="1"/>
  <c r="AH1000" i="1"/>
  <c r="AI1000" i="1"/>
  <c r="AJ1000" i="1"/>
  <c r="AK1000" i="1"/>
  <c r="AL1000" i="1"/>
  <c r="AM1000" i="1"/>
  <c r="AN1000" i="1"/>
  <c r="AO1000" i="1"/>
  <c r="AP1000" i="1"/>
  <c r="AQ1000" i="1"/>
  <c r="AR1000" i="1"/>
  <c r="AS1000" i="1"/>
  <c r="AT1000" i="1"/>
  <c r="AU1000" i="1"/>
  <c r="AV1000" i="1"/>
  <c r="AW1000" i="1"/>
  <c r="AX1000" i="1"/>
  <c r="C1001" i="1"/>
  <c r="E1001" i="1"/>
  <c r="F1001" i="1"/>
  <c r="G1001" i="1"/>
  <c r="H1001" i="1"/>
  <c r="I1001" i="1"/>
  <c r="J1001" i="1"/>
  <c r="K1001" i="1"/>
  <c r="L1001" i="1"/>
  <c r="M1001" i="1"/>
  <c r="N1001" i="1"/>
  <c r="O1001" i="1"/>
  <c r="P1001" i="1"/>
  <c r="Q1001" i="1"/>
  <c r="R1001" i="1"/>
  <c r="S1001" i="1"/>
  <c r="T1001" i="1"/>
  <c r="U1001" i="1"/>
  <c r="V1001" i="1"/>
  <c r="W1001" i="1"/>
  <c r="X1001" i="1"/>
  <c r="Y1001" i="1"/>
  <c r="Z1001" i="1"/>
  <c r="AA1001" i="1"/>
  <c r="AB1001" i="1"/>
  <c r="AC1001" i="1"/>
  <c r="AD1001" i="1"/>
  <c r="AE1001" i="1"/>
  <c r="AF1001" i="1"/>
  <c r="AG1001" i="1"/>
  <c r="AH1001" i="1"/>
  <c r="AI1001" i="1"/>
  <c r="AJ1001" i="1"/>
  <c r="AK1001" i="1"/>
  <c r="AL1001" i="1"/>
  <c r="AM1001" i="1"/>
  <c r="AN1001" i="1"/>
  <c r="AO1001" i="1"/>
  <c r="AP1001" i="1"/>
  <c r="AQ1001" i="1"/>
  <c r="AR1001" i="1"/>
  <c r="AS1001" i="1"/>
  <c r="AT1001" i="1"/>
  <c r="AU1001" i="1"/>
  <c r="AV1001" i="1"/>
  <c r="AW1001" i="1"/>
  <c r="AX1001" i="1"/>
  <c r="C1002" i="1"/>
  <c r="E1002" i="1"/>
  <c r="F1002" i="1"/>
  <c r="G1002" i="1"/>
  <c r="H1002" i="1"/>
  <c r="I1002" i="1"/>
  <c r="J1002" i="1"/>
  <c r="K1002" i="1"/>
  <c r="L1002" i="1"/>
  <c r="M1002" i="1"/>
  <c r="N1002" i="1"/>
  <c r="O1002" i="1"/>
  <c r="P1002" i="1"/>
  <c r="Q1002" i="1"/>
  <c r="R1002" i="1"/>
  <c r="S1002" i="1"/>
  <c r="T1002" i="1"/>
  <c r="U1002" i="1"/>
  <c r="V1002" i="1"/>
  <c r="W1002" i="1"/>
  <c r="X1002" i="1"/>
  <c r="Y1002" i="1"/>
  <c r="Z1002" i="1"/>
  <c r="AA1002" i="1"/>
  <c r="AB1002" i="1"/>
  <c r="AC1002" i="1"/>
  <c r="AD1002" i="1"/>
  <c r="AE1002" i="1"/>
  <c r="AF1002" i="1"/>
  <c r="AG1002" i="1"/>
  <c r="AH1002" i="1"/>
  <c r="AI1002" i="1"/>
  <c r="AJ1002" i="1"/>
  <c r="AK1002" i="1"/>
  <c r="AL1002" i="1"/>
  <c r="AM1002" i="1"/>
  <c r="AN1002" i="1"/>
  <c r="AO1002" i="1"/>
  <c r="AP1002" i="1"/>
  <c r="AQ1002" i="1"/>
  <c r="AR1002" i="1"/>
  <c r="AS1002" i="1"/>
  <c r="AT1002" i="1"/>
  <c r="AU1002" i="1"/>
  <c r="AV1002" i="1"/>
  <c r="AW1002" i="1"/>
  <c r="AX1002" i="1"/>
  <c r="C1003" i="1"/>
  <c r="E1003" i="1"/>
  <c r="F1003" i="1"/>
  <c r="G1003" i="1"/>
  <c r="H1003" i="1"/>
  <c r="I1003" i="1"/>
  <c r="J1003" i="1"/>
  <c r="K1003" i="1"/>
  <c r="L1003" i="1"/>
  <c r="M1003" i="1"/>
  <c r="N1003" i="1"/>
  <c r="O1003" i="1"/>
  <c r="P1003" i="1"/>
  <c r="Q1003" i="1"/>
  <c r="R1003" i="1"/>
  <c r="S1003" i="1"/>
  <c r="T1003" i="1"/>
  <c r="U1003" i="1"/>
  <c r="V1003" i="1"/>
  <c r="W1003" i="1"/>
  <c r="X1003" i="1"/>
  <c r="Y1003" i="1"/>
  <c r="Z1003" i="1"/>
  <c r="AA1003" i="1"/>
  <c r="AB1003" i="1"/>
  <c r="AC1003" i="1"/>
  <c r="AD1003" i="1"/>
  <c r="AE1003" i="1"/>
  <c r="AF1003" i="1"/>
  <c r="AG1003" i="1"/>
  <c r="AH1003" i="1"/>
  <c r="AI1003" i="1"/>
  <c r="AJ1003" i="1"/>
  <c r="AK1003" i="1"/>
  <c r="AL1003" i="1"/>
  <c r="AM1003" i="1"/>
  <c r="AN1003" i="1"/>
  <c r="AO1003" i="1"/>
  <c r="AP1003" i="1"/>
  <c r="AQ1003" i="1"/>
  <c r="AR1003" i="1"/>
  <c r="AS1003" i="1"/>
  <c r="AT1003" i="1"/>
  <c r="AU1003" i="1"/>
  <c r="AV1003" i="1"/>
  <c r="AW1003" i="1"/>
  <c r="AX1003" i="1"/>
  <c r="C1004" i="1"/>
  <c r="E1004" i="1"/>
  <c r="F1004" i="1"/>
  <c r="G1004" i="1"/>
  <c r="H1004" i="1"/>
  <c r="I1004" i="1"/>
  <c r="J1004" i="1"/>
  <c r="K1004" i="1"/>
  <c r="L1004" i="1"/>
  <c r="M1004" i="1"/>
  <c r="N1004" i="1"/>
  <c r="O1004" i="1"/>
  <c r="P1004" i="1"/>
  <c r="Q1004" i="1"/>
  <c r="R1004" i="1"/>
  <c r="S1004" i="1"/>
  <c r="T1004" i="1"/>
  <c r="U1004" i="1"/>
  <c r="V1004" i="1"/>
  <c r="W1004" i="1"/>
  <c r="X1004" i="1"/>
  <c r="Y1004" i="1"/>
  <c r="Z1004" i="1"/>
  <c r="AA1004" i="1"/>
  <c r="AB1004" i="1"/>
  <c r="AC1004" i="1"/>
  <c r="AD1004" i="1"/>
  <c r="AE1004" i="1"/>
  <c r="AF1004" i="1"/>
  <c r="AG1004" i="1"/>
  <c r="AH1004" i="1"/>
  <c r="AI1004" i="1"/>
  <c r="AJ1004" i="1"/>
  <c r="AK1004" i="1"/>
  <c r="AL1004" i="1"/>
  <c r="AM1004" i="1"/>
  <c r="AN1004" i="1"/>
  <c r="AO1004" i="1"/>
  <c r="AP1004" i="1"/>
  <c r="AQ1004" i="1"/>
  <c r="AR1004" i="1"/>
  <c r="AS1004" i="1"/>
  <c r="AT1004" i="1"/>
  <c r="AU1004" i="1"/>
  <c r="AV1004" i="1"/>
  <c r="AW1004" i="1"/>
  <c r="AX1004" i="1"/>
  <c r="C1005" i="1"/>
  <c r="E1005" i="1"/>
  <c r="F1005" i="1"/>
  <c r="G1005" i="1"/>
  <c r="H1005" i="1"/>
  <c r="I1005" i="1"/>
  <c r="J1005" i="1"/>
  <c r="K1005" i="1"/>
  <c r="L1005" i="1"/>
  <c r="M1005" i="1"/>
  <c r="N1005" i="1"/>
  <c r="O1005" i="1"/>
  <c r="P1005" i="1"/>
  <c r="Q1005" i="1"/>
  <c r="R1005" i="1"/>
  <c r="S1005" i="1"/>
  <c r="T1005" i="1"/>
  <c r="U1005" i="1"/>
  <c r="V1005" i="1"/>
  <c r="W1005" i="1"/>
  <c r="X1005" i="1"/>
  <c r="Y1005" i="1"/>
  <c r="Z1005" i="1"/>
  <c r="AA1005" i="1"/>
  <c r="AB1005" i="1"/>
  <c r="AC1005" i="1"/>
  <c r="AD1005" i="1"/>
  <c r="AE1005" i="1"/>
  <c r="AF1005" i="1"/>
  <c r="AG1005" i="1"/>
  <c r="AH1005" i="1"/>
  <c r="AI1005" i="1"/>
  <c r="AJ1005" i="1"/>
  <c r="AK1005" i="1"/>
  <c r="AL1005" i="1"/>
  <c r="AM1005" i="1"/>
  <c r="AN1005" i="1"/>
  <c r="AO1005" i="1"/>
  <c r="AP1005" i="1"/>
  <c r="AQ1005" i="1"/>
  <c r="AR1005" i="1"/>
  <c r="AS1005" i="1"/>
  <c r="AT1005" i="1"/>
  <c r="AU1005" i="1"/>
  <c r="AV1005" i="1"/>
  <c r="AW1005" i="1"/>
  <c r="AX1005" i="1"/>
  <c r="C1006" i="1"/>
  <c r="E1006" i="1"/>
  <c r="F1006" i="1"/>
  <c r="G1006" i="1"/>
  <c r="H1006" i="1"/>
  <c r="I1006" i="1"/>
  <c r="J1006" i="1"/>
  <c r="K1006" i="1"/>
  <c r="L1006" i="1"/>
  <c r="M1006" i="1"/>
  <c r="N1006" i="1"/>
  <c r="O1006" i="1"/>
  <c r="P1006" i="1"/>
  <c r="Q1006" i="1"/>
  <c r="R1006" i="1"/>
  <c r="S1006" i="1"/>
  <c r="T1006" i="1"/>
  <c r="U1006" i="1"/>
  <c r="V1006" i="1"/>
  <c r="W1006" i="1"/>
  <c r="X1006" i="1"/>
  <c r="Y1006" i="1"/>
  <c r="Z1006" i="1"/>
  <c r="AA1006" i="1"/>
  <c r="AB1006" i="1"/>
  <c r="AC1006" i="1"/>
  <c r="AD1006" i="1"/>
  <c r="AE1006" i="1"/>
  <c r="AF1006" i="1"/>
  <c r="AG1006" i="1"/>
  <c r="AH1006" i="1"/>
  <c r="AI1006" i="1"/>
  <c r="AJ1006" i="1"/>
  <c r="AK1006" i="1"/>
  <c r="AL1006" i="1"/>
  <c r="AM1006" i="1"/>
  <c r="AN1006" i="1"/>
  <c r="AO1006" i="1"/>
  <c r="AP1006" i="1"/>
  <c r="AQ1006" i="1"/>
  <c r="AR1006" i="1"/>
  <c r="AS1006" i="1"/>
  <c r="AT1006" i="1"/>
  <c r="AU1006" i="1"/>
  <c r="AV1006" i="1"/>
  <c r="AW1006" i="1"/>
  <c r="AX1006" i="1"/>
  <c r="C1007" i="1"/>
  <c r="E1007" i="1"/>
  <c r="F1007" i="1"/>
  <c r="G1007" i="1"/>
  <c r="H1007" i="1"/>
  <c r="I1007" i="1"/>
  <c r="J1007" i="1"/>
  <c r="K1007" i="1"/>
  <c r="L1007" i="1"/>
  <c r="M1007" i="1"/>
  <c r="N1007" i="1"/>
  <c r="O1007" i="1"/>
  <c r="P1007" i="1"/>
  <c r="Q1007" i="1"/>
  <c r="R1007" i="1"/>
  <c r="S1007" i="1"/>
  <c r="T1007" i="1"/>
  <c r="U1007" i="1"/>
  <c r="V1007" i="1"/>
  <c r="W1007" i="1"/>
  <c r="X1007" i="1"/>
  <c r="Y1007" i="1"/>
  <c r="Z1007" i="1"/>
  <c r="AA1007" i="1"/>
  <c r="AB1007" i="1"/>
  <c r="AC1007" i="1"/>
  <c r="AD1007" i="1"/>
  <c r="AE1007" i="1"/>
  <c r="AF1007" i="1"/>
  <c r="AG1007" i="1"/>
  <c r="AH1007" i="1"/>
  <c r="AI1007" i="1"/>
  <c r="AJ1007" i="1"/>
  <c r="AK1007" i="1"/>
  <c r="AL1007" i="1"/>
  <c r="AM1007" i="1"/>
  <c r="AN1007" i="1"/>
  <c r="AO1007" i="1"/>
  <c r="AP1007" i="1"/>
  <c r="AQ1007" i="1"/>
  <c r="AR1007" i="1"/>
  <c r="AS1007" i="1"/>
  <c r="AT1007" i="1"/>
  <c r="AU1007" i="1"/>
  <c r="AV1007" i="1"/>
  <c r="AW1007" i="1"/>
  <c r="AX1007" i="1"/>
  <c r="C1008" i="1"/>
  <c r="E1008" i="1"/>
  <c r="F1008" i="1"/>
  <c r="G1008" i="1"/>
  <c r="H1008" i="1"/>
  <c r="I1008" i="1"/>
  <c r="J1008" i="1"/>
  <c r="K1008" i="1"/>
  <c r="L1008" i="1"/>
  <c r="M1008" i="1"/>
  <c r="N1008" i="1"/>
  <c r="O1008" i="1"/>
  <c r="P1008" i="1"/>
  <c r="Q1008" i="1"/>
  <c r="R1008" i="1"/>
  <c r="S1008" i="1"/>
  <c r="T1008" i="1"/>
  <c r="U1008" i="1"/>
  <c r="V1008" i="1"/>
  <c r="W1008" i="1"/>
  <c r="X1008" i="1"/>
  <c r="Y1008" i="1"/>
  <c r="Z1008" i="1"/>
  <c r="AA1008" i="1"/>
  <c r="AB1008" i="1"/>
  <c r="AC1008" i="1"/>
  <c r="AD1008" i="1"/>
  <c r="AE1008" i="1"/>
  <c r="AF1008" i="1"/>
  <c r="AG1008" i="1"/>
  <c r="AH1008" i="1"/>
  <c r="AI1008" i="1"/>
  <c r="AJ1008" i="1"/>
  <c r="AK1008" i="1"/>
  <c r="AL1008" i="1"/>
  <c r="AM1008" i="1"/>
  <c r="AN1008" i="1"/>
  <c r="AO1008" i="1"/>
  <c r="AP1008" i="1"/>
  <c r="AQ1008" i="1"/>
  <c r="AR1008" i="1"/>
  <c r="AS1008" i="1"/>
  <c r="AT1008" i="1"/>
  <c r="AU1008" i="1"/>
  <c r="AV1008" i="1"/>
  <c r="AW1008" i="1"/>
  <c r="AX1008" i="1"/>
  <c r="C1009" i="1"/>
  <c r="E1009" i="1"/>
  <c r="F1009" i="1"/>
  <c r="G1009" i="1"/>
  <c r="H1009" i="1"/>
  <c r="I1009" i="1"/>
  <c r="J1009" i="1"/>
  <c r="K1009" i="1"/>
  <c r="L1009" i="1"/>
  <c r="M1009" i="1"/>
  <c r="N1009" i="1"/>
  <c r="O1009" i="1"/>
  <c r="P1009" i="1"/>
  <c r="Q1009" i="1"/>
  <c r="R1009" i="1"/>
  <c r="S1009" i="1"/>
  <c r="T1009" i="1"/>
  <c r="U1009" i="1"/>
  <c r="V1009" i="1"/>
  <c r="W1009" i="1"/>
  <c r="X1009" i="1"/>
  <c r="Y1009" i="1"/>
  <c r="Z1009" i="1"/>
  <c r="AA1009" i="1"/>
  <c r="AB1009" i="1"/>
  <c r="AC1009" i="1"/>
  <c r="AD1009" i="1"/>
  <c r="AE1009" i="1"/>
  <c r="AF1009" i="1"/>
  <c r="AG1009" i="1"/>
  <c r="AH1009" i="1"/>
  <c r="AI1009" i="1"/>
  <c r="AJ1009" i="1"/>
  <c r="AK1009" i="1"/>
  <c r="AL1009" i="1"/>
  <c r="AM1009" i="1"/>
  <c r="AN1009" i="1"/>
  <c r="AO1009" i="1"/>
  <c r="AP1009" i="1"/>
  <c r="AQ1009" i="1"/>
  <c r="AR1009" i="1"/>
  <c r="AS1009" i="1"/>
  <c r="AT1009" i="1"/>
  <c r="AU1009" i="1"/>
  <c r="AV1009" i="1"/>
  <c r="AW1009" i="1"/>
  <c r="AX1009" i="1"/>
  <c r="C1010" i="1"/>
  <c r="E1010" i="1"/>
  <c r="F1010" i="1"/>
  <c r="G1010" i="1"/>
  <c r="H1010" i="1"/>
  <c r="I1010" i="1"/>
  <c r="J1010" i="1"/>
  <c r="K1010" i="1"/>
  <c r="L1010" i="1"/>
  <c r="M1010" i="1"/>
  <c r="N1010" i="1"/>
  <c r="O1010" i="1"/>
  <c r="P1010" i="1"/>
  <c r="Q1010" i="1"/>
  <c r="R1010" i="1"/>
  <c r="S1010" i="1"/>
  <c r="T1010" i="1"/>
  <c r="U1010" i="1"/>
  <c r="V1010" i="1"/>
  <c r="W1010" i="1"/>
  <c r="X1010" i="1"/>
  <c r="Y1010" i="1"/>
  <c r="Z1010" i="1"/>
  <c r="AA1010" i="1"/>
  <c r="AB1010" i="1"/>
  <c r="AC1010" i="1"/>
  <c r="AD1010" i="1"/>
  <c r="AE1010" i="1"/>
  <c r="AF1010" i="1"/>
  <c r="AG1010" i="1"/>
  <c r="AH1010" i="1"/>
  <c r="AI1010" i="1"/>
  <c r="AJ1010" i="1"/>
  <c r="AK1010" i="1"/>
  <c r="AL1010" i="1"/>
  <c r="AM1010" i="1"/>
  <c r="AN1010" i="1"/>
  <c r="AO1010" i="1"/>
  <c r="AP1010" i="1"/>
  <c r="AQ1010" i="1"/>
  <c r="AR1010" i="1"/>
  <c r="AS1010" i="1"/>
  <c r="AT1010" i="1"/>
  <c r="AU1010" i="1"/>
  <c r="AV1010" i="1"/>
  <c r="AW1010" i="1"/>
  <c r="AX1010" i="1"/>
  <c r="C1011" i="1"/>
  <c r="E1011" i="1"/>
  <c r="F1011" i="1"/>
  <c r="G1011" i="1"/>
  <c r="H1011" i="1"/>
  <c r="I1011" i="1"/>
  <c r="J1011" i="1"/>
  <c r="K1011" i="1"/>
  <c r="L1011" i="1"/>
  <c r="M1011" i="1"/>
  <c r="N1011" i="1"/>
  <c r="O1011" i="1"/>
  <c r="P1011" i="1"/>
  <c r="Q1011" i="1"/>
  <c r="R1011" i="1"/>
  <c r="S1011" i="1"/>
  <c r="T1011" i="1"/>
  <c r="U1011" i="1"/>
  <c r="V1011" i="1"/>
  <c r="W1011" i="1"/>
  <c r="X1011" i="1"/>
  <c r="Y1011" i="1"/>
  <c r="Z1011" i="1"/>
  <c r="AA1011" i="1"/>
  <c r="AB1011" i="1"/>
  <c r="AC1011" i="1"/>
  <c r="AD1011" i="1"/>
  <c r="AE1011" i="1"/>
  <c r="AF1011" i="1"/>
  <c r="AG1011" i="1"/>
  <c r="AH1011" i="1"/>
  <c r="AI1011" i="1"/>
  <c r="AJ1011" i="1"/>
  <c r="AK1011" i="1"/>
  <c r="AL1011" i="1"/>
  <c r="AM1011" i="1"/>
  <c r="AN1011" i="1"/>
  <c r="AO1011" i="1"/>
  <c r="AP1011" i="1"/>
  <c r="AQ1011" i="1"/>
  <c r="AR1011" i="1"/>
  <c r="AS1011" i="1"/>
  <c r="AT1011" i="1"/>
  <c r="AU1011" i="1"/>
  <c r="AV1011" i="1"/>
  <c r="AW1011" i="1"/>
  <c r="AX1011" i="1"/>
  <c r="C1012" i="1"/>
  <c r="E1012" i="1"/>
  <c r="F1012" i="1"/>
  <c r="G1012" i="1"/>
  <c r="H1012" i="1"/>
  <c r="I1012" i="1"/>
  <c r="J1012" i="1"/>
  <c r="K1012" i="1"/>
  <c r="L1012" i="1"/>
  <c r="M1012" i="1"/>
  <c r="N1012" i="1"/>
  <c r="O1012" i="1"/>
  <c r="P1012" i="1"/>
  <c r="Q1012" i="1"/>
  <c r="R1012" i="1"/>
  <c r="S1012" i="1"/>
  <c r="T1012" i="1"/>
  <c r="U1012" i="1"/>
  <c r="V1012" i="1"/>
  <c r="W1012" i="1"/>
  <c r="X1012" i="1"/>
  <c r="Y1012" i="1"/>
  <c r="Z1012" i="1"/>
  <c r="AA1012" i="1"/>
  <c r="AB1012" i="1"/>
  <c r="AC1012" i="1"/>
  <c r="AD1012" i="1"/>
  <c r="AE1012" i="1"/>
  <c r="AF1012" i="1"/>
  <c r="AG1012" i="1"/>
  <c r="AH1012" i="1"/>
  <c r="AI1012" i="1"/>
  <c r="AJ1012" i="1"/>
  <c r="AK1012" i="1"/>
  <c r="AL1012" i="1"/>
  <c r="AM1012" i="1"/>
  <c r="AN1012" i="1"/>
  <c r="AO1012" i="1"/>
  <c r="AP1012" i="1"/>
  <c r="AQ1012" i="1"/>
  <c r="AR1012" i="1"/>
  <c r="AS1012" i="1"/>
  <c r="AT1012" i="1"/>
  <c r="AU1012" i="1"/>
  <c r="AV1012" i="1"/>
  <c r="AW1012" i="1"/>
  <c r="AX1012" i="1"/>
  <c r="C1013" i="1"/>
  <c r="E1013" i="1"/>
  <c r="F1013" i="1"/>
  <c r="G1013" i="1"/>
  <c r="H1013" i="1"/>
  <c r="I1013" i="1"/>
  <c r="J1013" i="1"/>
  <c r="K1013" i="1"/>
  <c r="L1013" i="1"/>
  <c r="M1013" i="1"/>
  <c r="N1013" i="1"/>
  <c r="O1013" i="1"/>
  <c r="P1013" i="1"/>
  <c r="Q1013" i="1"/>
  <c r="R1013" i="1"/>
  <c r="S1013" i="1"/>
  <c r="T1013" i="1"/>
  <c r="U1013" i="1"/>
  <c r="V1013" i="1"/>
  <c r="W1013" i="1"/>
  <c r="X1013" i="1"/>
  <c r="Y1013" i="1"/>
  <c r="Z1013" i="1"/>
  <c r="AA1013" i="1"/>
  <c r="AB1013" i="1"/>
  <c r="AC1013" i="1"/>
  <c r="AD1013" i="1"/>
  <c r="AE1013" i="1"/>
  <c r="AF1013" i="1"/>
  <c r="AG1013" i="1"/>
  <c r="AH1013" i="1"/>
  <c r="AI1013" i="1"/>
  <c r="AJ1013" i="1"/>
  <c r="AK1013" i="1"/>
  <c r="AL1013" i="1"/>
  <c r="AM1013" i="1"/>
  <c r="AN1013" i="1"/>
  <c r="AO1013" i="1"/>
  <c r="AP1013" i="1"/>
  <c r="AQ1013" i="1"/>
  <c r="AR1013" i="1"/>
  <c r="AS1013" i="1"/>
  <c r="AT1013" i="1"/>
  <c r="AU1013" i="1"/>
  <c r="AV1013" i="1"/>
  <c r="AW1013" i="1"/>
  <c r="AX1013" i="1"/>
  <c r="C1014" i="1"/>
  <c r="E1014" i="1"/>
  <c r="F1014" i="1"/>
  <c r="G1014" i="1"/>
  <c r="H1014" i="1"/>
  <c r="I1014" i="1"/>
  <c r="J1014" i="1"/>
  <c r="K1014" i="1"/>
  <c r="L1014" i="1"/>
  <c r="M1014" i="1"/>
  <c r="N1014" i="1"/>
  <c r="O1014" i="1"/>
  <c r="P1014" i="1"/>
  <c r="Q1014" i="1"/>
  <c r="R1014" i="1"/>
  <c r="S1014" i="1"/>
  <c r="T1014" i="1"/>
  <c r="U1014" i="1"/>
  <c r="V1014" i="1"/>
  <c r="W1014" i="1"/>
  <c r="X1014" i="1"/>
  <c r="Y1014" i="1"/>
  <c r="Z1014" i="1"/>
  <c r="AA1014" i="1"/>
  <c r="AB1014" i="1"/>
  <c r="AC1014" i="1"/>
  <c r="AD1014" i="1"/>
  <c r="AE1014" i="1"/>
  <c r="AF1014" i="1"/>
  <c r="AG1014" i="1"/>
  <c r="AH1014" i="1"/>
  <c r="AI1014" i="1"/>
  <c r="AJ1014" i="1"/>
  <c r="AK1014" i="1"/>
  <c r="AL1014" i="1"/>
  <c r="AM1014" i="1"/>
  <c r="AN1014" i="1"/>
  <c r="AO1014" i="1"/>
  <c r="AP1014" i="1"/>
  <c r="AQ1014" i="1"/>
  <c r="AR1014" i="1"/>
  <c r="AS1014" i="1"/>
  <c r="AT1014" i="1"/>
  <c r="AU1014" i="1"/>
  <c r="AV1014" i="1"/>
  <c r="AW1014" i="1"/>
  <c r="AX1014" i="1"/>
  <c r="C1015" i="1"/>
  <c r="E1015" i="1"/>
  <c r="F1015" i="1"/>
  <c r="G1015" i="1"/>
  <c r="H1015" i="1"/>
  <c r="I1015" i="1"/>
  <c r="J1015" i="1"/>
  <c r="K1015" i="1"/>
  <c r="L1015" i="1"/>
  <c r="M1015" i="1"/>
  <c r="N1015" i="1"/>
  <c r="O1015" i="1"/>
  <c r="P1015" i="1"/>
  <c r="Q1015" i="1"/>
  <c r="R1015" i="1"/>
  <c r="S1015" i="1"/>
  <c r="T1015" i="1"/>
  <c r="U1015" i="1"/>
  <c r="V1015" i="1"/>
  <c r="W1015" i="1"/>
  <c r="X1015" i="1"/>
  <c r="Y1015" i="1"/>
  <c r="Z1015" i="1"/>
  <c r="AA1015" i="1"/>
  <c r="AB1015" i="1"/>
  <c r="AC1015" i="1"/>
  <c r="AD1015" i="1"/>
  <c r="AE1015" i="1"/>
  <c r="AF1015" i="1"/>
  <c r="AG1015" i="1"/>
  <c r="AH1015" i="1"/>
  <c r="AI1015" i="1"/>
  <c r="AJ1015" i="1"/>
  <c r="AK1015" i="1"/>
  <c r="AL1015" i="1"/>
  <c r="AM1015" i="1"/>
  <c r="AN1015" i="1"/>
  <c r="AO1015" i="1"/>
  <c r="AP1015" i="1"/>
  <c r="AQ1015" i="1"/>
  <c r="AR1015" i="1"/>
  <c r="AS1015" i="1"/>
  <c r="AT1015" i="1"/>
  <c r="AU1015" i="1"/>
  <c r="AV1015" i="1"/>
  <c r="AW1015" i="1"/>
  <c r="AX1015" i="1"/>
  <c r="C1016" i="1"/>
  <c r="E1016" i="1"/>
  <c r="F1016" i="1"/>
  <c r="G1016" i="1"/>
  <c r="H1016" i="1"/>
  <c r="I1016" i="1"/>
  <c r="J1016" i="1"/>
  <c r="K1016" i="1"/>
  <c r="L1016" i="1"/>
  <c r="M1016" i="1"/>
  <c r="N1016" i="1"/>
  <c r="O1016" i="1"/>
  <c r="P1016" i="1"/>
  <c r="Q1016" i="1"/>
  <c r="R1016" i="1"/>
  <c r="S1016" i="1"/>
  <c r="T1016" i="1"/>
  <c r="U1016" i="1"/>
  <c r="V1016" i="1"/>
  <c r="W1016" i="1"/>
  <c r="X1016" i="1"/>
  <c r="Y1016" i="1"/>
  <c r="Z1016" i="1"/>
  <c r="AA1016" i="1"/>
  <c r="AB1016" i="1"/>
  <c r="AC1016" i="1"/>
  <c r="AD1016" i="1"/>
  <c r="AE1016" i="1"/>
  <c r="AF1016" i="1"/>
  <c r="AG1016" i="1"/>
  <c r="AH1016" i="1"/>
  <c r="AI1016" i="1"/>
  <c r="AJ1016" i="1"/>
  <c r="AK1016" i="1"/>
  <c r="AL1016" i="1"/>
  <c r="AM1016" i="1"/>
  <c r="AN1016" i="1"/>
  <c r="AO1016" i="1"/>
  <c r="AP1016" i="1"/>
  <c r="AQ1016" i="1"/>
  <c r="AR1016" i="1"/>
  <c r="AS1016" i="1"/>
  <c r="AT1016" i="1"/>
  <c r="AU1016" i="1"/>
  <c r="AV1016" i="1"/>
  <c r="AW1016" i="1"/>
  <c r="AX1016" i="1"/>
  <c r="C1017" i="1"/>
  <c r="E1017" i="1"/>
  <c r="F1017" i="1"/>
  <c r="G1017" i="1"/>
  <c r="H1017" i="1"/>
  <c r="I1017" i="1"/>
  <c r="J1017" i="1"/>
  <c r="K1017" i="1"/>
  <c r="L1017" i="1"/>
  <c r="M1017" i="1"/>
  <c r="N1017" i="1"/>
  <c r="O1017" i="1"/>
  <c r="P1017" i="1"/>
  <c r="Q1017" i="1"/>
  <c r="R1017" i="1"/>
  <c r="S1017" i="1"/>
  <c r="T1017" i="1"/>
  <c r="U1017" i="1"/>
  <c r="V1017" i="1"/>
  <c r="W1017" i="1"/>
  <c r="X1017" i="1"/>
  <c r="Y1017" i="1"/>
  <c r="Z1017" i="1"/>
  <c r="AA1017" i="1"/>
  <c r="AB1017" i="1"/>
  <c r="AC1017" i="1"/>
  <c r="AD1017" i="1"/>
  <c r="AE1017" i="1"/>
  <c r="AF1017" i="1"/>
  <c r="AG1017" i="1"/>
  <c r="AH1017" i="1"/>
  <c r="AI1017" i="1"/>
  <c r="AJ1017" i="1"/>
  <c r="AK1017" i="1"/>
  <c r="AL1017" i="1"/>
  <c r="AM1017" i="1"/>
  <c r="AN1017" i="1"/>
  <c r="AO1017" i="1"/>
  <c r="AP1017" i="1"/>
  <c r="AQ1017" i="1"/>
  <c r="AR1017" i="1"/>
  <c r="AS1017" i="1"/>
  <c r="AT1017" i="1"/>
  <c r="AU1017" i="1"/>
  <c r="AV1017" i="1"/>
  <c r="AW1017" i="1"/>
  <c r="AX1017" i="1"/>
  <c r="C1018" i="1"/>
  <c r="E1018" i="1"/>
  <c r="F1018" i="1"/>
  <c r="G1018" i="1"/>
  <c r="H1018" i="1"/>
  <c r="I1018" i="1"/>
  <c r="J1018" i="1"/>
  <c r="K1018" i="1"/>
  <c r="L1018" i="1"/>
  <c r="M1018" i="1"/>
  <c r="N1018" i="1"/>
  <c r="O1018" i="1"/>
  <c r="P1018" i="1"/>
  <c r="Q1018" i="1"/>
  <c r="R1018" i="1"/>
  <c r="S1018" i="1"/>
  <c r="T1018" i="1"/>
  <c r="U1018" i="1"/>
  <c r="V1018" i="1"/>
  <c r="W1018" i="1"/>
  <c r="X1018" i="1"/>
  <c r="Y1018" i="1"/>
  <c r="Z1018" i="1"/>
  <c r="AA1018" i="1"/>
  <c r="AB1018" i="1"/>
  <c r="AC1018" i="1"/>
  <c r="AD1018" i="1"/>
  <c r="AE1018" i="1"/>
  <c r="AF1018" i="1"/>
  <c r="AG1018" i="1"/>
  <c r="AH1018" i="1"/>
  <c r="AI1018" i="1"/>
  <c r="AJ1018" i="1"/>
  <c r="AK1018" i="1"/>
  <c r="AL1018" i="1"/>
  <c r="AM1018" i="1"/>
  <c r="AN1018" i="1"/>
  <c r="AO1018" i="1"/>
  <c r="AP1018" i="1"/>
  <c r="AQ1018" i="1"/>
  <c r="AR1018" i="1"/>
  <c r="AS1018" i="1"/>
  <c r="AT1018" i="1"/>
  <c r="AU1018" i="1"/>
  <c r="AV1018" i="1"/>
  <c r="AW1018" i="1"/>
  <c r="AX1018" i="1"/>
  <c r="C1019" i="1"/>
  <c r="E1019" i="1"/>
  <c r="F1019" i="1"/>
  <c r="G1019" i="1"/>
  <c r="H1019" i="1"/>
  <c r="I1019" i="1"/>
  <c r="J1019" i="1"/>
  <c r="K1019" i="1"/>
  <c r="L1019" i="1"/>
  <c r="M1019" i="1"/>
  <c r="N1019" i="1"/>
  <c r="O1019" i="1"/>
  <c r="P1019" i="1"/>
  <c r="Q1019" i="1"/>
  <c r="R1019" i="1"/>
  <c r="S1019" i="1"/>
  <c r="T1019" i="1"/>
  <c r="U1019" i="1"/>
  <c r="V1019" i="1"/>
  <c r="W1019" i="1"/>
  <c r="X1019" i="1"/>
  <c r="Y1019" i="1"/>
  <c r="Z1019" i="1"/>
  <c r="AA1019" i="1"/>
  <c r="AB1019" i="1"/>
  <c r="AC1019" i="1"/>
  <c r="AD1019" i="1"/>
  <c r="AE1019" i="1"/>
  <c r="AF1019" i="1"/>
  <c r="AG1019" i="1"/>
  <c r="AH1019" i="1"/>
  <c r="AI1019" i="1"/>
  <c r="AJ1019" i="1"/>
  <c r="AK1019" i="1"/>
  <c r="AL1019" i="1"/>
  <c r="AM1019" i="1"/>
  <c r="AN1019" i="1"/>
  <c r="AO1019" i="1"/>
  <c r="AP1019" i="1"/>
  <c r="AQ1019" i="1"/>
  <c r="AR1019" i="1"/>
  <c r="AS1019" i="1"/>
  <c r="AT1019" i="1"/>
  <c r="AU1019" i="1"/>
  <c r="AV1019" i="1"/>
  <c r="AW1019" i="1"/>
  <c r="AX1019" i="1"/>
  <c r="C1020" i="1"/>
  <c r="E1020" i="1"/>
  <c r="F1020" i="1"/>
  <c r="G1020" i="1"/>
  <c r="H1020" i="1"/>
  <c r="I1020" i="1"/>
  <c r="J1020" i="1"/>
  <c r="K1020" i="1"/>
  <c r="L1020" i="1"/>
  <c r="M1020" i="1"/>
  <c r="N1020" i="1"/>
  <c r="O1020" i="1"/>
  <c r="P1020" i="1"/>
  <c r="Q1020" i="1"/>
  <c r="R1020" i="1"/>
  <c r="S1020" i="1"/>
  <c r="T1020" i="1"/>
  <c r="U1020" i="1"/>
  <c r="V1020" i="1"/>
  <c r="W1020" i="1"/>
  <c r="X1020" i="1"/>
  <c r="Y1020" i="1"/>
  <c r="Z1020" i="1"/>
  <c r="AA1020" i="1"/>
  <c r="AB1020" i="1"/>
  <c r="AC1020" i="1"/>
  <c r="AD1020" i="1"/>
  <c r="AE1020" i="1"/>
  <c r="AF1020" i="1"/>
  <c r="AG1020" i="1"/>
  <c r="AH1020" i="1"/>
  <c r="AI1020" i="1"/>
  <c r="AJ1020" i="1"/>
  <c r="AK1020" i="1"/>
  <c r="AL1020" i="1"/>
  <c r="AM1020" i="1"/>
  <c r="AN1020" i="1"/>
  <c r="AO1020" i="1"/>
  <c r="AP1020" i="1"/>
  <c r="AQ1020" i="1"/>
  <c r="AR1020" i="1"/>
  <c r="AS1020" i="1"/>
  <c r="AT1020" i="1"/>
  <c r="AU1020" i="1"/>
  <c r="AV1020" i="1"/>
  <c r="AW1020" i="1"/>
  <c r="AX1020" i="1"/>
  <c r="C1021" i="1"/>
  <c r="E1021" i="1"/>
  <c r="F1021" i="1"/>
  <c r="G1021" i="1"/>
  <c r="H1021" i="1"/>
  <c r="I1021" i="1"/>
  <c r="J1021" i="1"/>
  <c r="K1021" i="1"/>
  <c r="L1021" i="1"/>
  <c r="M1021" i="1"/>
  <c r="N1021" i="1"/>
  <c r="O1021" i="1"/>
  <c r="P1021" i="1"/>
  <c r="Q1021" i="1"/>
  <c r="R1021" i="1"/>
  <c r="S1021" i="1"/>
  <c r="T1021" i="1"/>
  <c r="U1021" i="1"/>
  <c r="V1021" i="1"/>
  <c r="W1021" i="1"/>
  <c r="X1021" i="1"/>
  <c r="Y1021" i="1"/>
  <c r="Z1021" i="1"/>
  <c r="AA1021" i="1"/>
  <c r="AB1021" i="1"/>
  <c r="AC1021" i="1"/>
  <c r="AD1021" i="1"/>
  <c r="AE1021" i="1"/>
  <c r="AF1021" i="1"/>
  <c r="AG1021" i="1"/>
  <c r="AH1021" i="1"/>
  <c r="AI1021" i="1"/>
  <c r="AJ1021" i="1"/>
  <c r="AK1021" i="1"/>
  <c r="AL1021" i="1"/>
  <c r="AM1021" i="1"/>
  <c r="AN1021" i="1"/>
  <c r="AO1021" i="1"/>
  <c r="AP1021" i="1"/>
  <c r="AQ1021" i="1"/>
  <c r="AR1021" i="1"/>
  <c r="AS1021" i="1"/>
  <c r="AT1021" i="1"/>
  <c r="AU1021" i="1"/>
  <c r="AV1021" i="1"/>
  <c r="AW1021" i="1"/>
  <c r="AX1021" i="1"/>
  <c r="C1022" i="1"/>
  <c r="E1022" i="1"/>
  <c r="F1022" i="1"/>
  <c r="G1022" i="1"/>
  <c r="H1022" i="1"/>
  <c r="I1022" i="1"/>
  <c r="J1022" i="1"/>
  <c r="K1022" i="1"/>
  <c r="L1022" i="1"/>
  <c r="M1022" i="1"/>
  <c r="N1022" i="1"/>
  <c r="O1022" i="1"/>
  <c r="P1022" i="1"/>
  <c r="Q1022" i="1"/>
  <c r="R1022" i="1"/>
  <c r="S1022" i="1"/>
  <c r="T1022" i="1"/>
  <c r="U1022" i="1"/>
  <c r="V1022" i="1"/>
  <c r="W1022" i="1"/>
  <c r="X1022" i="1"/>
  <c r="Y1022" i="1"/>
  <c r="Z1022" i="1"/>
  <c r="AA1022" i="1"/>
  <c r="AB1022" i="1"/>
  <c r="AC1022" i="1"/>
  <c r="AD1022" i="1"/>
  <c r="AE1022" i="1"/>
  <c r="AF1022" i="1"/>
  <c r="AG1022" i="1"/>
  <c r="AH1022" i="1"/>
  <c r="AI1022" i="1"/>
  <c r="AJ1022" i="1"/>
  <c r="AK1022" i="1"/>
  <c r="AL1022" i="1"/>
  <c r="AM1022" i="1"/>
  <c r="AN1022" i="1"/>
  <c r="AO1022" i="1"/>
  <c r="AP1022" i="1"/>
  <c r="AQ1022" i="1"/>
  <c r="AR1022" i="1"/>
  <c r="AS1022" i="1"/>
  <c r="AT1022" i="1"/>
  <c r="AU1022" i="1"/>
  <c r="AV1022" i="1"/>
  <c r="AW1022" i="1"/>
  <c r="AX1022" i="1"/>
  <c r="C1023" i="1"/>
  <c r="E1023" i="1"/>
  <c r="F1023" i="1"/>
  <c r="G1023" i="1"/>
  <c r="H1023" i="1"/>
  <c r="I1023" i="1"/>
  <c r="J1023" i="1"/>
  <c r="K1023" i="1"/>
  <c r="L1023" i="1"/>
  <c r="M1023" i="1"/>
  <c r="N1023" i="1"/>
  <c r="O1023" i="1"/>
  <c r="P1023" i="1"/>
  <c r="Q1023" i="1"/>
  <c r="R1023" i="1"/>
  <c r="S1023" i="1"/>
  <c r="T1023" i="1"/>
  <c r="U1023" i="1"/>
  <c r="V1023" i="1"/>
  <c r="W1023" i="1"/>
  <c r="X1023" i="1"/>
  <c r="Y1023" i="1"/>
  <c r="Z1023" i="1"/>
  <c r="AA1023" i="1"/>
  <c r="AB1023" i="1"/>
  <c r="AC1023" i="1"/>
  <c r="AD1023" i="1"/>
  <c r="AE1023" i="1"/>
  <c r="AF1023" i="1"/>
  <c r="AG1023" i="1"/>
  <c r="AH1023" i="1"/>
  <c r="AI1023" i="1"/>
  <c r="AJ1023" i="1"/>
  <c r="AK1023" i="1"/>
  <c r="AL1023" i="1"/>
  <c r="AM1023" i="1"/>
  <c r="AN1023" i="1"/>
  <c r="AO1023" i="1"/>
  <c r="AP1023" i="1"/>
  <c r="AQ1023" i="1"/>
  <c r="AR1023" i="1"/>
  <c r="AS1023" i="1"/>
  <c r="AT1023" i="1"/>
  <c r="AU1023" i="1"/>
  <c r="AV1023" i="1"/>
  <c r="AW1023" i="1"/>
  <c r="AX1023" i="1"/>
  <c r="C1024" i="1"/>
  <c r="E1024" i="1"/>
  <c r="F1024" i="1"/>
  <c r="G1024" i="1"/>
  <c r="H1024" i="1"/>
  <c r="I1024" i="1"/>
  <c r="J1024" i="1"/>
  <c r="K1024" i="1"/>
  <c r="L1024" i="1"/>
  <c r="M1024" i="1"/>
  <c r="N1024" i="1"/>
  <c r="O1024" i="1"/>
  <c r="P1024" i="1"/>
  <c r="Q1024" i="1"/>
  <c r="R1024" i="1"/>
  <c r="S1024" i="1"/>
  <c r="T1024" i="1"/>
  <c r="U1024" i="1"/>
  <c r="V1024" i="1"/>
  <c r="W1024" i="1"/>
  <c r="X1024" i="1"/>
  <c r="Y1024" i="1"/>
  <c r="Z1024" i="1"/>
  <c r="AA1024" i="1"/>
  <c r="AB1024" i="1"/>
  <c r="AC1024" i="1"/>
  <c r="AD1024" i="1"/>
  <c r="AE1024" i="1"/>
  <c r="AF1024" i="1"/>
  <c r="AG1024" i="1"/>
  <c r="AH1024" i="1"/>
  <c r="AI1024" i="1"/>
  <c r="AJ1024" i="1"/>
  <c r="AK1024" i="1"/>
  <c r="AL1024" i="1"/>
  <c r="AM1024" i="1"/>
  <c r="AN1024" i="1"/>
  <c r="AO1024" i="1"/>
  <c r="AP1024" i="1"/>
  <c r="AQ1024" i="1"/>
  <c r="AR1024" i="1"/>
  <c r="AS1024" i="1"/>
  <c r="AT1024" i="1"/>
  <c r="AU1024" i="1"/>
  <c r="AV1024" i="1"/>
  <c r="AW1024" i="1"/>
  <c r="AX1024" i="1"/>
  <c r="C1025" i="1"/>
  <c r="E1025" i="1"/>
  <c r="F1025" i="1"/>
  <c r="G1025" i="1"/>
  <c r="H1025" i="1"/>
  <c r="I1025" i="1"/>
  <c r="J1025" i="1"/>
  <c r="K1025" i="1"/>
  <c r="L1025" i="1"/>
  <c r="M1025" i="1"/>
  <c r="N1025" i="1"/>
  <c r="O1025" i="1"/>
  <c r="P1025" i="1"/>
  <c r="Q1025" i="1"/>
  <c r="R1025" i="1"/>
  <c r="S1025" i="1"/>
  <c r="T1025" i="1"/>
  <c r="U1025" i="1"/>
  <c r="V1025" i="1"/>
  <c r="W1025" i="1"/>
  <c r="X1025" i="1"/>
  <c r="Y1025" i="1"/>
  <c r="Z1025" i="1"/>
  <c r="AA1025" i="1"/>
  <c r="AB1025" i="1"/>
  <c r="AC1025" i="1"/>
  <c r="AD1025" i="1"/>
  <c r="AE1025" i="1"/>
  <c r="AF1025" i="1"/>
  <c r="AG1025" i="1"/>
  <c r="AH1025" i="1"/>
  <c r="AI1025" i="1"/>
  <c r="AJ1025" i="1"/>
  <c r="AK1025" i="1"/>
  <c r="AL1025" i="1"/>
  <c r="AM1025" i="1"/>
  <c r="AN1025" i="1"/>
  <c r="AO1025" i="1"/>
  <c r="AP1025" i="1"/>
  <c r="AQ1025" i="1"/>
  <c r="AR1025" i="1"/>
  <c r="AS1025" i="1"/>
  <c r="AT1025" i="1"/>
  <c r="AU1025" i="1"/>
  <c r="AV1025" i="1"/>
  <c r="AW1025" i="1"/>
  <c r="AX1025" i="1"/>
  <c r="C1026" i="1"/>
  <c r="E1026" i="1"/>
  <c r="F1026" i="1"/>
  <c r="G1026" i="1"/>
  <c r="H1026" i="1"/>
  <c r="I1026" i="1"/>
  <c r="J1026" i="1"/>
  <c r="K1026" i="1"/>
  <c r="L1026" i="1"/>
  <c r="M1026" i="1"/>
  <c r="N1026" i="1"/>
  <c r="O1026" i="1"/>
  <c r="P1026" i="1"/>
  <c r="Q1026" i="1"/>
  <c r="R1026" i="1"/>
  <c r="S1026" i="1"/>
  <c r="T1026" i="1"/>
  <c r="U1026" i="1"/>
  <c r="V1026" i="1"/>
  <c r="W1026" i="1"/>
  <c r="X1026" i="1"/>
  <c r="Y1026" i="1"/>
  <c r="Z1026" i="1"/>
  <c r="AA1026" i="1"/>
  <c r="AB1026" i="1"/>
  <c r="AC1026" i="1"/>
  <c r="AD1026" i="1"/>
  <c r="AE1026" i="1"/>
  <c r="AF1026" i="1"/>
  <c r="AG1026" i="1"/>
  <c r="AH1026" i="1"/>
  <c r="AI1026" i="1"/>
  <c r="AJ1026" i="1"/>
  <c r="AK1026" i="1"/>
  <c r="AL1026" i="1"/>
  <c r="AM1026" i="1"/>
  <c r="AN1026" i="1"/>
  <c r="AO1026" i="1"/>
  <c r="AP1026" i="1"/>
  <c r="AQ1026" i="1"/>
  <c r="AR1026" i="1"/>
  <c r="AS1026" i="1"/>
  <c r="AT1026" i="1"/>
  <c r="AU1026" i="1"/>
  <c r="AV1026" i="1"/>
  <c r="AW1026" i="1"/>
  <c r="AX1026" i="1"/>
  <c r="C1027" i="1"/>
  <c r="E1027" i="1"/>
  <c r="F1027" i="1"/>
  <c r="G1027" i="1"/>
  <c r="H1027" i="1"/>
  <c r="I1027" i="1"/>
  <c r="J1027" i="1"/>
  <c r="K1027" i="1"/>
  <c r="L1027" i="1"/>
  <c r="M1027" i="1"/>
  <c r="N1027" i="1"/>
  <c r="O1027" i="1"/>
  <c r="P1027" i="1"/>
  <c r="Q1027" i="1"/>
  <c r="R1027" i="1"/>
  <c r="S1027" i="1"/>
  <c r="T1027" i="1"/>
  <c r="U1027" i="1"/>
  <c r="V1027" i="1"/>
  <c r="W1027" i="1"/>
  <c r="X1027" i="1"/>
  <c r="Y1027" i="1"/>
  <c r="Z1027" i="1"/>
  <c r="AA1027" i="1"/>
  <c r="AB1027" i="1"/>
  <c r="AC1027" i="1"/>
  <c r="AD1027" i="1"/>
  <c r="AE1027" i="1"/>
  <c r="AF1027" i="1"/>
  <c r="AG1027" i="1"/>
  <c r="AH1027" i="1"/>
  <c r="AI1027" i="1"/>
  <c r="AJ1027" i="1"/>
  <c r="AK1027" i="1"/>
  <c r="AL1027" i="1"/>
  <c r="AM1027" i="1"/>
  <c r="AN1027" i="1"/>
  <c r="AO1027" i="1"/>
  <c r="AP1027" i="1"/>
  <c r="AQ1027" i="1"/>
  <c r="AR1027" i="1"/>
  <c r="AS1027" i="1"/>
  <c r="AT1027" i="1"/>
  <c r="AU1027" i="1"/>
  <c r="AV1027" i="1"/>
  <c r="AW1027" i="1"/>
  <c r="AX1027" i="1"/>
  <c r="C1028" i="1"/>
  <c r="E1028" i="1"/>
  <c r="F1028" i="1"/>
  <c r="G1028" i="1"/>
  <c r="H1028" i="1"/>
  <c r="I1028" i="1"/>
  <c r="J1028" i="1"/>
  <c r="K1028" i="1"/>
  <c r="L1028" i="1"/>
  <c r="M1028" i="1"/>
  <c r="N1028" i="1"/>
  <c r="O1028" i="1"/>
  <c r="P1028" i="1"/>
  <c r="Q1028" i="1"/>
  <c r="R1028" i="1"/>
  <c r="S1028" i="1"/>
  <c r="T1028" i="1"/>
  <c r="U1028" i="1"/>
  <c r="V1028" i="1"/>
  <c r="W1028" i="1"/>
  <c r="X1028" i="1"/>
  <c r="Y1028" i="1"/>
  <c r="Z1028" i="1"/>
  <c r="AA1028" i="1"/>
  <c r="AB1028" i="1"/>
  <c r="AC1028" i="1"/>
  <c r="AD1028" i="1"/>
  <c r="AE1028" i="1"/>
  <c r="AF1028" i="1"/>
  <c r="AG1028" i="1"/>
  <c r="AH1028" i="1"/>
  <c r="AI1028" i="1"/>
  <c r="AJ1028" i="1"/>
  <c r="AK1028" i="1"/>
  <c r="AL1028" i="1"/>
  <c r="AM1028" i="1"/>
  <c r="AN1028" i="1"/>
  <c r="AO1028" i="1"/>
  <c r="AP1028" i="1"/>
  <c r="AQ1028" i="1"/>
  <c r="AR1028" i="1"/>
  <c r="AS1028" i="1"/>
  <c r="AT1028" i="1"/>
  <c r="AU1028" i="1"/>
  <c r="AV1028" i="1"/>
  <c r="AW1028" i="1"/>
  <c r="AX1028" i="1"/>
  <c r="C1029" i="1"/>
  <c r="E1029" i="1"/>
  <c r="F1029" i="1"/>
  <c r="G1029" i="1"/>
  <c r="H1029" i="1"/>
  <c r="I1029" i="1"/>
  <c r="J1029" i="1"/>
  <c r="K1029" i="1"/>
  <c r="L1029" i="1"/>
  <c r="M1029" i="1"/>
  <c r="N1029" i="1"/>
  <c r="O1029" i="1"/>
  <c r="P1029" i="1"/>
  <c r="Q1029" i="1"/>
  <c r="R1029" i="1"/>
  <c r="S1029" i="1"/>
  <c r="T1029" i="1"/>
  <c r="U1029" i="1"/>
  <c r="V1029" i="1"/>
  <c r="W1029" i="1"/>
  <c r="X1029" i="1"/>
  <c r="Y1029" i="1"/>
  <c r="Z1029" i="1"/>
  <c r="AA1029" i="1"/>
  <c r="AB1029" i="1"/>
  <c r="AC1029" i="1"/>
  <c r="AD1029" i="1"/>
  <c r="AE1029" i="1"/>
  <c r="AF1029" i="1"/>
  <c r="AG1029" i="1"/>
  <c r="AH1029" i="1"/>
  <c r="AI1029" i="1"/>
  <c r="AJ1029" i="1"/>
  <c r="AK1029" i="1"/>
  <c r="AL1029" i="1"/>
  <c r="AM1029" i="1"/>
  <c r="AN1029" i="1"/>
  <c r="AO1029" i="1"/>
  <c r="AP1029" i="1"/>
  <c r="AQ1029" i="1"/>
  <c r="AR1029" i="1"/>
  <c r="AS1029" i="1"/>
  <c r="AT1029" i="1"/>
  <c r="AU1029" i="1"/>
  <c r="AV1029" i="1"/>
  <c r="AW1029" i="1"/>
  <c r="AX1029" i="1"/>
  <c r="C1030" i="1"/>
  <c r="E1030" i="1"/>
  <c r="F1030" i="1"/>
  <c r="G1030" i="1"/>
  <c r="H1030" i="1"/>
  <c r="I1030" i="1"/>
  <c r="J1030" i="1"/>
  <c r="K1030" i="1"/>
  <c r="L1030" i="1"/>
  <c r="M1030" i="1"/>
  <c r="N1030" i="1"/>
  <c r="O1030" i="1"/>
  <c r="P1030" i="1"/>
  <c r="Q1030" i="1"/>
  <c r="R1030" i="1"/>
  <c r="S1030" i="1"/>
  <c r="T1030" i="1"/>
  <c r="U1030" i="1"/>
  <c r="V1030" i="1"/>
  <c r="W1030" i="1"/>
  <c r="X1030" i="1"/>
  <c r="Y1030" i="1"/>
  <c r="Z1030" i="1"/>
  <c r="AA1030" i="1"/>
  <c r="AB1030" i="1"/>
  <c r="AC1030" i="1"/>
  <c r="AD1030" i="1"/>
  <c r="AE1030" i="1"/>
  <c r="AF1030" i="1"/>
  <c r="AG1030" i="1"/>
  <c r="AH1030" i="1"/>
  <c r="AI1030" i="1"/>
  <c r="AJ1030" i="1"/>
  <c r="AK1030" i="1"/>
  <c r="AL1030" i="1"/>
  <c r="AM1030" i="1"/>
  <c r="AN1030" i="1"/>
  <c r="AO1030" i="1"/>
  <c r="AP1030" i="1"/>
  <c r="AQ1030" i="1"/>
  <c r="AR1030" i="1"/>
  <c r="AS1030" i="1"/>
  <c r="AT1030" i="1"/>
  <c r="AU1030" i="1"/>
  <c r="AV1030" i="1"/>
  <c r="AW1030" i="1"/>
  <c r="AX1030" i="1"/>
  <c r="C1031" i="1"/>
  <c r="E1031" i="1"/>
  <c r="F1031" i="1"/>
  <c r="G1031" i="1"/>
  <c r="H1031" i="1"/>
  <c r="I1031" i="1"/>
  <c r="J1031" i="1"/>
  <c r="K1031" i="1"/>
  <c r="L1031" i="1"/>
  <c r="M1031" i="1"/>
  <c r="N1031" i="1"/>
  <c r="O1031" i="1"/>
  <c r="P1031" i="1"/>
  <c r="Q1031" i="1"/>
  <c r="R1031" i="1"/>
  <c r="S1031" i="1"/>
  <c r="T1031" i="1"/>
  <c r="U1031" i="1"/>
  <c r="V1031" i="1"/>
  <c r="W1031" i="1"/>
  <c r="X1031" i="1"/>
  <c r="Y1031" i="1"/>
  <c r="Z1031" i="1"/>
  <c r="AA1031" i="1"/>
  <c r="AB1031" i="1"/>
  <c r="AC1031" i="1"/>
  <c r="AD1031" i="1"/>
  <c r="AE1031" i="1"/>
  <c r="AF1031" i="1"/>
  <c r="AG1031" i="1"/>
  <c r="AH1031" i="1"/>
  <c r="AI1031" i="1"/>
  <c r="AJ1031" i="1"/>
  <c r="AK1031" i="1"/>
  <c r="AL1031" i="1"/>
  <c r="AM1031" i="1"/>
  <c r="AN1031" i="1"/>
  <c r="AO1031" i="1"/>
  <c r="AP1031" i="1"/>
  <c r="AQ1031" i="1"/>
  <c r="AR1031" i="1"/>
  <c r="AS1031" i="1"/>
  <c r="AT1031" i="1"/>
  <c r="AU1031" i="1"/>
  <c r="AV1031" i="1"/>
  <c r="AW1031" i="1"/>
  <c r="AX1031" i="1"/>
  <c r="C1032" i="1"/>
  <c r="E1032" i="1"/>
  <c r="F1032" i="1"/>
  <c r="G1032" i="1"/>
  <c r="H1032" i="1"/>
  <c r="I1032" i="1"/>
  <c r="J1032" i="1"/>
  <c r="K1032" i="1"/>
  <c r="L1032" i="1"/>
  <c r="M1032" i="1"/>
  <c r="N1032" i="1"/>
  <c r="O1032" i="1"/>
  <c r="P1032" i="1"/>
  <c r="Q1032" i="1"/>
  <c r="R1032" i="1"/>
  <c r="S1032" i="1"/>
  <c r="T1032" i="1"/>
  <c r="U1032" i="1"/>
  <c r="V1032" i="1"/>
  <c r="W1032" i="1"/>
  <c r="X1032" i="1"/>
  <c r="Y1032" i="1"/>
  <c r="Z1032" i="1"/>
  <c r="AA1032" i="1"/>
  <c r="AB1032" i="1"/>
  <c r="AC1032" i="1"/>
  <c r="AD1032" i="1"/>
  <c r="AE1032" i="1"/>
  <c r="AF1032" i="1"/>
  <c r="AG1032" i="1"/>
  <c r="AH1032" i="1"/>
  <c r="AI1032" i="1"/>
  <c r="AJ1032" i="1"/>
  <c r="AK1032" i="1"/>
  <c r="AL1032" i="1"/>
  <c r="AM1032" i="1"/>
  <c r="AN1032" i="1"/>
  <c r="AO1032" i="1"/>
  <c r="AP1032" i="1"/>
  <c r="AQ1032" i="1"/>
  <c r="AR1032" i="1"/>
  <c r="AS1032" i="1"/>
  <c r="AT1032" i="1"/>
  <c r="AU1032" i="1"/>
  <c r="AV1032" i="1"/>
  <c r="AW1032" i="1"/>
  <c r="AX1032" i="1"/>
  <c r="C1033" i="1"/>
  <c r="E1033" i="1"/>
  <c r="F1033" i="1"/>
  <c r="G1033" i="1"/>
  <c r="H1033" i="1"/>
  <c r="I1033" i="1"/>
  <c r="J1033" i="1"/>
  <c r="K1033" i="1"/>
  <c r="L1033" i="1"/>
  <c r="M1033" i="1"/>
  <c r="N1033" i="1"/>
  <c r="O1033" i="1"/>
  <c r="P1033" i="1"/>
  <c r="Q1033" i="1"/>
  <c r="R1033" i="1"/>
  <c r="S1033" i="1"/>
  <c r="T1033" i="1"/>
  <c r="U1033" i="1"/>
  <c r="V1033" i="1"/>
  <c r="W1033" i="1"/>
  <c r="X1033" i="1"/>
  <c r="Y1033" i="1"/>
  <c r="Z1033" i="1"/>
  <c r="AA1033" i="1"/>
  <c r="AB1033" i="1"/>
  <c r="AC1033" i="1"/>
  <c r="AD1033" i="1"/>
  <c r="AE1033" i="1"/>
  <c r="AF1033" i="1"/>
  <c r="AG1033" i="1"/>
  <c r="AH1033" i="1"/>
  <c r="AI1033" i="1"/>
  <c r="AJ1033" i="1"/>
  <c r="AK1033" i="1"/>
  <c r="AL1033" i="1"/>
  <c r="AM1033" i="1"/>
  <c r="AN1033" i="1"/>
  <c r="AO1033" i="1"/>
  <c r="AP1033" i="1"/>
  <c r="AQ1033" i="1"/>
  <c r="AR1033" i="1"/>
  <c r="AS1033" i="1"/>
  <c r="AT1033" i="1"/>
  <c r="AU1033" i="1"/>
  <c r="AV1033" i="1"/>
  <c r="AW1033" i="1"/>
  <c r="AX1033" i="1"/>
  <c r="C1034" i="1"/>
  <c r="E1034" i="1"/>
  <c r="F1034" i="1"/>
  <c r="G1034" i="1"/>
  <c r="H1034" i="1"/>
  <c r="I1034" i="1"/>
  <c r="J1034" i="1"/>
  <c r="K1034" i="1"/>
  <c r="L1034" i="1"/>
  <c r="M1034" i="1"/>
  <c r="N1034" i="1"/>
  <c r="O1034" i="1"/>
  <c r="P1034" i="1"/>
  <c r="Q1034" i="1"/>
  <c r="R1034" i="1"/>
  <c r="S1034" i="1"/>
  <c r="T1034" i="1"/>
  <c r="U1034" i="1"/>
  <c r="V1034" i="1"/>
  <c r="W1034" i="1"/>
  <c r="X1034" i="1"/>
  <c r="Y1034" i="1"/>
  <c r="Z1034" i="1"/>
  <c r="AA1034" i="1"/>
  <c r="AB1034" i="1"/>
  <c r="AC1034" i="1"/>
  <c r="AD1034" i="1"/>
  <c r="AE1034" i="1"/>
  <c r="AF1034" i="1"/>
  <c r="AG1034" i="1"/>
  <c r="AH1034" i="1"/>
  <c r="AI1034" i="1"/>
  <c r="AJ1034" i="1"/>
  <c r="AK1034" i="1"/>
  <c r="AL1034" i="1"/>
  <c r="AM1034" i="1"/>
  <c r="AN1034" i="1"/>
  <c r="AO1034" i="1"/>
  <c r="AP1034" i="1"/>
  <c r="AQ1034" i="1"/>
  <c r="AR1034" i="1"/>
  <c r="AS1034" i="1"/>
  <c r="AT1034" i="1"/>
  <c r="AU1034" i="1"/>
  <c r="AV1034" i="1"/>
  <c r="AW1034" i="1"/>
  <c r="AX1034" i="1"/>
  <c r="C1035" i="1"/>
  <c r="E1035" i="1"/>
  <c r="F1035" i="1"/>
  <c r="G1035" i="1"/>
  <c r="H1035" i="1"/>
  <c r="I1035" i="1"/>
  <c r="J1035" i="1"/>
  <c r="K1035" i="1"/>
  <c r="L1035" i="1"/>
  <c r="M1035" i="1"/>
  <c r="N1035" i="1"/>
  <c r="O1035" i="1"/>
  <c r="P1035" i="1"/>
  <c r="Q1035" i="1"/>
  <c r="R1035" i="1"/>
  <c r="S1035" i="1"/>
  <c r="T1035" i="1"/>
  <c r="U1035" i="1"/>
  <c r="V1035" i="1"/>
  <c r="W1035" i="1"/>
  <c r="X1035" i="1"/>
  <c r="Y1035" i="1"/>
  <c r="Z1035" i="1"/>
  <c r="AA1035" i="1"/>
  <c r="AB1035" i="1"/>
  <c r="AC1035" i="1"/>
  <c r="AD1035" i="1"/>
  <c r="AE1035" i="1"/>
  <c r="AF1035" i="1"/>
  <c r="AG1035" i="1"/>
  <c r="AH1035" i="1"/>
  <c r="AI1035" i="1"/>
  <c r="AJ1035" i="1"/>
  <c r="AK1035" i="1"/>
  <c r="AL1035" i="1"/>
  <c r="AM1035" i="1"/>
  <c r="AN1035" i="1"/>
  <c r="AO1035" i="1"/>
  <c r="AP1035" i="1"/>
  <c r="AQ1035" i="1"/>
  <c r="AR1035" i="1"/>
  <c r="AS1035" i="1"/>
  <c r="AT1035" i="1"/>
  <c r="AU1035" i="1"/>
  <c r="AV1035" i="1"/>
  <c r="AW1035" i="1"/>
  <c r="AX1035" i="1"/>
  <c r="C1036" i="1"/>
  <c r="E1036" i="1"/>
  <c r="F1036" i="1"/>
  <c r="G1036" i="1"/>
  <c r="H1036" i="1"/>
  <c r="I1036" i="1"/>
  <c r="J1036" i="1"/>
  <c r="K1036" i="1"/>
  <c r="L1036" i="1"/>
  <c r="M1036" i="1"/>
  <c r="N1036" i="1"/>
  <c r="O1036" i="1"/>
  <c r="P1036" i="1"/>
  <c r="Q1036" i="1"/>
  <c r="R1036" i="1"/>
  <c r="S1036" i="1"/>
  <c r="T1036" i="1"/>
  <c r="U1036" i="1"/>
  <c r="V1036" i="1"/>
  <c r="W1036" i="1"/>
  <c r="X1036" i="1"/>
  <c r="Y1036" i="1"/>
  <c r="Z1036" i="1"/>
  <c r="AA1036" i="1"/>
  <c r="AB1036" i="1"/>
  <c r="AC1036" i="1"/>
  <c r="AD1036" i="1"/>
  <c r="AE1036" i="1"/>
  <c r="AF1036" i="1"/>
  <c r="AG1036" i="1"/>
  <c r="AH1036" i="1"/>
  <c r="AI1036" i="1"/>
  <c r="AJ1036" i="1"/>
  <c r="AK1036" i="1"/>
  <c r="AL1036" i="1"/>
  <c r="AM1036" i="1"/>
  <c r="AN1036" i="1"/>
  <c r="AO1036" i="1"/>
  <c r="AP1036" i="1"/>
  <c r="AQ1036" i="1"/>
  <c r="AR1036" i="1"/>
  <c r="AS1036" i="1"/>
  <c r="AT1036" i="1"/>
  <c r="AU1036" i="1"/>
  <c r="AV1036" i="1"/>
  <c r="AW1036" i="1"/>
  <c r="AX1036" i="1"/>
  <c r="C1037" i="1"/>
  <c r="E1037" i="1"/>
  <c r="F1037" i="1"/>
  <c r="G1037" i="1"/>
  <c r="H1037" i="1"/>
  <c r="I1037" i="1"/>
  <c r="J1037" i="1"/>
  <c r="K1037" i="1"/>
  <c r="L1037" i="1"/>
  <c r="M1037" i="1"/>
  <c r="N1037" i="1"/>
  <c r="O1037" i="1"/>
  <c r="P1037" i="1"/>
  <c r="Q1037" i="1"/>
  <c r="R1037" i="1"/>
  <c r="S1037" i="1"/>
  <c r="T1037" i="1"/>
  <c r="U1037" i="1"/>
  <c r="V1037" i="1"/>
  <c r="W1037" i="1"/>
  <c r="X1037" i="1"/>
  <c r="Y1037" i="1"/>
  <c r="Z1037" i="1"/>
  <c r="AA1037" i="1"/>
  <c r="AB1037" i="1"/>
  <c r="AC1037" i="1"/>
  <c r="AD1037" i="1"/>
  <c r="AE1037" i="1"/>
  <c r="AF1037" i="1"/>
  <c r="AG1037" i="1"/>
  <c r="AH1037" i="1"/>
  <c r="AI1037" i="1"/>
  <c r="AJ1037" i="1"/>
  <c r="AK1037" i="1"/>
  <c r="AL1037" i="1"/>
  <c r="AM1037" i="1"/>
  <c r="AN1037" i="1"/>
  <c r="AO1037" i="1"/>
  <c r="AP1037" i="1"/>
  <c r="AQ1037" i="1"/>
  <c r="AR1037" i="1"/>
  <c r="AS1037" i="1"/>
  <c r="AT1037" i="1"/>
  <c r="AU1037" i="1"/>
  <c r="AV1037" i="1"/>
  <c r="AW1037" i="1"/>
  <c r="AX1037" i="1"/>
  <c r="C1038" i="1"/>
  <c r="E1038" i="1"/>
  <c r="F1038" i="1"/>
  <c r="G1038" i="1"/>
  <c r="H1038" i="1"/>
  <c r="I1038" i="1"/>
  <c r="J1038" i="1"/>
  <c r="K1038" i="1"/>
  <c r="L1038" i="1"/>
  <c r="M1038" i="1"/>
  <c r="N1038" i="1"/>
  <c r="O1038" i="1"/>
  <c r="P1038" i="1"/>
  <c r="Q1038" i="1"/>
  <c r="R1038" i="1"/>
  <c r="S1038" i="1"/>
  <c r="T1038" i="1"/>
  <c r="U1038" i="1"/>
  <c r="V1038" i="1"/>
  <c r="W1038" i="1"/>
  <c r="X1038" i="1"/>
  <c r="Y1038" i="1"/>
  <c r="Z1038" i="1"/>
  <c r="AA1038" i="1"/>
  <c r="AB1038" i="1"/>
  <c r="AC1038" i="1"/>
  <c r="AD1038" i="1"/>
  <c r="AE1038" i="1"/>
  <c r="AF1038" i="1"/>
  <c r="AG1038" i="1"/>
  <c r="AH1038" i="1"/>
  <c r="AI1038" i="1"/>
  <c r="AJ1038" i="1"/>
  <c r="AK1038" i="1"/>
  <c r="AL1038" i="1"/>
  <c r="AM1038" i="1"/>
  <c r="AN1038" i="1"/>
  <c r="AO1038" i="1"/>
  <c r="AP1038" i="1"/>
  <c r="AQ1038" i="1"/>
  <c r="AR1038" i="1"/>
  <c r="AS1038" i="1"/>
  <c r="AT1038" i="1"/>
  <c r="AU1038" i="1"/>
  <c r="AV1038" i="1"/>
  <c r="AW1038" i="1"/>
  <c r="AX1038" i="1"/>
  <c r="C1039" i="1"/>
  <c r="E1039" i="1"/>
  <c r="F1039" i="1"/>
  <c r="G1039" i="1"/>
  <c r="H1039" i="1"/>
  <c r="I1039" i="1"/>
  <c r="J1039" i="1"/>
  <c r="K1039" i="1"/>
  <c r="L1039" i="1"/>
  <c r="M1039" i="1"/>
  <c r="N1039" i="1"/>
  <c r="O1039" i="1"/>
  <c r="P1039" i="1"/>
  <c r="Q1039" i="1"/>
  <c r="R1039" i="1"/>
  <c r="S1039" i="1"/>
  <c r="T1039" i="1"/>
  <c r="U1039" i="1"/>
  <c r="V1039" i="1"/>
  <c r="W1039" i="1"/>
  <c r="X1039" i="1"/>
  <c r="Y1039" i="1"/>
  <c r="Z1039" i="1"/>
  <c r="AA1039" i="1"/>
  <c r="AB1039" i="1"/>
  <c r="AC1039" i="1"/>
  <c r="AD1039" i="1"/>
  <c r="AE1039" i="1"/>
  <c r="AF1039" i="1"/>
  <c r="AG1039" i="1"/>
  <c r="AH1039" i="1"/>
  <c r="AI1039" i="1"/>
  <c r="AJ1039" i="1"/>
  <c r="AK1039" i="1"/>
  <c r="AL1039" i="1"/>
  <c r="AM1039" i="1"/>
  <c r="AN1039" i="1"/>
  <c r="AO1039" i="1"/>
  <c r="AP1039" i="1"/>
  <c r="AQ1039" i="1"/>
  <c r="AR1039" i="1"/>
  <c r="AS1039" i="1"/>
  <c r="AT1039" i="1"/>
  <c r="AU1039" i="1"/>
  <c r="AV1039" i="1"/>
  <c r="AW1039" i="1"/>
  <c r="AX1039" i="1"/>
  <c r="C1040" i="1"/>
  <c r="E1040" i="1"/>
  <c r="F1040" i="1"/>
  <c r="G1040" i="1"/>
  <c r="H1040" i="1"/>
  <c r="I1040" i="1"/>
  <c r="J1040" i="1"/>
  <c r="K1040" i="1"/>
  <c r="L1040" i="1"/>
  <c r="M1040" i="1"/>
  <c r="N1040" i="1"/>
  <c r="O1040" i="1"/>
  <c r="P1040" i="1"/>
  <c r="Q1040" i="1"/>
  <c r="R1040" i="1"/>
  <c r="S1040" i="1"/>
  <c r="T1040" i="1"/>
  <c r="U1040" i="1"/>
  <c r="V1040" i="1"/>
  <c r="W1040" i="1"/>
  <c r="X1040" i="1"/>
  <c r="Y1040" i="1"/>
  <c r="Z1040" i="1"/>
  <c r="AA1040" i="1"/>
  <c r="AB1040" i="1"/>
  <c r="AC1040" i="1"/>
  <c r="AD1040" i="1"/>
  <c r="AE1040" i="1"/>
  <c r="AF1040" i="1"/>
  <c r="AG1040" i="1"/>
  <c r="AH1040" i="1"/>
  <c r="AI1040" i="1"/>
  <c r="AJ1040" i="1"/>
  <c r="AK1040" i="1"/>
  <c r="AL1040" i="1"/>
  <c r="AM1040" i="1"/>
  <c r="AN1040" i="1"/>
  <c r="AO1040" i="1"/>
  <c r="AP1040" i="1"/>
  <c r="AQ1040" i="1"/>
  <c r="AR1040" i="1"/>
  <c r="AS1040" i="1"/>
  <c r="AT1040" i="1"/>
  <c r="AU1040" i="1"/>
  <c r="AV1040" i="1"/>
  <c r="AW1040" i="1"/>
  <c r="AX1040" i="1"/>
  <c r="C1041" i="1"/>
  <c r="E1041" i="1"/>
  <c r="F1041" i="1"/>
  <c r="G1041" i="1"/>
  <c r="H1041" i="1"/>
  <c r="I1041" i="1"/>
  <c r="J1041" i="1"/>
  <c r="K1041" i="1"/>
  <c r="L1041" i="1"/>
  <c r="M1041" i="1"/>
  <c r="N1041" i="1"/>
  <c r="O1041" i="1"/>
  <c r="P1041" i="1"/>
  <c r="Q1041" i="1"/>
  <c r="R1041" i="1"/>
  <c r="S1041" i="1"/>
  <c r="T1041" i="1"/>
  <c r="U1041" i="1"/>
  <c r="V1041" i="1"/>
  <c r="W1041" i="1"/>
  <c r="X1041" i="1"/>
  <c r="Y1041" i="1"/>
  <c r="Z1041" i="1"/>
  <c r="AA1041" i="1"/>
  <c r="AB1041" i="1"/>
  <c r="AC1041" i="1"/>
  <c r="AD1041" i="1"/>
  <c r="AE1041" i="1"/>
  <c r="AF1041" i="1"/>
  <c r="AG1041" i="1"/>
  <c r="AH1041" i="1"/>
  <c r="AI1041" i="1"/>
  <c r="AJ1041" i="1"/>
  <c r="AK1041" i="1"/>
  <c r="AL1041" i="1"/>
  <c r="AM1041" i="1"/>
  <c r="AN1041" i="1"/>
  <c r="AO1041" i="1"/>
  <c r="AP1041" i="1"/>
  <c r="AQ1041" i="1"/>
  <c r="AR1041" i="1"/>
  <c r="AS1041" i="1"/>
  <c r="AT1041" i="1"/>
  <c r="AU1041" i="1"/>
  <c r="AV1041" i="1"/>
  <c r="AW1041" i="1"/>
  <c r="AX1041" i="1"/>
  <c r="C1042" i="1"/>
  <c r="E1042" i="1"/>
  <c r="F1042" i="1"/>
  <c r="G1042" i="1"/>
  <c r="H1042" i="1"/>
  <c r="I1042" i="1"/>
  <c r="J1042" i="1"/>
  <c r="K1042" i="1"/>
  <c r="L1042" i="1"/>
  <c r="M1042" i="1"/>
  <c r="N1042" i="1"/>
  <c r="O1042" i="1"/>
  <c r="P1042" i="1"/>
  <c r="Q1042" i="1"/>
  <c r="R1042" i="1"/>
  <c r="S1042" i="1"/>
  <c r="T1042" i="1"/>
  <c r="U1042" i="1"/>
  <c r="V1042" i="1"/>
  <c r="W1042" i="1"/>
  <c r="X1042" i="1"/>
  <c r="Y1042" i="1"/>
  <c r="Z1042" i="1"/>
  <c r="AA1042" i="1"/>
  <c r="AB1042" i="1"/>
  <c r="AC1042" i="1"/>
  <c r="AD1042" i="1"/>
  <c r="AE1042" i="1"/>
  <c r="AF1042" i="1"/>
  <c r="AG1042" i="1"/>
  <c r="AH1042" i="1"/>
  <c r="AI1042" i="1"/>
  <c r="AJ1042" i="1"/>
  <c r="AK1042" i="1"/>
  <c r="AL1042" i="1"/>
  <c r="AM1042" i="1"/>
  <c r="AN1042" i="1"/>
  <c r="AO1042" i="1"/>
  <c r="AP1042" i="1"/>
  <c r="AQ1042" i="1"/>
  <c r="AR1042" i="1"/>
  <c r="AS1042" i="1"/>
  <c r="AT1042" i="1"/>
  <c r="AU1042" i="1"/>
  <c r="AV1042" i="1"/>
  <c r="AW1042" i="1"/>
  <c r="AX1042" i="1"/>
  <c r="C1043" i="1"/>
  <c r="E1043" i="1"/>
  <c r="F1043" i="1"/>
  <c r="G1043" i="1"/>
  <c r="H1043" i="1"/>
  <c r="I1043" i="1"/>
  <c r="J1043" i="1"/>
  <c r="K1043" i="1"/>
  <c r="L1043" i="1"/>
  <c r="M1043" i="1"/>
  <c r="N1043" i="1"/>
  <c r="O1043" i="1"/>
  <c r="P1043" i="1"/>
  <c r="Q1043" i="1"/>
  <c r="R1043" i="1"/>
  <c r="S1043" i="1"/>
  <c r="T1043" i="1"/>
  <c r="U1043" i="1"/>
  <c r="V1043" i="1"/>
  <c r="W1043" i="1"/>
  <c r="X1043" i="1"/>
  <c r="Y1043" i="1"/>
  <c r="Z1043" i="1"/>
  <c r="AA1043" i="1"/>
  <c r="AB1043" i="1"/>
  <c r="AC1043" i="1"/>
  <c r="AD1043" i="1"/>
  <c r="AE1043" i="1"/>
  <c r="AF1043" i="1"/>
  <c r="AG1043" i="1"/>
  <c r="AH1043" i="1"/>
  <c r="AI1043" i="1"/>
  <c r="AJ1043" i="1"/>
  <c r="AK1043" i="1"/>
  <c r="AL1043" i="1"/>
  <c r="AM1043" i="1"/>
  <c r="AN1043" i="1"/>
  <c r="AO1043" i="1"/>
  <c r="AP1043" i="1"/>
  <c r="AQ1043" i="1"/>
  <c r="AR1043" i="1"/>
  <c r="AS1043" i="1"/>
  <c r="AT1043" i="1"/>
  <c r="AU1043" i="1"/>
  <c r="AV1043" i="1"/>
  <c r="AW1043" i="1"/>
  <c r="AX1043" i="1"/>
  <c r="C1044" i="1"/>
  <c r="E1044" i="1"/>
  <c r="F1044" i="1"/>
  <c r="G1044" i="1"/>
  <c r="H1044" i="1"/>
  <c r="I1044" i="1"/>
  <c r="J1044" i="1"/>
  <c r="K1044" i="1"/>
  <c r="L1044" i="1"/>
  <c r="M1044" i="1"/>
  <c r="N1044" i="1"/>
  <c r="O1044" i="1"/>
  <c r="P1044" i="1"/>
  <c r="Q1044" i="1"/>
  <c r="R1044" i="1"/>
  <c r="S1044" i="1"/>
  <c r="T1044" i="1"/>
  <c r="U1044" i="1"/>
  <c r="V1044" i="1"/>
  <c r="W1044" i="1"/>
  <c r="X1044" i="1"/>
  <c r="Y1044" i="1"/>
  <c r="Z1044" i="1"/>
  <c r="AA1044" i="1"/>
  <c r="AB1044" i="1"/>
  <c r="AC1044" i="1"/>
  <c r="AD1044" i="1"/>
  <c r="AE1044" i="1"/>
  <c r="AF1044" i="1"/>
  <c r="AG1044" i="1"/>
  <c r="AH1044" i="1"/>
  <c r="AI1044" i="1"/>
  <c r="AJ1044" i="1"/>
  <c r="AK1044" i="1"/>
  <c r="AL1044" i="1"/>
  <c r="AM1044" i="1"/>
  <c r="AN1044" i="1"/>
  <c r="AO1044" i="1"/>
  <c r="AP1044" i="1"/>
  <c r="AQ1044" i="1"/>
  <c r="AR1044" i="1"/>
  <c r="AS1044" i="1"/>
  <c r="AT1044" i="1"/>
  <c r="AU1044" i="1"/>
  <c r="AV1044" i="1"/>
  <c r="AW1044" i="1"/>
  <c r="AX1044" i="1"/>
  <c r="C1045" i="1"/>
  <c r="E1045" i="1"/>
  <c r="F1045" i="1"/>
  <c r="G1045" i="1"/>
  <c r="H1045" i="1"/>
  <c r="I1045" i="1"/>
  <c r="J1045" i="1"/>
  <c r="K1045" i="1"/>
  <c r="L1045" i="1"/>
  <c r="M1045" i="1"/>
  <c r="N1045" i="1"/>
  <c r="O1045" i="1"/>
  <c r="P1045" i="1"/>
  <c r="Q1045" i="1"/>
  <c r="R1045" i="1"/>
  <c r="S1045" i="1"/>
  <c r="T1045" i="1"/>
  <c r="U1045" i="1"/>
  <c r="V1045" i="1"/>
  <c r="W1045" i="1"/>
  <c r="X1045" i="1"/>
  <c r="Y1045" i="1"/>
  <c r="Z1045" i="1"/>
  <c r="AA1045" i="1"/>
  <c r="AB1045" i="1"/>
  <c r="AC1045" i="1"/>
  <c r="AD1045" i="1"/>
  <c r="AE1045" i="1"/>
  <c r="AF1045" i="1"/>
  <c r="AG1045" i="1"/>
  <c r="AH1045" i="1"/>
  <c r="AI1045" i="1"/>
  <c r="AJ1045" i="1"/>
  <c r="AK1045" i="1"/>
  <c r="AL1045" i="1"/>
  <c r="AM1045" i="1"/>
  <c r="AN1045" i="1"/>
  <c r="AO1045" i="1"/>
  <c r="AP1045" i="1"/>
  <c r="AQ1045" i="1"/>
  <c r="AR1045" i="1"/>
  <c r="AS1045" i="1"/>
  <c r="AT1045" i="1"/>
  <c r="AU1045" i="1"/>
  <c r="AV1045" i="1"/>
  <c r="AW1045" i="1"/>
  <c r="AX1045" i="1"/>
  <c r="C1046" i="1"/>
  <c r="E1046" i="1"/>
  <c r="F1046" i="1"/>
  <c r="G1046" i="1"/>
  <c r="H1046" i="1"/>
  <c r="I1046" i="1"/>
  <c r="J1046" i="1"/>
  <c r="K1046" i="1"/>
  <c r="L1046" i="1"/>
  <c r="M1046" i="1"/>
  <c r="N1046" i="1"/>
  <c r="O1046" i="1"/>
  <c r="P1046" i="1"/>
  <c r="Q1046" i="1"/>
  <c r="R1046" i="1"/>
  <c r="S1046" i="1"/>
  <c r="T1046" i="1"/>
  <c r="U1046" i="1"/>
  <c r="V1046" i="1"/>
  <c r="W1046" i="1"/>
  <c r="X1046" i="1"/>
  <c r="Y1046" i="1"/>
  <c r="Z1046" i="1"/>
  <c r="AA1046" i="1"/>
  <c r="AB1046" i="1"/>
  <c r="AC1046" i="1"/>
  <c r="AD1046" i="1"/>
  <c r="AE1046" i="1"/>
  <c r="AF1046" i="1"/>
  <c r="AG1046" i="1"/>
  <c r="AH1046" i="1"/>
  <c r="AI1046" i="1"/>
  <c r="AJ1046" i="1"/>
  <c r="AK1046" i="1"/>
  <c r="AL1046" i="1"/>
  <c r="AM1046" i="1"/>
  <c r="AN1046" i="1"/>
  <c r="AO1046" i="1"/>
  <c r="AP1046" i="1"/>
  <c r="AQ1046" i="1"/>
  <c r="AR1046" i="1"/>
  <c r="AS1046" i="1"/>
  <c r="AT1046" i="1"/>
  <c r="AU1046" i="1"/>
  <c r="AV1046" i="1"/>
  <c r="AW1046" i="1"/>
  <c r="AX1046" i="1"/>
  <c r="C1047" i="1"/>
  <c r="E1047" i="1"/>
  <c r="F1047" i="1"/>
  <c r="G1047" i="1"/>
  <c r="H1047" i="1"/>
  <c r="I1047" i="1"/>
  <c r="J1047" i="1"/>
  <c r="K1047" i="1"/>
  <c r="L1047" i="1"/>
  <c r="M1047" i="1"/>
  <c r="N1047" i="1"/>
  <c r="O1047" i="1"/>
  <c r="P1047" i="1"/>
  <c r="Q1047" i="1"/>
  <c r="R1047" i="1"/>
  <c r="S1047" i="1"/>
  <c r="T1047" i="1"/>
  <c r="U1047" i="1"/>
  <c r="V1047" i="1"/>
  <c r="W1047" i="1"/>
  <c r="X1047" i="1"/>
  <c r="Y1047" i="1"/>
  <c r="Z1047" i="1"/>
  <c r="AA1047" i="1"/>
  <c r="AB1047" i="1"/>
  <c r="AC1047" i="1"/>
  <c r="AD1047" i="1"/>
  <c r="AE1047" i="1"/>
  <c r="AF1047" i="1"/>
  <c r="AG1047" i="1"/>
  <c r="AH1047" i="1"/>
  <c r="AI1047" i="1"/>
  <c r="AJ1047" i="1"/>
  <c r="AK1047" i="1"/>
  <c r="AL1047" i="1"/>
  <c r="AM1047" i="1"/>
  <c r="AN1047" i="1"/>
  <c r="AO1047" i="1"/>
  <c r="AP1047" i="1"/>
  <c r="AQ1047" i="1"/>
  <c r="AR1047" i="1"/>
  <c r="AS1047" i="1"/>
  <c r="AT1047" i="1"/>
  <c r="AU1047" i="1"/>
  <c r="AV1047" i="1"/>
  <c r="AW1047" i="1"/>
  <c r="AX1047" i="1"/>
  <c r="C1048" i="1"/>
  <c r="E1048" i="1"/>
  <c r="F1048" i="1"/>
  <c r="G1048" i="1"/>
  <c r="H1048" i="1"/>
  <c r="I1048" i="1"/>
  <c r="J1048" i="1"/>
  <c r="K1048" i="1"/>
  <c r="L1048" i="1"/>
  <c r="M1048" i="1"/>
  <c r="N1048" i="1"/>
  <c r="O1048" i="1"/>
  <c r="P1048" i="1"/>
  <c r="Q1048" i="1"/>
  <c r="R1048" i="1"/>
  <c r="S1048" i="1"/>
  <c r="T1048" i="1"/>
  <c r="U1048" i="1"/>
  <c r="V1048" i="1"/>
  <c r="W1048" i="1"/>
  <c r="X1048" i="1"/>
  <c r="Y1048" i="1"/>
  <c r="Z1048" i="1"/>
  <c r="AA1048" i="1"/>
  <c r="AB1048" i="1"/>
  <c r="AC1048" i="1"/>
  <c r="AD1048" i="1"/>
  <c r="AE1048" i="1"/>
  <c r="AF1048" i="1"/>
  <c r="AG1048" i="1"/>
  <c r="AH1048" i="1"/>
  <c r="AI1048" i="1"/>
  <c r="AJ1048" i="1"/>
  <c r="AK1048" i="1"/>
  <c r="AL1048" i="1"/>
  <c r="AM1048" i="1"/>
  <c r="AN1048" i="1"/>
  <c r="AO1048" i="1"/>
  <c r="AP1048" i="1"/>
  <c r="AQ1048" i="1"/>
  <c r="AR1048" i="1"/>
  <c r="AS1048" i="1"/>
  <c r="AT1048" i="1"/>
  <c r="AU1048" i="1"/>
  <c r="AV1048" i="1"/>
  <c r="AW1048" i="1"/>
  <c r="AX1048" i="1"/>
  <c r="C1049" i="1"/>
  <c r="E1049" i="1"/>
  <c r="F1049" i="1"/>
  <c r="G1049" i="1"/>
  <c r="H1049" i="1"/>
  <c r="I1049" i="1"/>
  <c r="J1049" i="1"/>
  <c r="K1049" i="1"/>
  <c r="L1049" i="1"/>
  <c r="M1049" i="1"/>
  <c r="N1049" i="1"/>
  <c r="O1049" i="1"/>
  <c r="P1049" i="1"/>
  <c r="Q1049" i="1"/>
  <c r="R1049" i="1"/>
  <c r="S1049" i="1"/>
  <c r="T1049" i="1"/>
  <c r="U1049" i="1"/>
  <c r="V1049" i="1"/>
  <c r="W1049" i="1"/>
  <c r="X1049" i="1"/>
  <c r="Y1049" i="1"/>
  <c r="Z1049" i="1"/>
  <c r="AA1049" i="1"/>
  <c r="AB1049" i="1"/>
  <c r="AC1049" i="1"/>
  <c r="AD1049" i="1"/>
  <c r="AE1049" i="1"/>
  <c r="AF1049" i="1"/>
  <c r="AG1049" i="1"/>
  <c r="AH1049" i="1"/>
  <c r="AI1049" i="1"/>
  <c r="AJ1049" i="1"/>
  <c r="AK1049" i="1"/>
  <c r="AL1049" i="1"/>
  <c r="AM1049" i="1"/>
  <c r="AN1049" i="1"/>
  <c r="AO1049" i="1"/>
  <c r="AP1049" i="1"/>
  <c r="AQ1049" i="1"/>
  <c r="AR1049" i="1"/>
  <c r="AS1049" i="1"/>
  <c r="AT1049" i="1"/>
  <c r="AU1049" i="1"/>
  <c r="AV1049" i="1"/>
  <c r="AW1049" i="1"/>
  <c r="AX1049" i="1"/>
  <c r="C1050" i="1"/>
  <c r="E1050" i="1"/>
  <c r="F1050" i="1"/>
  <c r="G1050" i="1"/>
  <c r="H1050" i="1"/>
  <c r="I1050" i="1"/>
  <c r="J1050" i="1"/>
  <c r="K1050" i="1"/>
  <c r="L1050" i="1"/>
  <c r="M1050" i="1"/>
  <c r="N1050" i="1"/>
  <c r="O1050" i="1"/>
  <c r="P1050" i="1"/>
  <c r="Q1050" i="1"/>
  <c r="R1050" i="1"/>
  <c r="S1050" i="1"/>
  <c r="T1050" i="1"/>
  <c r="U1050" i="1"/>
  <c r="V1050" i="1"/>
  <c r="W1050" i="1"/>
  <c r="X1050" i="1"/>
  <c r="Y1050" i="1"/>
  <c r="Z1050" i="1"/>
  <c r="AA1050" i="1"/>
  <c r="AB1050" i="1"/>
  <c r="AC1050" i="1"/>
  <c r="AD1050" i="1"/>
  <c r="AE1050" i="1"/>
  <c r="AF1050" i="1"/>
  <c r="AG1050" i="1"/>
  <c r="AH1050" i="1"/>
  <c r="AI1050" i="1"/>
  <c r="AJ1050" i="1"/>
  <c r="AK1050" i="1"/>
  <c r="AL1050" i="1"/>
  <c r="AM1050" i="1"/>
  <c r="AN1050" i="1"/>
  <c r="AO1050" i="1"/>
  <c r="AP1050" i="1"/>
  <c r="AQ1050" i="1"/>
  <c r="AR1050" i="1"/>
  <c r="AS1050" i="1"/>
  <c r="AT1050" i="1"/>
  <c r="AU1050" i="1"/>
  <c r="AV1050" i="1"/>
  <c r="AW1050" i="1"/>
  <c r="AX1050" i="1"/>
  <c r="C1051" i="1"/>
  <c r="E1051" i="1"/>
  <c r="F1051" i="1"/>
  <c r="G1051" i="1"/>
  <c r="H1051" i="1"/>
  <c r="I1051" i="1"/>
  <c r="J1051" i="1"/>
  <c r="K1051" i="1"/>
  <c r="L1051" i="1"/>
  <c r="M1051" i="1"/>
  <c r="N1051" i="1"/>
  <c r="O1051" i="1"/>
  <c r="P1051" i="1"/>
  <c r="Q1051" i="1"/>
  <c r="R1051" i="1"/>
  <c r="S1051" i="1"/>
  <c r="T1051" i="1"/>
  <c r="U1051" i="1"/>
  <c r="V1051" i="1"/>
  <c r="W1051" i="1"/>
  <c r="X1051" i="1"/>
  <c r="Y1051" i="1"/>
  <c r="Z1051" i="1"/>
  <c r="AA1051" i="1"/>
  <c r="AB1051" i="1"/>
  <c r="AC1051" i="1"/>
  <c r="AD1051" i="1"/>
  <c r="AE1051" i="1"/>
  <c r="AF1051" i="1"/>
  <c r="AG1051" i="1"/>
  <c r="AH1051" i="1"/>
  <c r="AI1051" i="1"/>
  <c r="AJ1051" i="1"/>
  <c r="AK1051" i="1"/>
  <c r="AL1051" i="1"/>
  <c r="AM1051" i="1"/>
  <c r="AN1051" i="1"/>
  <c r="AO1051" i="1"/>
  <c r="AP1051" i="1"/>
  <c r="AQ1051" i="1"/>
  <c r="AR1051" i="1"/>
  <c r="AS1051" i="1"/>
  <c r="AT1051" i="1"/>
  <c r="AU1051" i="1"/>
  <c r="AV1051" i="1"/>
  <c r="AW1051" i="1"/>
  <c r="AX1051" i="1"/>
  <c r="C1052" i="1"/>
  <c r="E1052" i="1"/>
  <c r="F1052" i="1"/>
  <c r="G1052" i="1"/>
  <c r="H1052" i="1"/>
  <c r="I1052" i="1"/>
  <c r="J1052" i="1"/>
  <c r="K1052" i="1"/>
  <c r="L1052" i="1"/>
  <c r="M1052" i="1"/>
  <c r="N1052" i="1"/>
  <c r="O1052" i="1"/>
  <c r="P1052" i="1"/>
  <c r="Q1052" i="1"/>
  <c r="R1052" i="1"/>
  <c r="S1052" i="1"/>
  <c r="T1052" i="1"/>
  <c r="U1052" i="1"/>
  <c r="V1052" i="1"/>
  <c r="W1052" i="1"/>
  <c r="X1052" i="1"/>
  <c r="Y1052" i="1"/>
  <c r="Z1052" i="1"/>
  <c r="AA1052" i="1"/>
  <c r="AB1052" i="1"/>
  <c r="AC1052" i="1"/>
  <c r="AD1052" i="1"/>
  <c r="AE1052" i="1"/>
  <c r="AF1052" i="1"/>
  <c r="AG1052" i="1"/>
  <c r="AH1052" i="1"/>
  <c r="AI1052" i="1"/>
  <c r="AJ1052" i="1"/>
  <c r="AK1052" i="1"/>
  <c r="AL1052" i="1"/>
  <c r="AM1052" i="1"/>
  <c r="AN1052" i="1"/>
  <c r="AO1052" i="1"/>
  <c r="AP1052" i="1"/>
  <c r="AQ1052" i="1"/>
  <c r="AR1052" i="1"/>
  <c r="AS1052" i="1"/>
  <c r="AT1052" i="1"/>
  <c r="AU1052" i="1"/>
  <c r="AV1052" i="1"/>
  <c r="AW1052" i="1"/>
  <c r="AX1052" i="1"/>
  <c r="C1053" i="1"/>
  <c r="E1053" i="1"/>
  <c r="F1053" i="1"/>
  <c r="G1053" i="1"/>
  <c r="H1053" i="1"/>
  <c r="I1053" i="1"/>
  <c r="J1053" i="1"/>
  <c r="K1053" i="1"/>
  <c r="L1053" i="1"/>
  <c r="M1053" i="1"/>
  <c r="N1053" i="1"/>
  <c r="O1053" i="1"/>
  <c r="P1053" i="1"/>
  <c r="Q1053" i="1"/>
  <c r="R1053" i="1"/>
  <c r="S1053" i="1"/>
  <c r="T1053" i="1"/>
  <c r="U1053" i="1"/>
  <c r="V1053" i="1"/>
  <c r="W1053" i="1"/>
  <c r="X1053" i="1"/>
  <c r="Y1053" i="1"/>
  <c r="Z1053" i="1"/>
  <c r="AA1053" i="1"/>
  <c r="AB1053" i="1"/>
  <c r="AC1053" i="1"/>
  <c r="AD1053" i="1"/>
  <c r="AE1053" i="1"/>
  <c r="AF1053" i="1"/>
  <c r="AG1053" i="1"/>
  <c r="AH1053" i="1"/>
  <c r="AI1053" i="1"/>
  <c r="AJ1053" i="1"/>
  <c r="AK1053" i="1"/>
  <c r="AL1053" i="1"/>
  <c r="AM1053" i="1"/>
  <c r="AN1053" i="1"/>
  <c r="AO1053" i="1"/>
  <c r="AP1053" i="1"/>
  <c r="AQ1053" i="1"/>
  <c r="AR1053" i="1"/>
  <c r="AS1053" i="1"/>
  <c r="AT1053" i="1"/>
  <c r="AU1053" i="1"/>
  <c r="AV1053" i="1"/>
  <c r="AW1053" i="1"/>
  <c r="AX1053" i="1"/>
  <c r="C1054" i="1"/>
  <c r="E1054" i="1"/>
  <c r="F1054" i="1"/>
  <c r="G1054" i="1"/>
  <c r="H1054" i="1"/>
  <c r="I1054" i="1"/>
  <c r="J1054" i="1"/>
  <c r="K1054" i="1"/>
  <c r="L1054" i="1"/>
  <c r="M1054" i="1"/>
  <c r="N1054" i="1"/>
  <c r="O1054" i="1"/>
  <c r="P1054" i="1"/>
  <c r="Q1054" i="1"/>
  <c r="R1054" i="1"/>
  <c r="S1054" i="1"/>
  <c r="T1054" i="1"/>
  <c r="U1054" i="1"/>
  <c r="V1054" i="1"/>
  <c r="W1054" i="1"/>
  <c r="X1054" i="1"/>
  <c r="Y1054" i="1"/>
  <c r="Z1054" i="1"/>
  <c r="AA1054" i="1"/>
  <c r="AB1054" i="1"/>
  <c r="AC1054" i="1"/>
  <c r="AD1054" i="1"/>
  <c r="AE1054" i="1"/>
  <c r="AF1054" i="1"/>
  <c r="AG1054" i="1"/>
  <c r="AH1054" i="1"/>
  <c r="AI1054" i="1"/>
  <c r="AJ1054" i="1"/>
  <c r="AK1054" i="1"/>
  <c r="AL1054" i="1"/>
  <c r="AM1054" i="1"/>
  <c r="AN1054" i="1"/>
  <c r="AO1054" i="1"/>
  <c r="AP1054" i="1"/>
  <c r="AQ1054" i="1"/>
  <c r="AR1054" i="1"/>
  <c r="AS1054" i="1"/>
  <c r="AT1054" i="1"/>
  <c r="AU1054" i="1"/>
  <c r="AV1054" i="1"/>
  <c r="AW1054" i="1"/>
  <c r="AX1054" i="1"/>
  <c r="C1055" i="1"/>
  <c r="E1055" i="1"/>
  <c r="F1055" i="1"/>
  <c r="G1055" i="1"/>
  <c r="H1055" i="1"/>
  <c r="I1055" i="1"/>
  <c r="J1055" i="1"/>
  <c r="K1055" i="1"/>
  <c r="L1055" i="1"/>
  <c r="M1055" i="1"/>
  <c r="N1055" i="1"/>
  <c r="O1055" i="1"/>
  <c r="P1055" i="1"/>
  <c r="Q1055" i="1"/>
  <c r="R1055" i="1"/>
  <c r="S1055" i="1"/>
  <c r="T1055" i="1"/>
  <c r="U1055" i="1"/>
  <c r="V1055" i="1"/>
  <c r="W1055" i="1"/>
  <c r="X1055" i="1"/>
  <c r="Y1055" i="1"/>
  <c r="Z1055" i="1"/>
  <c r="AA1055" i="1"/>
  <c r="AB1055" i="1"/>
  <c r="AC1055" i="1"/>
  <c r="AD1055" i="1"/>
  <c r="AE1055" i="1"/>
  <c r="AF1055" i="1"/>
  <c r="AG1055" i="1"/>
  <c r="AH1055" i="1"/>
  <c r="AI1055" i="1"/>
  <c r="AJ1055" i="1"/>
  <c r="AK1055" i="1"/>
  <c r="AL1055" i="1"/>
  <c r="AM1055" i="1"/>
  <c r="AN1055" i="1"/>
  <c r="AO1055" i="1"/>
  <c r="AP1055" i="1"/>
  <c r="AQ1055" i="1"/>
  <c r="AR1055" i="1"/>
  <c r="AS1055" i="1"/>
  <c r="AT1055" i="1"/>
  <c r="AU1055" i="1"/>
  <c r="AV1055" i="1"/>
  <c r="AW1055" i="1"/>
  <c r="AX1055" i="1"/>
  <c r="C1056" i="1"/>
  <c r="E1056" i="1"/>
  <c r="F1056" i="1"/>
  <c r="G1056" i="1"/>
  <c r="H1056" i="1"/>
  <c r="I1056" i="1"/>
  <c r="J1056" i="1"/>
  <c r="K1056" i="1"/>
  <c r="L1056" i="1"/>
  <c r="M1056" i="1"/>
  <c r="N1056" i="1"/>
  <c r="O1056" i="1"/>
  <c r="P1056" i="1"/>
  <c r="Q1056" i="1"/>
  <c r="R1056" i="1"/>
  <c r="S1056" i="1"/>
  <c r="T1056" i="1"/>
  <c r="U1056" i="1"/>
  <c r="V1056" i="1"/>
  <c r="W1056" i="1"/>
  <c r="X1056" i="1"/>
  <c r="Y1056" i="1"/>
  <c r="Z1056" i="1"/>
  <c r="AA1056" i="1"/>
  <c r="AB1056" i="1"/>
  <c r="AC1056" i="1"/>
  <c r="AD1056" i="1"/>
  <c r="AE1056" i="1"/>
  <c r="AF1056" i="1"/>
  <c r="AG1056" i="1"/>
  <c r="AH1056" i="1"/>
  <c r="AI1056" i="1"/>
  <c r="AJ1056" i="1"/>
  <c r="AK1056" i="1"/>
  <c r="AL1056" i="1"/>
  <c r="AM1056" i="1"/>
  <c r="AN1056" i="1"/>
  <c r="AO1056" i="1"/>
  <c r="AP1056" i="1"/>
  <c r="AQ1056" i="1"/>
  <c r="AR1056" i="1"/>
  <c r="AS1056" i="1"/>
  <c r="AT1056" i="1"/>
  <c r="AU1056" i="1"/>
  <c r="AV1056" i="1"/>
  <c r="AW1056" i="1"/>
  <c r="AX1056" i="1"/>
  <c r="C1057" i="1"/>
  <c r="E1057" i="1"/>
  <c r="F1057" i="1"/>
  <c r="G1057" i="1"/>
  <c r="H1057" i="1"/>
  <c r="I1057" i="1"/>
  <c r="J1057" i="1"/>
  <c r="K1057" i="1"/>
  <c r="L1057" i="1"/>
  <c r="M1057" i="1"/>
  <c r="N1057" i="1"/>
  <c r="O1057" i="1"/>
  <c r="P1057" i="1"/>
  <c r="Q1057" i="1"/>
  <c r="R1057" i="1"/>
  <c r="S1057" i="1"/>
  <c r="T1057" i="1"/>
  <c r="U1057" i="1"/>
  <c r="V1057" i="1"/>
  <c r="W1057" i="1"/>
  <c r="X1057" i="1"/>
  <c r="Y1057" i="1"/>
  <c r="Z1057" i="1"/>
  <c r="AA1057" i="1"/>
  <c r="AB1057" i="1"/>
  <c r="AC1057" i="1"/>
  <c r="AD1057" i="1"/>
  <c r="AE1057" i="1"/>
  <c r="AF1057" i="1"/>
  <c r="AG1057" i="1"/>
  <c r="AH1057" i="1"/>
  <c r="AI1057" i="1"/>
  <c r="AJ1057" i="1"/>
  <c r="AK1057" i="1"/>
  <c r="AL1057" i="1"/>
  <c r="AM1057" i="1"/>
  <c r="AN1057" i="1"/>
  <c r="AO1057" i="1"/>
  <c r="AP1057" i="1"/>
  <c r="AQ1057" i="1"/>
  <c r="AR1057" i="1"/>
  <c r="AS1057" i="1"/>
  <c r="AT1057" i="1"/>
  <c r="AU1057" i="1"/>
  <c r="AV1057" i="1"/>
  <c r="AW1057" i="1"/>
  <c r="AX1057" i="1"/>
  <c r="C1058" i="1"/>
  <c r="E1058" i="1"/>
  <c r="F1058" i="1"/>
  <c r="G1058" i="1"/>
  <c r="H1058" i="1"/>
  <c r="I1058" i="1"/>
  <c r="J1058" i="1"/>
  <c r="K1058" i="1"/>
  <c r="L1058" i="1"/>
  <c r="M1058" i="1"/>
  <c r="N1058" i="1"/>
  <c r="O1058" i="1"/>
  <c r="P1058" i="1"/>
  <c r="Q1058" i="1"/>
  <c r="R1058" i="1"/>
  <c r="S1058" i="1"/>
  <c r="T1058" i="1"/>
  <c r="U1058" i="1"/>
  <c r="V1058" i="1"/>
  <c r="W1058" i="1"/>
  <c r="X1058" i="1"/>
  <c r="Y1058" i="1"/>
  <c r="Z1058" i="1"/>
  <c r="AA1058" i="1"/>
  <c r="AB1058" i="1"/>
  <c r="AC1058" i="1"/>
  <c r="AD1058" i="1"/>
  <c r="AE1058" i="1"/>
  <c r="AF1058" i="1"/>
  <c r="AG1058" i="1"/>
  <c r="AH1058" i="1"/>
  <c r="AI1058" i="1"/>
  <c r="AJ1058" i="1"/>
  <c r="AK1058" i="1"/>
  <c r="AL1058" i="1"/>
  <c r="AM1058" i="1"/>
  <c r="AN1058" i="1"/>
  <c r="AO1058" i="1"/>
  <c r="AP1058" i="1"/>
  <c r="AQ1058" i="1"/>
  <c r="AR1058" i="1"/>
  <c r="AS1058" i="1"/>
  <c r="AT1058" i="1"/>
  <c r="AU1058" i="1"/>
  <c r="AV1058" i="1"/>
  <c r="AW1058" i="1"/>
  <c r="AX1058" i="1"/>
  <c r="C1059" i="1"/>
  <c r="E1059" i="1"/>
  <c r="F1059" i="1"/>
  <c r="G1059" i="1"/>
  <c r="H1059" i="1"/>
  <c r="I1059" i="1"/>
  <c r="J1059" i="1"/>
  <c r="K1059" i="1"/>
  <c r="L1059" i="1"/>
  <c r="M1059" i="1"/>
  <c r="N1059" i="1"/>
  <c r="O1059" i="1"/>
  <c r="P1059" i="1"/>
  <c r="Q1059" i="1"/>
  <c r="R1059" i="1"/>
  <c r="S1059" i="1"/>
  <c r="T1059" i="1"/>
  <c r="U1059" i="1"/>
  <c r="V1059" i="1"/>
  <c r="W1059" i="1"/>
  <c r="X1059" i="1"/>
  <c r="Y1059" i="1"/>
  <c r="Z1059" i="1"/>
  <c r="AA1059" i="1"/>
  <c r="AB1059" i="1"/>
  <c r="AC1059" i="1"/>
  <c r="AD1059" i="1"/>
  <c r="AE1059" i="1"/>
  <c r="AF1059" i="1"/>
  <c r="AG1059" i="1"/>
  <c r="AH1059" i="1"/>
  <c r="AI1059" i="1"/>
  <c r="AJ1059" i="1"/>
  <c r="AK1059" i="1"/>
  <c r="AL1059" i="1"/>
  <c r="AM1059" i="1"/>
  <c r="AN1059" i="1"/>
  <c r="AO1059" i="1"/>
  <c r="AP1059" i="1"/>
  <c r="AQ1059" i="1"/>
  <c r="AR1059" i="1"/>
  <c r="AS1059" i="1"/>
  <c r="AT1059" i="1"/>
  <c r="AU1059" i="1"/>
  <c r="AV1059" i="1"/>
  <c r="AW1059" i="1"/>
  <c r="AX1059" i="1"/>
  <c r="C1060" i="1"/>
  <c r="E1060" i="1"/>
  <c r="F1060" i="1"/>
  <c r="G1060" i="1"/>
  <c r="H1060" i="1"/>
  <c r="I1060" i="1"/>
  <c r="J1060" i="1"/>
  <c r="K1060" i="1"/>
  <c r="L1060" i="1"/>
  <c r="M1060" i="1"/>
  <c r="N1060" i="1"/>
  <c r="O1060" i="1"/>
  <c r="P1060" i="1"/>
  <c r="Q1060" i="1"/>
  <c r="R1060" i="1"/>
  <c r="S1060" i="1"/>
  <c r="T1060" i="1"/>
  <c r="U1060" i="1"/>
  <c r="V1060" i="1"/>
  <c r="W1060" i="1"/>
  <c r="X1060" i="1"/>
  <c r="Y1060" i="1"/>
  <c r="Z1060" i="1"/>
  <c r="AA1060" i="1"/>
  <c r="AB1060" i="1"/>
  <c r="AC1060" i="1"/>
  <c r="AD1060" i="1"/>
  <c r="AE1060" i="1"/>
  <c r="AF1060" i="1"/>
  <c r="AG1060" i="1"/>
  <c r="AH1060" i="1"/>
  <c r="AI1060" i="1"/>
  <c r="AJ1060" i="1"/>
  <c r="AK1060" i="1"/>
  <c r="AL1060" i="1"/>
  <c r="AM1060" i="1"/>
  <c r="AN1060" i="1"/>
  <c r="AO1060" i="1"/>
  <c r="AP1060" i="1"/>
  <c r="AQ1060" i="1"/>
  <c r="AR1060" i="1"/>
  <c r="AS1060" i="1"/>
  <c r="AT1060" i="1"/>
  <c r="AU1060" i="1"/>
  <c r="AV1060" i="1"/>
  <c r="AW1060" i="1"/>
  <c r="AX1060" i="1"/>
  <c r="C1061" i="1"/>
  <c r="E1061" i="1"/>
  <c r="F1061" i="1"/>
  <c r="G1061" i="1"/>
  <c r="H1061" i="1"/>
  <c r="I1061" i="1"/>
  <c r="J1061" i="1"/>
  <c r="K1061" i="1"/>
  <c r="L1061" i="1"/>
  <c r="M1061" i="1"/>
  <c r="N1061" i="1"/>
  <c r="O1061" i="1"/>
  <c r="P1061" i="1"/>
  <c r="Q1061" i="1"/>
  <c r="R1061" i="1"/>
  <c r="S1061" i="1"/>
  <c r="T1061" i="1"/>
  <c r="U1061" i="1"/>
  <c r="V1061" i="1"/>
  <c r="W1061" i="1"/>
  <c r="X1061" i="1"/>
  <c r="Y1061" i="1"/>
  <c r="Z1061" i="1"/>
  <c r="AA1061" i="1"/>
  <c r="AB1061" i="1"/>
  <c r="AC1061" i="1"/>
  <c r="AD1061" i="1"/>
  <c r="AE1061" i="1"/>
  <c r="AF1061" i="1"/>
  <c r="AG1061" i="1"/>
  <c r="AH1061" i="1"/>
  <c r="AI1061" i="1"/>
  <c r="AJ1061" i="1"/>
  <c r="AK1061" i="1"/>
  <c r="AL1061" i="1"/>
  <c r="AM1061" i="1"/>
  <c r="AN1061" i="1"/>
  <c r="AO1061" i="1"/>
  <c r="AP1061" i="1"/>
  <c r="AQ1061" i="1"/>
  <c r="AR1061" i="1"/>
  <c r="AS1061" i="1"/>
  <c r="AT1061" i="1"/>
  <c r="AU1061" i="1"/>
  <c r="AV1061" i="1"/>
  <c r="AW1061" i="1"/>
  <c r="AX1061" i="1"/>
  <c r="C1062" i="1"/>
  <c r="E1062" i="1"/>
  <c r="F1062" i="1"/>
  <c r="G1062" i="1"/>
  <c r="H1062" i="1"/>
  <c r="I1062" i="1"/>
  <c r="J1062" i="1"/>
  <c r="K1062" i="1"/>
  <c r="L1062" i="1"/>
  <c r="M1062" i="1"/>
  <c r="N1062" i="1"/>
  <c r="O1062" i="1"/>
  <c r="P1062" i="1"/>
  <c r="Q1062" i="1"/>
  <c r="R1062" i="1"/>
  <c r="S1062" i="1"/>
  <c r="T1062" i="1"/>
  <c r="U1062" i="1"/>
  <c r="V1062" i="1"/>
  <c r="W1062" i="1"/>
  <c r="X1062" i="1"/>
  <c r="Y1062" i="1"/>
  <c r="Z1062" i="1"/>
  <c r="AA1062" i="1"/>
  <c r="AB1062" i="1"/>
  <c r="AC1062" i="1"/>
  <c r="AD1062" i="1"/>
  <c r="AE1062" i="1"/>
  <c r="AF1062" i="1"/>
  <c r="AG1062" i="1"/>
  <c r="AH1062" i="1"/>
  <c r="AI1062" i="1"/>
  <c r="AJ1062" i="1"/>
  <c r="AK1062" i="1"/>
  <c r="AL1062" i="1"/>
  <c r="AM1062" i="1"/>
  <c r="AN1062" i="1"/>
  <c r="AO1062" i="1"/>
  <c r="AP1062" i="1"/>
  <c r="AQ1062" i="1"/>
  <c r="AR1062" i="1"/>
  <c r="AS1062" i="1"/>
  <c r="AT1062" i="1"/>
  <c r="AU1062" i="1"/>
  <c r="AV1062" i="1"/>
  <c r="AW1062" i="1"/>
  <c r="AX1062" i="1"/>
  <c r="C1063" i="1"/>
  <c r="E1063" i="1"/>
  <c r="F1063" i="1"/>
  <c r="G1063" i="1"/>
  <c r="H1063" i="1"/>
  <c r="I1063" i="1"/>
  <c r="J1063" i="1"/>
  <c r="K1063" i="1"/>
  <c r="L1063" i="1"/>
  <c r="M1063" i="1"/>
  <c r="N1063" i="1"/>
  <c r="O1063" i="1"/>
  <c r="P1063" i="1"/>
  <c r="Q1063" i="1"/>
  <c r="R1063" i="1"/>
  <c r="S1063" i="1"/>
  <c r="T1063" i="1"/>
  <c r="U1063" i="1"/>
  <c r="V1063" i="1"/>
  <c r="W1063" i="1"/>
  <c r="X1063" i="1"/>
  <c r="Y1063" i="1"/>
  <c r="Z1063" i="1"/>
  <c r="AA1063" i="1"/>
  <c r="AB1063" i="1"/>
  <c r="AC1063" i="1"/>
  <c r="AD1063" i="1"/>
  <c r="AE1063" i="1"/>
  <c r="AF1063" i="1"/>
  <c r="AG1063" i="1"/>
  <c r="AH1063" i="1"/>
  <c r="AI1063" i="1"/>
  <c r="AJ1063" i="1"/>
  <c r="AK1063" i="1"/>
  <c r="AL1063" i="1"/>
  <c r="AM1063" i="1"/>
  <c r="AN1063" i="1"/>
  <c r="AO1063" i="1"/>
  <c r="AP1063" i="1"/>
  <c r="AQ1063" i="1"/>
  <c r="AR1063" i="1"/>
  <c r="AS1063" i="1"/>
  <c r="AT1063" i="1"/>
  <c r="AU1063" i="1"/>
  <c r="AV1063" i="1"/>
  <c r="AW1063" i="1"/>
  <c r="AX1063" i="1"/>
  <c r="C1064" i="1"/>
  <c r="E1064" i="1"/>
  <c r="F1064" i="1"/>
  <c r="G1064" i="1"/>
  <c r="H1064" i="1"/>
  <c r="I1064" i="1"/>
  <c r="J1064" i="1"/>
  <c r="K1064" i="1"/>
  <c r="L1064" i="1"/>
  <c r="M1064" i="1"/>
  <c r="N1064" i="1"/>
  <c r="O1064" i="1"/>
  <c r="P1064" i="1"/>
  <c r="Q1064" i="1"/>
  <c r="R1064" i="1"/>
  <c r="S1064" i="1"/>
  <c r="T1064" i="1"/>
  <c r="U1064" i="1"/>
  <c r="V1064" i="1"/>
  <c r="W1064" i="1"/>
  <c r="X1064" i="1"/>
  <c r="Y1064" i="1"/>
  <c r="Z1064" i="1"/>
  <c r="AA1064" i="1"/>
  <c r="AB1064" i="1"/>
  <c r="AC1064" i="1"/>
  <c r="AD1064" i="1"/>
  <c r="AE1064" i="1"/>
  <c r="AF1064" i="1"/>
  <c r="AG1064" i="1"/>
  <c r="AH1064" i="1"/>
  <c r="AI1064" i="1"/>
  <c r="AJ1064" i="1"/>
  <c r="AK1064" i="1"/>
  <c r="AL1064" i="1"/>
  <c r="AM1064" i="1"/>
  <c r="AN1064" i="1"/>
  <c r="AO1064" i="1"/>
  <c r="AP1064" i="1"/>
  <c r="AQ1064" i="1"/>
  <c r="AR1064" i="1"/>
  <c r="AS1064" i="1"/>
  <c r="AT1064" i="1"/>
  <c r="AU1064" i="1"/>
  <c r="AV1064" i="1"/>
  <c r="AW1064" i="1"/>
  <c r="AX1064" i="1"/>
  <c r="C1065" i="1"/>
  <c r="E1065" i="1"/>
  <c r="F1065" i="1"/>
  <c r="G1065" i="1"/>
  <c r="H1065" i="1"/>
  <c r="I1065" i="1"/>
  <c r="J1065" i="1"/>
  <c r="K1065" i="1"/>
  <c r="L1065" i="1"/>
  <c r="M1065" i="1"/>
  <c r="N1065" i="1"/>
  <c r="O1065" i="1"/>
  <c r="P1065" i="1"/>
  <c r="Q1065" i="1"/>
  <c r="R1065" i="1"/>
  <c r="S1065" i="1"/>
  <c r="T1065" i="1"/>
  <c r="U1065" i="1"/>
  <c r="V1065" i="1"/>
  <c r="W1065" i="1"/>
  <c r="X1065" i="1"/>
  <c r="Y1065" i="1"/>
  <c r="Z1065" i="1"/>
  <c r="AA1065" i="1"/>
  <c r="AB1065" i="1"/>
  <c r="AC1065" i="1"/>
  <c r="AD1065" i="1"/>
  <c r="AE1065" i="1"/>
  <c r="AF1065" i="1"/>
  <c r="AG1065" i="1"/>
  <c r="AH1065" i="1"/>
  <c r="AI1065" i="1"/>
  <c r="AJ1065" i="1"/>
  <c r="AK1065" i="1"/>
  <c r="AL1065" i="1"/>
  <c r="AM1065" i="1"/>
  <c r="AN1065" i="1"/>
  <c r="AO1065" i="1"/>
  <c r="AP1065" i="1"/>
  <c r="AQ1065" i="1"/>
  <c r="AR1065" i="1"/>
  <c r="AS1065" i="1"/>
  <c r="AT1065" i="1"/>
  <c r="AU1065" i="1"/>
  <c r="AV1065" i="1"/>
  <c r="AW1065" i="1"/>
  <c r="AX1065" i="1"/>
  <c r="C1066" i="1"/>
  <c r="E1066" i="1"/>
  <c r="F1066" i="1"/>
  <c r="G1066" i="1"/>
  <c r="H1066" i="1"/>
  <c r="I1066" i="1"/>
  <c r="J1066" i="1"/>
  <c r="K1066" i="1"/>
  <c r="L1066" i="1"/>
  <c r="M1066" i="1"/>
  <c r="N1066" i="1"/>
  <c r="O1066" i="1"/>
  <c r="P1066" i="1"/>
  <c r="Q1066" i="1"/>
  <c r="R1066" i="1"/>
  <c r="S1066" i="1"/>
  <c r="T1066" i="1"/>
  <c r="U1066" i="1"/>
  <c r="V1066" i="1"/>
  <c r="W1066" i="1"/>
  <c r="X1066" i="1"/>
  <c r="Y1066" i="1"/>
  <c r="Z1066" i="1"/>
  <c r="AA1066" i="1"/>
  <c r="AB1066" i="1"/>
  <c r="AC1066" i="1"/>
  <c r="AD1066" i="1"/>
  <c r="AE1066" i="1"/>
  <c r="AF1066" i="1"/>
  <c r="AG1066" i="1"/>
  <c r="AH1066" i="1"/>
  <c r="AI1066" i="1"/>
  <c r="AJ1066" i="1"/>
  <c r="AK1066" i="1"/>
  <c r="AL1066" i="1"/>
  <c r="AM1066" i="1"/>
  <c r="AN1066" i="1"/>
  <c r="AO1066" i="1"/>
  <c r="AP1066" i="1"/>
  <c r="AQ1066" i="1"/>
  <c r="AR1066" i="1"/>
  <c r="AS1066" i="1"/>
  <c r="AT1066" i="1"/>
  <c r="AU1066" i="1"/>
  <c r="AV1066" i="1"/>
  <c r="AW1066" i="1"/>
  <c r="AX1066" i="1"/>
  <c r="C1067" i="1"/>
  <c r="E1067" i="1"/>
  <c r="F1067" i="1"/>
  <c r="G1067" i="1"/>
  <c r="H1067" i="1"/>
  <c r="I1067" i="1"/>
  <c r="J1067" i="1"/>
  <c r="K1067" i="1"/>
  <c r="L1067" i="1"/>
  <c r="M1067" i="1"/>
  <c r="N1067" i="1"/>
  <c r="O1067" i="1"/>
  <c r="P1067" i="1"/>
  <c r="Q1067" i="1"/>
  <c r="R1067" i="1"/>
  <c r="S1067" i="1"/>
  <c r="T1067" i="1"/>
  <c r="U1067" i="1"/>
  <c r="V1067" i="1"/>
  <c r="W1067" i="1"/>
  <c r="X1067" i="1"/>
  <c r="Y1067" i="1"/>
  <c r="Z1067" i="1"/>
  <c r="AA1067" i="1"/>
  <c r="AB1067" i="1"/>
  <c r="AC1067" i="1"/>
  <c r="AD1067" i="1"/>
  <c r="AE1067" i="1"/>
  <c r="AF1067" i="1"/>
  <c r="AG1067" i="1"/>
  <c r="AH1067" i="1"/>
  <c r="AI1067" i="1"/>
  <c r="AJ1067" i="1"/>
  <c r="AK1067" i="1"/>
  <c r="AL1067" i="1"/>
  <c r="AM1067" i="1"/>
  <c r="AN1067" i="1"/>
  <c r="AO1067" i="1"/>
  <c r="AP1067" i="1"/>
  <c r="AQ1067" i="1"/>
  <c r="AR1067" i="1"/>
  <c r="AS1067" i="1"/>
  <c r="AT1067" i="1"/>
  <c r="AU1067" i="1"/>
  <c r="AV1067" i="1"/>
  <c r="AW1067" i="1"/>
  <c r="AX1067" i="1"/>
  <c r="C1068" i="1"/>
  <c r="E1068" i="1"/>
  <c r="F1068" i="1"/>
  <c r="G1068" i="1"/>
  <c r="H1068" i="1"/>
  <c r="I1068" i="1"/>
  <c r="J1068" i="1"/>
  <c r="K1068" i="1"/>
  <c r="L1068" i="1"/>
  <c r="M1068" i="1"/>
  <c r="N1068" i="1"/>
  <c r="O1068" i="1"/>
  <c r="P1068" i="1"/>
  <c r="Q1068" i="1"/>
  <c r="R1068" i="1"/>
  <c r="S1068" i="1"/>
  <c r="T1068" i="1"/>
  <c r="U1068" i="1"/>
  <c r="V1068" i="1"/>
  <c r="W1068" i="1"/>
  <c r="X1068" i="1"/>
  <c r="Y1068" i="1"/>
  <c r="Z1068" i="1"/>
  <c r="AA1068" i="1"/>
  <c r="AB1068" i="1"/>
  <c r="AC1068" i="1"/>
  <c r="AD1068" i="1"/>
  <c r="AE1068" i="1"/>
  <c r="AF1068" i="1"/>
  <c r="AG1068" i="1"/>
  <c r="AH1068" i="1"/>
  <c r="AI1068" i="1"/>
  <c r="AJ1068" i="1"/>
  <c r="AK1068" i="1"/>
  <c r="AL1068" i="1"/>
  <c r="AM1068" i="1"/>
  <c r="AN1068" i="1"/>
  <c r="AO1068" i="1"/>
  <c r="AP1068" i="1"/>
  <c r="AQ1068" i="1"/>
  <c r="AR1068" i="1"/>
  <c r="AS1068" i="1"/>
  <c r="AT1068" i="1"/>
  <c r="AU1068" i="1"/>
  <c r="AV1068" i="1"/>
  <c r="AW1068" i="1"/>
  <c r="AX1068" i="1"/>
  <c r="C1069" i="1"/>
  <c r="E1069" i="1"/>
  <c r="F1069" i="1"/>
  <c r="G1069" i="1"/>
  <c r="H1069" i="1"/>
  <c r="I1069" i="1"/>
  <c r="J1069" i="1"/>
  <c r="K1069" i="1"/>
  <c r="L1069" i="1"/>
  <c r="M1069" i="1"/>
  <c r="N1069" i="1"/>
  <c r="O1069" i="1"/>
  <c r="P1069" i="1"/>
  <c r="Q1069" i="1"/>
  <c r="R1069" i="1"/>
  <c r="S1069" i="1"/>
  <c r="T1069" i="1"/>
  <c r="U1069" i="1"/>
  <c r="V1069" i="1"/>
  <c r="W1069" i="1"/>
  <c r="X1069" i="1"/>
  <c r="Y1069" i="1"/>
  <c r="Z1069" i="1"/>
  <c r="AA1069" i="1"/>
  <c r="AB1069" i="1"/>
  <c r="AC1069" i="1"/>
  <c r="AD1069" i="1"/>
  <c r="AE1069" i="1"/>
  <c r="AF1069" i="1"/>
  <c r="AG1069" i="1"/>
  <c r="AH1069" i="1"/>
  <c r="AI1069" i="1"/>
  <c r="AJ1069" i="1"/>
  <c r="AK1069" i="1"/>
  <c r="AL1069" i="1"/>
  <c r="AM1069" i="1"/>
  <c r="AN1069" i="1"/>
  <c r="AO1069" i="1"/>
  <c r="AP1069" i="1"/>
  <c r="AQ1069" i="1"/>
  <c r="AR1069" i="1"/>
  <c r="AS1069" i="1"/>
  <c r="AT1069" i="1"/>
  <c r="AU1069" i="1"/>
  <c r="AV1069" i="1"/>
  <c r="AW1069" i="1"/>
  <c r="AX1069" i="1"/>
  <c r="C1070" i="1"/>
  <c r="E1070" i="1"/>
  <c r="F1070" i="1"/>
  <c r="G1070" i="1"/>
  <c r="H1070" i="1"/>
  <c r="I1070" i="1"/>
  <c r="J1070" i="1"/>
  <c r="K1070" i="1"/>
  <c r="L1070" i="1"/>
  <c r="M1070" i="1"/>
  <c r="N1070" i="1"/>
  <c r="O1070" i="1"/>
  <c r="P1070" i="1"/>
  <c r="Q1070" i="1"/>
  <c r="R1070" i="1"/>
  <c r="S1070" i="1"/>
  <c r="T1070" i="1"/>
  <c r="U1070" i="1"/>
  <c r="V1070" i="1"/>
  <c r="W1070" i="1"/>
  <c r="X1070" i="1"/>
  <c r="Y1070" i="1"/>
  <c r="Z1070" i="1"/>
  <c r="AA1070" i="1"/>
  <c r="AB1070" i="1"/>
  <c r="AC1070" i="1"/>
  <c r="AD1070" i="1"/>
  <c r="AE1070" i="1"/>
  <c r="AF1070" i="1"/>
  <c r="AG1070" i="1"/>
  <c r="AH1070" i="1"/>
  <c r="AI1070" i="1"/>
  <c r="AJ1070" i="1"/>
  <c r="AK1070" i="1"/>
  <c r="AL1070" i="1"/>
  <c r="AM1070" i="1"/>
  <c r="AN1070" i="1"/>
  <c r="AO1070" i="1"/>
  <c r="AP1070" i="1"/>
  <c r="AQ1070" i="1"/>
  <c r="AR1070" i="1"/>
  <c r="AS1070" i="1"/>
  <c r="AT1070" i="1"/>
  <c r="AU1070" i="1"/>
  <c r="AV1070" i="1"/>
  <c r="AW1070" i="1"/>
  <c r="AX1070" i="1"/>
  <c r="C1071" i="1"/>
  <c r="E1071" i="1"/>
  <c r="F1071" i="1"/>
  <c r="G1071" i="1"/>
  <c r="H1071" i="1"/>
  <c r="I1071" i="1"/>
  <c r="J1071" i="1"/>
  <c r="K1071" i="1"/>
  <c r="L1071" i="1"/>
  <c r="M1071" i="1"/>
  <c r="N1071" i="1"/>
  <c r="O1071" i="1"/>
  <c r="P1071" i="1"/>
  <c r="Q1071" i="1"/>
  <c r="R1071" i="1"/>
  <c r="S1071" i="1"/>
  <c r="T1071" i="1"/>
  <c r="U1071" i="1"/>
  <c r="V1071" i="1"/>
  <c r="W1071" i="1"/>
  <c r="X1071" i="1"/>
  <c r="Y1071" i="1"/>
  <c r="Z1071" i="1"/>
  <c r="AA1071" i="1"/>
  <c r="AB1071" i="1"/>
  <c r="AC1071" i="1"/>
  <c r="AD1071" i="1"/>
  <c r="AE1071" i="1"/>
  <c r="AF1071" i="1"/>
  <c r="AG1071" i="1"/>
  <c r="AH1071" i="1"/>
  <c r="AI1071" i="1"/>
  <c r="AJ1071" i="1"/>
  <c r="AK1071" i="1"/>
  <c r="AL1071" i="1"/>
  <c r="AM1071" i="1"/>
  <c r="AN1071" i="1"/>
  <c r="AO1071" i="1"/>
  <c r="AP1071" i="1"/>
  <c r="AQ1071" i="1"/>
  <c r="AR1071" i="1"/>
  <c r="AS1071" i="1"/>
  <c r="AT1071" i="1"/>
  <c r="AU1071" i="1"/>
  <c r="AV1071" i="1"/>
  <c r="AW1071" i="1"/>
  <c r="AX1071" i="1"/>
  <c r="C1072" i="1"/>
  <c r="E1072" i="1"/>
  <c r="F1072" i="1"/>
  <c r="G1072" i="1"/>
  <c r="H1072" i="1"/>
  <c r="I1072" i="1"/>
  <c r="J1072" i="1"/>
  <c r="K1072" i="1"/>
  <c r="L1072" i="1"/>
  <c r="M1072" i="1"/>
  <c r="N1072" i="1"/>
  <c r="O1072" i="1"/>
  <c r="P1072" i="1"/>
  <c r="Q1072" i="1"/>
  <c r="R1072" i="1"/>
  <c r="S1072" i="1"/>
  <c r="T1072" i="1"/>
  <c r="U1072" i="1"/>
  <c r="V1072" i="1"/>
  <c r="W1072" i="1"/>
  <c r="X1072" i="1"/>
  <c r="Y1072" i="1"/>
  <c r="Z1072" i="1"/>
  <c r="AA1072" i="1"/>
  <c r="AB1072" i="1"/>
  <c r="AC1072" i="1"/>
  <c r="AD1072" i="1"/>
  <c r="AE1072" i="1"/>
  <c r="AF1072" i="1"/>
  <c r="AG1072" i="1"/>
  <c r="AH1072" i="1"/>
  <c r="AI1072" i="1"/>
  <c r="AJ1072" i="1"/>
  <c r="AK1072" i="1"/>
  <c r="AL1072" i="1"/>
  <c r="AM1072" i="1"/>
  <c r="AN1072" i="1"/>
  <c r="AO1072" i="1"/>
  <c r="AP1072" i="1"/>
  <c r="AQ1072" i="1"/>
  <c r="AR1072" i="1"/>
  <c r="AS1072" i="1"/>
  <c r="AT1072" i="1"/>
  <c r="AU1072" i="1"/>
  <c r="AV1072" i="1"/>
  <c r="AW1072" i="1"/>
  <c r="AX1072" i="1"/>
  <c r="C1073" i="1"/>
  <c r="E1073" i="1"/>
  <c r="F1073" i="1"/>
  <c r="G1073" i="1"/>
  <c r="H1073" i="1"/>
  <c r="I1073" i="1"/>
  <c r="J1073" i="1"/>
  <c r="K1073" i="1"/>
  <c r="L1073" i="1"/>
  <c r="M1073" i="1"/>
  <c r="N1073" i="1"/>
  <c r="O1073" i="1"/>
  <c r="P1073" i="1"/>
  <c r="Q1073" i="1"/>
  <c r="R1073" i="1"/>
  <c r="S1073" i="1"/>
  <c r="T1073" i="1"/>
  <c r="U1073" i="1"/>
  <c r="V1073" i="1"/>
  <c r="W1073" i="1"/>
  <c r="X1073" i="1"/>
  <c r="Y1073" i="1"/>
  <c r="Z1073" i="1"/>
  <c r="AA1073" i="1"/>
  <c r="AB1073" i="1"/>
  <c r="AC1073" i="1"/>
  <c r="AD1073" i="1"/>
  <c r="AE1073" i="1"/>
  <c r="AF1073" i="1"/>
  <c r="AG1073" i="1"/>
  <c r="AH1073" i="1"/>
  <c r="AI1073" i="1"/>
  <c r="AJ1073" i="1"/>
  <c r="AK1073" i="1"/>
  <c r="AL1073" i="1"/>
  <c r="AM1073" i="1"/>
  <c r="AN1073" i="1"/>
  <c r="AO1073" i="1"/>
  <c r="AP1073" i="1"/>
  <c r="AQ1073" i="1"/>
  <c r="AR1073" i="1"/>
  <c r="AS1073" i="1"/>
  <c r="AT1073" i="1"/>
  <c r="AU1073" i="1"/>
  <c r="AV1073" i="1"/>
  <c r="AW1073" i="1"/>
  <c r="AX1073" i="1"/>
  <c r="C1074" i="1"/>
  <c r="E1074" i="1"/>
  <c r="F1074" i="1"/>
  <c r="G1074" i="1"/>
  <c r="H1074" i="1"/>
  <c r="I1074" i="1"/>
  <c r="J1074" i="1"/>
  <c r="K1074" i="1"/>
  <c r="L1074" i="1"/>
  <c r="M1074" i="1"/>
  <c r="N1074" i="1"/>
  <c r="O1074" i="1"/>
  <c r="P1074" i="1"/>
  <c r="Q1074" i="1"/>
  <c r="R1074" i="1"/>
  <c r="S1074" i="1"/>
  <c r="T1074" i="1"/>
  <c r="U1074" i="1"/>
  <c r="V1074" i="1"/>
  <c r="W1074" i="1"/>
  <c r="X1074" i="1"/>
  <c r="Y1074" i="1"/>
  <c r="Z1074" i="1"/>
  <c r="AA1074" i="1"/>
  <c r="AB1074" i="1"/>
  <c r="AC1074" i="1"/>
  <c r="AD1074" i="1"/>
  <c r="AE1074" i="1"/>
  <c r="AF1074" i="1"/>
  <c r="AG1074" i="1"/>
  <c r="AH1074" i="1"/>
  <c r="AI1074" i="1"/>
  <c r="AJ1074" i="1"/>
  <c r="AK1074" i="1"/>
  <c r="AL1074" i="1"/>
  <c r="AM1074" i="1"/>
  <c r="AN1074" i="1"/>
  <c r="AO1074" i="1"/>
  <c r="AP1074" i="1"/>
  <c r="AQ1074" i="1"/>
  <c r="AR1074" i="1"/>
  <c r="AS1074" i="1"/>
  <c r="AT1074" i="1"/>
  <c r="AU1074" i="1"/>
  <c r="AV1074" i="1"/>
  <c r="AW1074" i="1"/>
  <c r="AX1074" i="1"/>
  <c r="C1075" i="1"/>
  <c r="E1075" i="1"/>
  <c r="F1075" i="1"/>
  <c r="G1075" i="1"/>
  <c r="H1075" i="1"/>
  <c r="I1075" i="1"/>
  <c r="J1075" i="1"/>
  <c r="K1075" i="1"/>
  <c r="L1075" i="1"/>
  <c r="M1075" i="1"/>
  <c r="N1075" i="1"/>
  <c r="O1075" i="1"/>
  <c r="P1075" i="1"/>
  <c r="Q1075" i="1"/>
  <c r="R1075" i="1"/>
  <c r="S1075" i="1"/>
  <c r="T1075" i="1"/>
  <c r="U1075" i="1"/>
  <c r="V1075" i="1"/>
  <c r="W1075" i="1"/>
  <c r="X1075" i="1"/>
  <c r="Y1075" i="1"/>
  <c r="Z1075" i="1"/>
  <c r="AA1075" i="1"/>
  <c r="AB1075" i="1"/>
  <c r="AC1075" i="1"/>
  <c r="AD1075" i="1"/>
  <c r="AE1075" i="1"/>
  <c r="AF1075" i="1"/>
  <c r="AG1075" i="1"/>
  <c r="AH1075" i="1"/>
  <c r="AI1075" i="1"/>
  <c r="AJ1075" i="1"/>
  <c r="AK1075" i="1"/>
  <c r="AL1075" i="1"/>
  <c r="AM1075" i="1"/>
  <c r="AN1075" i="1"/>
  <c r="AO1075" i="1"/>
  <c r="AP1075" i="1"/>
  <c r="AQ1075" i="1"/>
  <c r="AR1075" i="1"/>
  <c r="AS1075" i="1"/>
  <c r="AT1075" i="1"/>
  <c r="AU1075" i="1"/>
  <c r="AV1075" i="1"/>
  <c r="AW1075" i="1"/>
  <c r="AX1075" i="1"/>
  <c r="C1076" i="1"/>
  <c r="E1076" i="1"/>
  <c r="F1076" i="1"/>
  <c r="G1076" i="1"/>
  <c r="H1076" i="1"/>
  <c r="I1076" i="1"/>
  <c r="J1076" i="1"/>
  <c r="K1076" i="1"/>
  <c r="L1076" i="1"/>
  <c r="M1076" i="1"/>
  <c r="N1076" i="1"/>
  <c r="O1076" i="1"/>
  <c r="P1076" i="1"/>
  <c r="Q1076" i="1"/>
  <c r="R1076" i="1"/>
  <c r="S1076" i="1"/>
  <c r="T1076" i="1"/>
  <c r="U1076" i="1"/>
  <c r="V1076" i="1"/>
  <c r="W1076" i="1"/>
  <c r="X1076" i="1"/>
  <c r="Y1076" i="1"/>
  <c r="Z1076" i="1"/>
  <c r="AA1076" i="1"/>
  <c r="AB1076" i="1"/>
  <c r="AC1076" i="1"/>
  <c r="AD1076" i="1"/>
  <c r="AE1076" i="1"/>
  <c r="AF1076" i="1"/>
  <c r="AG1076" i="1"/>
  <c r="AH1076" i="1"/>
  <c r="AI1076" i="1"/>
  <c r="AJ1076" i="1"/>
  <c r="AK1076" i="1"/>
  <c r="AL1076" i="1"/>
  <c r="AM1076" i="1"/>
  <c r="AN1076" i="1"/>
  <c r="AO1076" i="1"/>
  <c r="AP1076" i="1"/>
  <c r="AQ1076" i="1"/>
  <c r="AR1076" i="1"/>
  <c r="AS1076" i="1"/>
  <c r="AT1076" i="1"/>
  <c r="AU1076" i="1"/>
  <c r="AV1076" i="1"/>
  <c r="AW1076" i="1"/>
  <c r="AX1076" i="1"/>
  <c r="C1077" i="1"/>
  <c r="E1077" i="1"/>
  <c r="F1077" i="1"/>
  <c r="G1077" i="1"/>
  <c r="H1077" i="1"/>
  <c r="I1077" i="1"/>
  <c r="J1077" i="1"/>
  <c r="K1077" i="1"/>
  <c r="L1077" i="1"/>
  <c r="M1077" i="1"/>
  <c r="N1077" i="1"/>
  <c r="O1077" i="1"/>
  <c r="P1077" i="1"/>
  <c r="Q1077" i="1"/>
  <c r="R1077" i="1"/>
  <c r="S1077" i="1"/>
  <c r="T1077" i="1"/>
  <c r="U1077" i="1"/>
  <c r="V1077" i="1"/>
  <c r="W1077" i="1"/>
  <c r="X1077" i="1"/>
  <c r="Y1077" i="1"/>
  <c r="Z1077" i="1"/>
  <c r="AA1077" i="1"/>
  <c r="AB1077" i="1"/>
  <c r="AC1077" i="1"/>
  <c r="AD1077" i="1"/>
  <c r="AE1077" i="1"/>
  <c r="AF1077" i="1"/>
  <c r="AG1077" i="1"/>
  <c r="AH1077" i="1"/>
  <c r="AI1077" i="1"/>
  <c r="AJ1077" i="1"/>
  <c r="AK1077" i="1"/>
  <c r="AL1077" i="1"/>
  <c r="AM1077" i="1"/>
  <c r="AN1077" i="1"/>
  <c r="AO1077" i="1"/>
  <c r="AP1077" i="1"/>
  <c r="AQ1077" i="1"/>
  <c r="AR1077" i="1"/>
  <c r="AS1077" i="1"/>
  <c r="AT1077" i="1"/>
  <c r="AU1077" i="1"/>
  <c r="AV1077" i="1"/>
  <c r="AW1077" i="1"/>
  <c r="AX1077" i="1"/>
  <c r="C1078" i="1"/>
  <c r="E1078" i="1"/>
  <c r="F1078" i="1"/>
  <c r="G1078" i="1"/>
  <c r="H1078" i="1"/>
  <c r="I1078" i="1"/>
  <c r="J1078" i="1"/>
  <c r="K1078" i="1"/>
  <c r="L1078" i="1"/>
  <c r="M1078" i="1"/>
  <c r="N1078" i="1"/>
  <c r="O1078" i="1"/>
  <c r="P1078" i="1"/>
  <c r="Q1078" i="1"/>
  <c r="R1078" i="1"/>
  <c r="S1078" i="1"/>
  <c r="T1078" i="1"/>
  <c r="U1078" i="1"/>
  <c r="V1078" i="1"/>
  <c r="W1078" i="1"/>
  <c r="X1078" i="1"/>
  <c r="Y1078" i="1"/>
  <c r="Z1078" i="1"/>
  <c r="AA1078" i="1"/>
  <c r="AB1078" i="1"/>
  <c r="AC1078" i="1"/>
  <c r="AD1078" i="1"/>
  <c r="AE1078" i="1"/>
  <c r="AF1078" i="1"/>
  <c r="AG1078" i="1"/>
  <c r="AH1078" i="1"/>
  <c r="AI1078" i="1"/>
  <c r="AJ1078" i="1"/>
  <c r="AK1078" i="1"/>
  <c r="AL1078" i="1"/>
  <c r="AM1078" i="1"/>
  <c r="AN1078" i="1"/>
  <c r="AO1078" i="1"/>
  <c r="AP1078" i="1"/>
  <c r="AQ1078" i="1"/>
  <c r="AR1078" i="1"/>
  <c r="AS1078" i="1"/>
  <c r="AT1078" i="1"/>
  <c r="AU1078" i="1"/>
  <c r="AV1078" i="1"/>
  <c r="AW1078" i="1"/>
  <c r="AX1078" i="1"/>
  <c r="C1079" i="1"/>
  <c r="E1079" i="1"/>
  <c r="F1079" i="1"/>
  <c r="G1079" i="1"/>
  <c r="H1079" i="1"/>
  <c r="I1079" i="1"/>
  <c r="J1079" i="1"/>
  <c r="K1079" i="1"/>
  <c r="L1079" i="1"/>
  <c r="M1079" i="1"/>
  <c r="N1079" i="1"/>
  <c r="O1079" i="1"/>
  <c r="P1079" i="1"/>
  <c r="Q1079" i="1"/>
  <c r="R1079" i="1"/>
  <c r="S1079" i="1"/>
  <c r="T1079" i="1"/>
  <c r="U1079" i="1"/>
  <c r="V1079" i="1"/>
  <c r="W1079" i="1"/>
  <c r="X1079" i="1"/>
  <c r="Y1079" i="1"/>
  <c r="Z1079" i="1"/>
  <c r="AA1079" i="1"/>
  <c r="AB1079" i="1"/>
  <c r="AC1079" i="1"/>
  <c r="AD1079" i="1"/>
  <c r="AE1079" i="1"/>
  <c r="AF1079" i="1"/>
  <c r="AG1079" i="1"/>
  <c r="AH1079" i="1"/>
  <c r="AI1079" i="1"/>
  <c r="AJ1079" i="1"/>
  <c r="AK1079" i="1"/>
  <c r="AL1079" i="1"/>
  <c r="AM1079" i="1"/>
  <c r="AN1079" i="1"/>
  <c r="AO1079" i="1"/>
  <c r="AP1079" i="1"/>
  <c r="AQ1079" i="1"/>
  <c r="AR1079" i="1"/>
  <c r="AS1079" i="1"/>
  <c r="AT1079" i="1"/>
  <c r="AU1079" i="1"/>
  <c r="AV1079" i="1"/>
  <c r="AW1079" i="1"/>
  <c r="AX1079" i="1"/>
  <c r="C1080" i="1"/>
  <c r="E1080" i="1"/>
  <c r="F1080" i="1"/>
  <c r="G1080" i="1"/>
  <c r="H1080" i="1"/>
  <c r="I1080" i="1"/>
  <c r="J1080" i="1"/>
  <c r="K1080" i="1"/>
  <c r="L1080" i="1"/>
  <c r="M1080" i="1"/>
  <c r="N1080" i="1"/>
  <c r="O1080" i="1"/>
  <c r="P1080" i="1"/>
  <c r="Q1080" i="1"/>
  <c r="R1080" i="1"/>
  <c r="S1080" i="1"/>
  <c r="T1080" i="1"/>
  <c r="U1080" i="1"/>
  <c r="V1080" i="1"/>
  <c r="W1080" i="1"/>
  <c r="X1080" i="1"/>
  <c r="Y1080" i="1"/>
  <c r="Z1080" i="1"/>
  <c r="AA1080" i="1"/>
  <c r="AB1080" i="1"/>
  <c r="AC1080" i="1"/>
  <c r="AD1080" i="1"/>
  <c r="AE1080" i="1"/>
  <c r="AF1080" i="1"/>
  <c r="AG1080" i="1"/>
  <c r="AH1080" i="1"/>
  <c r="AI1080" i="1"/>
  <c r="AJ1080" i="1"/>
  <c r="AK1080" i="1"/>
  <c r="AL1080" i="1"/>
  <c r="AM1080" i="1"/>
  <c r="AN1080" i="1"/>
  <c r="AO1080" i="1"/>
  <c r="AP1080" i="1"/>
  <c r="AQ1080" i="1"/>
  <c r="AR1080" i="1"/>
  <c r="AS1080" i="1"/>
  <c r="AT1080" i="1"/>
  <c r="AU1080" i="1"/>
  <c r="AV1080" i="1"/>
  <c r="AW1080" i="1"/>
  <c r="AX1080" i="1"/>
  <c r="C1081" i="1"/>
  <c r="E1081" i="1"/>
  <c r="F1081" i="1"/>
  <c r="G1081" i="1"/>
  <c r="H1081" i="1"/>
  <c r="I1081" i="1"/>
  <c r="J1081" i="1"/>
  <c r="K1081" i="1"/>
  <c r="L1081" i="1"/>
  <c r="M1081" i="1"/>
  <c r="N1081" i="1"/>
  <c r="O1081" i="1"/>
  <c r="P1081" i="1"/>
  <c r="Q1081" i="1"/>
  <c r="R1081" i="1"/>
  <c r="S1081" i="1"/>
  <c r="T1081" i="1"/>
  <c r="U1081" i="1"/>
  <c r="V1081" i="1"/>
  <c r="W1081" i="1"/>
  <c r="X1081" i="1"/>
  <c r="Y1081" i="1"/>
  <c r="Z1081" i="1"/>
  <c r="AA1081" i="1"/>
  <c r="AB1081" i="1"/>
  <c r="AC1081" i="1"/>
  <c r="AD1081" i="1"/>
  <c r="AE1081" i="1"/>
  <c r="AF1081" i="1"/>
  <c r="AG1081" i="1"/>
  <c r="AH1081" i="1"/>
  <c r="AI1081" i="1"/>
  <c r="AJ1081" i="1"/>
  <c r="AK1081" i="1"/>
  <c r="AL1081" i="1"/>
  <c r="AM1081" i="1"/>
  <c r="AN1081" i="1"/>
  <c r="AO1081" i="1"/>
  <c r="AP1081" i="1"/>
  <c r="AQ1081" i="1"/>
  <c r="AR1081" i="1"/>
  <c r="AS1081" i="1"/>
  <c r="AT1081" i="1"/>
  <c r="AU1081" i="1"/>
  <c r="AV1081" i="1"/>
  <c r="AW1081" i="1"/>
  <c r="AX1081" i="1"/>
  <c r="C1082" i="1"/>
  <c r="E1082" i="1"/>
  <c r="F1082" i="1"/>
  <c r="G1082" i="1"/>
  <c r="H1082" i="1"/>
  <c r="I1082" i="1"/>
  <c r="J1082" i="1"/>
  <c r="K1082" i="1"/>
  <c r="L1082" i="1"/>
  <c r="M1082" i="1"/>
  <c r="N1082" i="1"/>
  <c r="O1082" i="1"/>
  <c r="P1082" i="1"/>
  <c r="Q1082" i="1"/>
  <c r="R1082" i="1"/>
  <c r="S1082" i="1"/>
  <c r="T1082" i="1"/>
  <c r="U1082" i="1"/>
  <c r="V1082" i="1"/>
  <c r="W1082" i="1"/>
  <c r="X1082" i="1"/>
  <c r="Y1082" i="1"/>
  <c r="Z1082" i="1"/>
  <c r="AA1082" i="1"/>
  <c r="AB1082" i="1"/>
  <c r="AC1082" i="1"/>
  <c r="AD1082" i="1"/>
  <c r="AE1082" i="1"/>
  <c r="AF1082" i="1"/>
  <c r="AG1082" i="1"/>
  <c r="AH1082" i="1"/>
  <c r="AI1082" i="1"/>
  <c r="AJ1082" i="1"/>
  <c r="AK1082" i="1"/>
  <c r="AL1082" i="1"/>
  <c r="AM1082" i="1"/>
  <c r="AN1082" i="1"/>
  <c r="AO1082" i="1"/>
  <c r="AP1082" i="1"/>
  <c r="AQ1082" i="1"/>
  <c r="AR1082" i="1"/>
  <c r="AS1082" i="1"/>
  <c r="AT1082" i="1"/>
  <c r="AU1082" i="1"/>
  <c r="AV1082" i="1"/>
  <c r="AW1082" i="1"/>
  <c r="AX1082" i="1"/>
  <c r="C1083" i="1"/>
  <c r="E1083" i="1"/>
  <c r="F1083" i="1"/>
  <c r="G1083" i="1"/>
  <c r="H1083" i="1"/>
  <c r="I1083" i="1"/>
  <c r="J1083" i="1"/>
  <c r="K1083" i="1"/>
  <c r="L1083" i="1"/>
  <c r="M1083" i="1"/>
  <c r="N1083" i="1"/>
  <c r="O1083" i="1"/>
  <c r="P1083" i="1"/>
  <c r="Q1083" i="1"/>
  <c r="R1083" i="1"/>
  <c r="S1083" i="1"/>
  <c r="T1083" i="1"/>
  <c r="U1083" i="1"/>
  <c r="V1083" i="1"/>
  <c r="W1083" i="1"/>
  <c r="X1083" i="1"/>
  <c r="Y1083" i="1"/>
  <c r="Z1083" i="1"/>
  <c r="AA1083" i="1"/>
  <c r="AB1083" i="1"/>
  <c r="AC1083" i="1"/>
  <c r="AD1083" i="1"/>
  <c r="AE1083" i="1"/>
  <c r="AF1083" i="1"/>
  <c r="AG1083" i="1"/>
  <c r="AH1083" i="1"/>
  <c r="AI1083" i="1"/>
  <c r="AJ1083" i="1"/>
  <c r="AK1083" i="1"/>
  <c r="AL1083" i="1"/>
  <c r="AM1083" i="1"/>
  <c r="AN1083" i="1"/>
  <c r="AO1083" i="1"/>
  <c r="AP1083" i="1"/>
  <c r="AQ1083" i="1"/>
  <c r="AR1083" i="1"/>
  <c r="AS1083" i="1"/>
  <c r="AT1083" i="1"/>
  <c r="AU1083" i="1"/>
  <c r="AV1083" i="1"/>
  <c r="AW1083" i="1"/>
  <c r="AX1083" i="1"/>
  <c r="C1084" i="1"/>
  <c r="E1084" i="1"/>
  <c r="F1084" i="1"/>
  <c r="G1084" i="1"/>
  <c r="H1084" i="1"/>
  <c r="I1084" i="1"/>
  <c r="J1084" i="1"/>
  <c r="K1084" i="1"/>
  <c r="L1084" i="1"/>
  <c r="M1084" i="1"/>
  <c r="N1084" i="1"/>
  <c r="O1084" i="1"/>
  <c r="P1084" i="1"/>
  <c r="Q1084" i="1"/>
  <c r="R1084" i="1"/>
  <c r="S1084" i="1"/>
  <c r="T1084" i="1"/>
  <c r="U1084" i="1"/>
  <c r="V1084" i="1"/>
  <c r="W1084" i="1"/>
  <c r="X1084" i="1"/>
  <c r="Y1084" i="1"/>
  <c r="Z1084" i="1"/>
  <c r="AA1084" i="1"/>
  <c r="AB1084" i="1"/>
  <c r="AC1084" i="1"/>
  <c r="AD1084" i="1"/>
  <c r="AE1084" i="1"/>
  <c r="AF1084" i="1"/>
  <c r="AG1084" i="1"/>
  <c r="AH1084" i="1"/>
  <c r="AI1084" i="1"/>
  <c r="AJ1084" i="1"/>
  <c r="AK1084" i="1"/>
  <c r="AL1084" i="1"/>
  <c r="AM1084" i="1"/>
  <c r="AN1084" i="1"/>
  <c r="AO1084" i="1"/>
  <c r="AP1084" i="1"/>
  <c r="AQ1084" i="1"/>
  <c r="AR1084" i="1"/>
  <c r="AS1084" i="1"/>
  <c r="AT1084" i="1"/>
  <c r="AU1084" i="1"/>
  <c r="AV1084" i="1"/>
  <c r="AW1084" i="1"/>
  <c r="AX1084" i="1"/>
  <c r="C1085" i="1"/>
  <c r="E1085" i="1"/>
  <c r="F1085" i="1"/>
  <c r="G1085" i="1"/>
  <c r="H1085" i="1"/>
  <c r="I1085" i="1"/>
  <c r="J1085" i="1"/>
  <c r="K1085" i="1"/>
  <c r="L1085" i="1"/>
  <c r="M1085" i="1"/>
  <c r="N1085" i="1"/>
  <c r="O1085" i="1"/>
  <c r="P1085" i="1"/>
  <c r="Q1085" i="1"/>
  <c r="R1085" i="1"/>
  <c r="S1085" i="1"/>
  <c r="T1085" i="1"/>
  <c r="U1085" i="1"/>
  <c r="V1085" i="1"/>
  <c r="W1085" i="1"/>
  <c r="X1085" i="1"/>
  <c r="Y1085" i="1"/>
  <c r="Z1085" i="1"/>
  <c r="AA1085" i="1"/>
  <c r="AB1085" i="1"/>
  <c r="AC1085" i="1"/>
  <c r="AD1085" i="1"/>
  <c r="AE1085" i="1"/>
  <c r="AF1085" i="1"/>
  <c r="AG1085" i="1"/>
  <c r="AH1085" i="1"/>
  <c r="AI1085" i="1"/>
  <c r="AJ1085" i="1"/>
  <c r="AK1085" i="1"/>
  <c r="AL1085" i="1"/>
  <c r="AM1085" i="1"/>
  <c r="AN1085" i="1"/>
  <c r="AO1085" i="1"/>
  <c r="AP1085" i="1"/>
  <c r="AQ1085" i="1"/>
  <c r="AR1085" i="1"/>
  <c r="AS1085" i="1"/>
  <c r="AT1085" i="1"/>
  <c r="AU1085" i="1"/>
  <c r="AV1085" i="1"/>
  <c r="AW1085" i="1"/>
  <c r="AX1085" i="1"/>
  <c r="C1086" i="1"/>
  <c r="E1086" i="1"/>
  <c r="F1086" i="1"/>
  <c r="G1086" i="1"/>
  <c r="H1086" i="1"/>
  <c r="I1086" i="1"/>
  <c r="J1086" i="1"/>
  <c r="K1086" i="1"/>
  <c r="L1086" i="1"/>
  <c r="M1086" i="1"/>
  <c r="N1086" i="1"/>
  <c r="O1086" i="1"/>
  <c r="P1086" i="1"/>
  <c r="Q1086" i="1"/>
  <c r="R1086" i="1"/>
  <c r="S1086" i="1"/>
  <c r="T1086" i="1"/>
  <c r="U1086" i="1"/>
  <c r="V1086" i="1"/>
  <c r="W1086" i="1"/>
  <c r="X1086" i="1"/>
  <c r="Y1086" i="1"/>
  <c r="Z1086" i="1"/>
  <c r="AA1086" i="1"/>
  <c r="AB1086" i="1"/>
  <c r="AC1086" i="1"/>
  <c r="AD1086" i="1"/>
  <c r="AE1086" i="1"/>
  <c r="AF1086" i="1"/>
  <c r="AG1086" i="1"/>
  <c r="AH1086" i="1"/>
  <c r="AI1086" i="1"/>
  <c r="AJ1086" i="1"/>
  <c r="AK1086" i="1"/>
  <c r="AL1086" i="1"/>
  <c r="AM1086" i="1"/>
  <c r="AN1086" i="1"/>
  <c r="AO1086" i="1"/>
  <c r="AP1086" i="1"/>
  <c r="AQ1086" i="1"/>
  <c r="AR1086" i="1"/>
  <c r="AS1086" i="1"/>
  <c r="AT1086" i="1"/>
  <c r="AU1086" i="1"/>
  <c r="AV1086" i="1"/>
  <c r="AW1086" i="1"/>
  <c r="AX1086" i="1"/>
  <c r="C1087" i="1"/>
  <c r="E1087" i="1"/>
  <c r="F1087" i="1"/>
  <c r="G1087" i="1"/>
  <c r="H1087" i="1"/>
  <c r="I1087" i="1"/>
  <c r="J1087" i="1"/>
  <c r="K1087" i="1"/>
  <c r="L1087" i="1"/>
  <c r="M1087" i="1"/>
  <c r="N1087" i="1"/>
  <c r="O1087" i="1"/>
  <c r="P1087" i="1"/>
  <c r="Q1087" i="1"/>
  <c r="R1087" i="1"/>
  <c r="S1087" i="1"/>
  <c r="T1087" i="1"/>
  <c r="U1087" i="1"/>
  <c r="V1087" i="1"/>
  <c r="W1087" i="1"/>
  <c r="X1087" i="1"/>
  <c r="Y1087" i="1"/>
  <c r="Z1087" i="1"/>
  <c r="AA1087" i="1"/>
  <c r="AB1087" i="1"/>
  <c r="AC1087" i="1"/>
  <c r="AD1087" i="1"/>
  <c r="AE1087" i="1"/>
  <c r="AF1087" i="1"/>
  <c r="AG1087" i="1"/>
  <c r="AH1087" i="1"/>
  <c r="AI1087" i="1"/>
  <c r="AJ1087" i="1"/>
  <c r="AK1087" i="1"/>
  <c r="AL1087" i="1"/>
  <c r="AM1087" i="1"/>
  <c r="AN1087" i="1"/>
  <c r="AO1087" i="1"/>
  <c r="AP1087" i="1"/>
  <c r="AQ1087" i="1"/>
  <c r="AR1087" i="1"/>
  <c r="AS1087" i="1"/>
  <c r="AT1087" i="1"/>
  <c r="AU1087" i="1"/>
  <c r="AV1087" i="1"/>
  <c r="AW1087" i="1"/>
  <c r="AX1087" i="1"/>
  <c r="C1088" i="1"/>
  <c r="E1088" i="1"/>
  <c r="F1088" i="1"/>
  <c r="G1088" i="1"/>
  <c r="H1088" i="1"/>
  <c r="I1088" i="1"/>
  <c r="J1088" i="1"/>
  <c r="K1088" i="1"/>
  <c r="L1088" i="1"/>
  <c r="M1088" i="1"/>
  <c r="N1088" i="1"/>
  <c r="O1088" i="1"/>
  <c r="P1088" i="1"/>
  <c r="Q1088" i="1"/>
  <c r="R1088" i="1"/>
  <c r="S1088" i="1"/>
  <c r="T1088" i="1"/>
  <c r="U1088" i="1"/>
  <c r="V1088" i="1"/>
  <c r="W1088" i="1"/>
  <c r="X1088" i="1"/>
  <c r="Y1088" i="1"/>
  <c r="Z1088" i="1"/>
  <c r="AA1088" i="1"/>
  <c r="AB1088" i="1"/>
  <c r="AC1088" i="1"/>
  <c r="AD1088" i="1"/>
  <c r="AE1088" i="1"/>
  <c r="AF1088" i="1"/>
  <c r="AG1088" i="1"/>
  <c r="AH1088" i="1"/>
  <c r="AI1088" i="1"/>
  <c r="AJ1088" i="1"/>
  <c r="AK1088" i="1"/>
  <c r="AL1088" i="1"/>
  <c r="AM1088" i="1"/>
  <c r="AN1088" i="1"/>
  <c r="AO1088" i="1"/>
  <c r="AP1088" i="1"/>
  <c r="AQ1088" i="1"/>
  <c r="AR1088" i="1"/>
  <c r="AS1088" i="1"/>
  <c r="AT1088" i="1"/>
  <c r="AU1088" i="1"/>
  <c r="AV1088" i="1"/>
  <c r="AW1088" i="1"/>
  <c r="AX1088" i="1"/>
  <c r="C1089" i="1"/>
  <c r="E1089" i="1"/>
  <c r="F1089" i="1"/>
  <c r="G1089" i="1"/>
  <c r="H1089" i="1"/>
  <c r="I1089" i="1"/>
  <c r="J1089" i="1"/>
  <c r="K1089" i="1"/>
  <c r="L1089" i="1"/>
  <c r="M1089" i="1"/>
  <c r="N1089" i="1"/>
  <c r="O1089" i="1"/>
  <c r="P1089" i="1"/>
  <c r="Q1089" i="1"/>
  <c r="R1089" i="1"/>
  <c r="S1089" i="1"/>
  <c r="T1089" i="1"/>
  <c r="U1089" i="1"/>
  <c r="V1089" i="1"/>
  <c r="W1089" i="1"/>
  <c r="X1089" i="1"/>
  <c r="Y1089" i="1"/>
  <c r="Z1089" i="1"/>
  <c r="AA1089" i="1"/>
  <c r="AB1089" i="1"/>
  <c r="AC1089" i="1"/>
  <c r="AD1089" i="1"/>
  <c r="AE1089" i="1"/>
  <c r="AF1089" i="1"/>
  <c r="AG1089" i="1"/>
  <c r="AH1089" i="1"/>
  <c r="AI1089" i="1"/>
  <c r="AJ1089" i="1"/>
  <c r="AK1089" i="1"/>
  <c r="AL1089" i="1"/>
  <c r="AM1089" i="1"/>
  <c r="AN1089" i="1"/>
  <c r="AO1089" i="1"/>
  <c r="AP1089" i="1"/>
  <c r="AQ1089" i="1"/>
  <c r="AR1089" i="1"/>
  <c r="AS1089" i="1"/>
  <c r="AT1089" i="1"/>
  <c r="AU1089" i="1"/>
  <c r="AV1089" i="1"/>
  <c r="AW1089" i="1"/>
  <c r="AX1089" i="1"/>
  <c r="C1090" i="1"/>
  <c r="E1090" i="1"/>
  <c r="F1090" i="1"/>
  <c r="G1090" i="1"/>
  <c r="H1090" i="1"/>
  <c r="I1090" i="1"/>
  <c r="J1090" i="1"/>
  <c r="K1090" i="1"/>
  <c r="L1090" i="1"/>
  <c r="M1090" i="1"/>
  <c r="N1090" i="1"/>
  <c r="O1090" i="1"/>
  <c r="P1090" i="1"/>
  <c r="Q1090" i="1"/>
  <c r="R1090" i="1"/>
  <c r="S1090" i="1"/>
  <c r="T1090" i="1"/>
  <c r="U1090" i="1"/>
  <c r="V1090" i="1"/>
  <c r="W1090" i="1"/>
  <c r="X1090" i="1"/>
  <c r="Y1090" i="1"/>
  <c r="Z1090" i="1"/>
  <c r="AA1090" i="1"/>
  <c r="AB1090" i="1"/>
  <c r="AC1090" i="1"/>
  <c r="AD1090" i="1"/>
  <c r="AE1090" i="1"/>
  <c r="AF1090" i="1"/>
  <c r="AG1090" i="1"/>
  <c r="AH1090" i="1"/>
  <c r="AI1090" i="1"/>
  <c r="AJ1090" i="1"/>
  <c r="AK1090" i="1"/>
  <c r="AL1090" i="1"/>
  <c r="AM1090" i="1"/>
  <c r="AN1090" i="1"/>
  <c r="AO1090" i="1"/>
  <c r="AP1090" i="1"/>
  <c r="AQ1090" i="1"/>
  <c r="AR1090" i="1"/>
  <c r="AS1090" i="1"/>
  <c r="AT1090" i="1"/>
  <c r="AU1090" i="1"/>
  <c r="AV1090" i="1"/>
  <c r="AW1090" i="1"/>
  <c r="AX1090" i="1"/>
  <c r="C1091" i="1"/>
  <c r="E1091" i="1"/>
  <c r="F1091" i="1"/>
  <c r="G1091" i="1"/>
  <c r="H1091" i="1"/>
  <c r="I1091" i="1"/>
  <c r="J1091" i="1"/>
  <c r="K1091" i="1"/>
  <c r="L1091" i="1"/>
  <c r="M1091" i="1"/>
  <c r="N1091" i="1"/>
  <c r="O1091" i="1"/>
  <c r="P1091" i="1"/>
  <c r="Q1091" i="1"/>
  <c r="R1091" i="1"/>
  <c r="S1091" i="1"/>
  <c r="T1091" i="1"/>
  <c r="U1091" i="1"/>
  <c r="V1091" i="1"/>
  <c r="W1091" i="1"/>
  <c r="X1091" i="1"/>
  <c r="Y1091" i="1"/>
  <c r="Z1091" i="1"/>
  <c r="AA1091" i="1"/>
  <c r="AB1091" i="1"/>
  <c r="AC1091" i="1"/>
  <c r="AD1091" i="1"/>
  <c r="AE1091" i="1"/>
  <c r="AF1091" i="1"/>
  <c r="AG1091" i="1"/>
  <c r="AH1091" i="1"/>
  <c r="AI1091" i="1"/>
  <c r="AJ1091" i="1"/>
  <c r="AK1091" i="1"/>
  <c r="AL1091" i="1"/>
  <c r="AM1091" i="1"/>
  <c r="AN1091" i="1"/>
  <c r="AO1091" i="1"/>
  <c r="AP1091" i="1"/>
  <c r="AQ1091" i="1"/>
  <c r="AR1091" i="1"/>
  <c r="AS1091" i="1"/>
  <c r="AT1091" i="1"/>
  <c r="AU1091" i="1"/>
  <c r="AV1091" i="1"/>
  <c r="AW1091" i="1"/>
  <c r="AX1091" i="1"/>
  <c r="C1092" i="1"/>
  <c r="E1092" i="1"/>
  <c r="F1092" i="1"/>
  <c r="G1092" i="1"/>
  <c r="H1092" i="1"/>
  <c r="I1092" i="1"/>
  <c r="J1092" i="1"/>
  <c r="K1092" i="1"/>
  <c r="L1092" i="1"/>
  <c r="M1092" i="1"/>
  <c r="N1092" i="1"/>
  <c r="O1092" i="1"/>
  <c r="P1092" i="1"/>
  <c r="Q1092" i="1"/>
  <c r="R1092" i="1"/>
  <c r="S1092" i="1"/>
  <c r="T1092" i="1"/>
  <c r="U1092" i="1"/>
  <c r="V1092" i="1"/>
  <c r="W1092" i="1"/>
  <c r="X1092" i="1"/>
  <c r="Y1092" i="1"/>
  <c r="Z1092" i="1"/>
  <c r="AA1092" i="1"/>
  <c r="AB1092" i="1"/>
  <c r="AC1092" i="1"/>
  <c r="AD1092" i="1"/>
  <c r="AE1092" i="1"/>
  <c r="AF1092" i="1"/>
  <c r="AG1092" i="1"/>
  <c r="AH1092" i="1"/>
  <c r="AI1092" i="1"/>
  <c r="AJ1092" i="1"/>
  <c r="AK1092" i="1"/>
  <c r="AL1092" i="1"/>
  <c r="AM1092" i="1"/>
  <c r="AN1092" i="1"/>
  <c r="AO1092" i="1"/>
  <c r="AP1092" i="1"/>
  <c r="AQ1092" i="1"/>
  <c r="AR1092" i="1"/>
  <c r="AS1092" i="1"/>
  <c r="AT1092" i="1"/>
  <c r="AU1092" i="1"/>
  <c r="AV1092" i="1"/>
  <c r="AW1092" i="1"/>
  <c r="AX1092" i="1"/>
  <c r="C1093" i="1"/>
  <c r="E1093" i="1"/>
  <c r="F1093" i="1"/>
  <c r="G1093" i="1"/>
  <c r="H1093" i="1"/>
  <c r="I1093" i="1"/>
  <c r="J1093" i="1"/>
  <c r="K1093" i="1"/>
  <c r="L1093" i="1"/>
  <c r="M1093" i="1"/>
  <c r="N1093" i="1"/>
  <c r="O1093" i="1"/>
  <c r="P1093" i="1"/>
  <c r="Q1093" i="1"/>
  <c r="R1093" i="1"/>
  <c r="S1093" i="1"/>
  <c r="T1093" i="1"/>
  <c r="U1093" i="1"/>
  <c r="V1093" i="1"/>
  <c r="W1093" i="1"/>
  <c r="X1093" i="1"/>
  <c r="Y1093" i="1"/>
  <c r="Z1093" i="1"/>
  <c r="AA1093" i="1"/>
  <c r="AB1093" i="1"/>
  <c r="AC1093" i="1"/>
  <c r="AD1093" i="1"/>
  <c r="AE1093" i="1"/>
  <c r="AF1093" i="1"/>
  <c r="AG1093" i="1"/>
  <c r="AH1093" i="1"/>
  <c r="AI1093" i="1"/>
  <c r="AJ1093" i="1"/>
  <c r="AK1093" i="1"/>
  <c r="AL1093" i="1"/>
  <c r="AM1093" i="1"/>
  <c r="AN1093" i="1"/>
  <c r="AO1093" i="1"/>
  <c r="AP1093" i="1"/>
  <c r="AQ1093" i="1"/>
  <c r="AR1093" i="1"/>
  <c r="AS1093" i="1"/>
  <c r="AT1093" i="1"/>
  <c r="AU1093" i="1"/>
  <c r="AV1093" i="1"/>
  <c r="AW1093" i="1"/>
  <c r="AX1093" i="1"/>
  <c r="C1094" i="1"/>
  <c r="E1094" i="1"/>
  <c r="F1094" i="1"/>
  <c r="G1094" i="1"/>
  <c r="H1094" i="1"/>
  <c r="I1094" i="1"/>
  <c r="J1094" i="1"/>
  <c r="K1094" i="1"/>
  <c r="L1094" i="1"/>
  <c r="M1094" i="1"/>
  <c r="N1094" i="1"/>
  <c r="O1094" i="1"/>
  <c r="P1094" i="1"/>
  <c r="Q1094" i="1"/>
  <c r="R1094" i="1"/>
  <c r="S1094" i="1"/>
  <c r="T1094" i="1"/>
  <c r="U1094" i="1"/>
  <c r="V1094" i="1"/>
  <c r="W1094" i="1"/>
  <c r="X1094" i="1"/>
  <c r="Y1094" i="1"/>
  <c r="Z1094" i="1"/>
  <c r="AA1094" i="1"/>
  <c r="AB1094" i="1"/>
  <c r="AC1094" i="1"/>
  <c r="AD1094" i="1"/>
  <c r="AE1094" i="1"/>
  <c r="AF1094" i="1"/>
  <c r="AG1094" i="1"/>
  <c r="AH1094" i="1"/>
  <c r="AI1094" i="1"/>
  <c r="AJ1094" i="1"/>
  <c r="AK1094" i="1"/>
  <c r="AL1094" i="1"/>
  <c r="AM1094" i="1"/>
  <c r="AN1094" i="1"/>
  <c r="AO1094" i="1"/>
  <c r="AP1094" i="1"/>
  <c r="AQ1094" i="1"/>
  <c r="AR1094" i="1"/>
  <c r="AS1094" i="1"/>
  <c r="AT1094" i="1"/>
  <c r="AU1094" i="1"/>
  <c r="AV1094" i="1"/>
  <c r="AW1094" i="1"/>
  <c r="AX1094" i="1"/>
  <c r="C1095" i="1"/>
  <c r="E1095" i="1"/>
  <c r="F1095" i="1"/>
  <c r="G1095" i="1"/>
  <c r="H1095" i="1"/>
  <c r="I1095" i="1"/>
  <c r="J1095" i="1"/>
  <c r="K1095" i="1"/>
  <c r="L1095" i="1"/>
  <c r="M1095" i="1"/>
  <c r="N1095" i="1"/>
  <c r="O1095" i="1"/>
  <c r="P1095" i="1"/>
  <c r="Q1095" i="1"/>
  <c r="R1095" i="1"/>
  <c r="S1095" i="1"/>
  <c r="T1095" i="1"/>
  <c r="U1095" i="1"/>
  <c r="V1095" i="1"/>
  <c r="W1095" i="1"/>
  <c r="X1095" i="1"/>
  <c r="Y1095" i="1"/>
  <c r="Z1095" i="1"/>
  <c r="AA1095" i="1"/>
  <c r="AB1095" i="1"/>
  <c r="AC1095" i="1"/>
  <c r="AD1095" i="1"/>
  <c r="AE1095" i="1"/>
  <c r="AF1095" i="1"/>
  <c r="AG1095" i="1"/>
  <c r="AH1095" i="1"/>
  <c r="AI1095" i="1"/>
  <c r="AJ1095" i="1"/>
  <c r="AK1095" i="1"/>
  <c r="AL1095" i="1"/>
  <c r="AM1095" i="1"/>
  <c r="AN1095" i="1"/>
  <c r="AO1095" i="1"/>
  <c r="AP1095" i="1"/>
  <c r="AQ1095" i="1"/>
  <c r="AR1095" i="1"/>
  <c r="AS1095" i="1"/>
  <c r="AT1095" i="1"/>
  <c r="AU1095" i="1"/>
  <c r="AV1095" i="1"/>
  <c r="AW1095" i="1"/>
  <c r="AX1095" i="1"/>
  <c r="C1096" i="1"/>
  <c r="E1096" i="1"/>
  <c r="F1096" i="1"/>
  <c r="G1096" i="1"/>
  <c r="H1096" i="1"/>
  <c r="I1096" i="1"/>
  <c r="J1096" i="1"/>
  <c r="K1096" i="1"/>
  <c r="L1096" i="1"/>
  <c r="M1096" i="1"/>
  <c r="N1096" i="1"/>
  <c r="O1096" i="1"/>
  <c r="P1096" i="1"/>
  <c r="Q1096" i="1"/>
  <c r="R1096" i="1"/>
  <c r="S1096" i="1"/>
  <c r="T1096" i="1"/>
  <c r="U1096" i="1"/>
  <c r="V1096" i="1"/>
  <c r="W1096" i="1"/>
  <c r="X1096" i="1"/>
  <c r="Y1096" i="1"/>
  <c r="Z1096" i="1"/>
  <c r="AA1096" i="1"/>
  <c r="AB1096" i="1"/>
  <c r="AC1096" i="1"/>
  <c r="AD1096" i="1"/>
  <c r="AE1096" i="1"/>
  <c r="AF1096" i="1"/>
  <c r="AG1096" i="1"/>
  <c r="AH1096" i="1"/>
  <c r="AI1096" i="1"/>
  <c r="AJ1096" i="1"/>
  <c r="AK1096" i="1"/>
  <c r="AL1096" i="1"/>
  <c r="AM1096" i="1"/>
  <c r="AN1096" i="1"/>
  <c r="AO1096" i="1"/>
  <c r="AP1096" i="1"/>
  <c r="AQ1096" i="1"/>
  <c r="AR1096" i="1"/>
  <c r="AS1096" i="1"/>
  <c r="AT1096" i="1"/>
  <c r="AU1096" i="1"/>
  <c r="AV1096" i="1"/>
  <c r="AW1096" i="1"/>
  <c r="AX1096" i="1"/>
  <c r="C1097" i="1"/>
  <c r="E1097" i="1"/>
  <c r="F1097" i="1"/>
  <c r="G1097" i="1"/>
  <c r="H1097" i="1"/>
  <c r="I1097" i="1"/>
  <c r="J1097" i="1"/>
  <c r="K1097" i="1"/>
  <c r="L1097" i="1"/>
  <c r="M1097" i="1"/>
  <c r="N1097" i="1"/>
  <c r="O1097" i="1"/>
  <c r="P1097" i="1"/>
  <c r="Q1097" i="1"/>
  <c r="R1097" i="1"/>
  <c r="S1097" i="1"/>
  <c r="T1097" i="1"/>
  <c r="U1097" i="1"/>
  <c r="V1097" i="1"/>
  <c r="W1097" i="1"/>
  <c r="X1097" i="1"/>
  <c r="Y1097" i="1"/>
  <c r="Z1097" i="1"/>
  <c r="AA1097" i="1"/>
  <c r="AB1097" i="1"/>
  <c r="AC1097" i="1"/>
  <c r="AD1097" i="1"/>
  <c r="AE1097" i="1"/>
  <c r="AF1097" i="1"/>
  <c r="AG1097" i="1"/>
  <c r="AH1097" i="1"/>
  <c r="AI1097" i="1"/>
  <c r="AJ1097" i="1"/>
  <c r="AK1097" i="1"/>
  <c r="AL1097" i="1"/>
  <c r="AM1097" i="1"/>
  <c r="AN1097" i="1"/>
  <c r="AO1097" i="1"/>
  <c r="AP1097" i="1"/>
  <c r="AQ1097" i="1"/>
  <c r="AR1097" i="1"/>
  <c r="AS1097" i="1"/>
  <c r="AT1097" i="1"/>
  <c r="AU1097" i="1"/>
  <c r="AV1097" i="1"/>
  <c r="AW1097" i="1"/>
  <c r="AX1097" i="1"/>
  <c r="C1098" i="1"/>
  <c r="E1098" i="1"/>
  <c r="F1098" i="1"/>
  <c r="G1098" i="1"/>
  <c r="H1098" i="1"/>
  <c r="I1098" i="1"/>
  <c r="J1098" i="1"/>
  <c r="K1098" i="1"/>
  <c r="L1098" i="1"/>
  <c r="M1098" i="1"/>
  <c r="N1098" i="1"/>
  <c r="O1098" i="1"/>
  <c r="P1098" i="1"/>
  <c r="Q1098" i="1"/>
  <c r="R1098" i="1"/>
  <c r="S1098" i="1"/>
  <c r="T1098" i="1"/>
  <c r="U1098" i="1"/>
  <c r="V1098" i="1"/>
  <c r="W1098" i="1"/>
  <c r="X1098" i="1"/>
  <c r="Y1098" i="1"/>
  <c r="Z1098" i="1"/>
  <c r="AA1098" i="1"/>
  <c r="AB1098" i="1"/>
  <c r="AC1098" i="1"/>
  <c r="AD1098" i="1"/>
  <c r="AE1098" i="1"/>
  <c r="AF1098" i="1"/>
  <c r="AG1098" i="1"/>
  <c r="AH1098" i="1"/>
  <c r="AI1098" i="1"/>
  <c r="AJ1098" i="1"/>
  <c r="AK1098" i="1"/>
  <c r="AL1098" i="1"/>
  <c r="AM1098" i="1"/>
  <c r="AN1098" i="1"/>
  <c r="AO1098" i="1"/>
  <c r="AP1098" i="1"/>
  <c r="AQ1098" i="1"/>
  <c r="AR1098" i="1"/>
  <c r="AS1098" i="1"/>
  <c r="AT1098" i="1"/>
  <c r="AU1098" i="1"/>
  <c r="AV1098" i="1"/>
  <c r="AW1098" i="1"/>
  <c r="AX1098" i="1"/>
  <c r="C1099" i="1"/>
  <c r="E1099" i="1"/>
  <c r="F1099" i="1"/>
  <c r="G1099" i="1"/>
  <c r="H1099" i="1"/>
  <c r="I1099" i="1"/>
  <c r="J1099" i="1"/>
  <c r="K1099" i="1"/>
  <c r="L1099" i="1"/>
  <c r="M1099" i="1"/>
  <c r="N1099" i="1"/>
  <c r="O1099" i="1"/>
  <c r="P1099" i="1"/>
  <c r="Q1099" i="1"/>
  <c r="R1099" i="1"/>
  <c r="S1099" i="1"/>
  <c r="T1099" i="1"/>
  <c r="U1099" i="1"/>
  <c r="V1099" i="1"/>
  <c r="W1099" i="1"/>
  <c r="X1099" i="1"/>
  <c r="Y1099" i="1"/>
  <c r="Z1099" i="1"/>
  <c r="AA1099" i="1"/>
  <c r="AB1099" i="1"/>
  <c r="AC1099" i="1"/>
  <c r="AD1099" i="1"/>
  <c r="AE1099" i="1"/>
  <c r="AF1099" i="1"/>
  <c r="AG1099" i="1"/>
  <c r="AH1099" i="1"/>
  <c r="AI1099" i="1"/>
  <c r="AJ1099" i="1"/>
  <c r="AK1099" i="1"/>
  <c r="AL1099" i="1"/>
  <c r="AM1099" i="1"/>
  <c r="AN1099" i="1"/>
  <c r="AO1099" i="1"/>
  <c r="AP1099" i="1"/>
  <c r="AQ1099" i="1"/>
  <c r="AR1099" i="1"/>
  <c r="AS1099" i="1"/>
  <c r="AT1099" i="1"/>
  <c r="AU1099" i="1"/>
  <c r="AV1099" i="1"/>
  <c r="AW1099" i="1"/>
  <c r="AX1099" i="1"/>
  <c r="C1100" i="1"/>
  <c r="E1100" i="1"/>
  <c r="F1100" i="1"/>
  <c r="G1100" i="1"/>
  <c r="H1100" i="1"/>
  <c r="I1100" i="1"/>
  <c r="J1100" i="1"/>
  <c r="K1100" i="1"/>
  <c r="L1100" i="1"/>
  <c r="M1100" i="1"/>
  <c r="N1100" i="1"/>
  <c r="O1100" i="1"/>
  <c r="P1100" i="1"/>
  <c r="Q1100" i="1"/>
  <c r="R1100" i="1"/>
  <c r="S1100" i="1"/>
  <c r="T1100" i="1"/>
  <c r="U1100" i="1"/>
  <c r="V1100" i="1"/>
  <c r="W1100" i="1"/>
  <c r="X1100" i="1"/>
  <c r="Y1100" i="1"/>
  <c r="Z1100" i="1"/>
  <c r="AA1100" i="1"/>
  <c r="AB1100" i="1"/>
  <c r="AC1100" i="1"/>
  <c r="AD1100" i="1"/>
  <c r="AE1100" i="1"/>
  <c r="AF1100" i="1"/>
  <c r="AG1100" i="1"/>
  <c r="AH1100" i="1"/>
  <c r="AI1100" i="1"/>
  <c r="AJ1100" i="1"/>
  <c r="AK1100" i="1"/>
  <c r="AL1100" i="1"/>
  <c r="AM1100" i="1"/>
  <c r="AN1100" i="1"/>
  <c r="AO1100" i="1"/>
  <c r="AP1100" i="1"/>
  <c r="AQ1100" i="1"/>
  <c r="AR1100" i="1"/>
  <c r="AS1100" i="1"/>
  <c r="AT1100" i="1"/>
  <c r="AU1100" i="1"/>
  <c r="AV1100" i="1"/>
  <c r="AW1100" i="1"/>
  <c r="AX1100" i="1"/>
  <c r="C1101" i="1"/>
  <c r="E1101" i="1"/>
  <c r="F1101" i="1"/>
  <c r="G1101" i="1"/>
  <c r="H1101" i="1"/>
  <c r="I1101" i="1"/>
  <c r="J1101" i="1"/>
  <c r="K1101" i="1"/>
  <c r="L1101" i="1"/>
  <c r="M1101" i="1"/>
  <c r="N1101" i="1"/>
  <c r="O1101" i="1"/>
  <c r="P1101" i="1"/>
  <c r="Q1101" i="1"/>
  <c r="R1101" i="1"/>
  <c r="S1101" i="1"/>
  <c r="T1101" i="1"/>
  <c r="U1101" i="1"/>
  <c r="V1101" i="1"/>
  <c r="W1101" i="1"/>
  <c r="X1101" i="1"/>
  <c r="Y1101" i="1"/>
  <c r="Z1101" i="1"/>
  <c r="AA1101" i="1"/>
  <c r="AB1101" i="1"/>
  <c r="AC1101" i="1"/>
  <c r="AD1101" i="1"/>
  <c r="AE1101" i="1"/>
  <c r="AF1101" i="1"/>
  <c r="AG1101" i="1"/>
  <c r="AH1101" i="1"/>
  <c r="AI1101" i="1"/>
  <c r="AJ1101" i="1"/>
  <c r="AK1101" i="1"/>
  <c r="AL1101" i="1"/>
  <c r="AM1101" i="1"/>
  <c r="AN1101" i="1"/>
  <c r="AO1101" i="1"/>
  <c r="AP1101" i="1"/>
  <c r="AQ1101" i="1"/>
  <c r="AR1101" i="1"/>
  <c r="AS1101" i="1"/>
  <c r="AT1101" i="1"/>
  <c r="AU1101" i="1"/>
  <c r="AV1101" i="1"/>
  <c r="AW1101" i="1"/>
  <c r="AX1101" i="1"/>
  <c r="C1102" i="1"/>
  <c r="E1102" i="1"/>
  <c r="F1102" i="1"/>
  <c r="G1102" i="1"/>
  <c r="H1102" i="1"/>
  <c r="I1102" i="1"/>
  <c r="J1102" i="1"/>
  <c r="K1102" i="1"/>
  <c r="L1102" i="1"/>
  <c r="M1102" i="1"/>
  <c r="N1102" i="1"/>
  <c r="O1102" i="1"/>
  <c r="P1102" i="1"/>
  <c r="Q1102" i="1"/>
  <c r="R1102" i="1"/>
  <c r="S1102" i="1"/>
  <c r="T1102" i="1"/>
  <c r="U1102" i="1"/>
  <c r="V1102" i="1"/>
  <c r="W1102" i="1"/>
  <c r="X1102" i="1"/>
  <c r="Y1102" i="1"/>
  <c r="Z1102" i="1"/>
  <c r="AA1102" i="1"/>
  <c r="AB1102" i="1"/>
  <c r="AC1102" i="1"/>
  <c r="AD1102" i="1"/>
  <c r="AE1102" i="1"/>
  <c r="AF1102" i="1"/>
  <c r="AG1102" i="1"/>
  <c r="AH1102" i="1"/>
  <c r="AI1102" i="1"/>
  <c r="AJ1102" i="1"/>
  <c r="AK1102" i="1"/>
  <c r="AL1102" i="1"/>
  <c r="AM1102" i="1"/>
  <c r="AN1102" i="1"/>
  <c r="AO1102" i="1"/>
  <c r="AP1102" i="1"/>
  <c r="AQ1102" i="1"/>
  <c r="AR1102" i="1"/>
  <c r="AS1102" i="1"/>
  <c r="AT1102" i="1"/>
  <c r="AU1102" i="1"/>
  <c r="AV1102" i="1"/>
  <c r="AW1102" i="1"/>
  <c r="AX1102" i="1"/>
  <c r="C1103" i="1"/>
  <c r="E1103" i="1"/>
  <c r="F1103" i="1"/>
  <c r="G1103" i="1"/>
  <c r="H1103" i="1"/>
  <c r="I1103" i="1"/>
  <c r="J1103" i="1"/>
  <c r="K1103" i="1"/>
  <c r="L1103" i="1"/>
  <c r="M1103" i="1"/>
  <c r="N1103" i="1"/>
  <c r="O1103" i="1"/>
  <c r="P1103" i="1"/>
  <c r="Q1103" i="1"/>
  <c r="R1103" i="1"/>
  <c r="S1103" i="1"/>
  <c r="T1103" i="1"/>
  <c r="U1103" i="1"/>
  <c r="V1103" i="1"/>
  <c r="W1103" i="1"/>
  <c r="X1103" i="1"/>
  <c r="Y1103" i="1"/>
  <c r="Z1103" i="1"/>
  <c r="AA1103" i="1"/>
  <c r="AB1103" i="1"/>
  <c r="AC1103" i="1"/>
  <c r="AD1103" i="1"/>
  <c r="AE1103" i="1"/>
  <c r="AF1103" i="1"/>
  <c r="AG1103" i="1"/>
  <c r="AH1103" i="1"/>
  <c r="AI1103" i="1"/>
  <c r="AJ1103" i="1"/>
  <c r="AK1103" i="1"/>
  <c r="AL1103" i="1"/>
  <c r="AM1103" i="1"/>
  <c r="AN1103" i="1"/>
  <c r="AO1103" i="1"/>
  <c r="AP1103" i="1"/>
  <c r="AQ1103" i="1"/>
  <c r="AR1103" i="1"/>
  <c r="AS1103" i="1"/>
  <c r="AT1103" i="1"/>
  <c r="AU1103" i="1"/>
  <c r="AV1103" i="1"/>
  <c r="AW1103" i="1"/>
  <c r="AX1103" i="1"/>
  <c r="C1104" i="1"/>
  <c r="E1104" i="1"/>
  <c r="F1104" i="1"/>
  <c r="G1104" i="1"/>
  <c r="H1104" i="1"/>
  <c r="I1104" i="1"/>
  <c r="J1104" i="1"/>
  <c r="K1104" i="1"/>
  <c r="L1104" i="1"/>
  <c r="M1104" i="1"/>
  <c r="N1104" i="1"/>
  <c r="O1104" i="1"/>
  <c r="P1104" i="1"/>
  <c r="Q1104" i="1"/>
  <c r="R1104" i="1"/>
  <c r="S1104" i="1"/>
  <c r="T1104" i="1"/>
  <c r="U1104" i="1"/>
  <c r="V1104" i="1"/>
  <c r="W1104" i="1"/>
  <c r="X1104" i="1"/>
  <c r="Y1104" i="1"/>
  <c r="Z1104" i="1"/>
  <c r="AA1104" i="1"/>
  <c r="AB1104" i="1"/>
  <c r="AC1104" i="1"/>
  <c r="AD1104" i="1"/>
  <c r="AE1104" i="1"/>
  <c r="AF1104" i="1"/>
  <c r="AG1104" i="1"/>
  <c r="AH1104" i="1"/>
  <c r="AI1104" i="1"/>
  <c r="AJ1104" i="1"/>
  <c r="AK1104" i="1"/>
  <c r="AL1104" i="1"/>
  <c r="AM1104" i="1"/>
  <c r="AN1104" i="1"/>
  <c r="AO1104" i="1"/>
  <c r="AP1104" i="1"/>
  <c r="AQ1104" i="1"/>
  <c r="AR1104" i="1"/>
  <c r="AS1104" i="1"/>
  <c r="AT1104" i="1"/>
  <c r="AU1104" i="1"/>
  <c r="AV1104" i="1"/>
  <c r="AW1104" i="1"/>
  <c r="AX1104" i="1"/>
  <c r="C1105" i="1"/>
  <c r="E1105" i="1"/>
  <c r="F1105" i="1"/>
  <c r="G1105" i="1"/>
  <c r="H1105" i="1"/>
  <c r="I1105" i="1"/>
  <c r="J1105" i="1"/>
  <c r="K1105" i="1"/>
  <c r="L1105" i="1"/>
  <c r="M1105" i="1"/>
  <c r="N1105" i="1"/>
  <c r="O1105" i="1"/>
  <c r="P1105" i="1"/>
  <c r="Q1105" i="1"/>
  <c r="R1105" i="1"/>
  <c r="S1105" i="1"/>
  <c r="T1105" i="1"/>
  <c r="U1105" i="1"/>
  <c r="V1105" i="1"/>
  <c r="W1105" i="1"/>
  <c r="X1105" i="1"/>
  <c r="Y1105" i="1"/>
  <c r="Z1105" i="1"/>
  <c r="AA1105" i="1"/>
  <c r="AB1105" i="1"/>
  <c r="AC1105" i="1"/>
  <c r="AD1105" i="1"/>
  <c r="AE1105" i="1"/>
  <c r="AF1105" i="1"/>
  <c r="AG1105" i="1"/>
  <c r="AH1105" i="1"/>
  <c r="AI1105" i="1"/>
  <c r="AJ1105" i="1"/>
  <c r="AK1105" i="1"/>
  <c r="AL1105" i="1"/>
  <c r="AM1105" i="1"/>
  <c r="AN1105" i="1"/>
  <c r="AO1105" i="1"/>
  <c r="AP1105" i="1"/>
  <c r="AQ1105" i="1"/>
  <c r="AR1105" i="1"/>
  <c r="AS1105" i="1"/>
  <c r="AT1105" i="1"/>
  <c r="AU1105" i="1"/>
  <c r="AV1105" i="1"/>
  <c r="AW1105" i="1"/>
  <c r="AX1105" i="1"/>
  <c r="C1106" i="1"/>
  <c r="E1106" i="1"/>
  <c r="F1106" i="1"/>
  <c r="G1106" i="1"/>
  <c r="H1106" i="1"/>
  <c r="I1106" i="1"/>
  <c r="J1106" i="1"/>
  <c r="K1106" i="1"/>
  <c r="L1106" i="1"/>
  <c r="M1106" i="1"/>
  <c r="N1106" i="1"/>
  <c r="O1106" i="1"/>
  <c r="P1106" i="1"/>
  <c r="Q1106" i="1"/>
  <c r="R1106" i="1"/>
  <c r="S1106" i="1"/>
  <c r="T1106" i="1"/>
  <c r="U1106" i="1"/>
  <c r="V1106" i="1"/>
  <c r="W1106" i="1"/>
  <c r="X1106" i="1"/>
  <c r="Y1106" i="1"/>
  <c r="Z1106" i="1"/>
  <c r="AA1106" i="1"/>
  <c r="AB1106" i="1"/>
  <c r="AC1106" i="1"/>
  <c r="AD1106" i="1"/>
  <c r="AE1106" i="1"/>
  <c r="AF1106" i="1"/>
  <c r="AG1106" i="1"/>
  <c r="AH1106" i="1"/>
  <c r="AI1106" i="1"/>
  <c r="AJ1106" i="1"/>
  <c r="AK1106" i="1"/>
  <c r="AL1106" i="1"/>
  <c r="AM1106" i="1"/>
  <c r="AN1106" i="1"/>
  <c r="AO1106" i="1"/>
  <c r="AP1106" i="1"/>
  <c r="AQ1106" i="1"/>
  <c r="AR1106" i="1"/>
  <c r="AS1106" i="1"/>
  <c r="AT1106" i="1"/>
  <c r="AU1106" i="1"/>
  <c r="AV1106" i="1"/>
  <c r="AW1106" i="1"/>
  <c r="AX1106" i="1"/>
  <c r="C1107" i="1"/>
  <c r="E1107" i="1"/>
  <c r="F1107" i="1"/>
  <c r="G1107" i="1"/>
  <c r="H1107" i="1"/>
  <c r="I1107" i="1"/>
  <c r="J1107" i="1"/>
  <c r="K1107" i="1"/>
  <c r="L1107" i="1"/>
  <c r="M1107" i="1"/>
  <c r="N1107" i="1"/>
  <c r="O1107" i="1"/>
  <c r="P1107" i="1"/>
  <c r="Q1107" i="1"/>
  <c r="R1107" i="1"/>
  <c r="S1107" i="1"/>
  <c r="T1107" i="1"/>
  <c r="U1107" i="1"/>
  <c r="V1107" i="1"/>
  <c r="W1107" i="1"/>
  <c r="X1107" i="1"/>
  <c r="Y1107" i="1"/>
  <c r="Z1107" i="1"/>
  <c r="AA1107" i="1"/>
  <c r="AB1107" i="1"/>
  <c r="AC1107" i="1"/>
  <c r="AD1107" i="1"/>
  <c r="AE1107" i="1"/>
  <c r="AF1107" i="1"/>
  <c r="AG1107" i="1"/>
  <c r="AH1107" i="1"/>
  <c r="AI1107" i="1"/>
  <c r="AJ1107" i="1"/>
  <c r="AK1107" i="1"/>
  <c r="AL1107" i="1"/>
  <c r="AM1107" i="1"/>
  <c r="AN1107" i="1"/>
  <c r="AO1107" i="1"/>
  <c r="AP1107" i="1"/>
  <c r="AQ1107" i="1"/>
  <c r="AR1107" i="1"/>
  <c r="AS1107" i="1"/>
  <c r="AT1107" i="1"/>
  <c r="AU1107" i="1"/>
  <c r="AV1107" i="1"/>
  <c r="AW1107" i="1"/>
  <c r="AX1107" i="1"/>
  <c r="C1108" i="1"/>
  <c r="E1108" i="1"/>
  <c r="F1108" i="1"/>
  <c r="G1108" i="1"/>
  <c r="H1108" i="1"/>
  <c r="I1108" i="1"/>
  <c r="J1108" i="1"/>
  <c r="K1108" i="1"/>
  <c r="L1108" i="1"/>
  <c r="M1108" i="1"/>
  <c r="N1108" i="1"/>
  <c r="O1108" i="1"/>
  <c r="P1108" i="1"/>
  <c r="Q1108" i="1"/>
  <c r="R1108" i="1"/>
  <c r="S1108" i="1"/>
  <c r="T1108" i="1"/>
  <c r="U1108" i="1"/>
  <c r="V1108" i="1"/>
  <c r="W1108" i="1"/>
  <c r="X1108" i="1"/>
  <c r="Y1108" i="1"/>
  <c r="Z1108" i="1"/>
  <c r="AA1108" i="1"/>
  <c r="AB1108" i="1"/>
  <c r="AC1108" i="1"/>
  <c r="AD1108" i="1"/>
  <c r="AE1108" i="1"/>
  <c r="AF1108" i="1"/>
  <c r="AG1108" i="1"/>
  <c r="AH1108" i="1"/>
  <c r="AI1108" i="1"/>
  <c r="AJ1108" i="1"/>
  <c r="AK1108" i="1"/>
  <c r="AL1108" i="1"/>
  <c r="AM1108" i="1"/>
  <c r="AN1108" i="1"/>
  <c r="AO1108" i="1"/>
  <c r="AP1108" i="1"/>
  <c r="AQ1108" i="1"/>
  <c r="AR1108" i="1"/>
  <c r="AS1108" i="1"/>
  <c r="AT1108" i="1"/>
  <c r="AU1108" i="1"/>
  <c r="AV1108" i="1"/>
  <c r="AW1108" i="1"/>
  <c r="AX1108" i="1"/>
  <c r="C1109" i="1"/>
  <c r="E1109" i="1"/>
  <c r="F1109" i="1"/>
  <c r="G1109" i="1"/>
  <c r="H1109" i="1"/>
  <c r="I1109" i="1"/>
  <c r="J1109" i="1"/>
  <c r="K1109" i="1"/>
  <c r="L1109" i="1"/>
  <c r="M1109" i="1"/>
  <c r="N1109" i="1"/>
  <c r="O1109" i="1"/>
  <c r="P1109" i="1"/>
  <c r="Q1109" i="1"/>
  <c r="R1109" i="1"/>
  <c r="S1109" i="1"/>
  <c r="T1109" i="1"/>
  <c r="U1109" i="1"/>
  <c r="V1109" i="1"/>
  <c r="W1109" i="1"/>
  <c r="X1109" i="1"/>
  <c r="Y1109" i="1"/>
  <c r="Z1109" i="1"/>
  <c r="AA1109" i="1"/>
  <c r="AB1109" i="1"/>
  <c r="AC1109" i="1"/>
  <c r="AD1109" i="1"/>
  <c r="AE1109" i="1"/>
  <c r="AF1109" i="1"/>
  <c r="AG1109" i="1"/>
  <c r="AH1109" i="1"/>
  <c r="AI1109" i="1"/>
  <c r="AJ1109" i="1"/>
  <c r="AK1109" i="1"/>
  <c r="AL1109" i="1"/>
  <c r="AM1109" i="1"/>
  <c r="AN1109" i="1"/>
  <c r="AO1109" i="1"/>
  <c r="AP1109" i="1"/>
  <c r="AQ1109" i="1"/>
  <c r="AR1109" i="1"/>
  <c r="AS1109" i="1"/>
  <c r="AT1109" i="1"/>
  <c r="AU1109" i="1"/>
  <c r="AV1109" i="1"/>
  <c r="AW1109" i="1"/>
  <c r="AX1109" i="1"/>
  <c r="C1110" i="1"/>
  <c r="E1110" i="1"/>
  <c r="F1110" i="1"/>
  <c r="G1110" i="1"/>
  <c r="H1110" i="1"/>
  <c r="I1110" i="1"/>
  <c r="J1110" i="1"/>
  <c r="K1110" i="1"/>
  <c r="L1110" i="1"/>
  <c r="M1110" i="1"/>
  <c r="N1110" i="1"/>
  <c r="O1110" i="1"/>
  <c r="P1110" i="1"/>
  <c r="Q1110" i="1"/>
  <c r="R1110" i="1"/>
  <c r="S1110" i="1"/>
  <c r="T1110" i="1"/>
  <c r="U1110" i="1"/>
  <c r="V1110" i="1"/>
  <c r="W1110" i="1"/>
  <c r="X1110" i="1"/>
  <c r="Y1110" i="1"/>
  <c r="Z1110" i="1"/>
  <c r="AA1110" i="1"/>
  <c r="AB1110" i="1"/>
  <c r="AC1110" i="1"/>
  <c r="AD1110" i="1"/>
  <c r="AE1110" i="1"/>
  <c r="AF1110" i="1"/>
  <c r="AG1110" i="1"/>
  <c r="AH1110" i="1"/>
  <c r="AI1110" i="1"/>
  <c r="AJ1110" i="1"/>
  <c r="AK1110" i="1"/>
  <c r="AL1110" i="1"/>
  <c r="AM1110" i="1"/>
  <c r="AN1110" i="1"/>
  <c r="AO1110" i="1"/>
  <c r="AP1110" i="1"/>
  <c r="AQ1110" i="1"/>
  <c r="AR1110" i="1"/>
  <c r="AS1110" i="1"/>
  <c r="AT1110" i="1"/>
  <c r="AU1110" i="1"/>
  <c r="AV1110" i="1"/>
  <c r="AW1110" i="1"/>
  <c r="AX1110" i="1"/>
  <c r="C1111" i="1"/>
  <c r="E1111" i="1"/>
  <c r="F1111" i="1"/>
  <c r="G1111" i="1"/>
  <c r="H1111" i="1"/>
  <c r="I1111" i="1"/>
  <c r="J1111" i="1"/>
  <c r="K1111" i="1"/>
  <c r="L1111" i="1"/>
  <c r="M1111" i="1"/>
  <c r="N1111" i="1"/>
  <c r="O1111" i="1"/>
  <c r="P1111" i="1"/>
  <c r="Q1111" i="1"/>
  <c r="R1111" i="1"/>
  <c r="S1111" i="1"/>
  <c r="T1111" i="1"/>
  <c r="U1111" i="1"/>
  <c r="V1111" i="1"/>
  <c r="W1111" i="1"/>
  <c r="X1111" i="1"/>
  <c r="Y1111" i="1"/>
  <c r="Z1111" i="1"/>
  <c r="AA1111" i="1"/>
  <c r="AB1111" i="1"/>
  <c r="AC1111" i="1"/>
  <c r="AD1111" i="1"/>
  <c r="AE1111" i="1"/>
  <c r="AF1111" i="1"/>
  <c r="AG1111" i="1"/>
  <c r="AH1111" i="1"/>
  <c r="AI1111" i="1"/>
  <c r="AJ1111" i="1"/>
  <c r="AK1111" i="1"/>
  <c r="AL1111" i="1"/>
  <c r="AM1111" i="1"/>
  <c r="AN1111" i="1"/>
  <c r="AO1111" i="1"/>
  <c r="AP1111" i="1"/>
  <c r="AQ1111" i="1"/>
  <c r="AR1111" i="1"/>
  <c r="AS1111" i="1"/>
  <c r="AT1111" i="1"/>
  <c r="AU1111" i="1"/>
  <c r="AV1111" i="1"/>
  <c r="AW1111" i="1"/>
  <c r="AX1111" i="1"/>
  <c r="C1112" i="1"/>
  <c r="E1112" i="1"/>
  <c r="F1112" i="1"/>
  <c r="G1112" i="1"/>
  <c r="H1112" i="1"/>
  <c r="I1112" i="1"/>
  <c r="J1112" i="1"/>
  <c r="K1112" i="1"/>
  <c r="L1112" i="1"/>
  <c r="M1112" i="1"/>
  <c r="N1112" i="1"/>
  <c r="O1112" i="1"/>
  <c r="P1112" i="1"/>
  <c r="Q1112" i="1"/>
  <c r="R1112" i="1"/>
  <c r="S1112" i="1"/>
  <c r="T1112" i="1"/>
  <c r="U1112" i="1"/>
  <c r="V1112" i="1"/>
  <c r="W1112" i="1"/>
  <c r="X1112" i="1"/>
  <c r="Y1112" i="1"/>
  <c r="Z1112" i="1"/>
  <c r="AA1112" i="1"/>
  <c r="AB1112" i="1"/>
  <c r="AC1112" i="1"/>
  <c r="AD1112" i="1"/>
  <c r="AE1112" i="1"/>
  <c r="AF1112" i="1"/>
  <c r="AG1112" i="1"/>
  <c r="AH1112" i="1"/>
  <c r="AI1112" i="1"/>
  <c r="AJ1112" i="1"/>
  <c r="AK1112" i="1"/>
  <c r="AL1112" i="1"/>
  <c r="AM1112" i="1"/>
  <c r="AN1112" i="1"/>
  <c r="AO1112" i="1"/>
  <c r="AP1112" i="1"/>
  <c r="AQ1112" i="1"/>
  <c r="AR1112" i="1"/>
  <c r="AS1112" i="1"/>
  <c r="AT1112" i="1"/>
  <c r="AU1112" i="1"/>
  <c r="AV1112" i="1"/>
  <c r="AW1112" i="1"/>
  <c r="AX1112" i="1"/>
  <c r="C1113" i="1"/>
  <c r="E1113" i="1"/>
  <c r="F1113" i="1"/>
  <c r="G1113" i="1"/>
  <c r="H1113" i="1"/>
  <c r="I1113" i="1"/>
  <c r="J1113" i="1"/>
  <c r="K1113" i="1"/>
  <c r="L1113" i="1"/>
  <c r="M1113" i="1"/>
  <c r="N1113" i="1"/>
  <c r="O1113" i="1"/>
  <c r="P1113" i="1"/>
  <c r="Q1113" i="1"/>
  <c r="R1113" i="1"/>
  <c r="S1113" i="1"/>
  <c r="T1113" i="1"/>
  <c r="U1113" i="1"/>
  <c r="V1113" i="1"/>
  <c r="W1113" i="1"/>
  <c r="X1113" i="1"/>
  <c r="Y1113" i="1"/>
  <c r="Z1113" i="1"/>
  <c r="AA1113" i="1"/>
  <c r="AB1113" i="1"/>
  <c r="AC1113" i="1"/>
  <c r="AD1113" i="1"/>
  <c r="AE1113" i="1"/>
  <c r="AF1113" i="1"/>
  <c r="AG1113" i="1"/>
  <c r="AH1113" i="1"/>
  <c r="AI1113" i="1"/>
  <c r="AJ1113" i="1"/>
  <c r="AK1113" i="1"/>
  <c r="AL1113" i="1"/>
  <c r="AM1113" i="1"/>
  <c r="AN1113" i="1"/>
  <c r="AO1113" i="1"/>
  <c r="AP1113" i="1"/>
  <c r="AQ1113" i="1"/>
  <c r="AR1113" i="1"/>
  <c r="AS1113" i="1"/>
  <c r="AT1113" i="1"/>
  <c r="AU1113" i="1"/>
  <c r="AV1113" i="1"/>
  <c r="AW1113" i="1"/>
  <c r="AX1113" i="1"/>
  <c r="C1114" i="1"/>
  <c r="E1114" i="1"/>
  <c r="F1114" i="1"/>
  <c r="G1114" i="1"/>
  <c r="H1114" i="1"/>
  <c r="I1114" i="1"/>
  <c r="J1114" i="1"/>
  <c r="K1114" i="1"/>
  <c r="L1114" i="1"/>
  <c r="M1114" i="1"/>
  <c r="N1114" i="1"/>
  <c r="O1114" i="1"/>
  <c r="P1114" i="1"/>
  <c r="Q1114" i="1"/>
  <c r="R1114" i="1"/>
  <c r="S1114" i="1"/>
  <c r="T1114" i="1"/>
  <c r="U1114" i="1"/>
  <c r="V1114" i="1"/>
  <c r="W1114" i="1"/>
  <c r="X1114" i="1"/>
  <c r="Y1114" i="1"/>
  <c r="Z1114" i="1"/>
  <c r="AA1114" i="1"/>
  <c r="AB1114" i="1"/>
  <c r="AC1114" i="1"/>
  <c r="AD1114" i="1"/>
  <c r="AE1114" i="1"/>
  <c r="AF1114" i="1"/>
  <c r="AG1114" i="1"/>
  <c r="AH1114" i="1"/>
  <c r="AI1114" i="1"/>
  <c r="AJ1114" i="1"/>
  <c r="AK1114" i="1"/>
  <c r="AL1114" i="1"/>
  <c r="AM1114" i="1"/>
  <c r="AN1114" i="1"/>
  <c r="AO1114" i="1"/>
  <c r="AP1114" i="1"/>
  <c r="AQ1114" i="1"/>
  <c r="AR1114" i="1"/>
  <c r="AS1114" i="1"/>
  <c r="AT1114" i="1"/>
  <c r="AU1114" i="1"/>
  <c r="AV1114" i="1"/>
  <c r="AW1114" i="1"/>
  <c r="AX1114" i="1"/>
  <c r="C1115" i="1"/>
  <c r="E1115" i="1"/>
  <c r="F1115" i="1"/>
  <c r="G1115" i="1"/>
  <c r="H1115" i="1"/>
  <c r="I1115" i="1"/>
  <c r="J1115" i="1"/>
  <c r="K1115" i="1"/>
  <c r="L1115" i="1"/>
  <c r="M1115" i="1"/>
  <c r="N1115" i="1"/>
  <c r="O1115" i="1"/>
  <c r="P1115" i="1"/>
  <c r="Q1115" i="1"/>
  <c r="R1115" i="1"/>
  <c r="S1115" i="1"/>
  <c r="T1115" i="1"/>
  <c r="U1115" i="1"/>
  <c r="V1115" i="1"/>
  <c r="W1115" i="1"/>
  <c r="X1115" i="1"/>
  <c r="Y1115" i="1"/>
  <c r="Z1115" i="1"/>
  <c r="AA1115" i="1"/>
  <c r="AB1115" i="1"/>
  <c r="AC1115" i="1"/>
  <c r="AD1115" i="1"/>
  <c r="AE1115" i="1"/>
  <c r="AF1115" i="1"/>
  <c r="AG1115" i="1"/>
  <c r="AH1115" i="1"/>
  <c r="AI1115" i="1"/>
  <c r="AJ1115" i="1"/>
  <c r="AK1115" i="1"/>
  <c r="AL1115" i="1"/>
  <c r="AM1115" i="1"/>
  <c r="AN1115" i="1"/>
  <c r="AO1115" i="1"/>
  <c r="AP1115" i="1"/>
  <c r="AQ1115" i="1"/>
  <c r="AR1115" i="1"/>
  <c r="AS1115" i="1"/>
  <c r="AT1115" i="1"/>
  <c r="AU1115" i="1"/>
  <c r="AV1115" i="1"/>
  <c r="AW1115" i="1"/>
  <c r="AX1115" i="1"/>
  <c r="C1116" i="1"/>
  <c r="E1116" i="1"/>
  <c r="F1116" i="1"/>
  <c r="G1116" i="1"/>
  <c r="H1116" i="1"/>
  <c r="I1116" i="1"/>
  <c r="J1116" i="1"/>
  <c r="K1116" i="1"/>
  <c r="L1116" i="1"/>
  <c r="M1116" i="1"/>
  <c r="N1116" i="1"/>
  <c r="O1116" i="1"/>
  <c r="P1116" i="1"/>
  <c r="Q1116" i="1"/>
  <c r="R1116" i="1"/>
  <c r="S1116" i="1"/>
  <c r="T1116" i="1"/>
  <c r="U1116" i="1"/>
  <c r="V1116" i="1"/>
  <c r="W1116" i="1"/>
  <c r="X1116" i="1"/>
  <c r="Y1116" i="1"/>
  <c r="Z1116" i="1"/>
  <c r="AA1116" i="1"/>
  <c r="AB1116" i="1"/>
  <c r="AC1116" i="1"/>
  <c r="AD1116" i="1"/>
  <c r="AE1116" i="1"/>
  <c r="AF1116" i="1"/>
  <c r="AG1116" i="1"/>
  <c r="AH1116" i="1"/>
  <c r="AI1116" i="1"/>
  <c r="AJ1116" i="1"/>
  <c r="AK1116" i="1"/>
  <c r="AL1116" i="1"/>
  <c r="AM1116" i="1"/>
  <c r="AN1116" i="1"/>
  <c r="AO1116" i="1"/>
  <c r="AP1116" i="1"/>
  <c r="AQ1116" i="1"/>
  <c r="AR1116" i="1"/>
  <c r="AS1116" i="1"/>
  <c r="AT1116" i="1"/>
  <c r="AU1116" i="1"/>
  <c r="AV1116" i="1"/>
  <c r="AW1116" i="1"/>
  <c r="AX1116" i="1"/>
  <c r="C1117" i="1"/>
  <c r="E1117" i="1"/>
  <c r="F1117" i="1"/>
  <c r="G1117" i="1"/>
  <c r="H1117" i="1"/>
  <c r="I1117" i="1"/>
  <c r="J1117" i="1"/>
  <c r="K1117" i="1"/>
  <c r="L1117" i="1"/>
  <c r="M1117" i="1"/>
  <c r="N1117" i="1"/>
  <c r="O1117" i="1"/>
  <c r="P1117" i="1"/>
  <c r="Q1117" i="1"/>
  <c r="R1117" i="1"/>
  <c r="S1117" i="1"/>
  <c r="T1117" i="1"/>
  <c r="U1117" i="1"/>
  <c r="V1117" i="1"/>
  <c r="W1117" i="1"/>
  <c r="X1117" i="1"/>
  <c r="Y1117" i="1"/>
  <c r="Z1117" i="1"/>
  <c r="AA1117" i="1"/>
  <c r="AB1117" i="1"/>
  <c r="AC1117" i="1"/>
  <c r="AD1117" i="1"/>
  <c r="AE1117" i="1"/>
  <c r="AF1117" i="1"/>
  <c r="AG1117" i="1"/>
  <c r="AH1117" i="1"/>
  <c r="AI1117" i="1"/>
  <c r="AJ1117" i="1"/>
  <c r="AK1117" i="1"/>
  <c r="AL1117" i="1"/>
  <c r="AM1117" i="1"/>
  <c r="AN1117" i="1"/>
  <c r="AO1117" i="1"/>
  <c r="AP1117" i="1"/>
  <c r="AQ1117" i="1"/>
  <c r="AR1117" i="1"/>
  <c r="AS1117" i="1"/>
  <c r="AT1117" i="1"/>
  <c r="AU1117" i="1"/>
  <c r="AV1117" i="1"/>
  <c r="AW1117" i="1"/>
  <c r="AX1117" i="1"/>
  <c r="C1118" i="1"/>
  <c r="E1118" i="1"/>
  <c r="F1118" i="1"/>
  <c r="G1118" i="1"/>
  <c r="H1118" i="1"/>
  <c r="I1118" i="1"/>
  <c r="J1118" i="1"/>
  <c r="K1118" i="1"/>
  <c r="L1118" i="1"/>
  <c r="M1118" i="1"/>
  <c r="N1118" i="1"/>
  <c r="O1118" i="1"/>
  <c r="P1118" i="1"/>
  <c r="Q1118" i="1"/>
  <c r="R1118" i="1"/>
  <c r="S1118" i="1"/>
  <c r="T1118" i="1"/>
  <c r="U1118" i="1"/>
  <c r="V1118" i="1"/>
  <c r="W1118" i="1"/>
  <c r="X1118" i="1"/>
  <c r="Y1118" i="1"/>
  <c r="Z1118" i="1"/>
  <c r="AA1118" i="1"/>
  <c r="AB1118" i="1"/>
  <c r="AC1118" i="1"/>
  <c r="AD1118" i="1"/>
  <c r="AE1118" i="1"/>
  <c r="AF1118" i="1"/>
  <c r="AG1118" i="1"/>
  <c r="AH1118" i="1"/>
  <c r="AI1118" i="1"/>
  <c r="AJ1118" i="1"/>
  <c r="AK1118" i="1"/>
  <c r="AL1118" i="1"/>
  <c r="AM1118" i="1"/>
  <c r="AN1118" i="1"/>
  <c r="AO1118" i="1"/>
  <c r="AP1118" i="1"/>
  <c r="AQ1118" i="1"/>
  <c r="AR1118" i="1"/>
  <c r="AS1118" i="1"/>
  <c r="AT1118" i="1"/>
  <c r="AU1118" i="1"/>
  <c r="AV1118" i="1"/>
  <c r="AW1118" i="1"/>
  <c r="AX1118" i="1"/>
  <c r="C1119" i="1"/>
  <c r="E1119" i="1"/>
  <c r="F1119" i="1"/>
  <c r="G1119" i="1"/>
  <c r="H1119" i="1"/>
  <c r="I1119" i="1"/>
  <c r="J1119" i="1"/>
  <c r="K1119" i="1"/>
  <c r="L1119" i="1"/>
  <c r="M1119" i="1"/>
  <c r="N1119" i="1"/>
  <c r="O1119" i="1"/>
  <c r="P1119" i="1"/>
  <c r="Q1119" i="1"/>
  <c r="R1119" i="1"/>
  <c r="S1119" i="1"/>
  <c r="T1119" i="1"/>
  <c r="U1119" i="1"/>
  <c r="V1119" i="1"/>
  <c r="W1119" i="1"/>
  <c r="X1119" i="1"/>
  <c r="Y1119" i="1"/>
  <c r="Z1119" i="1"/>
  <c r="AA1119" i="1"/>
  <c r="AB1119" i="1"/>
  <c r="AC1119" i="1"/>
  <c r="AD1119" i="1"/>
  <c r="AE1119" i="1"/>
  <c r="AF1119" i="1"/>
  <c r="AG1119" i="1"/>
  <c r="AH1119" i="1"/>
  <c r="AI1119" i="1"/>
  <c r="AJ1119" i="1"/>
  <c r="AK1119" i="1"/>
  <c r="AL1119" i="1"/>
  <c r="AM1119" i="1"/>
  <c r="AN1119" i="1"/>
  <c r="AO1119" i="1"/>
  <c r="AP1119" i="1"/>
  <c r="AQ1119" i="1"/>
  <c r="AR1119" i="1"/>
  <c r="AS1119" i="1"/>
  <c r="AT1119" i="1"/>
  <c r="AU1119" i="1"/>
  <c r="AV1119" i="1"/>
  <c r="AW1119" i="1"/>
  <c r="AX1119" i="1"/>
  <c r="C1120" i="1"/>
  <c r="E1120" i="1"/>
  <c r="F1120" i="1"/>
  <c r="G1120" i="1"/>
  <c r="H1120" i="1"/>
  <c r="I1120" i="1"/>
  <c r="J1120" i="1"/>
  <c r="K1120" i="1"/>
  <c r="L1120" i="1"/>
  <c r="M1120" i="1"/>
  <c r="N1120" i="1"/>
  <c r="O1120" i="1"/>
  <c r="P1120" i="1"/>
  <c r="Q1120" i="1"/>
  <c r="R1120" i="1"/>
  <c r="S1120" i="1"/>
  <c r="T1120" i="1"/>
  <c r="U1120" i="1"/>
  <c r="V1120" i="1"/>
  <c r="W1120" i="1"/>
  <c r="X1120" i="1"/>
  <c r="Y1120" i="1"/>
  <c r="Z1120" i="1"/>
  <c r="AA1120" i="1"/>
  <c r="AB1120" i="1"/>
  <c r="AC1120" i="1"/>
  <c r="AD1120" i="1"/>
  <c r="AE1120" i="1"/>
  <c r="AF1120" i="1"/>
  <c r="AG1120" i="1"/>
  <c r="AH1120" i="1"/>
  <c r="AI1120" i="1"/>
  <c r="AJ1120" i="1"/>
  <c r="AK1120" i="1"/>
  <c r="AL1120" i="1"/>
  <c r="AM1120" i="1"/>
  <c r="AN1120" i="1"/>
  <c r="AO1120" i="1"/>
  <c r="AP1120" i="1"/>
  <c r="AQ1120" i="1"/>
  <c r="AR1120" i="1"/>
  <c r="AS1120" i="1"/>
  <c r="AT1120" i="1"/>
  <c r="AU1120" i="1"/>
  <c r="AV1120" i="1"/>
  <c r="AW1120" i="1"/>
  <c r="AX1120" i="1"/>
  <c r="C1121" i="1"/>
  <c r="E1121" i="1"/>
  <c r="F1121" i="1"/>
  <c r="G1121" i="1"/>
  <c r="H1121" i="1"/>
  <c r="I1121" i="1"/>
  <c r="J1121" i="1"/>
  <c r="K1121" i="1"/>
  <c r="L1121" i="1"/>
  <c r="M1121" i="1"/>
  <c r="N1121" i="1"/>
  <c r="O1121" i="1"/>
  <c r="P1121" i="1"/>
  <c r="Q1121" i="1"/>
  <c r="R1121" i="1"/>
  <c r="S1121" i="1"/>
  <c r="T1121" i="1"/>
  <c r="U1121" i="1"/>
  <c r="V1121" i="1"/>
  <c r="W1121" i="1"/>
  <c r="X1121" i="1"/>
  <c r="Y1121" i="1"/>
  <c r="Z1121" i="1"/>
  <c r="AA1121" i="1"/>
  <c r="AB1121" i="1"/>
  <c r="AC1121" i="1"/>
  <c r="AD1121" i="1"/>
  <c r="AE1121" i="1"/>
  <c r="AF1121" i="1"/>
  <c r="AG1121" i="1"/>
  <c r="AH1121" i="1"/>
  <c r="AI1121" i="1"/>
  <c r="AJ1121" i="1"/>
  <c r="AK1121" i="1"/>
  <c r="AL1121" i="1"/>
  <c r="AM1121" i="1"/>
  <c r="AN1121" i="1"/>
  <c r="AO1121" i="1"/>
  <c r="AP1121" i="1"/>
  <c r="AQ1121" i="1"/>
  <c r="AR1121" i="1"/>
  <c r="AS1121" i="1"/>
  <c r="AT1121" i="1"/>
  <c r="AU1121" i="1"/>
  <c r="AV1121" i="1"/>
  <c r="AW1121" i="1"/>
  <c r="AX1121" i="1"/>
  <c r="C1122" i="1"/>
  <c r="E1122" i="1"/>
  <c r="F1122" i="1"/>
  <c r="G1122" i="1"/>
  <c r="H1122" i="1"/>
  <c r="I1122" i="1"/>
  <c r="J1122" i="1"/>
  <c r="K1122" i="1"/>
  <c r="L1122" i="1"/>
  <c r="M1122" i="1"/>
  <c r="N1122" i="1"/>
  <c r="O1122" i="1"/>
  <c r="P1122" i="1"/>
  <c r="Q1122" i="1"/>
  <c r="R1122" i="1"/>
  <c r="S1122" i="1"/>
  <c r="T1122" i="1"/>
  <c r="U1122" i="1"/>
  <c r="V1122" i="1"/>
  <c r="W1122" i="1"/>
  <c r="X1122" i="1"/>
  <c r="Y1122" i="1"/>
  <c r="Z1122" i="1"/>
  <c r="AA1122" i="1"/>
  <c r="AB1122" i="1"/>
  <c r="AC1122" i="1"/>
  <c r="AD1122" i="1"/>
  <c r="AE1122" i="1"/>
  <c r="AF1122" i="1"/>
  <c r="AG1122" i="1"/>
  <c r="AH1122" i="1"/>
  <c r="AI1122" i="1"/>
  <c r="AJ1122" i="1"/>
  <c r="AK1122" i="1"/>
  <c r="AL1122" i="1"/>
  <c r="AM1122" i="1"/>
  <c r="AN1122" i="1"/>
  <c r="AO1122" i="1"/>
  <c r="AP1122" i="1"/>
  <c r="AQ1122" i="1"/>
  <c r="AR1122" i="1"/>
  <c r="AS1122" i="1"/>
  <c r="AT1122" i="1"/>
  <c r="AU1122" i="1"/>
  <c r="AV1122" i="1"/>
  <c r="AW1122" i="1"/>
  <c r="AX1122" i="1"/>
  <c r="C1123" i="1"/>
  <c r="E1123" i="1"/>
  <c r="F1123" i="1"/>
  <c r="G1123" i="1"/>
  <c r="H1123" i="1"/>
  <c r="I1123" i="1"/>
  <c r="J1123" i="1"/>
  <c r="K1123" i="1"/>
  <c r="L1123" i="1"/>
  <c r="M1123" i="1"/>
  <c r="N1123" i="1"/>
  <c r="O1123" i="1"/>
  <c r="P1123" i="1"/>
  <c r="Q1123" i="1"/>
  <c r="R1123" i="1"/>
  <c r="S1123" i="1"/>
  <c r="T1123" i="1"/>
  <c r="U1123" i="1"/>
  <c r="V1123" i="1"/>
  <c r="W1123" i="1"/>
  <c r="X1123" i="1"/>
  <c r="Y1123" i="1"/>
  <c r="Z1123" i="1"/>
  <c r="AA1123" i="1"/>
  <c r="AB1123" i="1"/>
  <c r="AC1123" i="1"/>
  <c r="AD1123" i="1"/>
  <c r="AE1123" i="1"/>
  <c r="AF1123" i="1"/>
  <c r="AG1123" i="1"/>
  <c r="AH1123" i="1"/>
  <c r="AI1123" i="1"/>
  <c r="AJ1123" i="1"/>
  <c r="AK1123" i="1"/>
  <c r="AL1123" i="1"/>
  <c r="AM1123" i="1"/>
  <c r="AN1123" i="1"/>
  <c r="AO1123" i="1"/>
  <c r="AP1123" i="1"/>
  <c r="AQ1123" i="1"/>
  <c r="AR1123" i="1"/>
  <c r="AS1123" i="1"/>
  <c r="AT1123" i="1"/>
  <c r="AU1123" i="1"/>
  <c r="AV1123" i="1"/>
  <c r="AW1123" i="1"/>
  <c r="AX1123" i="1"/>
  <c r="C1124" i="1"/>
  <c r="E1124" i="1"/>
  <c r="F1124" i="1"/>
  <c r="G1124" i="1"/>
  <c r="H1124" i="1"/>
  <c r="I1124" i="1"/>
  <c r="J1124" i="1"/>
  <c r="K1124" i="1"/>
  <c r="L1124" i="1"/>
  <c r="M1124" i="1"/>
  <c r="N1124" i="1"/>
  <c r="O1124" i="1"/>
  <c r="P1124" i="1"/>
  <c r="Q1124" i="1"/>
  <c r="R1124" i="1"/>
  <c r="S1124" i="1"/>
  <c r="T1124" i="1"/>
  <c r="U1124" i="1"/>
  <c r="V1124" i="1"/>
  <c r="W1124" i="1"/>
  <c r="X1124" i="1"/>
  <c r="Y1124" i="1"/>
  <c r="Z1124" i="1"/>
  <c r="AA1124" i="1"/>
  <c r="AB1124" i="1"/>
  <c r="AC1124" i="1"/>
  <c r="AD1124" i="1"/>
  <c r="AE1124" i="1"/>
  <c r="AF1124" i="1"/>
  <c r="AG1124" i="1"/>
  <c r="AH1124" i="1"/>
  <c r="AI1124" i="1"/>
  <c r="AJ1124" i="1"/>
  <c r="AK1124" i="1"/>
  <c r="AL1124" i="1"/>
  <c r="AM1124" i="1"/>
  <c r="AN1124" i="1"/>
  <c r="AO1124" i="1"/>
  <c r="AP1124" i="1"/>
  <c r="AQ1124" i="1"/>
  <c r="AR1124" i="1"/>
  <c r="AS1124" i="1"/>
  <c r="AT1124" i="1"/>
  <c r="AU1124" i="1"/>
  <c r="AV1124" i="1"/>
  <c r="AW1124" i="1"/>
  <c r="AX1124" i="1"/>
  <c r="C1125" i="1"/>
  <c r="E1125" i="1"/>
  <c r="F1125" i="1"/>
  <c r="G1125" i="1"/>
  <c r="H1125" i="1"/>
  <c r="I1125" i="1"/>
  <c r="J1125" i="1"/>
  <c r="K1125" i="1"/>
  <c r="L1125" i="1"/>
  <c r="M1125" i="1"/>
  <c r="N1125" i="1"/>
  <c r="O1125" i="1"/>
  <c r="P1125" i="1"/>
  <c r="Q1125" i="1"/>
  <c r="R1125" i="1"/>
  <c r="S1125" i="1"/>
  <c r="T1125" i="1"/>
  <c r="U1125" i="1"/>
  <c r="V1125" i="1"/>
  <c r="W1125" i="1"/>
  <c r="X1125" i="1"/>
  <c r="Y1125" i="1"/>
  <c r="Z1125" i="1"/>
  <c r="AA1125" i="1"/>
  <c r="AB1125" i="1"/>
  <c r="AC1125" i="1"/>
  <c r="AD1125" i="1"/>
  <c r="AE1125" i="1"/>
  <c r="AF1125" i="1"/>
  <c r="AG1125" i="1"/>
  <c r="AH1125" i="1"/>
  <c r="AI1125" i="1"/>
  <c r="AJ1125" i="1"/>
  <c r="AK1125" i="1"/>
  <c r="AL1125" i="1"/>
  <c r="AM1125" i="1"/>
  <c r="AN1125" i="1"/>
  <c r="AO1125" i="1"/>
  <c r="AP1125" i="1"/>
  <c r="AQ1125" i="1"/>
  <c r="AR1125" i="1"/>
  <c r="AS1125" i="1"/>
  <c r="AT1125" i="1"/>
  <c r="AU1125" i="1"/>
  <c r="AV1125" i="1"/>
  <c r="AW1125" i="1"/>
  <c r="AX1125" i="1"/>
  <c r="C1126" i="1"/>
  <c r="E1126" i="1"/>
  <c r="F1126" i="1"/>
  <c r="G1126" i="1"/>
  <c r="H1126" i="1"/>
  <c r="I1126" i="1"/>
  <c r="J1126" i="1"/>
  <c r="K1126" i="1"/>
  <c r="L1126" i="1"/>
  <c r="M1126" i="1"/>
  <c r="N1126" i="1"/>
  <c r="O1126" i="1"/>
  <c r="P1126" i="1"/>
  <c r="Q1126" i="1"/>
  <c r="R1126" i="1"/>
  <c r="S1126" i="1"/>
  <c r="T1126" i="1"/>
  <c r="U1126" i="1"/>
  <c r="V1126" i="1"/>
  <c r="W1126" i="1"/>
  <c r="X1126" i="1"/>
  <c r="Y1126" i="1"/>
  <c r="Z1126" i="1"/>
  <c r="AA1126" i="1"/>
  <c r="AB1126" i="1"/>
  <c r="AC1126" i="1"/>
  <c r="AD1126" i="1"/>
  <c r="AE1126" i="1"/>
  <c r="AF1126" i="1"/>
  <c r="AG1126" i="1"/>
  <c r="AH1126" i="1"/>
  <c r="AI1126" i="1"/>
  <c r="AJ1126" i="1"/>
  <c r="AK1126" i="1"/>
  <c r="AL1126" i="1"/>
  <c r="AM1126" i="1"/>
  <c r="AN1126" i="1"/>
  <c r="AO1126" i="1"/>
  <c r="AP1126" i="1"/>
  <c r="AQ1126" i="1"/>
  <c r="AR1126" i="1"/>
  <c r="AS1126" i="1"/>
  <c r="AT1126" i="1"/>
  <c r="AU1126" i="1"/>
  <c r="AV1126" i="1"/>
  <c r="AW1126" i="1"/>
  <c r="AX1126" i="1"/>
  <c r="C1127" i="1"/>
  <c r="E1127" i="1"/>
  <c r="F1127" i="1"/>
  <c r="G1127" i="1"/>
  <c r="H1127" i="1"/>
  <c r="I1127" i="1"/>
  <c r="J1127" i="1"/>
  <c r="K1127" i="1"/>
  <c r="L1127" i="1"/>
  <c r="M1127" i="1"/>
  <c r="N1127" i="1"/>
  <c r="O1127" i="1"/>
  <c r="P1127" i="1"/>
  <c r="Q1127" i="1"/>
  <c r="R1127" i="1"/>
  <c r="S1127" i="1"/>
  <c r="T1127" i="1"/>
  <c r="U1127" i="1"/>
  <c r="V1127" i="1"/>
  <c r="W1127" i="1"/>
  <c r="X1127" i="1"/>
  <c r="Y1127" i="1"/>
  <c r="Z1127" i="1"/>
  <c r="AA1127" i="1"/>
  <c r="AB1127" i="1"/>
  <c r="AC1127" i="1"/>
  <c r="AD1127" i="1"/>
  <c r="AE1127" i="1"/>
  <c r="AF1127" i="1"/>
  <c r="AG1127" i="1"/>
  <c r="AH1127" i="1"/>
  <c r="AI1127" i="1"/>
  <c r="AJ1127" i="1"/>
  <c r="AK1127" i="1"/>
  <c r="AL1127" i="1"/>
  <c r="AM1127" i="1"/>
  <c r="AN1127" i="1"/>
  <c r="AO1127" i="1"/>
  <c r="AP1127" i="1"/>
  <c r="AQ1127" i="1"/>
  <c r="AR1127" i="1"/>
  <c r="AS1127" i="1"/>
  <c r="AT1127" i="1"/>
  <c r="AU1127" i="1"/>
  <c r="AV1127" i="1"/>
  <c r="AW1127" i="1"/>
  <c r="AX1127" i="1"/>
  <c r="C1128" i="1"/>
  <c r="E1128" i="1"/>
  <c r="F1128" i="1"/>
  <c r="G1128" i="1"/>
  <c r="H1128" i="1"/>
  <c r="I1128" i="1"/>
  <c r="J1128" i="1"/>
  <c r="K1128" i="1"/>
  <c r="L1128" i="1"/>
  <c r="M1128" i="1"/>
  <c r="N1128" i="1"/>
  <c r="O1128" i="1"/>
  <c r="P1128" i="1"/>
  <c r="Q1128" i="1"/>
  <c r="R1128" i="1"/>
  <c r="S1128" i="1"/>
  <c r="T1128" i="1"/>
  <c r="U1128" i="1"/>
  <c r="V1128" i="1"/>
  <c r="W1128" i="1"/>
  <c r="X1128" i="1"/>
  <c r="Y1128" i="1"/>
  <c r="Z1128" i="1"/>
  <c r="AA1128" i="1"/>
  <c r="AB1128" i="1"/>
  <c r="AC1128" i="1"/>
  <c r="AD1128" i="1"/>
  <c r="AE1128" i="1"/>
  <c r="AF1128" i="1"/>
  <c r="AG1128" i="1"/>
  <c r="AH1128" i="1"/>
  <c r="AI1128" i="1"/>
  <c r="AJ1128" i="1"/>
  <c r="AK1128" i="1"/>
  <c r="AL1128" i="1"/>
  <c r="AM1128" i="1"/>
  <c r="AN1128" i="1"/>
  <c r="AO1128" i="1"/>
  <c r="AP1128" i="1"/>
  <c r="AQ1128" i="1"/>
  <c r="AR1128" i="1"/>
  <c r="AS1128" i="1"/>
  <c r="AT1128" i="1"/>
  <c r="AU1128" i="1"/>
  <c r="AV1128" i="1"/>
  <c r="AW1128" i="1"/>
  <c r="AX1128" i="1"/>
  <c r="C1129" i="1"/>
  <c r="E1129" i="1"/>
  <c r="F1129" i="1"/>
  <c r="G1129" i="1"/>
  <c r="H1129" i="1"/>
  <c r="I1129" i="1"/>
  <c r="J1129" i="1"/>
  <c r="K1129" i="1"/>
  <c r="L1129" i="1"/>
  <c r="M1129" i="1"/>
  <c r="N1129" i="1"/>
  <c r="O1129" i="1"/>
  <c r="P1129" i="1"/>
  <c r="Q1129" i="1"/>
  <c r="R1129" i="1"/>
  <c r="S1129" i="1"/>
  <c r="T1129" i="1"/>
  <c r="U1129" i="1"/>
  <c r="V1129" i="1"/>
  <c r="W1129" i="1"/>
  <c r="X1129" i="1"/>
  <c r="Y1129" i="1"/>
  <c r="Z1129" i="1"/>
  <c r="AA1129" i="1"/>
  <c r="AB1129" i="1"/>
  <c r="AC1129" i="1"/>
  <c r="AD1129" i="1"/>
  <c r="AE1129" i="1"/>
  <c r="AF1129" i="1"/>
  <c r="AG1129" i="1"/>
  <c r="AH1129" i="1"/>
  <c r="AI1129" i="1"/>
  <c r="AJ1129" i="1"/>
  <c r="AK1129" i="1"/>
  <c r="AL1129" i="1"/>
  <c r="AM1129" i="1"/>
  <c r="AN1129" i="1"/>
  <c r="AO1129" i="1"/>
  <c r="AP1129" i="1"/>
  <c r="AQ1129" i="1"/>
  <c r="AR1129" i="1"/>
  <c r="AS1129" i="1"/>
  <c r="AT1129" i="1"/>
  <c r="AU1129" i="1"/>
  <c r="AV1129" i="1"/>
  <c r="AW1129" i="1"/>
  <c r="AX1129" i="1"/>
  <c r="C1130" i="1"/>
  <c r="E1130" i="1"/>
  <c r="F1130" i="1"/>
  <c r="G1130" i="1"/>
  <c r="H1130" i="1"/>
  <c r="I1130" i="1"/>
  <c r="J1130" i="1"/>
  <c r="K1130" i="1"/>
  <c r="L1130" i="1"/>
  <c r="M1130" i="1"/>
  <c r="N1130" i="1"/>
  <c r="O1130" i="1"/>
  <c r="P1130" i="1"/>
  <c r="Q1130" i="1"/>
  <c r="R1130" i="1"/>
  <c r="S1130" i="1"/>
  <c r="T1130" i="1"/>
  <c r="U1130" i="1"/>
  <c r="V1130" i="1"/>
  <c r="W1130" i="1"/>
  <c r="X1130" i="1"/>
  <c r="Y1130" i="1"/>
  <c r="Z1130" i="1"/>
  <c r="AA1130" i="1"/>
  <c r="AB1130" i="1"/>
  <c r="AC1130" i="1"/>
  <c r="AD1130" i="1"/>
  <c r="AE1130" i="1"/>
  <c r="AF1130" i="1"/>
  <c r="AG1130" i="1"/>
  <c r="AH1130" i="1"/>
  <c r="AI1130" i="1"/>
  <c r="AJ1130" i="1"/>
  <c r="AK1130" i="1"/>
  <c r="AL1130" i="1"/>
  <c r="AM1130" i="1"/>
  <c r="AN1130" i="1"/>
  <c r="AO1130" i="1"/>
  <c r="AP1130" i="1"/>
  <c r="AQ1130" i="1"/>
  <c r="AR1130" i="1"/>
  <c r="AS1130" i="1"/>
  <c r="AT1130" i="1"/>
  <c r="AU1130" i="1"/>
  <c r="AV1130" i="1"/>
  <c r="AW1130" i="1"/>
  <c r="AX1130" i="1"/>
  <c r="C1131" i="1"/>
  <c r="E1131" i="1"/>
  <c r="F1131" i="1"/>
  <c r="G1131" i="1"/>
  <c r="H1131" i="1"/>
  <c r="I1131" i="1"/>
  <c r="J1131" i="1"/>
  <c r="K1131" i="1"/>
  <c r="L1131" i="1"/>
  <c r="M1131" i="1"/>
  <c r="N1131" i="1"/>
  <c r="O1131" i="1"/>
  <c r="P1131" i="1"/>
  <c r="Q1131" i="1"/>
  <c r="R1131" i="1"/>
  <c r="S1131" i="1"/>
  <c r="T1131" i="1"/>
  <c r="U1131" i="1"/>
  <c r="V1131" i="1"/>
  <c r="W1131" i="1"/>
  <c r="X1131" i="1"/>
  <c r="Y1131" i="1"/>
  <c r="Z1131" i="1"/>
  <c r="AA1131" i="1"/>
  <c r="AB1131" i="1"/>
  <c r="AC1131" i="1"/>
  <c r="AD1131" i="1"/>
  <c r="AE1131" i="1"/>
  <c r="AF1131" i="1"/>
  <c r="AG1131" i="1"/>
  <c r="AH1131" i="1"/>
  <c r="AI1131" i="1"/>
  <c r="AJ1131" i="1"/>
  <c r="AK1131" i="1"/>
  <c r="AL1131" i="1"/>
  <c r="AM1131" i="1"/>
  <c r="AN1131" i="1"/>
  <c r="AO1131" i="1"/>
  <c r="AP1131" i="1"/>
  <c r="AQ1131" i="1"/>
  <c r="AR1131" i="1"/>
  <c r="AS1131" i="1"/>
  <c r="AT1131" i="1"/>
  <c r="AU1131" i="1"/>
  <c r="AV1131" i="1"/>
  <c r="AW1131" i="1"/>
  <c r="AX1131" i="1"/>
  <c r="C1132" i="1"/>
  <c r="E1132" i="1"/>
  <c r="F1132" i="1"/>
  <c r="G1132" i="1"/>
  <c r="H1132" i="1"/>
  <c r="I1132" i="1"/>
  <c r="J1132" i="1"/>
  <c r="K1132" i="1"/>
  <c r="L1132" i="1"/>
  <c r="M1132" i="1"/>
  <c r="N1132" i="1"/>
  <c r="O1132" i="1"/>
  <c r="P1132" i="1"/>
  <c r="Q1132" i="1"/>
  <c r="R1132" i="1"/>
  <c r="S1132" i="1"/>
  <c r="T1132" i="1"/>
  <c r="U1132" i="1"/>
  <c r="V1132" i="1"/>
  <c r="W1132" i="1"/>
  <c r="X1132" i="1"/>
  <c r="Y1132" i="1"/>
  <c r="Z1132" i="1"/>
  <c r="AA1132" i="1"/>
  <c r="AB1132" i="1"/>
  <c r="AC1132" i="1"/>
  <c r="AD1132" i="1"/>
  <c r="AE1132" i="1"/>
  <c r="AF1132" i="1"/>
  <c r="AG1132" i="1"/>
  <c r="AH1132" i="1"/>
  <c r="AI1132" i="1"/>
  <c r="AJ1132" i="1"/>
  <c r="AK1132" i="1"/>
  <c r="AL1132" i="1"/>
  <c r="AM1132" i="1"/>
  <c r="AN1132" i="1"/>
  <c r="AO1132" i="1"/>
  <c r="AP1132" i="1"/>
  <c r="AQ1132" i="1"/>
  <c r="AR1132" i="1"/>
  <c r="AS1132" i="1"/>
  <c r="AT1132" i="1"/>
  <c r="AU1132" i="1"/>
  <c r="AV1132" i="1"/>
  <c r="AW1132" i="1"/>
  <c r="AX1132" i="1"/>
  <c r="C1133" i="1"/>
  <c r="E1133" i="1"/>
  <c r="F1133" i="1"/>
  <c r="G1133" i="1"/>
  <c r="H1133" i="1"/>
  <c r="I1133" i="1"/>
  <c r="J1133" i="1"/>
  <c r="K1133" i="1"/>
  <c r="L1133" i="1"/>
  <c r="M1133" i="1"/>
  <c r="N1133" i="1"/>
  <c r="O1133" i="1"/>
  <c r="P1133" i="1"/>
  <c r="Q1133" i="1"/>
  <c r="R1133" i="1"/>
  <c r="S1133" i="1"/>
  <c r="T1133" i="1"/>
  <c r="U1133" i="1"/>
  <c r="V1133" i="1"/>
  <c r="W1133" i="1"/>
  <c r="X1133" i="1"/>
  <c r="Y1133" i="1"/>
  <c r="Z1133" i="1"/>
  <c r="AA1133" i="1"/>
  <c r="AB1133" i="1"/>
  <c r="AC1133" i="1"/>
  <c r="AD1133" i="1"/>
  <c r="AE1133" i="1"/>
  <c r="AF1133" i="1"/>
  <c r="AG1133" i="1"/>
  <c r="AH1133" i="1"/>
  <c r="AI1133" i="1"/>
  <c r="AJ1133" i="1"/>
  <c r="AK1133" i="1"/>
  <c r="AL1133" i="1"/>
  <c r="AM1133" i="1"/>
  <c r="AN1133" i="1"/>
  <c r="AO1133" i="1"/>
  <c r="AP1133" i="1"/>
  <c r="AQ1133" i="1"/>
  <c r="AR1133" i="1"/>
  <c r="AS1133" i="1"/>
  <c r="AT1133" i="1"/>
  <c r="AU1133" i="1"/>
  <c r="AV1133" i="1"/>
  <c r="AW1133" i="1"/>
  <c r="AX1133" i="1"/>
  <c r="C1134" i="1"/>
  <c r="E1134" i="1"/>
  <c r="F1134" i="1"/>
  <c r="G1134" i="1"/>
  <c r="H1134" i="1"/>
  <c r="I1134" i="1"/>
  <c r="J1134" i="1"/>
  <c r="K1134" i="1"/>
  <c r="L1134" i="1"/>
  <c r="M1134" i="1"/>
  <c r="N1134" i="1"/>
  <c r="O1134" i="1"/>
  <c r="P1134" i="1"/>
  <c r="Q1134" i="1"/>
  <c r="R1134" i="1"/>
  <c r="S1134" i="1"/>
  <c r="T1134" i="1"/>
  <c r="U1134" i="1"/>
  <c r="V1134" i="1"/>
  <c r="W1134" i="1"/>
  <c r="X1134" i="1"/>
  <c r="Y1134" i="1"/>
  <c r="Z1134" i="1"/>
  <c r="AA1134" i="1"/>
  <c r="AB1134" i="1"/>
  <c r="AC1134" i="1"/>
  <c r="AD1134" i="1"/>
  <c r="AE1134" i="1"/>
  <c r="AF1134" i="1"/>
  <c r="AG1134" i="1"/>
  <c r="AH1134" i="1"/>
  <c r="AI1134" i="1"/>
  <c r="AJ1134" i="1"/>
  <c r="AK1134" i="1"/>
  <c r="AL1134" i="1"/>
  <c r="AM1134" i="1"/>
  <c r="AN1134" i="1"/>
  <c r="AO1134" i="1"/>
  <c r="AP1134" i="1"/>
  <c r="AQ1134" i="1"/>
  <c r="AR1134" i="1"/>
  <c r="AS1134" i="1"/>
  <c r="AT1134" i="1"/>
  <c r="AU1134" i="1"/>
  <c r="AV1134" i="1"/>
  <c r="AW1134" i="1"/>
  <c r="AX1134" i="1"/>
  <c r="C1135" i="1"/>
  <c r="E1135" i="1"/>
  <c r="F1135" i="1"/>
  <c r="G1135" i="1"/>
  <c r="H1135" i="1"/>
  <c r="I1135" i="1"/>
  <c r="J1135" i="1"/>
  <c r="K1135" i="1"/>
  <c r="L1135" i="1"/>
  <c r="M1135" i="1"/>
  <c r="N1135" i="1"/>
  <c r="O1135" i="1"/>
  <c r="P1135" i="1"/>
  <c r="Q1135" i="1"/>
  <c r="R1135" i="1"/>
  <c r="S1135" i="1"/>
  <c r="T1135" i="1"/>
  <c r="U1135" i="1"/>
  <c r="V1135" i="1"/>
  <c r="W1135" i="1"/>
  <c r="X1135" i="1"/>
  <c r="Y1135" i="1"/>
  <c r="Z1135" i="1"/>
  <c r="AA1135" i="1"/>
  <c r="AB1135" i="1"/>
  <c r="AC1135" i="1"/>
  <c r="AD1135" i="1"/>
  <c r="AE1135" i="1"/>
  <c r="AF1135" i="1"/>
  <c r="AG1135" i="1"/>
  <c r="AH1135" i="1"/>
  <c r="AI1135" i="1"/>
  <c r="AJ1135" i="1"/>
  <c r="AK1135" i="1"/>
  <c r="AL1135" i="1"/>
  <c r="AM1135" i="1"/>
  <c r="AN1135" i="1"/>
  <c r="AO1135" i="1"/>
  <c r="AP1135" i="1"/>
  <c r="AQ1135" i="1"/>
  <c r="AR1135" i="1"/>
  <c r="AS1135" i="1"/>
  <c r="AT1135" i="1"/>
  <c r="AU1135" i="1"/>
  <c r="AV1135" i="1"/>
  <c r="AW1135" i="1"/>
  <c r="AX1135" i="1"/>
  <c r="C1136" i="1"/>
  <c r="E1136" i="1"/>
  <c r="F1136" i="1"/>
  <c r="G1136" i="1"/>
  <c r="H1136" i="1"/>
  <c r="I1136" i="1"/>
  <c r="J1136" i="1"/>
  <c r="K1136" i="1"/>
  <c r="L1136" i="1"/>
  <c r="M1136" i="1"/>
  <c r="N1136" i="1"/>
  <c r="O1136" i="1"/>
  <c r="P1136" i="1"/>
  <c r="Q1136" i="1"/>
  <c r="R1136" i="1"/>
  <c r="S1136" i="1"/>
  <c r="T1136" i="1"/>
  <c r="U1136" i="1"/>
  <c r="V1136" i="1"/>
  <c r="W1136" i="1"/>
  <c r="X1136" i="1"/>
  <c r="Y1136" i="1"/>
  <c r="Z1136" i="1"/>
  <c r="AA1136" i="1"/>
  <c r="AB1136" i="1"/>
  <c r="AC1136" i="1"/>
  <c r="AD1136" i="1"/>
  <c r="AE1136" i="1"/>
  <c r="AF1136" i="1"/>
  <c r="AG1136" i="1"/>
  <c r="AH1136" i="1"/>
  <c r="AI1136" i="1"/>
  <c r="AJ1136" i="1"/>
  <c r="AK1136" i="1"/>
  <c r="AL1136" i="1"/>
  <c r="AM1136" i="1"/>
  <c r="AN1136" i="1"/>
  <c r="AO1136" i="1"/>
  <c r="AP1136" i="1"/>
  <c r="AQ1136" i="1"/>
  <c r="AR1136" i="1"/>
  <c r="AS1136" i="1"/>
  <c r="AT1136" i="1"/>
  <c r="AU1136" i="1"/>
  <c r="AV1136" i="1"/>
  <c r="AW1136" i="1"/>
  <c r="AX1136" i="1"/>
  <c r="C1137" i="1"/>
  <c r="E1137" i="1"/>
  <c r="F1137" i="1"/>
  <c r="G1137" i="1"/>
  <c r="H1137" i="1"/>
  <c r="I1137" i="1"/>
  <c r="J1137" i="1"/>
  <c r="K1137" i="1"/>
  <c r="L1137" i="1"/>
  <c r="M1137" i="1"/>
  <c r="N1137" i="1"/>
  <c r="O1137" i="1"/>
  <c r="P1137" i="1"/>
  <c r="Q1137" i="1"/>
  <c r="R1137" i="1"/>
  <c r="S1137" i="1"/>
  <c r="T1137" i="1"/>
  <c r="U1137" i="1"/>
  <c r="V1137" i="1"/>
  <c r="W1137" i="1"/>
  <c r="X1137" i="1"/>
  <c r="Y1137" i="1"/>
  <c r="Z1137" i="1"/>
  <c r="AA1137" i="1"/>
  <c r="AB1137" i="1"/>
  <c r="AC1137" i="1"/>
  <c r="AD1137" i="1"/>
  <c r="AE1137" i="1"/>
  <c r="AF1137" i="1"/>
  <c r="AG1137" i="1"/>
  <c r="AH1137" i="1"/>
  <c r="AI1137" i="1"/>
  <c r="AJ1137" i="1"/>
  <c r="AK1137" i="1"/>
  <c r="AL1137" i="1"/>
  <c r="AM1137" i="1"/>
  <c r="AN1137" i="1"/>
  <c r="AO1137" i="1"/>
  <c r="AP1137" i="1"/>
  <c r="AQ1137" i="1"/>
  <c r="AR1137" i="1"/>
  <c r="AS1137" i="1"/>
  <c r="AT1137" i="1"/>
  <c r="AU1137" i="1"/>
  <c r="AV1137" i="1"/>
  <c r="AW1137" i="1"/>
  <c r="AX1137" i="1"/>
  <c r="C1138" i="1"/>
  <c r="E1138" i="1"/>
  <c r="F1138" i="1"/>
  <c r="G1138" i="1"/>
  <c r="H1138" i="1"/>
  <c r="I1138" i="1"/>
  <c r="J1138" i="1"/>
  <c r="K1138" i="1"/>
  <c r="L1138" i="1"/>
  <c r="M1138" i="1"/>
  <c r="N1138" i="1"/>
  <c r="O1138" i="1"/>
  <c r="P1138" i="1"/>
  <c r="Q1138" i="1"/>
  <c r="R1138" i="1"/>
  <c r="S1138" i="1"/>
  <c r="T1138" i="1"/>
  <c r="U1138" i="1"/>
  <c r="V1138" i="1"/>
  <c r="W1138" i="1"/>
  <c r="X1138" i="1"/>
  <c r="Y1138" i="1"/>
  <c r="Z1138" i="1"/>
  <c r="AA1138" i="1"/>
  <c r="AB1138" i="1"/>
  <c r="AC1138" i="1"/>
  <c r="AD1138" i="1"/>
  <c r="AE1138" i="1"/>
  <c r="AF1138" i="1"/>
  <c r="AG1138" i="1"/>
  <c r="AH1138" i="1"/>
  <c r="AI1138" i="1"/>
  <c r="AJ1138" i="1"/>
  <c r="AK1138" i="1"/>
  <c r="AL1138" i="1"/>
  <c r="AM1138" i="1"/>
  <c r="AN1138" i="1"/>
  <c r="AO1138" i="1"/>
  <c r="AP1138" i="1"/>
  <c r="AQ1138" i="1"/>
  <c r="AR1138" i="1"/>
  <c r="AS1138" i="1"/>
  <c r="AT1138" i="1"/>
  <c r="AU1138" i="1"/>
  <c r="AV1138" i="1"/>
  <c r="AW1138" i="1"/>
  <c r="AX1138" i="1"/>
  <c r="C1139" i="1"/>
  <c r="E1139" i="1"/>
  <c r="F1139" i="1"/>
  <c r="G1139" i="1"/>
  <c r="H1139" i="1"/>
  <c r="I1139" i="1"/>
  <c r="J1139" i="1"/>
  <c r="K1139" i="1"/>
  <c r="L1139" i="1"/>
  <c r="M1139" i="1"/>
  <c r="N1139" i="1"/>
  <c r="O1139" i="1"/>
  <c r="P1139" i="1"/>
  <c r="Q1139" i="1"/>
  <c r="R1139" i="1"/>
  <c r="S1139" i="1"/>
  <c r="T1139" i="1"/>
  <c r="U1139" i="1"/>
  <c r="V1139" i="1"/>
  <c r="W1139" i="1"/>
  <c r="X1139" i="1"/>
  <c r="Y1139" i="1"/>
  <c r="Z1139" i="1"/>
  <c r="AA1139" i="1"/>
  <c r="AB1139" i="1"/>
  <c r="AC1139" i="1"/>
  <c r="AD1139" i="1"/>
  <c r="AE1139" i="1"/>
  <c r="AF1139" i="1"/>
  <c r="AG1139" i="1"/>
  <c r="AH1139" i="1"/>
  <c r="AI1139" i="1"/>
  <c r="AJ1139" i="1"/>
  <c r="AK1139" i="1"/>
  <c r="AL1139" i="1"/>
  <c r="AM1139" i="1"/>
  <c r="AN1139" i="1"/>
  <c r="AO1139" i="1"/>
  <c r="AP1139" i="1"/>
  <c r="AQ1139" i="1"/>
  <c r="AR1139" i="1"/>
  <c r="AS1139" i="1"/>
  <c r="AT1139" i="1"/>
  <c r="AU1139" i="1"/>
  <c r="AV1139" i="1"/>
  <c r="AW1139" i="1"/>
  <c r="AX1139" i="1"/>
  <c r="C1140" i="1"/>
  <c r="E1140" i="1"/>
  <c r="F1140" i="1"/>
  <c r="G1140" i="1"/>
  <c r="H1140" i="1"/>
  <c r="I1140" i="1"/>
  <c r="J1140" i="1"/>
  <c r="K1140" i="1"/>
  <c r="L1140" i="1"/>
  <c r="M1140" i="1"/>
  <c r="N1140" i="1"/>
  <c r="O1140" i="1"/>
  <c r="P1140" i="1"/>
  <c r="Q1140" i="1"/>
  <c r="R1140" i="1"/>
  <c r="S1140" i="1"/>
  <c r="T1140" i="1"/>
  <c r="U1140" i="1"/>
  <c r="V1140" i="1"/>
  <c r="W1140" i="1"/>
  <c r="X1140" i="1"/>
  <c r="Y1140" i="1"/>
  <c r="Z1140" i="1"/>
  <c r="AA1140" i="1"/>
  <c r="AB1140" i="1"/>
  <c r="AC1140" i="1"/>
  <c r="AD1140" i="1"/>
  <c r="AE1140" i="1"/>
  <c r="AF1140" i="1"/>
  <c r="AG1140" i="1"/>
  <c r="AH1140" i="1"/>
  <c r="AI1140" i="1"/>
  <c r="AJ1140" i="1"/>
  <c r="AK1140" i="1"/>
  <c r="AL1140" i="1"/>
  <c r="AM1140" i="1"/>
  <c r="AN1140" i="1"/>
  <c r="AO1140" i="1"/>
  <c r="AP1140" i="1"/>
  <c r="AQ1140" i="1"/>
  <c r="AR1140" i="1"/>
  <c r="AS1140" i="1"/>
  <c r="AT1140" i="1"/>
  <c r="AU1140" i="1"/>
  <c r="AV1140" i="1"/>
  <c r="AW1140" i="1"/>
  <c r="AX1140" i="1"/>
  <c r="C1141" i="1"/>
  <c r="E1141" i="1"/>
  <c r="F1141" i="1"/>
  <c r="G1141" i="1"/>
  <c r="H1141" i="1"/>
  <c r="I1141" i="1"/>
  <c r="J1141" i="1"/>
  <c r="K1141" i="1"/>
  <c r="L1141" i="1"/>
  <c r="M1141" i="1"/>
  <c r="N1141" i="1"/>
  <c r="O1141" i="1"/>
  <c r="P1141" i="1"/>
  <c r="Q1141" i="1"/>
  <c r="R1141" i="1"/>
  <c r="S1141" i="1"/>
  <c r="T1141" i="1"/>
  <c r="U1141" i="1"/>
  <c r="V1141" i="1"/>
  <c r="W1141" i="1"/>
  <c r="X1141" i="1"/>
  <c r="Y1141" i="1"/>
  <c r="Z1141" i="1"/>
  <c r="AA1141" i="1"/>
  <c r="AB1141" i="1"/>
  <c r="AC1141" i="1"/>
  <c r="AD1141" i="1"/>
  <c r="AE1141" i="1"/>
  <c r="AF1141" i="1"/>
  <c r="AG1141" i="1"/>
  <c r="AH1141" i="1"/>
  <c r="AI1141" i="1"/>
  <c r="AJ1141" i="1"/>
  <c r="AK1141" i="1"/>
  <c r="AL1141" i="1"/>
  <c r="AM1141" i="1"/>
  <c r="AN1141" i="1"/>
  <c r="AO1141" i="1"/>
  <c r="AP1141" i="1"/>
  <c r="AQ1141" i="1"/>
  <c r="AR1141" i="1"/>
  <c r="AS1141" i="1"/>
  <c r="AT1141" i="1"/>
  <c r="AU1141" i="1"/>
  <c r="AV1141" i="1"/>
  <c r="AW1141" i="1"/>
  <c r="AX1141" i="1"/>
  <c r="C1142" i="1"/>
  <c r="E1142" i="1"/>
  <c r="F1142" i="1"/>
  <c r="G1142" i="1"/>
  <c r="H1142" i="1"/>
  <c r="I1142" i="1"/>
  <c r="J1142" i="1"/>
  <c r="K1142" i="1"/>
  <c r="L1142" i="1"/>
  <c r="M1142" i="1"/>
  <c r="N1142" i="1"/>
  <c r="O1142" i="1"/>
  <c r="P1142" i="1"/>
  <c r="Q1142" i="1"/>
  <c r="R1142" i="1"/>
  <c r="S1142" i="1"/>
  <c r="T1142" i="1"/>
  <c r="U1142" i="1"/>
  <c r="V1142" i="1"/>
  <c r="W1142" i="1"/>
  <c r="X1142" i="1"/>
  <c r="Y1142" i="1"/>
  <c r="Z1142" i="1"/>
  <c r="AA1142" i="1"/>
  <c r="AB1142" i="1"/>
  <c r="AC1142" i="1"/>
  <c r="AD1142" i="1"/>
  <c r="AE1142" i="1"/>
  <c r="AF1142" i="1"/>
  <c r="AG1142" i="1"/>
  <c r="AH1142" i="1"/>
  <c r="AI1142" i="1"/>
  <c r="AJ1142" i="1"/>
  <c r="AK1142" i="1"/>
  <c r="AL1142" i="1"/>
  <c r="AM1142" i="1"/>
  <c r="AN1142" i="1"/>
  <c r="AO1142" i="1"/>
  <c r="AP1142" i="1"/>
  <c r="AQ1142" i="1"/>
  <c r="AR1142" i="1"/>
  <c r="AS1142" i="1"/>
  <c r="AT1142" i="1"/>
  <c r="AU1142" i="1"/>
  <c r="AV1142" i="1"/>
  <c r="AW1142" i="1"/>
  <c r="AX1142" i="1"/>
  <c r="C1143" i="1"/>
  <c r="E1143" i="1"/>
  <c r="F1143" i="1"/>
  <c r="G1143" i="1"/>
  <c r="H1143" i="1"/>
  <c r="I1143" i="1"/>
  <c r="J1143" i="1"/>
  <c r="K1143" i="1"/>
  <c r="L1143" i="1"/>
  <c r="M1143" i="1"/>
  <c r="N1143" i="1"/>
  <c r="O1143" i="1"/>
  <c r="P1143" i="1"/>
  <c r="Q1143" i="1"/>
  <c r="R1143" i="1"/>
  <c r="S1143" i="1"/>
  <c r="T1143" i="1"/>
  <c r="U1143" i="1"/>
  <c r="V1143" i="1"/>
  <c r="W1143" i="1"/>
  <c r="X1143" i="1"/>
  <c r="Y1143" i="1"/>
  <c r="Z1143" i="1"/>
  <c r="AA1143" i="1"/>
  <c r="AB1143" i="1"/>
  <c r="AC1143" i="1"/>
  <c r="AD1143" i="1"/>
  <c r="AE1143" i="1"/>
  <c r="AF1143" i="1"/>
  <c r="AG1143" i="1"/>
  <c r="AH1143" i="1"/>
  <c r="AI1143" i="1"/>
  <c r="AJ1143" i="1"/>
  <c r="AK1143" i="1"/>
  <c r="AL1143" i="1"/>
  <c r="AM1143" i="1"/>
  <c r="AN1143" i="1"/>
  <c r="AO1143" i="1"/>
  <c r="AP1143" i="1"/>
  <c r="AQ1143" i="1"/>
  <c r="AR1143" i="1"/>
  <c r="AS1143" i="1"/>
  <c r="AT1143" i="1"/>
  <c r="AU1143" i="1"/>
  <c r="AV1143" i="1"/>
  <c r="AW1143" i="1"/>
  <c r="AX1143" i="1"/>
  <c r="C1144" i="1"/>
  <c r="E1144" i="1"/>
  <c r="F1144" i="1"/>
  <c r="G1144" i="1"/>
  <c r="H1144" i="1"/>
  <c r="I1144" i="1"/>
  <c r="J1144" i="1"/>
  <c r="K1144" i="1"/>
  <c r="L1144" i="1"/>
  <c r="M1144" i="1"/>
  <c r="N1144" i="1"/>
  <c r="O1144" i="1"/>
  <c r="P1144" i="1"/>
  <c r="Q1144" i="1"/>
  <c r="R1144" i="1"/>
  <c r="S1144" i="1"/>
  <c r="T1144" i="1"/>
  <c r="U1144" i="1"/>
  <c r="V1144" i="1"/>
  <c r="W1144" i="1"/>
  <c r="X1144" i="1"/>
  <c r="Y1144" i="1"/>
  <c r="Z1144" i="1"/>
  <c r="AA1144" i="1"/>
  <c r="AB1144" i="1"/>
  <c r="AC1144" i="1"/>
  <c r="AD1144" i="1"/>
  <c r="AE1144" i="1"/>
  <c r="AF1144" i="1"/>
  <c r="AG1144" i="1"/>
  <c r="AH1144" i="1"/>
  <c r="AI1144" i="1"/>
  <c r="AJ1144" i="1"/>
  <c r="AK1144" i="1"/>
  <c r="AL1144" i="1"/>
  <c r="AM1144" i="1"/>
  <c r="AN1144" i="1"/>
  <c r="AO1144" i="1"/>
  <c r="AP1144" i="1"/>
  <c r="AQ1144" i="1"/>
  <c r="AR1144" i="1"/>
  <c r="AS1144" i="1"/>
  <c r="AT1144" i="1"/>
  <c r="AU1144" i="1"/>
  <c r="AV1144" i="1"/>
  <c r="AW1144" i="1"/>
  <c r="AX1144" i="1"/>
  <c r="C1145" i="1"/>
  <c r="E1145" i="1"/>
  <c r="F1145" i="1"/>
  <c r="G1145" i="1"/>
  <c r="H1145" i="1"/>
  <c r="I1145" i="1"/>
  <c r="J1145" i="1"/>
  <c r="K1145" i="1"/>
  <c r="L1145" i="1"/>
  <c r="M1145" i="1"/>
  <c r="N1145" i="1"/>
  <c r="O1145" i="1"/>
  <c r="P1145" i="1"/>
  <c r="Q1145" i="1"/>
  <c r="R1145" i="1"/>
  <c r="S1145" i="1"/>
  <c r="T1145" i="1"/>
  <c r="U1145" i="1"/>
  <c r="V1145" i="1"/>
  <c r="W1145" i="1"/>
  <c r="X1145" i="1"/>
  <c r="Y1145" i="1"/>
  <c r="Z1145" i="1"/>
  <c r="AA1145" i="1"/>
  <c r="AB1145" i="1"/>
  <c r="AC1145" i="1"/>
  <c r="AD1145" i="1"/>
  <c r="AE1145" i="1"/>
  <c r="AF1145" i="1"/>
  <c r="AG1145" i="1"/>
  <c r="AH1145" i="1"/>
  <c r="AI1145" i="1"/>
  <c r="AJ1145" i="1"/>
  <c r="AK1145" i="1"/>
  <c r="AL1145" i="1"/>
  <c r="AM1145" i="1"/>
  <c r="AN1145" i="1"/>
  <c r="AO1145" i="1"/>
  <c r="AP1145" i="1"/>
  <c r="AQ1145" i="1"/>
  <c r="AR1145" i="1"/>
  <c r="AS1145" i="1"/>
  <c r="AT1145" i="1"/>
  <c r="AU1145" i="1"/>
  <c r="AV1145" i="1"/>
  <c r="AW1145" i="1"/>
  <c r="AX1145" i="1"/>
  <c r="C1146" i="1"/>
  <c r="E1146" i="1"/>
  <c r="F1146" i="1"/>
  <c r="G1146" i="1"/>
  <c r="H1146" i="1"/>
  <c r="I1146" i="1"/>
  <c r="J1146" i="1"/>
  <c r="K1146" i="1"/>
  <c r="L1146" i="1"/>
  <c r="M1146" i="1"/>
  <c r="N1146" i="1"/>
  <c r="O1146" i="1"/>
  <c r="P1146" i="1"/>
  <c r="Q1146" i="1"/>
  <c r="R1146" i="1"/>
  <c r="S1146" i="1"/>
  <c r="T1146" i="1"/>
  <c r="U1146" i="1"/>
  <c r="V1146" i="1"/>
  <c r="W1146" i="1"/>
  <c r="X1146" i="1"/>
  <c r="Y1146" i="1"/>
  <c r="Z1146" i="1"/>
  <c r="AA1146" i="1"/>
  <c r="AB1146" i="1"/>
  <c r="AC1146" i="1"/>
  <c r="AD1146" i="1"/>
  <c r="AE1146" i="1"/>
  <c r="AF1146" i="1"/>
  <c r="AG1146" i="1"/>
  <c r="AH1146" i="1"/>
  <c r="AI1146" i="1"/>
  <c r="AJ1146" i="1"/>
  <c r="AK1146" i="1"/>
  <c r="AL1146" i="1"/>
  <c r="AM1146" i="1"/>
  <c r="AN1146" i="1"/>
  <c r="AO1146" i="1"/>
  <c r="AP1146" i="1"/>
  <c r="AQ1146" i="1"/>
  <c r="AR1146" i="1"/>
  <c r="AS1146" i="1"/>
  <c r="AT1146" i="1"/>
  <c r="AU1146" i="1"/>
  <c r="AV1146" i="1"/>
  <c r="AW1146" i="1"/>
  <c r="AX1146" i="1"/>
  <c r="C1147" i="1"/>
  <c r="E1147" i="1"/>
  <c r="F1147" i="1"/>
  <c r="G1147" i="1"/>
  <c r="H1147" i="1"/>
  <c r="I1147" i="1"/>
  <c r="J1147" i="1"/>
  <c r="K1147" i="1"/>
  <c r="L1147" i="1"/>
  <c r="M1147" i="1"/>
  <c r="N1147" i="1"/>
  <c r="O1147" i="1"/>
  <c r="P1147" i="1"/>
  <c r="Q1147" i="1"/>
  <c r="R1147" i="1"/>
  <c r="S1147" i="1"/>
  <c r="T1147" i="1"/>
  <c r="U1147" i="1"/>
  <c r="V1147" i="1"/>
  <c r="W1147" i="1"/>
  <c r="X1147" i="1"/>
  <c r="Y1147" i="1"/>
  <c r="Z1147" i="1"/>
  <c r="AA1147" i="1"/>
  <c r="AB1147" i="1"/>
  <c r="AC1147" i="1"/>
  <c r="AD1147" i="1"/>
  <c r="AE1147" i="1"/>
  <c r="AF1147" i="1"/>
  <c r="AG1147" i="1"/>
  <c r="AH1147" i="1"/>
  <c r="AI1147" i="1"/>
  <c r="AJ1147" i="1"/>
  <c r="AK1147" i="1"/>
  <c r="AL1147" i="1"/>
  <c r="AM1147" i="1"/>
  <c r="AN1147" i="1"/>
  <c r="AO1147" i="1"/>
  <c r="AP1147" i="1"/>
  <c r="AQ1147" i="1"/>
  <c r="AR1147" i="1"/>
  <c r="AS1147" i="1"/>
  <c r="AT1147" i="1"/>
  <c r="AU1147" i="1"/>
  <c r="AV1147" i="1"/>
  <c r="AW1147" i="1"/>
  <c r="AX1147" i="1"/>
  <c r="C1148" i="1"/>
  <c r="E1148" i="1"/>
  <c r="F1148" i="1"/>
  <c r="G1148" i="1"/>
  <c r="H1148" i="1"/>
  <c r="I1148" i="1"/>
  <c r="J1148" i="1"/>
  <c r="K1148" i="1"/>
  <c r="L1148" i="1"/>
  <c r="M1148" i="1"/>
  <c r="N1148" i="1"/>
  <c r="O1148" i="1"/>
  <c r="P1148" i="1"/>
  <c r="Q1148" i="1"/>
  <c r="R1148" i="1"/>
  <c r="S1148" i="1"/>
  <c r="T1148" i="1"/>
  <c r="U1148" i="1"/>
  <c r="V1148" i="1"/>
  <c r="W1148" i="1"/>
  <c r="X1148" i="1"/>
  <c r="Y1148" i="1"/>
  <c r="Z1148" i="1"/>
  <c r="AA1148" i="1"/>
  <c r="AB1148" i="1"/>
  <c r="AC1148" i="1"/>
  <c r="AD1148" i="1"/>
  <c r="AE1148" i="1"/>
  <c r="AF1148" i="1"/>
  <c r="AG1148" i="1"/>
  <c r="AH1148" i="1"/>
  <c r="AI1148" i="1"/>
  <c r="AJ1148" i="1"/>
  <c r="AK1148" i="1"/>
  <c r="AL1148" i="1"/>
  <c r="AM1148" i="1"/>
  <c r="AN1148" i="1"/>
  <c r="AO1148" i="1"/>
  <c r="AP1148" i="1"/>
  <c r="AQ1148" i="1"/>
  <c r="AR1148" i="1"/>
  <c r="AS1148" i="1"/>
  <c r="AT1148" i="1"/>
  <c r="AU1148" i="1"/>
  <c r="AV1148" i="1"/>
  <c r="AW1148" i="1"/>
  <c r="AX1148" i="1"/>
  <c r="C1149" i="1"/>
  <c r="E1149" i="1"/>
  <c r="F1149" i="1"/>
  <c r="G1149" i="1"/>
  <c r="H1149" i="1"/>
  <c r="I1149" i="1"/>
  <c r="J1149" i="1"/>
  <c r="K1149" i="1"/>
  <c r="L1149" i="1"/>
  <c r="M1149" i="1"/>
  <c r="N1149" i="1"/>
  <c r="O1149" i="1"/>
  <c r="P1149" i="1"/>
  <c r="Q1149" i="1"/>
  <c r="R1149" i="1"/>
  <c r="S1149" i="1"/>
  <c r="T1149" i="1"/>
  <c r="U1149" i="1"/>
  <c r="V1149" i="1"/>
  <c r="W1149" i="1"/>
  <c r="X1149" i="1"/>
  <c r="Y1149" i="1"/>
  <c r="Z1149" i="1"/>
  <c r="AA1149" i="1"/>
  <c r="AB1149" i="1"/>
  <c r="AC1149" i="1"/>
  <c r="AD1149" i="1"/>
  <c r="AE1149" i="1"/>
  <c r="AF1149" i="1"/>
  <c r="AG1149" i="1"/>
  <c r="AH1149" i="1"/>
  <c r="AI1149" i="1"/>
  <c r="AJ1149" i="1"/>
  <c r="AK1149" i="1"/>
  <c r="AL1149" i="1"/>
  <c r="AM1149" i="1"/>
  <c r="AN1149" i="1"/>
  <c r="AO1149" i="1"/>
  <c r="AP1149" i="1"/>
  <c r="AQ1149" i="1"/>
  <c r="AR1149" i="1"/>
  <c r="AS1149" i="1"/>
  <c r="AT1149" i="1"/>
  <c r="AU1149" i="1"/>
  <c r="AV1149" i="1"/>
  <c r="AW1149" i="1"/>
  <c r="AX1149" i="1"/>
  <c r="C1150" i="1"/>
  <c r="E1150" i="1"/>
  <c r="F1150" i="1"/>
  <c r="G1150" i="1"/>
  <c r="H1150" i="1"/>
  <c r="I1150" i="1"/>
  <c r="J1150" i="1"/>
  <c r="K1150" i="1"/>
  <c r="L1150" i="1"/>
  <c r="M1150" i="1"/>
  <c r="N1150" i="1"/>
  <c r="O1150" i="1"/>
  <c r="P1150" i="1"/>
  <c r="Q1150" i="1"/>
  <c r="R1150" i="1"/>
  <c r="S1150" i="1"/>
  <c r="T1150" i="1"/>
  <c r="U1150" i="1"/>
  <c r="V1150" i="1"/>
  <c r="W1150" i="1"/>
  <c r="X1150" i="1"/>
  <c r="Y1150" i="1"/>
  <c r="Z1150" i="1"/>
  <c r="AA1150" i="1"/>
  <c r="AB1150" i="1"/>
  <c r="AC1150" i="1"/>
  <c r="AD1150" i="1"/>
  <c r="AE1150" i="1"/>
  <c r="AF1150" i="1"/>
  <c r="AG1150" i="1"/>
  <c r="AH1150" i="1"/>
  <c r="AI1150" i="1"/>
  <c r="AJ1150" i="1"/>
  <c r="AK1150" i="1"/>
  <c r="AL1150" i="1"/>
  <c r="AM1150" i="1"/>
  <c r="AN1150" i="1"/>
  <c r="AO1150" i="1"/>
  <c r="AP1150" i="1"/>
  <c r="AQ1150" i="1"/>
  <c r="AR1150" i="1"/>
  <c r="AS1150" i="1"/>
  <c r="AT1150" i="1"/>
  <c r="AU1150" i="1"/>
  <c r="AV1150" i="1"/>
  <c r="AW1150" i="1"/>
  <c r="AX1150" i="1"/>
  <c r="C1151" i="1"/>
  <c r="E1151" i="1"/>
  <c r="F1151" i="1"/>
  <c r="G1151" i="1"/>
  <c r="H1151" i="1"/>
  <c r="I1151" i="1"/>
  <c r="J1151" i="1"/>
  <c r="K1151" i="1"/>
  <c r="L1151" i="1"/>
  <c r="M1151" i="1"/>
  <c r="N1151" i="1"/>
  <c r="O1151" i="1"/>
  <c r="P1151" i="1"/>
  <c r="Q1151" i="1"/>
  <c r="R1151" i="1"/>
  <c r="S1151" i="1"/>
  <c r="T1151" i="1"/>
  <c r="U1151" i="1"/>
  <c r="V1151" i="1"/>
  <c r="W1151" i="1"/>
  <c r="X1151" i="1"/>
  <c r="Y1151" i="1"/>
  <c r="Z1151" i="1"/>
  <c r="AA1151" i="1"/>
  <c r="AB1151" i="1"/>
  <c r="AC1151" i="1"/>
  <c r="AD1151" i="1"/>
  <c r="AE1151" i="1"/>
  <c r="AF1151" i="1"/>
  <c r="AG1151" i="1"/>
  <c r="AH1151" i="1"/>
  <c r="AI1151" i="1"/>
  <c r="AJ1151" i="1"/>
  <c r="AK1151" i="1"/>
  <c r="AL1151" i="1"/>
  <c r="AM1151" i="1"/>
  <c r="AN1151" i="1"/>
  <c r="AO1151" i="1"/>
  <c r="AP1151" i="1"/>
  <c r="AQ1151" i="1"/>
  <c r="AR1151" i="1"/>
  <c r="AS1151" i="1"/>
  <c r="AT1151" i="1"/>
  <c r="AU1151" i="1"/>
  <c r="AV1151" i="1"/>
  <c r="AW1151" i="1"/>
  <c r="AX1151" i="1"/>
  <c r="C1152" i="1"/>
  <c r="E1152" i="1"/>
  <c r="F1152" i="1"/>
  <c r="G1152" i="1"/>
  <c r="H1152" i="1"/>
  <c r="I1152" i="1"/>
  <c r="J1152" i="1"/>
  <c r="K1152" i="1"/>
  <c r="L1152" i="1"/>
  <c r="M1152" i="1"/>
  <c r="N1152" i="1"/>
  <c r="O1152" i="1"/>
  <c r="P1152" i="1"/>
  <c r="Q1152" i="1"/>
  <c r="R1152" i="1"/>
  <c r="S1152" i="1"/>
  <c r="T1152" i="1"/>
  <c r="U1152" i="1"/>
  <c r="V1152" i="1"/>
  <c r="W1152" i="1"/>
  <c r="X1152" i="1"/>
  <c r="Y1152" i="1"/>
  <c r="Z1152" i="1"/>
  <c r="AA1152" i="1"/>
  <c r="AB1152" i="1"/>
  <c r="AC1152" i="1"/>
  <c r="AD1152" i="1"/>
  <c r="AE1152" i="1"/>
  <c r="AF1152" i="1"/>
  <c r="AG1152" i="1"/>
  <c r="AH1152" i="1"/>
  <c r="AI1152" i="1"/>
  <c r="AJ1152" i="1"/>
  <c r="AK1152" i="1"/>
  <c r="AL1152" i="1"/>
  <c r="AM1152" i="1"/>
  <c r="AN1152" i="1"/>
  <c r="AO1152" i="1"/>
  <c r="AP1152" i="1"/>
  <c r="AQ1152" i="1"/>
  <c r="AR1152" i="1"/>
  <c r="AS1152" i="1"/>
  <c r="AT1152" i="1"/>
  <c r="AU1152" i="1"/>
  <c r="AV1152" i="1"/>
  <c r="AW1152" i="1"/>
  <c r="AX1152" i="1"/>
  <c r="C1153" i="1"/>
  <c r="E1153" i="1"/>
  <c r="F1153" i="1"/>
  <c r="G1153" i="1"/>
  <c r="H1153" i="1"/>
  <c r="I1153" i="1"/>
  <c r="J1153" i="1"/>
  <c r="K1153" i="1"/>
  <c r="L1153" i="1"/>
  <c r="M1153" i="1"/>
  <c r="N1153" i="1"/>
  <c r="O1153" i="1"/>
  <c r="P1153" i="1"/>
  <c r="Q1153" i="1"/>
  <c r="R1153" i="1"/>
  <c r="S1153" i="1"/>
  <c r="T1153" i="1"/>
  <c r="U1153" i="1"/>
  <c r="V1153" i="1"/>
  <c r="W1153" i="1"/>
  <c r="X1153" i="1"/>
  <c r="Y1153" i="1"/>
  <c r="Z1153" i="1"/>
  <c r="AA1153" i="1"/>
  <c r="AB1153" i="1"/>
  <c r="AC1153" i="1"/>
  <c r="AD1153" i="1"/>
  <c r="AE1153" i="1"/>
  <c r="AF1153" i="1"/>
  <c r="AG1153" i="1"/>
  <c r="AH1153" i="1"/>
  <c r="AI1153" i="1"/>
  <c r="AJ1153" i="1"/>
  <c r="AK1153" i="1"/>
  <c r="AL1153" i="1"/>
  <c r="AM1153" i="1"/>
  <c r="AN1153" i="1"/>
  <c r="AO1153" i="1"/>
  <c r="AP1153" i="1"/>
  <c r="AQ1153" i="1"/>
  <c r="AR1153" i="1"/>
  <c r="AS1153" i="1"/>
  <c r="AT1153" i="1"/>
  <c r="AU1153" i="1"/>
  <c r="AV1153" i="1"/>
  <c r="AW1153" i="1"/>
  <c r="AX1153" i="1"/>
  <c r="C1154" i="1"/>
  <c r="E1154" i="1"/>
  <c r="F1154" i="1"/>
  <c r="G1154" i="1"/>
  <c r="H1154" i="1"/>
  <c r="I1154" i="1"/>
  <c r="J1154" i="1"/>
  <c r="K1154" i="1"/>
  <c r="L1154" i="1"/>
  <c r="M1154" i="1"/>
  <c r="N1154" i="1"/>
  <c r="O1154" i="1"/>
  <c r="P1154" i="1"/>
  <c r="Q1154" i="1"/>
  <c r="R1154" i="1"/>
  <c r="S1154" i="1"/>
  <c r="T1154" i="1"/>
  <c r="U1154" i="1"/>
  <c r="V1154" i="1"/>
  <c r="W1154" i="1"/>
  <c r="X1154" i="1"/>
  <c r="Y1154" i="1"/>
  <c r="Z1154" i="1"/>
  <c r="AA1154" i="1"/>
  <c r="AB1154" i="1"/>
  <c r="AC1154" i="1"/>
  <c r="AD1154" i="1"/>
  <c r="AE1154" i="1"/>
  <c r="AF1154" i="1"/>
  <c r="AG1154" i="1"/>
  <c r="AH1154" i="1"/>
  <c r="AI1154" i="1"/>
  <c r="AJ1154" i="1"/>
  <c r="AK1154" i="1"/>
  <c r="AL1154" i="1"/>
  <c r="AM1154" i="1"/>
  <c r="AN1154" i="1"/>
  <c r="AO1154" i="1"/>
  <c r="AP1154" i="1"/>
  <c r="AQ1154" i="1"/>
  <c r="AR1154" i="1"/>
  <c r="AS1154" i="1"/>
  <c r="AT1154" i="1"/>
  <c r="AU1154" i="1"/>
  <c r="AV1154" i="1"/>
  <c r="AW1154" i="1"/>
  <c r="AX1154" i="1"/>
  <c r="C1155" i="1"/>
  <c r="E1155" i="1"/>
  <c r="F1155" i="1"/>
  <c r="G1155" i="1"/>
  <c r="H1155" i="1"/>
  <c r="I1155" i="1"/>
  <c r="J1155" i="1"/>
  <c r="K1155" i="1"/>
  <c r="L1155" i="1"/>
  <c r="M1155" i="1"/>
  <c r="N1155" i="1"/>
  <c r="O1155" i="1"/>
  <c r="P1155" i="1"/>
  <c r="Q1155" i="1"/>
  <c r="R1155" i="1"/>
  <c r="S1155" i="1"/>
  <c r="T1155" i="1"/>
  <c r="U1155" i="1"/>
  <c r="V1155" i="1"/>
  <c r="W1155" i="1"/>
  <c r="X1155" i="1"/>
  <c r="Y1155" i="1"/>
  <c r="Z1155" i="1"/>
  <c r="AA1155" i="1"/>
  <c r="AB1155" i="1"/>
  <c r="AC1155" i="1"/>
  <c r="AD1155" i="1"/>
  <c r="AE1155" i="1"/>
  <c r="AF1155" i="1"/>
  <c r="AG1155" i="1"/>
  <c r="AH1155" i="1"/>
  <c r="AI1155" i="1"/>
  <c r="AJ1155" i="1"/>
  <c r="AK1155" i="1"/>
  <c r="AL1155" i="1"/>
  <c r="AM1155" i="1"/>
  <c r="AN1155" i="1"/>
  <c r="AO1155" i="1"/>
  <c r="AP1155" i="1"/>
  <c r="AQ1155" i="1"/>
  <c r="AR1155" i="1"/>
  <c r="AS1155" i="1"/>
  <c r="AT1155" i="1"/>
  <c r="AU1155" i="1"/>
  <c r="AV1155" i="1"/>
  <c r="AW1155" i="1"/>
  <c r="AX1155" i="1"/>
  <c r="C1156" i="1"/>
  <c r="E1156" i="1"/>
  <c r="F1156" i="1"/>
  <c r="G1156" i="1"/>
  <c r="H1156" i="1"/>
  <c r="I1156" i="1"/>
  <c r="J1156" i="1"/>
  <c r="K1156" i="1"/>
  <c r="L1156" i="1"/>
  <c r="M1156" i="1"/>
  <c r="N1156" i="1"/>
  <c r="O1156" i="1"/>
  <c r="P1156" i="1"/>
  <c r="Q1156" i="1"/>
  <c r="R1156" i="1"/>
  <c r="S1156" i="1"/>
  <c r="T1156" i="1"/>
  <c r="U1156" i="1"/>
  <c r="V1156" i="1"/>
  <c r="W1156" i="1"/>
  <c r="X1156" i="1"/>
  <c r="Y1156" i="1"/>
  <c r="Z1156" i="1"/>
  <c r="AA1156" i="1"/>
  <c r="AB1156" i="1"/>
  <c r="AC1156" i="1"/>
  <c r="AD1156" i="1"/>
  <c r="AE1156" i="1"/>
  <c r="AF1156" i="1"/>
  <c r="AG1156" i="1"/>
  <c r="AH1156" i="1"/>
  <c r="AI1156" i="1"/>
  <c r="AJ1156" i="1"/>
  <c r="AK1156" i="1"/>
  <c r="AL1156" i="1"/>
  <c r="AM1156" i="1"/>
  <c r="AN1156" i="1"/>
  <c r="AO1156" i="1"/>
  <c r="AP1156" i="1"/>
  <c r="AQ1156" i="1"/>
  <c r="AR1156" i="1"/>
  <c r="AS1156" i="1"/>
  <c r="AT1156" i="1"/>
  <c r="AU1156" i="1"/>
  <c r="AV1156" i="1"/>
  <c r="AW1156" i="1"/>
  <c r="AX1156" i="1"/>
  <c r="C1157" i="1"/>
  <c r="E1157" i="1"/>
  <c r="F1157" i="1"/>
  <c r="G1157" i="1"/>
  <c r="H1157" i="1"/>
  <c r="I1157" i="1"/>
  <c r="J1157" i="1"/>
  <c r="K1157" i="1"/>
  <c r="L1157" i="1"/>
  <c r="M1157" i="1"/>
  <c r="N1157" i="1"/>
  <c r="O1157" i="1"/>
  <c r="P1157" i="1"/>
  <c r="Q1157" i="1"/>
  <c r="R1157" i="1"/>
  <c r="S1157" i="1"/>
  <c r="T1157" i="1"/>
  <c r="U1157" i="1"/>
  <c r="V1157" i="1"/>
  <c r="W1157" i="1"/>
  <c r="X1157" i="1"/>
  <c r="Y1157" i="1"/>
  <c r="Z1157" i="1"/>
  <c r="AA1157" i="1"/>
  <c r="AB1157" i="1"/>
  <c r="AC1157" i="1"/>
  <c r="AD1157" i="1"/>
  <c r="AE1157" i="1"/>
  <c r="AF1157" i="1"/>
  <c r="AG1157" i="1"/>
  <c r="AH1157" i="1"/>
  <c r="AI1157" i="1"/>
  <c r="AJ1157" i="1"/>
  <c r="AK1157" i="1"/>
  <c r="AL1157" i="1"/>
  <c r="AM1157" i="1"/>
  <c r="AN1157" i="1"/>
  <c r="AO1157" i="1"/>
  <c r="AP1157" i="1"/>
  <c r="AQ1157" i="1"/>
  <c r="AR1157" i="1"/>
  <c r="AS1157" i="1"/>
  <c r="AT1157" i="1"/>
  <c r="AU1157" i="1"/>
  <c r="AV1157" i="1"/>
  <c r="AW1157" i="1"/>
  <c r="AX1157" i="1"/>
  <c r="C1158" i="1"/>
  <c r="E1158" i="1"/>
  <c r="F1158" i="1"/>
  <c r="G1158" i="1"/>
  <c r="H1158" i="1"/>
  <c r="I1158" i="1"/>
  <c r="J1158" i="1"/>
  <c r="K1158" i="1"/>
  <c r="L1158" i="1"/>
  <c r="M1158" i="1"/>
  <c r="N1158" i="1"/>
  <c r="O1158" i="1"/>
  <c r="P1158" i="1"/>
  <c r="Q1158" i="1"/>
  <c r="R1158" i="1"/>
  <c r="S1158" i="1"/>
  <c r="T1158" i="1"/>
  <c r="U1158" i="1"/>
  <c r="V1158" i="1"/>
  <c r="W1158" i="1"/>
  <c r="X1158" i="1"/>
  <c r="Y1158" i="1"/>
  <c r="Z1158" i="1"/>
  <c r="AA1158" i="1"/>
  <c r="AB1158" i="1"/>
  <c r="AC1158" i="1"/>
  <c r="AD1158" i="1"/>
  <c r="AE1158" i="1"/>
  <c r="AF1158" i="1"/>
  <c r="AG1158" i="1"/>
  <c r="AH1158" i="1"/>
  <c r="AI1158" i="1"/>
  <c r="AJ1158" i="1"/>
  <c r="AK1158" i="1"/>
  <c r="AL1158" i="1"/>
  <c r="AM1158" i="1"/>
  <c r="AN1158" i="1"/>
  <c r="AO1158" i="1"/>
  <c r="AP1158" i="1"/>
  <c r="AQ1158" i="1"/>
  <c r="AR1158" i="1"/>
  <c r="AS1158" i="1"/>
  <c r="AT1158" i="1"/>
  <c r="AU1158" i="1"/>
  <c r="AV1158" i="1"/>
  <c r="AW1158" i="1"/>
  <c r="AX1158" i="1"/>
  <c r="C1159" i="1"/>
  <c r="E1159" i="1"/>
  <c r="F1159" i="1"/>
  <c r="G1159" i="1"/>
  <c r="H1159" i="1"/>
  <c r="I1159" i="1"/>
  <c r="J1159" i="1"/>
  <c r="K1159" i="1"/>
  <c r="L1159" i="1"/>
  <c r="M1159" i="1"/>
  <c r="N1159" i="1"/>
  <c r="O1159" i="1"/>
  <c r="P1159" i="1"/>
  <c r="Q1159" i="1"/>
  <c r="R1159" i="1"/>
  <c r="S1159" i="1"/>
  <c r="T1159" i="1"/>
  <c r="U1159" i="1"/>
  <c r="V1159" i="1"/>
  <c r="W1159" i="1"/>
  <c r="X1159" i="1"/>
  <c r="Y1159" i="1"/>
  <c r="Z1159" i="1"/>
  <c r="AA1159" i="1"/>
  <c r="AB1159" i="1"/>
  <c r="AC1159" i="1"/>
  <c r="AD1159" i="1"/>
  <c r="AE1159" i="1"/>
  <c r="AF1159" i="1"/>
  <c r="AG1159" i="1"/>
  <c r="AH1159" i="1"/>
  <c r="AI1159" i="1"/>
  <c r="AJ1159" i="1"/>
  <c r="AK1159" i="1"/>
  <c r="AL1159" i="1"/>
  <c r="AM1159" i="1"/>
  <c r="AN1159" i="1"/>
  <c r="AO1159" i="1"/>
  <c r="AP1159" i="1"/>
  <c r="AQ1159" i="1"/>
  <c r="AR1159" i="1"/>
  <c r="AS1159" i="1"/>
  <c r="AT1159" i="1"/>
  <c r="AU1159" i="1"/>
  <c r="AV1159" i="1"/>
  <c r="AW1159" i="1"/>
  <c r="AX1159" i="1"/>
  <c r="C1160" i="1"/>
  <c r="E1160" i="1"/>
  <c r="F1160" i="1"/>
  <c r="G1160" i="1"/>
  <c r="H1160" i="1"/>
  <c r="I1160" i="1"/>
  <c r="J1160" i="1"/>
  <c r="K1160" i="1"/>
  <c r="L1160" i="1"/>
  <c r="M1160" i="1"/>
  <c r="N1160" i="1"/>
  <c r="O1160" i="1"/>
  <c r="P1160" i="1"/>
  <c r="Q1160" i="1"/>
  <c r="R1160" i="1"/>
  <c r="S1160" i="1"/>
  <c r="T1160" i="1"/>
  <c r="U1160" i="1"/>
  <c r="V1160" i="1"/>
  <c r="W1160" i="1"/>
  <c r="X1160" i="1"/>
  <c r="Y1160" i="1"/>
  <c r="Z1160" i="1"/>
  <c r="AA1160" i="1"/>
  <c r="AB1160" i="1"/>
  <c r="AC1160" i="1"/>
  <c r="AD1160" i="1"/>
  <c r="AE1160" i="1"/>
  <c r="AF1160" i="1"/>
  <c r="AG1160" i="1"/>
  <c r="AH1160" i="1"/>
  <c r="AI1160" i="1"/>
  <c r="AJ1160" i="1"/>
  <c r="AK1160" i="1"/>
  <c r="AL1160" i="1"/>
  <c r="AM1160" i="1"/>
  <c r="AN1160" i="1"/>
  <c r="AO1160" i="1"/>
  <c r="AP1160" i="1"/>
  <c r="AQ1160" i="1"/>
  <c r="AR1160" i="1"/>
  <c r="AS1160" i="1"/>
  <c r="AT1160" i="1"/>
  <c r="AU1160" i="1"/>
  <c r="AV1160" i="1"/>
  <c r="AW1160" i="1"/>
  <c r="AX1160" i="1"/>
  <c r="C1161" i="1"/>
  <c r="E1161" i="1"/>
  <c r="F1161" i="1"/>
  <c r="G1161" i="1"/>
  <c r="H1161" i="1"/>
  <c r="I1161" i="1"/>
  <c r="J1161" i="1"/>
  <c r="K1161" i="1"/>
  <c r="L1161" i="1"/>
  <c r="M1161" i="1"/>
  <c r="N1161" i="1"/>
  <c r="O1161" i="1"/>
  <c r="P1161" i="1"/>
  <c r="Q1161" i="1"/>
  <c r="R1161" i="1"/>
  <c r="S1161" i="1"/>
  <c r="T1161" i="1"/>
  <c r="U1161" i="1"/>
  <c r="V1161" i="1"/>
  <c r="W1161" i="1"/>
  <c r="X1161" i="1"/>
  <c r="Y1161" i="1"/>
  <c r="Z1161" i="1"/>
  <c r="AA1161" i="1"/>
  <c r="AB1161" i="1"/>
  <c r="AC1161" i="1"/>
  <c r="AD1161" i="1"/>
  <c r="AE1161" i="1"/>
  <c r="AF1161" i="1"/>
  <c r="AG1161" i="1"/>
  <c r="AH1161" i="1"/>
  <c r="AI1161" i="1"/>
  <c r="AJ1161" i="1"/>
  <c r="AK1161" i="1"/>
  <c r="AL1161" i="1"/>
  <c r="AM1161" i="1"/>
  <c r="AN1161" i="1"/>
  <c r="AO1161" i="1"/>
  <c r="AP1161" i="1"/>
  <c r="AQ1161" i="1"/>
  <c r="AR1161" i="1"/>
  <c r="AS1161" i="1"/>
  <c r="AT1161" i="1"/>
  <c r="AU1161" i="1"/>
  <c r="AV1161" i="1"/>
  <c r="AW1161" i="1"/>
  <c r="AX1161" i="1"/>
  <c r="C1162" i="1"/>
  <c r="E1162" i="1"/>
  <c r="F1162" i="1"/>
  <c r="G1162" i="1"/>
  <c r="H1162" i="1"/>
  <c r="I1162" i="1"/>
  <c r="J1162" i="1"/>
  <c r="K1162" i="1"/>
  <c r="L1162" i="1"/>
  <c r="M1162" i="1"/>
  <c r="N1162" i="1"/>
  <c r="O1162" i="1"/>
  <c r="P1162" i="1"/>
  <c r="Q1162" i="1"/>
  <c r="R1162" i="1"/>
  <c r="S1162" i="1"/>
  <c r="T1162" i="1"/>
  <c r="U1162" i="1"/>
  <c r="V1162" i="1"/>
  <c r="W1162" i="1"/>
  <c r="X1162" i="1"/>
  <c r="Y1162" i="1"/>
  <c r="Z1162" i="1"/>
  <c r="AA1162" i="1"/>
  <c r="AB1162" i="1"/>
  <c r="AC1162" i="1"/>
  <c r="AD1162" i="1"/>
  <c r="AE1162" i="1"/>
  <c r="AF1162" i="1"/>
  <c r="AG1162" i="1"/>
  <c r="AH1162" i="1"/>
  <c r="AI1162" i="1"/>
  <c r="AJ1162" i="1"/>
  <c r="AK1162" i="1"/>
  <c r="AL1162" i="1"/>
  <c r="AM1162" i="1"/>
  <c r="AN1162" i="1"/>
  <c r="AO1162" i="1"/>
  <c r="AP1162" i="1"/>
  <c r="AQ1162" i="1"/>
  <c r="AR1162" i="1"/>
  <c r="AS1162" i="1"/>
  <c r="AT1162" i="1"/>
  <c r="AU1162" i="1"/>
  <c r="AV1162" i="1"/>
  <c r="AW1162" i="1"/>
  <c r="AX1162" i="1"/>
  <c r="C1163" i="1"/>
  <c r="E1163" i="1"/>
  <c r="F1163" i="1"/>
  <c r="G1163" i="1"/>
  <c r="H1163" i="1"/>
  <c r="I1163" i="1"/>
  <c r="J1163" i="1"/>
  <c r="K1163" i="1"/>
  <c r="L1163" i="1"/>
  <c r="M1163" i="1"/>
  <c r="N1163" i="1"/>
  <c r="O1163" i="1"/>
  <c r="P1163" i="1"/>
  <c r="Q1163" i="1"/>
  <c r="R1163" i="1"/>
  <c r="S1163" i="1"/>
  <c r="T1163" i="1"/>
  <c r="U1163" i="1"/>
  <c r="V1163" i="1"/>
  <c r="W1163" i="1"/>
  <c r="X1163" i="1"/>
  <c r="Y1163" i="1"/>
  <c r="Z1163" i="1"/>
  <c r="AA1163" i="1"/>
  <c r="AB1163" i="1"/>
  <c r="AC1163" i="1"/>
  <c r="AD1163" i="1"/>
  <c r="AE1163" i="1"/>
  <c r="AF1163" i="1"/>
  <c r="AG1163" i="1"/>
  <c r="AH1163" i="1"/>
  <c r="AI1163" i="1"/>
  <c r="AJ1163" i="1"/>
  <c r="AK1163" i="1"/>
  <c r="AL1163" i="1"/>
  <c r="AM1163" i="1"/>
  <c r="AN1163" i="1"/>
  <c r="AO1163" i="1"/>
  <c r="AP1163" i="1"/>
  <c r="AQ1163" i="1"/>
  <c r="AR1163" i="1"/>
  <c r="AS1163" i="1"/>
  <c r="AT1163" i="1"/>
  <c r="AU1163" i="1"/>
  <c r="AV1163" i="1"/>
  <c r="AW1163" i="1"/>
  <c r="AX1163" i="1"/>
  <c r="C1164" i="1"/>
  <c r="E1164" i="1"/>
  <c r="F1164" i="1"/>
  <c r="G1164" i="1"/>
  <c r="H1164" i="1"/>
  <c r="I1164" i="1"/>
  <c r="J1164" i="1"/>
  <c r="K1164" i="1"/>
  <c r="L1164" i="1"/>
  <c r="M1164" i="1"/>
  <c r="N1164" i="1"/>
  <c r="O1164" i="1"/>
  <c r="P1164" i="1"/>
  <c r="Q1164" i="1"/>
  <c r="R1164" i="1"/>
  <c r="S1164" i="1"/>
  <c r="T1164" i="1"/>
  <c r="U1164" i="1"/>
  <c r="V1164" i="1"/>
  <c r="W1164" i="1"/>
  <c r="X1164" i="1"/>
  <c r="Y1164" i="1"/>
  <c r="Z1164" i="1"/>
  <c r="AA1164" i="1"/>
  <c r="AB1164" i="1"/>
  <c r="AC1164" i="1"/>
  <c r="AD1164" i="1"/>
  <c r="AE1164" i="1"/>
  <c r="AF1164" i="1"/>
  <c r="AG1164" i="1"/>
  <c r="AH1164" i="1"/>
  <c r="AI1164" i="1"/>
  <c r="AJ1164" i="1"/>
  <c r="AK1164" i="1"/>
  <c r="AL1164" i="1"/>
  <c r="AM1164" i="1"/>
  <c r="AN1164" i="1"/>
  <c r="AO1164" i="1"/>
  <c r="AP1164" i="1"/>
  <c r="AQ1164" i="1"/>
  <c r="AR1164" i="1"/>
  <c r="AS1164" i="1"/>
  <c r="AT1164" i="1"/>
  <c r="AU1164" i="1"/>
  <c r="AV1164" i="1"/>
  <c r="AW1164" i="1"/>
  <c r="AX1164" i="1"/>
  <c r="C1165" i="1"/>
  <c r="E1165" i="1"/>
  <c r="F1165" i="1"/>
  <c r="G1165" i="1"/>
  <c r="H1165" i="1"/>
  <c r="I1165" i="1"/>
  <c r="J1165" i="1"/>
  <c r="K1165" i="1"/>
  <c r="L1165" i="1"/>
  <c r="M1165" i="1"/>
  <c r="N1165" i="1"/>
  <c r="O1165" i="1"/>
  <c r="P1165" i="1"/>
  <c r="Q1165" i="1"/>
  <c r="R1165" i="1"/>
  <c r="S1165" i="1"/>
  <c r="T1165" i="1"/>
  <c r="U1165" i="1"/>
  <c r="V1165" i="1"/>
  <c r="W1165" i="1"/>
  <c r="X1165" i="1"/>
  <c r="Y1165" i="1"/>
  <c r="Z1165" i="1"/>
  <c r="AA1165" i="1"/>
  <c r="AB1165" i="1"/>
  <c r="AC1165" i="1"/>
  <c r="AD1165" i="1"/>
  <c r="AE1165" i="1"/>
  <c r="AF1165" i="1"/>
  <c r="AG1165" i="1"/>
  <c r="AH1165" i="1"/>
  <c r="AI1165" i="1"/>
  <c r="AJ1165" i="1"/>
  <c r="AK1165" i="1"/>
  <c r="AL1165" i="1"/>
  <c r="AM1165" i="1"/>
  <c r="AN1165" i="1"/>
  <c r="AO1165" i="1"/>
  <c r="AP1165" i="1"/>
  <c r="AQ1165" i="1"/>
  <c r="AR1165" i="1"/>
  <c r="AS1165" i="1"/>
  <c r="AT1165" i="1"/>
  <c r="AU1165" i="1"/>
  <c r="AV1165" i="1"/>
  <c r="AW1165" i="1"/>
  <c r="AX1165" i="1"/>
  <c r="C1166" i="1"/>
  <c r="E1166" i="1"/>
  <c r="F1166" i="1"/>
  <c r="G1166" i="1"/>
  <c r="H1166" i="1"/>
  <c r="I1166" i="1"/>
  <c r="J1166" i="1"/>
  <c r="K1166" i="1"/>
  <c r="L1166" i="1"/>
  <c r="M1166" i="1"/>
  <c r="N1166" i="1"/>
  <c r="O1166" i="1"/>
  <c r="P1166" i="1"/>
  <c r="Q1166" i="1"/>
  <c r="R1166" i="1"/>
  <c r="S1166" i="1"/>
  <c r="T1166" i="1"/>
  <c r="U1166" i="1"/>
  <c r="V1166" i="1"/>
  <c r="W1166" i="1"/>
  <c r="X1166" i="1"/>
  <c r="Y1166" i="1"/>
  <c r="Z1166" i="1"/>
  <c r="AA1166" i="1"/>
  <c r="AB1166" i="1"/>
  <c r="AC1166" i="1"/>
  <c r="AD1166" i="1"/>
  <c r="AE1166" i="1"/>
  <c r="AF1166" i="1"/>
  <c r="AG1166" i="1"/>
  <c r="AH1166" i="1"/>
  <c r="AI1166" i="1"/>
  <c r="AJ1166" i="1"/>
  <c r="AK1166" i="1"/>
  <c r="AL1166" i="1"/>
  <c r="AM1166" i="1"/>
  <c r="AN1166" i="1"/>
  <c r="AO1166" i="1"/>
  <c r="AP1166" i="1"/>
  <c r="AQ1166" i="1"/>
  <c r="AR1166" i="1"/>
  <c r="AS1166" i="1"/>
  <c r="AT1166" i="1"/>
  <c r="AU1166" i="1"/>
  <c r="AV1166" i="1"/>
  <c r="AW1166" i="1"/>
  <c r="AX1166" i="1"/>
  <c r="C1167" i="1"/>
  <c r="E1167" i="1"/>
  <c r="F1167" i="1"/>
  <c r="G1167" i="1"/>
  <c r="H1167" i="1"/>
  <c r="I1167" i="1"/>
  <c r="J1167" i="1"/>
  <c r="K1167" i="1"/>
  <c r="L1167" i="1"/>
  <c r="M1167" i="1"/>
  <c r="N1167" i="1"/>
  <c r="O1167" i="1"/>
  <c r="P1167" i="1"/>
  <c r="Q1167" i="1"/>
  <c r="R1167" i="1"/>
  <c r="S1167" i="1"/>
  <c r="T1167" i="1"/>
  <c r="U1167" i="1"/>
  <c r="V1167" i="1"/>
  <c r="W1167" i="1"/>
  <c r="X1167" i="1"/>
  <c r="Y1167" i="1"/>
  <c r="Z1167" i="1"/>
  <c r="AA1167" i="1"/>
  <c r="AB1167" i="1"/>
  <c r="AC1167" i="1"/>
  <c r="AD1167" i="1"/>
  <c r="AE1167" i="1"/>
  <c r="AF1167" i="1"/>
  <c r="AG1167" i="1"/>
  <c r="AH1167" i="1"/>
  <c r="AI1167" i="1"/>
  <c r="AJ1167" i="1"/>
  <c r="AK1167" i="1"/>
  <c r="AL1167" i="1"/>
  <c r="AM1167" i="1"/>
  <c r="AN1167" i="1"/>
  <c r="AO1167" i="1"/>
  <c r="AP1167" i="1"/>
  <c r="AQ1167" i="1"/>
  <c r="AR1167" i="1"/>
  <c r="AS1167" i="1"/>
  <c r="AT1167" i="1"/>
  <c r="AU1167" i="1"/>
  <c r="AV1167" i="1"/>
  <c r="AW1167" i="1"/>
  <c r="AX1167" i="1"/>
  <c r="C1168" i="1"/>
  <c r="E1168" i="1"/>
  <c r="F1168" i="1"/>
  <c r="G1168" i="1"/>
  <c r="H1168" i="1"/>
  <c r="I1168" i="1"/>
  <c r="J1168" i="1"/>
  <c r="K1168" i="1"/>
  <c r="L1168" i="1"/>
  <c r="M1168" i="1"/>
  <c r="N1168" i="1"/>
  <c r="O1168" i="1"/>
  <c r="P1168" i="1"/>
  <c r="Q1168" i="1"/>
  <c r="R1168" i="1"/>
  <c r="S1168" i="1"/>
  <c r="T1168" i="1"/>
  <c r="U1168" i="1"/>
  <c r="V1168" i="1"/>
  <c r="W1168" i="1"/>
  <c r="X1168" i="1"/>
  <c r="Y1168" i="1"/>
  <c r="Z1168" i="1"/>
  <c r="AA1168" i="1"/>
  <c r="AB1168" i="1"/>
  <c r="AC1168" i="1"/>
  <c r="AD1168" i="1"/>
  <c r="AE1168" i="1"/>
  <c r="AF1168" i="1"/>
  <c r="AG1168" i="1"/>
  <c r="AH1168" i="1"/>
  <c r="AI1168" i="1"/>
  <c r="AJ1168" i="1"/>
  <c r="AK1168" i="1"/>
  <c r="AL1168" i="1"/>
  <c r="AM1168" i="1"/>
  <c r="AN1168" i="1"/>
  <c r="AO1168" i="1"/>
  <c r="AP1168" i="1"/>
  <c r="AQ1168" i="1"/>
  <c r="AR1168" i="1"/>
  <c r="AS1168" i="1"/>
  <c r="AT1168" i="1"/>
  <c r="AU1168" i="1"/>
  <c r="AV1168" i="1"/>
  <c r="AW1168" i="1"/>
  <c r="AX1168" i="1"/>
  <c r="C1169" i="1"/>
  <c r="E1169" i="1"/>
  <c r="F1169" i="1"/>
  <c r="G1169" i="1"/>
  <c r="H1169" i="1"/>
  <c r="I1169" i="1"/>
  <c r="J1169" i="1"/>
  <c r="K1169" i="1"/>
  <c r="L1169" i="1"/>
  <c r="M1169" i="1"/>
  <c r="N1169" i="1"/>
  <c r="O1169" i="1"/>
  <c r="P1169" i="1"/>
  <c r="Q1169" i="1"/>
  <c r="R1169" i="1"/>
  <c r="S1169" i="1"/>
  <c r="T1169" i="1"/>
  <c r="U1169" i="1"/>
  <c r="V1169" i="1"/>
  <c r="W1169" i="1"/>
  <c r="X1169" i="1"/>
  <c r="Y1169" i="1"/>
  <c r="Z1169" i="1"/>
  <c r="AA1169" i="1"/>
  <c r="AB1169" i="1"/>
  <c r="AC1169" i="1"/>
  <c r="AD1169" i="1"/>
  <c r="AE1169" i="1"/>
  <c r="AF1169" i="1"/>
  <c r="AG1169" i="1"/>
  <c r="AH1169" i="1"/>
  <c r="AI1169" i="1"/>
  <c r="AJ1169" i="1"/>
  <c r="AK1169" i="1"/>
  <c r="AL1169" i="1"/>
  <c r="AM1169" i="1"/>
  <c r="AN1169" i="1"/>
  <c r="AO1169" i="1"/>
  <c r="AP1169" i="1"/>
  <c r="AQ1169" i="1"/>
  <c r="AR1169" i="1"/>
  <c r="AS1169" i="1"/>
  <c r="AT1169" i="1"/>
  <c r="AU1169" i="1"/>
  <c r="AV1169" i="1"/>
  <c r="AW1169" i="1"/>
  <c r="AX1169" i="1"/>
  <c r="C1170" i="1"/>
  <c r="E1170" i="1"/>
  <c r="F1170" i="1"/>
  <c r="G1170" i="1"/>
  <c r="H1170" i="1"/>
  <c r="I1170" i="1"/>
  <c r="J1170" i="1"/>
  <c r="K1170" i="1"/>
  <c r="L1170" i="1"/>
  <c r="M1170" i="1"/>
  <c r="N1170" i="1"/>
  <c r="O1170" i="1"/>
  <c r="P1170" i="1"/>
  <c r="Q1170" i="1"/>
  <c r="R1170" i="1"/>
  <c r="S1170" i="1"/>
  <c r="T1170" i="1"/>
  <c r="U1170" i="1"/>
  <c r="V1170" i="1"/>
  <c r="W1170" i="1"/>
  <c r="X1170" i="1"/>
  <c r="Y1170" i="1"/>
  <c r="Z1170" i="1"/>
  <c r="AA1170" i="1"/>
  <c r="AB1170" i="1"/>
  <c r="AC1170" i="1"/>
  <c r="AD1170" i="1"/>
  <c r="AE1170" i="1"/>
  <c r="AF1170" i="1"/>
  <c r="AG1170" i="1"/>
  <c r="AH1170" i="1"/>
  <c r="AI1170" i="1"/>
  <c r="AJ1170" i="1"/>
  <c r="AK1170" i="1"/>
  <c r="AL1170" i="1"/>
  <c r="AM1170" i="1"/>
  <c r="AN1170" i="1"/>
  <c r="AO1170" i="1"/>
  <c r="AP1170" i="1"/>
  <c r="AQ1170" i="1"/>
  <c r="AR1170" i="1"/>
  <c r="AS1170" i="1"/>
  <c r="AT1170" i="1"/>
  <c r="AU1170" i="1"/>
  <c r="AV1170" i="1"/>
  <c r="AW1170" i="1"/>
  <c r="AX1170" i="1"/>
  <c r="C1171" i="1"/>
  <c r="E1171" i="1"/>
  <c r="F1171" i="1"/>
  <c r="G1171" i="1"/>
  <c r="H1171" i="1"/>
  <c r="I1171" i="1"/>
  <c r="J1171" i="1"/>
  <c r="K1171" i="1"/>
  <c r="L1171" i="1"/>
  <c r="M1171" i="1"/>
  <c r="N1171" i="1"/>
  <c r="O1171" i="1"/>
  <c r="P1171" i="1"/>
  <c r="Q1171" i="1"/>
  <c r="R1171" i="1"/>
  <c r="S1171" i="1"/>
  <c r="T1171" i="1"/>
  <c r="U1171" i="1"/>
  <c r="V1171" i="1"/>
  <c r="W1171" i="1"/>
  <c r="X1171" i="1"/>
  <c r="Y1171" i="1"/>
  <c r="Z1171" i="1"/>
  <c r="AA1171" i="1"/>
  <c r="AB1171" i="1"/>
  <c r="AC1171" i="1"/>
  <c r="AD1171" i="1"/>
  <c r="AE1171" i="1"/>
  <c r="AF1171" i="1"/>
  <c r="AG1171" i="1"/>
  <c r="AH1171" i="1"/>
  <c r="AI1171" i="1"/>
  <c r="AJ1171" i="1"/>
  <c r="AK1171" i="1"/>
  <c r="AL1171" i="1"/>
  <c r="AM1171" i="1"/>
  <c r="AN1171" i="1"/>
  <c r="AO1171" i="1"/>
  <c r="AP1171" i="1"/>
  <c r="AQ1171" i="1"/>
  <c r="AR1171" i="1"/>
  <c r="AS1171" i="1"/>
  <c r="AT1171" i="1"/>
  <c r="AU1171" i="1"/>
  <c r="AV1171" i="1"/>
  <c r="AW1171" i="1"/>
  <c r="AX1171" i="1"/>
  <c r="C1172" i="1"/>
  <c r="E1172" i="1"/>
  <c r="F1172" i="1"/>
  <c r="G1172" i="1"/>
  <c r="H1172" i="1"/>
  <c r="I1172" i="1"/>
  <c r="J1172" i="1"/>
  <c r="K1172" i="1"/>
  <c r="L1172" i="1"/>
  <c r="M1172" i="1"/>
  <c r="N1172" i="1"/>
  <c r="O1172" i="1"/>
  <c r="P1172" i="1"/>
  <c r="Q1172" i="1"/>
  <c r="R1172" i="1"/>
  <c r="S1172" i="1"/>
  <c r="T1172" i="1"/>
  <c r="U1172" i="1"/>
  <c r="V1172" i="1"/>
  <c r="W1172" i="1"/>
  <c r="X1172" i="1"/>
  <c r="Y1172" i="1"/>
  <c r="Z1172" i="1"/>
  <c r="AA1172" i="1"/>
  <c r="AB1172" i="1"/>
  <c r="AC1172" i="1"/>
  <c r="AD1172" i="1"/>
  <c r="AE1172" i="1"/>
  <c r="AF1172" i="1"/>
  <c r="AG1172" i="1"/>
  <c r="AH1172" i="1"/>
  <c r="AI1172" i="1"/>
  <c r="AJ1172" i="1"/>
  <c r="AK1172" i="1"/>
  <c r="AL1172" i="1"/>
  <c r="AM1172" i="1"/>
  <c r="AN1172" i="1"/>
  <c r="AO1172" i="1"/>
  <c r="AP1172" i="1"/>
  <c r="AQ1172" i="1"/>
  <c r="AR1172" i="1"/>
  <c r="AS1172" i="1"/>
  <c r="AT1172" i="1"/>
  <c r="AU1172" i="1"/>
  <c r="AV1172" i="1"/>
  <c r="AW1172" i="1"/>
  <c r="AX1172" i="1"/>
  <c r="C1173" i="1"/>
  <c r="E1173" i="1"/>
  <c r="F1173" i="1"/>
  <c r="G1173" i="1"/>
  <c r="H1173" i="1"/>
  <c r="I1173" i="1"/>
  <c r="J1173" i="1"/>
  <c r="K1173" i="1"/>
  <c r="L1173" i="1"/>
  <c r="M1173" i="1"/>
  <c r="N1173" i="1"/>
  <c r="O1173" i="1"/>
  <c r="P1173" i="1"/>
  <c r="Q1173" i="1"/>
  <c r="R1173" i="1"/>
  <c r="S1173" i="1"/>
  <c r="T1173" i="1"/>
  <c r="U1173" i="1"/>
  <c r="V1173" i="1"/>
  <c r="W1173" i="1"/>
  <c r="X1173" i="1"/>
  <c r="Y1173" i="1"/>
  <c r="Z1173" i="1"/>
  <c r="AA1173" i="1"/>
  <c r="AB1173" i="1"/>
  <c r="AC1173" i="1"/>
  <c r="AD1173" i="1"/>
  <c r="AE1173" i="1"/>
  <c r="AF1173" i="1"/>
  <c r="AG1173" i="1"/>
  <c r="AH1173" i="1"/>
  <c r="AI1173" i="1"/>
  <c r="AJ1173" i="1"/>
  <c r="AK1173" i="1"/>
  <c r="AL1173" i="1"/>
  <c r="AM1173" i="1"/>
  <c r="AN1173" i="1"/>
  <c r="AO1173" i="1"/>
  <c r="AP1173" i="1"/>
  <c r="AQ1173" i="1"/>
  <c r="AR1173" i="1"/>
  <c r="AS1173" i="1"/>
  <c r="AT1173" i="1"/>
  <c r="AU1173" i="1"/>
  <c r="AV1173" i="1"/>
  <c r="AW1173" i="1"/>
  <c r="AX1173" i="1"/>
  <c r="C1174" i="1"/>
  <c r="E1174" i="1"/>
  <c r="F1174" i="1"/>
  <c r="G1174" i="1"/>
  <c r="H1174" i="1"/>
  <c r="I1174" i="1"/>
  <c r="J1174" i="1"/>
  <c r="K1174" i="1"/>
  <c r="L1174" i="1"/>
  <c r="M1174" i="1"/>
  <c r="N1174" i="1"/>
  <c r="O1174" i="1"/>
  <c r="P1174" i="1"/>
  <c r="Q1174" i="1"/>
  <c r="R1174" i="1"/>
  <c r="S1174" i="1"/>
  <c r="T1174" i="1"/>
  <c r="U1174" i="1"/>
  <c r="V1174" i="1"/>
  <c r="W1174" i="1"/>
  <c r="X1174" i="1"/>
  <c r="Y1174" i="1"/>
  <c r="Z1174" i="1"/>
  <c r="AA1174" i="1"/>
  <c r="AB1174" i="1"/>
  <c r="AC1174" i="1"/>
  <c r="AD1174" i="1"/>
  <c r="AE1174" i="1"/>
  <c r="AF1174" i="1"/>
  <c r="AG1174" i="1"/>
  <c r="AH1174" i="1"/>
  <c r="AI1174" i="1"/>
  <c r="AJ1174" i="1"/>
  <c r="AK1174" i="1"/>
  <c r="AL1174" i="1"/>
  <c r="AM1174" i="1"/>
  <c r="AN1174" i="1"/>
  <c r="AO1174" i="1"/>
  <c r="AP1174" i="1"/>
  <c r="AQ1174" i="1"/>
  <c r="AR1174" i="1"/>
  <c r="AS1174" i="1"/>
  <c r="AT1174" i="1"/>
  <c r="AU1174" i="1"/>
  <c r="AV1174" i="1"/>
  <c r="AW1174" i="1"/>
  <c r="AX1174" i="1"/>
  <c r="C1175" i="1"/>
  <c r="E1175" i="1"/>
  <c r="F1175" i="1"/>
  <c r="G1175" i="1"/>
  <c r="H1175" i="1"/>
  <c r="I1175" i="1"/>
  <c r="J1175" i="1"/>
  <c r="K1175" i="1"/>
  <c r="L1175" i="1"/>
  <c r="M1175" i="1"/>
  <c r="N1175" i="1"/>
  <c r="O1175" i="1"/>
  <c r="P1175" i="1"/>
  <c r="Q1175" i="1"/>
  <c r="R1175" i="1"/>
  <c r="S1175" i="1"/>
  <c r="T1175" i="1"/>
  <c r="U1175" i="1"/>
  <c r="V1175" i="1"/>
  <c r="W1175" i="1"/>
  <c r="X1175" i="1"/>
  <c r="Y1175" i="1"/>
  <c r="Z1175" i="1"/>
  <c r="AA1175" i="1"/>
  <c r="AB1175" i="1"/>
  <c r="AC1175" i="1"/>
  <c r="AD1175" i="1"/>
  <c r="AE1175" i="1"/>
  <c r="AF1175" i="1"/>
  <c r="AG1175" i="1"/>
  <c r="AH1175" i="1"/>
  <c r="AI1175" i="1"/>
  <c r="AJ1175" i="1"/>
  <c r="AK1175" i="1"/>
  <c r="AL1175" i="1"/>
  <c r="AM1175" i="1"/>
  <c r="AN1175" i="1"/>
  <c r="AO1175" i="1"/>
  <c r="AP1175" i="1"/>
  <c r="AQ1175" i="1"/>
  <c r="AR1175" i="1"/>
  <c r="AS1175" i="1"/>
  <c r="AT1175" i="1"/>
  <c r="AU1175" i="1"/>
  <c r="AV1175" i="1"/>
  <c r="AW1175" i="1"/>
  <c r="AX1175" i="1"/>
  <c r="C1176" i="1"/>
  <c r="E1176" i="1"/>
  <c r="F1176" i="1"/>
  <c r="G1176" i="1"/>
  <c r="H1176" i="1"/>
  <c r="I1176" i="1"/>
  <c r="J1176" i="1"/>
  <c r="K1176" i="1"/>
  <c r="L1176" i="1"/>
  <c r="M1176" i="1"/>
  <c r="N1176" i="1"/>
  <c r="O1176" i="1"/>
  <c r="P1176" i="1"/>
  <c r="Q1176" i="1"/>
  <c r="R1176" i="1"/>
  <c r="S1176" i="1"/>
  <c r="T1176" i="1"/>
  <c r="U1176" i="1"/>
  <c r="V1176" i="1"/>
  <c r="W1176" i="1"/>
  <c r="X1176" i="1"/>
  <c r="Y1176" i="1"/>
  <c r="Z1176" i="1"/>
  <c r="AA1176" i="1"/>
  <c r="AB1176" i="1"/>
  <c r="AC1176" i="1"/>
  <c r="AD1176" i="1"/>
  <c r="AE1176" i="1"/>
  <c r="AF1176" i="1"/>
  <c r="AG1176" i="1"/>
  <c r="AH1176" i="1"/>
  <c r="AI1176" i="1"/>
  <c r="AJ1176" i="1"/>
  <c r="AK1176" i="1"/>
  <c r="AL1176" i="1"/>
  <c r="AM1176" i="1"/>
  <c r="AN1176" i="1"/>
  <c r="AO1176" i="1"/>
  <c r="AP1176" i="1"/>
  <c r="AQ1176" i="1"/>
  <c r="AR1176" i="1"/>
  <c r="AS1176" i="1"/>
  <c r="AT1176" i="1"/>
  <c r="AU1176" i="1"/>
  <c r="AV1176" i="1"/>
  <c r="AW1176" i="1"/>
  <c r="AX1176" i="1"/>
  <c r="C1177" i="1"/>
  <c r="E1177" i="1"/>
  <c r="F1177" i="1"/>
  <c r="G1177" i="1"/>
  <c r="H1177" i="1"/>
  <c r="I1177" i="1"/>
  <c r="J1177" i="1"/>
  <c r="K1177" i="1"/>
  <c r="L1177" i="1"/>
  <c r="M1177" i="1"/>
  <c r="N1177" i="1"/>
  <c r="O1177" i="1"/>
  <c r="P1177" i="1"/>
  <c r="Q1177" i="1"/>
  <c r="R1177" i="1"/>
  <c r="S1177" i="1"/>
  <c r="T1177" i="1"/>
  <c r="U1177" i="1"/>
  <c r="V1177" i="1"/>
  <c r="W1177" i="1"/>
  <c r="X1177" i="1"/>
  <c r="Y1177" i="1"/>
  <c r="Z1177" i="1"/>
  <c r="AA1177" i="1"/>
  <c r="AB1177" i="1"/>
  <c r="AC1177" i="1"/>
  <c r="AD1177" i="1"/>
  <c r="AE1177" i="1"/>
  <c r="AF1177" i="1"/>
  <c r="AG1177" i="1"/>
  <c r="AH1177" i="1"/>
  <c r="AI1177" i="1"/>
  <c r="AJ1177" i="1"/>
  <c r="AK1177" i="1"/>
  <c r="AL1177" i="1"/>
  <c r="AM1177" i="1"/>
  <c r="AN1177" i="1"/>
  <c r="AO1177" i="1"/>
  <c r="AP1177" i="1"/>
  <c r="AQ1177" i="1"/>
  <c r="AR1177" i="1"/>
  <c r="AS1177" i="1"/>
  <c r="AT1177" i="1"/>
  <c r="AU1177" i="1"/>
  <c r="AV1177" i="1"/>
  <c r="AW1177" i="1"/>
  <c r="AX1177" i="1"/>
  <c r="BL491" i="1"/>
  <c r="BK491" i="1"/>
  <c r="B491" i="1" s="1"/>
  <c r="BL1126" i="1"/>
  <c r="D1126" i="1" s="1"/>
  <c r="BK1126" i="1"/>
  <c r="BB1126" i="1"/>
  <c r="BA1126" i="1"/>
  <c r="BL1039" i="1"/>
  <c r="D1039" i="1" s="1"/>
  <c r="BK1039" i="1"/>
  <c r="BB1039" i="1"/>
  <c r="BA1039" i="1"/>
  <c r="BL1034" i="1"/>
  <c r="D1034" i="1" s="1"/>
  <c r="BK1034" i="1"/>
  <c r="B1034" i="1" s="1"/>
  <c r="BB1034" i="1"/>
  <c r="BA1034" i="1"/>
  <c r="BL944" i="1"/>
  <c r="D944" i="1" s="1"/>
  <c r="BK944" i="1"/>
  <c r="B944" i="1" s="1"/>
  <c r="BB944" i="1"/>
  <c r="BA944" i="1"/>
  <c r="AX944" i="1"/>
  <c r="AW944" i="1"/>
  <c r="AV944" i="1"/>
  <c r="AU944" i="1"/>
  <c r="AT944" i="1"/>
  <c r="AS944" i="1"/>
  <c r="AR944" i="1"/>
  <c r="AQ944" i="1"/>
  <c r="AP944" i="1"/>
  <c r="AO944" i="1"/>
  <c r="AN944" i="1"/>
  <c r="AM944" i="1"/>
  <c r="AL944" i="1"/>
  <c r="AK944" i="1"/>
  <c r="AJ944" i="1"/>
  <c r="AI944" i="1"/>
  <c r="AH944" i="1"/>
  <c r="AG944" i="1"/>
  <c r="AF944" i="1"/>
  <c r="AE944" i="1"/>
  <c r="AD944" i="1"/>
  <c r="AC944" i="1"/>
  <c r="AB944" i="1"/>
  <c r="AA944" i="1"/>
  <c r="Z944" i="1"/>
  <c r="Y944" i="1"/>
  <c r="X944" i="1"/>
  <c r="W944" i="1"/>
  <c r="V944" i="1"/>
  <c r="U944" i="1"/>
  <c r="T944" i="1"/>
  <c r="S944" i="1"/>
  <c r="R944" i="1"/>
  <c r="Q944" i="1"/>
  <c r="P944" i="1"/>
  <c r="O944" i="1"/>
  <c r="N944" i="1"/>
  <c r="M944" i="1"/>
  <c r="L944" i="1"/>
  <c r="K944" i="1"/>
  <c r="J944" i="1"/>
  <c r="I944" i="1"/>
  <c r="H944" i="1"/>
  <c r="G944" i="1"/>
  <c r="F944" i="1"/>
  <c r="E944" i="1"/>
  <c r="C944" i="1"/>
  <c r="BL938" i="1"/>
  <c r="D938" i="1" s="1"/>
  <c r="BK938" i="1"/>
  <c r="BB938" i="1"/>
  <c r="BA938" i="1"/>
  <c r="AX938" i="1"/>
  <c r="AW938" i="1"/>
  <c r="AV938" i="1"/>
  <c r="AU938" i="1"/>
  <c r="AT938" i="1"/>
  <c r="AS938" i="1"/>
  <c r="AR938" i="1"/>
  <c r="AQ938" i="1"/>
  <c r="AP938" i="1"/>
  <c r="AO938" i="1"/>
  <c r="AN938" i="1"/>
  <c r="AM938" i="1"/>
  <c r="AL938" i="1"/>
  <c r="AK938" i="1"/>
  <c r="AJ938" i="1"/>
  <c r="AI938" i="1"/>
  <c r="AH938" i="1"/>
  <c r="AG938" i="1"/>
  <c r="AF938" i="1"/>
  <c r="AE938" i="1"/>
  <c r="AD938" i="1"/>
  <c r="AC938" i="1"/>
  <c r="AB938" i="1"/>
  <c r="AA938" i="1"/>
  <c r="Z938" i="1"/>
  <c r="Y938" i="1"/>
  <c r="X938" i="1"/>
  <c r="W938" i="1"/>
  <c r="V938" i="1"/>
  <c r="U938" i="1"/>
  <c r="T938" i="1"/>
  <c r="S938" i="1"/>
  <c r="R938" i="1"/>
  <c r="Q938" i="1"/>
  <c r="P938" i="1"/>
  <c r="O938" i="1"/>
  <c r="N938" i="1"/>
  <c r="M938" i="1"/>
  <c r="L938" i="1"/>
  <c r="K938" i="1"/>
  <c r="J938" i="1"/>
  <c r="I938" i="1"/>
  <c r="H938" i="1"/>
  <c r="G938" i="1"/>
  <c r="F938" i="1"/>
  <c r="E938" i="1"/>
  <c r="C938" i="1"/>
  <c r="BJ1126" i="1" l="1"/>
  <c r="B1126" i="1"/>
  <c r="BJ1039" i="1"/>
  <c r="B1039" i="1"/>
  <c r="BJ938" i="1"/>
  <c r="B938" i="1"/>
  <c r="BJ491" i="1"/>
  <c r="BJ1034" i="1"/>
  <c r="BJ944" i="1"/>
  <c r="BB754" i="1"/>
  <c r="BA754" i="1"/>
  <c r="AX754" i="1"/>
  <c r="AW754" i="1"/>
  <c r="AV754" i="1"/>
  <c r="AU754" i="1"/>
  <c r="AT754" i="1"/>
  <c r="AS754" i="1"/>
  <c r="AR754" i="1"/>
  <c r="AQ754" i="1"/>
  <c r="AP754" i="1"/>
  <c r="AO754" i="1"/>
  <c r="AN754" i="1"/>
  <c r="AM754" i="1"/>
  <c r="AL754" i="1"/>
  <c r="AK754" i="1"/>
  <c r="AJ754" i="1"/>
  <c r="AI754" i="1"/>
  <c r="AH754" i="1"/>
  <c r="AG754" i="1"/>
  <c r="AF754" i="1"/>
  <c r="AE754" i="1"/>
  <c r="AD754" i="1"/>
  <c r="AC754" i="1"/>
  <c r="AB754" i="1"/>
  <c r="AA754" i="1"/>
  <c r="Z754" i="1"/>
  <c r="Y754" i="1"/>
  <c r="X754" i="1"/>
  <c r="W754" i="1"/>
  <c r="V754" i="1"/>
  <c r="U754" i="1"/>
  <c r="T754" i="1"/>
  <c r="S754" i="1"/>
  <c r="R754" i="1"/>
  <c r="Q754" i="1"/>
  <c r="P754" i="1"/>
  <c r="O754" i="1"/>
  <c r="N754" i="1"/>
  <c r="M754" i="1"/>
  <c r="L754" i="1"/>
  <c r="K754" i="1"/>
  <c r="J754" i="1"/>
  <c r="I754" i="1"/>
  <c r="H754" i="1"/>
  <c r="G754" i="1"/>
  <c r="F754" i="1"/>
  <c r="E754" i="1"/>
  <c r="C754" i="1"/>
  <c r="BB749" i="1"/>
  <c r="BA749" i="1"/>
  <c r="AX749" i="1"/>
  <c r="AW749" i="1"/>
  <c r="AV749" i="1"/>
  <c r="AU749" i="1"/>
  <c r="AT749" i="1"/>
  <c r="AS749" i="1"/>
  <c r="AR749" i="1"/>
  <c r="AQ749" i="1"/>
  <c r="AP749" i="1"/>
  <c r="AO749" i="1"/>
  <c r="AN749" i="1"/>
  <c r="AM749" i="1"/>
  <c r="AL749" i="1"/>
  <c r="AK749" i="1"/>
  <c r="AJ749" i="1"/>
  <c r="AI749" i="1"/>
  <c r="AH749" i="1"/>
  <c r="AG749" i="1"/>
  <c r="AF749" i="1"/>
  <c r="AE749" i="1"/>
  <c r="AD749" i="1"/>
  <c r="AC749" i="1"/>
  <c r="AB749" i="1"/>
  <c r="AA749" i="1"/>
  <c r="Z749" i="1"/>
  <c r="Y749" i="1"/>
  <c r="X749" i="1"/>
  <c r="W749" i="1"/>
  <c r="V749" i="1"/>
  <c r="U749" i="1"/>
  <c r="T749" i="1"/>
  <c r="S749" i="1"/>
  <c r="R749" i="1"/>
  <c r="Q749" i="1"/>
  <c r="P749" i="1"/>
  <c r="O749" i="1"/>
  <c r="N749" i="1"/>
  <c r="M749" i="1"/>
  <c r="L749" i="1"/>
  <c r="K749" i="1"/>
  <c r="J749" i="1"/>
  <c r="I749" i="1"/>
  <c r="H749" i="1"/>
  <c r="G749" i="1"/>
  <c r="F749" i="1"/>
  <c r="E749" i="1"/>
  <c r="C749" i="1"/>
  <c r="BB580" i="1"/>
  <c r="BA580" i="1"/>
  <c r="AX580" i="1"/>
  <c r="AW580" i="1"/>
  <c r="AV580" i="1"/>
  <c r="AU580" i="1"/>
  <c r="AT580" i="1"/>
  <c r="AS580" i="1"/>
  <c r="AR580" i="1"/>
  <c r="AQ580" i="1"/>
  <c r="AP580" i="1"/>
  <c r="AO580" i="1"/>
  <c r="AN580" i="1"/>
  <c r="AM580" i="1"/>
  <c r="AL580" i="1"/>
  <c r="AK580" i="1"/>
  <c r="AJ580" i="1"/>
  <c r="AI580" i="1"/>
  <c r="AH580" i="1"/>
  <c r="AG580" i="1"/>
  <c r="AF580" i="1"/>
  <c r="AE580" i="1"/>
  <c r="AD580" i="1"/>
  <c r="AC580" i="1"/>
  <c r="AB580" i="1"/>
  <c r="AA580" i="1"/>
  <c r="Z580" i="1"/>
  <c r="Y580" i="1"/>
  <c r="X580" i="1"/>
  <c r="W580" i="1"/>
  <c r="V580" i="1"/>
  <c r="U580" i="1"/>
  <c r="T580" i="1"/>
  <c r="S580" i="1"/>
  <c r="R580" i="1"/>
  <c r="Q580" i="1"/>
  <c r="P580" i="1"/>
  <c r="O580" i="1"/>
  <c r="N580" i="1"/>
  <c r="M580" i="1"/>
  <c r="L580" i="1"/>
  <c r="K580" i="1"/>
  <c r="J580" i="1"/>
  <c r="I580" i="1"/>
  <c r="H580" i="1"/>
  <c r="G580" i="1"/>
  <c r="F580" i="1"/>
  <c r="E580" i="1"/>
  <c r="C580" i="1"/>
  <c r="BB576" i="1"/>
  <c r="BA576" i="1"/>
  <c r="AX576" i="1"/>
  <c r="AW576" i="1"/>
  <c r="AV576" i="1"/>
  <c r="AU576" i="1"/>
  <c r="AT576" i="1"/>
  <c r="AS576" i="1"/>
  <c r="AR576" i="1"/>
  <c r="AQ576" i="1"/>
  <c r="AP576" i="1"/>
  <c r="AO576" i="1"/>
  <c r="AN576" i="1"/>
  <c r="AM576" i="1"/>
  <c r="AL576" i="1"/>
  <c r="AK576" i="1"/>
  <c r="AJ576" i="1"/>
  <c r="AI576" i="1"/>
  <c r="AH576" i="1"/>
  <c r="AG576" i="1"/>
  <c r="AF576" i="1"/>
  <c r="AE576" i="1"/>
  <c r="AD576" i="1"/>
  <c r="AC576" i="1"/>
  <c r="AB576" i="1"/>
  <c r="AA576" i="1"/>
  <c r="Z576" i="1"/>
  <c r="Y576" i="1"/>
  <c r="X576" i="1"/>
  <c r="W576" i="1"/>
  <c r="V576" i="1"/>
  <c r="U576" i="1"/>
  <c r="T576" i="1"/>
  <c r="S576" i="1"/>
  <c r="R576" i="1"/>
  <c r="Q576" i="1"/>
  <c r="P576" i="1"/>
  <c r="O576" i="1"/>
  <c r="N576" i="1"/>
  <c r="M576" i="1"/>
  <c r="L576" i="1"/>
  <c r="K576" i="1"/>
  <c r="J576" i="1"/>
  <c r="I576" i="1"/>
  <c r="H576" i="1"/>
  <c r="G576" i="1"/>
  <c r="F576" i="1"/>
  <c r="E576" i="1"/>
  <c r="C576" i="1"/>
  <c r="BB382" i="1"/>
  <c r="BA382" i="1"/>
  <c r="AX382" i="1"/>
  <c r="AW382" i="1"/>
  <c r="AV382" i="1"/>
  <c r="AU382" i="1"/>
  <c r="AT382" i="1"/>
  <c r="AS382" i="1"/>
  <c r="AR382" i="1"/>
  <c r="AQ382" i="1"/>
  <c r="AP382" i="1"/>
  <c r="AO382" i="1"/>
  <c r="AN382" i="1"/>
  <c r="AM382" i="1"/>
  <c r="AL382" i="1"/>
  <c r="AK382" i="1"/>
  <c r="AJ382" i="1"/>
  <c r="AI382" i="1"/>
  <c r="AH382" i="1"/>
  <c r="AG382" i="1"/>
  <c r="AF382" i="1"/>
  <c r="AE382" i="1"/>
  <c r="AD382" i="1"/>
  <c r="AC382" i="1"/>
  <c r="AB382" i="1"/>
  <c r="AA382" i="1"/>
  <c r="Z382" i="1"/>
  <c r="Y382" i="1"/>
  <c r="X382" i="1"/>
  <c r="W382" i="1"/>
  <c r="V382" i="1"/>
  <c r="U382" i="1"/>
  <c r="T382" i="1"/>
  <c r="S382" i="1"/>
  <c r="R382" i="1"/>
  <c r="Q382" i="1"/>
  <c r="P382" i="1"/>
  <c r="O382" i="1"/>
  <c r="N382" i="1"/>
  <c r="M382" i="1"/>
  <c r="L382" i="1"/>
  <c r="K382" i="1"/>
  <c r="J382" i="1"/>
  <c r="I382" i="1"/>
  <c r="H382" i="1"/>
  <c r="G382" i="1"/>
  <c r="F382" i="1"/>
  <c r="E382" i="1"/>
  <c r="C382" i="1"/>
  <c r="A382" i="1"/>
  <c r="BB376" i="1"/>
  <c r="BA376" i="1"/>
  <c r="AX376" i="1"/>
  <c r="AW376" i="1"/>
  <c r="AV376" i="1"/>
  <c r="AU376" i="1"/>
  <c r="AT376" i="1"/>
  <c r="AS376" i="1"/>
  <c r="AR376" i="1"/>
  <c r="AQ376" i="1"/>
  <c r="AP376" i="1"/>
  <c r="AO376" i="1"/>
  <c r="AN376" i="1"/>
  <c r="AM376" i="1"/>
  <c r="AL376" i="1"/>
  <c r="AK376" i="1"/>
  <c r="AJ376" i="1"/>
  <c r="AI376" i="1"/>
  <c r="AH376" i="1"/>
  <c r="AG376" i="1"/>
  <c r="AF376" i="1"/>
  <c r="AE376" i="1"/>
  <c r="AD376" i="1"/>
  <c r="AC376" i="1"/>
  <c r="AB376" i="1"/>
  <c r="AA376" i="1"/>
  <c r="Z376" i="1"/>
  <c r="Y376" i="1"/>
  <c r="X376" i="1"/>
  <c r="W376" i="1"/>
  <c r="V376" i="1"/>
  <c r="U376" i="1"/>
  <c r="T376" i="1"/>
  <c r="S376" i="1"/>
  <c r="R376" i="1"/>
  <c r="Q376" i="1"/>
  <c r="P376" i="1"/>
  <c r="O376" i="1"/>
  <c r="N376" i="1"/>
  <c r="M376" i="1"/>
  <c r="L376" i="1"/>
  <c r="K376" i="1"/>
  <c r="J376" i="1"/>
  <c r="I376" i="1"/>
  <c r="H376" i="1"/>
  <c r="G376" i="1"/>
  <c r="F376" i="1"/>
  <c r="E376" i="1"/>
  <c r="C376" i="1"/>
  <c r="A376" i="1"/>
  <c r="BB193" i="1"/>
  <c r="BA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C193" i="1"/>
  <c r="A193" i="1"/>
  <c r="BB190" i="1"/>
  <c r="BA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C190" i="1"/>
  <c r="A190" i="1"/>
  <c r="BB6" i="1"/>
  <c r="BA6" i="1"/>
  <c r="AX6" i="1"/>
  <c r="AW6" i="1"/>
  <c r="AV6" i="1"/>
  <c r="AU6" i="1"/>
  <c r="AT6" i="1"/>
  <c r="AS6" i="1"/>
  <c r="AR6" i="1"/>
  <c r="AQ6" i="1"/>
  <c r="AP6" i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  <c r="F6" i="1"/>
  <c r="E6" i="1"/>
  <c r="C6" i="1"/>
  <c r="A6" i="1"/>
  <c r="BB4" i="1"/>
  <c r="BA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C4" i="1"/>
  <c r="A4" i="1"/>
  <c r="BB836" i="1"/>
  <c r="BA836" i="1"/>
  <c r="AX836" i="1"/>
  <c r="AW836" i="1"/>
  <c r="AV836" i="1"/>
  <c r="AU836" i="1"/>
  <c r="AT836" i="1"/>
  <c r="AS836" i="1"/>
  <c r="AR836" i="1"/>
  <c r="AQ836" i="1"/>
  <c r="AP836" i="1"/>
  <c r="AO836" i="1"/>
  <c r="AN836" i="1"/>
  <c r="AM836" i="1"/>
  <c r="AL836" i="1"/>
  <c r="AK836" i="1"/>
  <c r="AJ836" i="1"/>
  <c r="AI836" i="1"/>
  <c r="AH836" i="1"/>
  <c r="AG836" i="1"/>
  <c r="AF836" i="1"/>
  <c r="AE836" i="1"/>
  <c r="AD836" i="1"/>
  <c r="AC836" i="1"/>
  <c r="AB836" i="1"/>
  <c r="AA836" i="1"/>
  <c r="Z836" i="1"/>
  <c r="Y836" i="1"/>
  <c r="X836" i="1"/>
  <c r="W836" i="1"/>
  <c r="V836" i="1"/>
  <c r="U836" i="1"/>
  <c r="T836" i="1"/>
  <c r="S836" i="1"/>
  <c r="R836" i="1"/>
  <c r="Q836" i="1"/>
  <c r="P836" i="1"/>
  <c r="O836" i="1"/>
  <c r="N836" i="1"/>
  <c r="M836" i="1"/>
  <c r="L836" i="1"/>
  <c r="K836" i="1"/>
  <c r="J836" i="1"/>
  <c r="I836" i="1"/>
  <c r="H836" i="1"/>
  <c r="G836" i="1"/>
  <c r="F836" i="1"/>
  <c r="E836" i="1"/>
  <c r="C836" i="1"/>
  <c r="BB829" i="1"/>
  <c r="BA829" i="1"/>
  <c r="AX829" i="1"/>
  <c r="AW829" i="1"/>
  <c r="AV829" i="1"/>
  <c r="AU829" i="1"/>
  <c r="AT829" i="1"/>
  <c r="AS829" i="1"/>
  <c r="AR829" i="1"/>
  <c r="AQ829" i="1"/>
  <c r="AP829" i="1"/>
  <c r="AO829" i="1"/>
  <c r="AN829" i="1"/>
  <c r="AM829" i="1"/>
  <c r="AL829" i="1"/>
  <c r="AK829" i="1"/>
  <c r="AJ829" i="1"/>
  <c r="AI829" i="1"/>
  <c r="AH829" i="1"/>
  <c r="AG829" i="1"/>
  <c r="AF829" i="1"/>
  <c r="AE829" i="1"/>
  <c r="AD829" i="1"/>
  <c r="AC829" i="1"/>
  <c r="AB829" i="1"/>
  <c r="AA829" i="1"/>
  <c r="Z829" i="1"/>
  <c r="Y829" i="1"/>
  <c r="X829" i="1"/>
  <c r="W829" i="1"/>
  <c r="V829" i="1"/>
  <c r="U829" i="1"/>
  <c r="T829" i="1"/>
  <c r="S829" i="1"/>
  <c r="R829" i="1"/>
  <c r="Q829" i="1"/>
  <c r="P829" i="1"/>
  <c r="O829" i="1"/>
  <c r="N829" i="1"/>
  <c r="M829" i="1"/>
  <c r="L829" i="1"/>
  <c r="K829" i="1"/>
  <c r="J829" i="1"/>
  <c r="I829" i="1"/>
  <c r="H829" i="1"/>
  <c r="G829" i="1"/>
  <c r="F829" i="1"/>
  <c r="E829" i="1"/>
  <c r="C829" i="1"/>
  <c r="BB672" i="1"/>
  <c r="BA672" i="1"/>
  <c r="AX672" i="1"/>
  <c r="AW672" i="1"/>
  <c r="AV672" i="1"/>
  <c r="AU672" i="1"/>
  <c r="AT672" i="1"/>
  <c r="AS672" i="1"/>
  <c r="AR672" i="1"/>
  <c r="AQ672" i="1"/>
  <c r="AP672" i="1"/>
  <c r="AO672" i="1"/>
  <c r="AN672" i="1"/>
  <c r="AM672" i="1"/>
  <c r="AL672" i="1"/>
  <c r="AK672" i="1"/>
  <c r="AJ672" i="1"/>
  <c r="AI672" i="1"/>
  <c r="AH672" i="1"/>
  <c r="AG672" i="1"/>
  <c r="AF672" i="1"/>
  <c r="AE672" i="1"/>
  <c r="AD672" i="1"/>
  <c r="AC672" i="1"/>
  <c r="AB672" i="1"/>
  <c r="AA672" i="1"/>
  <c r="Z672" i="1"/>
  <c r="Y672" i="1"/>
  <c r="X672" i="1"/>
  <c r="W672" i="1"/>
  <c r="V672" i="1"/>
  <c r="U672" i="1"/>
  <c r="T672" i="1"/>
  <c r="S672" i="1"/>
  <c r="R672" i="1"/>
  <c r="Q672" i="1"/>
  <c r="P672" i="1"/>
  <c r="O672" i="1"/>
  <c r="N672" i="1"/>
  <c r="M672" i="1"/>
  <c r="L672" i="1"/>
  <c r="K672" i="1"/>
  <c r="J672" i="1"/>
  <c r="I672" i="1"/>
  <c r="H672" i="1"/>
  <c r="G672" i="1"/>
  <c r="F672" i="1"/>
  <c r="E672" i="1"/>
  <c r="C672" i="1"/>
  <c r="BB669" i="1"/>
  <c r="BA669" i="1"/>
  <c r="AX669" i="1"/>
  <c r="AW669" i="1"/>
  <c r="AV669" i="1"/>
  <c r="AU669" i="1"/>
  <c r="AT669" i="1"/>
  <c r="AS669" i="1"/>
  <c r="AR669" i="1"/>
  <c r="AQ669" i="1"/>
  <c r="AP669" i="1"/>
  <c r="AO669" i="1"/>
  <c r="AN669" i="1"/>
  <c r="AM669" i="1"/>
  <c r="AL669" i="1"/>
  <c r="AK669" i="1"/>
  <c r="AJ669" i="1"/>
  <c r="AI669" i="1"/>
  <c r="AH669" i="1"/>
  <c r="AG669" i="1"/>
  <c r="AF669" i="1"/>
  <c r="AE669" i="1"/>
  <c r="AD669" i="1"/>
  <c r="AC669" i="1"/>
  <c r="AB669" i="1"/>
  <c r="AA669" i="1"/>
  <c r="Z669" i="1"/>
  <c r="Y669" i="1"/>
  <c r="X669" i="1"/>
  <c r="W669" i="1"/>
  <c r="V669" i="1"/>
  <c r="U669" i="1"/>
  <c r="T669" i="1"/>
  <c r="S669" i="1"/>
  <c r="R669" i="1"/>
  <c r="Q669" i="1"/>
  <c r="P669" i="1"/>
  <c r="O669" i="1"/>
  <c r="N669" i="1"/>
  <c r="M669" i="1"/>
  <c r="L669" i="1"/>
  <c r="K669" i="1"/>
  <c r="J669" i="1"/>
  <c r="I669" i="1"/>
  <c r="H669" i="1"/>
  <c r="G669" i="1"/>
  <c r="F669" i="1"/>
  <c r="E669" i="1"/>
  <c r="C669" i="1"/>
  <c r="BB468" i="1"/>
  <c r="BA468" i="1"/>
  <c r="AX468" i="1"/>
  <c r="AW468" i="1"/>
  <c r="AV468" i="1"/>
  <c r="AU468" i="1"/>
  <c r="AT468" i="1"/>
  <c r="AS468" i="1"/>
  <c r="AR468" i="1"/>
  <c r="AQ468" i="1"/>
  <c r="AP468" i="1"/>
  <c r="AO468" i="1"/>
  <c r="AN468" i="1"/>
  <c r="AM468" i="1"/>
  <c r="AL468" i="1"/>
  <c r="AK468" i="1"/>
  <c r="AJ468" i="1"/>
  <c r="AI468" i="1"/>
  <c r="AH468" i="1"/>
  <c r="AG468" i="1"/>
  <c r="AF468" i="1"/>
  <c r="AE468" i="1"/>
  <c r="AD468" i="1"/>
  <c r="AC468" i="1"/>
  <c r="AB468" i="1"/>
  <c r="AA468" i="1"/>
  <c r="Z468" i="1"/>
  <c r="Y468" i="1"/>
  <c r="X468" i="1"/>
  <c r="W468" i="1"/>
  <c r="V468" i="1"/>
  <c r="U468" i="1"/>
  <c r="T468" i="1"/>
  <c r="S468" i="1"/>
  <c r="R468" i="1"/>
  <c r="Q468" i="1"/>
  <c r="P468" i="1"/>
  <c r="O468" i="1"/>
  <c r="N468" i="1"/>
  <c r="M468" i="1"/>
  <c r="L468" i="1"/>
  <c r="K468" i="1"/>
  <c r="J468" i="1"/>
  <c r="I468" i="1"/>
  <c r="H468" i="1"/>
  <c r="G468" i="1"/>
  <c r="F468" i="1"/>
  <c r="E468" i="1"/>
  <c r="C468" i="1"/>
  <c r="BB465" i="1"/>
  <c r="BA465" i="1"/>
  <c r="AX465" i="1"/>
  <c r="AW465" i="1"/>
  <c r="AV465" i="1"/>
  <c r="AU465" i="1"/>
  <c r="AT465" i="1"/>
  <c r="AS465" i="1"/>
  <c r="AR465" i="1"/>
  <c r="AQ465" i="1"/>
  <c r="AP465" i="1"/>
  <c r="AO465" i="1"/>
  <c r="AN465" i="1"/>
  <c r="AM465" i="1"/>
  <c r="AL465" i="1"/>
  <c r="AK465" i="1"/>
  <c r="AJ465" i="1"/>
  <c r="AI465" i="1"/>
  <c r="AH465" i="1"/>
  <c r="AG465" i="1"/>
  <c r="AF465" i="1"/>
  <c r="AE465" i="1"/>
  <c r="AD465" i="1"/>
  <c r="AC465" i="1"/>
  <c r="AB465" i="1"/>
  <c r="AA465" i="1"/>
  <c r="Z465" i="1"/>
  <c r="Y465" i="1"/>
  <c r="X465" i="1"/>
  <c r="W465" i="1"/>
  <c r="V465" i="1"/>
  <c r="U465" i="1"/>
  <c r="T465" i="1"/>
  <c r="S465" i="1"/>
  <c r="R465" i="1"/>
  <c r="Q465" i="1"/>
  <c r="P465" i="1"/>
  <c r="O465" i="1"/>
  <c r="N465" i="1"/>
  <c r="M465" i="1"/>
  <c r="L465" i="1"/>
  <c r="K465" i="1"/>
  <c r="J465" i="1"/>
  <c r="I465" i="1"/>
  <c r="H465" i="1"/>
  <c r="G465" i="1"/>
  <c r="F465" i="1"/>
  <c r="E465" i="1"/>
  <c r="C465" i="1"/>
  <c r="A465" i="1"/>
  <c r="BB278" i="1"/>
  <c r="BA278" i="1"/>
  <c r="AX278" i="1"/>
  <c r="AW278" i="1"/>
  <c r="AV278" i="1"/>
  <c r="AU278" i="1"/>
  <c r="AT278" i="1"/>
  <c r="AS278" i="1"/>
  <c r="AR278" i="1"/>
  <c r="AQ278" i="1"/>
  <c r="AP278" i="1"/>
  <c r="AO278" i="1"/>
  <c r="AN278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G278" i="1"/>
  <c r="F278" i="1"/>
  <c r="E278" i="1"/>
  <c r="C278" i="1"/>
  <c r="A278" i="1"/>
  <c r="BB273" i="1"/>
  <c r="BA273" i="1"/>
  <c r="AX273" i="1"/>
  <c r="AW273" i="1"/>
  <c r="AV273" i="1"/>
  <c r="AU273" i="1"/>
  <c r="AT273" i="1"/>
  <c r="AS273" i="1"/>
  <c r="AR273" i="1"/>
  <c r="AQ273" i="1"/>
  <c r="AP273" i="1"/>
  <c r="AO273" i="1"/>
  <c r="AN273" i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C273" i="1"/>
  <c r="A273" i="1"/>
  <c r="BB90" i="1"/>
  <c r="BA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C90" i="1"/>
  <c r="A90" i="1"/>
  <c r="BB85" i="1"/>
  <c r="BA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J85" i="1"/>
  <c r="I85" i="1"/>
  <c r="H85" i="1"/>
  <c r="G85" i="1"/>
  <c r="F85" i="1"/>
  <c r="E85" i="1"/>
  <c r="C85" i="1"/>
  <c r="A85" i="1"/>
  <c r="AX5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574" i="1"/>
  <c r="AX74" i="1"/>
  <c r="AX75" i="1"/>
  <c r="AX76" i="1"/>
  <c r="AX77" i="1"/>
  <c r="AX78" i="1"/>
  <c r="AX79" i="1"/>
  <c r="AX80" i="1"/>
  <c r="AX579" i="1"/>
  <c r="AX81" i="1"/>
  <c r="AX82" i="1"/>
  <c r="AX83" i="1"/>
  <c r="AX84" i="1"/>
  <c r="AX86" i="1"/>
  <c r="AX87" i="1"/>
  <c r="AX88" i="1"/>
  <c r="AX89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271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5" i="1"/>
  <c r="AX186" i="1"/>
  <c r="AX187" i="1"/>
  <c r="AX188" i="1"/>
  <c r="AX189" i="1"/>
  <c r="AX191" i="1"/>
  <c r="AX192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922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2" i="1"/>
  <c r="AX274" i="1"/>
  <c r="AX275" i="1"/>
  <c r="AX276" i="1"/>
  <c r="AX277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184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73" i="1"/>
  <c r="AX366" i="1"/>
  <c r="AX367" i="1"/>
  <c r="AX368" i="1"/>
  <c r="AX369" i="1"/>
  <c r="AX370" i="1"/>
  <c r="AX371" i="1"/>
  <c r="AX372" i="1"/>
  <c r="AX374" i="1"/>
  <c r="AX375" i="1"/>
  <c r="AX377" i="1"/>
  <c r="AX378" i="1"/>
  <c r="AX379" i="1"/>
  <c r="AX381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573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9" i="1"/>
  <c r="AX448" i="1"/>
  <c r="AX450" i="1"/>
  <c r="AX578" i="1"/>
  <c r="AX451" i="1"/>
  <c r="AX452" i="1"/>
  <c r="AX453" i="1"/>
  <c r="AX454" i="1"/>
  <c r="AX455" i="1"/>
  <c r="AX456" i="1"/>
  <c r="AX457" i="1"/>
  <c r="AX458" i="1"/>
  <c r="AX459" i="1"/>
  <c r="AX461" i="1"/>
  <c r="AX460" i="1"/>
  <c r="AX462" i="1"/>
  <c r="AX463" i="1"/>
  <c r="AX464" i="1"/>
  <c r="AX931" i="1"/>
  <c r="AX934" i="1"/>
  <c r="AX467" i="1"/>
  <c r="AX941" i="1"/>
  <c r="AX470" i="1"/>
  <c r="AX471" i="1"/>
  <c r="AX472" i="1"/>
  <c r="AX473" i="1"/>
  <c r="AX474" i="1"/>
  <c r="AX475" i="1"/>
  <c r="AX485" i="1"/>
  <c r="AX476" i="1"/>
  <c r="AX477" i="1"/>
  <c r="AX790" i="1"/>
  <c r="AX478" i="1"/>
  <c r="AX479" i="1"/>
  <c r="AX480" i="1"/>
  <c r="AX481" i="1"/>
  <c r="AX482" i="1"/>
  <c r="AX483" i="1"/>
  <c r="AX484" i="1"/>
  <c r="AX486" i="1"/>
  <c r="AX487" i="1"/>
  <c r="AX488" i="1"/>
  <c r="AX489" i="1"/>
  <c r="AX491" i="1"/>
  <c r="AX490" i="1"/>
  <c r="AX492" i="1"/>
  <c r="AX493" i="1"/>
  <c r="AX494" i="1"/>
  <c r="AX495" i="1"/>
  <c r="AX496" i="1"/>
  <c r="AX497" i="1"/>
  <c r="AX498" i="1"/>
  <c r="AX499" i="1"/>
  <c r="AX500" i="1"/>
  <c r="AX501" i="1"/>
  <c r="AX807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5" i="1"/>
  <c r="AX514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5" i="1"/>
  <c r="AX577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70" i="1"/>
  <c r="AX671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725" i="1"/>
  <c r="AX726" i="1"/>
  <c r="AX727" i="1"/>
  <c r="AX728" i="1"/>
  <c r="AX729" i="1"/>
  <c r="AX730" i="1"/>
  <c r="AX731" i="1"/>
  <c r="AX732" i="1"/>
  <c r="AX733" i="1"/>
  <c r="AX734" i="1"/>
  <c r="AX735" i="1"/>
  <c r="AX380" i="1"/>
  <c r="AX736" i="1"/>
  <c r="AX737" i="1"/>
  <c r="AX738" i="1"/>
  <c r="AX739" i="1"/>
  <c r="AX740" i="1"/>
  <c r="AX741" i="1"/>
  <c r="AX742" i="1"/>
  <c r="AX743" i="1"/>
  <c r="AX744" i="1"/>
  <c r="AX466" i="1"/>
  <c r="AX745" i="1"/>
  <c r="AX746" i="1"/>
  <c r="AX748" i="1"/>
  <c r="AX750" i="1"/>
  <c r="AX751" i="1"/>
  <c r="AX753" i="1"/>
  <c r="AX755" i="1"/>
  <c r="AX756" i="1"/>
  <c r="AX757" i="1"/>
  <c r="AX758" i="1"/>
  <c r="AX759" i="1"/>
  <c r="AX760" i="1"/>
  <c r="AX761" i="1"/>
  <c r="AX762" i="1"/>
  <c r="AX763" i="1"/>
  <c r="AX764" i="1"/>
  <c r="AX765" i="1"/>
  <c r="AX766" i="1"/>
  <c r="AX767" i="1"/>
  <c r="AX768" i="1"/>
  <c r="AX769" i="1"/>
  <c r="AX770" i="1"/>
  <c r="AX771" i="1"/>
  <c r="AX772" i="1"/>
  <c r="AX773" i="1"/>
  <c r="AX774" i="1"/>
  <c r="AX775" i="1"/>
  <c r="AX776" i="1"/>
  <c r="AX777" i="1"/>
  <c r="AX778" i="1"/>
  <c r="AX779" i="1"/>
  <c r="AX780" i="1"/>
  <c r="AX781" i="1"/>
  <c r="AX782" i="1"/>
  <c r="AX783" i="1"/>
  <c r="AX784" i="1"/>
  <c r="AX785" i="1"/>
  <c r="AX786" i="1"/>
  <c r="AX787" i="1"/>
  <c r="AX788" i="1"/>
  <c r="AX789" i="1"/>
  <c r="AX808" i="1"/>
  <c r="AX791" i="1"/>
  <c r="AX792" i="1"/>
  <c r="AX793" i="1"/>
  <c r="AX833" i="1"/>
  <c r="AX794" i="1"/>
  <c r="AX795" i="1"/>
  <c r="AX796" i="1"/>
  <c r="AX797" i="1"/>
  <c r="AX798" i="1"/>
  <c r="AX799" i="1"/>
  <c r="AX800" i="1"/>
  <c r="AX801" i="1"/>
  <c r="AX802" i="1"/>
  <c r="AX469" i="1"/>
  <c r="AX803" i="1"/>
  <c r="AX804" i="1"/>
  <c r="AX805" i="1"/>
  <c r="AX806" i="1"/>
  <c r="AX819" i="1"/>
  <c r="AX809" i="1"/>
  <c r="AX810" i="1"/>
  <c r="AX936" i="1"/>
  <c r="AX811" i="1"/>
  <c r="AX812" i="1"/>
  <c r="AX813" i="1"/>
  <c r="AX814" i="1"/>
  <c r="AX815" i="1"/>
  <c r="AX816" i="1"/>
  <c r="AX817" i="1"/>
  <c r="AX747" i="1"/>
  <c r="AX818" i="1"/>
  <c r="AX820" i="1"/>
  <c r="AX821" i="1"/>
  <c r="AX943" i="1"/>
  <c r="AX822" i="1"/>
  <c r="AX824" i="1"/>
  <c r="AX823" i="1"/>
  <c r="AX752" i="1"/>
  <c r="AX826" i="1"/>
  <c r="AX825" i="1"/>
  <c r="AX827" i="1"/>
  <c r="AX828" i="1"/>
  <c r="AX830" i="1"/>
  <c r="AX832" i="1"/>
  <c r="AX834" i="1"/>
  <c r="AX835" i="1"/>
  <c r="AX837" i="1"/>
  <c r="AX839" i="1"/>
  <c r="AX840" i="1"/>
  <c r="AX841" i="1"/>
  <c r="AX842" i="1"/>
  <c r="AX843" i="1"/>
  <c r="AX844" i="1"/>
  <c r="AX845" i="1"/>
  <c r="AX846" i="1"/>
  <c r="AX847" i="1"/>
  <c r="AX848" i="1"/>
  <c r="AX849" i="1"/>
  <c r="AX850" i="1"/>
  <c r="AX851" i="1"/>
  <c r="AX852" i="1"/>
  <c r="AX853" i="1"/>
  <c r="AX854" i="1"/>
  <c r="AX855" i="1"/>
  <c r="AX856" i="1"/>
  <c r="AX857" i="1"/>
  <c r="AX858" i="1"/>
  <c r="AX859" i="1"/>
  <c r="AX860" i="1"/>
  <c r="AX861" i="1"/>
  <c r="AX862" i="1"/>
  <c r="AX863" i="1"/>
  <c r="AX864" i="1"/>
  <c r="AX865" i="1"/>
  <c r="AX866" i="1"/>
  <c r="AX867" i="1"/>
  <c r="AX868" i="1"/>
  <c r="AX869" i="1"/>
  <c r="AX870" i="1"/>
  <c r="AX871" i="1"/>
  <c r="AX872" i="1"/>
  <c r="AX873" i="1"/>
  <c r="AX875" i="1"/>
  <c r="AX874" i="1"/>
  <c r="AX876" i="1"/>
  <c r="AX877" i="1"/>
  <c r="AX878" i="1"/>
  <c r="AX879" i="1"/>
  <c r="AX880" i="1"/>
  <c r="AX881" i="1"/>
  <c r="AX882" i="1"/>
  <c r="AX883" i="1"/>
  <c r="AX884" i="1"/>
  <c r="AX885" i="1"/>
  <c r="AX886" i="1"/>
  <c r="AX887" i="1"/>
  <c r="AX888" i="1"/>
  <c r="AX889" i="1"/>
  <c r="AX890" i="1"/>
  <c r="AX891" i="1"/>
  <c r="AX892" i="1"/>
  <c r="AX894" i="1"/>
  <c r="AX893" i="1"/>
  <c r="AX895" i="1"/>
  <c r="AX896" i="1"/>
  <c r="AX897" i="1"/>
  <c r="AX898" i="1"/>
  <c r="AX899" i="1"/>
  <c r="AX900" i="1"/>
  <c r="AX901" i="1"/>
  <c r="AX902" i="1"/>
  <c r="AX903" i="1"/>
  <c r="AX904" i="1"/>
  <c r="AX905" i="1"/>
  <c r="AX906" i="1"/>
  <c r="AX907" i="1"/>
  <c r="AX908" i="1"/>
  <c r="AX909" i="1"/>
  <c r="AX910" i="1"/>
  <c r="AX911" i="1"/>
  <c r="AX912" i="1"/>
  <c r="AX913" i="1"/>
  <c r="AX914" i="1"/>
  <c r="AX915" i="1"/>
  <c r="AX916" i="1"/>
  <c r="AX917" i="1"/>
  <c r="AX918" i="1"/>
  <c r="AX919" i="1"/>
  <c r="AX920" i="1"/>
  <c r="AX921" i="1"/>
  <c r="AX923" i="1"/>
  <c r="AX924" i="1"/>
  <c r="AX925" i="1"/>
  <c r="AX926" i="1"/>
  <c r="AX927" i="1"/>
  <c r="AX928" i="1"/>
  <c r="AX929" i="1"/>
  <c r="AX930" i="1"/>
  <c r="AX932" i="1"/>
  <c r="AX933" i="1"/>
  <c r="AX935" i="1"/>
  <c r="AX937" i="1"/>
  <c r="AX939" i="1"/>
  <c r="AX940" i="1"/>
  <c r="AX942" i="1"/>
  <c r="AX945" i="1"/>
  <c r="AX946" i="1"/>
  <c r="AX947" i="1"/>
  <c r="AX948" i="1"/>
  <c r="AX949" i="1"/>
  <c r="AX950" i="1"/>
  <c r="AX951" i="1"/>
  <c r="AX952" i="1"/>
  <c r="AX953" i="1"/>
  <c r="AX954" i="1"/>
  <c r="AX955" i="1"/>
  <c r="AX956" i="1"/>
  <c r="AX957" i="1"/>
  <c r="AX958" i="1"/>
  <c r="AX959" i="1"/>
  <c r="AX961" i="1"/>
  <c r="AX960" i="1"/>
  <c r="AX831" i="1"/>
  <c r="AX838" i="1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34" i="5"/>
  <c r="U135" i="5"/>
  <c r="U136" i="5"/>
  <c r="U137" i="5"/>
  <c r="U138" i="5"/>
  <c r="U139" i="5"/>
  <c r="U140" i="5"/>
  <c r="U141" i="5"/>
  <c r="U142" i="5"/>
  <c r="U126" i="5"/>
  <c r="U125" i="5"/>
  <c r="U123" i="5"/>
  <c r="U93" i="5"/>
  <c r="U92" i="5"/>
  <c r="U84" i="5"/>
  <c r="U73" i="5"/>
  <c r="U74" i="5"/>
  <c r="U75" i="5"/>
  <c r="U76" i="5"/>
  <c r="U77" i="5"/>
  <c r="U78" i="5"/>
  <c r="U79" i="5"/>
  <c r="U34" i="5"/>
  <c r="U33" i="5"/>
  <c r="U13" i="5"/>
  <c r="U12" i="5"/>
  <c r="U11" i="5"/>
  <c r="U10" i="5"/>
  <c r="U9" i="5"/>
  <c r="U8" i="5" l="1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1" i="5"/>
  <c r="P122" i="5"/>
  <c r="P120" i="5" s="1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BK754" i="1" l="1"/>
  <c r="B754" i="1" s="1"/>
  <c r="BK190" i="1"/>
  <c r="BK6" i="1"/>
  <c r="BK580" i="1"/>
  <c r="B580" i="1" s="1"/>
  <c r="BK576" i="1"/>
  <c r="B576" i="1" s="1"/>
  <c r="BK193" i="1"/>
  <c r="BK4" i="1"/>
  <c r="BK749" i="1"/>
  <c r="B749" i="1" s="1"/>
  <c r="BK382" i="1"/>
  <c r="BK376" i="1"/>
  <c r="BK7" i="1"/>
  <c r="BK1058" i="1"/>
  <c r="B1058" i="1" s="1"/>
  <c r="BL1058" i="1"/>
  <c r="D1058" i="1" s="1"/>
  <c r="BK1060" i="1"/>
  <c r="B1060" i="1" s="1"/>
  <c r="BK1062" i="1"/>
  <c r="B1062" i="1" s="1"/>
  <c r="BL1062" i="1"/>
  <c r="D1062" i="1" s="1"/>
  <c r="BK1063" i="1"/>
  <c r="B1063" i="1" s="1"/>
  <c r="BL1065" i="1"/>
  <c r="D1065" i="1" s="1"/>
  <c r="BK1066" i="1"/>
  <c r="B1066" i="1" s="1"/>
  <c r="BL1066" i="1"/>
  <c r="D1066" i="1" s="1"/>
  <c r="BL1067" i="1"/>
  <c r="D1067" i="1" s="1"/>
  <c r="BK1068" i="1"/>
  <c r="B1068" i="1" s="1"/>
  <c r="BK1069" i="1"/>
  <c r="B1069" i="1" s="1"/>
  <c r="BK1071" i="1"/>
  <c r="B1071" i="1" s="1"/>
  <c r="BL1071" i="1"/>
  <c r="D1071" i="1" s="1"/>
  <c r="BK1070" i="1"/>
  <c r="B1070" i="1" s="1"/>
  <c r="BK1072" i="1"/>
  <c r="B1072" i="1" s="1"/>
  <c r="BL1072" i="1"/>
  <c r="D1072" i="1" s="1"/>
  <c r="BL1073" i="1"/>
  <c r="D1073" i="1" s="1"/>
  <c r="BK1074" i="1"/>
  <c r="B1074" i="1" s="1"/>
  <c r="BL1074" i="1"/>
  <c r="D1074" i="1" s="1"/>
  <c r="BL1025" i="1"/>
  <c r="D1025" i="1" s="1"/>
  <c r="BK1075" i="1"/>
  <c r="B1075" i="1" s="1"/>
  <c r="BL1075" i="1"/>
  <c r="D1075" i="1" s="1"/>
  <c r="BK1076" i="1"/>
  <c r="B1076" i="1" s="1"/>
  <c r="BK1077" i="1"/>
  <c r="B1077" i="1" s="1"/>
  <c r="BL1077" i="1"/>
  <c r="D1077" i="1" s="1"/>
  <c r="BK1080" i="1"/>
  <c r="B1080" i="1" s="1"/>
  <c r="BL1081" i="1"/>
  <c r="D1081" i="1" s="1"/>
  <c r="BK1082" i="1"/>
  <c r="B1082" i="1" s="1"/>
  <c r="BK1083" i="1"/>
  <c r="B1083" i="1" s="1"/>
  <c r="BK1084" i="1"/>
  <c r="B1084" i="1" s="1"/>
  <c r="BL1084" i="1"/>
  <c r="D1084" i="1" s="1"/>
  <c r="BK1086" i="1"/>
  <c r="B1086" i="1" s="1"/>
  <c r="BL1086" i="1"/>
  <c r="D1086" i="1" s="1"/>
  <c r="BK1085" i="1"/>
  <c r="B1085" i="1" s="1"/>
  <c r="BL1087" i="1"/>
  <c r="D1087" i="1" s="1"/>
  <c r="BK1089" i="1"/>
  <c r="B1089" i="1" s="1"/>
  <c r="BL1089" i="1"/>
  <c r="D1089" i="1" s="1"/>
  <c r="BL1090" i="1"/>
  <c r="D1090" i="1" s="1"/>
  <c r="BK1091" i="1"/>
  <c r="B1091" i="1" s="1"/>
  <c r="BL1091" i="1"/>
  <c r="D1091" i="1" s="1"/>
  <c r="BK1092" i="1"/>
  <c r="B1092" i="1" s="1"/>
  <c r="BL1092" i="1"/>
  <c r="D1092" i="1" s="1"/>
  <c r="BK1093" i="1"/>
  <c r="B1093" i="1" s="1"/>
  <c r="BL1026" i="1"/>
  <c r="D1026" i="1" s="1"/>
  <c r="BK1094" i="1"/>
  <c r="B1094" i="1" s="1"/>
  <c r="BK1095" i="1"/>
  <c r="B1095" i="1" s="1"/>
  <c r="BK1096" i="1"/>
  <c r="B1096" i="1" s="1"/>
  <c r="BL1096" i="1"/>
  <c r="D1096" i="1" s="1"/>
  <c r="BK1099" i="1"/>
  <c r="B1099" i="1" s="1"/>
  <c r="BK1100" i="1"/>
  <c r="B1100" i="1" s="1"/>
  <c r="BK1101" i="1"/>
  <c r="B1101" i="1" s="1"/>
  <c r="BK1102" i="1"/>
  <c r="B1102" i="1" s="1"/>
  <c r="BL1103" i="1"/>
  <c r="D1103" i="1" s="1"/>
  <c r="BK1104" i="1"/>
  <c r="B1104" i="1" s="1"/>
  <c r="BK1105" i="1"/>
  <c r="B1105" i="1" s="1"/>
  <c r="BL1105" i="1"/>
  <c r="D1105" i="1" s="1"/>
  <c r="BL1106" i="1"/>
  <c r="D1106" i="1" s="1"/>
  <c r="BL1107" i="1"/>
  <c r="D1107" i="1" s="1"/>
  <c r="BK1108" i="1"/>
  <c r="B1108" i="1" s="1"/>
  <c r="BL831" i="1"/>
  <c r="BK1109" i="1"/>
  <c r="B1109" i="1" s="1"/>
  <c r="BK1111" i="1"/>
  <c r="B1111" i="1" s="1"/>
  <c r="BK1112" i="1"/>
  <c r="B1112" i="1" s="1"/>
  <c r="BK1113" i="1"/>
  <c r="B1113" i="1" s="1"/>
  <c r="BK1114" i="1"/>
  <c r="B1114" i="1" s="1"/>
  <c r="BL1115" i="1"/>
  <c r="D1115" i="1" s="1"/>
  <c r="BK1116" i="1"/>
  <c r="B1116" i="1" s="1"/>
  <c r="BK1117" i="1"/>
  <c r="B1117" i="1" s="1"/>
  <c r="BK1122" i="1"/>
  <c r="B1122" i="1" s="1"/>
  <c r="BK1125" i="1"/>
  <c r="B1125" i="1" s="1"/>
  <c r="BL1118" i="1"/>
  <c r="D1118" i="1" s="1"/>
  <c r="BK1128" i="1"/>
  <c r="B1128" i="1" s="1"/>
  <c r="BL1129" i="1"/>
  <c r="D1129" i="1" s="1"/>
  <c r="BK1123" i="1"/>
  <c r="B1123" i="1" s="1"/>
  <c r="BL1123" i="1"/>
  <c r="D1123" i="1" s="1"/>
  <c r="BK1131" i="1"/>
  <c r="B1131" i="1" s="1"/>
  <c r="BL1131" i="1"/>
  <c r="D1131" i="1" s="1"/>
  <c r="BK1132" i="1"/>
  <c r="B1132" i="1" s="1"/>
  <c r="BK1135" i="1"/>
  <c r="B1135" i="1" s="1"/>
  <c r="BL1135" i="1"/>
  <c r="D1135" i="1" s="1"/>
  <c r="BK1136" i="1"/>
  <c r="B1136" i="1" s="1"/>
  <c r="BK1137" i="1"/>
  <c r="B1137" i="1" s="1"/>
  <c r="BL1138" i="1"/>
  <c r="D1138" i="1" s="1"/>
  <c r="BL1119" i="1"/>
  <c r="D1119" i="1" s="1"/>
  <c r="BK1139" i="1"/>
  <c r="B1139" i="1" s="1"/>
  <c r="BL1140" i="1"/>
  <c r="D1140" i="1" s="1"/>
  <c r="BK1141" i="1"/>
  <c r="B1141" i="1" s="1"/>
  <c r="BL1141" i="1"/>
  <c r="D1141" i="1" s="1"/>
  <c r="BK1143" i="1"/>
  <c r="B1143" i="1" s="1"/>
  <c r="BL1143" i="1"/>
  <c r="D1143" i="1" s="1"/>
  <c r="BK1144" i="1"/>
  <c r="B1144" i="1" s="1"/>
  <c r="BK1147" i="1"/>
  <c r="B1147" i="1" s="1"/>
  <c r="BL1147" i="1"/>
  <c r="D1147" i="1" s="1"/>
  <c r="BK1127" i="1"/>
  <c r="B1127" i="1" s="1"/>
  <c r="BL1127" i="1"/>
  <c r="D1127" i="1" s="1"/>
  <c r="BK1148" i="1"/>
  <c r="B1148" i="1" s="1"/>
  <c r="BK1149" i="1"/>
  <c r="B1149" i="1" s="1"/>
  <c r="BL1150" i="1"/>
  <c r="D1150" i="1" s="1"/>
  <c r="BL838" i="1"/>
  <c r="BK1151" i="1"/>
  <c r="B1151" i="1" s="1"/>
  <c r="BL1151" i="1"/>
  <c r="D1151" i="1" s="1"/>
  <c r="BK1152" i="1"/>
  <c r="B1152" i="1" s="1"/>
  <c r="BL1153" i="1"/>
  <c r="D1153" i="1" s="1"/>
  <c r="BK1154" i="1"/>
  <c r="B1154" i="1" s="1"/>
  <c r="BK1155" i="1"/>
  <c r="B1155" i="1" s="1"/>
  <c r="BK1156" i="1"/>
  <c r="B1156" i="1" s="1"/>
  <c r="BL1156" i="1"/>
  <c r="D1156" i="1" s="1"/>
  <c r="BK1121" i="1"/>
  <c r="B1121" i="1" s="1"/>
  <c r="BL1121" i="1"/>
  <c r="D1121" i="1" s="1"/>
  <c r="BK1158" i="1"/>
  <c r="B1158" i="1" s="1"/>
  <c r="BK1160" i="1"/>
  <c r="B1160" i="1" s="1"/>
  <c r="BL1160" i="1"/>
  <c r="D1160" i="1" s="1"/>
  <c r="BK1159" i="1"/>
  <c r="B1159" i="1" s="1"/>
  <c r="BK1161" i="1"/>
  <c r="B1161" i="1" s="1"/>
  <c r="BL1161" i="1"/>
  <c r="D1161" i="1" s="1"/>
  <c r="BL1030" i="1"/>
  <c r="D1030" i="1" s="1"/>
  <c r="BK1162" i="1"/>
  <c r="B1162" i="1" s="1"/>
  <c r="BK1163" i="1"/>
  <c r="B1163" i="1" s="1"/>
  <c r="BK1164" i="1"/>
  <c r="B1164" i="1" s="1"/>
  <c r="BL1164" i="1"/>
  <c r="D1164" i="1" s="1"/>
  <c r="BK1165" i="1"/>
  <c r="B1165" i="1" s="1"/>
  <c r="BL1166" i="1"/>
  <c r="D1166" i="1" s="1"/>
  <c r="BK1167" i="1"/>
  <c r="B1167" i="1" s="1"/>
  <c r="BK1168" i="1"/>
  <c r="B1168" i="1" s="1"/>
  <c r="BK1171" i="1"/>
  <c r="B1171" i="1" s="1"/>
  <c r="BL1171" i="1"/>
  <c r="D1171" i="1" s="1"/>
  <c r="BK1170" i="1"/>
  <c r="B1170" i="1" s="1"/>
  <c r="BK1172" i="1"/>
  <c r="B1172" i="1" s="1"/>
  <c r="BL1172" i="1"/>
  <c r="D1172" i="1" s="1"/>
  <c r="BL1037" i="1"/>
  <c r="D1037" i="1" s="1"/>
  <c r="BK1173" i="1"/>
  <c r="B1173" i="1" s="1"/>
  <c r="BK1174" i="1"/>
  <c r="B1174" i="1" s="1"/>
  <c r="BK1175" i="1"/>
  <c r="B1175" i="1" s="1"/>
  <c r="BK5" i="1"/>
  <c r="BL7" i="1"/>
  <c r="BK8" i="1"/>
  <c r="BK9" i="1"/>
  <c r="BL9" i="1"/>
  <c r="BK10" i="1"/>
  <c r="BK11" i="1"/>
  <c r="BL11" i="1"/>
  <c r="BK15" i="1"/>
  <c r="BL16" i="1"/>
  <c r="BK17" i="1"/>
  <c r="BL18" i="1"/>
  <c r="BK19" i="1"/>
  <c r="BK20" i="1"/>
  <c r="BL20" i="1"/>
  <c r="BK21" i="1"/>
  <c r="BK22" i="1"/>
  <c r="BL22" i="1"/>
  <c r="BK23" i="1"/>
  <c r="BK24" i="1"/>
  <c r="BL24" i="1"/>
  <c r="BK25" i="1"/>
  <c r="BL25" i="1"/>
  <c r="BK29" i="1"/>
  <c r="BL30" i="1"/>
  <c r="BK31" i="1"/>
  <c r="BL32" i="1"/>
  <c r="BK33" i="1"/>
  <c r="BK34" i="1"/>
  <c r="BK35" i="1"/>
  <c r="BK36" i="1"/>
  <c r="BK37" i="1"/>
  <c r="BL37" i="1"/>
  <c r="BK38" i="1"/>
  <c r="BL38" i="1"/>
  <c r="BK39" i="1"/>
  <c r="BK40" i="1"/>
  <c r="BK41" i="1"/>
  <c r="BL41" i="1"/>
  <c r="BK42" i="1"/>
  <c r="BK43" i="1"/>
  <c r="BK44" i="1"/>
  <c r="BL44" i="1"/>
  <c r="BK45" i="1"/>
  <c r="BL45" i="1"/>
  <c r="BK46" i="1"/>
  <c r="BK47" i="1"/>
  <c r="BL48" i="1"/>
  <c r="BL49" i="1"/>
  <c r="BK50" i="1"/>
  <c r="BL50" i="1"/>
  <c r="BL51" i="1"/>
  <c r="BK52" i="1"/>
  <c r="BK53" i="1"/>
  <c r="BK54" i="1"/>
  <c r="BK55" i="1"/>
  <c r="BL55" i="1"/>
  <c r="BK56" i="1"/>
  <c r="BL56" i="1"/>
  <c r="BK57" i="1"/>
  <c r="BK58" i="1"/>
  <c r="BK59" i="1"/>
  <c r="BL59" i="1"/>
  <c r="BK60" i="1"/>
  <c r="BK61" i="1"/>
  <c r="BK62" i="1"/>
  <c r="BL62" i="1"/>
  <c r="BK63" i="1"/>
  <c r="BL63" i="1"/>
  <c r="BK64" i="1"/>
  <c r="BK65" i="1"/>
  <c r="BL66" i="1"/>
  <c r="BL67" i="1"/>
  <c r="BK68" i="1"/>
  <c r="BL68" i="1"/>
  <c r="BL69" i="1"/>
  <c r="BK70" i="1"/>
  <c r="BK71" i="1"/>
  <c r="BK72" i="1"/>
  <c r="BK73" i="1"/>
  <c r="BK574" i="1"/>
  <c r="B574" i="1" s="1"/>
  <c r="BK75" i="1"/>
  <c r="BK77" i="1"/>
  <c r="BL77" i="1"/>
  <c r="BL78" i="1"/>
  <c r="BK79" i="1"/>
  <c r="BK80" i="1"/>
  <c r="BK579" i="1"/>
  <c r="B579" i="1" s="1"/>
  <c r="BK81" i="1"/>
  <c r="BL81" i="1"/>
  <c r="BK82" i="1"/>
  <c r="BL86" i="1"/>
  <c r="BK87" i="1"/>
  <c r="BK88" i="1"/>
  <c r="BK89" i="1"/>
  <c r="BL91" i="1"/>
  <c r="BK92" i="1"/>
  <c r="BK93" i="1"/>
  <c r="BK94" i="1"/>
  <c r="BK95" i="1"/>
  <c r="BL95" i="1"/>
  <c r="BK96" i="1"/>
  <c r="BL98" i="1"/>
  <c r="BK99" i="1"/>
  <c r="BK100" i="1"/>
  <c r="BL100" i="1"/>
  <c r="BK103" i="1"/>
  <c r="BL103" i="1"/>
  <c r="BL156" i="1"/>
  <c r="BL104" i="1"/>
  <c r="BK105" i="1"/>
  <c r="BK106" i="1"/>
  <c r="BK107" i="1"/>
  <c r="BK109" i="1"/>
  <c r="BK110" i="1"/>
  <c r="BK111" i="1"/>
  <c r="BK112" i="1"/>
  <c r="BL112" i="1"/>
  <c r="BK113" i="1"/>
  <c r="BL115" i="1"/>
  <c r="BK116" i="1"/>
  <c r="BK117" i="1"/>
  <c r="BL117" i="1"/>
  <c r="BK120" i="1"/>
  <c r="BL120" i="1"/>
  <c r="BL179" i="1"/>
  <c r="BL121" i="1"/>
  <c r="BK122" i="1"/>
  <c r="BK123" i="1"/>
  <c r="BK124" i="1"/>
  <c r="BK126" i="1"/>
  <c r="BK127" i="1"/>
  <c r="BK128" i="1"/>
  <c r="BK129" i="1"/>
  <c r="BL130" i="1"/>
  <c r="BK132" i="1"/>
  <c r="BK134" i="1"/>
  <c r="BL134" i="1"/>
  <c r="BK135" i="1"/>
  <c r="BK136" i="1"/>
  <c r="BK137" i="1"/>
  <c r="BK138" i="1"/>
  <c r="BK139" i="1"/>
  <c r="BL139" i="1"/>
  <c r="BL140" i="1"/>
  <c r="BK141" i="1"/>
  <c r="BL142" i="1"/>
  <c r="BL145" i="1"/>
  <c r="BK146" i="1"/>
  <c r="BK147" i="1"/>
  <c r="BK148" i="1"/>
  <c r="BL148" i="1"/>
  <c r="BL149" i="1"/>
  <c r="BK150" i="1"/>
  <c r="BK151" i="1"/>
  <c r="BL151" i="1"/>
  <c r="BK152" i="1"/>
  <c r="BK153" i="1"/>
  <c r="BL153" i="1"/>
  <c r="BK154" i="1"/>
  <c r="BK157" i="1"/>
  <c r="BK158" i="1"/>
  <c r="BL158" i="1"/>
  <c r="BK159" i="1"/>
  <c r="BL159" i="1"/>
  <c r="BK160" i="1"/>
  <c r="BK161" i="1"/>
  <c r="BK162" i="1"/>
  <c r="BL162" i="1"/>
  <c r="BL163" i="1"/>
  <c r="BK164" i="1"/>
  <c r="BL165" i="1"/>
  <c r="BL168" i="1"/>
  <c r="BK169" i="1"/>
  <c r="BL170" i="1"/>
  <c r="BK171" i="1"/>
  <c r="BL171" i="1"/>
  <c r="BL172" i="1"/>
  <c r="BK173" i="1"/>
  <c r="BK174" i="1"/>
  <c r="BK175" i="1"/>
  <c r="BL175" i="1"/>
  <c r="BK176" i="1"/>
  <c r="BK178" i="1"/>
  <c r="BL178" i="1"/>
  <c r="BK180" i="1"/>
  <c r="BK181" i="1"/>
  <c r="BK182" i="1"/>
  <c r="BL183" i="1"/>
  <c r="BK185" i="1"/>
  <c r="BL185" i="1"/>
  <c r="BK186" i="1"/>
  <c r="BK187" i="1"/>
  <c r="BK188" i="1"/>
  <c r="BK189" i="1"/>
  <c r="BK191" i="1"/>
  <c r="BK192" i="1"/>
  <c r="BK195" i="1"/>
  <c r="BK196" i="1"/>
  <c r="BK197" i="1"/>
  <c r="BK198" i="1"/>
  <c r="BL198" i="1"/>
  <c r="BK200" i="1"/>
  <c r="BK202" i="1"/>
  <c r="BK203" i="1"/>
  <c r="BL203" i="1"/>
  <c r="BK204" i="1"/>
  <c r="BL204" i="1"/>
  <c r="BL1169" i="1"/>
  <c r="D1169" i="1" s="1"/>
  <c r="BK207" i="1"/>
  <c r="BL209" i="1"/>
  <c r="BL210" i="1"/>
  <c r="BL211" i="1"/>
  <c r="BK212" i="1"/>
  <c r="BK214" i="1"/>
  <c r="BL214" i="1"/>
  <c r="BK215" i="1"/>
  <c r="BK216" i="1"/>
  <c r="BK217" i="1"/>
  <c r="BL217" i="1"/>
  <c r="BK219" i="1"/>
  <c r="BK221" i="1"/>
  <c r="BK222" i="1"/>
  <c r="BL222" i="1"/>
  <c r="BK223" i="1"/>
  <c r="BL223" i="1"/>
  <c r="BL1157" i="1"/>
  <c r="D1157" i="1" s="1"/>
  <c r="BK226" i="1"/>
  <c r="BL228" i="1"/>
  <c r="BL229" i="1"/>
  <c r="BL230" i="1"/>
  <c r="BK231" i="1"/>
  <c r="BK922" i="1"/>
  <c r="B922" i="1" s="1"/>
  <c r="BL922" i="1"/>
  <c r="BL232" i="1"/>
  <c r="BK233" i="1"/>
  <c r="BL233" i="1"/>
  <c r="BL234" i="1"/>
  <c r="BK235" i="1"/>
  <c r="BK236" i="1"/>
  <c r="BK237" i="1"/>
  <c r="BL237" i="1"/>
  <c r="BK239" i="1"/>
  <c r="BL239" i="1"/>
  <c r="BL240" i="1"/>
  <c r="BK241" i="1"/>
  <c r="BK242" i="1"/>
  <c r="BK243" i="1"/>
  <c r="BL243" i="1"/>
  <c r="BK244" i="1"/>
  <c r="BL244" i="1"/>
  <c r="BK245" i="1"/>
  <c r="BL245" i="1"/>
  <c r="BK247" i="1"/>
  <c r="BL248" i="1"/>
  <c r="BK249" i="1"/>
  <c r="BK250" i="1"/>
  <c r="BK1023" i="1"/>
  <c r="B1023" i="1" s="1"/>
  <c r="BL1023" i="1"/>
  <c r="D1023" i="1" s="1"/>
  <c r="BL251" i="1"/>
  <c r="BL252" i="1"/>
  <c r="BK253" i="1"/>
  <c r="BK255" i="1"/>
  <c r="BL255" i="1"/>
  <c r="BL256" i="1"/>
  <c r="BK257" i="1"/>
  <c r="BK258" i="1"/>
  <c r="BK259" i="1"/>
  <c r="BL259" i="1"/>
  <c r="BK261" i="1"/>
  <c r="BL262" i="1"/>
  <c r="BK263" i="1"/>
  <c r="BK264" i="1"/>
  <c r="BL265" i="1"/>
  <c r="BL266" i="1"/>
  <c r="BK267" i="1"/>
  <c r="BL268" i="1"/>
  <c r="BK269" i="1"/>
  <c r="BK270" i="1"/>
  <c r="BK272" i="1"/>
  <c r="BL274" i="1"/>
  <c r="BL275" i="1"/>
  <c r="BK276" i="1"/>
  <c r="BK277" i="1"/>
  <c r="BL279" i="1"/>
  <c r="BL280" i="1"/>
  <c r="BK281" i="1"/>
  <c r="BK282" i="1"/>
  <c r="BK284" i="1"/>
  <c r="BL284" i="1"/>
  <c r="BK285" i="1"/>
  <c r="BL286" i="1"/>
  <c r="BK289" i="1"/>
  <c r="BK290" i="1"/>
  <c r="BK291" i="1"/>
  <c r="BK293" i="1"/>
  <c r="BL293" i="1"/>
  <c r="BK294" i="1"/>
  <c r="BL294" i="1"/>
  <c r="BL295" i="1"/>
  <c r="BK296" i="1"/>
  <c r="BL296" i="1"/>
  <c r="BK297" i="1"/>
  <c r="BL297" i="1"/>
  <c r="BK299" i="1"/>
  <c r="BL299" i="1"/>
  <c r="BK300" i="1"/>
  <c r="BL300" i="1"/>
  <c r="BK301" i="1"/>
  <c r="BK302" i="1"/>
  <c r="BL303" i="1"/>
  <c r="BK306" i="1"/>
  <c r="BK307" i="1"/>
  <c r="BK309" i="1"/>
  <c r="BL310" i="1"/>
  <c r="BK311" i="1"/>
  <c r="BL311" i="1"/>
  <c r="BK312" i="1"/>
  <c r="BL312" i="1"/>
  <c r="BL313" i="1"/>
  <c r="BK314" i="1"/>
  <c r="BL314" i="1"/>
  <c r="BK315" i="1"/>
  <c r="BK316" i="1"/>
  <c r="BL316" i="1"/>
  <c r="BK318" i="1"/>
  <c r="BL318" i="1"/>
  <c r="BL319" i="1"/>
  <c r="BK320" i="1"/>
  <c r="BL320" i="1"/>
  <c r="BK321" i="1"/>
  <c r="BK322" i="1"/>
  <c r="BK324" i="1"/>
  <c r="BK325" i="1"/>
  <c r="BK326" i="1"/>
  <c r="BL327" i="1"/>
  <c r="BK328" i="1"/>
  <c r="BL328" i="1"/>
  <c r="BL329" i="1"/>
  <c r="BK330" i="1"/>
  <c r="BL331" i="1"/>
  <c r="BK332" i="1"/>
  <c r="BL332" i="1"/>
  <c r="BL333" i="1"/>
  <c r="BK334" i="1"/>
  <c r="BL334" i="1"/>
  <c r="BK335" i="1"/>
  <c r="BK336" i="1"/>
  <c r="BK337" i="1"/>
  <c r="BL338" i="1"/>
  <c r="BL339" i="1"/>
  <c r="BK340" i="1"/>
  <c r="BK342" i="1"/>
  <c r="BL342" i="1"/>
  <c r="BL343" i="1"/>
  <c r="BK344" i="1"/>
  <c r="BK345" i="1"/>
  <c r="BL346" i="1"/>
  <c r="BK347" i="1"/>
  <c r="BK348" i="1"/>
  <c r="BL349" i="1"/>
  <c r="BK351" i="1"/>
  <c r="BL184" i="1"/>
  <c r="BK352" i="1"/>
  <c r="BK353" i="1"/>
  <c r="BL354" i="1"/>
  <c r="BK355" i="1"/>
  <c r="BK356" i="1"/>
  <c r="BL356" i="1"/>
  <c r="BL357" i="1"/>
  <c r="BK358" i="1"/>
  <c r="BK359" i="1"/>
  <c r="BL360" i="1"/>
  <c r="BK361" i="1"/>
  <c r="BK362" i="1"/>
  <c r="BK365" i="1"/>
  <c r="BL373" i="1"/>
  <c r="BK366" i="1"/>
  <c r="BL367" i="1"/>
  <c r="BK368" i="1"/>
  <c r="BK369" i="1"/>
  <c r="BL369" i="1"/>
  <c r="BK370" i="1"/>
  <c r="BL371" i="1"/>
  <c r="BK372" i="1"/>
  <c r="BL372" i="1"/>
  <c r="BK374" i="1"/>
  <c r="BK375" i="1"/>
  <c r="BK377" i="1"/>
  <c r="BL377" i="1"/>
  <c r="BL378" i="1"/>
  <c r="BK379" i="1"/>
  <c r="BL379" i="1"/>
  <c r="BK381" i="1"/>
  <c r="BK383" i="1"/>
  <c r="BL383" i="1"/>
  <c r="BK384" i="1"/>
  <c r="BK385" i="1"/>
  <c r="BL386" i="1"/>
  <c r="BK387" i="1"/>
  <c r="BK388" i="1"/>
  <c r="BK389" i="1"/>
  <c r="BK390" i="1"/>
  <c r="BL390" i="1"/>
  <c r="BL391" i="1"/>
  <c r="BK393" i="1"/>
  <c r="BL393" i="1"/>
  <c r="BL394" i="1"/>
  <c r="BK395" i="1"/>
  <c r="BK396" i="1"/>
  <c r="BL397" i="1"/>
  <c r="BK398" i="1"/>
  <c r="BK399" i="1"/>
  <c r="BL399" i="1"/>
  <c r="BK400" i="1"/>
  <c r="BL401" i="1"/>
  <c r="BK402" i="1"/>
  <c r="BK403" i="1"/>
  <c r="BK404" i="1"/>
  <c r="BL404" i="1"/>
  <c r="BK405" i="1"/>
  <c r="BL405" i="1"/>
  <c r="BK406" i="1"/>
  <c r="BL406" i="1"/>
  <c r="BK407" i="1"/>
  <c r="BL407" i="1"/>
  <c r="BK408" i="1"/>
  <c r="BL408" i="1"/>
  <c r="BL409" i="1"/>
  <c r="BL411" i="1"/>
  <c r="BL412" i="1"/>
  <c r="BK413" i="1"/>
  <c r="BK414" i="1"/>
  <c r="BL415" i="1"/>
  <c r="BK416" i="1"/>
  <c r="BL417" i="1"/>
  <c r="BK418" i="1"/>
  <c r="BL418" i="1"/>
  <c r="BK419" i="1"/>
  <c r="BL420" i="1"/>
  <c r="BL421" i="1"/>
  <c r="BK422" i="1"/>
  <c r="BK423" i="1"/>
  <c r="BL423" i="1"/>
  <c r="BK424" i="1"/>
  <c r="BL424" i="1"/>
  <c r="BK425" i="1"/>
  <c r="BL425" i="1"/>
  <c r="BK426" i="1"/>
  <c r="BL426" i="1"/>
  <c r="BK427" i="1"/>
  <c r="BL427" i="1"/>
  <c r="BK429" i="1"/>
  <c r="BL430" i="1"/>
  <c r="BK431" i="1"/>
  <c r="BL432" i="1"/>
  <c r="BK433" i="1"/>
  <c r="BK434" i="1"/>
  <c r="BK573" i="1"/>
  <c r="B573" i="1" s="1"/>
  <c r="BL435" i="1"/>
  <c r="BK436" i="1"/>
  <c r="BK437" i="1"/>
  <c r="BL437" i="1"/>
  <c r="BK438" i="1"/>
  <c r="BL438" i="1"/>
  <c r="BK439" i="1"/>
  <c r="BK441" i="1"/>
  <c r="BL441" i="1"/>
  <c r="BK442" i="1"/>
  <c r="BL443" i="1"/>
  <c r="BL444" i="1"/>
  <c r="BK446" i="1"/>
  <c r="BL447" i="1"/>
  <c r="BK449" i="1"/>
  <c r="BL448" i="1"/>
  <c r="BK450" i="1"/>
  <c r="BK578" i="1"/>
  <c r="B578" i="1" s="1"/>
  <c r="BK451" i="1"/>
  <c r="BK452" i="1"/>
  <c r="BL452" i="1"/>
  <c r="BK453" i="1"/>
  <c r="BK455" i="1"/>
  <c r="BL456" i="1"/>
  <c r="BL457" i="1"/>
  <c r="BK459" i="1"/>
  <c r="BK461" i="1"/>
  <c r="BL460" i="1"/>
  <c r="BK462" i="1"/>
  <c r="BL462" i="1"/>
  <c r="BK463" i="1"/>
  <c r="BK464" i="1"/>
  <c r="BK931" i="1"/>
  <c r="B931" i="1" s="1"/>
  <c r="BL931" i="1"/>
  <c r="BK934" i="1"/>
  <c r="B934" i="1" s="1"/>
  <c r="BL934" i="1"/>
  <c r="BL467" i="1"/>
  <c r="BK941" i="1"/>
  <c r="B941" i="1" s="1"/>
  <c r="BL941" i="1"/>
  <c r="BL470" i="1"/>
  <c r="BK472" i="1"/>
  <c r="B472" i="1" s="1"/>
  <c r="BK473" i="1"/>
  <c r="B473" i="1" s="1"/>
  <c r="BL473" i="1"/>
  <c r="BK474" i="1"/>
  <c r="B474" i="1" s="1"/>
  <c r="BK475" i="1"/>
  <c r="B475" i="1" s="1"/>
  <c r="BK485" i="1"/>
  <c r="B485" i="1" s="1"/>
  <c r="BL485" i="1"/>
  <c r="BK477" i="1"/>
  <c r="B477" i="1" s="1"/>
  <c r="BK790" i="1"/>
  <c r="B790" i="1" s="1"/>
  <c r="BL478" i="1"/>
  <c r="BL480" i="1"/>
  <c r="BK481" i="1"/>
  <c r="B481" i="1" s="1"/>
  <c r="BK482" i="1"/>
  <c r="B482" i="1" s="1"/>
  <c r="BL482" i="1"/>
  <c r="BK483" i="1"/>
  <c r="B483" i="1" s="1"/>
  <c r="BL483" i="1"/>
  <c r="BK484" i="1"/>
  <c r="B484" i="1" s="1"/>
  <c r="BL484" i="1"/>
  <c r="BK486" i="1"/>
  <c r="B486" i="1" s="1"/>
  <c r="BK487" i="1"/>
  <c r="B487" i="1" s="1"/>
  <c r="BL489" i="1"/>
  <c r="BK490" i="1"/>
  <c r="B490" i="1" s="1"/>
  <c r="BK492" i="1"/>
  <c r="B492" i="1" s="1"/>
  <c r="BL492" i="1"/>
  <c r="BL493" i="1"/>
  <c r="BL494" i="1"/>
  <c r="BK496" i="1"/>
  <c r="B496" i="1" s="1"/>
  <c r="BK497" i="1"/>
  <c r="B497" i="1" s="1"/>
  <c r="BL497" i="1"/>
  <c r="BK498" i="1"/>
  <c r="B498" i="1" s="1"/>
  <c r="BK499" i="1"/>
  <c r="B499" i="1" s="1"/>
  <c r="BK501" i="1"/>
  <c r="B501" i="1" s="1"/>
  <c r="BK807" i="1"/>
  <c r="B807" i="1" s="1"/>
  <c r="BL502" i="1"/>
  <c r="BL504" i="1"/>
  <c r="BK505" i="1"/>
  <c r="B505" i="1" s="1"/>
  <c r="BK506" i="1"/>
  <c r="B506" i="1" s="1"/>
  <c r="BL506" i="1"/>
  <c r="BK507" i="1"/>
  <c r="B507" i="1" s="1"/>
  <c r="BL507" i="1"/>
  <c r="BK508" i="1"/>
  <c r="B508" i="1" s="1"/>
  <c r="BL508" i="1"/>
  <c r="BK509" i="1"/>
  <c r="B509" i="1" s="1"/>
  <c r="BL509" i="1"/>
  <c r="BK510" i="1"/>
  <c r="B510" i="1" s="1"/>
  <c r="BK511" i="1"/>
  <c r="B511" i="1" s="1"/>
  <c r="BL513" i="1"/>
  <c r="BK515" i="1"/>
  <c r="B515" i="1" s="1"/>
  <c r="BL515" i="1"/>
  <c r="BK514" i="1"/>
  <c r="B514" i="1" s="1"/>
  <c r="BK516" i="1"/>
  <c r="B516" i="1" s="1"/>
  <c r="BL516" i="1"/>
  <c r="BL517" i="1"/>
  <c r="BL518" i="1"/>
  <c r="BK519" i="1"/>
  <c r="B519" i="1" s="1"/>
  <c r="BK520" i="1"/>
  <c r="B520" i="1" s="1"/>
  <c r="BL520" i="1"/>
  <c r="BK521" i="1"/>
  <c r="B521" i="1" s="1"/>
  <c r="BK522" i="1"/>
  <c r="B522" i="1" s="1"/>
  <c r="BL522" i="1"/>
  <c r="BL523" i="1"/>
  <c r="BK524" i="1"/>
  <c r="B524" i="1" s="1"/>
  <c r="BL524" i="1"/>
  <c r="BK525" i="1"/>
  <c r="B525" i="1" s="1"/>
  <c r="BK528" i="1"/>
  <c r="B528" i="1" s="1"/>
  <c r="BK529" i="1"/>
  <c r="B529" i="1" s="1"/>
  <c r="BL529" i="1"/>
  <c r="BK530" i="1"/>
  <c r="B530" i="1" s="1"/>
  <c r="BL530" i="1"/>
  <c r="BK533" i="1"/>
  <c r="B533" i="1" s="1"/>
  <c r="BK534" i="1"/>
  <c r="B534" i="1" s="1"/>
  <c r="BL534" i="1"/>
  <c r="BL536" i="1"/>
  <c r="BK537" i="1"/>
  <c r="B537" i="1" s="1"/>
  <c r="BL537" i="1"/>
  <c r="BL538" i="1"/>
  <c r="BK539" i="1"/>
  <c r="B539" i="1" s="1"/>
  <c r="BL539" i="1"/>
  <c r="BK540" i="1"/>
  <c r="B540" i="1" s="1"/>
  <c r="BK541" i="1"/>
  <c r="B541" i="1" s="1"/>
  <c r="BL541" i="1"/>
  <c r="BK542" i="1"/>
  <c r="B542" i="1" s="1"/>
  <c r="BK543" i="1"/>
  <c r="B543" i="1" s="1"/>
  <c r="BL543" i="1"/>
  <c r="BL544" i="1"/>
  <c r="BK545" i="1"/>
  <c r="B545" i="1" s="1"/>
  <c r="BL545" i="1"/>
  <c r="BK546" i="1"/>
  <c r="B546" i="1" s="1"/>
  <c r="BK549" i="1"/>
  <c r="B549" i="1" s="1"/>
  <c r="BK550" i="1"/>
  <c r="B550" i="1" s="1"/>
  <c r="BL550" i="1"/>
  <c r="BK553" i="1"/>
  <c r="B553" i="1" s="1"/>
  <c r="BK554" i="1"/>
  <c r="B554" i="1" s="1"/>
  <c r="BL554" i="1"/>
  <c r="BL556" i="1"/>
  <c r="BK557" i="1"/>
  <c r="B557" i="1" s="1"/>
  <c r="BL557" i="1"/>
  <c r="BL558" i="1"/>
  <c r="BK559" i="1"/>
  <c r="B559" i="1" s="1"/>
  <c r="BL559" i="1"/>
  <c r="BK560" i="1"/>
  <c r="B560" i="1" s="1"/>
  <c r="BK561" i="1"/>
  <c r="B561" i="1" s="1"/>
  <c r="BK562" i="1"/>
  <c r="B562" i="1" s="1"/>
  <c r="BL562" i="1"/>
  <c r="BK563" i="1"/>
  <c r="B563" i="1" s="1"/>
  <c r="BK565" i="1"/>
  <c r="B565" i="1" s="1"/>
  <c r="BL565" i="1"/>
  <c r="BK566" i="1"/>
  <c r="B566" i="1" s="1"/>
  <c r="BK567" i="1"/>
  <c r="B567" i="1" s="1"/>
  <c r="BK568" i="1"/>
  <c r="B568" i="1" s="1"/>
  <c r="BL568" i="1"/>
  <c r="BK569" i="1"/>
  <c r="B569" i="1" s="1"/>
  <c r="BL569" i="1"/>
  <c r="BK570" i="1"/>
  <c r="B570" i="1" s="1"/>
  <c r="BL572" i="1"/>
  <c r="BL577" i="1"/>
  <c r="BK581" i="1"/>
  <c r="B581" i="1" s="1"/>
  <c r="BK582" i="1"/>
  <c r="B582" i="1" s="1"/>
  <c r="BL582" i="1"/>
  <c r="BK583" i="1"/>
  <c r="B583" i="1" s="1"/>
  <c r="BK584" i="1"/>
  <c r="B584" i="1" s="1"/>
  <c r="BL586" i="1"/>
  <c r="BL587" i="1"/>
  <c r="BK588" i="1"/>
  <c r="B588" i="1" s="1"/>
  <c r="BL588" i="1"/>
  <c r="BK589" i="1"/>
  <c r="B589" i="1" s="1"/>
  <c r="BK590" i="1"/>
  <c r="B590" i="1" s="1"/>
  <c r="BK591" i="1"/>
  <c r="B591" i="1" s="1"/>
  <c r="BK592" i="1"/>
  <c r="B592" i="1" s="1"/>
  <c r="BL592" i="1"/>
  <c r="BK593" i="1"/>
  <c r="B593" i="1" s="1"/>
  <c r="BL593" i="1"/>
  <c r="BK594" i="1"/>
  <c r="B594" i="1" s="1"/>
  <c r="BK595" i="1"/>
  <c r="B595" i="1" s="1"/>
  <c r="BL596" i="1"/>
  <c r="BL598" i="1"/>
  <c r="BK599" i="1"/>
  <c r="B599" i="1" s="1"/>
  <c r="BK600" i="1"/>
  <c r="B600" i="1" s="1"/>
  <c r="BL600" i="1"/>
  <c r="BK601" i="1"/>
  <c r="B601" i="1" s="1"/>
  <c r="BL601" i="1"/>
  <c r="BK602" i="1"/>
  <c r="B602" i="1" s="1"/>
  <c r="BK603" i="1"/>
  <c r="B603" i="1" s="1"/>
  <c r="BL605" i="1"/>
  <c r="BL606" i="1"/>
  <c r="BK607" i="1"/>
  <c r="B607" i="1" s="1"/>
  <c r="BL607" i="1"/>
  <c r="BK608" i="1"/>
  <c r="B608" i="1" s="1"/>
  <c r="BK609" i="1"/>
  <c r="B609" i="1" s="1"/>
  <c r="BK610" i="1"/>
  <c r="B610" i="1" s="1"/>
  <c r="BK611" i="1"/>
  <c r="B611" i="1" s="1"/>
  <c r="BL611" i="1"/>
  <c r="BK612" i="1"/>
  <c r="B612" i="1" s="1"/>
  <c r="BL612" i="1"/>
  <c r="BK613" i="1"/>
  <c r="B613" i="1" s="1"/>
  <c r="BL613" i="1"/>
  <c r="BK614" i="1"/>
  <c r="B614" i="1" s="1"/>
  <c r="BK615" i="1"/>
  <c r="B615" i="1" s="1"/>
  <c r="BL616" i="1"/>
  <c r="BL618" i="1"/>
  <c r="BK619" i="1"/>
  <c r="B619" i="1" s="1"/>
  <c r="BK620" i="1"/>
  <c r="B620" i="1" s="1"/>
  <c r="BL620" i="1"/>
  <c r="BK621" i="1"/>
  <c r="B621" i="1" s="1"/>
  <c r="BK622" i="1"/>
  <c r="B622" i="1" s="1"/>
  <c r="BL622" i="1"/>
  <c r="BL623" i="1"/>
  <c r="BL624" i="1"/>
  <c r="BL625" i="1"/>
  <c r="BK626" i="1"/>
  <c r="B626" i="1" s="1"/>
  <c r="BK627" i="1"/>
  <c r="B627" i="1" s="1"/>
  <c r="BK628" i="1"/>
  <c r="B628" i="1" s="1"/>
  <c r="BL628" i="1"/>
  <c r="BK629" i="1"/>
  <c r="B629" i="1" s="1"/>
  <c r="BL629" i="1"/>
  <c r="BK630" i="1"/>
  <c r="B630" i="1" s="1"/>
  <c r="BL630" i="1"/>
  <c r="BK631" i="1"/>
  <c r="B631" i="1" s="1"/>
  <c r="BL631" i="1"/>
  <c r="BK632" i="1"/>
  <c r="B632" i="1" s="1"/>
  <c r="BK633" i="1"/>
  <c r="B633" i="1" s="1"/>
  <c r="BK634" i="1"/>
  <c r="B634" i="1" s="1"/>
  <c r="BK635" i="1"/>
  <c r="B635" i="1" s="1"/>
  <c r="BL636" i="1"/>
  <c r="BK638" i="1"/>
  <c r="B638" i="1" s="1"/>
  <c r="BL639" i="1"/>
  <c r="BK640" i="1"/>
  <c r="B640" i="1" s="1"/>
  <c r="BL640" i="1"/>
  <c r="BL641" i="1"/>
  <c r="BK642" i="1"/>
  <c r="B642" i="1" s="1"/>
  <c r="BL642" i="1"/>
  <c r="BL645" i="1"/>
  <c r="BK646" i="1"/>
  <c r="B646" i="1" s="1"/>
  <c r="BK647" i="1"/>
  <c r="B647" i="1" s="1"/>
  <c r="BK648" i="1"/>
  <c r="B648" i="1" s="1"/>
  <c r="BL648" i="1"/>
  <c r="BK649" i="1"/>
  <c r="B649" i="1" s="1"/>
  <c r="BK650" i="1"/>
  <c r="B650" i="1" s="1"/>
  <c r="BL651" i="1"/>
  <c r="BK653" i="1"/>
  <c r="B653" i="1" s="1"/>
  <c r="BL654" i="1"/>
  <c r="BK655" i="1"/>
  <c r="B655" i="1" s="1"/>
  <c r="BK656" i="1"/>
  <c r="B656" i="1" s="1"/>
  <c r="BL659" i="1"/>
  <c r="BL660" i="1"/>
  <c r="BK661" i="1"/>
  <c r="B661" i="1" s="1"/>
  <c r="BK662" i="1"/>
  <c r="B662" i="1" s="1"/>
  <c r="BK663" i="1"/>
  <c r="B663" i="1" s="1"/>
  <c r="BL664" i="1"/>
  <c r="BK665" i="1"/>
  <c r="B665" i="1" s="1"/>
  <c r="BL666" i="1"/>
  <c r="BK667" i="1"/>
  <c r="B667" i="1" s="1"/>
  <c r="BL667" i="1"/>
  <c r="BK670" i="1"/>
  <c r="B670" i="1" s="1"/>
  <c r="BL670" i="1"/>
  <c r="BK673" i="1"/>
  <c r="B673" i="1" s="1"/>
  <c r="BL673" i="1"/>
  <c r="BK674" i="1"/>
  <c r="B674" i="1" s="1"/>
  <c r="BK675" i="1"/>
  <c r="B675" i="1" s="1"/>
  <c r="BK676" i="1"/>
  <c r="B676" i="1" s="1"/>
  <c r="BL676" i="1"/>
  <c r="BK677" i="1"/>
  <c r="B677" i="1" s="1"/>
  <c r="BL677" i="1"/>
  <c r="BL678" i="1"/>
  <c r="BK679" i="1"/>
  <c r="B679" i="1" s="1"/>
  <c r="BL679" i="1"/>
  <c r="BL680" i="1"/>
  <c r="BK681" i="1"/>
  <c r="B681" i="1" s="1"/>
  <c r="BL681" i="1"/>
  <c r="BK683" i="1"/>
  <c r="B683" i="1" s="1"/>
  <c r="BL1176" i="1"/>
  <c r="D1176" i="1" s="1"/>
  <c r="BK685" i="1"/>
  <c r="B685" i="1" s="1"/>
  <c r="BK686" i="1"/>
  <c r="B686" i="1" s="1"/>
  <c r="BL687" i="1"/>
  <c r="BL688" i="1"/>
  <c r="BK689" i="1"/>
  <c r="B689" i="1" s="1"/>
  <c r="BK690" i="1"/>
  <c r="B690" i="1" s="1"/>
  <c r="BK691" i="1"/>
  <c r="B691" i="1" s="1"/>
  <c r="BL691" i="1"/>
  <c r="BK692" i="1"/>
  <c r="B692" i="1" s="1"/>
  <c r="BL692" i="1"/>
  <c r="BL693" i="1"/>
  <c r="BK694" i="1"/>
  <c r="B694" i="1" s="1"/>
  <c r="BL694" i="1"/>
  <c r="BK695" i="1"/>
  <c r="B695" i="1" s="1"/>
  <c r="BL695" i="1"/>
  <c r="BK697" i="1"/>
  <c r="B697" i="1" s="1"/>
  <c r="BL1177" i="1"/>
  <c r="D1177" i="1" s="1"/>
  <c r="BK699" i="1"/>
  <c r="B699" i="1" s="1"/>
  <c r="BK700" i="1"/>
  <c r="B700" i="1" s="1"/>
  <c r="BL701" i="1"/>
  <c r="BK702" i="1"/>
  <c r="B702" i="1" s="1"/>
  <c r="BK703" i="1"/>
  <c r="B703" i="1" s="1"/>
  <c r="BK704" i="1"/>
  <c r="B704" i="1" s="1"/>
  <c r="BL704" i="1"/>
  <c r="BL705" i="1"/>
  <c r="BK706" i="1"/>
  <c r="B706" i="1" s="1"/>
  <c r="BK707" i="1"/>
  <c r="B707" i="1" s="1"/>
  <c r="BL707" i="1"/>
  <c r="BL708" i="1"/>
  <c r="BK709" i="1"/>
  <c r="B709" i="1" s="1"/>
  <c r="BK711" i="1"/>
  <c r="B711" i="1" s="1"/>
  <c r="BL711" i="1"/>
  <c r="BK712" i="1"/>
  <c r="B712" i="1" s="1"/>
  <c r="BK713" i="1"/>
  <c r="B713" i="1" s="1"/>
  <c r="BL713" i="1"/>
  <c r="BK714" i="1"/>
  <c r="B714" i="1" s="1"/>
  <c r="BL714" i="1"/>
  <c r="BK715" i="1"/>
  <c r="B715" i="1" s="1"/>
  <c r="BK716" i="1"/>
  <c r="B716" i="1" s="1"/>
  <c r="BL716" i="1"/>
  <c r="BK717" i="1"/>
  <c r="B717" i="1" s="1"/>
  <c r="BL717" i="1"/>
  <c r="BK718" i="1"/>
  <c r="B718" i="1" s="1"/>
  <c r="BK719" i="1"/>
  <c r="B719" i="1" s="1"/>
  <c r="BK720" i="1"/>
  <c r="B720" i="1" s="1"/>
  <c r="BK721" i="1"/>
  <c r="B721" i="1" s="1"/>
  <c r="BL721" i="1"/>
  <c r="BL722" i="1"/>
  <c r="BK723" i="1"/>
  <c r="B723" i="1" s="1"/>
  <c r="BK724" i="1"/>
  <c r="B724" i="1" s="1"/>
  <c r="BL724" i="1"/>
  <c r="BL725" i="1"/>
  <c r="BK726" i="1"/>
  <c r="B726" i="1" s="1"/>
  <c r="BK728" i="1"/>
  <c r="B728" i="1" s="1"/>
  <c r="BL728" i="1"/>
  <c r="BK729" i="1"/>
  <c r="B729" i="1" s="1"/>
  <c r="BK730" i="1"/>
  <c r="B730" i="1" s="1"/>
  <c r="BL730" i="1"/>
  <c r="BK731" i="1"/>
  <c r="B731" i="1" s="1"/>
  <c r="BK732" i="1"/>
  <c r="B732" i="1" s="1"/>
  <c r="BL732" i="1"/>
  <c r="BK733" i="1"/>
  <c r="B733" i="1" s="1"/>
  <c r="BL733" i="1"/>
  <c r="BK734" i="1"/>
  <c r="B734" i="1" s="1"/>
  <c r="BL735" i="1"/>
  <c r="BL380" i="1"/>
  <c r="BK736" i="1"/>
  <c r="B736" i="1" s="1"/>
  <c r="BK737" i="1"/>
  <c r="B737" i="1" s="1"/>
  <c r="BK738" i="1"/>
  <c r="B738" i="1" s="1"/>
  <c r="BL738" i="1"/>
  <c r="BK739" i="1"/>
  <c r="B739" i="1" s="1"/>
  <c r="BK740" i="1"/>
  <c r="B740" i="1" s="1"/>
  <c r="BL740" i="1"/>
  <c r="BK741" i="1"/>
  <c r="B741" i="1" s="1"/>
  <c r="BK742" i="1"/>
  <c r="B742" i="1" s="1"/>
  <c r="BL742" i="1"/>
  <c r="BK743" i="1"/>
  <c r="B743" i="1" s="1"/>
  <c r="BL744" i="1"/>
  <c r="BL466" i="1"/>
  <c r="BK745" i="1"/>
  <c r="B745" i="1" s="1"/>
  <c r="BL745" i="1"/>
  <c r="BL746" i="1"/>
  <c r="BK748" i="1"/>
  <c r="B748" i="1" s="1"/>
  <c r="BL750" i="1"/>
  <c r="BL751" i="1"/>
  <c r="BK753" i="1"/>
  <c r="B753" i="1" s="1"/>
  <c r="BL755" i="1"/>
  <c r="BK756" i="1"/>
  <c r="B756" i="1" s="1"/>
  <c r="BL756" i="1"/>
  <c r="BL757" i="1"/>
  <c r="BK758" i="1"/>
  <c r="B758" i="1" s="1"/>
  <c r="BK760" i="1"/>
  <c r="B760" i="1" s="1"/>
  <c r="BK761" i="1"/>
  <c r="B761" i="1" s="1"/>
  <c r="BK765" i="1"/>
  <c r="B765" i="1" s="1"/>
  <c r="BL766" i="1"/>
  <c r="BK767" i="1"/>
  <c r="B767" i="1" s="1"/>
  <c r="BK768" i="1"/>
  <c r="B768" i="1" s="1"/>
  <c r="BL768" i="1"/>
  <c r="BK769" i="1"/>
  <c r="B769" i="1" s="1"/>
  <c r="BK771" i="1"/>
  <c r="B771" i="1" s="1"/>
  <c r="BL771" i="1"/>
  <c r="BL772" i="1"/>
  <c r="BK773" i="1"/>
  <c r="B773" i="1" s="1"/>
  <c r="BK775" i="1"/>
  <c r="B775" i="1" s="1"/>
  <c r="BK776" i="1"/>
  <c r="B776" i="1" s="1"/>
  <c r="BK779" i="1"/>
  <c r="B779" i="1" s="1"/>
  <c r="BL780" i="1"/>
  <c r="BK781" i="1"/>
  <c r="B781" i="1" s="1"/>
  <c r="BK782" i="1"/>
  <c r="B782" i="1" s="1"/>
  <c r="BL782" i="1"/>
  <c r="BK783" i="1"/>
  <c r="B783" i="1" s="1"/>
  <c r="BK784" i="1"/>
  <c r="B784" i="1" s="1"/>
  <c r="BL784" i="1"/>
  <c r="BK787" i="1"/>
  <c r="B787" i="1" s="1"/>
  <c r="BL787" i="1"/>
  <c r="BL788" i="1"/>
  <c r="BK808" i="1"/>
  <c r="B808" i="1" s="1"/>
  <c r="BL808" i="1"/>
  <c r="BK791" i="1"/>
  <c r="B791" i="1" s="1"/>
  <c r="BK792" i="1"/>
  <c r="B792" i="1" s="1"/>
  <c r="BK793" i="1"/>
  <c r="B793" i="1" s="1"/>
  <c r="BK833" i="1"/>
  <c r="B833" i="1" s="1"/>
  <c r="BK794" i="1"/>
  <c r="B794" i="1" s="1"/>
  <c r="BL795" i="1"/>
  <c r="BK797" i="1"/>
  <c r="B797" i="1" s="1"/>
  <c r="BL797" i="1"/>
  <c r="BK798" i="1"/>
  <c r="B798" i="1" s="1"/>
  <c r="BL798" i="1"/>
  <c r="BK799" i="1"/>
  <c r="B799" i="1" s="1"/>
  <c r="BL799" i="1"/>
  <c r="BK800" i="1"/>
  <c r="B800" i="1" s="1"/>
  <c r="BL800" i="1"/>
  <c r="BK801" i="1"/>
  <c r="B801" i="1" s="1"/>
  <c r="BL801" i="1"/>
  <c r="BL469" i="1"/>
  <c r="BK803" i="1"/>
  <c r="B803" i="1" s="1"/>
  <c r="BL803" i="1"/>
  <c r="BK804" i="1"/>
  <c r="B804" i="1" s="1"/>
  <c r="BL805" i="1"/>
  <c r="BK819" i="1"/>
  <c r="B819" i="1" s="1"/>
  <c r="BL819" i="1"/>
  <c r="BK809" i="1"/>
  <c r="B809" i="1" s="1"/>
  <c r="BK810" i="1"/>
  <c r="B810" i="1" s="1"/>
  <c r="BK936" i="1"/>
  <c r="B936" i="1" s="1"/>
  <c r="BK811" i="1"/>
  <c r="B811" i="1" s="1"/>
  <c r="BK813" i="1"/>
  <c r="B813" i="1" s="1"/>
  <c r="BL813" i="1"/>
  <c r="BK814" i="1"/>
  <c r="B814" i="1" s="1"/>
  <c r="BL814" i="1"/>
  <c r="BK815" i="1"/>
  <c r="B815" i="1" s="1"/>
  <c r="BL815" i="1"/>
  <c r="BK816" i="1"/>
  <c r="B816" i="1" s="1"/>
  <c r="BL816" i="1"/>
  <c r="BL747" i="1"/>
  <c r="BK818" i="1"/>
  <c r="B818" i="1" s="1"/>
  <c r="BK820" i="1"/>
  <c r="B820" i="1" s="1"/>
  <c r="BL820" i="1"/>
  <c r="BK821" i="1"/>
  <c r="B821" i="1" s="1"/>
  <c r="BK943" i="1"/>
  <c r="B943" i="1" s="1"/>
  <c r="BK822" i="1"/>
  <c r="B822" i="1" s="1"/>
  <c r="BL822" i="1"/>
  <c r="BK824" i="1"/>
  <c r="B824" i="1" s="1"/>
  <c r="BL824" i="1"/>
  <c r="BK823" i="1"/>
  <c r="B823" i="1" s="1"/>
  <c r="BL752" i="1"/>
  <c r="BK826" i="1"/>
  <c r="B826" i="1" s="1"/>
  <c r="BL826" i="1"/>
  <c r="BK825" i="1"/>
  <c r="B825" i="1" s="1"/>
  <c r="BK828" i="1"/>
  <c r="B828" i="1" s="1"/>
  <c r="BK830" i="1"/>
  <c r="B830" i="1" s="1"/>
  <c r="BL830" i="1"/>
  <c r="BK834" i="1"/>
  <c r="B834" i="1" s="1"/>
  <c r="BL835" i="1"/>
  <c r="BK837" i="1"/>
  <c r="B837" i="1" s="1"/>
  <c r="BL837" i="1"/>
  <c r="BL839" i="1"/>
  <c r="BK840" i="1"/>
  <c r="B840" i="1" s="1"/>
  <c r="BL841" i="1"/>
  <c r="BK842" i="1"/>
  <c r="B842" i="1" s="1"/>
  <c r="BL842" i="1"/>
  <c r="BK843" i="1"/>
  <c r="B843" i="1" s="1"/>
  <c r="BK844" i="1"/>
  <c r="B844" i="1" s="1"/>
  <c r="BL844" i="1"/>
  <c r="BK845" i="1"/>
  <c r="B845" i="1" s="1"/>
  <c r="BL845" i="1"/>
  <c r="BK846" i="1"/>
  <c r="B846" i="1" s="1"/>
  <c r="BK848" i="1"/>
  <c r="B848" i="1" s="1"/>
  <c r="BL849" i="1"/>
  <c r="BK850" i="1"/>
  <c r="B850" i="1" s="1"/>
  <c r="BL850" i="1"/>
  <c r="BK851" i="1"/>
  <c r="B851" i="1" s="1"/>
  <c r="BL851" i="1"/>
  <c r="BK1032" i="1"/>
  <c r="B1032" i="1" s="1"/>
  <c r="BL1032" i="1"/>
  <c r="D1032" i="1" s="1"/>
  <c r="BL852" i="1"/>
  <c r="BK853" i="1"/>
  <c r="B853" i="1" s="1"/>
  <c r="BK855" i="1"/>
  <c r="B855" i="1" s="1"/>
  <c r="BL856" i="1"/>
  <c r="BK857" i="1"/>
  <c r="B857" i="1" s="1"/>
  <c r="BK858" i="1"/>
  <c r="B858" i="1" s="1"/>
  <c r="BL859" i="1"/>
  <c r="BK860" i="1"/>
  <c r="B860" i="1" s="1"/>
  <c r="BL860" i="1"/>
  <c r="BK861" i="1"/>
  <c r="B861" i="1" s="1"/>
  <c r="BK862" i="1"/>
  <c r="B862" i="1" s="1"/>
  <c r="BL862" i="1"/>
  <c r="BK863" i="1"/>
  <c r="B863" i="1" s="1"/>
  <c r="BK865" i="1"/>
  <c r="B865" i="1" s="1"/>
  <c r="BL866" i="1"/>
  <c r="BK867" i="1"/>
  <c r="B867" i="1" s="1"/>
  <c r="BL867" i="1"/>
  <c r="BK868" i="1"/>
  <c r="B868" i="1" s="1"/>
  <c r="BL868" i="1"/>
  <c r="BK1038" i="1"/>
  <c r="B1038" i="1" s="1"/>
  <c r="BL1038" i="1"/>
  <c r="D1038" i="1" s="1"/>
  <c r="BL869" i="1"/>
  <c r="BK870" i="1"/>
  <c r="B870" i="1" s="1"/>
  <c r="BK872" i="1"/>
  <c r="B872" i="1" s="1"/>
  <c r="BL873" i="1"/>
  <c r="BK875" i="1"/>
  <c r="B875" i="1" s="1"/>
  <c r="BL875" i="1"/>
  <c r="BK874" i="1"/>
  <c r="B874" i="1" s="1"/>
  <c r="BK876" i="1"/>
  <c r="B876" i="1" s="1"/>
  <c r="BL876" i="1"/>
  <c r="BK877" i="1"/>
  <c r="B877" i="1" s="1"/>
  <c r="BK878" i="1"/>
  <c r="B878" i="1" s="1"/>
  <c r="BK879" i="1"/>
  <c r="B879" i="1" s="1"/>
  <c r="BK880" i="1"/>
  <c r="B880" i="1" s="1"/>
  <c r="BK881" i="1"/>
  <c r="B881" i="1" s="1"/>
  <c r="BL882" i="1"/>
  <c r="BK884" i="1"/>
  <c r="B884" i="1" s="1"/>
  <c r="BK886" i="1"/>
  <c r="B886" i="1" s="1"/>
  <c r="BK887" i="1"/>
  <c r="B887" i="1" s="1"/>
  <c r="BL887" i="1"/>
  <c r="BK890" i="1"/>
  <c r="B890" i="1" s="1"/>
  <c r="BK892" i="1"/>
  <c r="B892" i="1" s="1"/>
  <c r="BK894" i="1"/>
  <c r="B894" i="1" s="1"/>
  <c r="BL894" i="1"/>
  <c r="BK893" i="1"/>
  <c r="B893" i="1" s="1"/>
  <c r="BK895" i="1"/>
  <c r="B895" i="1" s="1"/>
  <c r="BL895" i="1"/>
  <c r="BL896" i="1"/>
  <c r="BL897" i="1"/>
  <c r="BK898" i="1"/>
  <c r="B898" i="1" s="1"/>
  <c r="BK899" i="1"/>
  <c r="B899" i="1" s="1"/>
  <c r="BK900" i="1"/>
  <c r="B900" i="1" s="1"/>
  <c r="BK901" i="1"/>
  <c r="B901" i="1" s="1"/>
  <c r="BK902" i="1"/>
  <c r="B902" i="1" s="1"/>
  <c r="BL902" i="1"/>
  <c r="BL903" i="1"/>
  <c r="BK905" i="1"/>
  <c r="B905" i="1" s="1"/>
  <c r="BK907" i="1"/>
  <c r="B907" i="1" s="1"/>
  <c r="BL907" i="1"/>
  <c r="BK910" i="1"/>
  <c r="B910" i="1" s="1"/>
  <c r="BK911" i="1"/>
  <c r="B911" i="1" s="1"/>
  <c r="BK913" i="1"/>
  <c r="B913" i="1" s="1"/>
  <c r="BK914" i="1"/>
  <c r="B914" i="1" s="1"/>
  <c r="BL914" i="1"/>
  <c r="BK915" i="1"/>
  <c r="B915" i="1" s="1"/>
  <c r="BL915" i="1"/>
  <c r="BL916" i="1"/>
  <c r="BL917" i="1"/>
  <c r="BK918" i="1"/>
  <c r="B918" i="1" s="1"/>
  <c r="BK919" i="1"/>
  <c r="B919" i="1" s="1"/>
  <c r="BK920" i="1"/>
  <c r="B920" i="1" s="1"/>
  <c r="BK921" i="1"/>
  <c r="B921" i="1" s="1"/>
  <c r="BL923" i="1"/>
  <c r="BK924" i="1"/>
  <c r="B924" i="1" s="1"/>
  <c r="BK925" i="1"/>
  <c r="B925" i="1" s="1"/>
  <c r="BK926" i="1"/>
  <c r="B926" i="1" s="1"/>
  <c r="BL926" i="1"/>
  <c r="BL927" i="1"/>
  <c r="BL928" i="1"/>
  <c r="BK929" i="1"/>
  <c r="B929" i="1" s="1"/>
  <c r="BK930" i="1"/>
  <c r="B930" i="1" s="1"/>
  <c r="BK932" i="1"/>
  <c r="B932" i="1" s="1"/>
  <c r="BL933" i="1"/>
  <c r="BL935" i="1"/>
  <c r="BK937" i="1"/>
  <c r="B937" i="1" s="1"/>
  <c r="BL939" i="1"/>
  <c r="BL940" i="1"/>
  <c r="BL942" i="1"/>
  <c r="BL945" i="1"/>
  <c r="BK946" i="1"/>
  <c r="B946" i="1" s="1"/>
  <c r="BK947" i="1"/>
  <c r="B947" i="1" s="1"/>
  <c r="BL948" i="1"/>
  <c r="BK949" i="1"/>
  <c r="B949" i="1" s="1"/>
  <c r="BK950" i="1"/>
  <c r="B950" i="1" s="1"/>
  <c r="BL950" i="1"/>
  <c r="BK951" i="1"/>
  <c r="B951" i="1" s="1"/>
  <c r="BL952" i="1"/>
  <c r="BK954" i="1"/>
  <c r="B954" i="1" s="1"/>
  <c r="BK955" i="1"/>
  <c r="B955" i="1" s="1"/>
  <c r="BL955" i="1"/>
  <c r="BL956" i="1"/>
  <c r="BK957" i="1"/>
  <c r="B957" i="1" s="1"/>
  <c r="BK958" i="1"/>
  <c r="B958" i="1" s="1"/>
  <c r="BK959" i="1"/>
  <c r="B959" i="1" s="1"/>
  <c r="BK961" i="1"/>
  <c r="B961" i="1" s="1"/>
  <c r="BL961" i="1"/>
  <c r="BK960" i="1"/>
  <c r="B960" i="1" s="1"/>
  <c r="BL962" i="1"/>
  <c r="D962" i="1" s="1"/>
  <c r="BL963" i="1"/>
  <c r="D963" i="1" s="1"/>
  <c r="BK964" i="1"/>
  <c r="B964" i="1" s="1"/>
  <c r="BK965" i="1"/>
  <c r="B965" i="1" s="1"/>
  <c r="BK966" i="1"/>
  <c r="B966" i="1" s="1"/>
  <c r="BL966" i="1"/>
  <c r="D966" i="1" s="1"/>
  <c r="BL967" i="1"/>
  <c r="D967" i="1" s="1"/>
  <c r="BK968" i="1"/>
  <c r="B968" i="1" s="1"/>
  <c r="BL968" i="1"/>
  <c r="D968" i="1" s="1"/>
  <c r="BK969" i="1"/>
  <c r="B969" i="1" s="1"/>
  <c r="BK970" i="1"/>
  <c r="B970" i="1" s="1"/>
  <c r="BL970" i="1"/>
  <c r="D970" i="1" s="1"/>
  <c r="BK971" i="1"/>
  <c r="B971" i="1" s="1"/>
  <c r="BL972" i="1"/>
  <c r="D972" i="1" s="1"/>
  <c r="BK974" i="1"/>
  <c r="B974" i="1" s="1"/>
  <c r="BK975" i="1"/>
  <c r="B975" i="1" s="1"/>
  <c r="BL975" i="1"/>
  <c r="D975" i="1" s="1"/>
  <c r="BL976" i="1"/>
  <c r="D976" i="1" s="1"/>
  <c r="BK977" i="1"/>
  <c r="B977" i="1" s="1"/>
  <c r="BK978" i="1"/>
  <c r="B978" i="1" s="1"/>
  <c r="BK979" i="1"/>
  <c r="B979" i="1" s="1"/>
  <c r="BK981" i="1"/>
  <c r="B981" i="1" s="1"/>
  <c r="BL981" i="1"/>
  <c r="D981" i="1" s="1"/>
  <c r="BK980" i="1"/>
  <c r="B980" i="1" s="1"/>
  <c r="BL982" i="1"/>
  <c r="D982" i="1" s="1"/>
  <c r="BL983" i="1"/>
  <c r="D983" i="1" s="1"/>
  <c r="BK984" i="1"/>
  <c r="B984" i="1" s="1"/>
  <c r="BK985" i="1"/>
  <c r="B985" i="1" s="1"/>
  <c r="BK986" i="1"/>
  <c r="B986" i="1" s="1"/>
  <c r="BL986" i="1"/>
  <c r="D986" i="1" s="1"/>
  <c r="BK987" i="1"/>
  <c r="B987" i="1" s="1"/>
  <c r="BL987" i="1"/>
  <c r="D987" i="1" s="1"/>
  <c r="BK988" i="1"/>
  <c r="B988" i="1" s="1"/>
  <c r="BK989" i="1"/>
  <c r="B989" i="1" s="1"/>
  <c r="BK990" i="1"/>
  <c r="B990" i="1" s="1"/>
  <c r="BL991" i="1"/>
  <c r="D991" i="1" s="1"/>
  <c r="BK992" i="1"/>
  <c r="B992" i="1" s="1"/>
  <c r="BL992" i="1"/>
  <c r="D992" i="1" s="1"/>
  <c r="BL993" i="1"/>
  <c r="D993" i="1" s="1"/>
  <c r="BL995" i="1"/>
  <c r="D995" i="1" s="1"/>
  <c r="BK996" i="1"/>
  <c r="B996" i="1" s="1"/>
  <c r="BL996" i="1"/>
  <c r="D996" i="1" s="1"/>
  <c r="BK997" i="1"/>
  <c r="B997" i="1" s="1"/>
  <c r="BL997" i="1"/>
  <c r="D997" i="1" s="1"/>
  <c r="BK999" i="1"/>
  <c r="B999" i="1" s="1"/>
  <c r="BK1000" i="1"/>
  <c r="B1000" i="1" s="1"/>
  <c r="BK1001" i="1"/>
  <c r="B1001" i="1" s="1"/>
  <c r="BL1001" i="1"/>
  <c r="D1001" i="1" s="1"/>
  <c r="BK1002" i="1"/>
  <c r="B1002" i="1" s="1"/>
  <c r="BL1002" i="1"/>
  <c r="D1002" i="1" s="1"/>
  <c r="BK1003" i="1"/>
  <c r="B1003" i="1" s="1"/>
  <c r="BL1005" i="1"/>
  <c r="D1005" i="1" s="1"/>
  <c r="BK1006" i="1"/>
  <c r="B1006" i="1" s="1"/>
  <c r="BK1008" i="1"/>
  <c r="B1008" i="1" s="1"/>
  <c r="BL1009" i="1"/>
  <c r="D1009" i="1" s="1"/>
  <c r="BK1010" i="1"/>
  <c r="B1010" i="1" s="1"/>
  <c r="BL1010" i="1"/>
  <c r="D1010" i="1" s="1"/>
  <c r="BK1012" i="1"/>
  <c r="B1012" i="1" s="1"/>
  <c r="BK1013" i="1"/>
  <c r="B1013" i="1" s="1"/>
  <c r="BK1014" i="1"/>
  <c r="B1014" i="1" s="1"/>
  <c r="BL1014" i="1"/>
  <c r="D1014" i="1" s="1"/>
  <c r="BK1015" i="1"/>
  <c r="B1015" i="1" s="1"/>
  <c r="BL1017" i="1"/>
  <c r="D1017" i="1" s="1"/>
  <c r="BK1018" i="1"/>
  <c r="B1018" i="1" s="1"/>
  <c r="BK1019" i="1"/>
  <c r="B1019" i="1" s="1"/>
  <c r="BL1020" i="1"/>
  <c r="D1020" i="1" s="1"/>
  <c r="BK1021" i="1"/>
  <c r="B1021" i="1" s="1"/>
  <c r="BL1021" i="1"/>
  <c r="D1021" i="1" s="1"/>
  <c r="BK1022" i="1"/>
  <c r="B1022" i="1" s="1"/>
  <c r="BK1024" i="1"/>
  <c r="B1024" i="1" s="1"/>
  <c r="BK1028" i="1"/>
  <c r="B1028" i="1" s="1"/>
  <c r="BK1029" i="1"/>
  <c r="B1029" i="1" s="1"/>
  <c r="BL1029" i="1"/>
  <c r="D1029" i="1" s="1"/>
  <c r="BK1033" i="1"/>
  <c r="B1033" i="1" s="1"/>
  <c r="BK1036" i="1"/>
  <c r="B1036" i="1" s="1"/>
  <c r="BL1036" i="1"/>
  <c r="D1036" i="1" s="1"/>
  <c r="BL1041" i="1"/>
  <c r="D1041" i="1" s="1"/>
  <c r="BK1042" i="1"/>
  <c r="B1042" i="1" s="1"/>
  <c r="BL1042" i="1"/>
  <c r="D1042" i="1" s="1"/>
  <c r="BK1044" i="1"/>
  <c r="B1044" i="1" s="1"/>
  <c r="BK1046" i="1"/>
  <c r="B1046" i="1" s="1"/>
  <c r="BL1046" i="1"/>
  <c r="D1046" i="1" s="1"/>
  <c r="BL1048" i="1"/>
  <c r="D1048" i="1" s="1"/>
  <c r="BK1049" i="1"/>
  <c r="B1049" i="1" s="1"/>
  <c r="BL1049" i="1"/>
  <c r="D1049" i="1" s="1"/>
  <c r="BL1050" i="1"/>
  <c r="D1050" i="1" s="1"/>
  <c r="BK1051" i="1"/>
  <c r="B1051" i="1" s="1"/>
  <c r="BK1052" i="1"/>
  <c r="B1052" i="1" s="1"/>
  <c r="BK1053" i="1"/>
  <c r="B1053" i="1" s="1"/>
  <c r="BL1053" i="1"/>
  <c r="D1053" i="1" s="1"/>
  <c r="BL1054" i="1"/>
  <c r="D1054" i="1" s="1"/>
  <c r="BK1055" i="1"/>
  <c r="B1055" i="1" s="1"/>
  <c r="BL1055" i="1"/>
  <c r="D1055" i="1" s="1"/>
  <c r="BK1056" i="1"/>
  <c r="B1056" i="1" s="1"/>
  <c r="BL1056" i="1"/>
  <c r="D1056" i="1" s="1"/>
  <c r="BL1057" i="1"/>
  <c r="D1057" i="1" s="1"/>
  <c r="BK3" i="1"/>
  <c r="U177" i="5"/>
  <c r="U176" i="5"/>
  <c r="U175" i="5"/>
  <c r="U174" i="5"/>
  <c r="BL355" i="1" s="1"/>
  <c r="U173" i="5"/>
  <c r="U172" i="5"/>
  <c r="BL152" i="1" s="1"/>
  <c r="U171" i="5"/>
  <c r="U170" i="5"/>
  <c r="BL594" i="1" s="1"/>
  <c r="U169" i="5"/>
  <c r="U168" i="5"/>
  <c r="BL953" i="1" s="1"/>
  <c r="U167" i="5"/>
  <c r="U166" i="5"/>
  <c r="BL619" i="1" s="1"/>
  <c r="U165" i="5"/>
  <c r="BL1013" i="1" s="1"/>
  <c r="D1013" i="1" s="1"/>
  <c r="U148" i="5"/>
  <c r="U147" i="5"/>
  <c r="BL42" i="1" s="1"/>
  <c r="U146" i="5"/>
  <c r="U145" i="5"/>
  <c r="BL553" i="1" s="1"/>
  <c r="U144" i="5"/>
  <c r="U143" i="5"/>
  <c r="BL910" i="1" s="1"/>
  <c r="U133" i="5"/>
  <c r="U132" i="5"/>
  <c r="BL985" i="1" s="1"/>
  <c r="D985" i="1" s="1"/>
  <c r="U131" i="5"/>
  <c r="U130" i="5"/>
  <c r="BL57" i="1" s="1"/>
  <c r="U129" i="5"/>
  <c r="BL344" i="1" s="1"/>
  <c r="U128" i="5"/>
  <c r="BL110" i="1" s="1"/>
  <c r="U127" i="5"/>
  <c r="BL647" i="1" s="1"/>
  <c r="U124" i="5"/>
  <c r="BL19" i="1" s="1"/>
  <c r="U122" i="5"/>
  <c r="BL1122" i="1" s="1"/>
  <c r="D1122" i="1" s="1"/>
  <c r="U121" i="5"/>
  <c r="BL1069" i="1" s="1"/>
  <c r="D1069" i="1" s="1"/>
  <c r="U120" i="5"/>
  <c r="BL510" i="1" s="1"/>
  <c r="U119" i="5"/>
  <c r="BL325" i="1" s="1"/>
  <c r="U118" i="5"/>
  <c r="BL290" i="1" s="1"/>
  <c r="U117" i="5"/>
  <c r="U116" i="5"/>
  <c r="BL578" i="1" s="1"/>
  <c r="U115" i="5"/>
  <c r="U114" i="5"/>
  <c r="U113" i="5"/>
  <c r="U112" i="5"/>
  <c r="BL574" i="1" s="1"/>
  <c r="U111" i="5"/>
  <c r="BL823" i="1" s="1"/>
  <c r="U110" i="5"/>
  <c r="BL960" i="1" s="1"/>
  <c r="BK1041" i="1"/>
  <c r="B1041" i="1" s="1"/>
  <c r="U109" i="5"/>
  <c r="BL226" i="1" s="1"/>
  <c r="BK572" i="1"/>
  <c r="B572" i="1" s="1"/>
  <c r="U108" i="5"/>
  <c r="U107" i="5"/>
  <c r="BL930" i="1" s="1"/>
  <c r="BK953" i="1"/>
  <c r="B953" i="1" s="1"/>
  <c r="BK360" i="1"/>
  <c r="U106" i="5"/>
  <c r="U105" i="5"/>
  <c r="BL257" i="1" s="1"/>
  <c r="BK502" i="1"/>
  <c r="B502" i="1" s="1"/>
  <c r="BK852" i="1"/>
  <c r="B852" i="1" s="1"/>
  <c r="U104" i="5"/>
  <c r="U103" i="5"/>
  <c r="BL561" i="1" s="1"/>
  <c r="U102" i="5"/>
  <c r="U101" i="5"/>
  <c r="U100" i="5"/>
  <c r="U99" i="5"/>
  <c r="BL79" i="1" s="1"/>
  <c r="U98" i="5"/>
  <c r="BK1007" i="1"/>
  <c r="B1007" i="1" s="1"/>
  <c r="U97" i="5"/>
  <c r="BL302" i="1" s="1"/>
  <c r="U96" i="5"/>
  <c r="BL92" i="1" s="1"/>
  <c r="BK234" i="1"/>
  <c r="U95" i="5"/>
  <c r="U94" i="5"/>
  <c r="BL609" i="1" s="1"/>
  <c r="BK401" i="1"/>
  <c r="BK149" i="1"/>
  <c r="U91" i="5"/>
  <c r="U90" i="5"/>
  <c r="BL1158" i="1" s="1"/>
  <c r="D1158" i="1" s="1"/>
  <c r="BK596" i="1"/>
  <c r="B596" i="1" s="1"/>
  <c r="U89" i="5"/>
  <c r="BL197" i="1" s="1"/>
  <c r="U88" i="5"/>
  <c r="BK1045" i="1"/>
  <c r="B1045" i="1" s="1"/>
  <c r="U87" i="5"/>
  <c r="BL27" i="1" s="1"/>
  <c r="U86" i="5"/>
  <c r="U85" i="5"/>
  <c r="BK84" i="1"/>
  <c r="U83" i="5"/>
  <c r="BL428" i="1" s="1"/>
  <c r="U82" i="5"/>
  <c r="BK854" i="1"/>
  <c r="B854" i="1" s="1"/>
  <c r="U81" i="5"/>
  <c r="BL1045" i="1" s="1"/>
  <c r="D1045" i="1" s="1"/>
  <c r="U80" i="5"/>
  <c r="BL1059" i="1" s="1"/>
  <c r="D1059" i="1" s="1"/>
  <c r="BK144" i="1"/>
  <c r="U72" i="5"/>
  <c r="U71" i="5"/>
  <c r="BL83" i="1" s="1"/>
  <c r="BK847" i="1"/>
  <c r="B847" i="1" s="1"/>
  <c r="U70" i="5"/>
  <c r="U69" i="5"/>
  <c r="BL108" i="1" s="1"/>
  <c r="U68" i="5"/>
  <c r="U67" i="5"/>
  <c r="BL144" i="1" s="1"/>
  <c r="BK143" i="1"/>
  <c r="U66" i="5"/>
  <c r="U65" i="5"/>
  <c r="BL1078" i="1" s="1"/>
  <c r="D1078" i="1" s="1"/>
  <c r="BK504" i="1"/>
  <c r="B504" i="1" s="1"/>
  <c r="U64" i="5"/>
  <c r="U63" i="5"/>
  <c r="U62" i="5"/>
  <c r="BK778" i="1"/>
  <c r="B778" i="1" s="1"/>
  <c r="U61" i="5"/>
  <c r="BL363" i="1" s="1"/>
  <c r="U60" i="5"/>
  <c r="U59" i="5"/>
  <c r="BL288" i="1" s="1"/>
  <c r="U58" i="5"/>
  <c r="BL652" i="1" s="1"/>
  <c r="BK526" i="1"/>
  <c r="B526" i="1" s="1"/>
  <c r="U57" i="5"/>
  <c r="BK788" i="1"/>
  <c r="B788" i="1" s="1"/>
  <c r="U56" i="5"/>
  <c r="BL778" i="1" s="1"/>
  <c r="U55" i="5"/>
  <c r="U54" i="5"/>
  <c r="BL853" i="1" s="1"/>
  <c r="U53" i="5"/>
  <c r="BK447" i="1"/>
  <c r="U52" i="5"/>
  <c r="BL155" i="1" s="1"/>
  <c r="BK538" i="1"/>
  <c r="B538" i="1" s="1"/>
  <c r="U51" i="5"/>
  <c r="BL989" i="1" s="1"/>
  <c r="D989" i="1" s="1"/>
  <c r="BK750" i="1"/>
  <c r="B750" i="1" s="1"/>
  <c r="U50" i="5"/>
  <c r="BL17" i="1" s="1"/>
  <c r="BK1011" i="1"/>
  <c r="B1011" i="1" s="1"/>
  <c r="U49" i="5"/>
  <c r="BL46" i="1" s="1"/>
  <c r="U48" i="5"/>
  <c r="BL817" i="1" s="1"/>
  <c r="U47" i="5"/>
  <c r="BL796" i="1" s="1"/>
  <c r="BK440" i="1"/>
  <c r="U46" i="5"/>
  <c r="U45" i="5"/>
  <c r="BL1098" i="1" s="1"/>
  <c r="D1098" i="1" s="1"/>
  <c r="BK904" i="1"/>
  <c r="B904" i="1" s="1"/>
  <c r="U44" i="5"/>
  <c r="U43" i="5"/>
  <c r="BL471" i="1" s="1"/>
  <c r="BK503" i="1"/>
  <c r="B503" i="1" s="1"/>
  <c r="U42" i="5"/>
  <c r="U41" i="5"/>
  <c r="BL889" i="1" s="1"/>
  <c r="BK597" i="1"/>
  <c r="B597" i="1" s="1"/>
  <c r="U40" i="5"/>
  <c r="U39" i="5"/>
  <c r="BL597" i="1" s="1"/>
  <c r="BK759" i="1"/>
  <c r="B759" i="1" s="1"/>
  <c r="U38" i="5"/>
  <c r="P33" i="5"/>
  <c r="U37" i="5"/>
  <c r="BL774" i="1" s="1"/>
  <c r="P32" i="5"/>
  <c r="BK211" i="1" s="1"/>
  <c r="U36" i="5"/>
  <c r="P31" i="5"/>
  <c r="U35" i="5"/>
  <c r="BL891" i="1" s="1"/>
  <c r="P30" i="5"/>
  <c r="BK888" i="1" s="1"/>
  <c r="B888" i="1" s="1"/>
  <c r="U32" i="5"/>
  <c r="P29" i="5"/>
  <c r="BK308" i="1" s="1"/>
  <c r="U31" i="5"/>
  <c r="BL908" i="1" s="1"/>
  <c r="P28" i="5"/>
  <c r="U30" i="5"/>
  <c r="BL292" i="1" s="1"/>
  <c r="P27" i="5"/>
  <c r="BK585" i="1" s="1"/>
  <c r="B585" i="1" s="1"/>
  <c r="U29" i="5"/>
  <c r="P26" i="5"/>
  <c r="U28" i="5"/>
  <c r="BL777" i="1" s="1"/>
  <c r="P25" i="5"/>
  <c r="BK349" i="1" s="1"/>
  <c r="U27" i="5"/>
  <c r="P24" i="5"/>
  <c r="BK841" i="1" s="1"/>
  <c r="B841" i="1" s="1"/>
  <c r="U26" i="5"/>
  <c r="BL348" i="1" s="1"/>
  <c r="P23" i="5"/>
  <c r="U25" i="5"/>
  <c r="BL720" i="1" s="1"/>
  <c r="P22" i="5"/>
  <c r="BK51" i="1" s="1"/>
  <c r="U24" i="5"/>
  <c r="P21" i="5"/>
  <c r="BK417" i="1" s="1"/>
  <c r="U23" i="5"/>
  <c r="P20" i="5"/>
  <c r="U22" i="5"/>
  <c r="BL398" i="1" s="1"/>
  <c r="P19" i="5"/>
  <c r="BK671" i="1" s="1"/>
  <c r="B671" i="1" s="1"/>
  <c r="U21" i="5"/>
  <c r="P18" i="5"/>
  <c r="U20" i="5"/>
  <c r="BL1027" i="1" s="1"/>
  <c r="D1027" i="1" s="1"/>
  <c r="P17" i="5"/>
  <c r="U19" i="5"/>
  <c r="P16" i="5"/>
  <c r="U18" i="5"/>
  <c r="BL1114" i="1" s="1"/>
  <c r="D1114" i="1" s="1"/>
  <c r="P15" i="5"/>
  <c r="P14" i="5"/>
  <c r="BK1037" i="1" s="1"/>
  <c r="B1037" i="1" s="1"/>
  <c r="U17" i="5"/>
  <c r="BL900" i="1" s="1"/>
  <c r="P13" i="5"/>
  <c r="U16" i="5"/>
  <c r="BL449" i="1" s="1"/>
  <c r="P12" i="5"/>
  <c r="BK1090" i="1" s="1"/>
  <c r="B1090" i="1" s="1"/>
  <c r="U15" i="5"/>
  <c r="P11" i="5"/>
  <c r="U14" i="5"/>
  <c r="BL1012" i="1" s="1"/>
  <c r="D1012" i="1" s="1"/>
  <c r="P10" i="5"/>
  <c r="BK229" i="1" s="1"/>
  <c r="P9" i="5"/>
  <c r="P8" i="5"/>
  <c r="BK666" i="1" s="1"/>
  <c r="B666" i="1" s="1"/>
  <c r="U7" i="5"/>
  <c r="BL959" i="1" s="1"/>
  <c r="P7" i="5"/>
  <c r="BK780" i="1" s="1"/>
  <c r="B780" i="1" s="1"/>
  <c r="U6" i="5"/>
  <c r="P6" i="5"/>
  <c r="U5" i="5"/>
  <c r="BL1132" i="1" s="1"/>
  <c r="D1132" i="1" s="1"/>
  <c r="P5" i="5"/>
  <c r="BK678" i="1" s="1"/>
  <c r="B678" i="1" s="1"/>
  <c r="U4" i="5"/>
  <c r="P4" i="5"/>
  <c r="U3" i="5"/>
  <c r="BL649" i="1" s="1"/>
  <c r="P3" i="5"/>
  <c r="BK163" i="1" s="1"/>
  <c r="U2" i="5"/>
  <c r="P2" i="5"/>
  <c r="U1" i="5"/>
  <c r="BL474" i="1" s="1"/>
  <c r="P1" i="5"/>
  <c r="BK339" i="1" s="1"/>
  <c r="BK86" i="1" l="1"/>
  <c r="BK1119" i="1"/>
  <c r="B1119" i="1" s="1"/>
  <c r="BK897" i="1"/>
  <c r="B897" i="1" s="1"/>
  <c r="BL990" i="1"/>
  <c r="D990" i="1" s="1"/>
  <c r="BL954" i="1"/>
  <c r="BL807" i="1"/>
  <c r="BL974" i="1"/>
  <c r="D974" i="1" s="1"/>
  <c r="BK230" i="1"/>
  <c r="BL107" i="1"/>
  <c r="B382" i="1"/>
  <c r="B193" i="1"/>
  <c r="BL870" i="1"/>
  <c r="BL124" i="1"/>
  <c r="BL31" i="1"/>
  <c r="B4" i="1"/>
  <c r="BL1018" i="1"/>
  <c r="D1018" i="1" s="1"/>
  <c r="BL1006" i="1"/>
  <c r="D1006" i="1" s="1"/>
  <c r="BL64" i="1"/>
  <c r="B6" i="1"/>
  <c r="B190" i="1"/>
  <c r="BL672" i="1"/>
  <c r="D672" i="1" s="1"/>
  <c r="BL836" i="1"/>
  <c r="D836" i="1" s="1"/>
  <c r="BL669" i="1"/>
  <c r="D669" i="1" s="1"/>
  <c r="BL85" i="1"/>
  <c r="D85" i="1" s="1"/>
  <c r="BL829" i="1"/>
  <c r="D829" i="1" s="1"/>
  <c r="BL273" i="1"/>
  <c r="D273" i="1" s="1"/>
  <c r="BL465" i="1"/>
  <c r="D465" i="1" s="1"/>
  <c r="BL90" i="1"/>
  <c r="D90" i="1" s="1"/>
  <c r="BL278" i="1"/>
  <c r="D278" i="1" s="1"/>
  <c r="BL468" i="1"/>
  <c r="D468" i="1" s="1"/>
  <c r="B376" i="1"/>
  <c r="BK468" i="1"/>
  <c r="B468" i="1" s="1"/>
  <c r="BK273" i="1"/>
  <c r="BK669" i="1"/>
  <c r="B669" i="1" s="1"/>
  <c r="BK85" i="1"/>
  <c r="BK829" i="1"/>
  <c r="B829" i="1" s="1"/>
  <c r="BK672" i="1"/>
  <c r="B672" i="1" s="1"/>
  <c r="BK836" i="1"/>
  <c r="B836" i="1" s="1"/>
  <c r="BK278" i="1"/>
  <c r="BK465" i="1"/>
  <c r="BK90" i="1"/>
  <c r="BL193" i="1"/>
  <c r="D193" i="1" s="1"/>
  <c r="BL754" i="1"/>
  <c r="D754" i="1" s="1"/>
  <c r="BL576" i="1"/>
  <c r="D576" i="1" s="1"/>
  <c r="BL4" i="1"/>
  <c r="D4" i="1" s="1"/>
  <c r="BL580" i="1"/>
  <c r="D580" i="1" s="1"/>
  <c r="BL376" i="1"/>
  <c r="D376" i="1" s="1"/>
  <c r="BL749" i="1"/>
  <c r="D749" i="1" s="1"/>
  <c r="BL382" i="1"/>
  <c r="D382" i="1" s="1"/>
  <c r="BL190" i="1"/>
  <c r="D190" i="1" s="1"/>
  <c r="BL6" i="1"/>
  <c r="D6" i="1" s="1"/>
  <c r="BL219" i="1"/>
  <c r="BL60" i="1"/>
  <c r="BL790" i="1"/>
  <c r="BL200" i="1"/>
  <c r="BL1080" i="1"/>
  <c r="D1080" i="1" s="1"/>
  <c r="BL1040" i="1"/>
  <c r="D1040" i="1" s="1"/>
  <c r="BK928" i="1"/>
  <c r="B928" i="1" s="1"/>
  <c r="BK917" i="1"/>
  <c r="B917" i="1" s="1"/>
  <c r="BK518" i="1"/>
  <c r="B518" i="1" s="1"/>
  <c r="BK494" i="1"/>
  <c r="B494" i="1" s="1"/>
  <c r="BL583" i="1"/>
  <c r="BK710" i="1"/>
  <c r="B710" i="1" s="1"/>
  <c r="BL143" i="1"/>
  <c r="BK179" i="1"/>
  <c r="BL187" i="1"/>
  <c r="BL475" i="1"/>
  <c r="D475" i="1" s="1"/>
  <c r="BL350" i="1"/>
  <c r="BL726" i="1"/>
  <c r="BL709" i="1"/>
  <c r="BL1008" i="1"/>
  <c r="D1008" i="1" s="1"/>
  <c r="BL1007" i="1"/>
  <c r="D1007" i="1" s="1"/>
  <c r="BK835" i="1"/>
  <c r="B835" i="1" s="1"/>
  <c r="BL785" i="1"/>
  <c r="BL14" i="1"/>
  <c r="BL683" i="1"/>
  <c r="BK254" i="1"/>
  <c r="BL13" i="1"/>
  <c r="BL271" i="1"/>
  <c r="BL1019" i="1"/>
  <c r="D1019" i="1" s="1"/>
  <c r="BL127" i="1"/>
  <c r="BL87" i="1"/>
  <c r="BL748" i="1"/>
  <c r="BL326" i="1"/>
  <c r="BL260" i="1"/>
  <c r="BL253" i="1"/>
  <c r="BL206" i="1"/>
  <c r="BL72" i="1"/>
  <c r="BL1137" i="1"/>
  <c r="D1137" i="1" s="1"/>
  <c r="BL453" i="1"/>
  <c r="BL389" i="1"/>
  <c r="BL734" i="1"/>
  <c r="BL776" i="1"/>
  <c r="BL1044" i="1"/>
  <c r="D1044" i="1" s="1"/>
  <c r="BL698" i="1"/>
  <c r="BL1097" i="1"/>
  <c r="D1097" i="1" s="1"/>
  <c r="BL1043" i="1"/>
  <c r="D1043" i="1" s="1"/>
  <c r="BK995" i="1"/>
  <c r="B995" i="1" s="1"/>
  <c r="BL591" i="1"/>
  <c r="BL1052" i="1"/>
  <c r="D1052" i="1" s="1"/>
  <c r="BL1035" i="1"/>
  <c r="D1035" i="1" s="1"/>
  <c r="BL809" i="1"/>
  <c r="BL573" i="1"/>
  <c r="BL305" i="1"/>
  <c r="BL1145" i="1"/>
  <c r="D1145" i="1" s="1"/>
  <c r="BL834" i="1"/>
  <c r="BL552" i="1"/>
  <c r="BL422" i="1"/>
  <c r="BL1028" i="1"/>
  <c r="D1028" i="1" s="1"/>
  <c r="BL638" i="1"/>
  <c r="BL503" i="1"/>
  <c r="BL885" i="1"/>
  <c r="BL792" i="1"/>
  <c r="BK1098" i="1"/>
  <c r="B1098" i="1" s="1"/>
  <c r="BL994" i="1"/>
  <c r="D994" i="1" s="1"/>
  <c r="BL905" i="1"/>
  <c r="BL864" i="1"/>
  <c r="BL855" i="1"/>
  <c r="BL791" i="1"/>
  <c r="BL758" i="1"/>
  <c r="BL655" i="1"/>
  <c r="BL590" i="1"/>
  <c r="BL527" i="1"/>
  <c r="BL366" i="1"/>
  <c r="BL281" i="1"/>
  <c r="BL225" i="1"/>
  <c r="BL180" i="1"/>
  <c r="BL80" i="1"/>
  <c r="BL1159" i="1"/>
  <c r="D1159" i="1" s="1"/>
  <c r="BL863" i="1"/>
  <c r="BL781" i="1"/>
  <c r="BK1146" i="1"/>
  <c r="B1146" i="1" s="1"/>
  <c r="BL608" i="1"/>
  <c r="BL481" i="1"/>
  <c r="BL387" i="1"/>
  <c r="BL323" i="1"/>
  <c r="BL169" i="1"/>
  <c r="BL61" i="1"/>
  <c r="BL5" i="1"/>
  <c r="BL1167" i="1"/>
  <c r="D1167" i="1" s="1"/>
  <c r="BL3" i="1"/>
  <c r="BK544" i="1"/>
  <c r="B544" i="1" s="1"/>
  <c r="BL499" i="1"/>
  <c r="BL188" i="1"/>
  <c r="BL684" i="1"/>
  <c r="BL614" i="1"/>
  <c r="BL439" i="1"/>
  <c r="BK415" i="1"/>
  <c r="BK397" i="1"/>
  <c r="BL381" i="1"/>
  <c r="BK333" i="1"/>
  <c r="BL263" i="1"/>
  <c r="BL249" i="1"/>
  <c r="BL189" i="1"/>
  <c r="BL33" i="1"/>
  <c r="BK777" i="1"/>
  <c r="B777" i="1" s="1"/>
  <c r="BL710" i="1"/>
  <c r="BL843" i="1"/>
  <c r="BL361" i="1"/>
  <c r="BL207" i="1"/>
  <c r="BL15" i="1"/>
  <c r="BL904" i="1"/>
  <c r="BL1024" i="1"/>
  <c r="D1024" i="1" s="1"/>
  <c r="BL1000" i="1"/>
  <c r="D1000" i="1" s="1"/>
  <c r="BK869" i="1"/>
  <c r="B869" i="1" s="1"/>
  <c r="BL854" i="1"/>
  <c r="BK849" i="1"/>
  <c r="B849" i="1" s="1"/>
  <c r="BL775" i="1"/>
  <c r="BL700" i="1"/>
  <c r="BL551" i="1"/>
  <c r="BL542" i="1"/>
  <c r="BK248" i="1"/>
  <c r="BL242" i="1"/>
  <c r="BL39" i="1"/>
  <c r="BL21" i="1"/>
  <c r="BL1063" i="1"/>
  <c r="D1063" i="1" s="1"/>
  <c r="BK923" i="1"/>
  <c r="B923" i="1" s="1"/>
  <c r="BL848" i="1"/>
  <c r="BK313" i="1"/>
  <c r="BL247" i="1"/>
  <c r="BK1157" i="1"/>
  <c r="B1157" i="1" s="1"/>
  <c r="BL1165" i="1"/>
  <c r="D1165" i="1" s="1"/>
  <c r="BL999" i="1"/>
  <c r="D999" i="1" s="1"/>
  <c r="BK967" i="1"/>
  <c r="B967" i="1" s="1"/>
  <c r="BL911" i="1"/>
  <c r="BL883" i="1"/>
  <c r="BL874" i="1"/>
  <c r="BL804" i="1"/>
  <c r="BL621" i="1"/>
  <c r="BK883" i="1"/>
  <c r="B883" i="1" s="1"/>
  <c r="BL847" i="1"/>
  <c r="BL840" i="1"/>
  <c r="BL765" i="1"/>
  <c r="BL753" i="1"/>
  <c r="BK466" i="1"/>
  <c r="BL736" i="1"/>
  <c r="BK654" i="1"/>
  <c r="B654" i="1" s="1"/>
  <c r="BL589" i="1"/>
  <c r="BL566" i="1"/>
  <c r="BL532" i="1"/>
  <c r="BL445" i="1"/>
  <c r="BL402" i="1"/>
  <c r="BL291" i="1"/>
  <c r="BL246" i="1"/>
  <c r="BL1095" i="1"/>
  <c r="D1095" i="1" s="1"/>
  <c r="BL846" i="1"/>
  <c r="BL812" i="1"/>
  <c r="BL653" i="1"/>
  <c r="BL548" i="1"/>
  <c r="BL463" i="1"/>
  <c r="BL258" i="1"/>
  <c r="BL213" i="1"/>
  <c r="BL166" i="1"/>
  <c r="BL84" i="1"/>
  <c r="BL1149" i="1"/>
  <c r="D1149" i="1" s="1"/>
  <c r="BL1061" i="1"/>
  <c r="D1061" i="1" s="1"/>
  <c r="BK1048" i="1"/>
  <c r="B1048" i="1" s="1"/>
  <c r="BL1033" i="1"/>
  <c r="D1033" i="1" s="1"/>
  <c r="BL980" i="1"/>
  <c r="D980" i="1" s="1"/>
  <c r="BL973" i="1"/>
  <c r="D973" i="1" s="1"/>
  <c r="BL946" i="1"/>
  <c r="BL909" i="1"/>
  <c r="BK882" i="1"/>
  <c r="B882" i="1" s="1"/>
  <c r="BL818" i="1"/>
  <c r="BL764" i="1"/>
  <c r="BL632" i="1"/>
  <c r="BL627" i="1"/>
  <c r="BL602" i="1"/>
  <c r="BL531" i="1"/>
  <c r="BL479" i="1"/>
  <c r="BK394" i="1"/>
  <c r="BL374" i="1"/>
  <c r="BL194" i="1"/>
  <c r="BL174" i="1"/>
  <c r="BL136" i="1"/>
  <c r="BK67" i="1"/>
  <c r="BL43" i="1"/>
  <c r="BL1060" i="1"/>
  <c r="D1060" i="1" s="1"/>
  <c r="BL1003" i="1"/>
  <c r="D1003" i="1" s="1"/>
  <c r="BL898" i="1"/>
  <c r="BL858" i="1"/>
  <c r="BL770" i="1"/>
  <c r="BK751" i="1"/>
  <c r="B751" i="1" s="1"/>
  <c r="BL521" i="1"/>
  <c r="BL505" i="1"/>
  <c r="BL289" i="1"/>
  <c r="BL221" i="1"/>
  <c r="BL202" i="1"/>
  <c r="BL113" i="1"/>
  <c r="BL93" i="1"/>
  <c r="BL1031" i="1"/>
  <c r="D1031" i="1" s="1"/>
  <c r="BL988" i="1"/>
  <c r="D988" i="1" s="1"/>
  <c r="BL888" i="1"/>
  <c r="BL880" i="1"/>
  <c r="BL872" i="1"/>
  <c r="BK752" i="1"/>
  <c r="B752" i="1" s="1"/>
  <c r="BL810" i="1"/>
  <c r="BK469" i="1"/>
  <c r="B469" i="1" s="1"/>
  <c r="BL769" i="1"/>
  <c r="BL727" i="1"/>
  <c r="BL1134" i="1"/>
  <c r="D1134" i="1" s="1"/>
  <c r="BL661" i="1"/>
  <c r="BL626" i="1"/>
  <c r="BL570" i="1"/>
  <c r="BK470" i="1"/>
  <c r="B470" i="1" s="1"/>
  <c r="BL400" i="1"/>
  <c r="BL364" i="1"/>
  <c r="BL276" i="1"/>
  <c r="BL191" i="1"/>
  <c r="BL906" i="1"/>
  <c r="BL786" i="1"/>
  <c r="BK727" i="1"/>
  <c r="B727" i="1" s="1"/>
  <c r="BL1146" i="1"/>
  <c r="D1146" i="1" s="1"/>
  <c r="BK688" i="1"/>
  <c r="B688" i="1" s="1"/>
  <c r="BK1134" i="1"/>
  <c r="B1134" i="1" s="1"/>
  <c r="BL201" i="1"/>
  <c r="BL181" i="1"/>
  <c r="BL1154" i="1"/>
  <c r="D1154" i="1" s="1"/>
  <c r="BL1111" i="1"/>
  <c r="D1111" i="1" s="1"/>
  <c r="BK1133" i="1"/>
  <c r="B1133" i="1" s="1"/>
  <c r="BK304" i="1"/>
  <c r="BK789" i="1"/>
  <c r="B789" i="1" s="1"/>
  <c r="BK287" i="1"/>
  <c r="BK806" i="1"/>
  <c r="B806" i="1" s="1"/>
  <c r="BK658" i="1"/>
  <c r="B658" i="1" s="1"/>
  <c r="BK644" i="1"/>
  <c r="B644" i="1" s="1"/>
  <c r="BK1145" i="1"/>
  <c r="B1145" i="1" s="1"/>
  <c r="BL579" i="1"/>
  <c r="BL176" i="1"/>
  <c r="BL272" i="1"/>
  <c r="BL546" i="1"/>
  <c r="BL563" i="1"/>
  <c r="BL656" i="1"/>
  <c r="BL712" i="1"/>
  <c r="BL729" i="1"/>
  <c r="BL88" i="1"/>
  <c r="BL192" i="1"/>
  <c r="BL267" i="1"/>
  <c r="BL285" i="1"/>
  <c r="BL301" i="1"/>
  <c r="BL154" i="1"/>
  <c r="BL665" i="1"/>
  <c r="BL75" i="1"/>
  <c r="BL94" i="1"/>
  <c r="BL633" i="1"/>
  <c r="BL718" i="1"/>
  <c r="BL567" i="1"/>
  <c r="BL533" i="1"/>
  <c r="BL89" i="1"/>
  <c r="BL309" i="1"/>
  <c r="BL82" i="1"/>
  <c r="BL429" i="1"/>
  <c r="BL71" i="1"/>
  <c r="BL674" i="1"/>
  <c r="BL36" i="1"/>
  <c r="BL54" i="1"/>
  <c r="BK983" i="1"/>
  <c r="B983" i="1" s="1"/>
  <c r="BL947" i="1"/>
  <c r="BL924" i="1"/>
  <c r="BK916" i="1"/>
  <c r="B916" i="1" s="1"/>
  <c r="BK864" i="1"/>
  <c r="B864" i="1" s="1"/>
  <c r="BL743" i="1"/>
  <c r="BL715" i="1"/>
  <c r="BK571" i="1"/>
  <c r="B571" i="1" s="1"/>
  <c r="BL496" i="1"/>
  <c r="BL487" i="1"/>
  <c r="BK480" i="1"/>
  <c r="B480" i="1" s="1"/>
  <c r="BL440" i="1"/>
  <c r="BK354" i="1"/>
  <c r="BL164" i="1"/>
  <c r="BL157" i="1"/>
  <c r="BK517" i="1"/>
  <c r="B517" i="1" s="1"/>
  <c r="BK18" i="1"/>
  <c r="BK1073" i="1"/>
  <c r="B1073" i="1" s="1"/>
  <c r="BK1054" i="1"/>
  <c r="B1054" i="1" s="1"/>
  <c r="BK493" i="1"/>
  <c r="B493" i="1" s="1"/>
  <c r="BL1174" i="1"/>
  <c r="D1174" i="1" s="1"/>
  <c r="BL1163" i="1"/>
  <c r="D1163" i="1" s="1"/>
  <c r="BL450" i="1"/>
  <c r="BL337" i="1"/>
  <c r="BL1094" i="1"/>
  <c r="D1094" i="1" s="1"/>
  <c r="BL340" i="1"/>
  <c r="BL675" i="1"/>
  <c r="BL116" i="1"/>
  <c r="BL436" i="1"/>
  <c r="BL132" i="1"/>
  <c r="BL584" i="1"/>
  <c r="BK889" i="1"/>
  <c r="B889" i="1" s="1"/>
  <c r="BK220" i="1"/>
  <c r="BK479" i="1"/>
  <c r="B479" i="1" s="1"/>
  <c r="BK201" i="1"/>
  <c r="BK1043" i="1"/>
  <c r="B1043" i="1" s="1"/>
  <c r="BK1059" i="1"/>
  <c r="B1059" i="1" s="1"/>
  <c r="BK885" i="1"/>
  <c r="B885" i="1" s="1"/>
  <c r="BK906" i="1"/>
  <c r="B906" i="1" s="1"/>
  <c r="BL794" i="1"/>
  <c r="BL811" i="1"/>
  <c r="BL1116" i="1"/>
  <c r="D1116" i="1" s="1"/>
  <c r="BL1136" i="1"/>
  <c r="D1136" i="1" s="1"/>
  <c r="BL1148" i="1"/>
  <c r="D1148" i="1" s="1"/>
  <c r="BL277" i="1"/>
  <c r="BL685" i="1"/>
  <c r="BL877" i="1"/>
  <c r="BL699" i="1"/>
  <c r="BL250" i="1"/>
  <c r="BK367" i="1"/>
  <c r="B367" i="1" s="1"/>
  <c r="BL102" i="1"/>
  <c r="BL595" i="1"/>
  <c r="BL283" i="1"/>
  <c r="BL1104" i="1"/>
  <c r="D1104" i="1" s="1"/>
  <c r="BK274" i="1"/>
  <c r="BK746" i="1"/>
  <c r="B746" i="1" s="1"/>
  <c r="BK933" i="1"/>
  <c r="B933" i="1" s="1"/>
  <c r="BK378" i="1"/>
  <c r="BK279" i="1"/>
  <c r="BK371" i="1"/>
  <c r="BK91" i="1"/>
  <c r="BK298" i="1"/>
  <c r="BK317" i="1"/>
  <c r="BK774" i="1"/>
  <c r="B774" i="1" s="1"/>
  <c r="BK97" i="1"/>
  <c r="BK131" i="1"/>
  <c r="BK696" i="1"/>
  <c r="B696" i="1" s="1"/>
  <c r="BK682" i="1"/>
  <c r="B682" i="1" s="1"/>
  <c r="BK871" i="1"/>
  <c r="B871" i="1" s="1"/>
  <c r="BK125" i="1"/>
  <c r="BK225" i="1"/>
  <c r="BK994" i="1"/>
  <c r="B994" i="1" s="1"/>
  <c r="BK13" i="1"/>
  <c r="BK206" i="1"/>
  <c r="BK27" i="1"/>
  <c r="BK772" i="1"/>
  <c r="B772" i="1" s="1"/>
  <c r="BK1153" i="1"/>
  <c r="B1153" i="1" s="1"/>
  <c r="BK757" i="1"/>
  <c r="B757" i="1" s="1"/>
  <c r="BK903" i="1"/>
  <c r="B903" i="1" s="1"/>
  <c r="BK1057" i="1"/>
  <c r="B1057" i="1" s="1"/>
  <c r="BL802" i="1"/>
  <c r="BL451" i="1"/>
  <c r="BK283" i="1"/>
  <c r="BK1166" i="1"/>
  <c r="B1166" i="1" s="1"/>
  <c r="BL686" i="1"/>
  <c r="BL1022" i="1"/>
  <c r="D1022" i="1" s="1"/>
  <c r="BL431" i="1"/>
  <c r="BL395" i="1"/>
  <c r="BL476" i="1"/>
  <c r="BL500" i="1"/>
  <c r="BL1130" i="1"/>
  <c r="D1130" i="1" s="1"/>
  <c r="BL1088" i="1"/>
  <c r="D1088" i="1" s="1"/>
  <c r="BL76" i="1"/>
  <c r="BL535" i="1"/>
  <c r="BL617" i="1"/>
  <c r="BL555" i="1"/>
  <c r="BL637" i="1"/>
  <c r="BL167" i="1"/>
  <c r="BL454" i="1"/>
  <c r="BL1110" i="1"/>
  <c r="D1110" i="1" s="1"/>
  <c r="BL657" i="1"/>
  <c r="BL1079" i="1"/>
  <c r="D1079" i="1" s="1"/>
  <c r="BL74" i="1"/>
  <c r="BL199" i="1"/>
  <c r="BL218" i="1"/>
  <c r="BL643" i="1"/>
  <c r="BL477" i="1"/>
  <c r="BL501" i="1"/>
  <c r="BL951" i="1"/>
  <c r="BL971" i="1"/>
  <c r="D971" i="1" s="1"/>
  <c r="BL101" i="1"/>
  <c r="BL118" i="1"/>
  <c r="BL341" i="1"/>
  <c r="BL762" i="1"/>
  <c r="BL1016" i="1"/>
  <c r="D1016" i="1" s="1"/>
  <c r="BL696" i="1"/>
  <c r="BL125" i="1"/>
  <c r="BL385" i="1"/>
  <c r="BL760" i="1"/>
  <c r="BL1070" i="1"/>
  <c r="D1070" i="1" s="1"/>
  <c r="BL1085" i="1"/>
  <c r="D1085" i="1" s="1"/>
  <c r="BL514" i="1"/>
  <c r="BL1113" i="1"/>
  <c r="D1113" i="1" s="1"/>
  <c r="BL182" i="1"/>
  <c r="BL936" i="1"/>
  <c r="BL1101" i="1"/>
  <c r="D1101" i="1" s="1"/>
  <c r="BL161" i="1"/>
  <c r="BL1109" i="1"/>
  <c r="D1109" i="1" s="1"/>
  <c r="BL901" i="1"/>
  <c r="BL147" i="1"/>
  <c r="BL231" i="1"/>
  <c r="BL581" i="1"/>
  <c r="BL599" i="1"/>
  <c r="BL921" i="1"/>
  <c r="BL212" i="1"/>
  <c r="BL1011" i="1"/>
  <c r="D1011" i="1" s="1"/>
  <c r="BL998" i="1"/>
  <c r="D998" i="1" s="1"/>
  <c r="BK972" i="1"/>
  <c r="B972" i="1" s="1"/>
  <c r="BL957" i="1"/>
  <c r="BK940" i="1"/>
  <c r="B940" i="1" s="1"/>
  <c r="BL739" i="1"/>
  <c r="BK705" i="1"/>
  <c r="B705" i="1" s="1"/>
  <c r="BK1176" i="1"/>
  <c r="B1176" i="1" s="1"/>
  <c r="BL490" i="1"/>
  <c r="BL392" i="1"/>
  <c r="BK350" i="1"/>
  <c r="BL282" i="1"/>
  <c r="BK108" i="1"/>
  <c r="BL99" i="1"/>
  <c r="BL298" i="1"/>
  <c r="BL317" i="1"/>
  <c r="BL131" i="1"/>
  <c r="BL97" i="1"/>
  <c r="BK265" i="1"/>
  <c r="BK755" i="1"/>
  <c r="B755" i="1" s="1"/>
  <c r="BK209" i="1"/>
  <c r="BK839" i="1"/>
  <c r="B839" i="1" s="1"/>
  <c r="BK945" i="1"/>
  <c r="B945" i="1" s="1"/>
  <c r="BK228" i="1"/>
  <c r="BL1051" i="1"/>
  <c r="D1051" i="1" s="1"/>
  <c r="BL1004" i="1"/>
  <c r="D1004" i="1" s="1"/>
  <c r="BL978" i="1"/>
  <c r="D978" i="1" s="1"/>
  <c r="BL964" i="1"/>
  <c r="D964" i="1" s="1"/>
  <c r="BL949" i="1"/>
  <c r="BL833" i="1"/>
  <c r="BL690" i="1"/>
  <c r="BK551" i="1"/>
  <c r="B551" i="1" s="1"/>
  <c r="BL498" i="1"/>
  <c r="BK467" i="1"/>
  <c r="BL413" i="1"/>
  <c r="BL195" i="1"/>
  <c r="BL186" i="1"/>
  <c r="BK115" i="1"/>
  <c r="BL34" i="1"/>
  <c r="BL52" i="1"/>
  <c r="BL396" i="1"/>
  <c r="BL414" i="1"/>
  <c r="BL540" i="1"/>
  <c r="BL984" i="1"/>
  <c r="D984" i="1" s="1"/>
  <c r="BL560" i="1"/>
  <c r="BL881" i="1"/>
  <c r="BL1133" i="1"/>
  <c r="D1133" i="1" s="1"/>
  <c r="BL304" i="1"/>
  <c r="BL789" i="1"/>
  <c r="BL287" i="1"/>
  <c r="BL806" i="1"/>
  <c r="BL658" i="1"/>
  <c r="BL644" i="1"/>
  <c r="BK991" i="1"/>
  <c r="B991" i="1" s="1"/>
  <c r="BK939" i="1"/>
  <c r="B939" i="1" s="1"/>
  <c r="BL886" i="1"/>
  <c r="BL943" i="1"/>
  <c r="BL519" i="1"/>
  <c r="BL1124" i="1"/>
  <c r="D1124" i="1" s="1"/>
  <c r="BL459" i="1"/>
  <c r="BL307" i="1"/>
  <c r="BL150" i="1"/>
  <c r="BL114" i="1"/>
  <c r="BL8" i="1"/>
  <c r="BL1117" i="1"/>
  <c r="D1117" i="1" s="1"/>
  <c r="BL603" i="1"/>
  <c r="BK327" i="1"/>
  <c r="BK973" i="1"/>
  <c r="B973" i="1" s="1"/>
  <c r="BL1100" i="1"/>
  <c r="D1100" i="1" s="1"/>
  <c r="BL160" i="1"/>
  <c r="BL324" i="1"/>
  <c r="BL610" i="1"/>
  <c r="BL241" i="1"/>
  <c r="BL403" i="1"/>
  <c r="BL929" i="1"/>
  <c r="BL388" i="1"/>
  <c r="BL893" i="1"/>
  <c r="BL871" i="1"/>
  <c r="BL825" i="1"/>
  <c r="BL793" i="1"/>
  <c r="BL703" i="1"/>
  <c r="BL689" i="1"/>
  <c r="BL682" i="1"/>
  <c r="BL525" i="1"/>
  <c r="BK435" i="1"/>
  <c r="BL362" i="1"/>
  <c r="BL1142" i="1"/>
  <c r="D1142" i="1" s="1"/>
  <c r="BK114" i="1"/>
  <c r="BL1170" i="1"/>
  <c r="D1170" i="1" s="1"/>
  <c r="BK266" i="1"/>
  <c r="BK420" i="1"/>
  <c r="BK708" i="1"/>
  <c r="B708" i="1" s="1"/>
  <c r="BK725" i="1"/>
  <c r="B725" i="1" s="1"/>
  <c r="BK641" i="1"/>
  <c r="B641" i="1" s="1"/>
  <c r="BK98" i="1"/>
  <c r="BK766" i="1"/>
  <c r="B766" i="1" s="1"/>
  <c r="BK391" i="1"/>
  <c r="BK409" i="1"/>
  <c r="BK795" i="1"/>
  <c r="B795" i="1" s="1"/>
  <c r="BK1120" i="1"/>
  <c r="B1120" i="1" s="1"/>
  <c r="BK827" i="1"/>
  <c r="B827" i="1" s="1"/>
  <c r="BK668" i="1"/>
  <c r="B668" i="1" s="1"/>
  <c r="BK1031" i="1"/>
  <c r="B1031" i="1" s="1"/>
  <c r="BK1124" i="1"/>
  <c r="B1124" i="1" s="1"/>
  <c r="BK832" i="1"/>
  <c r="B832" i="1" s="1"/>
  <c r="BK575" i="1"/>
  <c r="B575" i="1" s="1"/>
  <c r="BK1087" i="1"/>
  <c r="B1087" i="1" s="1"/>
  <c r="BK165" i="1"/>
  <c r="BK651" i="1"/>
  <c r="B651" i="1" s="1"/>
  <c r="BK1106" i="1"/>
  <c r="B1106" i="1" s="1"/>
  <c r="BK142" i="1"/>
  <c r="BK636" i="1"/>
  <c r="B636" i="1" s="1"/>
  <c r="BK331" i="1"/>
  <c r="BL40" i="1"/>
  <c r="BL58" i="1"/>
  <c r="BL173" i="1"/>
  <c r="BL109" i="1"/>
  <c r="BL137" i="1"/>
  <c r="BL35" i="1"/>
  <c r="BL53" i="1"/>
  <c r="BL416" i="1"/>
  <c r="BL1064" i="1"/>
  <c r="D1064" i="1" s="1"/>
  <c r="BL604" i="1"/>
  <c r="BL1047" i="1"/>
  <c r="D1047" i="1" s="1"/>
  <c r="BL763" i="1"/>
  <c r="BL119" i="1"/>
  <c r="BL368" i="1"/>
  <c r="BL925" i="1"/>
  <c r="BL913" i="1"/>
  <c r="BL615" i="1"/>
  <c r="BL434" i="1"/>
  <c r="BL353" i="1"/>
  <c r="BK32" i="1"/>
  <c r="BK240" i="1"/>
  <c r="B240" i="1" s="1"/>
  <c r="BK357" i="1"/>
  <c r="B357" i="1" s="1"/>
  <c r="BK256" i="1"/>
  <c r="B256" i="1" s="1"/>
  <c r="BK268" i="1"/>
  <c r="B268" i="1" s="1"/>
  <c r="BK659" i="1"/>
  <c r="B659" i="1" s="1"/>
  <c r="BK184" i="1"/>
  <c r="BK1026" i="1"/>
  <c r="B1026" i="1" s="1"/>
  <c r="BK664" i="1"/>
  <c r="B664" i="1" s="1"/>
  <c r="BK373" i="1"/>
  <c r="BK1030" i="1"/>
  <c r="B1030" i="1" s="1"/>
  <c r="BK1025" i="1"/>
  <c r="B1025" i="1" s="1"/>
  <c r="BK831" i="1"/>
  <c r="B831" i="1" s="1"/>
  <c r="BK838" i="1"/>
  <c r="B838" i="1" s="1"/>
  <c r="BK224" i="1"/>
  <c r="BK488" i="1"/>
  <c r="B488" i="1" s="1"/>
  <c r="BK912" i="1"/>
  <c r="B912" i="1" s="1"/>
  <c r="BK512" i="1"/>
  <c r="B512" i="1" s="1"/>
  <c r="BK891" i="1"/>
  <c r="B891" i="1" s="1"/>
  <c r="BK205" i="1"/>
  <c r="BK1040" i="1"/>
  <c r="B1040" i="1" s="1"/>
  <c r="BK812" i="1"/>
  <c r="B812" i="1" s="1"/>
  <c r="BK796" i="1"/>
  <c r="B796" i="1" s="1"/>
  <c r="BK363" i="1"/>
  <c r="BK166" i="1"/>
  <c r="BK785" i="1"/>
  <c r="B785" i="1" s="1"/>
  <c r="BK684" i="1"/>
  <c r="B684" i="1" s="1"/>
  <c r="BK364" i="1"/>
  <c r="BK271" i="1"/>
  <c r="BK770" i="1"/>
  <c r="B770" i="1" s="1"/>
  <c r="BK310" i="1"/>
  <c r="BK616" i="1"/>
  <c r="B616" i="1" s="1"/>
  <c r="BK1177" i="1"/>
  <c r="B1177" i="1" s="1"/>
  <c r="BK130" i="1"/>
  <c r="BK252" i="1"/>
  <c r="BL358" i="1"/>
  <c r="BL662" i="1"/>
  <c r="BL270" i="1"/>
  <c r="BL759" i="1"/>
  <c r="BK722" i="1"/>
  <c r="B722" i="1" s="1"/>
  <c r="BL216" i="1"/>
  <c r="BK1035" i="1"/>
  <c r="B1035" i="1" s="1"/>
  <c r="BL446" i="1"/>
  <c r="BK319" i="1"/>
  <c r="BL264" i="1"/>
  <c r="BL126" i="1"/>
  <c r="BL920" i="1"/>
  <c r="BK343" i="1"/>
  <c r="B343" i="1" s="1"/>
  <c r="BL1112" i="1"/>
  <c r="D1112" i="1" s="1"/>
  <c r="BK598" i="1"/>
  <c r="B598" i="1" s="1"/>
  <c r="BK639" i="1"/>
  <c r="B639" i="1" s="1"/>
  <c r="BK896" i="1"/>
  <c r="B896" i="1" s="1"/>
  <c r="BK210" i="1"/>
  <c r="BK618" i="1"/>
  <c r="B618" i="1" s="1"/>
  <c r="BK927" i="1"/>
  <c r="B927" i="1" s="1"/>
  <c r="BK735" i="1"/>
  <c r="B735" i="1" s="1"/>
  <c r="BK963" i="1"/>
  <c r="B963" i="1" s="1"/>
  <c r="BK744" i="1"/>
  <c r="B744" i="1" s="1"/>
  <c r="BK411" i="1"/>
  <c r="BK69" i="1"/>
  <c r="BK471" i="1"/>
  <c r="B471" i="1" s="1"/>
  <c r="BK495" i="1"/>
  <c r="B495" i="1" s="1"/>
  <c r="BK194" i="1"/>
  <c r="BK213" i="1"/>
  <c r="BK586" i="1"/>
  <c r="B586" i="1" s="1"/>
  <c r="BK805" i="1"/>
  <c r="B805" i="1" s="1"/>
  <c r="BK605" i="1"/>
  <c r="B605" i="1" s="1"/>
  <c r="BK623" i="1"/>
  <c r="B623" i="1" s="1"/>
  <c r="BK101" i="1"/>
  <c r="BK118" i="1"/>
  <c r="BK341" i="1"/>
  <c r="BK762" i="1"/>
  <c r="B762" i="1" s="1"/>
  <c r="BK1004" i="1"/>
  <c r="B1004" i="1" s="1"/>
  <c r="BK1016" i="1"/>
  <c r="B1016" i="1" s="1"/>
  <c r="BK523" i="1"/>
  <c r="B523" i="1" s="1"/>
  <c r="BK1140" i="1"/>
  <c r="B1140" i="1" s="1"/>
  <c r="BK1129" i="1"/>
  <c r="B1129" i="1" s="1"/>
  <c r="BK172" i="1"/>
  <c r="BK338" i="1"/>
  <c r="BL235" i="1"/>
  <c r="BL384" i="1"/>
  <c r="BL861" i="1"/>
  <c r="BL215" i="1"/>
  <c r="BL737" i="1"/>
  <c r="BL706" i="1"/>
  <c r="BL979" i="1"/>
  <c r="D979" i="1" s="1"/>
  <c r="BK698" i="1"/>
  <c r="B698" i="1" s="1"/>
  <c r="BL196" i="1"/>
  <c r="BL73" i="1"/>
  <c r="BK286" i="1"/>
  <c r="BK1065" i="1"/>
  <c r="B1065" i="1" s="1"/>
  <c r="BK693" i="1"/>
  <c r="B693" i="1" s="1"/>
  <c r="BK952" i="1"/>
  <c r="B952" i="1" s="1"/>
  <c r="BK866" i="1"/>
  <c r="B866" i="1" s="1"/>
  <c r="BK303" i="1"/>
  <c r="BK292" i="1"/>
  <c r="BK12" i="1"/>
  <c r="BK531" i="1"/>
  <c r="B531" i="1" s="1"/>
  <c r="BK26" i="1"/>
  <c r="BK962" i="1"/>
  <c r="B962" i="1" s="1"/>
  <c r="BK558" i="1"/>
  <c r="B558" i="1" s="1"/>
  <c r="BK982" i="1"/>
  <c r="B982" i="1" s="1"/>
  <c r="BK295" i="1"/>
  <c r="BK49" i="1"/>
  <c r="BK78" i="1"/>
  <c r="BK177" i="1"/>
  <c r="BK547" i="1"/>
  <c r="B547" i="1" s="1"/>
  <c r="BK564" i="1"/>
  <c r="B564" i="1" s="1"/>
  <c r="BK133" i="1"/>
  <c r="BK155" i="1"/>
  <c r="BK208" i="1"/>
  <c r="BK445" i="1"/>
  <c r="BK652" i="1"/>
  <c r="B652" i="1" s="1"/>
  <c r="BK458" i="1"/>
  <c r="BK227" i="1"/>
  <c r="BK28" i="1"/>
  <c r="BK392" i="1"/>
  <c r="BK410" i="1"/>
  <c r="BK428" i="1"/>
  <c r="BK14" i="1"/>
  <c r="BK1115" i="1"/>
  <c r="B1115" i="1" s="1"/>
  <c r="BK443" i="1"/>
  <c r="BK993" i="1"/>
  <c r="B993" i="1" s="1"/>
  <c r="BK1169" i="1"/>
  <c r="B1169" i="1" s="1"/>
  <c r="BK456" i="1"/>
  <c r="BK1005" i="1"/>
  <c r="B1005" i="1" s="1"/>
  <c r="BK1103" i="1"/>
  <c r="B1103" i="1" s="1"/>
  <c r="BK346" i="1"/>
  <c r="BK1020" i="1"/>
  <c r="B1020" i="1" s="1"/>
  <c r="BK329" i="1"/>
  <c r="BK444" i="1"/>
  <c r="BK856" i="1"/>
  <c r="B856" i="1" s="1"/>
  <c r="BK873" i="1"/>
  <c r="B873" i="1" s="1"/>
  <c r="BK457" i="1"/>
  <c r="BL1082" i="1"/>
  <c r="D1082" i="1" s="1"/>
  <c r="BL105" i="1"/>
  <c r="BL122" i="1"/>
  <c r="BL135" i="1"/>
  <c r="BL977" i="1"/>
  <c r="D977" i="1" s="1"/>
  <c r="BL486" i="1"/>
  <c r="BL1068" i="1"/>
  <c r="D1068" i="1" s="1"/>
  <c r="BL472" i="1"/>
  <c r="BL965" i="1"/>
  <c r="D965" i="1" s="1"/>
  <c r="BL741" i="1"/>
  <c r="BL731" i="1"/>
  <c r="BL865" i="1"/>
  <c r="BL549" i="1"/>
  <c r="BL1155" i="1"/>
  <c r="D1155" i="1" s="1"/>
  <c r="BL1144" i="1"/>
  <c r="D1144" i="1" s="1"/>
  <c r="BL528" i="1"/>
  <c r="BL1120" i="1"/>
  <c r="D1120" i="1" s="1"/>
  <c r="BL827" i="1"/>
  <c r="BL668" i="1"/>
  <c r="BL575" i="1"/>
  <c r="BL832" i="1"/>
  <c r="BL671" i="1"/>
  <c r="BL650" i="1"/>
  <c r="BL141" i="1"/>
  <c r="BL330" i="1"/>
  <c r="BL635" i="1"/>
  <c r="BL663" i="1"/>
  <c r="BL177" i="1"/>
  <c r="BL547" i="1"/>
  <c r="BL564" i="1"/>
  <c r="BL133" i="1"/>
  <c r="BL526" i="1"/>
  <c r="BL208" i="1"/>
  <c r="BL458" i="1"/>
  <c r="BL227" i="1"/>
  <c r="BL28" i="1"/>
  <c r="BL410" i="1"/>
  <c r="BL1093" i="1"/>
  <c r="D1093" i="1" s="1"/>
  <c r="BL70" i="1"/>
  <c r="BL146" i="1"/>
  <c r="BL918" i="1"/>
  <c r="BL879" i="1"/>
  <c r="BL351" i="1"/>
  <c r="BL365" i="1"/>
  <c r="BL1108" i="1"/>
  <c r="D1108" i="1" s="1"/>
  <c r="BL511" i="1"/>
  <c r="BL1083" i="1"/>
  <c r="D1083" i="1" s="1"/>
  <c r="BL106" i="1"/>
  <c r="BL123" i="1"/>
  <c r="BL958" i="1"/>
  <c r="BK1009" i="1"/>
  <c r="B1009" i="1" s="1"/>
  <c r="BK48" i="1"/>
  <c r="BK66" i="1"/>
  <c r="BK536" i="1"/>
  <c r="B536" i="1" s="1"/>
  <c r="BK1107" i="1"/>
  <c r="B1107" i="1" s="1"/>
  <c r="BK1150" i="1"/>
  <c r="B1150" i="1" s="1"/>
  <c r="BK556" i="1"/>
  <c r="B556" i="1" s="1"/>
  <c r="BK1138" i="1"/>
  <c r="B1138" i="1" s="1"/>
  <c r="BK251" i="1"/>
  <c r="BK859" i="1"/>
  <c r="B859" i="1" s="1"/>
  <c r="BK232" i="1"/>
  <c r="BK476" i="1"/>
  <c r="B476" i="1" s="1"/>
  <c r="BK500" i="1"/>
  <c r="B500" i="1" s="1"/>
  <c r="BK1130" i="1"/>
  <c r="B1130" i="1" s="1"/>
  <c r="BK908" i="1"/>
  <c r="B908" i="1" s="1"/>
  <c r="BK1088" i="1"/>
  <c r="B1088" i="1" s="1"/>
  <c r="BK76" i="1"/>
  <c r="BK535" i="1"/>
  <c r="B535" i="1" s="1"/>
  <c r="BK617" i="1"/>
  <c r="B617" i="1" s="1"/>
  <c r="BK167" i="1"/>
  <c r="BK637" i="1"/>
  <c r="B637" i="1" s="1"/>
  <c r="BK555" i="1"/>
  <c r="B555" i="1" s="1"/>
  <c r="BK454" i="1"/>
  <c r="BK1110" i="1"/>
  <c r="B1110" i="1" s="1"/>
  <c r="BK657" i="1"/>
  <c r="B657" i="1" s="1"/>
  <c r="BK199" i="1"/>
  <c r="BK643" i="1"/>
  <c r="B643" i="1" s="1"/>
  <c r="BK1079" i="1"/>
  <c r="B1079" i="1" s="1"/>
  <c r="BK74" i="1"/>
  <c r="BK218" i="1"/>
  <c r="BK183" i="1"/>
  <c r="BK430" i="1"/>
  <c r="BK168" i="1"/>
  <c r="BK145" i="1"/>
  <c r="BK956" i="1"/>
  <c r="B956" i="1" s="1"/>
  <c r="BK305" i="1"/>
  <c r="BK323" i="1"/>
  <c r="BK288" i="1"/>
  <c r="BK976" i="1"/>
  <c r="B976" i="1" s="1"/>
  <c r="BK548" i="1"/>
  <c r="B548" i="1" s="1"/>
  <c r="BK527" i="1"/>
  <c r="B527" i="1" s="1"/>
  <c r="BK1078" i="1"/>
  <c r="B1078" i="1" s="1"/>
  <c r="BK260" i="1"/>
  <c r="BK246" i="1"/>
  <c r="BK552" i="1"/>
  <c r="B552" i="1" s="1"/>
  <c r="BK83" i="1"/>
  <c r="BK532" i="1"/>
  <c r="B532" i="1" s="1"/>
  <c r="BK645" i="1"/>
  <c r="B645" i="1" s="1"/>
  <c r="BK421" i="1"/>
  <c r="BK1050" i="1"/>
  <c r="B1050" i="1" s="1"/>
  <c r="BK386" i="1"/>
  <c r="BK625" i="1"/>
  <c r="B625" i="1" s="1"/>
  <c r="BK1067" i="1"/>
  <c r="B1067" i="1" s="1"/>
  <c r="BK104" i="1"/>
  <c r="BK1081" i="1"/>
  <c r="B1081" i="1" s="1"/>
  <c r="BK660" i="1"/>
  <c r="B660" i="1" s="1"/>
  <c r="BL375" i="1"/>
  <c r="BL932" i="1"/>
  <c r="BL828" i="1"/>
  <c r="BL1125" i="1"/>
  <c r="D1125" i="1" s="1"/>
  <c r="BL370" i="1"/>
  <c r="BL937" i="1"/>
  <c r="BL1162" i="1"/>
  <c r="D1162" i="1" s="1"/>
  <c r="BL461" i="1"/>
  <c r="BL352" i="1"/>
  <c r="BL433" i="1"/>
  <c r="BL919" i="1"/>
  <c r="BL336" i="1"/>
  <c r="BL899" i="1"/>
  <c r="BL1173" i="1"/>
  <c r="D1173" i="1" s="1"/>
  <c r="BL224" i="1"/>
  <c r="BL488" i="1"/>
  <c r="BL912" i="1"/>
  <c r="BL512" i="1"/>
  <c r="BL205" i="1"/>
  <c r="BK1027" i="1"/>
  <c r="B1027" i="1" s="1"/>
  <c r="BK1017" i="1"/>
  <c r="B1017" i="1" s="1"/>
  <c r="BL969" i="1"/>
  <c r="D969" i="1" s="1"/>
  <c r="BK948" i="1"/>
  <c r="B948" i="1" s="1"/>
  <c r="BK909" i="1"/>
  <c r="B909" i="1" s="1"/>
  <c r="BL857" i="1"/>
  <c r="BL821" i="1"/>
  <c r="BK786" i="1"/>
  <c r="B786" i="1" s="1"/>
  <c r="BL723" i="1"/>
  <c r="BL585" i="1"/>
  <c r="BL571" i="1"/>
  <c r="BL419" i="1"/>
  <c r="BK412" i="1"/>
  <c r="BL321" i="1"/>
  <c r="BL306" i="1"/>
  <c r="BK1097" i="1"/>
  <c r="B1097" i="1" s="1"/>
  <c r="BK1142" i="1"/>
  <c r="B1142" i="1" s="1"/>
  <c r="BK121" i="1"/>
  <c r="BL308" i="1"/>
  <c r="BL254" i="1"/>
  <c r="BK1061" i="1"/>
  <c r="B1061" i="1" s="1"/>
  <c r="BK764" i="1"/>
  <c r="B764" i="1" s="1"/>
  <c r="BL359" i="1"/>
  <c r="BL345" i="1"/>
  <c r="BL1102" i="1"/>
  <c r="D1102" i="1" s="1"/>
  <c r="BL238" i="1"/>
  <c r="BL26" i="1"/>
  <c r="BL442" i="1"/>
  <c r="BK238" i="1"/>
  <c r="BL138" i="1"/>
  <c r="BL12" i="1"/>
  <c r="BK16" i="1"/>
  <c r="BK140" i="1"/>
  <c r="BK489" i="1"/>
  <c r="B489" i="1" s="1"/>
  <c r="BK30" i="1"/>
  <c r="BK262" i="1"/>
  <c r="BK513" i="1"/>
  <c r="B513" i="1" s="1"/>
  <c r="BK1118" i="1"/>
  <c r="B1118" i="1" s="1"/>
  <c r="BK170" i="1"/>
  <c r="BK448" i="1"/>
  <c r="BK460" i="1"/>
  <c r="BK380" i="1"/>
  <c r="BK747" i="1"/>
  <c r="B747" i="1" s="1"/>
  <c r="BK432" i="1"/>
  <c r="BK701" i="1"/>
  <c r="B701" i="1" s="1"/>
  <c r="BK687" i="1"/>
  <c r="B687" i="1" s="1"/>
  <c r="BK1064" i="1"/>
  <c r="B1064" i="1" s="1"/>
  <c r="BK604" i="1"/>
  <c r="B604" i="1" s="1"/>
  <c r="BK102" i="1"/>
  <c r="BK119" i="1"/>
  <c r="BK763" i="1"/>
  <c r="B763" i="1" s="1"/>
  <c r="BK817" i="1"/>
  <c r="B817" i="1" s="1"/>
  <c r="BK998" i="1"/>
  <c r="B998" i="1" s="1"/>
  <c r="BK802" i="1"/>
  <c r="B802" i="1" s="1"/>
  <c r="BK680" i="1"/>
  <c r="B680" i="1" s="1"/>
  <c r="BK587" i="1"/>
  <c r="B587" i="1" s="1"/>
  <c r="BK606" i="1"/>
  <c r="B606" i="1" s="1"/>
  <c r="BK624" i="1"/>
  <c r="B624" i="1" s="1"/>
  <c r="BK280" i="1"/>
  <c r="BK577" i="1"/>
  <c r="B577" i="1" s="1"/>
  <c r="BK942" i="1"/>
  <c r="B942" i="1" s="1"/>
  <c r="BK275" i="1"/>
  <c r="BK935" i="1"/>
  <c r="B935" i="1" s="1"/>
  <c r="BL884" i="1"/>
  <c r="BL129" i="1"/>
  <c r="BL773" i="1"/>
  <c r="BL697" i="1"/>
  <c r="BL767" i="1"/>
  <c r="BL783" i="1"/>
  <c r="BL29" i="1"/>
  <c r="BL261" i="1"/>
  <c r="BL634" i="1"/>
  <c r="BL1168" i="1"/>
  <c r="D1168" i="1" s="1"/>
  <c r="BL1175" i="1"/>
  <c r="D1175" i="1" s="1"/>
  <c r="BL890" i="1"/>
  <c r="BL322" i="1"/>
  <c r="BL1076" i="1"/>
  <c r="D1076" i="1" s="1"/>
  <c r="BL1139" i="1"/>
  <c r="D1139" i="1" s="1"/>
  <c r="BL1128" i="1"/>
  <c r="D1128" i="1" s="1"/>
  <c r="BL1152" i="1"/>
  <c r="D1152" i="1" s="1"/>
  <c r="BL702" i="1"/>
  <c r="BL719" i="1"/>
  <c r="BL10" i="1"/>
  <c r="BL23" i="1"/>
  <c r="BL646" i="1"/>
  <c r="BL779" i="1"/>
  <c r="BL47" i="1"/>
  <c r="BL65" i="1"/>
  <c r="BL347" i="1"/>
  <c r="BL1099" i="1"/>
  <c r="D1099" i="1" s="1"/>
  <c r="BL455" i="1"/>
  <c r="BL111" i="1"/>
  <c r="BL128" i="1"/>
  <c r="BL878" i="1"/>
  <c r="BL335" i="1"/>
  <c r="BK1047" i="1"/>
  <c r="B1047" i="1" s="1"/>
  <c r="BL1015" i="1"/>
  <c r="D1015" i="1" s="1"/>
  <c r="BL892" i="1"/>
  <c r="BK478" i="1"/>
  <c r="B478" i="1" s="1"/>
  <c r="BL464" i="1"/>
  <c r="BL315" i="1"/>
  <c r="BL269" i="1"/>
  <c r="BK156" i="1"/>
  <c r="BL96" i="1"/>
  <c r="BL495" i="1"/>
  <c r="BL236" i="1"/>
  <c r="BL220" i="1"/>
  <c r="BL761" i="1"/>
  <c r="D666" i="1"/>
  <c r="BB666" i="1"/>
  <c r="BA666" i="1"/>
  <c r="AW666" i="1"/>
  <c r="AV666" i="1"/>
  <c r="AU666" i="1"/>
  <c r="AT666" i="1"/>
  <c r="AS666" i="1"/>
  <c r="AR666" i="1"/>
  <c r="AQ666" i="1"/>
  <c r="AP666" i="1"/>
  <c r="AO666" i="1"/>
  <c r="AN666" i="1"/>
  <c r="AM666" i="1"/>
  <c r="AL666" i="1"/>
  <c r="AK666" i="1"/>
  <c r="AJ666" i="1"/>
  <c r="AI666" i="1"/>
  <c r="AH666" i="1"/>
  <c r="AG666" i="1"/>
  <c r="AF666" i="1"/>
  <c r="AE666" i="1"/>
  <c r="AD666" i="1"/>
  <c r="AC666" i="1"/>
  <c r="AB666" i="1"/>
  <c r="AA666" i="1"/>
  <c r="Z666" i="1"/>
  <c r="Y666" i="1"/>
  <c r="X666" i="1"/>
  <c r="W666" i="1"/>
  <c r="V666" i="1"/>
  <c r="U666" i="1"/>
  <c r="T666" i="1"/>
  <c r="S666" i="1"/>
  <c r="R666" i="1"/>
  <c r="Q666" i="1"/>
  <c r="P666" i="1"/>
  <c r="O666" i="1"/>
  <c r="N666" i="1"/>
  <c r="M666" i="1"/>
  <c r="L666" i="1"/>
  <c r="K666" i="1"/>
  <c r="J666" i="1"/>
  <c r="I666" i="1"/>
  <c r="H666" i="1"/>
  <c r="G666" i="1"/>
  <c r="F666" i="1"/>
  <c r="E666" i="1"/>
  <c r="C666" i="1"/>
  <c r="D659" i="1"/>
  <c r="BB659" i="1"/>
  <c r="BA659" i="1"/>
  <c r="AW659" i="1"/>
  <c r="AV659" i="1"/>
  <c r="AU659" i="1"/>
  <c r="AT659" i="1"/>
  <c r="AS659" i="1"/>
  <c r="AR659" i="1"/>
  <c r="AQ659" i="1"/>
  <c r="AP659" i="1"/>
  <c r="AO659" i="1"/>
  <c r="AN659" i="1"/>
  <c r="AM659" i="1"/>
  <c r="AL659" i="1"/>
  <c r="AK659" i="1"/>
  <c r="AJ659" i="1"/>
  <c r="AI659" i="1"/>
  <c r="AH659" i="1"/>
  <c r="AG659" i="1"/>
  <c r="AF659" i="1"/>
  <c r="AE659" i="1"/>
  <c r="AD659" i="1"/>
  <c r="AC659" i="1"/>
  <c r="AB659" i="1"/>
  <c r="AA659" i="1"/>
  <c r="Z659" i="1"/>
  <c r="Y659" i="1"/>
  <c r="X659" i="1"/>
  <c r="W659" i="1"/>
  <c r="V659" i="1"/>
  <c r="U659" i="1"/>
  <c r="T659" i="1"/>
  <c r="S659" i="1"/>
  <c r="R659" i="1"/>
  <c r="Q659" i="1"/>
  <c r="P659" i="1"/>
  <c r="O659" i="1"/>
  <c r="N659" i="1"/>
  <c r="M659" i="1"/>
  <c r="L659" i="1"/>
  <c r="K659" i="1"/>
  <c r="J659" i="1"/>
  <c r="I659" i="1"/>
  <c r="H659" i="1"/>
  <c r="G659" i="1"/>
  <c r="F659" i="1"/>
  <c r="E659" i="1"/>
  <c r="C659" i="1"/>
  <c r="D367" i="1"/>
  <c r="BB367" i="1"/>
  <c r="BA367" i="1"/>
  <c r="AW367" i="1"/>
  <c r="AV367" i="1"/>
  <c r="AU367" i="1"/>
  <c r="AT367" i="1"/>
  <c r="AS367" i="1"/>
  <c r="AR367" i="1"/>
  <c r="AQ367" i="1"/>
  <c r="AP367" i="1"/>
  <c r="AO367" i="1"/>
  <c r="AN367" i="1"/>
  <c r="AM367" i="1"/>
  <c r="AL367" i="1"/>
  <c r="AK367" i="1"/>
  <c r="AJ367" i="1"/>
  <c r="AI367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C367" i="1"/>
  <c r="A367" i="1"/>
  <c r="BB357" i="1"/>
  <c r="BA357" i="1"/>
  <c r="AW357" i="1"/>
  <c r="AV357" i="1"/>
  <c r="AU357" i="1"/>
  <c r="AT357" i="1"/>
  <c r="AS357" i="1"/>
  <c r="AR357" i="1"/>
  <c r="AQ357" i="1"/>
  <c r="AP357" i="1"/>
  <c r="AO357" i="1"/>
  <c r="AN357" i="1"/>
  <c r="AM357" i="1"/>
  <c r="AL357" i="1"/>
  <c r="AK357" i="1"/>
  <c r="AJ357" i="1"/>
  <c r="AI357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D357" i="1"/>
  <c r="C357" i="1"/>
  <c r="A357" i="1"/>
  <c r="D343" i="1"/>
  <c r="BB343" i="1"/>
  <c r="BA343" i="1"/>
  <c r="AW343" i="1"/>
  <c r="AV343" i="1"/>
  <c r="AU343" i="1"/>
  <c r="AT343" i="1"/>
  <c r="AS343" i="1"/>
  <c r="AR343" i="1"/>
  <c r="AQ343" i="1"/>
  <c r="AP343" i="1"/>
  <c r="AO343" i="1"/>
  <c r="AN343" i="1"/>
  <c r="AM343" i="1"/>
  <c r="AL343" i="1"/>
  <c r="AK343" i="1"/>
  <c r="AJ343" i="1"/>
  <c r="AI343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C343" i="1"/>
  <c r="A343" i="1"/>
  <c r="D268" i="1"/>
  <c r="BB268" i="1"/>
  <c r="BA268" i="1"/>
  <c r="AW268" i="1"/>
  <c r="AV268" i="1"/>
  <c r="AU268" i="1"/>
  <c r="AT268" i="1"/>
  <c r="AS268" i="1"/>
  <c r="AR268" i="1"/>
  <c r="AQ268" i="1"/>
  <c r="AP268" i="1"/>
  <c r="AO268" i="1"/>
  <c r="AN268" i="1"/>
  <c r="AM268" i="1"/>
  <c r="AL268" i="1"/>
  <c r="AK268" i="1"/>
  <c r="AJ268" i="1"/>
  <c r="AI268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E268" i="1"/>
  <c r="C268" i="1"/>
  <c r="A268" i="1"/>
  <c r="D256" i="1"/>
  <c r="BB256" i="1"/>
  <c r="BA256" i="1"/>
  <c r="AW256" i="1"/>
  <c r="AV256" i="1"/>
  <c r="AU256" i="1"/>
  <c r="AT256" i="1"/>
  <c r="AS256" i="1"/>
  <c r="AR256" i="1"/>
  <c r="AQ256" i="1"/>
  <c r="AP256" i="1"/>
  <c r="AO256" i="1"/>
  <c r="AN256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E256" i="1"/>
  <c r="C256" i="1"/>
  <c r="A256" i="1"/>
  <c r="D240" i="1"/>
  <c r="BB240" i="1"/>
  <c r="BA240" i="1"/>
  <c r="AW240" i="1"/>
  <c r="AV240" i="1"/>
  <c r="AU240" i="1"/>
  <c r="AT240" i="1"/>
  <c r="AS240" i="1"/>
  <c r="AR240" i="1"/>
  <c r="AQ240" i="1"/>
  <c r="AP240" i="1"/>
  <c r="AO240" i="1"/>
  <c r="AN240" i="1"/>
  <c r="AM240" i="1"/>
  <c r="AL240" i="1"/>
  <c r="AK240" i="1"/>
  <c r="AJ240" i="1"/>
  <c r="AI240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C240" i="1"/>
  <c r="A240" i="1"/>
  <c r="BB355" i="1"/>
  <c r="F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104" i="1"/>
  <c r="F43" i="1"/>
  <c r="F44" i="1"/>
  <c r="F45" i="1"/>
  <c r="F46" i="1"/>
  <c r="F444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121" i="1"/>
  <c r="F61" i="1"/>
  <c r="F62" i="1"/>
  <c r="F63" i="1"/>
  <c r="F64" i="1"/>
  <c r="F457" i="1"/>
  <c r="F65" i="1"/>
  <c r="F66" i="1"/>
  <c r="F67" i="1"/>
  <c r="F68" i="1"/>
  <c r="F69" i="1"/>
  <c r="F70" i="1"/>
  <c r="F71" i="1"/>
  <c r="F72" i="1"/>
  <c r="F73" i="1"/>
  <c r="F574" i="1"/>
  <c r="F74" i="1"/>
  <c r="F75" i="1"/>
  <c r="F76" i="1"/>
  <c r="F77" i="1"/>
  <c r="F78" i="1"/>
  <c r="F79" i="1"/>
  <c r="F80" i="1"/>
  <c r="F579" i="1"/>
  <c r="F81" i="1"/>
  <c r="F82" i="1"/>
  <c r="F83" i="1"/>
  <c r="F84" i="1"/>
  <c r="F86" i="1"/>
  <c r="F87" i="1"/>
  <c r="F88" i="1"/>
  <c r="F89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56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79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7" i="1"/>
  <c r="F158" i="1"/>
  <c r="F159" i="1"/>
  <c r="F160" i="1"/>
  <c r="F161" i="1"/>
  <c r="F162" i="1"/>
  <c r="F163" i="1"/>
  <c r="F164" i="1"/>
  <c r="F165" i="1"/>
  <c r="F166" i="1"/>
  <c r="F167" i="1"/>
  <c r="F271" i="1"/>
  <c r="F168" i="1"/>
  <c r="F169" i="1"/>
  <c r="F170" i="1"/>
  <c r="F171" i="1"/>
  <c r="F172" i="1"/>
  <c r="F173" i="1"/>
  <c r="F174" i="1"/>
  <c r="F175" i="1"/>
  <c r="F176" i="1"/>
  <c r="F177" i="1"/>
  <c r="F178" i="1"/>
  <c r="F180" i="1"/>
  <c r="F181" i="1"/>
  <c r="F182" i="1"/>
  <c r="F183" i="1"/>
  <c r="F185" i="1"/>
  <c r="F186" i="1"/>
  <c r="F187" i="1"/>
  <c r="F188" i="1"/>
  <c r="F189" i="1"/>
  <c r="F191" i="1"/>
  <c r="F192" i="1"/>
  <c r="F194" i="1"/>
  <c r="F195" i="1"/>
  <c r="F196" i="1"/>
  <c r="F197" i="1"/>
  <c r="F199" i="1"/>
  <c r="F200" i="1"/>
  <c r="F201" i="1"/>
  <c r="F202" i="1"/>
  <c r="F203" i="1"/>
  <c r="F204" i="1"/>
  <c r="F198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8" i="1"/>
  <c r="F219" i="1"/>
  <c r="F220" i="1"/>
  <c r="F221" i="1"/>
  <c r="F222" i="1"/>
  <c r="F223" i="1"/>
  <c r="F217" i="1"/>
  <c r="F224" i="1"/>
  <c r="F225" i="1"/>
  <c r="F226" i="1"/>
  <c r="F227" i="1"/>
  <c r="F228" i="1"/>
  <c r="F229" i="1"/>
  <c r="F230" i="1"/>
  <c r="F231" i="1"/>
  <c r="F922" i="1"/>
  <c r="F232" i="1"/>
  <c r="F233" i="1"/>
  <c r="F234" i="1"/>
  <c r="F235" i="1"/>
  <c r="F238" i="1"/>
  <c r="F239" i="1"/>
  <c r="F241" i="1"/>
  <c r="F242" i="1"/>
  <c r="F243" i="1"/>
  <c r="F244" i="1"/>
  <c r="F237" i="1"/>
  <c r="F245" i="1"/>
  <c r="F246" i="1"/>
  <c r="F247" i="1"/>
  <c r="F248" i="1"/>
  <c r="F249" i="1"/>
  <c r="F250" i="1"/>
  <c r="F251" i="1"/>
  <c r="F252" i="1"/>
  <c r="F254" i="1"/>
  <c r="F255" i="1"/>
  <c r="F257" i="1"/>
  <c r="F258" i="1"/>
  <c r="F259" i="1"/>
  <c r="F260" i="1"/>
  <c r="F261" i="1"/>
  <c r="F262" i="1"/>
  <c r="F263" i="1"/>
  <c r="F264" i="1"/>
  <c r="F265" i="1"/>
  <c r="F266" i="1"/>
  <c r="F267" i="1"/>
  <c r="F269" i="1"/>
  <c r="F270" i="1"/>
  <c r="F272" i="1"/>
  <c r="F274" i="1"/>
  <c r="F275" i="1"/>
  <c r="F276" i="1"/>
  <c r="F277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4" i="1"/>
  <c r="F345" i="1"/>
  <c r="F346" i="1"/>
  <c r="F347" i="1"/>
  <c r="F348" i="1"/>
  <c r="F349" i="1"/>
  <c r="F350" i="1"/>
  <c r="F351" i="1"/>
  <c r="F184" i="1"/>
  <c r="F352" i="1"/>
  <c r="F353" i="1"/>
  <c r="F354" i="1"/>
  <c r="F356" i="1"/>
  <c r="F358" i="1"/>
  <c r="F359" i="1"/>
  <c r="F360" i="1"/>
  <c r="F361" i="1"/>
  <c r="F362" i="1"/>
  <c r="F363" i="1"/>
  <c r="F364" i="1"/>
  <c r="F365" i="1"/>
  <c r="F373" i="1"/>
  <c r="F368" i="1"/>
  <c r="F369" i="1"/>
  <c r="F370" i="1"/>
  <c r="F371" i="1"/>
  <c r="F372" i="1"/>
  <c r="F374" i="1"/>
  <c r="F375" i="1"/>
  <c r="F377" i="1"/>
  <c r="F378" i="1"/>
  <c r="F379" i="1"/>
  <c r="F381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236" i="1"/>
  <c r="F407" i="1"/>
  <c r="F401" i="1"/>
  <c r="F402" i="1"/>
  <c r="F403" i="1"/>
  <c r="F404" i="1"/>
  <c r="F405" i="1"/>
  <c r="F406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253" i="1"/>
  <c r="F426" i="1"/>
  <c r="F421" i="1"/>
  <c r="F422" i="1"/>
  <c r="F423" i="1"/>
  <c r="F424" i="1"/>
  <c r="F425" i="1"/>
  <c r="F427" i="1"/>
  <c r="F428" i="1"/>
  <c r="F429" i="1"/>
  <c r="F430" i="1"/>
  <c r="F431" i="1"/>
  <c r="F432" i="1"/>
  <c r="F433" i="1"/>
  <c r="F434" i="1"/>
  <c r="F573" i="1"/>
  <c r="F435" i="1"/>
  <c r="F436" i="1"/>
  <c r="F437" i="1"/>
  <c r="F438" i="1"/>
  <c r="F439" i="1"/>
  <c r="F440" i="1"/>
  <c r="F441" i="1"/>
  <c r="F442" i="1"/>
  <c r="F566" i="1"/>
  <c r="F443" i="1"/>
  <c r="F445" i="1"/>
  <c r="F446" i="1"/>
  <c r="F447" i="1"/>
  <c r="F449" i="1"/>
  <c r="F448" i="1"/>
  <c r="F450" i="1"/>
  <c r="F578" i="1"/>
  <c r="F451" i="1"/>
  <c r="F452" i="1"/>
  <c r="F453" i="1"/>
  <c r="F454" i="1"/>
  <c r="F455" i="1"/>
  <c r="F570" i="1"/>
  <c r="F456" i="1"/>
  <c r="F458" i="1"/>
  <c r="F459" i="1"/>
  <c r="F461" i="1"/>
  <c r="F460" i="1"/>
  <c r="F462" i="1"/>
  <c r="F463" i="1"/>
  <c r="F464" i="1"/>
  <c r="F931" i="1"/>
  <c r="F828" i="1"/>
  <c r="F934" i="1"/>
  <c r="F834" i="1"/>
  <c r="F467" i="1"/>
  <c r="F941" i="1"/>
  <c r="F470" i="1"/>
  <c r="F471" i="1"/>
  <c r="F472" i="1"/>
  <c r="F473" i="1"/>
  <c r="F474" i="1"/>
  <c r="F476" i="1"/>
  <c r="F477" i="1"/>
  <c r="F790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1" i="1"/>
  <c r="F490" i="1"/>
  <c r="F492" i="1"/>
  <c r="F493" i="1"/>
  <c r="F494" i="1"/>
  <c r="F495" i="1"/>
  <c r="F496" i="1"/>
  <c r="F497" i="1"/>
  <c r="F498" i="1"/>
  <c r="F500" i="1"/>
  <c r="F501" i="1"/>
  <c r="F807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5" i="1"/>
  <c r="F514" i="1"/>
  <c r="F516" i="1"/>
  <c r="F517" i="1"/>
  <c r="F518" i="1"/>
  <c r="F519" i="1"/>
  <c r="F520" i="1"/>
  <c r="F521" i="1"/>
  <c r="F947" i="1"/>
  <c r="F522" i="1"/>
  <c r="F523" i="1"/>
  <c r="F475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499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355" i="1"/>
  <c r="F562" i="1"/>
  <c r="F563" i="1"/>
  <c r="F564" i="1"/>
  <c r="F565" i="1"/>
  <c r="F567" i="1"/>
  <c r="F568" i="1"/>
  <c r="F569" i="1"/>
  <c r="F571" i="1"/>
  <c r="F572" i="1"/>
  <c r="F575" i="1"/>
  <c r="F577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6" i="1"/>
  <c r="F657" i="1"/>
  <c r="F658" i="1"/>
  <c r="F660" i="1"/>
  <c r="F661" i="1"/>
  <c r="F662" i="1"/>
  <c r="F663" i="1"/>
  <c r="F664" i="1"/>
  <c r="F665" i="1"/>
  <c r="F667" i="1"/>
  <c r="F668" i="1"/>
  <c r="F670" i="1"/>
  <c r="F671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380" i="1"/>
  <c r="F736" i="1"/>
  <c r="F737" i="1"/>
  <c r="F738" i="1"/>
  <c r="F739" i="1"/>
  <c r="F740" i="1"/>
  <c r="F741" i="1"/>
  <c r="F742" i="1"/>
  <c r="F743" i="1"/>
  <c r="F744" i="1"/>
  <c r="F466" i="1"/>
  <c r="F745" i="1"/>
  <c r="F746" i="1"/>
  <c r="F748" i="1"/>
  <c r="F750" i="1"/>
  <c r="F751" i="1"/>
  <c r="F753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808" i="1"/>
  <c r="F791" i="1"/>
  <c r="F792" i="1"/>
  <c r="F793" i="1"/>
  <c r="F833" i="1"/>
  <c r="F794" i="1"/>
  <c r="F795" i="1"/>
  <c r="F796" i="1"/>
  <c r="F797" i="1"/>
  <c r="F798" i="1"/>
  <c r="F799" i="1"/>
  <c r="F800" i="1"/>
  <c r="F801" i="1"/>
  <c r="F802" i="1"/>
  <c r="F469" i="1"/>
  <c r="F803" i="1"/>
  <c r="F804" i="1"/>
  <c r="F805" i="1"/>
  <c r="F806" i="1"/>
  <c r="F819" i="1"/>
  <c r="F809" i="1"/>
  <c r="F810" i="1"/>
  <c r="F936" i="1"/>
  <c r="F811" i="1"/>
  <c r="F812" i="1"/>
  <c r="F813" i="1"/>
  <c r="F814" i="1"/>
  <c r="F815" i="1"/>
  <c r="F816" i="1"/>
  <c r="F817" i="1"/>
  <c r="F747" i="1"/>
  <c r="F818" i="1"/>
  <c r="F820" i="1"/>
  <c r="F821" i="1"/>
  <c r="F943" i="1"/>
  <c r="F822" i="1"/>
  <c r="F824" i="1"/>
  <c r="F823" i="1"/>
  <c r="F752" i="1"/>
  <c r="F826" i="1"/>
  <c r="F825" i="1"/>
  <c r="F827" i="1"/>
  <c r="F830" i="1"/>
  <c r="F832" i="1"/>
  <c r="F835" i="1"/>
  <c r="F837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5" i="1"/>
  <c r="F874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4" i="1"/>
  <c r="F893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3" i="1"/>
  <c r="F924" i="1"/>
  <c r="F925" i="1"/>
  <c r="F926" i="1"/>
  <c r="F927" i="1"/>
  <c r="F928" i="1"/>
  <c r="F929" i="1"/>
  <c r="F930" i="1"/>
  <c r="F932" i="1"/>
  <c r="F933" i="1"/>
  <c r="F935" i="1"/>
  <c r="F937" i="1"/>
  <c r="F939" i="1"/>
  <c r="F940" i="1"/>
  <c r="F942" i="1"/>
  <c r="F945" i="1"/>
  <c r="F94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1" i="1"/>
  <c r="F960" i="1"/>
  <c r="F655" i="1"/>
  <c r="F366" i="1"/>
  <c r="F831" i="1"/>
  <c r="F838" i="1"/>
  <c r="F3" i="1"/>
  <c r="BB475" i="1"/>
  <c r="BA475" i="1"/>
  <c r="AW475" i="1"/>
  <c r="AV475" i="1"/>
  <c r="AU475" i="1"/>
  <c r="AT475" i="1"/>
  <c r="AS475" i="1"/>
  <c r="AR475" i="1"/>
  <c r="AQ475" i="1"/>
  <c r="AP475" i="1"/>
  <c r="AO475" i="1"/>
  <c r="AN475" i="1"/>
  <c r="AM475" i="1"/>
  <c r="AL475" i="1"/>
  <c r="AK475" i="1"/>
  <c r="AJ475" i="1"/>
  <c r="AI475" i="1"/>
  <c r="AH475" i="1"/>
  <c r="AG475" i="1"/>
  <c r="AF475" i="1"/>
  <c r="AE475" i="1"/>
  <c r="AD475" i="1"/>
  <c r="AC475" i="1"/>
  <c r="AB475" i="1"/>
  <c r="AA475" i="1"/>
  <c r="Z475" i="1"/>
  <c r="Y475" i="1"/>
  <c r="X475" i="1"/>
  <c r="W475" i="1"/>
  <c r="V475" i="1"/>
  <c r="U475" i="1"/>
  <c r="T475" i="1"/>
  <c r="S475" i="1"/>
  <c r="R475" i="1"/>
  <c r="Q475" i="1"/>
  <c r="P475" i="1"/>
  <c r="O475" i="1"/>
  <c r="N475" i="1"/>
  <c r="M475" i="1"/>
  <c r="L475" i="1"/>
  <c r="K475" i="1"/>
  <c r="J475" i="1"/>
  <c r="I475" i="1"/>
  <c r="H475" i="1"/>
  <c r="G475" i="1"/>
  <c r="E475" i="1"/>
  <c r="C475" i="1"/>
  <c r="BJ190" i="1" l="1"/>
  <c r="BJ749" i="1"/>
  <c r="BJ376" i="1"/>
  <c r="BJ193" i="1"/>
  <c r="BJ754" i="1"/>
  <c r="BJ6" i="1"/>
  <c r="BJ382" i="1"/>
  <c r="BJ580" i="1"/>
  <c r="BJ4" i="1"/>
  <c r="BJ576" i="1"/>
  <c r="BJ468" i="1"/>
  <c r="B278" i="1"/>
  <c r="BJ278" i="1"/>
  <c r="BJ836" i="1"/>
  <c r="BJ672" i="1"/>
  <c r="BJ829" i="1"/>
  <c r="B85" i="1"/>
  <c r="BJ85" i="1"/>
  <c r="B90" i="1"/>
  <c r="BJ90" i="1"/>
  <c r="B465" i="1"/>
  <c r="BJ465" i="1"/>
  <c r="BJ669" i="1"/>
  <c r="B273" i="1"/>
  <c r="BJ273" i="1"/>
  <c r="BJ659" i="1"/>
  <c r="BJ357" i="1"/>
  <c r="BJ268" i="1"/>
  <c r="BJ240" i="1"/>
  <c r="BJ256" i="1"/>
  <c r="BJ343" i="1"/>
  <c r="BJ367" i="1"/>
  <c r="BJ666" i="1"/>
  <c r="BJ475" i="1"/>
  <c r="BB335" i="1"/>
  <c r="BB878" i="1"/>
  <c r="BB128" i="1"/>
  <c r="BB111" i="1"/>
  <c r="BB1157" i="1"/>
  <c r="BA1157" i="1"/>
  <c r="D121" i="1"/>
  <c r="BB121" i="1"/>
  <c r="BA121" i="1"/>
  <c r="AW121" i="1"/>
  <c r="AV121" i="1"/>
  <c r="AU121" i="1"/>
  <c r="AT121" i="1"/>
  <c r="AS121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E121" i="1"/>
  <c r="C121" i="1"/>
  <c r="A121" i="1"/>
  <c r="BJ1157" i="1" l="1"/>
  <c r="BJ121" i="1"/>
  <c r="B121" i="1"/>
  <c r="BJ1161" i="1" l="1"/>
  <c r="BJ1141" i="1"/>
  <c r="BB1161" i="1"/>
  <c r="BA1161" i="1"/>
  <c r="BB1091" i="1"/>
  <c r="BA1091" i="1"/>
  <c r="BB1141" i="1"/>
  <c r="BA1141" i="1"/>
  <c r="BB1058" i="1"/>
  <c r="BA1058" i="1"/>
  <c r="D80" i="1"/>
  <c r="BA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E80" i="1"/>
  <c r="C80" i="1"/>
  <c r="A80" i="1"/>
  <c r="BJ1091" i="1" l="1"/>
  <c r="BJ1058" i="1"/>
  <c r="BJ80" i="1"/>
  <c r="B80" i="1"/>
  <c r="D738" i="1" l="1"/>
  <c r="BB738" i="1"/>
  <c r="BA738" i="1"/>
  <c r="AW738" i="1"/>
  <c r="AV738" i="1"/>
  <c r="AU738" i="1"/>
  <c r="AT738" i="1"/>
  <c r="AS738" i="1"/>
  <c r="AR738" i="1"/>
  <c r="AQ738" i="1"/>
  <c r="AP738" i="1"/>
  <c r="AO738" i="1"/>
  <c r="AN738" i="1"/>
  <c r="AM738" i="1"/>
  <c r="AL738" i="1"/>
  <c r="AK738" i="1"/>
  <c r="AJ738" i="1"/>
  <c r="AI738" i="1"/>
  <c r="AH738" i="1"/>
  <c r="AG738" i="1"/>
  <c r="AF738" i="1"/>
  <c r="AE738" i="1"/>
  <c r="AD738" i="1"/>
  <c r="AC738" i="1"/>
  <c r="AB738" i="1"/>
  <c r="AA738" i="1"/>
  <c r="Z738" i="1"/>
  <c r="Y738" i="1"/>
  <c r="X738" i="1"/>
  <c r="W738" i="1"/>
  <c r="V738" i="1"/>
  <c r="U738" i="1"/>
  <c r="T738" i="1"/>
  <c r="S738" i="1"/>
  <c r="R738" i="1"/>
  <c r="Q738" i="1"/>
  <c r="P738" i="1"/>
  <c r="O738" i="1"/>
  <c r="N738" i="1"/>
  <c r="M738" i="1"/>
  <c r="L738" i="1"/>
  <c r="K738" i="1"/>
  <c r="J738" i="1"/>
  <c r="I738" i="1"/>
  <c r="H738" i="1"/>
  <c r="G738" i="1"/>
  <c r="E738" i="1"/>
  <c r="C738" i="1"/>
  <c r="D728" i="1"/>
  <c r="BB728" i="1"/>
  <c r="BA728" i="1"/>
  <c r="AW728" i="1"/>
  <c r="AV728" i="1"/>
  <c r="AU728" i="1"/>
  <c r="AT728" i="1"/>
  <c r="AS728" i="1"/>
  <c r="AR728" i="1"/>
  <c r="AQ728" i="1"/>
  <c r="AP728" i="1"/>
  <c r="AO728" i="1"/>
  <c r="AN728" i="1"/>
  <c r="AM728" i="1"/>
  <c r="AL728" i="1"/>
  <c r="AK728" i="1"/>
  <c r="AJ728" i="1"/>
  <c r="AI728" i="1"/>
  <c r="AH728" i="1"/>
  <c r="AG728" i="1"/>
  <c r="AF728" i="1"/>
  <c r="AE728" i="1"/>
  <c r="AD728" i="1"/>
  <c r="AC728" i="1"/>
  <c r="AB728" i="1"/>
  <c r="AA728" i="1"/>
  <c r="Z728" i="1"/>
  <c r="Y728" i="1"/>
  <c r="X728" i="1"/>
  <c r="W728" i="1"/>
  <c r="V728" i="1"/>
  <c r="U728" i="1"/>
  <c r="T728" i="1"/>
  <c r="S728" i="1"/>
  <c r="R728" i="1"/>
  <c r="Q728" i="1"/>
  <c r="P728" i="1"/>
  <c r="O728" i="1"/>
  <c r="N728" i="1"/>
  <c r="M728" i="1"/>
  <c r="L728" i="1"/>
  <c r="K728" i="1"/>
  <c r="J728" i="1"/>
  <c r="I728" i="1"/>
  <c r="H728" i="1"/>
  <c r="G728" i="1"/>
  <c r="E728" i="1"/>
  <c r="C728" i="1"/>
  <c r="D711" i="1"/>
  <c r="BB711" i="1"/>
  <c r="BA711" i="1"/>
  <c r="AW711" i="1"/>
  <c r="AV711" i="1"/>
  <c r="AU711" i="1"/>
  <c r="AT711" i="1"/>
  <c r="AS711" i="1"/>
  <c r="AR711" i="1"/>
  <c r="AQ711" i="1"/>
  <c r="AP711" i="1"/>
  <c r="AO711" i="1"/>
  <c r="AN711" i="1"/>
  <c r="AM711" i="1"/>
  <c r="AL711" i="1"/>
  <c r="AK711" i="1"/>
  <c r="AJ711" i="1"/>
  <c r="AI711" i="1"/>
  <c r="AH711" i="1"/>
  <c r="AG711" i="1"/>
  <c r="AF711" i="1"/>
  <c r="AE711" i="1"/>
  <c r="AD711" i="1"/>
  <c r="AC711" i="1"/>
  <c r="AB711" i="1"/>
  <c r="AA711" i="1"/>
  <c r="Z711" i="1"/>
  <c r="Y711" i="1"/>
  <c r="X711" i="1"/>
  <c r="W711" i="1"/>
  <c r="V711" i="1"/>
  <c r="U711" i="1"/>
  <c r="T711" i="1"/>
  <c r="S711" i="1"/>
  <c r="R711" i="1"/>
  <c r="Q711" i="1"/>
  <c r="P711" i="1"/>
  <c r="O711" i="1"/>
  <c r="N711" i="1"/>
  <c r="M711" i="1"/>
  <c r="L711" i="1"/>
  <c r="K711" i="1"/>
  <c r="J711" i="1"/>
  <c r="I711" i="1"/>
  <c r="H711" i="1"/>
  <c r="G711" i="1"/>
  <c r="E711" i="1"/>
  <c r="C711" i="1"/>
  <c r="D562" i="1"/>
  <c r="BB562" i="1"/>
  <c r="BA562" i="1"/>
  <c r="AW562" i="1"/>
  <c r="AV562" i="1"/>
  <c r="AU562" i="1"/>
  <c r="AT562" i="1"/>
  <c r="AS562" i="1"/>
  <c r="AR562" i="1"/>
  <c r="AQ562" i="1"/>
  <c r="AP562" i="1"/>
  <c r="AO562" i="1"/>
  <c r="AN562" i="1"/>
  <c r="AM562" i="1"/>
  <c r="AL562" i="1"/>
  <c r="AK562" i="1"/>
  <c r="AJ562" i="1"/>
  <c r="AI562" i="1"/>
  <c r="AH562" i="1"/>
  <c r="AG562" i="1"/>
  <c r="AF562" i="1"/>
  <c r="AE562" i="1"/>
  <c r="AD562" i="1"/>
  <c r="AC562" i="1"/>
  <c r="AB562" i="1"/>
  <c r="AA562" i="1"/>
  <c r="Z562" i="1"/>
  <c r="Y562" i="1"/>
  <c r="X562" i="1"/>
  <c r="W562" i="1"/>
  <c r="V562" i="1"/>
  <c r="U562" i="1"/>
  <c r="T562" i="1"/>
  <c r="S562" i="1"/>
  <c r="R562" i="1"/>
  <c r="Q562" i="1"/>
  <c r="P562" i="1"/>
  <c r="O562" i="1"/>
  <c r="N562" i="1"/>
  <c r="M562" i="1"/>
  <c r="L562" i="1"/>
  <c r="K562" i="1"/>
  <c r="J562" i="1"/>
  <c r="I562" i="1"/>
  <c r="H562" i="1"/>
  <c r="G562" i="1"/>
  <c r="E562" i="1"/>
  <c r="C562" i="1"/>
  <c r="D545" i="1"/>
  <c r="BB545" i="1"/>
  <c r="BA545" i="1"/>
  <c r="AW545" i="1"/>
  <c r="AV545" i="1"/>
  <c r="AU545" i="1"/>
  <c r="AT545" i="1"/>
  <c r="AS545" i="1"/>
  <c r="AR545" i="1"/>
  <c r="AQ545" i="1"/>
  <c r="AP545" i="1"/>
  <c r="AO545" i="1"/>
  <c r="AN545" i="1"/>
  <c r="AM545" i="1"/>
  <c r="AL545" i="1"/>
  <c r="AK545" i="1"/>
  <c r="AJ545" i="1"/>
  <c r="AI545" i="1"/>
  <c r="AH545" i="1"/>
  <c r="AG545" i="1"/>
  <c r="AF545" i="1"/>
  <c r="AE545" i="1"/>
  <c r="AD545" i="1"/>
  <c r="AC545" i="1"/>
  <c r="AB545" i="1"/>
  <c r="AA545" i="1"/>
  <c r="Z545" i="1"/>
  <c r="Y545" i="1"/>
  <c r="X545" i="1"/>
  <c r="W545" i="1"/>
  <c r="V545" i="1"/>
  <c r="U545" i="1"/>
  <c r="T545" i="1"/>
  <c r="S545" i="1"/>
  <c r="R545" i="1"/>
  <c r="Q545" i="1"/>
  <c r="P545" i="1"/>
  <c r="O545" i="1"/>
  <c r="N545" i="1"/>
  <c r="M545" i="1"/>
  <c r="L545" i="1"/>
  <c r="K545" i="1"/>
  <c r="J545" i="1"/>
  <c r="I545" i="1"/>
  <c r="H545" i="1"/>
  <c r="G545" i="1"/>
  <c r="E545" i="1"/>
  <c r="C545" i="1"/>
  <c r="D524" i="1"/>
  <c r="BB524" i="1"/>
  <c r="BA524" i="1"/>
  <c r="AW524" i="1"/>
  <c r="AV524" i="1"/>
  <c r="AU524" i="1"/>
  <c r="AT524" i="1"/>
  <c r="AS524" i="1"/>
  <c r="AR524" i="1"/>
  <c r="AQ524" i="1"/>
  <c r="AP524" i="1"/>
  <c r="AO524" i="1"/>
  <c r="AN524" i="1"/>
  <c r="AM524" i="1"/>
  <c r="AL524" i="1"/>
  <c r="AK524" i="1"/>
  <c r="AJ524" i="1"/>
  <c r="AI524" i="1"/>
  <c r="AH524" i="1"/>
  <c r="AG524" i="1"/>
  <c r="AF524" i="1"/>
  <c r="AE524" i="1"/>
  <c r="AD524" i="1"/>
  <c r="AC524" i="1"/>
  <c r="AB524" i="1"/>
  <c r="AA524" i="1"/>
  <c r="Z524" i="1"/>
  <c r="Y524" i="1"/>
  <c r="X524" i="1"/>
  <c r="W524" i="1"/>
  <c r="V524" i="1"/>
  <c r="U524" i="1"/>
  <c r="T524" i="1"/>
  <c r="S524" i="1"/>
  <c r="R524" i="1"/>
  <c r="Q524" i="1"/>
  <c r="P524" i="1"/>
  <c r="O524" i="1"/>
  <c r="N524" i="1"/>
  <c r="M524" i="1"/>
  <c r="L524" i="1"/>
  <c r="K524" i="1"/>
  <c r="J524" i="1"/>
  <c r="I524" i="1"/>
  <c r="H524" i="1"/>
  <c r="G524" i="1"/>
  <c r="E524" i="1"/>
  <c r="C524" i="1"/>
  <c r="C546" i="1"/>
  <c r="E546" i="1"/>
  <c r="G546" i="1"/>
  <c r="H546" i="1"/>
  <c r="I546" i="1"/>
  <c r="J546" i="1"/>
  <c r="K546" i="1"/>
  <c r="L546" i="1"/>
  <c r="M546" i="1"/>
  <c r="N546" i="1"/>
  <c r="O546" i="1"/>
  <c r="P546" i="1"/>
  <c r="Q546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AG546" i="1"/>
  <c r="AH546" i="1"/>
  <c r="AI546" i="1"/>
  <c r="AJ546" i="1"/>
  <c r="AK546" i="1"/>
  <c r="AL546" i="1"/>
  <c r="AM546" i="1"/>
  <c r="AN546" i="1"/>
  <c r="AO546" i="1"/>
  <c r="AP546" i="1"/>
  <c r="AQ546" i="1"/>
  <c r="AR546" i="1"/>
  <c r="AS546" i="1"/>
  <c r="AT546" i="1"/>
  <c r="AU546" i="1"/>
  <c r="AV546" i="1"/>
  <c r="AW546" i="1"/>
  <c r="BA546" i="1"/>
  <c r="BB546" i="1"/>
  <c r="D546" i="1"/>
  <c r="D462" i="1"/>
  <c r="B462" i="1"/>
  <c r="BB462" i="1"/>
  <c r="BA462" i="1"/>
  <c r="AW462" i="1"/>
  <c r="AV462" i="1"/>
  <c r="AU462" i="1"/>
  <c r="AT462" i="1"/>
  <c r="AS462" i="1"/>
  <c r="AR462" i="1"/>
  <c r="AQ462" i="1"/>
  <c r="AP462" i="1"/>
  <c r="AO462" i="1"/>
  <c r="AN462" i="1"/>
  <c r="AM462" i="1"/>
  <c r="AL462" i="1"/>
  <c r="AK462" i="1"/>
  <c r="AJ462" i="1"/>
  <c r="AI462" i="1"/>
  <c r="AH462" i="1"/>
  <c r="AG462" i="1"/>
  <c r="AF462" i="1"/>
  <c r="AE462" i="1"/>
  <c r="AD462" i="1"/>
  <c r="AC462" i="1"/>
  <c r="AB462" i="1"/>
  <c r="AA462" i="1"/>
  <c r="Z462" i="1"/>
  <c r="Y462" i="1"/>
  <c r="X462" i="1"/>
  <c r="W462" i="1"/>
  <c r="V462" i="1"/>
  <c r="U462" i="1"/>
  <c r="T462" i="1"/>
  <c r="S462" i="1"/>
  <c r="R462" i="1"/>
  <c r="Q462" i="1"/>
  <c r="P462" i="1"/>
  <c r="O462" i="1"/>
  <c r="N462" i="1"/>
  <c r="M462" i="1"/>
  <c r="L462" i="1"/>
  <c r="K462" i="1"/>
  <c r="J462" i="1"/>
  <c r="I462" i="1"/>
  <c r="H462" i="1"/>
  <c r="G462" i="1"/>
  <c r="E462" i="1"/>
  <c r="C462" i="1"/>
  <c r="A462" i="1"/>
  <c r="D452" i="1"/>
  <c r="BB452" i="1"/>
  <c r="BA452" i="1"/>
  <c r="AW452" i="1"/>
  <c r="AV452" i="1"/>
  <c r="AU452" i="1"/>
  <c r="AT452" i="1"/>
  <c r="AS452" i="1"/>
  <c r="AR452" i="1"/>
  <c r="AQ452" i="1"/>
  <c r="AP452" i="1"/>
  <c r="AO452" i="1"/>
  <c r="AN452" i="1"/>
  <c r="AM452" i="1"/>
  <c r="AL452" i="1"/>
  <c r="AK452" i="1"/>
  <c r="AJ452" i="1"/>
  <c r="AI452" i="1"/>
  <c r="AH452" i="1"/>
  <c r="AG452" i="1"/>
  <c r="AF452" i="1"/>
  <c r="AE452" i="1"/>
  <c r="AD452" i="1"/>
  <c r="AC452" i="1"/>
  <c r="AB452" i="1"/>
  <c r="AA452" i="1"/>
  <c r="Z452" i="1"/>
  <c r="Y452" i="1"/>
  <c r="X452" i="1"/>
  <c r="W452" i="1"/>
  <c r="V452" i="1"/>
  <c r="U452" i="1"/>
  <c r="T452" i="1"/>
  <c r="S452" i="1"/>
  <c r="R452" i="1"/>
  <c r="Q452" i="1"/>
  <c r="P452" i="1"/>
  <c r="O452" i="1"/>
  <c r="N452" i="1"/>
  <c r="M452" i="1"/>
  <c r="L452" i="1"/>
  <c r="K452" i="1"/>
  <c r="J452" i="1"/>
  <c r="I452" i="1"/>
  <c r="H452" i="1"/>
  <c r="G452" i="1"/>
  <c r="E452" i="1"/>
  <c r="C452" i="1"/>
  <c r="A452" i="1"/>
  <c r="D438" i="1"/>
  <c r="B438" i="1"/>
  <c r="BB438" i="1"/>
  <c r="BA438" i="1"/>
  <c r="AW438" i="1"/>
  <c r="AV438" i="1"/>
  <c r="AU438" i="1"/>
  <c r="AT438" i="1"/>
  <c r="AS438" i="1"/>
  <c r="AR438" i="1"/>
  <c r="AQ438" i="1"/>
  <c r="AP438" i="1"/>
  <c r="AO438" i="1"/>
  <c r="AN438" i="1"/>
  <c r="AM438" i="1"/>
  <c r="AL438" i="1"/>
  <c r="AK438" i="1"/>
  <c r="AJ438" i="1"/>
  <c r="AI438" i="1"/>
  <c r="AH438" i="1"/>
  <c r="AG438" i="1"/>
  <c r="AF438" i="1"/>
  <c r="AE438" i="1"/>
  <c r="AD438" i="1"/>
  <c r="AC438" i="1"/>
  <c r="AB438" i="1"/>
  <c r="AA438" i="1"/>
  <c r="Z438" i="1"/>
  <c r="Y438" i="1"/>
  <c r="X438" i="1"/>
  <c r="W438" i="1"/>
  <c r="V438" i="1"/>
  <c r="U438" i="1"/>
  <c r="T438" i="1"/>
  <c r="S438" i="1"/>
  <c r="R438" i="1"/>
  <c r="Q438" i="1"/>
  <c r="P438" i="1"/>
  <c r="O438" i="1"/>
  <c r="N438" i="1"/>
  <c r="M438" i="1"/>
  <c r="L438" i="1"/>
  <c r="K438" i="1"/>
  <c r="J438" i="1"/>
  <c r="I438" i="1"/>
  <c r="H438" i="1"/>
  <c r="G438" i="1"/>
  <c r="E438" i="1"/>
  <c r="C438" i="1"/>
  <c r="A438" i="1"/>
  <c r="D320" i="1"/>
  <c r="B320" i="1"/>
  <c r="BB320" i="1"/>
  <c r="BA320" i="1"/>
  <c r="AW320" i="1"/>
  <c r="AV320" i="1"/>
  <c r="AU320" i="1"/>
  <c r="AT320" i="1"/>
  <c r="AS320" i="1"/>
  <c r="AR320" i="1"/>
  <c r="AQ320" i="1"/>
  <c r="AP320" i="1"/>
  <c r="AO320" i="1"/>
  <c r="AN320" i="1"/>
  <c r="AM320" i="1"/>
  <c r="AL320" i="1"/>
  <c r="AK320" i="1"/>
  <c r="AJ320" i="1"/>
  <c r="AI320" i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P320" i="1"/>
  <c r="O320" i="1"/>
  <c r="N320" i="1"/>
  <c r="M320" i="1"/>
  <c r="L320" i="1"/>
  <c r="K320" i="1"/>
  <c r="J320" i="1"/>
  <c r="I320" i="1"/>
  <c r="H320" i="1"/>
  <c r="G320" i="1"/>
  <c r="E320" i="1"/>
  <c r="C320" i="1"/>
  <c r="A320" i="1"/>
  <c r="D300" i="1"/>
  <c r="B300" i="1"/>
  <c r="BB300" i="1"/>
  <c r="BA300" i="1"/>
  <c r="AW300" i="1"/>
  <c r="AV300" i="1"/>
  <c r="AU300" i="1"/>
  <c r="AT300" i="1"/>
  <c r="AS300" i="1"/>
  <c r="AR300" i="1"/>
  <c r="AQ300" i="1"/>
  <c r="AP300" i="1"/>
  <c r="AO300" i="1"/>
  <c r="AN300" i="1"/>
  <c r="AM300" i="1"/>
  <c r="AL300" i="1"/>
  <c r="AK300" i="1"/>
  <c r="AJ300" i="1"/>
  <c r="AI300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E300" i="1"/>
  <c r="C300" i="1"/>
  <c r="A300" i="1"/>
  <c r="D284" i="1"/>
  <c r="BB284" i="1"/>
  <c r="BA284" i="1"/>
  <c r="AW284" i="1"/>
  <c r="AV284" i="1"/>
  <c r="AU284" i="1"/>
  <c r="AT284" i="1"/>
  <c r="AS284" i="1"/>
  <c r="AR284" i="1"/>
  <c r="AQ284" i="1"/>
  <c r="AP284" i="1"/>
  <c r="AO284" i="1"/>
  <c r="AN284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E284" i="1"/>
  <c r="C284" i="1"/>
  <c r="A284" i="1"/>
  <c r="D185" i="1"/>
  <c r="BB185" i="1"/>
  <c r="BA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E185" i="1"/>
  <c r="C185" i="1"/>
  <c r="A185" i="1"/>
  <c r="D175" i="1"/>
  <c r="BB175" i="1"/>
  <c r="BA175" i="1"/>
  <c r="AW175" i="1"/>
  <c r="AV175" i="1"/>
  <c r="AU175" i="1"/>
  <c r="AT175" i="1"/>
  <c r="AS175" i="1"/>
  <c r="AR175" i="1"/>
  <c r="AQ175" i="1"/>
  <c r="AP175" i="1"/>
  <c r="AO175" i="1"/>
  <c r="AN175" i="1"/>
  <c r="AM175" i="1"/>
  <c r="AL175" i="1"/>
  <c r="AK175" i="1"/>
  <c r="AJ175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E175" i="1"/>
  <c r="C175" i="1"/>
  <c r="A175" i="1"/>
  <c r="D153" i="1"/>
  <c r="B153" i="1"/>
  <c r="BB153" i="1"/>
  <c r="BA153" i="1"/>
  <c r="AW153" i="1"/>
  <c r="AV153" i="1"/>
  <c r="AU153" i="1"/>
  <c r="AT153" i="1"/>
  <c r="AS153" i="1"/>
  <c r="AR153" i="1"/>
  <c r="AQ153" i="1"/>
  <c r="AP153" i="1"/>
  <c r="AO153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E153" i="1"/>
  <c r="C153" i="1"/>
  <c r="A153" i="1"/>
  <c r="BA1093" i="1"/>
  <c r="BJ185" i="1" l="1"/>
  <c r="BJ562" i="1"/>
  <c r="BJ452" i="1"/>
  <c r="BJ711" i="1"/>
  <c r="BJ284" i="1"/>
  <c r="BJ153" i="1"/>
  <c r="BJ175" i="1"/>
  <c r="BJ738" i="1"/>
  <c r="B185" i="1"/>
  <c r="B284" i="1"/>
  <c r="BJ300" i="1"/>
  <c r="BJ524" i="1"/>
  <c r="BJ728" i="1"/>
  <c r="B175" i="1"/>
  <c r="BJ438" i="1"/>
  <c r="BJ320" i="1"/>
  <c r="B452" i="1"/>
  <c r="BJ462" i="1"/>
  <c r="BJ545" i="1"/>
  <c r="BJ546" i="1"/>
  <c r="BA58" i="1"/>
  <c r="BA150" i="1"/>
  <c r="BA173" i="1"/>
  <c r="BA196" i="1"/>
  <c r="BA216" i="1"/>
  <c r="BA474" i="1"/>
  <c r="BA498" i="1"/>
  <c r="BA584" i="1"/>
  <c r="BA603" i="1"/>
  <c r="BA98" i="1"/>
  <c r="BA115" i="1"/>
  <c r="BA641" i="1"/>
  <c r="BA266" i="1"/>
  <c r="BA319" i="1"/>
  <c r="BA339" i="1"/>
  <c r="BA420" i="1"/>
  <c r="BA435" i="1"/>
  <c r="BA708" i="1"/>
  <c r="BA725" i="1"/>
  <c r="BA15" i="1"/>
  <c r="BA29" i="1"/>
  <c r="BA247" i="1"/>
  <c r="BA261" i="1"/>
  <c r="BA634" i="1"/>
  <c r="BA649" i="1"/>
  <c r="BA769" i="1"/>
  <c r="BA783" i="1"/>
  <c r="BA16" i="1"/>
  <c r="BA30" i="1"/>
  <c r="BA248" i="1"/>
  <c r="BA262" i="1"/>
  <c r="BA140" i="1"/>
  <c r="BA163" i="1"/>
  <c r="BA489" i="1"/>
  <c r="BA513" i="1"/>
  <c r="BA528" i="1"/>
  <c r="BA549" i="1"/>
  <c r="BA715" i="1"/>
  <c r="BA731" i="1"/>
  <c r="BA741" i="1"/>
  <c r="BA848" i="1"/>
  <c r="BA865" i="1"/>
  <c r="BA1132" i="1"/>
  <c r="BA1144" i="1"/>
  <c r="BA1155" i="1"/>
  <c r="BA286" i="1"/>
  <c r="BA303" i="1"/>
  <c r="BA678" i="1"/>
  <c r="BA693" i="1"/>
  <c r="BA952" i="1"/>
  <c r="BA972" i="1"/>
  <c r="BA849" i="1"/>
  <c r="BA866" i="1"/>
  <c r="BA1048" i="1"/>
  <c r="BA1065" i="1"/>
  <c r="BA109" i="1"/>
  <c r="BA126" i="1"/>
  <c r="BA137" i="1"/>
  <c r="BA959" i="1"/>
  <c r="BA979" i="1"/>
  <c r="BA391" i="1"/>
  <c r="BA409" i="1"/>
  <c r="BA766" i="1"/>
  <c r="BA780" i="1"/>
  <c r="BA795" i="1"/>
  <c r="BA296" i="1"/>
  <c r="BA314" i="1"/>
  <c r="BA334" i="1"/>
  <c r="BA801" i="1"/>
  <c r="BA816" i="1"/>
  <c r="BA1055" i="1"/>
  <c r="BA1074" i="1"/>
  <c r="BA1092" i="1"/>
  <c r="BA50" i="1"/>
  <c r="BA68" i="1"/>
  <c r="BA539" i="1"/>
  <c r="BA559" i="1"/>
  <c r="BA568" i="1"/>
  <c r="BA997" i="1"/>
  <c r="BA1010" i="1"/>
  <c r="BA1021" i="1"/>
  <c r="BA395" i="1"/>
  <c r="BA413" i="1"/>
  <c r="BA431" i="1"/>
  <c r="BA686" i="1"/>
  <c r="BA700" i="1"/>
  <c r="BA999" i="1"/>
  <c r="BA1012" i="1"/>
  <c r="BA1022" i="1"/>
  <c r="BA598" i="1"/>
  <c r="BA618" i="1"/>
  <c r="BA210" i="1"/>
  <c r="BA229" i="1"/>
  <c r="BA639" i="1"/>
  <c r="BA896" i="1"/>
  <c r="BA916" i="1"/>
  <c r="BA927" i="1"/>
  <c r="BA48" i="1"/>
  <c r="BA66" i="1"/>
  <c r="BA536" i="1"/>
  <c r="BA556" i="1"/>
  <c r="BA995" i="1"/>
  <c r="BA1009" i="1"/>
  <c r="BA1090" i="1"/>
  <c r="BA1107" i="1"/>
  <c r="BA1138" i="1"/>
  <c r="BA1150" i="1"/>
  <c r="BA336" i="1"/>
  <c r="BA352" i="1"/>
  <c r="BA433" i="1"/>
  <c r="BA449" i="1"/>
  <c r="BA880" i="1"/>
  <c r="BA899" i="1"/>
  <c r="BA461" i="1"/>
  <c r="BA919" i="1"/>
  <c r="BA1162" i="1"/>
  <c r="BA1173" i="1"/>
  <c r="BA337" i="1"/>
  <c r="BA353" i="1"/>
  <c r="BA434" i="1"/>
  <c r="BA450" i="1"/>
  <c r="BA881" i="1"/>
  <c r="BA900" i="1"/>
  <c r="BA1094" i="1"/>
  <c r="BA920" i="1"/>
  <c r="BA1163" i="1"/>
  <c r="BA1174" i="1"/>
  <c r="BA345" i="1"/>
  <c r="BA359" i="1"/>
  <c r="BA566" i="1"/>
  <c r="BA570" i="1"/>
  <c r="BA890" i="1"/>
  <c r="BA911" i="1"/>
  <c r="BA1102" i="1"/>
  <c r="BA1114" i="1"/>
  <c r="BA1168" i="1"/>
  <c r="BA1175" i="1"/>
  <c r="BA184" i="1"/>
  <c r="BA373" i="1"/>
  <c r="BA654" i="1"/>
  <c r="BA664" i="1"/>
  <c r="BA831" i="1"/>
  <c r="BA838" i="1"/>
  <c r="BA1030" i="1"/>
  <c r="BA1037" i="1"/>
  <c r="BA170" i="1"/>
  <c r="BA448" i="1"/>
  <c r="BA460" i="1"/>
  <c r="BA380" i="1"/>
  <c r="BA466" i="1"/>
  <c r="BA469" i="1"/>
  <c r="BA747" i="1"/>
  <c r="BA752" i="1"/>
  <c r="BA86" i="1"/>
  <c r="BA91" i="1"/>
  <c r="BA274" i="1"/>
  <c r="BA279" i="1"/>
  <c r="BA371" i="1"/>
  <c r="BA378" i="1"/>
  <c r="BA746" i="1"/>
  <c r="BA751" i="1"/>
  <c r="BA933" i="1"/>
  <c r="BA940" i="1"/>
  <c r="BA1120" i="1"/>
  <c r="BA1124" i="1"/>
  <c r="BA571" i="1"/>
  <c r="BA575" i="1"/>
  <c r="BA668" i="1"/>
  <c r="BA671" i="1"/>
  <c r="BA827" i="1"/>
  <c r="BA832" i="1"/>
  <c r="BA1027" i="1"/>
  <c r="BA1031" i="1"/>
  <c r="BA35" i="1"/>
  <c r="BA53" i="1"/>
  <c r="BA398" i="1"/>
  <c r="BA416" i="1"/>
  <c r="BA417" i="1"/>
  <c r="BA432" i="1"/>
  <c r="BA687" i="1"/>
  <c r="BA701" i="1"/>
  <c r="BA250" i="1"/>
  <c r="BA264" i="1"/>
  <c r="BA857" i="1"/>
  <c r="BA877" i="1"/>
  <c r="BA446" i="1"/>
  <c r="BA459" i="1"/>
  <c r="BA685" i="1"/>
  <c r="BA699" i="1"/>
  <c r="BA51" i="1"/>
  <c r="BA69" i="1"/>
  <c r="BA394" i="1"/>
  <c r="BA411" i="1"/>
  <c r="BA735" i="1"/>
  <c r="BA744" i="1"/>
  <c r="BA963" i="1"/>
  <c r="BA983" i="1"/>
  <c r="BA703" i="1"/>
  <c r="BA720" i="1"/>
  <c r="BA946" i="1"/>
  <c r="BA964" i="1"/>
  <c r="BA232" i="1"/>
  <c r="BA251" i="1"/>
  <c r="BA841" i="1"/>
  <c r="BA859" i="1"/>
  <c r="BA330" i="1"/>
  <c r="BA348" i="1"/>
  <c r="BA362" i="1"/>
  <c r="BA141" i="1"/>
  <c r="BA164" i="1"/>
  <c r="BA635" i="1"/>
  <c r="BA650" i="1"/>
  <c r="BA663" i="1"/>
  <c r="BA331" i="1"/>
  <c r="BA349" i="1"/>
  <c r="BA142" i="1"/>
  <c r="BA165" i="1"/>
  <c r="BA636" i="1"/>
  <c r="BA651" i="1"/>
  <c r="BA1087" i="1"/>
  <c r="BA1106" i="1"/>
  <c r="BA102" i="1"/>
  <c r="BA119" i="1"/>
  <c r="BA585" i="1"/>
  <c r="BA604" i="1"/>
  <c r="BA763" i="1"/>
  <c r="BA777" i="1"/>
  <c r="BA1047" i="1"/>
  <c r="BA1064" i="1"/>
  <c r="BA12" i="1"/>
  <c r="BA26" i="1"/>
  <c r="BA292" i="1"/>
  <c r="BA308" i="1"/>
  <c r="BA531" i="1"/>
  <c r="BA551" i="1"/>
  <c r="BA1130" i="1"/>
  <c r="BA1142" i="1"/>
  <c r="BA476" i="1"/>
  <c r="BA500" i="1"/>
  <c r="BA888" i="1"/>
  <c r="BA908" i="1"/>
  <c r="BA211" i="1"/>
  <c r="BA230" i="1"/>
  <c r="BA494" i="1"/>
  <c r="BA518" i="1"/>
  <c r="BA897" i="1"/>
  <c r="BA917" i="1"/>
  <c r="BA928" i="1"/>
  <c r="BA205" i="1"/>
  <c r="BA224" i="1"/>
  <c r="BA488" i="1"/>
  <c r="BA512" i="1"/>
  <c r="BA891" i="1"/>
  <c r="BA912" i="1"/>
  <c r="BA97" i="1"/>
  <c r="BA114" i="1"/>
  <c r="BA131" i="1"/>
  <c r="BA283" i="1"/>
  <c r="BA298" i="1"/>
  <c r="BA317" i="1"/>
  <c r="BA759" i="1"/>
  <c r="BA774" i="1"/>
  <c r="BA167" i="1"/>
  <c r="BA76" i="1"/>
  <c r="BA1088" i="1"/>
  <c r="BA597" i="1"/>
  <c r="BA617" i="1"/>
  <c r="BA637" i="1"/>
  <c r="BA535" i="1"/>
  <c r="BA555" i="1"/>
  <c r="BA201" i="1"/>
  <c r="BA220" i="1"/>
  <c r="BA479" i="1"/>
  <c r="BA503" i="1"/>
  <c r="BA889" i="1"/>
  <c r="BA909" i="1"/>
  <c r="BA194" i="1"/>
  <c r="BA213" i="1"/>
  <c r="BA471" i="1"/>
  <c r="BA495" i="1"/>
  <c r="BA883" i="1"/>
  <c r="BA904" i="1"/>
  <c r="BA209" i="1"/>
  <c r="BA228" i="1"/>
  <c r="BA467" i="1"/>
  <c r="BA470" i="1"/>
  <c r="BA750" i="1"/>
  <c r="BA755" i="1"/>
  <c r="BA835" i="1"/>
  <c r="BA839" i="1"/>
  <c r="BA939" i="1"/>
  <c r="BA945" i="1"/>
  <c r="BA49" i="1"/>
  <c r="BA67" i="1"/>
  <c r="BA78" i="1"/>
  <c r="BA538" i="1"/>
  <c r="BA558" i="1"/>
  <c r="BA962" i="1"/>
  <c r="BA982" i="1"/>
  <c r="BA295" i="1"/>
  <c r="BA313" i="1"/>
  <c r="BA333" i="1"/>
  <c r="BA145" i="1"/>
  <c r="BA168" i="1"/>
  <c r="BA183" i="1"/>
  <c r="BA412" i="1"/>
  <c r="BA430" i="1"/>
  <c r="BA447" i="1"/>
  <c r="BA493" i="1"/>
  <c r="BA517" i="1"/>
  <c r="BA18" i="1"/>
  <c r="BA32" i="1"/>
  <c r="BA1054" i="1"/>
  <c r="BA1073" i="1"/>
  <c r="BA796" i="1"/>
  <c r="BA812" i="1"/>
  <c r="BA1035" i="1"/>
  <c r="BA1040" i="1"/>
  <c r="BA802" i="1"/>
  <c r="BA817" i="1"/>
  <c r="BA998" i="1"/>
  <c r="BA1011" i="1"/>
  <c r="BA46" i="1"/>
  <c r="BA64" i="1"/>
  <c r="BA17" i="1"/>
  <c r="BA31" i="1"/>
  <c r="BA477" i="1"/>
  <c r="BA501" i="1"/>
  <c r="BA951" i="1"/>
  <c r="BA971" i="1"/>
  <c r="BA989" i="1"/>
  <c r="BA586" i="1"/>
  <c r="BA605" i="1"/>
  <c r="BA623" i="1"/>
  <c r="BA788" i="1"/>
  <c r="BA805" i="1"/>
  <c r="BA288" i="1"/>
  <c r="BA305" i="1"/>
  <c r="BA323" i="1"/>
  <c r="BA589" i="1"/>
  <c r="BA608" i="1"/>
  <c r="BA626" i="1"/>
  <c r="BA791" i="1"/>
  <c r="BA809" i="1"/>
  <c r="BA480" i="1"/>
  <c r="BA504" i="1"/>
  <c r="BA956" i="1"/>
  <c r="BA976" i="1"/>
  <c r="BA991" i="1"/>
  <c r="BA445" i="1"/>
  <c r="BA458" i="1"/>
  <c r="BA652" i="1"/>
  <c r="BA208" i="1"/>
  <c r="BA227" i="1"/>
  <c r="BA74" i="1"/>
  <c r="BA199" i="1"/>
  <c r="BA218" i="1"/>
  <c r="BA440" i="1"/>
  <c r="BA454" i="1"/>
  <c r="BA643" i="1"/>
  <c r="BA657" i="1"/>
  <c r="BA1079" i="1"/>
  <c r="BA1098" i="1"/>
  <c r="BA1110" i="1"/>
  <c r="BA133" i="1"/>
  <c r="BA155" i="1"/>
  <c r="BA177" i="1"/>
  <c r="BA526" i="1"/>
  <c r="BA547" i="1"/>
  <c r="BA564" i="1"/>
  <c r="BA107" i="1"/>
  <c r="BA124" i="1"/>
  <c r="BA853" i="1"/>
  <c r="BA870" i="1"/>
  <c r="BA1006" i="1"/>
  <c r="BA1018" i="1"/>
  <c r="BA238" i="1"/>
  <c r="BA254" i="1"/>
  <c r="BA1134" i="1"/>
  <c r="BA1146" i="1"/>
  <c r="BA764" i="1"/>
  <c r="BA778" i="1"/>
  <c r="BA143" i="1"/>
  <c r="BA166" i="1"/>
  <c r="BA363" i="1"/>
  <c r="BA684" i="1"/>
  <c r="BA698" i="1"/>
  <c r="BA785" i="1"/>
  <c r="BA101" i="1"/>
  <c r="BA118" i="1"/>
  <c r="BA341" i="1"/>
  <c r="BA762" i="1"/>
  <c r="BA1004" i="1"/>
  <c r="BA1016" i="1"/>
  <c r="BA1078" i="1"/>
  <c r="BA1097" i="1"/>
  <c r="BA527" i="1"/>
  <c r="BA548" i="1"/>
  <c r="BA847" i="1"/>
  <c r="BA864" i="1"/>
  <c r="BA144" i="1"/>
  <c r="BA271" i="1"/>
  <c r="BA350" i="1"/>
  <c r="BA364" i="1"/>
  <c r="BA770" i="1"/>
  <c r="BA786" i="1"/>
  <c r="BA108" i="1"/>
  <c r="BA125" i="1"/>
  <c r="BA682" i="1"/>
  <c r="BA696" i="1"/>
  <c r="BA854" i="1"/>
  <c r="BA871" i="1"/>
  <c r="BA83" i="1"/>
  <c r="BA84" i="1"/>
  <c r="BA246" i="1"/>
  <c r="BA260" i="1"/>
  <c r="BA532" i="1"/>
  <c r="BA552" i="1"/>
  <c r="BA139" i="1"/>
  <c r="BA162" i="1"/>
  <c r="BA768" i="1"/>
  <c r="BA782" i="1"/>
  <c r="BA534" i="1"/>
  <c r="BA554" i="1"/>
  <c r="BA103" i="1"/>
  <c r="BA120" i="1"/>
  <c r="BA679" i="1"/>
  <c r="BA694" i="1"/>
  <c r="BA850" i="1"/>
  <c r="BA867" i="1"/>
  <c r="BA922" i="1"/>
  <c r="BA1023" i="1"/>
  <c r="BA1001" i="1"/>
  <c r="BA1014" i="1"/>
  <c r="BA1151" i="1"/>
  <c r="BA1164" i="1"/>
  <c r="BA81" i="1"/>
  <c r="BA569" i="1"/>
  <c r="BA565" i="1"/>
  <c r="BA1131" i="1"/>
  <c r="BA1143" i="1"/>
  <c r="BA178" i="1"/>
  <c r="BA342" i="1"/>
  <c r="BA356" i="1"/>
  <c r="BA740" i="1"/>
  <c r="BA745" i="1"/>
  <c r="BA1043" i="1"/>
  <c r="BA1059" i="1"/>
  <c r="BA885" i="1"/>
  <c r="BA906" i="1"/>
  <c r="BA1045" i="1"/>
  <c r="BA1061" i="1"/>
  <c r="BA710" i="1"/>
  <c r="BA727" i="1"/>
  <c r="BA392" i="1"/>
  <c r="BA410" i="1"/>
  <c r="BA428" i="1"/>
  <c r="BA14" i="1"/>
  <c r="BA28" i="1"/>
  <c r="BA397" i="1"/>
  <c r="BA415" i="1"/>
  <c r="BA7" i="1"/>
  <c r="BA20" i="1"/>
  <c r="BA310" i="1"/>
  <c r="BA327" i="1"/>
  <c r="BA596" i="1"/>
  <c r="BA616" i="1"/>
  <c r="BA1176" i="1"/>
  <c r="BA1177" i="1"/>
  <c r="BA149" i="1"/>
  <c r="BA172" i="1"/>
  <c r="BA338" i="1"/>
  <c r="BA354" i="1"/>
  <c r="BA523" i="1"/>
  <c r="BA544" i="1"/>
  <c r="BA1129" i="1"/>
  <c r="BA1140" i="1"/>
  <c r="BA948" i="1"/>
  <c r="BA967" i="1"/>
  <c r="BA104" i="1"/>
  <c r="BA660" i="1"/>
  <c r="BA386" i="1"/>
  <c r="BA401" i="1"/>
  <c r="BA421" i="1"/>
  <c r="BA625" i="1"/>
  <c r="BA645" i="1"/>
  <c r="BA1050" i="1"/>
  <c r="BA1067" i="1"/>
  <c r="BA1081" i="1"/>
  <c r="BA130" i="1"/>
  <c r="BA234" i="1"/>
  <c r="BA252" i="1"/>
  <c r="BA265" i="1"/>
  <c r="BA705" i="1"/>
  <c r="BA722" i="1"/>
  <c r="BA13" i="1"/>
  <c r="BA27" i="1"/>
  <c r="BA206" i="1"/>
  <c r="BA225" i="1"/>
  <c r="BA994" i="1"/>
  <c r="BA1007" i="1"/>
  <c r="BA895" i="1"/>
  <c r="BA914" i="1"/>
  <c r="BA798" i="1"/>
  <c r="BA813" i="1"/>
  <c r="BA492" i="1"/>
  <c r="BA516" i="1"/>
  <c r="BA1169" i="1"/>
  <c r="BA443" i="1"/>
  <c r="BA456" i="1"/>
  <c r="BA852" i="1"/>
  <c r="BA869" i="1"/>
  <c r="BA993" i="1"/>
  <c r="BA1005" i="1"/>
  <c r="BA1017" i="1"/>
  <c r="BA1103" i="1"/>
  <c r="BA1115" i="1"/>
  <c r="BA95" i="1"/>
  <c r="BA112" i="1"/>
  <c r="BA520" i="1"/>
  <c r="BA541" i="1"/>
  <c r="BA582" i="1"/>
  <c r="BA601" i="1"/>
  <c r="BA756" i="1"/>
  <c r="BA771" i="1"/>
  <c r="BA156" i="1"/>
  <c r="BA179" i="1"/>
  <c r="BA478" i="1"/>
  <c r="BA502" i="1"/>
  <c r="BA587" i="1"/>
  <c r="BA606" i="1"/>
  <c r="BA624" i="1"/>
  <c r="BA680" i="1"/>
  <c r="BA444" i="1"/>
  <c r="BA457" i="1"/>
  <c r="BA1020" i="1"/>
  <c r="BA329" i="1"/>
  <c r="BA346" i="1"/>
  <c r="BA360" i="1"/>
  <c r="BA856" i="1"/>
  <c r="BA873" i="1"/>
  <c r="BA287" i="1"/>
  <c r="BA304" i="1"/>
  <c r="BA644" i="1"/>
  <c r="BA658" i="1"/>
  <c r="BA789" i="1"/>
  <c r="BA806" i="1"/>
  <c r="BA953" i="1"/>
  <c r="BA973" i="1"/>
  <c r="BA1133" i="1"/>
  <c r="BA1145" i="1"/>
  <c r="BA275" i="1"/>
  <c r="BA280" i="1"/>
  <c r="BA572" i="1"/>
  <c r="BA577" i="1"/>
  <c r="BA935" i="1"/>
  <c r="BA942" i="1"/>
  <c r="BA688" i="1"/>
  <c r="BA757" i="1"/>
  <c r="BA772" i="1"/>
  <c r="BA882" i="1"/>
  <c r="BA903" i="1"/>
  <c r="BA923" i="1"/>
  <c r="BA1041" i="1"/>
  <c r="BA1057" i="1"/>
  <c r="BA1153" i="1"/>
  <c r="BA1166" i="1"/>
  <c r="BA822" i="1"/>
  <c r="BA390" i="1"/>
  <c r="BA408" i="1"/>
  <c r="BA427" i="1"/>
  <c r="BA1084" i="1"/>
  <c r="BA1105" i="1"/>
  <c r="BA311" i="1"/>
  <c r="BA328" i="1"/>
  <c r="BA784" i="1"/>
  <c r="BA797" i="1"/>
  <c r="BA293" i="1"/>
  <c r="BA393" i="1"/>
  <c r="BA100" i="1"/>
  <c r="BA117" i="1"/>
  <c r="BA887" i="1"/>
  <c r="BA907" i="1"/>
  <c r="BA1046" i="1"/>
  <c r="BA1062" i="1"/>
  <c r="BA38" i="1"/>
  <c r="BA56" i="1"/>
  <c r="BA622" i="1"/>
  <c r="BA640" i="1"/>
  <c r="BA987" i="1"/>
  <c r="BA1002" i="1"/>
  <c r="BA9" i="1"/>
  <c r="BA22" i="1"/>
  <c r="BA588" i="1"/>
  <c r="BA607" i="1"/>
  <c r="BA955" i="1"/>
  <c r="BA975" i="1"/>
  <c r="BA134" i="1"/>
  <c r="BA158" i="1"/>
  <c r="BA404" i="1"/>
  <c r="BA423" i="1"/>
  <c r="BA441" i="1"/>
  <c r="BA714" i="1"/>
  <c r="BA730" i="1"/>
  <c r="BA1077" i="1"/>
  <c r="BA1096" i="1"/>
  <c r="BA676" i="1"/>
  <c r="BA691" i="1"/>
  <c r="BA845" i="1"/>
  <c r="BA862" i="1"/>
  <c r="BA151" i="1"/>
  <c r="BA437" i="1"/>
  <c r="BA642" i="1"/>
  <c r="BA950" i="1"/>
  <c r="BA970" i="1"/>
  <c r="BA197" i="1"/>
  <c r="BA385" i="1"/>
  <c r="BA760" i="1"/>
  <c r="BA775" i="1"/>
  <c r="BA886" i="1"/>
  <c r="BA717" i="1"/>
  <c r="BA733" i="1"/>
  <c r="BA742" i="1"/>
  <c r="BA484" i="1"/>
  <c r="BA508" i="1"/>
  <c r="BA855" i="1"/>
  <c r="BA872" i="1"/>
  <c r="BA1137" i="1"/>
  <c r="BA1149" i="1"/>
  <c r="BA1158" i="1"/>
  <c r="BA239" i="1"/>
  <c r="BA255" i="1"/>
  <c r="BA681" i="1"/>
  <c r="BA695" i="1"/>
  <c r="BA808" i="1"/>
  <c r="BA819" i="1"/>
  <c r="BA1049" i="1"/>
  <c r="BA1066" i="1"/>
  <c r="BA43" i="1"/>
  <c r="BA61" i="1"/>
  <c r="BA202" i="1"/>
  <c r="BA221" i="1"/>
  <c r="BA289" i="1"/>
  <c r="BA387" i="1"/>
  <c r="BA402" i="1"/>
  <c r="BA422" i="1"/>
  <c r="BA481" i="1"/>
  <c r="BA505" i="1"/>
  <c r="BA590" i="1"/>
  <c r="BA609" i="1"/>
  <c r="BA792" i="1"/>
  <c r="BA374" i="1"/>
  <c r="BA381" i="1"/>
  <c r="BA748" i="1"/>
  <c r="BA753" i="1"/>
  <c r="BA3" i="1"/>
  <c r="BA5" i="1"/>
  <c r="BA87" i="1"/>
  <c r="BA92" i="1"/>
  <c r="BA187" i="1"/>
  <c r="BA191" i="1"/>
  <c r="BA276" i="1"/>
  <c r="BA281" i="1"/>
  <c r="BA464" i="1"/>
  <c r="BA302" i="1"/>
  <c r="BA322" i="1"/>
  <c r="BA804" i="1"/>
  <c r="BA818" i="1"/>
  <c r="BA988" i="1"/>
  <c r="BA1003" i="1"/>
  <c r="BA1015" i="1"/>
  <c r="BA1063" i="1"/>
  <c r="BA1076" i="1"/>
  <c r="BA70" i="1"/>
  <c r="BA79" i="1"/>
  <c r="BA146" i="1"/>
  <c r="BA169" i="1"/>
  <c r="BA351" i="1"/>
  <c r="BA365" i="1"/>
  <c r="BA879" i="1"/>
  <c r="BA898" i="1"/>
  <c r="BA918" i="1"/>
  <c r="BA1108" i="1"/>
  <c r="BA1117" i="1"/>
  <c r="BA99" i="1"/>
  <c r="BA116" i="1"/>
  <c r="BA675" i="1"/>
  <c r="BA690" i="1"/>
  <c r="BA949" i="1"/>
  <c r="BA969" i="1"/>
  <c r="BA132" i="1"/>
  <c r="BA340" i="1"/>
  <c r="BA436" i="1"/>
  <c r="BA451" i="1"/>
  <c r="BA521" i="1"/>
  <c r="BA542" i="1"/>
  <c r="BA561" i="1"/>
  <c r="BA1024" i="1"/>
  <c r="BA702" i="1"/>
  <c r="BA719" i="1"/>
  <c r="BA736" i="1"/>
  <c r="BA840" i="1"/>
  <c r="BA858" i="1"/>
  <c r="BA1128" i="1"/>
  <c r="BA1139" i="1"/>
  <c r="BA1152" i="1"/>
  <c r="BA1165" i="1"/>
  <c r="BA10" i="1"/>
  <c r="BA11" i="1"/>
  <c r="BA23" i="1"/>
  <c r="BA24" i="1"/>
  <c r="BA242" i="1"/>
  <c r="BA257" i="1"/>
  <c r="BA269" i="1"/>
  <c r="BA627" i="1"/>
  <c r="BA646" i="1"/>
  <c r="BA661" i="1"/>
  <c r="BA765" i="1"/>
  <c r="BA779" i="1"/>
  <c r="BA595" i="1"/>
  <c r="BA615" i="1"/>
  <c r="BA368" i="1"/>
  <c r="BA913" i="1"/>
  <c r="BA925" i="1"/>
  <c r="BA930" i="1"/>
  <c r="BA47" i="1"/>
  <c r="BA65" i="1"/>
  <c r="BA207" i="1"/>
  <c r="BA226" i="1"/>
  <c r="BA347" i="1"/>
  <c r="BA361" i="1"/>
  <c r="BA490" i="1"/>
  <c r="BA491" i="1"/>
  <c r="BA514" i="1"/>
  <c r="BA515" i="1"/>
  <c r="BA960" i="1"/>
  <c r="BA961" i="1"/>
  <c r="BA980" i="1"/>
  <c r="BA981" i="1"/>
  <c r="BA1070" i="1"/>
  <c r="BA1071" i="1"/>
  <c r="BA1085" i="1"/>
  <c r="BA1086" i="1"/>
  <c r="BA823" i="1"/>
  <c r="BA824" i="1"/>
  <c r="BA825" i="1"/>
  <c r="BA826" i="1"/>
  <c r="BA874" i="1"/>
  <c r="BA875" i="1"/>
  <c r="BA893" i="1"/>
  <c r="BA894" i="1"/>
  <c r="BA1159" i="1"/>
  <c r="BA1160" i="1"/>
  <c r="BA1170" i="1"/>
  <c r="BA1171" i="1"/>
  <c r="BA574" i="1"/>
  <c r="BA579" i="1"/>
  <c r="BA88" i="1"/>
  <c r="BA93" i="1"/>
  <c r="BA154" i="1"/>
  <c r="BA176" i="1"/>
  <c r="BA186" i="1"/>
  <c r="BA188" i="1"/>
  <c r="BA192" i="1"/>
  <c r="BA267" i="1"/>
  <c r="BA272" i="1"/>
  <c r="BA285" i="1"/>
  <c r="BA301" i="1"/>
  <c r="BA321" i="1"/>
  <c r="BA439" i="1"/>
  <c r="BA453" i="1"/>
  <c r="BA463" i="1"/>
  <c r="BA525" i="1"/>
  <c r="BA563" i="1"/>
  <c r="BA656" i="1"/>
  <c r="BA665" i="1"/>
  <c r="BA712" i="1"/>
  <c r="BA729" i="1"/>
  <c r="BA739" i="1"/>
  <c r="BA794" i="1"/>
  <c r="BA811" i="1"/>
  <c r="BA277" i="1"/>
  <c r="BA1104" i="1"/>
  <c r="BA1116" i="1"/>
  <c r="BA282" i="1"/>
  <c r="BA1136" i="1"/>
  <c r="BA1148" i="1"/>
  <c r="BA72" i="1"/>
  <c r="BA96" i="1"/>
  <c r="BA113" i="1"/>
  <c r="BA129" i="1"/>
  <c r="BA573" i="1"/>
  <c r="BA578" i="1"/>
  <c r="BA758" i="1"/>
  <c r="BA773" i="1"/>
  <c r="BA884" i="1"/>
  <c r="BA655" i="1"/>
  <c r="BA160" i="1"/>
  <c r="BA181" i="1"/>
  <c r="BA290" i="1"/>
  <c r="BA306" i="1"/>
  <c r="BA324" i="1"/>
  <c r="BA793" i="1"/>
  <c r="BA810" i="1"/>
  <c r="BA821" i="1"/>
  <c r="BA1100" i="1"/>
  <c r="BA1112" i="1"/>
  <c r="BA161" i="1"/>
  <c r="BA182" i="1"/>
  <c r="BA291" i="1"/>
  <c r="BA307" i="1"/>
  <c r="BA325" i="1"/>
  <c r="BA833" i="1"/>
  <c r="BA936" i="1"/>
  <c r="BA943" i="1"/>
  <c r="BA1101" i="1"/>
  <c r="BA1113" i="1"/>
  <c r="BA25" i="1"/>
  <c r="BA245" i="1"/>
  <c r="BA259" i="1"/>
  <c r="BA631" i="1"/>
  <c r="BA648" i="1"/>
  <c r="BA19" i="1"/>
  <c r="BA33" i="1"/>
  <c r="BA249" i="1"/>
  <c r="BA263" i="1"/>
  <c r="BA638" i="1"/>
  <c r="BA653" i="1"/>
  <c r="BA105" i="1"/>
  <c r="BA122" i="1"/>
  <c r="BA135" i="1"/>
  <c r="BA486" i="1"/>
  <c r="BA510" i="1"/>
  <c r="BA957" i="1"/>
  <c r="BA977" i="1"/>
  <c r="BA1051" i="1"/>
  <c r="BA1068" i="1"/>
  <c r="BA1082" i="1"/>
  <c r="BA106" i="1"/>
  <c r="BA123" i="1"/>
  <c r="BA136" i="1"/>
  <c r="BA487" i="1"/>
  <c r="BA511" i="1"/>
  <c r="BA958" i="1"/>
  <c r="BA978" i="1"/>
  <c r="BA1052" i="1"/>
  <c r="BA1069" i="1"/>
  <c r="BA1083" i="1"/>
  <c r="BA370" i="1"/>
  <c r="BA375" i="1"/>
  <c r="BA828" i="1"/>
  <c r="BA834" i="1"/>
  <c r="BA1028" i="1"/>
  <c r="BA1033" i="1"/>
  <c r="BA1122" i="1"/>
  <c r="BA1125" i="1"/>
  <c r="BA932" i="1"/>
  <c r="BA937" i="1"/>
  <c r="BA369" i="1"/>
  <c r="BA372" i="1"/>
  <c r="BA379" i="1"/>
  <c r="BA931" i="1"/>
  <c r="BA934" i="1"/>
  <c r="BA941" i="1"/>
  <c r="BA667" i="1"/>
  <c r="BA670" i="1"/>
  <c r="BA673" i="1"/>
  <c r="BA830" i="1"/>
  <c r="BA837" i="1"/>
  <c r="BA1029" i="1"/>
  <c r="BA1036" i="1"/>
  <c r="BA258" i="1"/>
  <c r="BA270" i="1"/>
  <c r="BA358" i="1"/>
  <c r="BA647" i="1"/>
  <c r="BA662" i="1"/>
  <c r="BA110" i="1"/>
  <c r="BA127" i="1"/>
  <c r="BA138" i="1"/>
  <c r="BA683" i="1"/>
  <c r="BA697" i="1"/>
  <c r="BA767" i="1"/>
  <c r="BA781" i="1"/>
  <c r="BA892" i="1"/>
  <c r="BA1008" i="1"/>
  <c r="BA1019" i="1"/>
  <c r="BA344" i="1"/>
  <c r="BA442" i="1"/>
  <c r="BA455" i="1"/>
  <c r="BA1099" i="1"/>
  <c r="BA1111" i="1"/>
  <c r="BA39" i="1"/>
  <c r="BA57" i="1"/>
  <c r="BA73" i="1"/>
  <c r="BA195" i="1"/>
  <c r="BA215" i="1"/>
  <c r="BA235" i="1"/>
  <c r="BA384" i="1"/>
  <c r="BA400" i="1"/>
  <c r="BA419" i="1"/>
  <c r="BA706" i="1"/>
  <c r="BA723" i="1"/>
  <c r="BA737" i="1"/>
  <c r="BA843" i="1"/>
  <c r="BA861" i="1"/>
  <c r="BA905" i="1"/>
  <c r="BA472" i="1"/>
  <c r="BA496" i="1"/>
  <c r="BA947" i="1"/>
  <c r="BA583" i="1"/>
  <c r="BA602" i="1"/>
  <c r="BA621" i="1"/>
  <c r="BA965" i="1"/>
  <c r="BA985" i="1"/>
  <c r="BA37" i="1"/>
  <c r="BA55" i="1"/>
  <c r="BA148" i="1"/>
  <c r="BA171" i="1"/>
  <c r="BA214" i="1"/>
  <c r="BA233" i="1"/>
  <c r="BA522" i="1"/>
  <c r="BA543" i="1"/>
  <c r="BA787" i="1"/>
  <c r="BA803" i="1"/>
  <c r="BA297" i="1"/>
  <c r="BA316" i="1"/>
  <c r="BA399" i="1"/>
  <c r="BA418" i="1"/>
  <c r="BA473" i="1"/>
  <c r="BA497" i="1"/>
  <c r="BA704" i="1"/>
  <c r="BA721" i="1"/>
  <c r="BA842" i="1"/>
  <c r="BA860" i="1"/>
  <c r="BA966" i="1"/>
  <c r="BA986" i="1"/>
  <c r="BA1042" i="1"/>
  <c r="BA600" i="1"/>
  <c r="BA620" i="1"/>
  <c r="BA902" i="1"/>
  <c r="BA1056" i="1"/>
  <c r="BA1075" i="1"/>
  <c r="BA203" i="1"/>
  <c r="BA222" i="1"/>
  <c r="BA482" i="1"/>
  <c r="BA506" i="1"/>
  <c r="BA628" i="1"/>
  <c r="BA820" i="1"/>
  <c r="BA851" i="1"/>
  <c r="BA868" i="1"/>
  <c r="BA1135" i="1"/>
  <c r="BA44" i="1"/>
  <c r="BA62" i="1"/>
  <c r="BA243" i="1"/>
  <c r="BA159" i="1"/>
  <c r="BA405" i="1"/>
  <c r="BA424" i="1"/>
  <c r="BA529" i="1"/>
  <c r="BA550" i="1"/>
  <c r="BA716" i="1"/>
  <c r="BA732" i="1"/>
  <c r="BA592" i="1"/>
  <c r="BA611" i="1"/>
  <c r="BA992" i="1"/>
  <c r="BA1147" i="1"/>
  <c r="BA1156" i="1"/>
  <c r="BA241" i="1"/>
  <c r="BA157" i="1"/>
  <c r="BA180" i="1"/>
  <c r="BA388" i="1"/>
  <c r="BA403" i="1"/>
  <c r="BA591" i="1"/>
  <c r="BA610" i="1"/>
  <c r="BA910" i="1"/>
  <c r="BA924" i="1"/>
  <c r="BA929" i="1"/>
  <c r="BA75" i="1"/>
  <c r="BA82" i="1"/>
  <c r="BA89" i="1"/>
  <c r="BA94" i="1"/>
  <c r="BA429" i="1"/>
  <c r="BA633" i="1"/>
  <c r="BA309" i="1"/>
  <c r="BA326" i="1"/>
  <c r="BA533" i="1"/>
  <c r="BA553" i="1"/>
  <c r="BA567" i="1"/>
  <c r="BA718" i="1"/>
  <c r="BA734" i="1"/>
  <c r="BA743" i="1"/>
  <c r="BA42" i="1"/>
  <c r="BA60" i="1"/>
  <c r="BA200" i="1"/>
  <c r="BA219" i="1"/>
  <c r="BA790" i="1"/>
  <c r="BA807" i="1"/>
  <c r="BA954" i="1"/>
  <c r="BA974" i="1"/>
  <c r="BA990" i="1"/>
  <c r="BA1080" i="1"/>
  <c r="BA299" i="1"/>
  <c r="BA318" i="1"/>
  <c r="BA707" i="1"/>
  <c r="BA724" i="1"/>
  <c r="BA844" i="1"/>
  <c r="BA968" i="1"/>
  <c r="BA537" i="1"/>
  <c r="BA557" i="1"/>
  <c r="BA800" i="1"/>
  <c r="BA815" i="1"/>
  <c r="BA876" i="1"/>
  <c r="BA996" i="1"/>
  <c r="BA45" i="1"/>
  <c r="BA63" i="1"/>
  <c r="BA244" i="1"/>
  <c r="BA204" i="1"/>
  <c r="BA406" i="1"/>
  <c r="BA425" i="1"/>
  <c r="BA483" i="1"/>
  <c r="BA507" i="1"/>
  <c r="BA612" i="1"/>
  <c r="BA629" i="1"/>
  <c r="BA223" i="1"/>
  <c r="BA593" i="1"/>
  <c r="BA41" i="1"/>
  <c r="BA59" i="1"/>
  <c r="BA407" i="1"/>
  <c r="BA426" i="1"/>
  <c r="BA677" i="1"/>
  <c r="BA692" i="1"/>
  <c r="BA713" i="1"/>
  <c r="BA1123" i="1"/>
  <c r="BA1127" i="1"/>
  <c r="BA1121" i="1"/>
  <c r="BA377" i="1"/>
  <c r="BA383" i="1"/>
  <c r="BA77" i="1"/>
  <c r="BA294" i="1"/>
  <c r="BA312" i="1"/>
  <c r="BA332" i="1"/>
  <c r="BA799" i="1"/>
  <c r="BA814" i="1"/>
  <c r="BA915" i="1"/>
  <c r="BA926" i="1"/>
  <c r="BA1053" i="1"/>
  <c r="BA1072" i="1"/>
  <c r="BA1089" i="1"/>
  <c r="BA1172" i="1"/>
  <c r="BA198" i="1"/>
  <c r="BA217" i="1"/>
  <c r="BA237" i="1"/>
  <c r="BA485" i="1"/>
  <c r="BA509" i="1"/>
  <c r="BA530" i="1"/>
  <c r="BA613" i="1"/>
  <c r="BA630" i="1"/>
  <c r="BA1032" i="1"/>
  <c r="BA1038" i="1"/>
  <c r="BA34" i="1"/>
  <c r="BA52" i="1"/>
  <c r="BA396" i="1"/>
  <c r="BA414" i="1"/>
  <c r="BA519" i="1"/>
  <c r="BA540" i="1"/>
  <c r="BA560" i="1"/>
  <c r="BA984" i="1"/>
  <c r="BA1000" i="1"/>
  <c r="BA1013" i="1"/>
  <c r="BA8" i="1"/>
  <c r="BA21" i="1"/>
  <c r="BA212" i="1"/>
  <c r="BA231" i="1"/>
  <c r="BA147" i="1"/>
  <c r="BA921" i="1"/>
  <c r="BA581" i="1"/>
  <c r="BA599" i="1"/>
  <c r="BA619" i="1"/>
  <c r="BA901" i="1"/>
  <c r="BA1095" i="1"/>
  <c r="BA1109" i="1"/>
  <c r="BA189" i="1"/>
  <c r="BA389" i="1"/>
  <c r="BA594" i="1"/>
  <c r="BA614" i="1"/>
  <c r="BA632" i="1"/>
  <c r="BA674" i="1"/>
  <c r="BA689" i="1"/>
  <c r="BA36" i="1"/>
  <c r="BA54" i="1"/>
  <c r="BA71" i="1"/>
  <c r="BA152" i="1"/>
  <c r="BA174" i="1"/>
  <c r="BA236" i="1"/>
  <c r="BA253" i="1"/>
  <c r="BA1044" i="1"/>
  <c r="BA1060" i="1"/>
  <c r="BA761" i="1"/>
  <c r="BA776" i="1"/>
  <c r="BA1154" i="1"/>
  <c r="BA1167" i="1"/>
  <c r="BA846" i="1"/>
  <c r="BA499" i="1"/>
  <c r="BA355" i="1"/>
  <c r="BA709" i="1"/>
  <c r="BA726" i="1"/>
  <c r="BA863" i="1"/>
  <c r="BA366" i="1"/>
  <c r="BA315" i="1"/>
  <c r="BA335" i="1"/>
  <c r="BA878" i="1"/>
  <c r="BA128" i="1"/>
  <c r="BA111" i="1"/>
  <c r="BA40" i="1"/>
  <c r="D937" i="1" l="1"/>
  <c r="BB937" i="1"/>
  <c r="AW937" i="1"/>
  <c r="AV937" i="1"/>
  <c r="AU937" i="1"/>
  <c r="AT937" i="1"/>
  <c r="AS937" i="1"/>
  <c r="AR937" i="1"/>
  <c r="AQ937" i="1"/>
  <c r="AP937" i="1"/>
  <c r="AO937" i="1"/>
  <c r="AN937" i="1"/>
  <c r="AM937" i="1"/>
  <c r="AL937" i="1"/>
  <c r="AK937" i="1"/>
  <c r="AJ937" i="1"/>
  <c r="AI937" i="1"/>
  <c r="AH937" i="1"/>
  <c r="AG937" i="1"/>
  <c r="AF937" i="1"/>
  <c r="AE937" i="1"/>
  <c r="AD937" i="1"/>
  <c r="AC937" i="1"/>
  <c r="AB937" i="1"/>
  <c r="AA937" i="1"/>
  <c r="Z937" i="1"/>
  <c r="Y937" i="1"/>
  <c r="X937" i="1"/>
  <c r="W937" i="1"/>
  <c r="V937" i="1"/>
  <c r="U937" i="1"/>
  <c r="T937" i="1"/>
  <c r="S937" i="1"/>
  <c r="R937" i="1"/>
  <c r="Q937" i="1"/>
  <c r="P937" i="1"/>
  <c r="O937" i="1"/>
  <c r="N937" i="1"/>
  <c r="M937" i="1"/>
  <c r="L937" i="1"/>
  <c r="K937" i="1"/>
  <c r="J937" i="1"/>
  <c r="I937" i="1"/>
  <c r="H937" i="1"/>
  <c r="G937" i="1"/>
  <c r="E937" i="1"/>
  <c r="C937" i="1"/>
  <c r="D932" i="1"/>
  <c r="BB932" i="1"/>
  <c r="AW932" i="1"/>
  <c r="AV932" i="1"/>
  <c r="AU932" i="1"/>
  <c r="AT932" i="1"/>
  <c r="AS932" i="1"/>
  <c r="AR932" i="1"/>
  <c r="AQ932" i="1"/>
  <c r="AP932" i="1"/>
  <c r="AO932" i="1"/>
  <c r="AN932" i="1"/>
  <c r="AM932" i="1"/>
  <c r="AL932" i="1"/>
  <c r="AK932" i="1"/>
  <c r="AJ932" i="1"/>
  <c r="AI932" i="1"/>
  <c r="AH932" i="1"/>
  <c r="AG932" i="1"/>
  <c r="AF932" i="1"/>
  <c r="AE932" i="1"/>
  <c r="AD932" i="1"/>
  <c r="AC932" i="1"/>
  <c r="AB932" i="1"/>
  <c r="AA932" i="1"/>
  <c r="Z932" i="1"/>
  <c r="Y932" i="1"/>
  <c r="X932" i="1"/>
  <c r="W932" i="1"/>
  <c r="V932" i="1"/>
  <c r="U932" i="1"/>
  <c r="T932" i="1"/>
  <c r="S932" i="1"/>
  <c r="R932" i="1"/>
  <c r="Q932" i="1"/>
  <c r="P932" i="1"/>
  <c r="O932" i="1"/>
  <c r="N932" i="1"/>
  <c r="M932" i="1"/>
  <c r="L932" i="1"/>
  <c r="K932" i="1"/>
  <c r="J932" i="1"/>
  <c r="I932" i="1"/>
  <c r="H932" i="1"/>
  <c r="G932" i="1"/>
  <c r="E932" i="1"/>
  <c r="C932" i="1"/>
  <c r="BB1125" i="1"/>
  <c r="BB1122" i="1"/>
  <c r="BB1033" i="1"/>
  <c r="BB1028" i="1"/>
  <c r="D834" i="1"/>
  <c r="BB834" i="1"/>
  <c r="AW834" i="1"/>
  <c r="AV834" i="1"/>
  <c r="AU834" i="1"/>
  <c r="AT834" i="1"/>
  <c r="AS834" i="1"/>
  <c r="AR834" i="1"/>
  <c r="AQ834" i="1"/>
  <c r="AP834" i="1"/>
  <c r="AO834" i="1"/>
  <c r="AN834" i="1"/>
  <c r="AM834" i="1"/>
  <c r="AL834" i="1"/>
  <c r="AK834" i="1"/>
  <c r="AJ834" i="1"/>
  <c r="AI834" i="1"/>
  <c r="AH834" i="1"/>
  <c r="AG834" i="1"/>
  <c r="AF834" i="1"/>
  <c r="AE834" i="1"/>
  <c r="AD834" i="1"/>
  <c r="AC834" i="1"/>
  <c r="AB834" i="1"/>
  <c r="AA834" i="1"/>
  <c r="Z834" i="1"/>
  <c r="Y834" i="1"/>
  <c r="X834" i="1"/>
  <c r="W834" i="1"/>
  <c r="V834" i="1"/>
  <c r="U834" i="1"/>
  <c r="T834" i="1"/>
  <c r="S834" i="1"/>
  <c r="R834" i="1"/>
  <c r="Q834" i="1"/>
  <c r="P834" i="1"/>
  <c r="O834" i="1"/>
  <c r="N834" i="1"/>
  <c r="M834" i="1"/>
  <c r="L834" i="1"/>
  <c r="K834" i="1"/>
  <c r="J834" i="1"/>
  <c r="I834" i="1"/>
  <c r="H834" i="1"/>
  <c r="G834" i="1"/>
  <c r="E834" i="1"/>
  <c r="C834" i="1"/>
  <c r="D828" i="1"/>
  <c r="BB828" i="1"/>
  <c r="AW828" i="1"/>
  <c r="AV828" i="1"/>
  <c r="AU828" i="1"/>
  <c r="AT828" i="1"/>
  <c r="AS828" i="1"/>
  <c r="AR828" i="1"/>
  <c r="AQ828" i="1"/>
  <c r="AP828" i="1"/>
  <c r="AO828" i="1"/>
  <c r="AN828" i="1"/>
  <c r="AM828" i="1"/>
  <c r="AL828" i="1"/>
  <c r="AK828" i="1"/>
  <c r="AJ828" i="1"/>
  <c r="AI828" i="1"/>
  <c r="AH828" i="1"/>
  <c r="AG828" i="1"/>
  <c r="AF828" i="1"/>
  <c r="AE828" i="1"/>
  <c r="AD828" i="1"/>
  <c r="AC828" i="1"/>
  <c r="AB828" i="1"/>
  <c r="AA828" i="1"/>
  <c r="Z828" i="1"/>
  <c r="Y828" i="1"/>
  <c r="X828" i="1"/>
  <c r="W828" i="1"/>
  <c r="V828" i="1"/>
  <c r="U828" i="1"/>
  <c r="T828" i="1"/>
  <c r="S828" i="1"/>
  <c r="R828" i="1"/>
  <c r="Q828" i="1"/>
  <c r="P828" i="1"/>
  <c r="O828" i="1"/>
  <c r="N828" i="1"/>
  <c r="M828" i="1"/>
  <c r="L828" i="1"/>
  <c r="K828" i="1"/>
  <c r="J828" i="1"/>
  <c r="I828" i="1"/>
  <c r="H828" i="1"/>
  <c r="G828" i="1"/>
  <c r="E828" i="1"/>
  <c r="C828" i="1"/>
  <c r="D375" i="1"/>
  <c r="BB375" i="1"/>
  <c r="AW375" i="1"/>
  <c r="AV375" i="1"/>
  <c r="AU375" i="1"/>
  <c r="AT375" i="1"/>
  <c r="AS375" i="1"/>
  <c r="AR375" i="1"/>
  <c r="AQ375" i="1"/>
  <c r="AP375" i="1"/>
  <c r="AO375" i="1"/>
  <c r="AN375" i="1"/>
  <c r="AM375" i="1"/>
  <c r="AL375" i="1"/>
  <c r="AK375" i="1"/>
  <c r="AJ375" i="1"/>
  <c r="AI375" i="1"/>
  <c r="AH375" i="1"/>
  <c r="AG375" i="1"/>
  <c r="AF375" i="1"/>
  <c r="AE375" i="1"/>
  <c r="AD375" i="1"/>
  <c r="AC375" i="1"/>
  <c r="AB375" i="1"/>
  <c r="AA375" i="1"/>
  <c r="Z375" i="1"/>
  <c r="Y375" i="1"/>
  <c r="X375" i="1"/>
  <c r="W375" i="1"/>
  <c r="V375" i="1"/>
  <c r="U375" i="1"/>
  <c r="T375" i="1"/>
  <c r="S375" i="1"/>
  <c r="R375" i="1"/>
  <c r="Q375" i="1"/>
  <c r="P375" i="1"/>
  <c r="O375" i="1"/>
  <c r="N375" i="1"/>
  <c r="M375" i="1"/>
  <c r="L375" i="1"/>
  <c r="K375" i="1"/>
  <c r="J375" i="1"/>
  <c r="I375" i="1"/>
  <c r="H375" i="1"/>
  <c r="G375" i="1"/>
  <c r="E375" i="1"/>
  <c r="C375" i="1"/>
  <c r="A375" i="1"/>
  <c r="B370" i="1"/>
  <c r="BB370" i="1"/>
  <c r="AW370" i="1"/>
  <c r="AV370" i="1"/>
  <c r="AU370" i="1"/>
  <c r="AT370" i="1"/>
  <c r="AS370" i="1"/>
  <c r="AR370" i="1"/>
  <c r="AQ370" i="1"/>
  <c r="AP370" i="1"/>
  <c r="AO370" i="1"/>
  <c r="AN370" i="1"/>
  <c r="AM370" i="1"/>
  <c r="AL370" i="1"/>
  <c r="AK370" i="1"/>
  <c r="AJ370" i="1"/>
  <c r="AI370" i="1"/>
  <c r="AH370" i="1"/>
  <c r="AG370" i="1"/>
  <c r="AF370" i="1"/>
  <c r="AE370" i="1"/>
  <c r="AD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Q370" i="1"/>
  <c r="P370" i="1"/>
  <c r="O370" i="1"/>
  <c r="N370" i="1"/>
  <c r="M370" i="1"/>
  <c r="L370" i="1"/>
  <c r="K370" i="1"/>
  <c r="J370" i="1"/>
  <c r="I370" i="1"/>
  <c r="H370" i="1"/>
  <c r="G370" i="1"/>
  <c r="E370" i="1"/>
  <c r="C370" i="1"/>
  <c r="A370" i="1"/>
  <c r="BB1175" i="1"/>
  <c r="BB1168" i="1"/>
  <c r="BB1114" i="1"/>
  <c r="BB1102" i="1"/>
  <c r="D911" i="1"/>
  <c r="BB911" i="1"/>
  <c r="AW911" i="1"/>
  <c r="AV911" i="1"/>
  <c r="AU911" i="1"/>
  <c r="AT911" i="1"/>
  <c r="AS911" i="1"/>
  <c r="AR911" i="1"/>
  <c r="AQ911" i="1"/>
  <c r="AP911" i="1"/>
  <c r="AO911" i="1"/>
  <c r="AN911" i="1"/>
  <c r="AM911" i="1"/>
  <c r="AL911" i="1"/>
  <c r="AK911" i="1"/>
  <c r="AJ911" i="1"/>
  <c r="AI911" i="1"/>
  <c r="AH911" i="1"/>
  <c r="AG911" i="1"/>
  <c r="AF911" i="1"/>
  <c r="AE911" i="1"/>
  <c r="AD911" i="1"/>
  <c r="AC911" i="1"/>
  <c r="AB911" i="1"/>
  <c r="AA911" i="1"/>
  <c r="Z911" i="1"/>
  <c r="Y911" i="1"/>
  <c r="X911" i="1"/>
  <c r="W911" i="1"/>
  <c r="V911" i="1"/>
  <c r="U911" i="1"/>
  <c r="T911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G911" i="1"/>
  <c r="E911" i="1"/>
  <c r="C911" i="1"/>
  <c r="BB890" i="1"/>
  <c r="AW890" i="1"/>
  <c r="AV890" i="1"/>
  <c r="AU890" i="1"/>
  <c r="AT890" i="1"/>
  <c r="AS890" i="1"/>
  <c r="AR890" i="1"/>
  <c r="AQ890" i="1"/>
  <c r="AP890" i="1"/>
  <c r="AO890" i="1"/>
  <c r="AN890" i="1"/>
  <c r="AM890" i="1"/>
  <c r="AL890" i="1"/>
  <c r="AK890" i="1"/>
  <c r="AJ890" i="1"/>
  <c r="AI890" i="1"/>
  <c r="AH890" i="1"/>
  <c r="AG890" i="1"/>
  <c r="AF890" i="1"/>
  <c r="AE890" i="1"/>
  <c r="AD890" i="1"/>
  <c r="AC890" i="1"/>
  <c r="AB890" i="1"/>
  <c r="AA890" i="1"/>
  <c r="Z890" i="1"/>
  <c r="Y890" i="1"/>
  <c r="X890" i="1"/>
  <c r="W890" i="1"/>
  <c r="V890" i="1"/>
  <c r="U890" i="1"/>
  <c r="T890" i="1"/>
  <c r="S890" i="1"/>
  <c r="R890" i="1"/>
  <c r="Q890" i="1"/>
  <c r="P890" i="1"/>
  <c r="O890" i="1"/>
  <c r="N890" i="1"/>
  <c r="M890" i="1"/>
  <c r="L890" i="1"/>
  <c r="K890" i="1"/>
  <c r="J890" i="1"/>
  <c r="I890" i="1"/>
  <c r="H890" i="1"/>
  <c r="G890" i="1"/>
  <c r="E890" i="1"/>
  <c r="C890" i="1"/>
  <c r="D570" i="1"/>
  <c r="BB570" i="1"/>
  <c r="AW570" i="1"/>
  <c r="AV570" i="1"/>
  <c r="AU570" i="1"/>
  <c r="AT570" i="1"/>
  <c r="AS570" i="1"/>
  <c r="AR570" i="1"/>
  <c r="AQ570" i="1"/>
  <c r="AP570" i="1"/>
  <c r="AO570" i="1"/>
  <c r="AN570" i="1"/>
  <c r="AM570" i="1"/>
  <c r="AL570" i="1"/>
  <c r="AK570" i="1"/>
  <c r="AJ570" i="1"/>
  <c r="AI570" i="1"/>
  <c r="AH570" i="1"/>
  <c r="AG570" i="1"/>
  <c r="AF570" i="1"/>
  <c r="AE570" i="1"/>
  <c r="AD570" i="1"/>
  <c r="AC570" i="1"/>
  <c r="AB570" i="1"/>
  <c r="AA570" i="1"/>
  <c r="Z570" i="1"/>
  <c r="Y570" i="1"/>
  <c r="X570" i="1"/>
  <c r="W570" i="1"/>
  <c r="V570" i="1"/>
  <c r="U570" i="1"/>
  <c r="T570" i="1"/>
  <c r="S570" i="1"/>
  <c r="R570" i="1"/>
  <c r="Q570" i="1"/>
  <c r="P570" i="1"/>
  <c r="O570" i="1"/>
  <c r="N570" i="1"/>
  <c r="M570" i="1"/>
  <c r="L570" i="1"/>
  <c r="K570" i="1"/>
  <c r="J570" i="1"/>
  <c r="I570" i="1"/>
  <c r="H570" i="1"/>
  <c r="G570" i="1"/>
  <c r="E570" i="1"/>
  <c r="C570" i="1"/>
  <c r="D566" i="1"/>
  <c r="BB566" i="1"/>
  <c r="AW566" i="1"/>
  <c r="AV566" i="1"/>
  <c r="AU566" i="1"/>
  <c r="AT566" i="1"/>
  <c r="AS566" i="1"/>
  <c r="AR566" i="1"/>
  <c r="AQ566" i="1"/>
  <c r="AP566" i="1"/>
  <c r="AO566" i="1"/>
  <c r="AN566" i="1"/>
  <c r="AM566" i="1"/>
  <c r="AL566" i="1"/>
  <c r="AK566" i="1"/>
  <c r="AJ566" i="1"/>
  <c r="AI566" i="1"/>
  <c r="AH566" i="1"/>
  <c r="AG566" i="1"/>
  <c r="AF566" i="1"/>
  <c r="AE566" i="1"/>
  <c r="AD566" i="1"/>
  <c r="AC566" i="1"/>
  <c r="AB566" i="1"/>
  <c r="AA566" i="1"/>
  <c r="Z566" i="1"/>
  <c r="Y566" i="1"/>
  <c r="X566" i="1"/>
  <c r="W566" i="1"/>
  <c r="V566" i="1"/>
  <c r="U566" i="1"/>
  <c r="T566" i="1"/>
  <c r="S566" i="1"/>
  <c r="R566" i="1"/>
  <c r="Q566" i="1"/>
  <c r="P566" i="1"/>
  <c r="O566" i="1"/>
  <c r="N566" i="1"/>
  <c r="M566" i="1"/>
  <c r="L566" i="1"/>
  <c r="K566" i="1"/>
  <c r="J566" i="1"/>
  <c r="I566" i="1"/>
  <c r="H566" i="1"/>
  <c r="G566" i="1"/>
  <c r="E566" i="1"/>
  <c r="C566" i="1"/>
  <c r="D359" i="1"/>
  <c r="BB359" i="1"/>
  <c r="AW359" i="1"/>
  <c r="AV359" i="1"/>
  <c r="AU359" i="1"/>
  <c r="AT359" i="1"/>
  <c r="AS359" i="1"/>
  <c r="AR359" i="1"/>
  <c r="AQ359" i="1"/>
  <c r="AP359" i="1"/>
  <c r="AO359" i="1"/>
  <c r="AN359" i="1"/>
  <c r="AM359" i="1"/>
  <c r="AL359" i="1"/>
  <c r="AK359" i="1"/>
  <c r="AJ359" i="1"/>
  <c r="AI359" i="1"/>
  <c r="AH359" i="1"/>
  <c r="AG359" i="1"/>
  <c r="AF359" i="1"/>
  <c r="AE359" i="1"/>
  <c r="AD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Q359" i="1"/>
  <c r="P359" i="1"/>
  <c r="O359" i="1"/>
  <c r="N359" i="1"/>
  <c r="M359" i="1"/>
  <c r="L359" i="1"/>
  <c r="K359" i="1"/>
  <c r="J359" i="1"/>
  <c r="I359" i="1"/>
  <c r="H359" i="1"/>
  <c r="G359" i="1"/>
  <c r="E359" i="1"/>
  <c r="C359" i="1"/>
  <c r="A359" i="1"/>
  <c r="D345" i="1"/>
  <c r="B345" i="1"/>
  <c r="BB345" i="1"/>
  <c r="AW345" i="1"/>
  <c r="AV345" i="1"/>
  <c r="AU345" i="1"/>
  <c r="AT345" i="1"/>
  <c r="AS345" i="1"/>
  <c r="AR345" i="1"/>
  <c r="AQ345" i="1"/>
  <c r="AP345" i="1"/>
  <c r="AO345" i="1"/>
  <c r="AN345" i="1"/>
  <c r="AM345" i="1"/>
  <c r="AL345" i="1"/>
  <c r="AK345" i="1"/>
  <c r="AJ345" i="1"/>
  <c r="AI345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E345" i="1"/>
  <c r="C345" i="1"/>
  <c r="A345" i="1"/>
  <c r="BJ370" i="1" l="1"/>
  <c r="BJ1033" i="1"/>
  <c r="BJ1175" i="1"/>
  <c r="BJ834" i="1"/>
  <c r="BJ1028" i="1"/>
  <c r="BJ890" i="1"/>
  <c r="BJ1125" i="1"/>
  <c r="BJ375" i="1"/>
  <c r="BJ937" i="1"/>
  <c r="BJ932" i="1"/>
  <c r="BJ828" i="1"/>
  <c r="D370" i="1"/>
  <c r="BJ1122" i="1"/>
  <c r="B375" i="1"/>
  <c r="BJ1168" i="1"/>
  <c r="D890" i="1"/>
  <c r="BJ1114" i="1"/>
  <c r="BJ911" i="1"/>
  <c r="BJ570" i="1"/>
  <c r="BJ566" i="1"/>
  <c r="BJ359" i="1"/>
  <c r="BJ345" i="1"/>
  <c r="BJ1102" i="1"/>
  <c r="B359" i="1"/>
  <c r="BB1086" i="1"/>
  <c r="BB1085" i="1"/>
  <c r="BB1071" i="1"/>
  <c r="BB1070" i="1"/>
  <c r="BB981" i="1"/>
  <c r="BB980" i="1"/>
  <c r="D961" i="1"/>
  <c r="BB961" i="1"/>
  <c r="AW961" i="1"/>
  <c r="AV961" i="1"/>
  <c r="AU961" i="1"/>
  <c r="AT961" i="1"/>
  <c r="AS961" i="1"/>
  <c r="AR961" i="1"/>
  <c r="AQ961" i="1"/>
  <c r="AP961" i="1"/>
  <c r="AO961" i="1"/>
  <c r="AN961" i="1"/>
  <c r="AM961" i="1"/>
  <c r="AL961" i="1"/>
  <c r="AK961" i="1"/>
  <c r="AJ961" i="1"/>
  <c r="AI961" i="1"/>
  <c r="AH961" i="1"/>
  <c r="AG961" i="1"/>
  <c r="AF961" i="1"/>
  <c r="AE961" i="1"/>
  <c r="AD961" i="1"/>
  <c r="AC961" i="1"/>
  <c r="AB961" i="1"/>
  <c r="AA961" i="1"/>
  <c r="Z961" i="1"/>
  <c r="Y961" i="1"/>
  <c r="X961" i="1"/>
  <c r="W961" i="1"/>
  <c r="V961" i="1"/>
  <c r="U961" i="1"/>
  <c r="T961" i="1"/>
  <c r="S961" i="1"/>
  <c r="R961" i="1"/>
  <c r="Q961" i="1"/>
  <c r="P961" i="1"/>
  <c r="O961" i="1"/>
  <c r="N961" i="1"/>
  <c r="M961" i="1"/>
  <c r="L961" i="1"/>
  <c r="K961" i="1"/>
  <c r="J961" i="1"/>
  <c r="I961" i="1"/>
  <c r="H961" i="1"/>
  <c r="G961" i="1"/>
  <c r="E961" i="1"/>
  <c r="C961" i="1"/>
  <c r="D960" i="1"/>
  <c r="BB960" i="1"/>
  <c r="AW960" i="1"/>
  <c r="AV960" i="1"/>
  <c r="AU960" i="1"/>
  <c r="AT960" i="1"/>
  <c r="AS960" i="1"/>
  <c r="AR960" i="1"/>
  <c r="AQ960" i="1"/>
  <c r="AP960" i="1"/>
  <c r="AO960" i="1"/>
  <c r="AN960" i="1"/>
  <c r="AM960" i="1"/>
  <c r="AL960" i="1"/>
  <c r="AK960" i="1"/>
  <c r="AJ960" i="1"/>
  <c r="AI960" i="1"/>
  <c r="AH960" i="1"/>
  <c r="AG960" i="1"/>
  <c r="AF960" i="1"/>
  <c r="AE960" i="1"/>
  <c r="AD960" i="1"/>
  <c r="AC960" i="1"/>
  <c r="AB960" i="1"/>
  <c r="AA960" i="1"/>
  <c r="Z960" i="1"/>
  <c r="Y960" i="1"/>
  <c r="X960" i="1"/>
  <c r="W960" i="1"/>
  <c r="V960" i="1"/>
  <c r="U960" i="1"/>
  <c r="T960" i="1"/>
  <c r="S960" i="1"/>
  <c r="R960" i="1"/>
  <c r="Q960" i="1"/>
  <c r="P960" i="1"/>
  <c r="O960" i="1"/>
  <c r="N960" i="1"/>
  <c r="M960" i="1"/>
  <c r="L960" i="1"/>
  <c r="K960" i="1"/>
  <c r="J960" i="1"/>
  <c r="I960" i="1"/>
  <c r="H960" i="1"/>
  <c r="G960" i="1"/>
  <c r="E960" i="1"/>
  <c r="C960" i="1"/>
  <c r="D515" i="1"/>
  <c r="BB515" i="1"/>
  <c r="AW515" i="1"/>
  <c r="AV515" i="1"/>
  <c r="AU515" i="1"/>
  <c r="AT515" i="1"/>
  <c r="AS515" i="1"/>
  <c r="AR515" i="1"/>
  <c r="AQ515" i="1"/>
  <c r="AP515" i="1"/>
  <c r="AO515" i="1"/>
  <c r="AN515" i="1"/>
  <c r="AM515" i="1"/>
  <c r="AL515" i="1"/>
  <c r="AK515" i="1"/>
  <c r="AJ515" i="1"/>
  <c r="AI515" i="1"/>
  <c r="AH515" i="1"/>
  <c r="AG515" i="1"/>
  <c r="AF515" i="1"/>
  <c r="AE515" i="1"/>
  <c r="AD515" i="1"/>
  <c r="AC515" i="1"/>
  <c r="AB515" i="1"/>
  <c r="AA515" i="1"/>
  <c r="Z515" i="1"/>
  <c r="Y515" i="1"/>
  <c r="X515" i="1"/>
  <c r="W515" i="1"/>
  <c r="V515" i="1"/>
  <c r="U515" i="1"/>
  <c r="T515" i="1"/>
  <c r="S515" i="1"/>
  <c r="R515" i="1"/>
  <c r="Q515" i="1"/>
  <c r="P515" i="1"/>
  <c r="O515" i="1"/>
  <c r="N515" i="1"/>
  <c r="M515" i="1"/>
  <c r="L515" i="1"/>
  <c r="K515" i="1"/>
  <c r="J515" i="1"/>
  <c r="I515" i="1"/>
  <c r="H515" i="1"/>
  <c r="G515" i="1"/>
  <c r="E515" i="1"/>
  <c r="C515" i="1"/>
  <c r="D514" i="1"/>
  <c r="BB514" i="1"/>
  <c r="AW514" i="1"/>
  <c r="AV514" i="1"/>
  <c r="AU514" i="1"/>
  <c r="AT514" i="1"/>
  <c r="AS514" i="1"/>
  <c r="AR514" i="1"/>
  <c r="AQ514" i="1"/>
  <c r="AP514" i="1"/>
  <c r="AO514" i="1"/>
  <c r="AN514" i="1"/>
  <c r="AM514" i="1"/>
  <c r="AL514" i="1"/>
  <c r="AK514" i="1"/>
  <c r="AJ514" i="1"/>
  <c r="AI514" i="1"/>
  <c r="AH514" i="1"/>
  <c r="AG514" i="1"/>
  <c r="AF514" i="1"/>
  <c r="AE514" i="1"/>
  <c r="AD514" i="1"/>
  <c r="AC514" i="1"/>
  <c r="AB514" i="1"/>
  <c r="AA514" i="1"/>
  <c r="Z514" i="1"/>
  <c r="Y514" i="1"/>
  <c r="X514" i="1"/>
  <c r="W514" i="1"/>
  <c r="V514" i="1"/>
  <c r="U514" i="1"/>
  <c r="T514" i="1"/>
  <c r="S514" i="1"/>
  <c r="R514" i="1"/>
  <c r="Q514" i="1"/>
  <c r="P514" i="1"/>
  <c r="O514" i="1"/>
  <c r="N514" i="1"/>
  <c r="M514" i="1"/>
  <c r="L514" i="1"/>
  <c r="K514" i="1"/>
  <c r="J514" i="1"/>
  <c r="I514" i="1"/>
  <c r="H514" i="1"/>
  <c r="G514" i="1"/>
  <c r="E514" i="1"/>
  <c r="C514" i="1"/>
  <c r="BB491" i="1"/>
  <c r="AW491" i="1"/>
  <c r="AV491" i="1"/>
  <c r="AU491" i="1"/>
  <c r="AT491" i="1"/>
  <c r="AS491" i="1"/>
  <c r="AR491" i="1"/>
  <c r="AQ491" i="1"/>
  <c r="AP491" i="1"/>
  <c r="AO491" i="1"/>
  <c r="AN491" i="1"/>
  <c r="AM491" i="1"/>
  <c r="AL491" i="1"/>
  <c r="AK491" i="1"/>
  <c r="AJ491" i="1"/>
  <c r="AI491" i="1"/>
  <c r="AH491" i="1"/>
  <c r="AG491" i="1"/>
  <c r="AF491" i="1"/>
  <c r="AE491" i="1"/>
  <c r="AD491" i="1"/>
  <c r="AC491" i="1"/>
  <c r="AB491" i="1"/>
  <c r="AA491" i="1"/>
  <c r="Z491" i="1"/>
  <c r="Y491" i="1"/>
  <c r="X491" i="1"/>
  <c r="W491" i="1"/>
  <c r="V491" i="1"/>
  <c r="U491" i="1"/>
  <c r="T491" i="1"/>
  <c r="S491" i="1"/>
  <c r="R491" i="1"/>
  <c r="Q491" i="1"/>
  <c r="P491" i="1"/>
  <c r="O491" i="1"/>
  <c r="N491" i="1"/>
  <c r="M491" i="1"/>
  <c r="L491" i="1"/>
  <c r="K491" i="1"/>
  <c r="J491" i="1"/>
  <c r="I491" i="1"/>
  <c r="H491" i="1"/>
  <c r="G491" i="1"/>
  <c r="E491" i="1"/>
  <c r="C491" i="1"/>
  <c r="D490" i="1"/>
  <c r="BB490" i="1"/>
  <c r="AW490" i="1"/>
  <c r="AV490" i="1"/>
  <c r="AU490" i="1"/>
  <c r="AT490" i="1"/>
  <c r="AS490" i="1"/>
  <c r="AR490" i="1"/>
  <c r="AQ490" i="1"/>
  <c r="AP490" i="1"/>
  <c r="AO490" i="1"/>
  <c r="AN490" i="1"/>
  <c r="AM490" i="1"/>
  <c r="AL490" i="1"/>
  <c r="AK490" i="1"/>
  <c r="AJ490" i="1"/>
  <c r="AI490" i="1"/>
  <c r="AH490" i="1"/>
  <c r="AG490" i="1"/>
  <c r="AF490" i="1"/>
  <c r="AE490" i="1"/>
  <c r="AD490" i="1"/>
  <c r="AC490" i="1"/>
  <c r="AB490" i="1"/>
  <c r="AA490" i="1"/>
  <c r="Z490" i="1"/>
  <c r="Y490" i="1"/>
  <c r="X490" i="1"/>
  <c r="W490" i="1"/>
  <c r="V490" i="1"/>
  <c r="U490" i="1"/>
  <c r="T490" i="1"/>
  <c r="S490" i="1"/>
  <c r="R490" i="1"/>
  <c r="Q490" i="1"/>
  <c r="P490" i="1"/>
  <c r="O490" i="1"/>
  <c r="N490" i="1"/>
  <c r="M490" i="1"/>
  <c r="L490" i="1"/>
  <c r="K490" i="1"/>
  <c r="J490" i="1"/>
  <c r="I490" i="1"/>
  <c r="H490" i="1"/>
  <c r="G490" i="1"/>
  <c r="E490" i="1"/>
  <c r="C490" i="1"/>
  <c r="D771" i="1"/>
  <c r="BB771" i="1"/>
  <c r="AW771" i="1"/>
  <c r="AV771" i="1"/>
  <c r="AU771" i="1"/>
  <c r="AT771" i="1"/>
  <c r="AS771" i="1"/>
  <c r="AR771" i="1"/>
  <c r="AQ771" i="1"/>
  <c r="AP771" i="1"/>
  <c r="AO771" i="1"/>
  <c r="AN771" i="1"/>
  <c r="AM771" i="1"/>
  <c r="AL771" i="1"/>
  <c r="AK771" i="1"/>
  <c r="AJ771" i="1"/>
  <c r="AI771" i="1"/>
  <c r="AH771" i="1"/>
  <c r="AG771" i="1"/>
  <c r="AF771" i="1"/>
  <c r="AE771" i="1"/>
  <c r="AD771" i="1"/>
  <c r="AC771" i="1"/>
  <c r="AB771" i="1"/>
  <c r="AA771" i="1"/>
  <c r="Z771" i="1"/>
  <c r="Y771" i="1"/>
  <c r="X771" i="1"/>
  <c r="W771" i="1"/>
  <c r="V771" i="1"/>
  <c r="U771" i="1"/>
  <c r="T771" i="1"/>
  <c r="S771" i="1"/>
  <c r="R771" i="1"/>
  <c r="Q771" i="1"/>
  <c r="P771" i="1"/>
  <c r="O771" i="1"/>
  <c r="N771" i="1"/>
  <c r="M771" i="1"/>
  <c r="L771" i="1"/>
  <c r="K771" i="1"/>
  <c r="J771" i="1"/>
  <c r="I771" i="1"/>
  <c r="H771" i="1"/>
  <c r="G771" i="1"/>
  <c r="E771" i="1"/>
  <c r="C771" i="1"/>
  <c r="D756" i="1"/>
  <c r="BB756" i="1"/>
  <c r="AW756" i="1"/>
  <c r="AV756" i="1"/>
  <c r="AU756" i="1"/>
  <c r="AT756" i="1"/>
  <c r="AS756" i="1"/>
  <c r="AR756" i="1"/>
  <c r="AQ756" i="1"/>
  <c r="AP756" i="1"/>
  <c r="AO756" i="1"/>
  <c r="AN756" i="1"/>
  <c r="AM756" i="1"/>
  <c r="AL756" i="1"/>
  <c r="AK756" i="1"/>
  <c r="AJ756" i="1"/>
  <c r="AI756" i="1"/>
  <c r="AH756" i="1"/>
  <c r="AG756" i="1"/>
  <c r="AF756" i="1"/>
  <c r="AE756" i="1"/>
  <c r="AD756" i="1"/>
  <c r="AC756" i="1"/>
  <c r="AB756" i="1"/>
  <c r="AA756" i="1"/>
  <c r="Z756" i="1"/>
  <c r="Y756" i="1"/>
  <c r="X756" i="1"/>
  <c r="W756" i="1"/>
  <c r="V756" i="1"/>
  <c r="U756" i="1"/>
  <c r="T756" i="1"/>
  <c r="S756" i="1"/>
  <c r="R756" i="1"/>
  <c r="Q756" i="1"/>
  <c r="P756" i="1"/>
  <c r="O756" i="1"/>
  <c r="N756" i="1"/>
  <c r="M756" i="1"/>
  <c r="L756" i="1"/>
  <c r="K756" i="1"/>
  <c r="J756" i="1"/>
  <c r="I756" i="1"/>
  <c r="H756" i="1"/>
  <c r="G756" i="1"/>
  <c r="E756" i="1"/>
  <c r="C756" i="1"/>
  <c r="D601" i="1"/>
  <c r="BB601" i="1"/>
  <c r="AW601" i="1"/>
  <c r="AV601" i="1"/>
  <c r="AU601" i="1"/>
  <c r="AT601" i="1"/>
  <c r="AS601" i="1"/>
  <c r="AR601" i="1"/>
  <c r="AQ601" i="1"/>
  <c r="AP601" i="1"/>
  <c r="AO601" i="1"/>
  <c r="AN601" i="1"/>
  <c r="AM601" i="1"/>
  <c r="AL601" i="1"/>
  <c r="AK601" i="1"/>
  <c r="AJ601" i="1"/>
  <c r="AI601" i="1"/>
  <c r="AH601" i="1"/>
  <c r="AG601" i="1"/>
  <c r="AF601" i="1"/>
  <c r="AE601" i="1"/>
  <c r="AD601" i="1"/>
  <c r="AC601" i="1"/>
  <c r="AB601" i="1"/>
  <c r="AA601" i="1"/>
  <c r="Z601" i="1"/>
  <c r="Y601" i="1"/>
  <c r="X601" i="1"/>
  <c r="W601" i="1"/>
  <c r="V601" i="1"/>
  <c r="U601" i="1"/>
  <c r="T601" i="1"/>
  <c r="S601" i="1"/>
  <c r="R601" i="1"/>
  <c r="Q601" i="1"/>
  <c r="P601" i="1"/>
  <c r="O601" i="1"/>
  <c r="N601" i="1"/>
  <c r="M601" i="1"/>
  <c r="L601" i="1"/>
  <c r="K601" i="1"/>
  <c r="J601" i="1"/>
  <c r="I601" i="1"/>
  <c r="H601" i="1"/>
  <c r="G601" i="1"/>
  <c r="E601" i="1"/>
  <c r="C601" i="1"/>
  <c r="D582" i="1"/>
  <c r="BB582" i="1"/>
  <c r="AW582" i="1"/>
  <c r="AV582" i="1"/>
  <c r="AU582" i="1"/>
  <c r="AT582" i="1"/>
  <c r="AS582" i="1"/>
  <c r="AR582" i="1"/>
  <c r="AQ582" i="1"/>
  <c r="AP582" i="1"/>
  <c r="AO582" i="1"/>
  <c r="AN582" i="1"/>
  <c r="AM582" i="1"/>
  <c r="AL582" i="1"/>
  <c r="AK582" i="1"/>
  <c r="AJ582" i="1"/>
  <c r="AI582" i="1"/>
  <c r="AH582" i="1"/>
  <c r="AG582" i="1"/>
  <c r="AF582" i="1"/>
  <c r="AE582" i="1"/>
  <c r="AD582" i="1"/>
  <c r="AC582" i="1"/>
  <c r="AB582" i="1"/>
  <c r="AA582" i="1"/>
  <c r="Z582" i="1"/>
  <c r="Y582" i="1"/>
  <c r="X582" i="1"/>
  <c r="W582" i="1"/>
  <c r="V582" i="1"/>
  <c r="U582" i="1"/>
  <c r="T582" i="1"/>
  <c r="S582" i="1"/>
  <c r="R582" i="1"/>
  <c r="Q582" i="1"/>
  <c r="P582" i="1"/>
  <c r="O582" i="1"/>
  <c r="N582" i="1"/>
  <c r="M582" i="1"/>
  <c r="L582" i="1"/>
  <c r="K582" i="1"/>
  <c r="J582" i="1"/>
  <c r="I582" i="1"/>
  <c r="H582" i="1"/>
  <c r="G582" i="1"/>
  <c r="E582" i="1"/>
  <c r="C582" i="1"/>
  <c r="D541" i="1"/>
  <c r="BB541" i="1"/>
  <c r="AW541" i="1"/>
  <c r="AV541" i="1"/>
  <c r="AU541" i="1"/>
  <c r="AT541" i="1"/>
  <c r="AS541" i="1"/>
  <c r="AR541" i="1"/>
  <c r="AQ541" i="1"/>
  <c r="AP541" i="1"/>
  <c r="AO541" i="1"/>
  <c r="AN541" i="1"/>
  <c r="AM541" i="1"/>
  <c r="AL541" i="1"/>
  <c r="AK541" i="1"/>
  <c r="AJ541" i="1"/>
  <c r="AI541" i="1"/>
  <c r="AH541" i="1"/>
  <c r="AG541" i="1"/>
  <c r="AF541" i="1"/>
  <c r="AE541" i="1"/>
  <c r="AD541" i="1"/>
  <c r="AC541" i="1"/>
  <c r="AB541" i="1"/>
  <c r="AA541" i="1"/>
  <c r="Z541" i="1"/>
  <c r="Y541" i="1"/>
  <c r="X541" i="1"/>
  <c r="W541" i="1"/>
  <c r="V541" i="1"/>
  <c r="U541" i="1"/>
  <c r="T541" i="1"/>
  <c r="S541" i="1"/>
  <c r="R541" i="1"/>
  <c r="Q541" i="1"/>
  <c r="P541" i="1"/>
  <c r="O541" i="1"/>
  <c r="N541" i="1"/>
  <c r="M541" i="1"/>
  <c r="L541" i="1"/>
  <c r="K541" i="1"/>
  <c r="J541" i="1"/>
  <c r="I541" i="1"/>
  <c r="H541" i="1"/>
  <c r="G541" i="1"/>
  <c r="E541" i="1"/>
  <c r="C541" i="1"/>
  <c r="D520" i="1"/>
  <c r="BB520" i="1"/>
  <c r="AW520" i="1"/>
  <c r="AV520" i="1"/>
  <c r="AU520" i="1"/>
  <c r="AT520" i="1"/>
  <c r="AS520" i="1"/>
  <c r="AR520" i="1"/>
  <c r="AQ520" i="1"/>
  <c r="AP520" i="1"/>
  <c r="AO520" i="1"/>
  <c r="AN520" i="1"/>
  <c r="AM520" i="1"/>
  <c r="AL520" i="1"/>
  <c r="AK520" i="1"/>
  <c r="AJ520" i="1"/>
  <c r="AI520" i="1"/>
  <c r="AH520" i="1"/>
  <c r="AG520" i="1"/>
  <c r="AF520" i="1"/>
  <c r="AE520" i="1"/>
  <c r="AD520" i="1"/>
  <c r="AC520" i="1"/>
  <c r="AB520" i="1"/>
  <c r="AA520" i="1"/>
  <c r="Z520" i="1"/>
  <c r="Y520" i="1"/>
  <c r="X520" i="1"/>
  <c r="W520" i="1"/>
  <c r="V520" i="1"/>
  <c r="U520" i="1"/>
  <c r="T520" i="1"/>
  <c r="S520" i="1"/>
  <c r="R520" i="1"/>
  <c r="Q520" i="1"/>
  <c r="P520" i="1"/>
  <c r="O520" i="1"/>
  <c r="N520" i="1"/>
  <c r="M520" i="1"/>
  <c r="L520" i="1"/>
  <c r="K520" i="1"/>
  <c r="J520" i="1"/>
  <c r="I520" i="1"/>
  <c r="H520" i="1"/>
  <c r="G520" i="1"/>
  <c r="E520" i="1"/>
  <c r="C520" i="1"/>
  <c r="D112" i="1"/>
  <c r="B112" i="1"/>
  <c r="BB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E112" i="1"/>
  <c r="C112" i="1"/>
  <c r="A112" i="1"/>
  <c r="D95" i="1"/>
  <c r="BB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E95" i="1"/>
  <c r="C95" i="1"/>
  <c r="A95" i="1"/>
  <c r="BJ1086" i="1" l="1"/>
  <c r="BJ981" i="1"/>
  <c r="BJ980" i="1"/>
  <c r="BJ514" i="1"/>
  <c r="BJ515" i="1"/>
  <c r="BJ1071" i="1"/>
  <c r="BJ961" i="1"/>
  <c r="BJ1085" i="1"/>
  <c r="BJ960" i="1"/>
  <c r="D491" i="1"/>
  <c r="BJ490" i="1"/>
  <c r="BJ1070" i="1"/>
  <c r="BJ756" i="1"/>
  <c r="BJ601" i="1"/>
  <c r="BJ95" i="1"/>
  <c r="B95" i="1"/>
  <c r="BJ582" i="1"/>
  <c r="BJ112" i="1"/>
  <c r="BJ771" i="1"/>
  <c r="BJ541" i="1"/>
  <c r="BJ520" i="1"/>
  <c r="D875" i="1" l="1"/>
  <c r="D893" i="1"/>
  <c r="D894" i="1"/>
  <c r="D65" i="1"/>
  <c r="D207" i="1"/>
  <c r="D226" i="1"/>
  <c r="D347" i="1"/>
  <c r="D361" i="1"/>
  <c r="D823" i="1"/>
  <c r="D824" i="1"/>
  <c r="D825" i="1"/>
  <c r="D826" i="1"/>
  <c r="D874" i="1"/>
  <c r="B361" i="1"/>
  <c r="B226" i="1"/>
  <c r="B65" i="1"/>
  <c r="A65" i="1"/>
  <c r="C65" i="1"/>
  <c r="E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AU65" i="1"/>
  <c r="AV65" i="1"/>
  <c r="AW65" i="1"/>
  <c r="BB65" i="1"/>
  <c r="A207" i="1"/>
  <c r="C207" i="1"/>
  <c r="E207" i="1"/>
  <c r="G207" i="1"/>
  <c r="H207" i="1"/>
  <c r="I207" i="1"/>
  <c r="J207" i="1"/>
  <c r="K207" i="1"/>
  <c r="L207" i="1"/>
  <c r="M207" i="1"/>
  <c r="N207" i="1"/>
  <c r="O207" i="1"/>
  <c r="P207" i="1"/>
  <c r="Q207" i="1"/>
  <c r="R207" i="1"/>
  <c r="S207" i="1"/>
  <c r="T207" i="1"/>
  <c r="U207" i="1"/>
  <c r="V207" i="1"/>
  <c r="W207" i="1"/>
  <c r="X207" i="1"/>
  <c r="Y207" i="1"/>
  <c r="Z207" i="1"/>
  <c r="AA207" i="1"/>
  <c r="AB207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O207" i="1"/>
  <c r="AP207" i="1"/>
  <c r="AQ207" i="1"/>
  <c r="AR207" i="1"/>
  <c r="AS207" i="1"/>
  <c r="AT207" i="1"/>
  <c r="AU207" i="1"/>
  <c r="AV207" i="1"/>
  <c r="AW207" i="1"/>
  <c r="BB207" i="1"/>
  <c r="A226" i="1"/>
  <c r="C226" i="1"/>
  <c r="E226" i="1"/>
  <c r="G226" i="1"/>
  <c r="H226" i="1"/>
  <c r="I226" i="1"/>
  <c r="J226" i="1"/>
  <c r="K226" i="1"/>
  <c r="L226" i="1"/>
  <c r="M226" i="1"/>
  <c r="N226" i="1"/>
  <c r="O226" i="1"/>
  <c r="P226" i="1"/>
  <c r="Q226" i="1"/>
  <c r="R226" i="1"/>
  <c r="S226" i="1"/>
  <c r="T226" i="1"/>
  <c r="U226" i="1"/>
  <c r="V226" i="1"/>
  <c r="W226" i="1"/>
  <c r="X226" i="1"/>
  <c r="Y226" i="1"/>
  <c r="Z226" i="1"/>
  <c r="AA226" i="1"/>
  <c r="AB226" i="1"/>
  <c r="AC226" i="1"/>
  <c r="AD226" i="1"/>
  <c r="AE226" i="1"/>
  <c r="AF226" i="1"/>
  <c r="AG226" i="1"/>
  <c r="AH226" i="1"/>
  <c r="AI226" i="1"/>
  <c r="AJ226" i="1"/>
  <c r="AK226" i="1"/>
  <c r="AL226" i="1"/>
  <c r="AM226" i="1"/>
  <c r="AN226" i="1"/>
  <c r="AO226" i="1"/>
  <c r="AP226" i="1"/>
  <c r="AQ226" i="1"/>
  <c r="AR226" i="1"/>
  <c r="AS226" i="1"/>
  <c r="AT226" i="1"/>
  <c r="AU226" i="1"/>
  <c r="AV226" i="1"/>
  <c r="AW226" i="1"/>
  <c r="BB226" i="1"/>
  <c r="A347" i="1"/>
  <c r="C347" i="1"/>
  <c r="E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BB347" i="1"/>
  <c r="A361" i="1"/>
  <c r="C361" i="1"/>
  <c r="E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BB361" i="1"/>
  <c r="C823" i="1"/>
  <c r="E823" i="1"/>
  <c r="G823" i="1"/>
  <c r="H823" i="1"/>
  <c r="I823" i="1"/>
  <c r="J823" i="1"/>
  <c r="K823" i="1"/>
  <c r="L823" i="1"/>
  <c r="M823" i="1"/>
  <c r="N823" i="1"/>
  <c r="O823" i="1"/>
  <c r="P823" i="1"/>
  <c r="Q823" i="1"/>
  <c r="R823" i="1"/>
  <c r="S823" i="1"/>
  <c r="T823" i="1"/>
  <c r="U823" i="1"/>
  <c r="V823" i="1"/>
  <c r="W823" i="1"/>
  <c r="X823" i="1"/>
  <c r="Y823" i="1"/>
  <c r="Z823" i="1"/>
  <c r="AA823" i="1"/>
  <c r="AB823" i="1"/>
  <c r="AC823" i="1"/>
  <c r="AD823" i="1"/>
  <c r="AE823" i="1"/>
  <c r="AF823" i="1"/>
  <c r="AG823" i="1"/>
  <c r="AH823" i="1"/>
  <c r="AI823" i="1"/>
  <c r="AJ823" i="1"/>
  <c r="AK823" i="1"/>
  <c r="AL823" i="1"/>
  <c r="AM823" i="1"/>
  <c r="AN823" i="1"/>
  <c r="AO823" i="1"/>
  <c r="AP823" i="1"/>
  <c r="AQ823" i="1"/>
  <c r="AR823" i="1"/>
  <c r="AS823" i="1"/>
  <c r="AT823" i="1"/>
  <c r="AU823" i="1"/>
  <c r="AV823" i="1"/>
  <c r="AW823" i="1"/>
  <c r="BB823" i="1"/>
  <c r="C824" i="1"/>
  <c r="E824" i="1"/>
  <c r="G824" i="1"/>
  <c r="H824" i="1"/>
  <c r="I824" i="1"/>
  <c r="J824" i="1"/>
  <c r="K824" i="1"/>
  <c r="L824" i="1"/>
  <c r="M824" i="1"/>
  <c r="N824" i="1"/>
  <c r="O824" i="1"/>
  <c r="P824" i="1"/>
  <c r="Q824" i="1"/>
  <c r="R824" i="1"/>
  <c r="S824" i="1"/>
  <c r="T824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AG824" i="1"/>
  <c r="AH824" i="1"/>
  <c r="AI824" i="1"/>
  <c r="AJ824" i="1"/>
  <c r="AK824" i="1"/>
  <c r="AL824" i="1"/>
  <c r="AM824" i="1"/>
  <c r="AN824" i="1"/>
  <c r="AO824" i="1"/>
  <c r="AP824" i="1"/>
  <c r="AQ824" i="1"/>
  <c r="AR824" i="1"/>
  <c r="AS824" i="1"/>
  <c r="AT824" i="1"/>
  <c r="AU824" i="1"/>
  <c r="AV824" i="1"/>
  <c r="AW824" i="1"/>
  <c r="BB824" i="1"/>
  <c r="C825" i="1"/>
  <c r="E825" i="1"/>
  <c r="G825" i="1"/>
  <c r="H825" i="1"/>
  <c r="I825" i="1"/>
  <c r="J825" i="1"/>
  <c r="K825" i="1"/>
  <c r="L825" i="1"/>
  <c r="M825" i="1"/>
  <c r="N825" i="1"/>
  <c r="O825" i="1"/>
  <c r="P825" i="1"/>
  <c r="Q825" i="1"/>
  <c r="R825" i="1"/>
  <c r="S825" i="1"/>
  <c r="T825" i="1"/>
  <c r="U825" i="1"/>
  <c r="V825" i="1"/>
  <c r="W825" i="1"/>
  <c r="X825" i="1"/>
  <c r="Y825" i="1"/>
  <c r="Z825" i="1"/>
  <c r="AA825" i="1"/>
  <c r="AB825" i="1"/>
  <c r="AC825" i="1"/>
  <c r="AD825" i="1"/>
  <c r="AE825" i="1"/>
  <c r="AF825" i="1"/>
  <c r="AG825" i="1"/>
  <c r="AH825" i="1"/>
  <c r="AI825" i="1"/>
  <c r="AJ825" i="1"/>
  <c r="AK825" i="1"/>
  <c r="AL825" i="1"/>
  <c r="AM825" i="1"/>
  <c r="AN825" i="1"/>
  <c r="AO825" i="1"/>
  <c r="AP825" i="1"/>
  <c r="AQ825" i="1"/>
  <c r="AR825" i="1"/>
  <c r="AS825" i="1"/>
  <c r="AT825" i="1"/>
  <c r="AU825" i="1"/>
  <c r="AV825" i="1"/>
  <c r="AW825" i="1"/>
  <c r="BB825" i="1"/>
  <c r="C826" i="1"/>
  <c r="E826" i="1"/>
  <c r="G826" i="1"/>
  <c r="H826" i="1"/>
  <c r="I826" i="1"/>
  <c r="J826" i="1"/>
  <c r="K826" i="1"/>
  <c r="L826" i="1"/>
  <c r="M826" i="1"/>
  <c r="N826" i="1"/>
  <c r="O826" i="1"/>
  <c r="P826" i="1"/>
  <c r="Q826" i="1"/>
  <c r="R826" i="1"/>
  <c r="S826" i="1"/>
  <c r="T826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AG826" i="1"/>
  <c r="AH826" i="1"/>
  <c r="AI826" i="1"/>
  <c r="AJ826" i="1"/>
  <c r="AK826" i="1"/>
  <c r="AL826" i="1"/>
  <c r="AM826" i="1"/>
  <c r="AN826" i="1"/>
  <c r="AO826" i="1"/>
  <c r="AP826" i="1"/>
  <c r="AQ826" i="1"/>
  <c r="AR826" i="1"/>
  <c r="AS826" i="1"/>
  <c r="AT826" i="1"/>
  <c r="AU826" i="1"/>
  <c r="AV826" i="1"/>
  <c r="AW826" i="1"/>
  <c r="BB826" i="1"/>
  <c r="C874" i="1"/>
  <c r="E874" i="1"/>
  <c r="G874" i="1"/>
  <c r="H874" i="1"/>
  <c r="I874" i="1"/>
  <c r="J874" i="1"/>
  <c r="K874" i="1"/>
  <c r="L874" i="1"/>
  <c r="M874" i="1"/>
  <c r="N874" i="1"/>
  <c r="O874" i="1"/>
  <c r="P874" i="1"/>
  <c r="Q874" i="1"/>
  <c r="R874" i="1"/>
  <c r="S874" i="1"/>
  <c r="T874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AG874" i="1"/>
  <c r="AH874" i="1"/>
  <c r="AI874" i="1"/>
  <c r="AJ874" i="1"/>
  <c r="AK874" i="1"/>
  <c r="AL874" i="1"/>
  <c r="AM874" i="1"/>
  <c r="AN874" i="1"/>
  <c r="AO874" i="1"/>
  <c r="AP874" i="1"/>
  <c r="AQ874" i="1"/>
  <c r="AR874" i="1"/>
  <c r="AS874" i="1"/>
  <c r="AT874" i="1"/>
  <c r="AU874" i="1"/>
  <c r="AV874" i="1"/>
  <c r="AW874" i="1"/>
  <c r="BB874" i="1"/>
  <c r="C875" i="1"/>
  <c r="E875" i="1"/>
  <c r="G875" i="1"/>
  <c r="H875" i="1"/>
  <c r="I875" i="1"/>
  <c r="J875" i="1"/>
  <c r="K875" i="1"/>
  <c r="L875" i="1"/>
  <c r="M875" i="1"/>
  <c r="N875" i="1"/>
  <c r="O875" i="1"/>
  <c r="P875" i="1"/>
  <c r="Q875" i="1"/>
  <c r="R875" i="1"/>
  <c r="S875" i="1"/>
  <c r="T875" i="1"/>
  <c r="U875" i="1"/>
  <c r="V875" i="1"/>
  <c r="W875" i="1"/>
  <c r="X875" i="1"/>
  <c r="Y875" i="1"/>
  <c r="Z875" i="1"/>
  <c r="AA875" i="1"/>
  <c r="AB875" i="1"/>
  <c r="AC875" i="1"/>
  <c r="AD875" i="1"/>
  <c r="AE875" i="1"/>
  <c r="AF875" i="1"/>
  <c r="AG875" i="1"/>
  <c r="AH875" i="1"/>
  <c r="AI875" i="1"/>
  <c r="AJ875" i="1"/>
  <c r="AK875" i="1"/>
  <c r="AL875" i="1"/>
  <c r="AM875" i="1"/>
  <c r="AN875" i="1"/>
  <c r="AO875" i="1"/>
  <c r="AP875" i="1"/>
  <c r="AQ875" i="1"/>
  <c r="AR875" i="1"/>
  <c r="AS875" i="1"/>
  <c r="AT875" i="1"/>
  <c r="AU875" i="1"/>
  <c r="AV875" i="1"/>
  <c r="AW875" i="1"/>
  <c r="BB875" i="1"/>
  <c r="C893" i="1"/>
  <c r="E893" i="1"/>
  <c r="G893" i="1"/>
  <c r="H893" i="1"/>
  <c r="I893" i="1"/>
  <c r="J893" i="1"/>
  <c r="K893" i="1"/>
  <c r="L893" i="1"/>
  <c r="M893" i="1"/>
  <c r="N893" i="1"/>
  <c r="O893" i="1"/>
  <c r="P893" i="1"/>
  <c r="Q893" i="1"/>
  <c r="R893" i="1"/>
  <c r="S893" i="1"/>
  <c r="T893" i="1"/>
  <c r="U893" i="1"/>
  <c r="V893" i="1"/>
  <c r="W893" i="1"/>
  <c r="X893" i="1"/>
  <c r="Y893" i="1"/>
  <c r="Z893" i="1"/>
  <c r="AA893" i="1"/>
  <c r="AB893" i="1"/>
  <c r="AC893" i="1"/>
  <c r="AD893" i="1"/>
  <c r="AE893" i="1"/>
  <c r="AF893" i="1"/>
  <c r="AG893" i="1"/>
  <c r="AH893" i="1"/>
  <c r="AI893" i="1"/>
  <c r="AJ893" i="1"/>
  <c r="AK893" i="1"/>
  <c r="AL893" i="1"/>
  <c r="AM893" i="1"/>
  <c r="AN893" i="1"/>
  <c r="AO893" i="1"/>
  <c r="AP893" i="1"/>
  <c r="AQ893" i="1"/>
  <c r="AR893" i="1"/>
  <c r="AS893" i="1"/>
  <c r="AT893" i="1"/>
  <c r="AU893" i="1"/>
  <c r="AV893" i="1"/>
  <c r="AW893" i="1"/>
  <c r="BB893" i="1"/>
  <c r="C894" i="1"/>
  <c r="E894" i="1"/>
  <c r="G894" i="1"/>
  <c r="H894" i="1"/>
  <c r="I894" i="1"/>
  <c r="J894" i="1"/>
  <c r="K894" i="1"/>
  <c r="L894" i="1"/>
  <c r="M894" i="1"/>
  <c r="N894" i="1"/>
  <c r="O894" i="1"/>
  <c r="P894" i="1"/>
  <c r="Q894" i="1"/>
  <c r="R894" i="1"/>
  <c r="S894" i="1"/>
  <c r="T894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AG894" i="1"/>
  <c r="AH894" i="1"/>
  <c r="AI894" i="1"/>
  <c r="AJ894" i="1"/>
  <c r="AK894" i="1"/>
  <c r="AL894" i="1"/>
  <c r="AM894" i="1"/>
  <c r="AN894" i="1"/>
  <c r="AO894" i="1"/>
  <c r="AP894" i="1"/>
  <c r="AQ894" i="1"/>
  <c r="AR894" i="1"/>
  <c r="AS894" i="1"/>
  <c r="AT894" i="1"/>
  <c r="AU894" i="1"/>
  <c r="AV894" i="1"/>
  <c r="AW894" i="1"/>
  <c r="BB894" i="1"/>
  <c r="BB1159" i="1"/>
  <c r="BB1160" i="1"/>
  <c r="BB1170" i="1"/>
  <c r="BB1171" i="1"/>
  <c r="BJ1160" i="1" l="1"/>
  <c r="BJ826" i="1"/>
  <c r="BJ1171" i="1"/>
  <c r="BJ874" i="1"/>
  <c r="BJ347" i="1"/>
  <c r="BJ207" i="1"/>
  <c r="BJ65" i="1"/>
  <c r="BJ825" i="1"/>
  <c r="BJ894" i="1"/>
  <c r="BJ823" i="1"/>
  <c r="BJ824" i="1"/>
  <c r="BJ875" i="1"/>
  <c r="BJ361" i="1"/>
  <c r="BJ1170" i="1"/>
  <c r="BJ1159" i="1"/>
  <c r="BJ893" i="1"/>
  <c r="B347" i="1"/>
  <c r="BJ226" i="1"/>
  <c r="B207" i="1"/>
  <c r="D31" i="1"/>
  <c r="BB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E31" i="1"/>
  <c r="C31" i="1"/>
  <c r="A31" i="1"/>
  <c r="D17" i="1"/>
  <c r="B17" i="1"/>
  <c r="BB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E17" i="1"/>
  <c r="C17" i="1"/>
  <c r="A17" i="1"/>
  <c r="A311" i="1"/>
  <c r="C311" i="1"/>
  <c r="E311" i="1"/>
  <c r="G311" i="1"/>
  <c r="H311" i="1"/>
  <c r="I311" i="1"/>
  <c r="J311" i="1"/>
  <c r="K311" i="1"/>
  <c r="L311" i="1"/>
  <c r="M311" i="1"/>
  <c r="N311" i="1"/>
  <c r="O311" i="1"/>
  <c r="P311" i="1"/>
  <c r="Q311" i="1"/>
  <c r="R311" i="1"/>
  <c r="S311" i="1"/>
  <c r="T311" i="1"/>
  <c r="U311" i="1"/>
  <c r="V311" i="1"/>
  <c r="W311" i="1"/>
  <c r="X311" i="1"/>
  <c r="Y311" i="1"/>
  <c r="Z311" i="1"/>
  <c r="AA311" i="1"/>
  <c r="AB311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O311" i="1"/>
  <c r="AP311" i="1"/>
  <c r="AQ311" i="1"/>
  <c r="AR311" i="1"/>
  <c r="AS311" i="1"/>
  <c r="AT311" i="1"/>
  <c r="AU311" i="1"/>
  <c r="AV311" i="1"/>
  <c r="AW311" i="1"/>
  <c r="BB311" i="1"/>
  <c r="BJ31" i="1" l="1"/>
  <c r="BJ17" i="1"/>
  <c r="B31" i="1"/>
  <c r="P10" i="87" l="1"/>
  <c r="O10" i="87"/>
  <c r="N10" i="87"/>
  <c r="M10" i="87"/>
  <c r="L10" i="87"/>
  <c r="K10" i="87"/>
  <c r="J10" i="87"/>
  <c r="I10" i="87"/>
  <c r="H10" i="87"/>
  <c r="G10" i="87"/>
  <c r="F10" i="87"/>
  <c r="E10" i="87"/>
  <c r="D10" i="87"/>
  <c r="C10" i="87"/>
  <c r="B10" i="87"/>
  <c r="P10" i="86"/>
  <c r="O10" i="86"/>
  <c r="N10" i="86"/>
  <c r="M10" i="86"/>
  <c r="L10" i="86"/>
  <c r="K10" i="86"/>
  <c r="J10" i="86"/>
  <c r="I10" i="86"/>
  <c r="H10" i="86"/>
  <c r="G10" i="86"/>
  <c r="F10" i="86"/>
  <c r="E10" i="86"/>
  <c r="D10" i="86"/>
  <c r="C10" i="86"/>
  <c r="B10" i="86"/>
  <c r="P10" i="85"/>
  <c r="O10" i="85"/>
  <c r="N10" i="85"/>
  <c r="M10" i="85"/>
  <c r="L10" i="85"/>
  <c r="K10" i="85"/>
  <c r="J10" i="85"/>
  <c r="I10" i="85"/>
  <c r="H10" i="85"/>
  <c r="G10" i="85"/>
  <c r="F10" i="85"/>
  <c r="E10" i="85"/>
  <c r="D10" i="85"/>
  <c r="C10" i="85"/>
  <c r="B10" i="85"/>
  <c r="P10" i="84"/>
  <c r="O10" i="84"/>
  <c r="N10" i="84"/>
  <c r="M10" i="84"/>
  <c r="L10" i="84"/>
  <c r="K10" i="84"/>
  <c r="J10" i="84"/>
  <c r="I10" i="84"/>
  <c r="H10" i="84"/>
  <c r="G10" i="84"/>
  <c r="F10" i="84"/>
  <c r="E10" i="84"/>
  <c r="D10" i="84"/>
  <c r="C10" i="84"/>
  <c r="B10" i="84"/>
  <c r="P10" i="83"/>
  <c r="O10" i="83"/>
  <c r="N10" i="83"/>
  <c r="M10" i="83"/>
  <c r="L10" i="83"/>
  <c r="K10" i="83"/>
  <c r="J10" i="83"/>
  <c r="I10" i="83"/>
  <c r="H10" i="83"/>
  <c r="G10" i="83"/>
  <c r="F10" i="83"/>
  <c r="E10" i="83"/>
  <c r="D10" i="83"/>
  <c r="C10" i="83"/>
  <c r="B10" i="83"/>
  <c r="P10" i="82"/>
  <c r="O10" i="82"/>
  <c r="N10" i="82"/>
  <c r="M10" i="82"/>
  <c r="L10" i="82"/>
  <c r="K10" i="82"/>
  <c r="J10" i="82"/>
  <c r="I10" i="82"/>
  <c r="H10" i="82"/>
  <c r="G10" i="82"/>
  <c r="F10" i="82"/>
  <c r="E10" i="82"/>
  <c r="D10" i="82"/>
  <c r="C10" i="82"/>
  <c r="B10" i="82"/>
  <c r="P10" i="81"/>
  <c r="O10" i="81"/>
  <c r="N10" i="81"/>
  <c r="M10" i="81"/>
  <c r="L10" i="81"/>
  <c r="K10" i="81"/>
  <c r="J10" i="81"/>
  <c r="I10" i="81"/>
  <c r="H10" i="81"/>
  <c r="G10" i="81"/>
  <c r="F10" i="81"/>
  <c r="E10" i="81"/>
  <c r="D10" i="81"/>
  <c r="C10" i="81"/>
  <c r="B10" i="81"/>
  <c r="P10" i="80"/>
  <c r="O10" i="80"/>
  <c r="N10" i="80"/>
  <c r="M10" i="80"/>
  <c r="L10" i="80"/>
  <c r="K10" i="80"/>
  <c r="J10" i="80"/>
  <c r="I10" i="80"/>
  <c r="H10" i="80"/>
  <c r="G10" i="80"/>
  <c r="F10" i="80"/>
  <c r="E10" i="80"/>
  <c r="D10" i="80"/>
  <c r="C10" i="80"/>
  <c r="B10" i="80"/>
  <c r="P10" i="79"/>
  <c r="O10" i="79"/>
  <c r="N10" i="79"/>
  <c r="M10" i="79"/>
  <c r="L10" i="79"/>
  <c r="K10" i="79"/>
  <c r="J10" i="79"/>
  <c r="I10" i="79"/>
  <c r="H10" i="79"/>
  <c r="G10" i="79"/>
  <c r="F10" i="79"/>
  <c r="E10" i="79"/>
  <c r="D10" i="79"/>
  <c r="C10" i="79"/>
  <c r="B10" i="79"/>
  <c r="P10" i="78"/>
  <c r="O10" i="78"/>
  <c r="N10" i="78"/>
  <c r="M10" i="78"/>
  <c r="L10" i="78"/>
  <c r="K10" i="78"/>
  <c r="J10" i="78"/>
  <c r="I10" i="78"/>
  <c r="H10" i="78"/>
  <c r="G10" i="78"/>
  <c r="F10" i="78"/>
  <c r="E10" i="78"/>
  <c r="D10" i="78"/>
  <c r="C10" i="78"/>
  <c r="B10" i="78"/>
  <c r="D427" i="1"/>
  <c r="B427" i="1"/>
  <c r="D408" i="1"/>
  <c r="B408" i="1"/>
  <c r="D390" i="1"/>
  <c r="B390" i="1"/>
  <c r="D822" i="1"/>
  <c r="C822" i="1"/>
  <c r="E822" i="1"/>
  <c r="G822" i="1"/>
  <c r="H822" i="1"/>
  <c r="I822" i="1"/>
  <c r="J822" i="1"/>
  <c r="K822" i="1"/>
  <c r="L822" i="1"/>
  <c r="M822" i="1"/>
  <c r="N822" i="1"/>
  <c r="O822" i="1"/>
  <c r="P822" i="1"/>
  <c r="Q822" i="1"/>
  <c r="R822" i="1"/>
  <c r="S822" i="1"/>
  <c r="T822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AG822" i="1"/>
  <c r="AH822" i="1"/>
  <c r="AI822" i="1"/>
  <c r="AJ822" i="1"/>
  <c r="AK822" i="1"/>
  <c r="AL822" i="1"/>
  <c r="AM822" i="1"/>
  <c r="AN822" i="1"/>
  <c r="AO822" i="1"/>
  <c r="AP822" i="1"/>
  <c r="AQ822" i="1"/>
  <c r="AR822" i="1"/>
  <c r="AS822" i="1"/>
  <c r="AT822" i="1"/>
  <c r="AU822" i="1"/>
  <c r="AV822" i="1"/>
  <c r="AW822" i="1"/>
  <c r="BB822" i="1"/>
  <c r="A390" i="1"/>
  <c r="C390" i="1"/>
  <c r="E390" i="1"/>
  <c r="G390" i="1"/>
  <c r="H390" i="1"/>
  <c r="I390" i="1"/>
  <c r="J390" i="1"/>
  <c r="K390" i="1"/>
  <c r="L390" i="1"/>
  <c r="M390" i="1"/>
  <c r="N390" i="1"/>
  <c r="O390" i="1"/>
  <c r="P390" i="1"/>
  <c r="Q390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O390" i="1"/>
  <c r="AP390" i="1"/>
  <c r="AQ390" i="1"/>
  <c r="AR390" i="1"/>
  <c r="AS390" i="1"/>
  <c r="AT390" i="1"/>
  <c r="AU390" i="1"/>
  <c r="AV390" i="1"/>
  <c r="AW390" i="1"/>
  <c r="BB390" i="1"/>
  <c r="A408" i="1"/>
  <c r="C408" i="1"/>
  <c r="E408" i="1"/>
  <c r="G408" i="1"/>
  <c r="H408" i="1"/>
  <c r="I408" i="1"/>
  <c r="J408" i="1"/>
  <c r="K408" i="1"/>
  <c r="L408" i="1"/>
  <c r="M408" i="1"/>
  <c r="N408" i="1"/>
  <c r="O408" i="1"/>
  <c r="P408" i="1"/>
  <c r="Q408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O408" i="1"/>
  <c r="AP408" i="1"/>
  <c r="AQ408" i="1"/>
  <c r="AR408" i="1"/>
  <c r="AS408" i="1"/>
  <c r="AT408" i="1"/>
  <c r="AU408" i="1"/>
  <c r="AV408" i="1"/>
  <c r="AW408" i="1"/>
  <c r="BB408" i="1"/>
  <c r="A427" i="1"/>
  <c r="C427" i="1"/>
  <c r="E427" i="1"/>
  <c r="G427" i="1"/>
  <c r="H427" i="1"/>
  <c r="I427" i="1"/>
  <c r="J427" i="1"/>
  <c r="K427" i="1"/>
  <c r="L427" i="1"/>
  <c r="M427" i="1"/>
  <c r="N427" i="1"/>
  <c r="O427" i="1"/>
  <c r="P427" i="1"/>
  <c r="Q427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O427" i="1"/>
  <c r="AP427" i="1"/>
  <c r="AQ427" i="1"/>
  <c r="AR427" i="1"/>
  <c r="AS427" i="1"/>
  <c r="AT427" i="1"/>
  <c r="AU427" i="1"/>
  <c r="AV427" i="1"/>
  <c r="AW427" i="1"/>
  <c r="BB427" i="1"/>
  <c r="BB1084" i="1"/>
  <c r="BB1105" i="1"/>
  <c r="BJ822" i="1" l="1"/>
  <c r="BJ1084" i="1"/>
  <c r="BJ390" i="1"/>
  <c r="BJ1105" i="1"/>
  <c r="BJ427" i="1"/>
  <c r="BJ408" i="1"/>
  <c r="D745" i="1"/>
  <c r="BB745" i="1"/>
  <c r="AW745" i="1"/>
  <c r="AV745" i="1"/>
  <c r="AU745" i="1"/>
  <c r="AT745" i="1"/>
  <c r="AS745" i="1"/>
  <c r="AR745" i="1"/>
  <c r="AQ745" i="1"/>
  <c r="AP745" i="1"/>
  <c r="AO745" i="1"/>
  <c r="AN745" i="1"/>
  <c r="AM745" i="1"/>
  <c r="AL745" i="1"/>
  <c r="AK745" i="1"/>
  <c r="AJ745" i="1"/>
  <c r="AI745" i="1"/>
  <c r="AH745" i="1"/>
  <c r="AG745" i="1"/>
  <c r="AF745" i="1"/>
  <c r="AE745" i="1"/>
  <c r="AD745" i="1"/>
  <c r="AC745" i="1"/>
  <c r="AB745" i="1"/>
  <c r="AA745" i="1"/>
  <c r="Z745" i="1"/>
  <c r="Y745" i="1"/>
  <c r="X745" i="1"/>
  <c r="W745" i="1"/>
  <c r="V745" i="1"/>
  <c r="U745" i="1"/>
  <c r="T745" i="1"/>
  <c r="S745" i="1"/>
  <c r="R745" i="1"/>
  <c r="Q745" i="1"/>
  <c r="P745" i="1"/>
  <c r="O745" i="1"/>
  <c r="N745" i="1"/>
  <c r="M745" i="1"/>
  <c r="L745" i="1"/>
  <c r="K745" i="1"/>
  <c r="J745" i="1"/>
  <c r="I745" i="1"/>
  <c r="H745" i="1"/>
  <c r="G745" i="1"/>
  <c r="E745" i="1"/>
  <c r="C745" i="1"/>
  <c r="D740" i="1"/>
  <c r="BB740" i="1"/>
  <c r="AW740" i="1"/>
  <c r="AV740" i="1"/>
  <c r="AU740" i="1"/>
  <c r="AT740" i="1"/>
  <c r="AS740" i="1"/>
  <c r="AR740" i="1"/>
  <c r="AQ740" i="1"/>
  <c r="AP740" i="1"/>
  <c r="AO740" i="1"/>
  <c r="AN740" i="1"/>
  <c r="AM740" i="1"/>
  <c r="AL740" i="1"/>
  <c r="AK740" i="1"/>
  <c r="AJ740" i="1"/>
  <c r="AI740" i="1"/>
  <c r="AH740" i="1"/>
  <c r="AG740" i="1"/>
  <c r="AF740" i="1"/>
  <c r="AE740" i="1"/>
  <c r="AD740" i="1"/>
  <c r="AC740" i="1"/>
  <c r="AB740" i="1"/>
  <c r="AA740" i="1"/>
  <c r="Z740" i="1"/>
  <c r="Y740" i="1"/>
  <c r="X740" i="1"/>
  <c r="W740" i="1"/>
  <c r="V740" i="1"/>
  <c r="U740" i="1"/>
  <c r="T740" i="1"/>
  <c r="S740" i="1"/>
  <c r="R740" i="1"/>
  <c r="Q740" i="1"/>
  <c r="P740" i="1"/>
  <c r="O740" i="1"/>
  <c r="N740" i="1"/>
  <c r="M740" i="1"/>
  <c r="L740" i="1"/>
  <c r="K740" i="1"/>
  <c r="J740" i="1"/>
  <c r="I740" i="1"/>
  <c r="H740" i="1"/>
  <c r="G740" i="1"/>
  <c r="E740" i="1"/>
  <c r="C740" i="1"/>
  <c r="B356" i="1"/>
  <c r="BB356" i="1"/>
  <c r="AW356" i="1"/>
  <c r="AV356" i="1"/>
  <c r="AU356" i="1"/>
  <c r="AT356" i="1"/>
  <c r="AS356" i="1"/>
  <c r="AR356" i="1"/>
  <c r="AQ356" i="1"/>
  <c r="AP356" i="1"/>
  <c r="AO356" i="1"/>
  <c r="AN356" i="1"/>
  <c r="AM356" i="1"/>
  <c r="AL356" i="1"/>
  <c r="AK356" i="1"/>
  <c r="AJ356" i="1"/>
  <c r="AI356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E356" i="1"/>
  <c r="C356" i="1"/>
  <c r="A356" i="1"/>
  <c r="D342" i="1"/>
  <c r="BB342" i="1"/>
  <c r="AW342" i="1"/>
  <c r="AV342" i="1"/>
  <c r="AU342" i="1"/>
  <c r="AT342" i="1"/>
  <c r="AS342" i="1"/>
  <c r="AR342" i="1"/>
  <c r="AQ342" i="1"/>
  <c r="AP342" i="1"/>
  <c r="AO342" i="1"/>
  <c r="AN342" i="1"/>
  <c r="AM342" i="1"/>
  <c r="AL342" i="1"/>
  <c r="AK342" i="1"/>
  <c r="AJ342" i="1"/>
  <c r="AI342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G342" i="1"/>
  <c r="E342" i="1"/>
  <c r="C342" i="1"/>
  <c r="A342" i="1"/>
  <c r="D178" i="1"/>
  <c r="BB178" i="1"/>
  <c r="AW178" i="1"/>
  <c r="AV178" i="1"/>
  <c r="AU178" i="1"/>
  <c r="AT178" i="1"/>
  <c r="AS178" i="1"/>
  <c r="AR178" i="1"/>
  <c r="AQ178" i="1"/>
  <c r="AP178" i="1"/>
  <c r="AO178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E178" i="1"/>
  <c r="C178" i="1"/>
  <c r="A178" i="1"/>
  <c r="D20" i="1"/>
  <c r="B20" i="1"/>
  <c r="D7" i="1"/>
  <c r="B7" i="1"/>
  <c r="D397" i="1"/>
  <c r="B397" i="1"/>
  <c r="A397" i="1"/>
  <c r="C397" i="1"/>
  <c r="E397" i="1"/>
  <c r="G397" i="1"/>
  <c r="H397" i="1"/>
  <c r="I397" i="1"/>
  <c r="J397" i="1"/>
  <c r="K397" i="1"/>
  <c r="L397" i="1"/>
  <c r="M397" i="1"/>
  <c r="N397" i="1"/>
  <c r="O397" i="1"/>
  <c r="P397" i="1"/>
  <c r="Q397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O397" i="1"/>
  <c r="AP397" i="1"/>
  <c r="AQ397" i="1"/>
  <c r="AR397" i="1"/>
  <c r="AS397" i="1"/>
  <c r="AT397" i="1"/>
  <c r="AU397" i="1"/>
  <c r="AV397" i="1"/>
  <c r="AW397" i="1"/>
  <c r="BB397" i="1"/>
  <c r="A415" i="1"/>
  <c r="C415" i="1"/>
  <c r="D415" i="1"/>
  <c r="E415" i="1"/>
  <c r="G415" i="1"/>
  <c r="H415" i="1"/>
  <c r="I415" i="1"/>
  <c r="J415" i="1"/>
  <c r="K415" i="1"/>
  <c r="L415" i="1"/>
  <c r="M415" i="1"/>
  <c r="N415" i="1"/>
  <c r="O415" i="1"/>
  <c r="P415" i="1"/>
  <c r="Q415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O415" i="1"/>
  <c r="AP415" i="1"/>
  <c r="AQ415" i="1"/>
  <c r="AR415" i="1"/>
  <c r="AS415" i="1"/>
  <c r="AT415" i="1"/>
  <c r="AU415" i="1"/>
  <c r="AV415" i="1"/>
  <c r="AW415" i="1"/>
  <c r="BB415" i="1"/>
  <c r="A7" i="1"/>
  <c r="C7" i="1"/>
  <c r="E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BB7" i="1"/>
  <c r="A20" i="1"/>
  <c r="C20" i="1"/>
  <c r="E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BB20" i="1"/>
  <c r="BJ356" i="1" l="1"/>
  <c r="BJ178" i="1"/>
  <c r="B178" i="1"/>
  <c r="BJ740" i="1"/>
  <c r="BJ342" i="1"/>
  <c r="BJ745" i="1"/>
  <c r="B342" i="1"/>
  <c r="D356" i="1"/>
  <c r="BJ415" i="1"/>
  <c r="BJ20" i="1"/>
  <c r="BJ7" i="1"/>
  <c r="B415" i="1"/>
  <c r="BJ397" i="1"/>
  <c r="C796" i="1"/>
  <c r="E796" i="1"/>
  <c r="G796" i="1"/>
  <c r="H796" i="1"/>
  <c r="I796" i="1"/>
  <c r="J796" i="1"/>
  <c r="K796" i="1"/>
  <c r="L796" i="1"/>
  <c r="M796" i="1"/>
  <c r="N796" i="1"/>
  <c r="O796" i="1"/>
  <c r="P796" i="1"/>
  <c r="Q796" i="1"/>
  <c r="R796" i="1"/>
  <c r="S796" i="1"/>
  <c r="T796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AG796" i="1"/>
  <c r="AH796" i="1"/>
  <c r="AI796" i="1"/>
  <c r="AJ796" i="1"/>
  <c r="AK796" i="1"/>
  <c r="AL796" i="1"/>
  <c r="AM796" i="1"/>
  <c r="AN796" i="1"/>
  <c r="AO796" i="1"/>
  <c r="AP796" i="1"/>
  <c r="AQ796" i="1"/>
  <c r="AR796" i="1"/>
  <c r="AS796" i="1"/>
  <c r="AT796" i="1"/>
  <c r="AU796" i="1"/>
  <c r="AV796" i="1"/>
  <c r="AW796" i="1"/>
  <c r="BB796" i="1"/>
  <c r="BB1006" i="1"/>
  <c r="D547" i="1"/>
  <c r="BB547" i="1"/>
  <c r="AW547" i="1"/>
  <c r="AV547" i="1"/>
  <c r="AU547" i="1"/>
  <c r="AT547" i="1"/>
  <c r="AS547" i="1"/>
  <c r="AR547" i="1"/>
  <c r="AQ547" i="1"/>
  <c r="AP547" i="1"/>
  <c r="AO547" i="1"/>
  <c r="AN547" i="1"/>
  <c r="AM547" i="1"/>
  <c r="AL547" i="1"/>
  <c r="AK547" i="1"/>
  <c r="AJ547" i="1"/>
  <c r="AI547" i="1"/>
  <c r="AH547" i="1"/>
  <c r="AG547" i="1"/>
  <c r="AF547" i="1"/>
  <c r="AE547" i="1"/>
  <c r="AD547" i="1"/>
  <c r="AC547" i="1"/>
  <c r="AB547" i="1"/>
  <c r="AA547" i="1"/>
  <c r="Z547" i="1"/>
  <c r="Y547" i="1"/>
  <c r="X547" i="1"/>
  <c r="W547" i="1"/>
  <c r="V547" i="1"/>
  <c r="U547" i="1"/>
  <c r="T547" i="1"/>
  <c r="S547" i="1"/>
  <c r="R547" i="1"/>
  <c r="Q547" i="1"/>
  <c r="P547" i="1"/>
  <c r="O547" i="1"/>
  <c r="N547" i="1"/>
  <c r="M547" i="1"/>
  <c r="L547" i="1"/>
  <c r="K547" i="1"/>
  <c r="J547" i="1"/>
  <c r="I547" i="1"/>
  <c r="H547" i="1"/>
  <c r="G547" i="1"/>
  <c r="E547" i="1"/>
  <c r="C547" i="1"/>
  <c r="C564" i="1"/>
  <c r="E564" i="1"/>
  <c r="G564" i="1"/>
  <c r="H564" i="1"/>
  <c r="I564" i="1"/>
  <c r="J564" i="1"/>
  <c r="K564" i="1"/>
  <c r="L564" i="1"/>
  <c r="M564" i="1"/>
  <c r="N564" i="1"/>
  <c r="O564" i="1"/>
  <c r="P564" i="1"/>
  <c r="Q564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AG564" i="1"/>
  <c r="AH564" i="1"/>
  <c r="AI564" i="1"/>
  <c r="AJ564" i="1"/>
  <c r="AK564" i="1"/>
  <c r="AL564" i="1"/>
  <c r="AM564" i="1"/>
  <c r="AN564" i="1"/>
  <c r="AO564" i="1"/>
  <c r="AP564" i="1"/>
  <c r="AQ564" i="1"/>
  <c r="AR564" i="1"/>
  <c r="AS564" i="1"/>
  <c r="AT564" i="1"/>
  <c r="AU564" i="1"/>
  <c r="AV564" i="1"/>
  <c r="AW564" i="1"/>
  <c r="BB564" i="1"/>
  <c r="D564" i="1"/>
  <c r="BJ1006" i="1" l="1"/>
  <c r="BJ547" i="1"/>
  <c r="BJ564" i="1"/>
  <c r="D648" i="1" l="1"/>
  <c r="D631" i="1"/>
  <c r="D259" i="1"/>
  <c r="B259" i="1"/>
  <c r="D245" i="1"/>
  <c r="D25" i="1"/>
  <c r="B25" i="1"/>
  <c r="BB1113" i="1"/>
  <c r="A25" i="1"/>
  <c r="C25" i="1"/>
  <c r="E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BB25" i="1"/>
  <c r="A245" i="1"/>
  <c r="C245" i="1"/>
  <c r="E245" i="1"/>
  <c r="G245" i="1"/>
  <c r="H245" i="1"/>
  <c r="I245" i="1"/>
  <c r="J245" i="1"/>
  <c r="K245" i="1"/>
  <c r="L245" i="1"/>
  <c r="M245" i="1"/>
  <c r="N245" i="1"/>
  <c r="O245" i="1"/>
  <c r="P245" i="1"/>
  <c r="Q245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O245" i="1"/>
  <c r="AP245" i="1"/>
  <c r="AQ245" i="1"/>
  <c r="AR245" i="1"/>
  <c r="AS245" i="1"/>
  <c r="AT245" i="1"/>
  <c r="AU245" i="1"/>
  <c r="AV245" i="1"/>
  <c r="AW245" i="1"/>
  <c r="BB245" i="1"/>
  <c r="A259" i="1"/>
  <c r="C259" i="1"/>
  <c r="E259" i="1"/>
  <c r="G259" i="1"/>
  <c r="H259" i="1"/>
  <c r="I259" i="1"/>
  <c r="J259" i="1"/>
  <c r="K259" i="1"/>
  <c r="L259" i="1"/>
  <c r="M259" i="1"/>
  <c r="N259" i="1"/>
  <c r="O259" i="1"/>
  <c r="P259" i="1"/>
  <c r="Q259" i="1"/>
  <c r="R259" i="1"/>
  <c r="S259" i="1"/>
  <c r="T259" i="1"/>
  <c r="U259" i="1"/>
  <c r="V259" i="1"/>
  <c r="W259" i="1"/>
  <c r="X259" i="1"/>
  <c r="Y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O259" i="1"/>
  <c r="AP259" i="1"/>
  <c r="AQ259" i="1"/>
  <c r="AR259" i="1"/>
  <c r="AS259" i="1"/>
  <c r="AT259" i="1"/>
  <c r="AU259" i="1"/>
  <c r="AV259" i="1"/>
  <c r="AW259" i="1"/>
  <c r="BB259" i="1"/>
  <c r="C631" i="1"/>
  <c r="E631" i="1"/>
  <c r="G631" i="1"/>
  <c r="H631" i="1"/>
  <c r="I631" i="1"/>
  <c r="J631" i="1"/>
  <c r="K631" i="1"/>
  <c r="L631" i="1"/>
  <c r="M631" i="1"/>
  <c r="N631" i="1"/>
  <c r="O631" i="1"/>
  <c r="P631" i="1"/>
  <c r="Q631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AD631" i="1"/>
  <c r="AE631" i="1"/>
  <c r="AF631" i="1"/>
  <c r="AG631" i="1"/>
  <c r="AH631" i="1"/>
  <c r="AI631" i="1"/>
  <c r="AJ631" i="1"/>
  <c r="AK631" i="1"/>
  <c r="AL631" i="1"/>
  <c r="AM631" i="1"/>
  <c r="AN631" i="1"/>
  <c r="AO631" i="1"/>
  <c r="AP631" i="1"/>
  <c r="AQ631" i="1"/>
  <c r="AR631" i="1"/>
  <c r="AS631" i="1"/>
  <c r="AT631" i="1"/>
  <c r="AU631" i="1"/>
  <c r="AV631" i="1"/>
  <c r="AW631" i="1"/>
  <c r="BB631" i="1"/>
  <c r="C648" i="1"/>
  <c r="E648" i="1"/>
  <c r="G648" i="1"/>
  <c r="H648" i="1"/>
  <c r="I648" i="1"/>
  <c r="J648" i="1"/>
  <c r="K648" i="1"/>
  <c r="L648" i="1"/>
  <c r="M648" i="1"/>
  <c r="N648" i="1"/>
  <c r="O648" i="1"/>
  <c r="P648" i="1"/>
  <c r="Q648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AG648" i="1"/>
  <c r="AH648" i="1"/>
  <c r="AI648" i="1"/>
  <c r="AJ648" i="1"/>
  <c r="AK648" i="1"/>
  <c r="AL648" i="1"/>
  <c r="AM648" i="1"/>
  <c r="AN648" i="1"/>
  <c r="AO648" i="1"/>
  <c r="AP648" i="1"/>
  <c r="AQ648" i="1"/>
  <c r="AR648" i="1"/>
  <c r="AS648" i="1"/>
  <c r="AT648" i="1"/>
  <c r="AU648" i="1"/>
  <c r="AV648" i="1"/>
  <c r="AW648" i="1"/>
  <c r="BB648" i="1"/>
  <c r="BJ25" i="1" l="1"/>
  <c r="BJ648" i="1"/>
  <c r="BJ631" i="1"/>
  <c r="BJ259" i="1"/>
  <c r="BJ245" i="1"/>
  <c r="B245" i="1"/>
  <c r="D328" i="1"/>
  <c r="D784" i="1"/>
  <c r="D797" i="1"/>
  <c r="B293" i="1"/>
  <c r="D293" i="1"/>
  <c r="D393" i="1"/>
  <c r="B100" i="1"/>
  <c r="D100" i="1"/>
  <c r="B117" i="1"/>
  <c r="D117" i="1"/>
  <c r="D887" i="1"/>
  <c r="D907" i="1"/>
  <c r="D38" i="1"/>
  <c r="B56" i="1"/>
  <c r="D622" i="1"/>
  <c r="D640" i="1"/>
  <c r="B9" i="1"/>
  <c r="D9" i="1"/>
  <c r="D22" i="1"/>
  <c r="D588" i="1"/>
  <c r="D607" i="1"/>
  <c r="D955" i="1"/>
  <c r="D134" i="1"/>
  <c r="B158" i="1"/>
  <c r="D158" i="1"/>
  <c r="B404" i="1"/>
  <c r="D404" i="1"/>
  <c r="B423" i="1"/>
  <c r="D423" i="1"/>
  <c r="D441" i="1"/>
  <c r="D714" i="1"/>
  <c r="D730" i="1"/>
  <c r="D676" i="1"/>
  <c r="D691" i="1"/>
  <c r="D845" i="1"/>
  <c r="D862" i="1"/>
  <c r="B311" i="1"/>
  <c r="D311" i="1"/>
  <c r="A328" i="1"/>
  <c r="C328" i="1"/>
  <c r="E328" i="1"/>
  <c r="G328" i="1"/>
  <c r="H328" i="1"/>
  <c r="I328" i="1"/>
  <c r="J328" i="1"/>
  <c r="K328" i="1"/>
  <c r="L328" i="1"/>
  <c r="M328" i="1"/>
  <c r="N328" i="1"/>
  <c r="O328" i="1"/>
  <c r="P328" i="1"/>
  <c r="Q328" i="1"/>
  <c r="R328" i="1"/>
  <c r="S328" i="1"/>
  <c r="T328" i="1"/>
  <c r="U328" i="1"/>
  <c r="V328" i="1"/>
  <c r="W328" i="1"/>
  <c r="X328" i="1"/>
  <c r="Y328" i="1"/>
  <c r="Z328" i="1"/>
  <c r="AA328" i="1"/>
  <c r="AB328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O328" i="1"/>
  <c r="AP328" i="1"/>
  <c r="AQ328" i="1"/>
  <c r="AR328" i="1"/>
  <c r="AS328" i="1"/>
  <c r="AT328" i="1"/>
  <c r="AU328" i="1"/>
  <c r="AV328" i="1"/>
  <c r="AW328" i="1"/>
  <c r="BB328" i="1"/>
  <c r="C784" i="1"/>
  <c r="E784" i="1"/>
  <c r="G784" i="1"/>
  <c r="H784" i="1"/>
  <c r="I784" i="1"/>
  <c r="J784" i="1"/>
  <c r="K784" i="1"/>
  <c r="L784" i="1"/>
  <c r="M784" i="1"/>
  <c r="N784" i="1"/>
  <c r="O784" i="1"/>
  <c r="P784" i="1"/>
  <c r="Q784" i="1"/>
  <c r="R784" i="1"/>
  <c r="S784" i="1"/>
  <c r="T784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AG784" i="1"/>
  <c r="AH784" i="1"/>
  <c r="AI784" i="1"/>
  <c r="AJ784" i="1"/>
  <c r="AK784" i="1"/>
  <c r="AL784" i="1"/>
  <c r="AM784" i="1"/>
  <c r="AN784" i="1"/>
  <c r="AO784" i="1"/>
  <c r="AP784" i="1"/>
  <c r="AQ784" i="1"/>
  <c r="AR784" i="1"/>
  <c r="AS784" i="1"/>
  <c r="AT784" i="1"/>
  <c r="AU784" i="1"/>
  <c r="AV784" i="1"/>
  <c r="AW784" i="1"/>
  <c r="BB784" i="1"/>
  <c r="C797" i="1"/>
  <c r="E797" i="1"/>
  <c r="G797" i="1"/>
  <c r="H797" i="1"/>
  <c r="I797" i="1"/>
  <c r="J797" i="1"/>
  <c r="K797" i="1"/>
  <c r="L797" i="1"/>
  <c r="M797" i="1"/>
  <c r="N797" i="1"/>
  <c r="O797" i="1"/>
  <c r="P797" i="1"/>
  <c r="Q797" i="1"/>
  <c r="R797" i="1"/>
  <c r="S797" i="1"/>
  <c r="T797" i="1"/>
  <c r="U797" i="1"/>
  <c r="V797" i="1"/>
  <c r="W797" i="1"/>
  <c r="X797" i="1"/>
  <c r="Y797" i="1"/>
  <c r="Z797" i="1"/>
  <c r="AA797" i="1"/>
  <c r="AB797" i="1"/>
  <c r="AC797" i="1"/>
  <c r="AD797" i="1"/>
  <c r="AE797" i="1"/>
  <c r="AF797" i="1"/>
  <c r="AG797" i="1"/>
  <c r="AH797" i="1"/>
  <c r="AI797" i="1"/>
  <c r="AJ797" i="1"/>
  <c r="AK797" i="1"/>
  <c r="AL797" i="1"/>
  <c r="AM797" i="1"/>
  <c r="AN797" i="1"/>
  <c r="AO797" i="1"/>
  <c r="AP797" i="1"/>
  <c r="AQ797" i="1"/>
  <c r="AR797" i="1"/>
  <c r="AS797" i="1"/>
  <c r="AT797" i="1"/>
  <c r="AU797" i="1"/>
  <c r="AV797" i="1"/>
  <c r="AW797" i="1"/>
  <c r="BB797" i="1"/>
  <c r="A293" i="1"/>
  <c r="C293" i="1"/>
  <c r="E293" i="1"/>
  <c r="G293" i="1"/>
  <c r="H293" i="1"/>
  <c r="I293" i="1"/>
  <c r="J293" i="1"/>
  <c r="K293" i="1"/>
  <c r="L293" i="1"/>
  <c r="M293" i="1"/>
  <c r="N293" i="1"/>
  <c r="O293" i="1"/>
  <c r="P293" i="1"/>
  <c r="Q293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O293" i="1"/>
  <c r="AP293" i="1"/>
  <c r="AQ293" i="1"/>
  <c r="AR293" i="1"/>
  <c r="AS293" i="1"/>
  <c r="AT293" i="1"/>
  <c r="AU293" i="1"/>
  <c r="AV293" i="1"/>
  <c r="AW293" i="1"/>
  <c r="BB293" i="1"/>
  <c r="A393" i="1"/>
  <c r="C393" i="1"/>
  <c r="E393" i="1"/>
  <c r="G393" i="1"/>
  <c r="H393" i="1"/>
  <c r="I393" i="1"/>
  <c r="J393" i="1"/>
  <c r="K393" i="1"/>
  <c r="L393" i="1"/>
  <c r="M393" i="1"/>
  <c r="N393" i="1"/>
  <c r="O393" i="1"/>
  <c r="P393" i="1"/>
  <c r="Q393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O393" i="1"/>
  <c r="AP393" i="1"/>
  <c r="AQ393" i="1"/>
  <c r="AR393" i="1"/>
  <c r="AS393" i="1"/>
  <c r="AT393" i="1"/>
  <c r="AU393" i="1"/>
  <c r="AV393" i="1"/>
  <c r="AW393" i="1"/>
  <c r="BB393" i="1"/>
  <c r="A100" i="1"/>
  <c r="C100" i="1"/>
  <c r="E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AH100" i="1"/>
  <c r="AI100" i="1"/>
  <c r="AJ100" i="1"/>
  <c r="AK100" i="1"/>
  <c r="AL100" i="1"/>
  <c r="AM100" i="1"/>
  <c r="AN100" i="1"/>
  <c r="AO100" i="1"/>
  <c r="AP100" i="1"/>
  <c r="AQ100" i="1"/>
  <c r="AR100" i="1"/>
  <c r="AS100" i="1"/>
  <c r="AT100" i="1"/>
  <c r="AU100" i="1"/>
  <c r="AV100" i="1"/>
  <c r="AW100" i="1"/>
  <c r="BB100" i="1"/>
  <c r="A117" i="1"/>
  <c r="C117" i="1"/>
  <c r="E117" i="1"/>
  <c r="G117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AB117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O117" i="1"/>
  <c r="AP117" i="1"/>
  <c r="AQ117" i="1"/>
  <c r="AR117" i="1"/>
  <c r="AS117" i="1"/>
  <c r="AT117" i="1"/>
  <c r="AU117" i="1"/>
  <c r="AV117" i="1"/>
  <c r="AW117" i="1"/>
  <c r="BB117" i="1"/>
  <c r="C887" i="1"/>
  <c r="E887" i="1"/>
  <c r="G887" i="1"/>
  <c r="H887" i="1"/>
  <c r="I887" i="1"/>
  <c r="J887" i="1"/>
  <c r="K887" i="1"/>
  <c r="L887" i="1"/>
  <c r="M887" i="1"/>
  <c r="N887" i="1"/>
  <c r="O887" i="1"/>
  <c r="P887" i="1"/>
  <c r="Q887" i="1"/>
  <c r="R887" i="1"/>
  <c r="S887" i="1"/>
  <c r="T887" i="1"/>
  <c r="U887" i="1"/>
  <c r="V887" i="1"/>
  <c r="W887" i="1"/>
  <c r="X887" i="1"/>
  <c r="Y887" i="1"/>
  <c r="Z887" i="1"/>
  <c r="AA887" i="1"/>
  <c r="AB887" i="1"/>
  <c r="AC887" i="1"/>
  <c r="AD887" i="1"/>
  <c r="AE887" i="1"/>
  <c r="AF887" i="1"/>
  <c r="AG887" i="1"/>
  <c r="AH887" i="1"/>
  <c r="AI887" i="1"/>
  <c r="AJ887" i="1"/>
  <c r="AK887" i="1"/>
  <c r="AL887" i="1"/>
  <c r="AM887" i="1"/>
  <c r="AN887" i="1"/>
  <c r="AO887" i="1"/>
  <c r="AP887" i="1"/>
  <c r="AQ887" i="1"/>
  <c r="AR887" i="1"/>
  <c r="AS887" i="1"/>
  <c r="AT887" i="1"/>
  <c r="AU887" i="1"/>
  <c r="AV887" i="1"/>
  <c r="AW887" i="1"/>
  <c r="BB887" i="1"/>
  <c r="C907" i="1"/>
  <c r="E907" i="1"/>
  <c r="G907" i="1"/>
  <c r="H907" i="1"/>
  <c r="I907" i="1"/>
  <c r="J907" i="1"/>
  <c r="K907" i="1"/>
  <c r="L907" i="1"/>
  <c r="M907" i="1"/>
  <c r="N907" i="1"/>
  <c r="O907" i="1"/>
  <c r="P907" i="1"/>
  <c r="Q907" i="1"/>
  <c r="R907" i="1"/>
  <c r="S907" i="1"/>
  <c r="T907" i="1"/>
  <c r="U907" i="1"/>
  <c r="V907" i="1"/>
  <c r="W907" i="1"/>
  <c r="X907" i="1"/>
  <c r="Y907" i="1"/>
  <c r="Z907" i="1"/>
  <c r="AA907" i="1"/>
  <c r="AB907" i="1"/>
  <c r="AC907" i="1"/>
  <c r="AD907" i="1"/>
  <c r="AE907" i="1"/>
  <c r="AF907" i="1"/>
  <c r="AG907" i="1"/>
  <c r="AH907" i="1"/>
  <c r="AI907" i="1"/>
  <c r="AJ907" i="1"/>
  <c r="AK907" i="1"/>
  <c r="AL907" i="1"/>
  <c r="AM907" i="1"/>
  <c r="AN907" i="1"/>
  <c r="AO907" i="1"/>
  <c r="AP907" i="1"/>
  <c r="AQ907" i="1"/>
  <c r="AR907" i="1"/>
  <c r="AS907" i="1"/>
  <c r="AT907" i="1"/>
  <c r="AU907" i="1"/>
  <c r="AV907" i="1"/>
  <c r="AW907" i="1"/>
  <c r="BB907" i="1"/>
  <c r="BB1046" i="1"/>
  <c r="BB1062" i="1"/>
  <c r="A38" i="1"/>
  <c r="C38" i="1"/>
  <c r="E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BB38" i="1"/>
  <c r="A56" i="1"/>
  <c r="C56" i="1"/>
  <c r="E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BB56" i="1"/>
  <c r="C622" i="1"/>
  <c r="E622" i="1"/>
  <c r="G622" i="1"/>
  <c r="H622" i="1"/>
  <c r="I622" i="1"/>
  <c r="J622" i="1"/>
  <c r="K622" i="1"/>
  <c r="L622" i="1"/>
  <c r="M622" i="1"/>
  <c r="N622" i="1"/>
  <c r="O622" i="1"/>
  <c r="P622" i="1"/>
  <c r="Q622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AG622" i="1"/>
  <c r="AH622" i="1"/>
  <c r="AI622" i="1"/>
  <c r="AJ622" i="1"/>
  <c r="AK622" i="1"/>
  <c r="AL622" i="1"/>
  <c r="AM622" i="1"/>
  <c r="AN622" i="1"/>
  <c r="AO622" i="1"/>
  <c r="AP622" i="1"/>
  <c r="AQ622" i="1"/>
  <c r="AR622" i="1"/>
  <c r="AS622" i="1"/>
  <c r="AT622" i="1"/>
  <c r="AU622" i="1"/>
  <c r="AV622" i="1"/>
  <c r="AW622" i="1"/>
  <c r="BB622" i="1"/>
  <c r="C640" i="1"/>
  <c r="E640" i="1"/>
  <c r="G640" i="1"/>
  <c r="H640" i="1"/>
  <c r="I640" i="1"/>
  <c r="J640" i="1"/>
  <c r="K640" i="1"/>
  <c r="L640" i="1"/>
  <c r="M640" i="1"/>
  <c r="N640" i="1"/>
  <c r="O640" i="1"/>
  <c r="P640" i="1"/>
  <c r="Q640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AG640" i="1"/>
  <c r="AH640" i="1"/>
  <c r="AI640" i="1"/>
  <c r="AJ640" i="1"/>
  <c r="AK640" i="1"/>
  <c r="AL640" i="1"/>
  <c r="AM640" i="1"/>
  <c r="AN640" i="1"/>
  <c r="AO640" i="1"/>
  <c r="AP640" i="1"/>
  <c r="AQ640" i="1"/>
  <c r="AR640" i="1"/>
  <c r="AS640" i="1"/>
  <c r="AT640" i="1"/>
  <c r="AU640" i="1"/>
  <c r="AV640" i="1"/>
  <c r="AW640" i="1"/>
  <c r="BB640" i="1"/>
  <c r="BB987" i="1"/>
  <c r="BB1002" i="1"/>
  <c r="A9" i="1"/>
  <c r="C9" i="1"/>
  <c r="E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BB9" i="1"/>
  <c r="A22" i="1"/>
  <c r="C22" i="1"/>
  <c r="E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BB22" i="1"/>
  <c r="C588" i="1"/>
  <c r="E588" i="1"/>
  <c r="G588" i="1"/>
  <c r="H588" i="1"/>
  <c r="I588" i="1"/>
  <c r="J588" i="1"/>
  <c r="K588" i="1"/>
  <c r="L588" i="1"/>
  <c r="M588" i="1"/>
  <c r="N588" i="1"/>
  <c r="O588" i="1"/>
  <c r="P588" i="1"/>
  <c r="Q588" i="1"/>
  <c r="R588" i="1"/>
  <c r="S588" i="1"/>
  <c r="T588" i="1"/>
  <c r="U588" i="1"/>
  <c r="V588" i="1"/>
  <c r="W588" i="1"/>
  <c r="X588" i="1"/>
  <c r="Y588" i="1"/>
  <c r="Z588" i="1"/>
  <c r="AA588" i="1"/>
  <c r="AB588" i="1"/>
  <c r="AC588" i="1"/>
  <c r="AD588" i="1"/>
  <c r="AE588" i="1"/>
  <c r="AF588" i="1"/>
  <c r="AG588" i="1"/>
  <c r="AH588" i="1"/>
  <c r="AI588" i="1"/>
  <c r="AJ588" i="1"/>
  <c r="AK588" i="1"/>
  <c r="AL588" i="1"/>
  <c r="AM588" i="1"/>
  <c r="AN588" i="1"/>
  <c r="AO588" i="1"/>
  <c r="AP588" i="1"/>
  <c r="AQ588" i="1"/>
  <c r="AR588" i="1"/>
  <c r="AS588" i="1"/>
  <c r="AT588" i="1"/>
  <c r="AU588" i="1"/>
  <c r="AV588" i="1"/>
  <c r="AW588" i="1"/>
  <c r="BB588" i="1"/>
  <c r="C607" i="1"/>
  <c r="E607" i="1"/>
  <c r="G607" i="1"/>
  <c r="H607" i="1"/>
  <c r="I607" i="1"/>
  <c r="J607" i="1"/>
  <c r="K607" i="1"/>
  <c r="L607" i="1"/>
  <c r="M607" i="1"/>
  <c r="N607" i="1"/>
  <c r="O607" i="1"/>
  <c r="P607" i="1"/>
  <c r="Q607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AD607" i="1"/>
  <c r="AE607" i="1"/>
  <c r="AF607" i="1"/>
  <c r="AG607" i="1"/>
  <c r="AH607" i="1"/>
  <c r="AI607" i="1"/>
  <c r="AJ607" i="1"/>
  <c r="AK607" i="1"/>
  <c r="AL607" i="1"/>
  <c r="AM607" i="1"/>
  <c r="AN607" i="1"/>
  <c r="AO607" i="1"/>
  <c r="AP607" i="1"/>
  <c r="AQ607" i="1"/>
  <c r="AR607" i="1"/>
  <c r="AS607" i="1"/>
  <c r="AT607" i="1"/>
  <c r="AU607" i="1"/>
  <c r="AV607" i="1"/>
  <c r="AW607" i="1"/>
  <c r="BB607" i="1"/>
  <c r="C955" i="1"/>
  <c r="E955" i="1"/>
  <c r="G955" i="1"/>
  <c r="H955" i="1"/>
  <c r="I955" i="1"/>
  <c r="J955" i="1"/>
  <c r="K955" i="1"/>
  <c r="L955" i="1"/>
  <c r="M955" i="1"/>
  <c r="N955" i="1"/>
  <c r="O955" i="1"/>
  <c r="P955" i="1"/>
  <c r="Q955" i="1"/>
  <c r="R955" i="1"/>
  <c r="S955" i="1"/>
  <c r="T955" i="1"/>
  <c r="U955" i="1"/>
  <c r="V955" i="1"/>
  <c r="W955" i="1"/>
  <c r="X955" i="1"/>
  <c r="Y955" i="1"/>
  <c r="Z955" i="1"/>
  <c r="AA955" i="1"/>
  <c r="AB955" i="1"/>
  <c r="AC955" i="1"/>
  <c r="AD955" i="1"/>
  <c r="AE955" i="1"/>
  <c r="AF955" i="1"/>
  <c r="AG955" i="1"/>
  <c r="AH955" i="1"/>
  <c r="AI955" i="1"/>
  <c r="AJ955" i="1"/>
  <c r="AK955" i="1"/>
  <c r="AL955" i="1"/>
  <c r="AM955" i="1"/>
  <c r="AN955" i="1"/>
  <c r="AO955" i="1"/>
  <c r="AP955" i="1"/>
  <c r="AQ955" i="1"/>
  <c r="AR955" i="1"/>
  <c r="AS955" i="1"/>
  <c r="AT955" i="1"/>
  <c r="AU955" i="1"/>
  <c r="AV955" i="1"/>
  <c r="AW955" i="1"/>
  <c r="BB955" i="1"/>
  <c r="BB975" i="1"/>
  <c r="A134" i="1"/>
  <c r="C134" i="1"/>
  <c r="E134" i="1"/>
  <c r="G134" i="1"/>
  <c r="H134" i="1"/>
  <c r="I134" i="1"/>
  <c r="J134" i="1"/>
  <c r="K134" i="1"/>
  <c r="L134" i="1"/>
  <c r="M134" i="1"/>
  <c r="N134" i="1"/>
  <c r="O134" i="1"/>
  <c r="P134" i="1"/>
  <c r="Q134" i="1"/>
  <c r="R134" i="1"/>
  <c r="S134" i="1"/>
  <c r="T134" i="1"/>
  <c r="U134" i="1"/>
  <c r="V134" i="1"/>
  <c r="W134" i="1"/>
  <c r="X134" i="1"/>
  <c r="Y134" i="1"/>
  <c r="Z134" i="1"/>
  <c r="AA134" i="1"/>
  <c r="AB134" i="1"/>
  <c r="AC134" i="1"/>
  <c r="AD134" i="1"/>
  <c r="AE134" i="1"/>
  <c r="AF134" i="1"/>
  <c r="AG134" i="1"/>
  <c r="AH134" i="1"/>
  <c r="AI134" i="1"/>
  <c r="AJ134" i="1"/>
  <c r="AK134" i="1"/>
  <c r="AL134" i="1"/>
  <c r="AM134" i="1"/>
  <c r="AN134" i="1"/>
  <c r="AO134" i="1"/>
  <c r="AP134" i="1"/>
  <c r="AQ134" i="1"/>
  <c r="AR134" i="1"/>
  <c r="AS134" i="1"/>
  <c r="AT134" i="1"/>
  <c r="AU134" i="1"/>
  <c r="AV134" i="1"/>
  <c r="AW134" i="1"/>
  <c r="BB134" i="1"/>
  <c r="A158" i="1"/>
  <c r="C158" i="1"/>
  <c r="E158" i="1"/>
  <c r="G158" i="1"/>
  <c r="H158" i="1"/>
  <c r="I158" i="1"/>
  <c r="J158" i="1"/>
  <c r="K158" i="1"/>
  <c r="L158" i="1"/>
  <c r="M158" i="1"/>
  <c r="N158" i="1"/>
  <c r="O158" i="1"/>
  <c r="P158" i="1"/>
  <c r="Q158" i="1"/>
  <c r="R158" i="1"/>
  <c r="S158" i="1"/>
  <c r="T158" i="1"/>
  <c r="U158" i="1"/>
  <c r="V158" i="1"/>
  <c r="W158" i="1"/>
  <c r="X158" i="1"/>
  <c r="Y158" i="1"/>
  <c r="Z158" i="1"/>
  <c r="AA158" i="1"/>
  <c r="AB158" i="1"/>
  <c r="AC158" i="1"/>
  <c r="AD158" i="1"/>
  <c r="AE158" i="1"/>
  <c r="AF158" i="1"/>
  <c r="AG158" i="1"/>
  <c r="AH158" i="1"/>
  <c r="AI158" i="1"/>
  <c r="AJ158" i="1"/>
  <c r="AK158" i="1"/>
  <c r="AL158" i="1"/>
  <c r="AM158" i="1"/>
  <c r="AN158" i="1"/>
  <c r="AO158" i="1"/>
  <c r="AP158" i="1"/>
  <c r="AQ158" i="1"/>
  <c r="AR158" i="1"/>
  <c r="AS158" i="1"/>
  <c r="AT158" i="1"/>
  <c r="AU158" i="1"/>
  <c r="AV158" i="1"/>
  <c r="AW158" i="1"/>
  <c r="BB158" i="1"/>
  <c r="A404" i="1"/>
  <c r="C404" i="1"/>
  <c r="E404" i="1"/>
  <c r="G404" i="1"/>
  <c r="H404" i="1"/>
  <c r="I404" i="1"/>
  <c r="J404" i="1"/>
  <c r="K404" i="1"/>
  <c r="L404" i="1"/>
  <c r="M404" i="1"/>
  <c r="N404" i="1"/>
  <c r="O404" i="1"/>
  <c r="P404" i="1"/>
  <c r="Q404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O404" i="1"/>
  <c r="AP404" i="1"/>
  <c r="AQ404" i="1"/>
  <c r="AR404" i="1"/>
  <c r="AS404" i="1"/>
  <c r="AT404" i="1"/>
  <c r="AU404" i="1"/>
  <c r="AV404" i="1"/>
  <c r="AW404" i="1"/>
  <c r="BB404" i="1"/>
  <c r="A423" i="1"/>
  <c r="C423" i="1"/>
  <c r="E423" i="1"/>
  <c r="G423" i="1"/>
  <c r="H423" i="1"/>
  <c r="I423" i="1"/>
  <c r="J423" i="1"/>
  <c r="K423" i="1"/>
  <c r="L423" i="1"/>
  <c r="M423" i="1"/>
  <c r="N423" i="1"/>
  <c r="O423" i="1"/>
  <c r="P423" i="1"/>
  <c r="Q423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O423" i="1"/>
  <c r="AP423" i="1"/>
  <c r="AQ423" i="1"/>
  <c r="AR423" i="1"/>
  <c r="AS423" i="1"/>
  <c r="AT423" i="1"/>
  <c r="AU423" i="1"/>
  <c r="AV423" i="1"/>
  <c r="AW423" i="1"/>
  <c r="BB423" i="1"/>
  <c r="A441" i="1"/>
  <c r="C441" i="1"/>
  <c r="E441" i="1"/>
  <c r="G441" i="1"/>
  <c r="H441" i="1"/>
  <c r="I441" i="1"/>
  <c r="J441" i="1"/>
  <c r="K441" i="1"/>
  <c r="L441" i="1"/>
  <c r="M441" i="1"/>
  <c r="N441" i="1"/>
  <c r="O441" i="1"/>
  <c r="P441" i="1"/>
  <c r="Q441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O441" i="1"/>
  <c r="AP441" i="1"/>
  <c r="AQ441" i="1"/>
  <c r="AR441" i="1"/>
  <c r="AS441" i="1"/>
  <c r="AT441" i="1"/>
  <c r="AU441" i="1"/>
  <c r="AV441" i="1"/>
  <c r="AW441" i="1"/>
  <c r="BB441" i="1"/>
  <c r="C714" i="1"/>
  <c r="E714" i="1"/>
  <c r="G714" i="1"/>
  <c r="H714" i="1"/>
  <c r="I714" i="1"/>
  <c r="J714" i="1"/>
  <c r="K714" i="1"/>
  <c r="L714" i="1"/>
  <c r="M714" i="1"/>
  <c r="N714" i="1"/>
  <c r="O714" i="1"/>
  <c r="P714" i="1"/>
  <c r="Q714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AD714" i="1"/>
  <c r="AE714" i="1"/>
  <c r="AF714" i="1"/>
  <c r="AG714" i="1"/>
  <c r="AH714" i="1"/>
  <c r="AI714" i="1"/>
  <c r="AJ714" i="1"/>
  <c r="AK714" i="1"/>
  <c r="AL714" i="1"/>
  <c r="AM714" i="1"/>
  <c r="AN714" i="1"/>
  <c r="AO714" i="1"/>
  <c r="AP714" i="1"/>
  <c r="AQ714" i="1"/>
  <c r="AR714" i="1"/>
  <c r="AS714" i="1"/>
  <c r="AT714" i="1"/>
  <c r="AU714" i="1"/>
  <c r="AV714" i="1"/>
  <c r="AW714" i="1"/>
  <c r="BB714" i="1"/>
  <c r="C730" i="1"/>
  <c r="E730" i="1"/>
  <c r="G730" i="1"/>
  <c r="H730" i="1"/>
  <c r="I730" i="1"/>
  <c r="J730" i="1"/>
  <c r="K730" i="1"/>
  <c r="L730" i="1"/>
  <c r="M730" i="1"/>
  <c r="N730" i="1"/>
  <c r="O730" i="1"/>
  <c r="P730" i="1"/>
  <c r="Q730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AG730" i="1"/>
  <c r="AH730" i="1"/>
  <c r="AI730" i="1"/>
  <c r="AJ730" i="1"/>
  <c r="AK730" i="1"/>
  <c r="AL730" i="1"/>
  <c r="AM730" i="1"/>
  <c r="AN730" i="1"/>
  <c r="AO730" i="1"/>
  <c r="AP730" i="1"/>
  <c r="AQ730" i="1"/>
  <c r="AR730" i="1"/>
  <c r="AS730" i="1"/>
  <c r="AT730" i="1"/>
  <c r="AU730" i="1"/>
  <c r="AV730" i="1"/>
  <c r="AW730" i="1"/>
  <c r="BB730" i="1"/>
  <c r="BB1077" i="1"/>
  <c r="BB1096" i="1"/>
  <c r="C676" i="1"/>
  <c r="E676" i="1"/>
  <c r="G676" i="1"/>
  <c r="H676" i="1"/>
  <c r="I676" i="1"/>
  <c r="J676" i="1"/>
  <c r="K676" i="1"/>
  <c r="L676" i="1"/>
  <c r="M676" i="1"/>
  <c r="N676" i="1"/>
  <c r="O676" i="1"/>
  <c r="P676" i="1"/>
  <c r="Q676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AG676" i="1"/>
  <c r="AH676" i="1"/>
  <c r="AI676" i="1"/>
  <c r="AJ676" i="1"/>
  <c r="AK676" i="1"/>
  <c r="AL676" i="1"/>
  <c r="AM676" i="1"/>
  <c r="AN676" i="1"/>
  <c r="AO676" i="1"/>
  <c r="AP676" i="1"/>
  <c r="AQ676" i="1"/>
  <c r="AR676" i="1"/>
  <c r="AS676" i="1"/>
  <c r="AT676" i="1"/>
  <c r="AU676" i="1"/>
  <c r="AV676" i="1"/>
  <c r="AW676" i="1"/>
  <c r="BB676" i="1"/>
  <c r="C691" i="1"/>
  <c r="E691" i="1"/>
  <c r="G691" i="1"/>
  <c r="H691" i="1"/>
  <c r="I691" i="1"/>
  <c r="J691" i="1"/>
  <c r="K691" i="1"/>
  <c r="L691" i="1"/>
  <c r="M691" i="1"/>
  <c r="N691" i="1"/>
  <c r="O691" i="1"/>
  <c r="P691" i="1"/>
  <c r="Q691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AD691" i="1"/>
  <c r="AE691" i="1"/>
  <c r="AF691" i="1"/>
  <c r="AG691" i="1"/>
  <c r="AH691" i="1"/>
  <c r="AI691" i="1"/>
  <c r="AJ691" i="1"/>
  <c r="AK691" i="1"/>
  <c r="AL691" i="1"/>
  <c r="AM691" i="1"/>
  <c r="AN691" i="1"/>
  <c r="AO691" i="1"/>
  <c r="AP691" i="1"/>
  <c r="AQ691" i="1"/>
  <c r="AR691" i="1"/>
  <c r="AS691" i="1"/>
  <c r="AT691" i="1"/>
  <c r="AU691" i="1"/>
  <c r="AV691" i="1"/>
  <c r="AW691" i="1"/>
  <c r="BB691" i="1"/>
  <c r="C845" i="1"/>
  <c r="E845" i="1"/>
  <c r="G845" i="1"/>
  <c r="H845" i="1"/>
  <c r="I845" i="1"/>
  <c r="J845" i="1"/>
  <c r="K845" i="1"/>
  <c r="L845" i="1"/>
  <c r="M845" i="1"/>
  <c r="N845" i="1"/>
  <c r="O845" i="1"/>
  <c r="P845" i="1"/>
  <c r="Q845" i="1"/>
  <c r="R845" i="1"/>
  <c r="S845" i="1"/>
  <c r="T845" i="1"/>
  <c r="U845" i="1"/>
  <c r="V845" i="1"/>
  <c r="W845" i="1"/>
  <c r="X845" i="1"/>
  <c r="Y845" i="1"/>
  <c r="Z845" i="1"/>
  <c r="AA845" i="1"/>
  <c r="AB845" i="1"/>
  <c r="AC845" i="1"/>
  <c r="AD845" i="1"/>
  <c r="AE845" i="1"/>
  <c r="AF845" i="1"/>
  <c r="AG845" i="1"/>
  <c r="AH845" i="1"/>
  <c r="AI845" i="1"/>
  <c r="AJ845" i="1"/>
  <c r="AK845" i="1"/>
  <c r="AL845" i="1"/>
  <c r="AM845" i="1"/>
  <c r="AN845" i="1"/>
  <c r="AO845" i="1"/>
  <c r="AP845" i="1"/>
  <c r="AQ845" i="1"/>
  <c r="AR845" i="1"/>
  <c r="AS845" i="1"/>
  <c r="AT845" i="1"/>
  <c r="AU845" i="1"/>
  <c r="AV845" i="1"/>
  <c r="AW845" i="1"/>
  <c r="BB845" i="1"/>
  <c r="C862" i="1"/>
  <c r="E862" i="1"/>
  <c r="G862" i="1"/>
  <c r="H862" i="1"/>
  <c r="I862" i="1"/>
  <c r="J862" i="1"/>
  <c r="K862" i="1"/>
  <c r="L862" i="1"/>
  <c r="M862" i="1"/>
  <c r="N862" i="1"/>
  <c r="O862" i="1"/>
  <c r="P862" i="1"/>
  <c r="Q862" i="1"/>
  <c r="R862" i="1"/>
  <c r="S862" i="1"/>
  <c r="T862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AG862" i="1"/>
  <c r="AH862" i="1"/>
  <c r="AI862" i="1"/>
  <c r="AJ862" i="1"/>
  <c r="AK862" i="1"/>
  <c r="AL862" i="1"/>
  <c r="AM862" i="1"/>
  <c r="AN862" i="1"/>
  <c r="AO862" i="1"/>
  <c r="AP862" i="1"/>
  <c r="AQ862" i="1"/>
  <c r="AR862" i="1"/>
  <c r="AS862" i="1"/>
  <c r="AT862" i="1"/>
  <c r="AU862" i="1"/>
  <c r="AV862" i="1"/>
  <c r="AW862" i="1"/>
  <c r="BB862" i="1"/>
  <c r="BJ862" i="1" l="1"/>
  <c r="BJ441" i="1"/>
  <c r="BJ691" i="1"/>
  <c r="BJ9" i="1"/>
  <c r="BJ676" i="1"/>
  <c r="BJ714" i="1"/>
  <c r="BJ38" i="1"/>
  <c r="BJ845" i="1"/>
  <c r="BJ1062" i="1"/>
  <c r="BJ622" i="1"/>
  <c r="B441" i="1"/>
  <c r="BJ1002" i="1"/>
  <c r="B38" i="1"/>
  <c r="BJ22" i="1"/>
  <c r="BJ887" i="1"/>
  <c r="BJ311" i="1"/>
  <c r="BJ730" i="1"/>
  <c r="BJ117" i="1"/>
  <c r="BJ158" i="1"/>
  <c r="BJ607" i="1"/>
  <c r="BJ134" i="1"/>
  <c r="BJ588" i="1"/>
  <c r="BJ423" i="1"/>
  <c r="BJ975" i="1"/>
  <c r="BJ987" i="1"/>
  <c r="BJ955" i="1"/>
  <c r="BJ640" i="1"/>
  <c r="BJ797" i="1"/>
  <c r="BJ1096" i="1"/>
  <c r="BJ1046" i="1"/>
  <c r="BJ100" i="1"/>
  <c r="BJ784" i="1"/>
  <c r="BJ1077" i="1"/>
  <c r="BJ907" i="1"/>
  <c r="BJ393" i="1"/>
  <c r="BJ328" i="1"/>
  <c r="BJ404" i="1"/>
  <c r="B134" i="1"/>
  <c r="B22" i="1"/>
  <c r="BJ56" i="1"/>
  <c r="B393" i="1"/>
  <c r="D56" i="1"/>
  <c r="B328" i="1"/>
  <c r="BJ293" i="1"/>
  <c r="D151" i="1" l="1"/>
  <c r="B437" i="1"/>
  <c r="D437" i="1"/>
  <c r="D642" i="1"/>
  <c r="D950" i="1"/>
  <c r="A151" i="1"/>
  <c r="C151" i="1"/>
  <c r="E151" i="1"/>
  <c r="G151" i="1"/>
  <c r="H151" i="1"/>
  <c r="I151" i="1"/>
  <c r="J151" i="1"/>
  <c r="K151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BB151" i="1"/>
  <c r="A437" i="1"/>
  <c r="C437" i="1"/>
  <c r="E437" i="1"/>
  <c r="G437" i="1"/>
  <c r="H437" i="1"/>
  <c r="I437" i="1"/>
  <c r="J437" i="1"/>
  <c r="K437" i="1"/>
  <c r="L437" i="1"/>
  <c r="M437" i="1"/>
  <c r="N437" i="1"/>
  <c r="O437" i="1"/>
  <c r="P437" i="1"/>
  <c r="Q437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O437" i="1"/>
  <c r="AP437" i="1"/>
  <c r="AQ437" i="1"/>
  <c r="AR437" i="1"/>
  <c r="AS437" i="1"/>
  <c r="AT437" i="1"/>
  <c r="AU437" i="1"/>
  <c r="AV437" i="1"/>
  <c r="AW437" i="1"/>
  <c r="BB437" i="1"/>
  <c r="C642" i="1"/>
  <c r="E642" i="1"/>
  <c r="G642" i="1"/>
  <c r="H642" i="1"/>
  <c r="I642" i="1"/>
  <c r="J642" i="1"/>
  <c r="K642" i="1"/>
  <c r="L642" i="1"/>
  <c r="M642" i="1"/>
  <c r="N642" i="1"/>
  <c r="O642" i="1"/>
  <c r="P642" i="1"/>
  <c r="Q642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AG642" i="1"/>
  <c r="AH642" i="1"/>
  <c r="AI642" i="1"/>
  <c r="AJ642" i="1"/>
  <c r="AK642" i="1"/>
  <c r="AL642" i="1"/>
  <c r="AM642" i="1"/>
  <c r="AN642" i="1"/>
  <c r="AO642" i="1"/>
  <c r="AP642" i="1"/>
  <c r="AQ642" i="1"/>
  <c r="AR642" i="1"/>
  <c r="AS642" i="1"/>
  <c r="AT642" i="1"/>
  <c r="AU642" i="1"/>
  <c r="AV642" i="1"/>
  <c r="AW642" i="1"/>
  <c r="BB642" i="1"/>
  <c r="C950" i="1"/>
  <c r="E950" i="1"/>
  <c r="G950" i="1"/>
  <c r="H950" i="1"/>
  <c r="I950" i="1"/>
  <c r="J950" i="1"/>
  <c r="K950" i="1"/>
  <c r="L950" i="1"/>
  <c r="M950" i="1"/>
  <c r="N950" i="1"/>
  <c r="O950" i="1"/>
  <c r="P950" i="1"/>
  <c r="Q950" i="1"/>
  <c r="R950" i="1"/>
  <c r="S950" i="1"/>
  <c r="T950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AG950" i="1"/>
  <c r="AH950" i="1"/>
  <c r="AI950" i="1"/>
  <c r="AJ950" i="1"/>
  <c r="AK950" i="1"/>
  <c r="AL950" i="1"/>
  <c r="AM950" i="1"/>
  <c r="AN950" i="1"/>
  <c r="AO950" i="1"/>
  <c r="AP950" i="1"/>
  <c r="AQ950" i="1"/>
  <c r="AR950" i="1"/>
  <c r="AS950" i="1"/>
  <c r="AT950" i="1"/>
  <c r="AU950" i="1"/>
  <c r="AV950" i="1"/>
  <c r="AW950" i="1"/>
  <c r="BB950" i="1"/>
  <c r="BB970" i="1"/>
  <c r="D299" i="1"/>
  <c r="B318" i="1"/>
  <c r="D318" i="1"/>
  <c r="D724" i="1"/>
  <c r="D844" i="1"/>
  <c r="D537" i="1"/>
  <c r="D557" i="1"/>
  <c r="D800" i="1"/>
  <c r="D815" i="1"/>
  <c r="B45" i="1"/>
  <c r="D45" i="1"/>
  <c r="B63" i="1"/>
  <c r="D63" i="1"/>
  <c r="B244" i="1"/>
  <c r="B204" i="1"/>
  <c r="D204" i="1"/>
  <c r="B406" i="1"/>
  <c r="D406" i="1"/>
  <c r="B425" i="1"/>
  <c r="D425" i="1"/>
  <c r="D483" i="1"/>
  <c r="D507" i="1"/>
  <c r="D612" i="1"/>
  <c r="D629" i="1"/>
  <c r="B223" i="1"/>
  <c r="D223" i="1"/>
  <c r="D593" i="1"/>
  <c r="B41" i="1"/>
  <c r="D41" i="1"/>
  <c r="B59" i="1"/>
  <c r="B407" i="1"/>
  <c r="D407" i="1"/>
  <c r="B426" i="1"/>
  <c r="D426" i="1"/>
  <c r="D677" i="1"/>
  <c r="D692" i="1"/>
  <c r="D713" i="1"/>
  <c r="B377" i="1"/>
  <c r="D377" i="1"/>
  <c r="B383" i="1"/>
  <c r="D383" i="1"/>
  <c r="B77" i="1"/>
  <c r="D77" i="1"/>
  <c r="B294" i="1"/>
  <c r="D294" i="1"/>
  <c r="B312" i="1"/>
  <c r="D312" i="1"/>
  <c r="B332" i="1"/>
  <c r="D332" i="1"/>
  <c r="D799" i="1"/>
  <c r="D814" i="1"/>
  <c r="D915" i="1"/>
  <c r="D926" i="1"/>
  <c r="B198" i="1"/>
  <c r="D198" i="1"/>
  <c r="B217" i="1"/>
  <c r="D217" i="1"/>
  <c r="B237" i="1"/>
  <c r="D237" i="1"/>
  <c r="D485" i="1"/>
  <c r="D509" i="1"/>
  <c r="D530" i="1"/>
  <c r="D613" i="1"/>
  <c r="D630" i="1"/>
  <c r="A299" i="1"/>
  <c r="C299" i="1"/>
  <c r="E299" i="1"/>
  <c r="G299" i="1"/>
  <c r="H299" i="1"/>
  <c r="I299" i="1"/>
  <c r="J299" i="1"/>
  <c r="K299" i="1"/>
  <c r="L299" i="1"/>
  <c r="M299" i="1"/>
  <c r="N299" i="1"/>
  <c r="O299" i="1"/>
  <c r="P299" i="1"/>
  <c r="Q299" i="1"/>
  <c r="R299" i="1"/>
  <c r="S299" i="1"/>
  <c r="T299" i="1"/>
  <c r="U299" i="1"/>
  <c r="V299" i="1"/>
  <c r="W299" i="1"/>
  <c r="X299" i="1"/>
  <c r="Y299" i="1"/>
  <c r="Z299" i="1"/>
  <c r="AA299" i="1"/>
  <c r="AB299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O299" i="1"/>
  <c r="AP299" i="1"/>
  <c r="AQ299" i="1"/>
  <c r="AR299" i="1"/>
  <c r="AS299" i="1"/>
  <c r="AT299" i="1"/>
  <c r="AU299" i="1"/>
  <c r="AV299" i="1"/>
  <c r="AW299" i="1"/>
  <c r="BB299" i="1"/>
  <c r="A318" i="1"/>
  <c r="C318" i="1"/>
  <c r="E318" i="1"/>
  <c r="G318" i="1"/>
  <c r="H318" i="1"/>
  <c r="I318" i="1"/>
  <c r="J318" i="1"/>
  <c r="K318" i="1"/>
  <c r="L318" i="1"/>
  <c r="M318" i="1"/>
  <c r="N318" i="1"/>
  <c r="O318" i="1"/>
  <c r="P318" i="1"/>
  <c r="Q318" i="1"/>
  <c r="R318" i="1"/>
  <c r="S318" i="1"/>
  <c r="T318" i="1"/>
  <c r="U318" i="1"/>
  <c r="V318" i="1"/>
  <c r="W318" i="1"/>
  <c r="X318" i="1"/>
  <c r="Y318" i="1"/>
  <c r="Z318" i="1"/>
  <c r="AA318" i="1"/>
  <c r="AB318" i="1"/>
  <c r="AC318" i="1"/>
  <c r="AD318" i="1"/>
  <c r="AE318" i="1"/>
  <c r="AF318" i="1"/>
  <c r="AG318" i="1"/>
  <c r="AH318" i="1"/>
  <c r="AI318" i="1"/>
  <c r="AJ318" i="1"/>
  <c r="AK318" i="1"/>
  <c r="AL318" i="1"/>
  <c r="AM318" i="1"/>
  <c r="AN318" i="1"/>
  <c r="AO318" i="1"/>
  <c r="AP318" i="1"/>
  <c r="AQ318" i="1"/>
  <c r="AR318" i="1"/>
  <c r="AS318" i="1"/>
  <c r="AT318" i="1"/>
  <c r="AU318" i="1"/>
  <c r="AV318" i="1"/>
  <c r="AW318" i="1"/>
  <c r="BB318" i="1"/>
  <c r="C707" i="1"/>
  <c r="E707" i="1"/>
  <c r="G707" i="1"/>
  <c r="H707" i="1"/>
  <c r="I707" i="1"/>
  <c r="J707" i="1"/>
  <c r="K707" i="1"/>
  <c r="L707" i="1"/>
  <c r="M707" i="1"/>
  <c r="N707" i="1"/>
  <c r="O707" i="1"/>
  <c r="P707" i="1"/>
  <c r="Q707" i="1"/>
  <c r="R707" i="1"/>
  <c r="S707" i="1"/>
  <c r="T707" i="1"/>
  <c r="U707" i="1"/>
  <c r="V707" i="1"/>
  <c r="W707" i="1"/>
  <c r="X707" i="1"/>
  <c r="Y707" i="1"/>
  <c r="Z707" i="1"/>
  <c r="AA707" i="1"/>
  <c r="AB707" i="1"/>
  <c r="AC707" i="1"/>
  <c r="AD707" i="1"/>
  <c r="AE707" i="1"/>
  <c r="AF707" i="1"/>
  <c r="AG707" i="1"/>
  <c r="AH707" i="1"/>
  <c r="AI707" i="1"/>
  <c r="AJ707" i="1"/>
  <c r="AK707" i="1"/>
  <c r="AL707" i="1"/>
  <c r="AM707" i="1"/>
  <c r="AN707" i="1"/>
  <c r="AO707" i="1"/>
  <c r="AP707" i="1"/>
  <c r="AQ707" i="1"/>
  <c r="AR707" i="1"/>
  <c r="AS707" i="1"/>
  <c r="AT707" i="1"/>
  <c r="AU707" i="1"/>
  <c r="AV707" i="1"/>
  <c r="AW707" i="1"/>
  <c r="BB707" i="1"/>
  <c r="C724" i="1"/>
  <c r="E724" i="1"/>
  <c r="G724" i="1"/>
  <c r="H724" i="1"/>
  <c r="I724" i="1"/>
  <c r="J724" i="1"/>
  <c r="K724" i="1"/>
  <c r="L724" i="1"/>
  <c r="M724" i="1"/>
  <c r="N724" i="1"/>
  <c r="O724" i="1"/>
  <c r="P724" i="1"/>
  <c r="Q724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AG724" i="1"/>
  <c r="AH724" i="1"/>
  <c r="AI724" i="1"/>
  <c r="AJ724" i="1"/>
  <c r="AK724" i="1"/>
  <c r="AL724" i="1"/>
  <c r="AM724" i="1"/>
  <c r="AN724" i="1"/>
  <c r="AO724" i="1"/>
  <c r="AP724" i="1"/>
  <c r="AQ724" i="1"/>
  <c r="AR724" i="1"/>
  <c r="AS724" i="1"/>
  <c r="AT724" i="1"/>
  <c r="AU724" i="1"/>
  <c r="AV724" i="1"/>
  <c r="AW724" i="1"/>
  <c r="BB724" i="1"/>
  <c r="C844" i="1"/>
  <c r="E844" i="1"/>
  <c r="G844" i="1"/>
  <c r="H844" i="1"/>
  <c r="I844" i="1"/>
  <c r="J844" i="1"/>
  <c r="K844" i="1"/>
  <c r="L844" i="1"/>
  <c r="M844" i="1"/>
  <c r="N844" i="1"/>
  <c r="O844" i="1"/>
  <c r="P844" i="1"/>
  <c r="Q844" i="1"/>
  <c r="R844" i="1"/>
  <c r="S844" i="1"/>
  <c r="T844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AG844" i="1"/>
  <c r="AH844" i="1"/>
  <c r="AI844" i="1"/>
  <c r="AJ844" i="1"/>
  <c r="AK844" i="1"/>
  <c r="AL844" i="1"/>
  <c r="AM844" i="1"/>
  <c r="AN844" i="1"/>
  <c r="AO844" i="1"/>
  <c r="AP844" i="1"/>
  <c r="AQ844" i="1"/>
  <c r="AR844" i="1"/>
  <c r="AS844" i="1"/>
  <c r="AT844" i="1"/>
  <c r="AU844" i="1"/>
  <c r="AV844" i="1"/>
  <c r="AW844" i="1"/>
  <c r="BB844" i="1"/>
  <c r="BB968" i="1"/>
  <c r="C537" i="1"/>
  <c r="E537" i="1"/>
  <c r="G537" i="1"/>
  <c r="H537" i="1"/>
  <c r="I537" i="1"/>
  <c r="J537" i="1"/>
  <c r="K537" i="1"/>
  <c r="L537" i="1"/>
  <c r="M537" i="1"/>
  <c r="N537" i="1"/>
  <c r="O537" i="1"/>
  <c r="P537" i="1"/>
  <c r="Q537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AG537" i="1"/>
  <c r="AH537" i="1"/>
  <c r="AI537" i="1"/>
  <c r="AJ537" i="1"/>
  <c r="AK537" i="1"/>
  <c r="AL537" i="1"/>
  <c r="AM537" i="1"/>
  <c r="AN537" i="1"/>
  <c r="AO537" i="1"/>
  <c r="AP537" i="1"/>
  <c r="AQ537" i="1"/>
  <c r="AR537" i="1"/>
  <c r="AS537" i="1"/>
  <c r="AT537" i="1"/>
  <c r="AU537" i="1"/>
  <c r="AV537" i="1"/>
  <c r="AW537" i="1"/>
  <c r="BB537" i="1"/>
  <c r="C557" i="1"/>
  <c r="E557" i="1"/>
  <c r="G557" i="1"/>
  <c r="H557" i="1"/>
  <c r="I557" i="1"/>
  <c r="J557" i="1"/>
  <c r="K557" i="1"/>
  <c r="L557" i="1"/>
  <c r="M557" i="1"/>
  <c r="N557" i="1"/>
  <c r="O557" i="1"/>
  <c r="P557" i="1"/>
  <c r="Q557" i="1"/>
  <c r="R557" i="1"/>
  <c r="S557" i="1"/>
  <c r="T557" i="1"/>
  <c r="U557" i="1"/>
  <c r="V557" i="1"/>
  <c r="W557" i="1"/>
  <c r="X557" i="1"/>
  <c r="Y557" i="1"/>
  <c r="Z557" i="1"/>
  <c r="AA557" i="1"/>
  <c r="AB557" i="1"/>
  <c r="AC557" i="1"/>
  <c r="AD557" i="1"/>
  <c r="AE557" i="1"/>
  <c r="AF557" i="1"/>
  <c r="AG557" i="1"/>
  <c r="AH557" i="1"/>
  <c r="AI557" i="1"/>
  <c r="AJ557" i="1"/>
  <c r="AK557" i="1"/>
  <c r="AL557" i="1"/>
  <c r="AM557" i="1"/>
  <c r="AN557" i="1"/>
  <c r="AO557" i="1"/>
  <c r="AP557" i="1"/>
  <c r="AQ557" i="1"/>
  <c r="AR557" i="1"/>
  <c r="AS557" i="1"/>
  <c r="AT557" i="1"/>
  <c r="AU557" i="1"/>
  <c r="AV557" i="1"/>
  <c r="AW557" i="1"/>
  <c r="BB557" i="1"/>
  <c r="C800" i="1"/>
  <c r="E800" i="1"/>
  <c r="G800" i="1"/>
  <c r="H800" i="1"/>
  <c r="I800" i="1"/>
  <c r="J800" i="1"/>
  <c r="K800" i="1"/>
  <c r="L800" i="1"/>
  <c r="M800" i="1"/>
  <c r="N800" i="1"/>
  <c r="O800" i="1"/>
  <c r="P800" i="1"/>
  <c r="Q800" i="1"/>
  <c r="R800" i="1"/>
  <c r="S800" i="1"/>
  <c r="T800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AG800" i="1"/>
  <c r="AH800" i="1"/>
  <c r="AI800" i="1"/>
  <c r="AJ800" i="1"/>
  <c r="AK800" i="1"/>
  <c r="AL800" i="1"/>
  <c r="AM800" i="1"/>
  <c r="AN800" i="1"/>
  <c r="AO800" i="1"/>
  <c r="AP800" i="1"/>
  <c r="AQ800" i="1"/>
  <c r="AR800" i="1"/>
  <c r="AS800" i="1"/>
  <c r="AT800" i="1"/>
  <c r="AU800" i="1"/>
  <c r="AV800" i="1"/>
  <c r="AW800" i="1"/>
  <c r="BB800" i="1"/>
  <c r="C815" i="1"/>
  <c r="E815" i="1"/>
  <c r="G815" i="1"/>
  <c r="H815" i="1"/>
  <c r="I815" i="1"/>
  <c r="J815" i="1"/>
  <c r="K815" i="1"/>
  <c r="L815" i="1"/>
  <c r="M815" i="1"/>
  <c r="N815" i="1"/>
  <c r="O815" i="1"/>
  <c r="P815" i="1"/>
  <c r="Q815" i="1"/>
  <c r="R815" i="1"/>
  <c r="S815" i="1"/>
  <c r="T815" i="1"/>
  <c r="U815" i="1"/>
  <c r="V815" i="1"/>
  <c r="W815" i="1"/>
  <c r="X815" i="1"/>
  <c r="Y815" i="1"/>
  <c r="Z815" i="1"/>
  <c r="AA815" i="1"/>
  <c r="AB815" i="1"/>
  <c r="AC815" i="1"/>
  <c r="AD815" i="1"/>
  <c r="AE815" i="1"/>
  <c r="AF815" i="1"/>
  <c r="AG815" i="1"/>
  <c r="AH815" i="1"/>
  <c r="AI815" i="1"/>
  <c r="AJ815" i="1"/>
  <c r="AK815" i="1"/>
  <c r="AL815" i="1"/>
  <c r="AM815" i="1"/>
  <c r="AN815" i="1"/>
  <c r="AO815" i="1"/>
  <c r="AP815" i="1"/>
  <c r="AQ815" i="1"/>
  <c r="AR815" i="1"/>
  <c r="AS815" i="1"/>
  <c r="AT815" i="1"/>
  <c r="AU815" i="1"/>
  <c r="AV815" i="1"/>
  <c r="AW815" i="1"/>
  <c r="BB815" i="1"/>
  <c r="C876" i="1"/>
  <c r="E876" i="1"/>
  <c r="G876" i="1"/>
  <c r="H876" i="1"/>
  <c r="I876" i="1"/>
  <c r="J876" i="1"/>
  <c r="K876" i="1"/>
  <c r="L876" i="1"/>
  <c r="M876" i="1"/>
  <c r="N876" i="1"/>
  <c r="O876" i="1"/>
  <c r="P876" i="1"/>
  <c r="Q876" i="1"/>
  <c r="R876" i="1"/>
  <c r="S876" i="1"/>
  <c r="T876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AG876" i="1"/>
  <c r="AH876" i="1"/>
  <c r="AI876" i="1"/>
  <c r="AJ876" i="1"/>
  <c r="AK876" i="1"/>
  <c r="AL876" i="1"/>
  <c r="AM876" i="1"/>
  <c r="AN876" i="1"/>
  <c r="AO876" i="1"/>
  <c r="AP876" i="1"/>
  <c r="AQ876" i="1"/>
  <c r="AR876" i="1"/>
  <c r="AS876" i="1"/>
  <c r="AT876" i="1"/>
  <c r="AU876" i="1"/>
  <c r="AV876" i="1"/>
  <c r="AW876" i="1"/>
  <c r="BB876" i="1"/>
  <c r="BB996" i="1"/>
  <c r="A45" i="1"/>
  <c r="C45" i="1"/>
  <c r="E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BB45" i="1"/>
  <c r="A63" i="1"/>
  <c r="C63" i="1"/>
  <c r="E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V63" i="1"/>
  <c r="AW63" i="1"/>
  <c r="BB63" i="1"/>
  <c r="A244" i="1"/>
  <c r="C244" i="1"/>
  <c r="E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W244" i="1"/>
  <c r="X244" i="1"/>
  <c r="Y244" i="1"/>
  <c r="Z244" i="1"/>
  <c r="AA244" i="1"/>
  <c r="AB244" i="1"/>
  <c r="AC244" i="1"/>
  <c r="AD244" i="1"/>
  <c r="AE244" i="1"/>
  <c r="AF244" i="1"/>
  <c r="AG244" i="1"/>
  <c r="AH244" i="1"/>
  <c r="AI244" i="1"/>
  <c r="AJ244" i="1"/>
  <c r="AK244" i="1"/>
  <c r="AL244" i="1"/>
  <c r="AM244" i="1"/>
  <c r="AN244" i="1"/>
  <c r="AO244" i="1"/>
  <c r="AP244" i="1"/>
  <c r="AQ244" i="1"/>
  <c r="AR244" i="1"/>
  <c r="AS244" i="1"/>
  <c r="AT244" i="1"/>
  <c r="AU244" i="1"/>
  <c r="AV244" i="1"/>
  <c r="AW244" i="1"/>
  <c r="BB244" i="1"/>
  <c r="A204" i="1"/>
  <c r="C204" i="1"/>
  <c r="E204" i="1"/>
  <c r="G204" i="1"/>
  <c r="H204" i="1"/>
  <c r="I204" i="1"/>
  <c r="J204" i="1"/>
  <c r="K204" i="1"/>
  <c r="L204" i="1"/>
  <c r="M204" i="1"/>
  <c r="N204" i="1"/>
  <c r="O204" i="1"/>
  <c r="P204" i="1"/>
  <c r="Q204" i="1"/>
  <c r="R204" i="1"/>
  <c r="S204" i="1"/>
  <c r="T204" i="1"/>
  <c r="U204" i="1"/>
  <c r="V204" i="1"/>
  <c r="W204" i="1"/>
  <c r="X204" i="1"/>
  <c r="Y204" i="1"/>
  <c r="Z204" i="1"/>
  <c r="AA204" i="1"/>
  <c r="AB204" i="1"/>
  <c r="AC204" i="1"/>
  <c r="AD204" i="1"/>
  <c r="AE204" i="1"/>
  <c r="AF204" i="1"/>
  <c r="AG204" i="1"/>
  <c r="AH204" i="1"/>
  <c r="AI204" i="1"/>
  <c r="AJ204" i="1"/>
  <c r="AK204" i="1"/>
  <c r="AL204" i="1"/>
  <c r="AM204" i="1"/>
  <c r="AN204" i="1"/>
  <c r="AO204" i="1"/>
  <c r="AP204" i="1"/>
  <c r="AQ204" i="1"/>
  <c r="AR204" i="1"/>
  <c r="AS204" i="1"/>
  <c r="AT204" i="1"/>
  <c r="AU204" i="1"/>
  <c r="AV204" i="1"/>
  <c r="AW204" i="1"/>
  <c r="BB204" i="1"/>
  <c r="A406" i="1"/>
  <c r="C406" i="1"/>
  <c r="E406" i="1"/>
  <c r="G406" i="1"/>
  <c r="H406" i="1"/>
  <c r="I406" i="1"/>
  <c r="J406" i="1"/>
  <c r="K406" i="1"/>
  <c r="L406" i="1"/>
  <c r="M406" i="1"/>
  <c r="N406" i="1"/>
  <c r="O406" i="1"/>
  <c r="P406" i="1"/>
  <c r="Q406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O406" i="1"/>
  <c r="AP406" i="1"/>
  <c r="AQ406" i="1"/>
  <c r="AR406" i="1"/>
  <c r="AS406" i="1"/>
  <c r="AT406" i="1"/>
  <c r="AU406" i="1"/>
  <c r="AV406" i="1"/>
  <c r="AW406" i="1"/>
  <c r="BB406" i="1"/>
  <c r="A425" i="1"/>
  <c r="C425" i="1"/>
  <c r="E425" i="1"/>
  <c r="G425" i="1"/>
  <c r="H425" i="1"/>
  <c r="I425" i="1"/>
  <c r="J425" i="1"/>
  <c r="K425" i="1"/>
  <c r="L425" i="1"/>
  <c r="M425" i="1"/>
  <c r="N425" i="1"/>
  <c r="O425" i="1"/>
  <c r="P425" i="1"/>
  <c r="Q425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O425" i="1"/>
  <c r="AP425" i="1"/>
  <c r="AQ425" i="1"/>
  <c r="AR425" i="1"/>
  <c r="AS425" i="1"/>
  <c r="AT425" i="1"/>
  <c r="AU425" i="1"/>
  <c r="AV425" i="1"/>
  <c r="AW425" i="1"/>
  <c r="BB425" i="1"/>
  <c r="C483" i="1"/>
  <c r="E483" i="1"/>
  <c r="G483" i="1"/>
  <c r="H483" i="1"/>
  <c r="I483" i="1"/>
  <c r="J483" i="1"/>
  <c r="K483" i="1"/>
  <c r="L483" i="1"/>
  <c r="M483" i="1"/>
  <c r="N483" i="1"/>
  <c r="O483" i="1"/>
  <c r="P483" i="1"/>
  <c r="Q483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O483" i="1"/>
  <c r="AP483" i="1"/>
  <c r="AQ483" i="1"/>
  <c r="AR483" i="1"/>
  <c r="AS483" i="1"/>
  <c r="AT483" i="1"/>
  <c r="AU483" i="1"/>
  <c r="AV483" i="1"/>
  <c r="AW483" i="1"/>
  <c r="BB483" i="1"/>
  <c r="C507" i="1"/>
  <c r="E507" i="1"/>
  <c r="G507" i="1"/>
  <c r="H507" i="1"/>
  <c r="I507" i="1"/>
  <c r="J507" i="1"/>
  <c r="K507" i="1"/>
  <c r="L507" i="1"/>
  <c r="M507" i="1"/>
  <c r="N507" i="1"/>
  <c r="O507" i="1"/>
  <c r="P507" i="1"/>
  <c r="Q507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AG507" i="1"/>
  <c r="AH507" i="1"/>
  <c r="AI507" i="1"/>
  <c r="AJ507" i="1"/>
  <c r="AK507" i="1"/>
  <c r="AL507" i="1"/>
  <c r="AM507" i="1"/>
  <c r="AN507" i="1"/>
  <c r="AO507" i="1"/>
  <c r="AP507" i="1"/>
  <c r="AQ507" i="1"/>
  <c r="AR507" i="1"/>
  <c r="AS507" i="1"/>
  <c r="AT507" i="1"/>
  <c r="AU507" i="1"/>
  <c r="AV507" i="1"/>
  <c r="AW507" i="1"/>
  <c r="BB507" i="1"/>
  <c r="C612" i="1"/>
  <c r="E612" i="1"/>
  <c r="G612" i="1"/>
  <c r="H612" i="1"/>
  <c r="I612" i="1"/>
  <c r="J612" i="1"/>
  <c r="K612" i="1"/>
  <c r="L612" i="1"/>
  <c r="M612" i="1"/>
  <c r="N612" i="1"/>
  <c r="O612" i="1"/>
  <c r="P612" i="1"/>
  <c r="Q612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AG612" i="1"/>
  <c r="AH612" i="1"/>
  <c r="AI612" i="1"/>
  <c r="AJ612" i="1"/>
  <c r="AK612" i="1"/>
  <c r="AL612" i="1"/>
  <c r="AM612" i="1"/>
  <c r="AN612" i="1"/>
  <c r="AO612" i="1"/>
  <c r="AP612" i="1"/>
  <c r="AQ612" i="1"/>
  <c r="AR612" i="1"/>
  <c r="AS612" i="1"/>
  <c r="AT612" i="1"/>
  <c r="AU612" i="1"/>
  <c r="AV612" i="1"/>
  <c r="AW612" i="1"/>
  <c r="BB612" i="1"/>
  <c r="C629" i="1"/>
  <c r="E629" i="1"/>
  <c r="G629" i="1"/>
  <c r="H629" i="1"/>
  <c r="I629" i="1"/>
  <c r="J629" i="1"/>
  <c r="K629" i="1"/>
  <c r="L629" i="1"/>
  <c r="M629" i="1"/>
  <c r="N629" i="1"/>
  <c r="O629" i="1"/>
  <c r="P629" i="1"/>
  <c r="Q629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AD629" i="1"/>
  <c r="AE629" i="1"/>
  <c r="AF629" i="1"/>
  <c r="AG629" i="1"/>
  <c r="AH629" i="1"/>
  <c r="AI629" i="1"/>
  <c r="AJ629" i="1"/>
  <c r="AK629" i="1"/>
  <c r="AL629" i="1"/>
  <c r="AM629" i="1"/>
  <c r="AN629" i="1"/>
  <c r="AO629" i="1"/>
  <c r="AP629" i="1"/>
  <c r="AQ629" i="1"/>
  <c r="AR629" i="1"/>
  <c r="AS629" i="1"/>
  <c r="AT629" i="1"/>
  <c r="AU629" i="1"/>
  <c r="AV629" i="1"/>
  <c r="AW629" i="1"/>
  <c r="BB629" i="1"/>
  <c r="A223" i="1"/>
  <c r="C223" i="1"/>
  <c r="E223" i="1"/>
  <c r="G223" i="1"/>
  <c r="H223" i="1"/>
  <c r="I223" i="1"/>
  <c r="J223" i="1"/>
  <c r="K223" i="1"/>
  <c r="L223" i="1"/>
  <c r="M223" i="1"/>
  <c r="N223" i="1"/>
  <c r="O223" i="1"/>
  <c r="P223" i="1"/>
  <c r="Q223" i="1"/>
  <c r="R223" i="1"/>
  <c r="S223" i="1"/>
  <c r="T223" i="1"/>
  <c r="U223" i="1"/>
  <c r="V223" i="1"/>
  <c r="W223" i="1"/>
  <c r="X223" i="1"/>
  <c r="Y223" i="1"/>
  <c r="Z223" i="1"/>
  <c r="AA223" i="1"/>
  <c r="AB223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O223" i="1"/>
  <c r="AP223" i="1"/>
  <c r="AQ223" i="1"/>
  <c r="AR223" i="1"/>
  <c r="AS223" i="1"/>
  <c r="AT223" i="1"/>
  <c r="AU223" i="1"/>
  <c r="AV223" i="1"/>
  <c r="AW223" i="1"/>
  <c r="BB223" i="1"/>
  <c r="C593" i="1"/>
  <c r="E593" i="1"/>
  <c r="G593" i="1"/>
  <c r="H593" i="1"/>
  <c r="I593" i="1"/>
  <c r="J593" i="1"/>
  <c r="K593" i="1"/>
  <c r="L593" i="1"/>
  <c r="M593" i="1"/>
  <c r="N593" i="1"/>
  <c r="O593" i="1"/>
  <c r="P593" i="1"/>
  <c r="Q593" i="1"/>
  <c r="R593" i="1"/>
  <c r="S593" i="1"/>
  <c r="T593" i="1"/>
  <c r="U593" i="1"/>
  <c r="V593" i="1"/>
  <c r="W593" i="1"/>
  <c r="X593" i="1"/>
  <c r="Y593" i="1"/>
  <c r="Z593" i="1"/>
  <c r="AA593" i="1"/>
  <c r="AB593" i="1"/>
  <c r="AC593" i="1"/>
  <c r="AD593" i="1"/>
  <c r="AE593" i="1"/>
  <c r="AF593" i="1"/>
  <c r="AG593" i="1"/>
  <c r="AH593" i="1"/>
  <c r="AI593" i="1"/>
  <c r="AJ593" i="1"/>
  <c r="AK593" i="1"/>
  <c r="AL593" i="1"/>
  <c r="AM593" i="1"/>
  <c r="AN593" i="1"/>
  <c r="AO593" i="1"/>
  <c r="AP593" i="1"/>
  <c r="AQ593" i="1"/>
  <c r="AR593" i="1"/>
  <c r="AS593" i="1"/>
  <c r="AT593" i="1"/>
  <c r="AU593" i="1"/>
  <c r="AV593" i="1"/>
  <c r="AW593" i="1"/>
  <c r="BB593" i="1"/>
  <c r="A41" i="1"/>
  <c r="C41" i="1"/>
  <c r="E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BB41" i="1"/>
  <c r="A59" i="1"/>
  <c r="C59" i="1"/>
  <c r="E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V59" i="1"/>
  <c r="AW59" i="1"/>
  <c r="BB59" i="1"/>
  <c r="A407" i="1"/>
  <c r="C407" i="1"/>
  <c r="E407" i="1"/>
  <c r="G407" i="1"/>
  <c r="H407" i="1"/>
  <c r="I407" i="1"/>
  <c r="J407" i="1"/>
  <c r="K407" i="1"/>
  <c r="L407" i="1"/>
  <c r="M407" i="1"/>
  <c r="N407" i="1"/>
  <c r="O407" i="1"/>
  <c r="P407" i="1"/>
  <c r="Q407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O407" i="1"/>
  <c r="AP407" i="1"/>
  <c r="AQ407" i="1"/>
  <c r="AR407" i="1"/>
  <c r="AS407" i="1"/>
  <c r="AT407" i="1"/>
  <c r="AU407" i="1"/>
  <c r="AV407" i="1"/>
  <c r="AW407" i="1"/>
  <c r="BB407" i="1"/>
  <c r="A426" i="1"/>
  <c r="C426" i="1"/>
  <c r="E426" i="1"/>
  <c r="G426" i="1"/>
  <c r="H426" i="1"/>
  <c r="I426" i="1"/>
  <c r="J426" i="1"/>
  <c r="K426" i="1"/>
  <c r="L426" i="1"/>
  <c r="M426" i="1"/>
  <c r="N426" i="1"/>
  <c r="O426" i="1"/>
  <c r="P426" i="1"/>
  <c r="Q426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O426" i="1"/>
  <c r="AP426" i="1"/>
  <c r="AQ426" i="1"/>
  <c r="AR426" i="1"/>
  <c r="AS426" i="1"/>
  <c r="AT426" i="1"/>
  <c r="AU426" i="1"/>
  <c r="AV426" i="1"/>
  <c r="AW426" i="1"/>
  <c r="BB426" i="1"/>
  <c r="C677" i="1"/>
  <c r="E677" i="1"/>
  <c r="G677" i="1"/>
  <c r="H677" i="1"/>
  <c r="I677" i="1"/>
  <c r="J677" i="1"/>
  <c r="K677" i="1"/>
  <c r="L677" i="1"/>
  <c r="M677" i="1"/>
  <c r="N677" i="1"/>
  <c r="O677" i="1"/>
  <c r="P677" i="1"/>
  <c r="Q677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AD677" i="1"/>
  <c r="AE677" i="1"/>
  <c r="AF677" i="1"/>
  <c r="AG677" i="1"/>
  <c r="AH677" i="1"/>
  <c r="AI677" i="1"/>
  <c r="AJ677" i="1"/>
  <c r="AK677" i="1"/>
  <c r="AL677" i="1"/>
  <c r="AM677" i="1"/>
  <c r="AN677" i="1"/>
  <c r="AO677" i="1"/>
  <c r="AP677" i="1"/>
  <c r="AQ677" i="1"/>
  <c r="AR677" i="1"/>
  <c r="AS677" i="1"/>
  <c r="AT677" i="1"/>
  <c r="AU677" i="1"/>
  <c r="AV677" i="1"/>
  <c r="AW677" i="1"/>
  <c r="BB677" i="1"/>
  <c r="C692" i="1"/>
  <c r="E692" i="1"/>
  <c r="G692" i="1"/>
  <c r="H692" i="1"/>
  <c r="I692" i="1"/>
  <c r="J692" i="1"/>
  <c r="K692" i="1"/>
  <c r="L692" i="1"/>
  <c r="M692" i="1"/>
  <c r="N692" i="1"/>
  <c r="O692" i="1"/>
  <c r="P692" i="1"/>
  <c r="Q692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AG692" i="1"/>
  <c r="AH692" i="1"/>
  <c r="AI692" i="1"/>
  <c r="AJ692" i="1"/>
  <c r="AK692" i="1"/>
  <c r="AL692" i="1"/>
  <c r="AM692" i="1"/>
  <c r="AN692" i="1"/>
  <c r="AO692" i="1"/>
  <c r="AP692" i="1"/>
  <c r="AQ692" i="1"/>
  <c r="AR692" i="1"/>
  <c r="AS692" i="1"/>
  <c r="AT692" i="1"/>
  <c r="AU692" i="1"/>
  <c r="AV692" i="1"/>
  <c r="AW692" i="1"/>
  <c r="BB692" i="1"/>
  <c r="C713" i="1"/>
  <c r="E713" i="1"/>
  <c r="G713" i="1"/>
  <c r="H713" i="1"/>
  <c r="I713" i="1"/>
  <c r="J713" i="1"/>
  <c r="K713" i="1"/>
  <c r="L713" i="1"/>
  <c r="M713" i="1"/>
  <c r="N713" i="1"/>
  <c r="O713" i="1"/>
  <c r="P713" i="1"/>
  <c r="Q713" i="1"/>
  <c r="R713" i="1"/>
  <c r="S713" i="1"/>
  <c r="T713" i="1"/>
  <c r="U713" i="1"/>
  <c r="V713" i="1"/>
  <c r="W713" i="1"/>
  <c r="X713" i="1"/>
  <c r="Y713" i="1"/>
  <c r="Z713" i="1"/>
  <c r="AA713" i="1"/>
  <c r="AB713" i="1"/>
  <c r="AC713" i="1"/>
  <c r="AD713" i="1"/>
  <c r="AE713" i="1"/>
  <c r="AF713" i="1"/>
  <c r="AG713" i="1"/>
  <c r="AH713" i="1"/>
  <c r="AI713" i="1"/>
  <c r="AJ713" i="1"/>
  <c r="AK713" i="1"/>
  <c r="AL713" i="1"/>
  <c r="AM713" i="1"/>
  <c r="AN713" i="1"/>
  <c r="AO713" i="1"/>
  <c r="AP713" i="1"/>
  <c r="AQ713" i="1"/>
  <c r="AR713" i="1"/>
  <c r="AS713" i="1"/>
  <c r="AT713" i="1"/>
  <c r="AU713" i="1"/>
  <c r="AV713" i="1"/>
  <c r="AW713" i="1"/>
  <c r="BB713" i="1"/>
  <c r="BB1123" i="1"/>
  <c r="BB1127" i="1"/>
  <c r="A377" i="1"/>
  <c r="C377" i="1"/>
  <c r="E377" i="1"/>
  <c r="G377" i="1"/>
  <c r="H377" i="1"/>
  <c r="I377" i="1"/>
  <c r="J377" i="1"/>
  <c r="K377" i="1"/>
  <c r="L377" i="1"/>
  <c r="M377" i="1"/>
  <c r="N377" i="1"/>
  <c r="O377" i="1"/>
  <c r="P377" i="1"/>
  <c r="Q377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O377" i="1"/>
  <c r="AP377" i="1"/>
  <c r="AQ377" i="1"/>
  <c r="AR377" i="1"/>
  <c r="AS377" i="1"/>
  <c r="AT377" i="1"/>
  <c r="AU377" i="1"/>
  <c r="AV377" i="1"/>
  <c r="AW377" i="1"/>
  <c r="BB377" i="1"/>
  <c r="A383" i="1"/>
  <c r="C383" i="1"/>
  <c r="E383" i="1"/>
  <c r="G383" i="1"/>
  <c r="H383" i="1"/>
  <c r="I383" i="1"/>
  <c r="J383" i="1"/>
  <c r="K383" i="1"/>
  <c r="L383" i="1"/>
  <c r="M383" i="1"/>
  <c r="N383" i="1"/>
  <c r="O383" i="1"/>
  <c r="P383" i="1"/>
  <c r="Q383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O383" i="1"/>
  <c r="AP383" i="1"/>
  <c r="AQ383" i="1"/>
  <c r="AR383" i="1"/>
  <c r="AS383" i="1"/>
  <c r="AT383" i="1"/>
  <c r="AU383" i="1"/>
  <c r="AV383" i="1"/>
  <c r="AW383" i="1"/>
  <c r="BB383" i="1"/>
  <c r="A77" i="1"/>
  <c r="C77" i="1"/>
  <c r="E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AU77" i="1"/>
  <c r="AV77" i="1"/>
  <c r="AW77" i="1"/>
  <c r="BB77" i="1"/>
  <c r="A294" i="1"/>
  <c r="C294" i="1"/>
  <c r="E294" i="1"/>
  <c r="G294" i="1"/>
  <c r="H294" i="1"/>
  <c r="I294" i="1"/>
  <c r="J294" i="1"/>
  <c r="K294" i="1"/>
  <c r="L294" i="1"/>
  <c r="M294" i="1"/>
  <c r="N294" i="1"/>
  <c r="O294" i="1"/>
  <c r="P294" i="1"/>
  <c r="Q294" i="1"/>
  <c r="R294" i="1"/>
  <c r="S294" i="1"/>
  <c r="T294" i="1"/>
  <c r="U294" i="1"/>
  <c r="V294" i="1"/>
  <c r="W294" i="1"/>
  <c r="X294" i="1"/>
  <c r="Y294" i="1"/>
  <c r="Z294" i="1"/>
  <c r="AA294" i="1"/>
  <c r="AB294" i="1"/>
  <c r="AC294" i="1"/>
  <c r="AD294" i="1"/>
  <c r="AE294" i="1"/>
  <c r="AF294" i="1"/>
  <c r="AG294" i="1"/>
  <c r="AH294" i="1"/>
  <c r="AI294" i="1"/>
  <c r="AJ294" i="1"/>
  <c r="AK294" i="1"/>
  <c r="AL294" i="1"/>
  <c r="AM294" i="1"/>
  <c r="AN294" i="1"/>
  <c r="AO294" i="1"/>
  <c r="AP294" i="1"/>
  <c r="AQ294" i="1"/>
  <c r="AR294" i="1"/>
  <c r="AS294" i="1"/>
  <c r="AT294" i="1"/>
  <c r="AU294" i="1"/>
  <c r="AV294" i="1"/>
  <c r="AW294" i="1"/>
  <c r="BB294" i="1"/>
  <c r="A312" i="1"/>
  <c r="C312" i="1"/>
  <c r="E312" i="1"/>
  <c r="G312" i="1"/>
  <c r="H312" i="1"/>
  <c r="I312" i="1"/>
  <c r="J312" i="1"/>
  <c r="K312" i="1"/>
  <c r="L312" i="1"/>
  <c r="M312" i="1"/>
  <c r="N312" i="1"/>
  <c r="O312" i="1"/>
  <c r="P312" i="1"/>
  <c r="Q312" i="1"/>
  <c r="R312" i="1"/>
  <c r="S312" i="1"/>
  <c r="T312" i="1"/>
  <c r="U312" i="1"/>
  <c r="V312" i="1"/>
  <c r="W312" i="1"/>
  <c r="X312" i="1"/>
  <c r="Y312" i="1"/>
  <c r="Z312" i="1"/>
  <c r="AA312" i="1"/>
  <c r="AB312" i="1"/>
  <c r="AC312" i="1"/>
  <c r="AD312" i="1"/>
  <c r="AE312" i="1"/>
  <c r="AF312" i="1"/>
  <c r="AG312" i="1"/>
  <c r="AH312" i="1"/>
  <c r="AI312" i="1"/>
  <c r="AJ312" i="1"/>
  <c r="AK312" i="1"/>
  <c r="AL312" i="1"/>
  <c r="AM312" i="1"/>
  <c r="AN312" i="1"/>
  <c r="AO312" i="1"/>
  <c r="AP312" i="1"/>
  <c r="AQ312" i="1"/>
  <c r="AR312" i="1"/>
  <c r="AS312" i="1"/>
  <c r="AT312" i="1"/>
  <c r="AU312" i="1"/>
  <c r="AV312" i="1"/>
  <c r="AW312" i="1"/>
  <c r="BB312" i="1"/>
  <c r="A332" i="1"/>
  <c r="C332" i="1"/>
  <c r="E332" i="1"/>
  <c r="G332" i="1"/>
  <c r="H332" i="1"/>
  <c r="I332" i="1"/>
  <c r="J332" i="1"/>
  <c r="K332" i="1"/>
  <c r="L332" i="1"/>
  <c r="M332" i="1"/>
  <c r="N332" i="1"/>
  <c r="O332" i="1"/>
  <c r="P332" i="1"/>
  <c r="Q332" i="1"/>
  <c r="R332" i="1"/>
  <c r="S332" i="1"/>
  <c r="T332" i="1"/>
  <c r="U332" i="1"/>
  <c r="V332" i="1"/>
  <c r="W332" i="1"/>
  <c r="X332" i="1"/>
  <c r="Y332" i="1"/>
  <c r="Z332" i="1"/>
  <c r="AA332" i="1"/>
  <c r="AB332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O332" i="1"/>
  <c r="AP332" i="1"/>
  <c r="AQ332" i="1"/>
  <c r="AR332" i="1"/>
  <c r="AS332" i="1"/>
  <c r="AT332" i="1"/>
  <c r="AU332" i="1"/>
  <c r="AV332" i="1"/>
  <c r="AW332" i="1"/>
  <c r="BB332" i="1"/>
  <c r="C799" i="1"/>
  <c r="E799" i="1"/>
  <c r="G799" i="1"/>
  <c r="H799" i="1"/>
  <c r="I799" i="1"/>
  <c r="J799" i="1"/>
  <c r="K799" i="1"/>
  <c r="L799" i="1"/>
  <c r="M799" i="1"/>
  <c r="N799" i="1"/>
  <c r="O799" i="1"/>
  <c r="P799" i="1"/>
  <c r="Q799" i="1"/>
  <c r="R799" i="1"/>
  <c r="S799" i="1"/>
  <c r="T799" i="1"/>
  <c r="U799" i="1"/>
  <c r="V799" i="1"/>
  <c r="W799" i="1"/>
  <c r="X799" i="1"/>
  <c r="Y799" i="1"/>
  <c r="Z799" i="1"/>
  <c r="AA799" i="1"/>
  <c r="AB799" i="1"/>
  <c r="AC799" i="1"/>
  <c r="AD799" i="1"/>
  <c r="AE799" i="1"/>
  <c r="AF799" i="1"/>
  <c r="AG799" i="1"/>
  <c r="AH799" i="1"/>
  <c r="AI799" i="1"/>
  <c r="AJ799" i="1"/>
  <c r="AK799" i="1"/>
  <c r="AL799" i="1"/>
  <c r="AM799" i="1"/>
  <c r="AN799" i="1"/>
  <c r="AO799" i="1"/>
  <c r="AP799" i="1"/>
  <c r="AQ799" i="1"/>
  <c r="AR799" i="1"/>
  <c r="AS799" i="1"/>
  <c r="AT799" i="1"/>
  <c r="AU799" i="1"/>
  <c r="AV799" i="1"/>
  <c r="AW799" i="1"/>
  <c r="BB799" i="1"/>
  <c r="C814" i="1"/>
  <c r="E814" i="1"/>
  <c r="G814" i="1"/>
  <c r="H814" i="1"/>
  <c r="I814" i="1"/>
  <c r="J814" i="1"/>
  <c r="K814" i="1"/>
  <c r="L814" i="1"/>
  <c r="M814" i="1"/>
  <c r="N814" i="1"/>
  <c r="O814" i="1"/>
  <c r="P814" i="1"/>
  <c r="Q814" i="1"/>
  <c r="R814" i="1"/>
  <c r="S814" i="1"/>
  <c r="T814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AG814" i="1"/>
  <c r="AH814" i="1"/>
  <c r="AI814" i="1"/>
  <c r="AJ814" i="1"/>
  <c r="AK814" i="1"/>
  <c r="AL814" i="1"/>
  <c r="AM814" i="1"/>
  <c r="AN814" i="1"/>
  <c r="AO814" i="1"/>
  <c r="AP814" i="1"/>
  <c r="AQ814" i="1"/>
  <c r="AR814" i="1"/>
  <c r="AS814" i="1"/>
  <c r="AT814" i="1"/>
  <c r="AU814" i="1"/>
  <c r="AV814" i="1"/>
  <c r="AW814" i="1"/>
  <c r="BB814" i="1"/>
  <c r="C915" i="1"/>
  <c r="E915" i="1"/>
  <c r="G915" i="1"/>
  <c r="H915" i="1"/>
  <c r="I915" i="1"/>
  <c r="J915" i="1"/>
  <c r="K915" i="1"/>
  <c r="L915" i="1"/>
  <c r="M915" i="1"/>
  <c r="N915" i="1"/>
  <c r="O915" i="1"/>
  <c r="P915" i="1"/>
  <c r="Q915" i="1"/>
  <c r="R915" i="1"/>
  <c r="S915" i="1"/>
  <c r="T915" i="1"/>
  <c r="U915" i="1"/>
  <c r="V915" i="1"/>
  <c r="W915" i="1"/>
  <c r="X915" i="1"/>
  <c r="Y915" i="1"/>
  <c r="Z915" i="1"/>
  <c r="AA915" i="1"/>
  <c r="AB915" i="1"/>
  <c r="AC915" i="1"/>
  <c r="AD915" i="1"/>
  <c r="AE915" i="1"/>
  <c r="AF915" i="1"/>
  <c r="AG915" i="1"/>
  <c r="AH915" i="1"/>
  <c r="AI915" i="1"/>
  <c r="AJ915" i="1"/>
  <c r="AK915" i="1"/>
  <c r="AL915" i="1"/>
  <c r="AM915" i="1"/>
  <c r="AN915" i="1"/>
  <c r="AO915" i="1"/>
  <c r="AP915" i="1"/>
  <c r="AQ915" i="1"/>
  <c r="AR915" i="1"/>
  <c r="AS915" i="1"/>
  <c r="AT915" i="1"/>
  <c r="AU915" i="1"/>
  <c r="AV915" i="1"/>
  <c r="AW915" i="1"/>
  <c r="BB915" i="1"/>
  <c r="C926" i="1"/>
  <c r="E926" i="1"/>
  <c r="G926" i="1"/>
  <c r="H926" i="1"/>
  <c r="I926" i="1"/>
  <c r="J926" i="1"/>
  <c r="K926" i="1"/>
  <c r="L926" i="1"/>
  <c r="M926" i="1"/>
  <c r="N926" i="1"/>
  <c r="O926" i="1"/>
  <c r="P926" i="1"/>
  <c r="Q926" i="1"/>
  <c r="R926" i="1"/>
  <c r="S926" i="1"/>
  <c r="T926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AG926" i="1"/>
  <c r="AH926" i="1"/>
  <c r="AI926" i="1"/>
  <c r="AJ926" i="1"/>
  <c r="AK926" i="1"/>
  <c r="AL926" i="1"/>
  <c r="AM926" i="1"/>
  <c r="AN926" i="1"/>
  <c r="AO926" i="1"/>
  <c r="AP926" i="1"/>
  <c r="AQ926" i="1"/>
  <c r="AR926" i="1"/>
  <c r="AS926" i="1"/>
  <c r="AT926" i="1"/>
  <c r="AU926" i="1"/>
  <c r="AV926" i="1"/>
  <c r="AW926" i="1"/>
  <c r="BB926" i="1"/>
  <c r="BB1053" i="1"/>
  <c r="BB1072" i="1"/>
  <c r="BB1089" i="1"/>
  <c r="BB1172" i="1"/>
  <c r="A198" i="1"/>
  <c r="C198" i="1"/>
  <c r="E198" i="1"/>
  <c r="G198" i="1"/>
  <c r="H198" i="1"/>
  <c r="I198" i="1"/>
  <c r="J198" i="1"/>
  <c r="K198" i="1"/>
  <c r="L198" i="1"/>
  <c r="M198" i="1"/>
  <c r="N198" i="1"/>
  <c r="O198" i="1"/>
  <c r="P198" i="1"/>
  <c r="Q198" i="1"/>
  <c r="R198" i="1"/>
  <c r="S198" i="1"/>
  <c r="T198" i="1"/>
  <c r="U198" i="1"/>
  <c r="V198" i="1"/>
  <c r="W198" i="1"/>
  <c r="X198" i="1"/>
  <c r="Y198" i="1"/>
  <c r="Z198" i="1"/>
  <c r="AA198" i="1"/>
  <c r="AB198" i="1"/>
  <c r="AC198" i="1"/>
  <c r="AD198" i="1"/>
  <c r="AE198" i="1"/>
  <c r="AF198" i="1"/>
  <c r="AG198" i="1"/>
  <c r="AH198" i="1"/>
  <c r="AI198" i="1"/>
  <c r="AJ198" i="1"/>
  <c r="AK198" i="1"/>
  <c r="AL198" i="1"/>
  <c r="AM198" i="1"/>
  <c r="AN198" i="1"/>
  <c r="AO198" i="1"/>
  <c r="AP198" i="1"/>
  <c r="AQ198" i="1"/>
  <c r="AR198" i="1"/>
  <c r="AS198" i="1"/>
  <c r="AT198" i="1"/>
  <c r="AU198" i="1"/>
  <c r="AV198" i="1"/>
  <c r="AW198" i="1"/>
  <c r="BB198" i="1"/>
  <c r="A217" i="1"/>
  <c r="C217" i="1"/>
  <c r="E217" i="1"/>
  <c r="G217" i="1"/>
  <c r="H217" i="1"/>
  <c r="I217" i="1"/>
  <c r="J217" i="1"/>
  <c r="K217" i="1"/>
  <c r="L217" i="1"/>
  <c r="M217" i="1"/>
  <c r="N217" i="1"/>
  <c r="O217" i="1"/>
  <c r="P217" i="1"/>
  <c r="Q217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O217" i="1"/>
  <c r="AP217" i="1"/>
  <c r="AQ217" i="1"/>
  <c r="AR217" i="1"/>
  <c r="AS217" i="1"/>
  <c r="AT217" i="1"/>
  <c r="AU217" i="1"/>
  <c r="AV217" i="1"/>
  <c r="AW217" i="1"/>
  <c r="BB217" i="1"/>
  <c r="A237" i="1"/>
  <c r="C237" i="1"/>
  <c r="E237" i="1"/>
  <c r="G237" i="1"/>
  <c r="H237" i="1"/>
  <c r="I237" i="1"/>
  <c r="J237" i="1"/>
  <c r="K237" i="1"/>
  <c r="L237" i="1"/>
  <c r="M237" i="1"/>
  <c r="N237" i="1"/>
  <c r="O237" i="1"/>
  <c r="P237" i="1"/>
  <c r="Q237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O237" i="1"/>
  <c r="AP237" i="1"/>
  <c r="AQ237" i="1"/>
  <c r="AR237" i="1"/>
  <c r="AS237" i="1"/>
  <c r="AT237" i="1"/>
  <c r="AU237" i="1"/>
  <c r="AV237" i="1"/>
  <c r="AW237" i="1"/>
  <c r="BB237" i="1"/>
  <c r="C485" i="1"/>
  <c r="E485" i="1"/>
  <c r="G485" i="1"/>
  <c r="H485" i="1"/>
  <c r="I485" i="1"/>
  <c r="J485" i="1"/>
  <c r="K485" i="1"/>
  <c r="L485" i="1"/>
  <c r="M485" i="1"/>
  <c r="N485" i="1"/>
  <c r="O485" i="1"/>
  <c r="P485" i="1"/>
  <c r="Q485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AG485" i="1"/>
  <c r="AH485" i="1"/>
  <c r="AI485" i="1"/>
  <c r="AJ485" i="1"/>
  <c r="AK485" i="1"/>
  <c r="AL485" i="1"/>
  <c r="AM485" i="1"/>
  <c r="AN485" i="1"/>
  <c r="AO485" i="1"/>
  <c r="AP485" i="1"/>
  <c r="AQ485" i="1"/>
  <c r="AR485" i="1"/>
  <c r="AS485" i="1"/>
  <c r="AT485" i="1"/>
  <c r="AU485" i="1"/>
  <c r="AV485" i="1"/>
  <c r="AW485" i="1"/>
  <c r="BB485" i="1"/>
  <c r="C509" i="1"/>
  <c r="E509" i="1"/>
  <c r="G509" i="1"/>
  <c r="H509" i="1"/>
  <c r="I509" i="1"/>
  <c r="J509" i="1"/>
  <c r="K509" i="1"/>
  <c r="L509" i="1"/>
  <c r="M509" i="1"/>
  <c r="N509" i="1"/>
  <c r="O509" i="1"/>
  <c r="P509" i="1"/>
  <c r="Q509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AG509" i="1"/>
  <c r="AH509" i="1"/>
  <c r="AI509" i="1"/>
  <c r="AJ509" i="1"/>
  <c r="AK509" i="1"/>
  <c r="AL509" i="1"/>
  <c r="AM509" i="1"/>
  <c r="AN509" i="1"/>
  <c r="AO509" i="1"/>
  <c r="AP509" i="1"/>
  <c r="AQ509" i="1"/>
  <c r="AR509" i="1"/>
  <c r="AS509" i="1"/>
  <c r="AT509" i="1"/>
  <c r="AU509" i="1"/>
  <c r="AV509" i="1"/>
  <c r="AW509" i="1"/>
  <c r="BB509" i="1"/>
  <c r="C530" i="1"/>
  <c r="E530" i="1"/>
  <c r="G530" i="1"/>
  <c r="H530" i="1"/>
  <c r="I530" i="1"/>
  <c r="J530" i="1"/>
  <c r="K530" i="1"/>
  <c r="L530" i="1"/>
  <c r="M530" i="1"/>
  <c r="N530" i="1"/>
  <c r="O530" i="1"/>
  <c r="P530" i="1"/>
  <c r="Q530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AG530" i="1"/>
  <c r="AH530" i="1"/>
  <c r="AI530" i="1"/>
  <c r="AJ530" i="1"/>
  <c r="AK530" i="1"/>
  <c r="AL530" i="1"/>
  <c r="AM530" i="1"/>
  <c r="AN530" i="1"/>
  <c r="AO530" i="1"/>
  <c r="AP530" i="1"/>
  <c r="AQ530" i="1"/>
  <c r="AR530" i="1"/>
  <c r="AS530" i="1"/>
  <c r="AT530" i="1"/>
  <c r="AU530" i="1"/>
  <c r="AV530" i="1"/>
  <c r="AW530" i="1"/>
  <c r="BB530" i="1"/>
  <c r="C613" i="1"/>
  <c r="E613" i="1"/>
  <c r="G613" i="1"/>
  <c r="H613" i="1"/>
  <c r="I613" i="1"/>
  <c r="J613" i="1"/>
  <c r="K613" i="1"/>
  <c r="L613" i="1"/>
  <c r="M613" i="1"/>
  <c r="N613" i="1"/>
  <c r="O613" i="1"/>
  <c r="P613" i="1"/>
  <c r="Q613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AD613" i="1"/>
  <c r="AE613" i="1"/>
  <c r="AF613" i="1"/>
  <c r="AG613" i="1"/>
  <c r="AH613" i="1"/>
  <c r="AI613" i="1"/>
  <c r="AJ613" i="1"/>
  <c r="AK613" i="1"/>
  <c r="AL613" i="1"/>
  <c r="AM613" i="1"/>
  <c r="AN613" i="1"/>
  <c r="AO613" i="1"/>
  <c r="AP613" i="1"/>
  <c r="AQ613" i="1"/>
  <c r="AR613" i="1"/>
  <c r="AS613" i="1"/>
  <c r="AT613" i="1"/>
  <c r="AU613" i="1"/>
  <c r="AV613" i="1"/>
  <c r="AW613" i="1"/>
  <c r="BB613" i="1"/>
  <c r="C630" i="1"/>
  <c r="E630" i="1"/>
  <c r="G630" i="1"/>
  <c r="H630" i="1"/>
  <c r="I630" i="1"/>
  <c r="J630" i="1"/>
  <c r="K630" i="1"/>
  <c r="L630" i="1"/>
  <c r="M630" i="1"/>
  <c r="N630" i="1"/>
  <c r="O630" i="1"/>
  <c r="P630" i="1"/>
  <c r="Q630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AG630" i="1"/>
  <c r="AH630" i="1"/>
  <c r="AI630" i="1"/>
  <c r="AJ630" i="1"/>
  <c r="AK630" i="1"/>
  <c r="AL630" i="1"/>
  <c r="AM630" i="1"/>
  <c r="AN630" i="1"/>
  <c r="AO630" i="1"/>
  <c r="AP630" i="1"/>
  <c r="AQ630" i="1"/>
  <c r="AR630" i="1"/>
  <c r="AS630" i="1"/>
  <c r="AT630" i="1"/>
  <c r="AU630" i="1"/>
  <c r="AV630" i="1"/>
  <c r="AW630" i="1"/>
  <c r="BB630" i="1"/>
  <c r="BB1038" i="1"/>
  <c r="B203" i="1"/>
  <c r="B222" i="1"/>
  <c r="D222" i="1"/>
  <c r="D482" i="1"/>
  <c r="D506" i="1"/>
  <c r="D628" i="1"/>
  <c r="D820" i="1"/>
  <c r="D851" i="1"/>
  <c r="D868" i="1"/>
  <c r="B44" i="1"/>
  <c r="D44" i="1"/>
  <c r="D62" i="1"/>
  <c r="B243" i="1"/>
  <c r="D243" i="1"/>
  <c r="B159" i="1"/>
  <c r="D159" i="1"/>
  <c r="B405" i="1"/>
  <c r="D405" i="1"/>
  <c r="B424" i="1"/>
  <c r="D424" i="1"/>
  <c r="D529" i="1"/>
  <c r="D550" i="1"/>
  <c r="D716" i="1"/>
  <c r="D592" i="1"/>
  <c r="D611" i="1"/>
  <c r="A203" i="1"/>
  <c r="C203" i="1"/>
  <c r="E203" i="1"/>
  <c r="G203" i="1"/>
  <c r="H203" i="1"/>
  <c r="I203" i="1"/>
  <c r="J203" i="1"/>
  <c r="K203" i="1"/>
  <c r="L203" i="1"/>
  <c r="M203" i="1"/>
  <c r="N203" i="1"/>
  <c r="O203" i="1"/>
  <c r="P203" i="1"/>
  <c r="Q203" i="1"/>
  <c r="R203" i="1"/>
  <c r="S203" i="1"/>
  <c r="T203" i="1"/>
  <c r="U203" i="1"/>
  <c r="V203" i="1"/>
  <c r="W203" i="1"/>
  <c r="X203" i="1"/>
  <c r="Y203" i="1"/>
  <c r="Z203" i="1"/>
  <c r="AA203" i="1"/>
  <c r="AB203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O203" i="1"/>
  <c r="AP203" i="1"/>
  <c r="AQ203" i="1"/>
  <c r="AR203" i="1"/>
  <c r="AS203" i="1"/>
  <c r="AT203" i="1"/>
  <c r="AU203" i="1"/>
  <c r="AV203" i="1"/>
  <c r="AW203" i="1"/>
  <c r="BB203" i="1"/>
  <c r="A222" i="1"/>
  <c r="C222" i="1"/>
  <c r="E222" i="1"/>
  <c r="G222" i="1"/>
  <c r="H222" i="1"/>
  <c r="I222" i="1"/>
  <c r="J222" i="1"/>
  <c r="K222" i="1"/>
  <c r="L222" i="1"/>
  <c r="M222" i="1"/>
  <c r="N222" i="1"/>
  <c r="O222" i="1"/>
  <c r="P222" i="1"/>
  <c r="Q222" i="1"/>
  <c r="R222" i="1"/>
  <c r="S222" i="1"/>
  <c r="T222" i="1"/>
  <c r="U222" i="1"/>
  <c r="V222" i="1"/>
  <c r="W222" i="1"/>
  <c r="X222" i="1"/>
  <c r="Y222" i="1"/>
  <c r="Z222" i="1"/>
  <c r="AA222" i="1"/>
  <c r="AB222" i="1"/>
  <c r="AC222" i="1"/>
  <c r="AD222" i="1"/>
  <c r="AE222" i="1"/>
  <c r="AF222" i="1"/>
  <c r="AG222" i="1"/>
  <c r="AH222" i="1"/>
  <c r="AI222" i="1"/>
  <c r="AJ222" i="1"/>
  <c r="AK222" i="1"/>
  <c r="AL222" i="1"/>
  <c r="AM222" i="1"/>
  <c r="AN222" i="1"/>
  <c r="AO222" i="1"/>
  <c r="AP222" i="1"/>
  <c r="AQ222" i="1"/>
  <c r="AR222" i="1"/>
  <c r="AS222" i="1"/>
  <c r="AT222" i="1"/>
  <c r="AU222" i="1"/>
  <c r="AV222" i="1"/>
  <c r="AW222" i="1"/>
  <c r="BB222" i="1"/>
  <c r="C482" i="1"/>
  <c r="E482" i="1"/>
  <c r="G482" i="1"/>
  <c r="H482" i="1"/>
  <c r="I482" i="1"/>
  <c r="J482" i="1"/>
  <c r="K482" i="1"/>
  <c r="L482" i="1"/>
  <c r="M482" i="1"/>
  <c r="N482" i="1"/>
  <c r="O482" i="1"/>
  <c r="P482" i="1"/>
  <c r="Q482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O482" i="1"/>
  <c r="AP482" i="1"/>
  <c r="AQ482" i="1"/>
  <c r="AR482" i="1"/>
  <c r="AS482" i="1"/>
  <c r="AT482" i="1"/>
  <c r="AU482" i="1"/>
  <c r="AV482" i="1"/>
  <c r="AW482" i="1"/>
  <c r="BB482" i="1"/>
  <c r="C506" i="1"/>
  <c r="E506" i="1"/>
  <c r="G506" i="1"/>
  <c r="H506" i="1"/>
  <c r="I506" i="1"/>
  <c r="J506" i="1"/>
  <c r="K506" i="1"/>
  <c r="L506" i="1"/>
  <c r="M506" i="1"/>
  <c r="N506" i="1"/>
  <c r="O506" i="1"/>
  <c r="P506" i="1"/>
  <c r="Q506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AG506" i="1"/>
  <c r="AH506" i="1"/>
  <c r="AI506" i="1"/>
  <c r="AJ506" i="1"/>
  <c r="AK506" i="1"/>
  <c r="AL506" i="1"/>
  <c r="AM506" i="1"/>
  <c r="AN506" i="1"/>
  <c r="AO506" i="1"/>
  <c r="AP506" i="1"/>
  <c r="AQ506" i="1"/>
  <c r="AR506" i="1"/>
  <c r="AS506" i="1"/>
  <c r="AT506" i="1"/>
  <c r="AU506" i="1"/>
  <c r="AV506" i="1"/>
  <c r="AW506" i="1"/>
  <c r="BB506" i="1"/>
  <c r="C628" i="1"/>
  <c r="E628" i="1"/>
  <c r="G628" i="1"/>
  <c r="H628" i="1"/>
  <c r="I628" i="1"/>
  <c r="J628" i="1"/>
  <c r="K628" i="1"/>
  <c r="L628" i="1"/>
  <c r="M628" i="1"/>
  <c r="N628" i="1"/>
  <c r="O628" i="1"/>
  <c r="P628" i="1"/>
  <c r="Q628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AG628" i="1"/>
  <c r="AH628" i="1"/>
  <c r="AI628" i="1"/>
  <c r="AJ628" i="1"/>
  <c r="AK628" i="1"/>
  <c r="AL628" i="1"/>
  <c r="AM628" i="1"/>
  <c r="AN628" i="1"/>
  <c r="AO628" i="1"/>
  <c r="AP628" i="1"/>
  <c r="AQ628" i="1"/>
  <c r="AR628" i="1"/>
  <c r="AS628" i="1"/>
  <c r="AT628" i="1"/>
  <c r="AU628" i="1"/>
  <c r="AV628" i="1"/>
  <c r="AW628" i="1"/>
  <c r="BB628" i="1"/>
  <c r="C820" i="1"/>
  <c r="E820" i="1"/>
  <c r="G820" i="1"/>
  <c r="H820" i="1"/>
  <c r="I820" i="1"/>
  <c r="J820" i="1"/>
  <c r="K820" i="1"/>
  <c r="L820" i="1"/>
  <c r="M820" i="1"/>
  <c r="N820" i="1"/>
  <c r="O820" i="1"/>
  <c r="P820" i="1"/>
  <c r="Q820" i="1"/>
  <c r="R820" i="1"/>
  <c r="S820" i="1"/>
  <c r="T820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AG820" i="1"/>
  <c r="AH820" i="1"/>
  <c r="AI820" i="1"/>
  <c r="AJ820" i="1"/>
  <c r="AK820" i="1"/>
  <c r="AL820" i="1"/>
  <c r="AM820" i="1"/>
  <c r="AN820" i="1"/>
  <c r="AO820" i="1"/>
  <c r="AP820" i="1"/>
  <c r="AQ820" i="1"/>
  <c r="AR820" i="1"/>
  <c r="AS820" i="1"/>
  <c r="AT820" i="1"/>
  <c r="AU820" i="1"/>
  <c r="AV820" i="1"/>
  <c r="AW820" i="1"/>
  <c r="BB820" i="1"/>
  <c r="C851" i="1"/>
  <c r="E851" i="1"/>
  <c r="G851" i="1"/>
  <c r="H851" i="1"/>
  <c r="I851" i="1"/>
  <c r="J851" i="1"/>
  <c r="K851" i="1"/>
  <c r="L851" i="1"/>
  <c r="M851" i="1"/>
  <c r="N851" i="1"/>
  <c r="O851" i="1"/>
  <c r="P851" i="1"/>
  <c r="Q851" i="1"/>
  <c r="R851" i="1"/>
  <c r="S851" i="1"/>
  <c r="T851" i="1"/>
  <c r="U851" i="1"/>
  <c r="V851" i="1"/>
  <c r="W851" i="1"/>
  <c r="X851" i="1"/>
  <c r="Y851" i="1"/>
  <c r="Z851" i="1"/>
  <c r="AA851" i="1"/>
  <c r="AB851" i="1"/>
  <c r="AC851" i="1"/>
  <c r="AD851" i="1"/>
  <c r="AE851" i="1"/>
  <c r="AF851" i="1"/>
  <c r="AG851" i="1"/>
  <c r="AH851" i="1"/>
  <c r="AI851" i="1"/>
  <c r="AJ851" i="1"/>
  <c r="AK851" i="1"/>
  <c r="AL851" i="1"/>
  <c r="AM851" i="1"/>
  <c r="AN851" i="1"/>
  <c r="AO851" i="1"/>
  <c r="AP851" i="1"/>
  <c r="AQ851" i="1"/>
  <c r="AR851" i="1"/>
  <c r="AS851" i="1"/>
  <c r="AT851" i="1"/>
  <c r="AU851" i="1"/>
  <c r="AV851" i="1"/>
  <c r="AW851" i="1"/>
  <c r="BB851" i="1"/>
  <c r="C868" i="1"/>
  <c r="E868" i="1"/>
  <c r="G868" i="1"/>
  <c r="H868" i="1"/>
  <c r="I868" i="1"/>
  <c r="J868" i="1"/>
  <c r="K868" i="1"/>
  <c r="L868" i="1"/>
  <c r="M868" i="1"/>
  <c r="N868" i="1"/>
  <c r="O868" i="1"/>
  <c r="P868" i="1"/>
  <c r="Q868" i="1"/>
  <c r="R868" i="1"/>
  <c r="S868" i="1"/>
  <c r="T868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AG868" i="1"/>
  <c r="AH868" i="1"/>
  <c r="AI868" i="1"/>
  <c r="AJ868" i="1"/>
  <c r="AK868" i="1"/>
  <c r="AL868" i="1"/>
  <c r="AM868" i="1"/>
  <c r="AN868" i="1"/>
  <c r="AO868" i="1"/>
  <c r="AP868" i="1"/>
  <c r="AQ868" i="1"/>
  <c r="AR868" i="1"/>
  <c r="AS868" i="1"/>
  <c r="AT868" i="1"/>
  <c r="AU868" i="1"/>
  <c r="AV868" i="1"/>
  <c r="AW868" i="1"/>
  <c r="BB868" i="1"/>
  <c r="BB1135" i="1"/>
  <c r="A44" i="1"/>
  <c r="C44" i="1"/>
  <c r="E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BB44" i="1"/>
  <c r="A62" i="1"/>
  <c r="C62" i="1"/>
  <c r="E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V62" i="1"/>
  <c r="AW62" i="1"/>
  <c r="BB62" i="1"/>
  <c r="A243" i="1"/>
  <c r="C243" i="1"/>
  <c r="E243" i="1"/>
  <c r="G243" i="1"/>
  <c r="H243" i="1"/>
  <c r="I243" i="1"/>
  <c r="J243" i="1"/>
  <c r="K243" i="1"/>
  <c r="L243" i="1"/>
  <c r="M243" i="1"/>
  <c r="N243" i="1"/>
  <c r="O243" i="1"/>
  <c r="P243" i="1"/>
  <c r="Q243" i="1"/>
  <c r="R243" i="1"/>
  <c r="S243" i="1"/>
  <c r="T243" i="1"/>
  <c r="U243" i="1"/>
  <c r="V243" i="1"/>
  <c r="W243" i="1"/>
  <c r="X243" i="1"/>
  <c r="Y243" i="1"/>
  <c r="Z243" i="1"/>
  <c r="AA243" i="1"/>
  <c r="AB243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O243" i="1"/>
  <c r="AP243" i="1"/>
  <c r="AQ243" i="1"/>
  <c r="AR243" i="1"/>
  <c r="AS243" i="1"/>
  <c r="AT243" i="1"/>
  <c r="AU243" i="1"/>
  <c r="AV243" i="1"/>
  <c r="AW243" i="1"/>
  <c r="BB243" i="1"/>
  <c r="A159" i="1"/>
  <c r="C159" i="1"/>
  <c r="E159" i="1"/>
  <c r="G159" i="1"/>
  <c r="H159" i="1"/>
  <c r="I159" i="1"/>
  <c r="J159" i="1"/>
  <c r="K159" i="1"/>
  <c r="L159" i="1"/>
  <c r="M159" i="1"/>
  <c r="N159" i="1"/>
  <c r="O159" i="1"/>
  <c r="P159" i="1"/>
  <c r="Q159" i="1"/>
  <c r="R159" i="1"/>
  <c r="S159" i="1"/>
  <c r="T159" i="1"/>
  <c r="U159" i="1"/>
  <c r="V159" i="1"/>
  <c r="W159" i="1"/>
  <c r="X159" i="1"/>
  <c r="Y159" i="1"/>
  <c r="Z159" i="1"/>
  <c r="AA159" i="1"/>
  <c r="AB159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O159" i="1"/>
  <c r="AP159" i="1"/>
  <c r="AQ159" i="1"/>
  <c r="AR159" i="1"/>
  <c r="AS159" i="1"/>
  <c r="AT159" i="1"/>
  <c r="AU159" i="1"/>
  <c r="AV159" i="1"/>
  <c r="AW159" i="1"/>
  <c r="BB159" i="1"/>
  <c r="A405" i="1"/>
  <c r="C405" i="1"/>
  <c r="E405" i="1"/>
  <c r="G405" i="1"/>
  <c r="H405" i="1"/>
  <c r="I405" i="1"/>
  <c r="J405" i="1"/>
  <c r="K405" i="1"/>
  <c r="L405" i="1"/>
  <c r="M405" i="1"/>
  <c r="N405" i="1"/>
  <c r="O405" i="1"/>
  <c r="P405" i="1"/>
  <c r="Q405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O405" i="1"/>
  <c r="AP405" i="1"/>
  <c r="AQ405" i="1"/>
  <c r="AR405" i="1"/>
  <c r="AS405" i="1"/>
  <c r="AT405" i="1"/>
  <c r="AU405" i="1"/>
  <c r="AV405" i="1"/>
  <c r="AW405" i="1"/>
  <c r="BB405" i="1"/>
  <c r="A424" i="1"/>
  <c r="C424" i="1"/>
  <c r="E424" i="1"/>
  <c r="G424" i="1"/>
  <c r="H424" i="1"/>
  <c r="I424" i="1"/>
  <c r="J424" i="1"/>
  <c r="K424" i="1"/>
  <c r="L424" i="1"/>
  <c r="M424" i="1"/>
  <c r="N424" i="1"/>
  <c r="O424" i="1"/>
  <c r="P424" i="1"/>
  <c r="Q424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O424" i="1"/>
  <c r="AP424" i="1"/>
  <c r="AQ424" i="1"/>
  <c r="AR424" i="1"/>
  <c r="AS424" i="1"/>
  <c r="AT424" i="1"/>
  <c r="AU424" i="1"/>
  <c r="AV424" i="1"/>
  <c r="AW424" i="1"/>
  <c r="BB424" i="1"/>
  <c r="C529" i="1"/>
  <c r="E529" i="1"/>
  <c r="G529" i="1"/>
  <c r="H529" i="1"/>
  <c r="I529" i="1"/>
  <c r="J529" i="1"/>
  <c r="K529" i="1"/>
  <c r="L529" i="1"/>
  <c r="M529" i="1"/>
  <c r="N529" i="1"/>
  <c r="O529" i="1"/>
  <c r="P529" i="1"/>
  <c r="Q529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AG529" i="1"/>
  <c r="AH529" i="1"/>
  <c r="AI529" i="1"/>
  <c r="AJ529" i="1"/>
  <c r="AK529" i="1"/>
  <c r="AL529" i="1"/>
  <c r="AM529" i="1"/>
  <c r="AN529" i="1"/>
  <c r="AO529" i="1"/>
  <c r="AP529" i="1"/>
  <c r="AQ529" i="1"/>
  <c r="AR529" i="1"/>
  <c r="AS529" i="1"/>
  <c r="AT529" i="1"/>
  <c r="AU529" i="1"/>
  <c r="AV529" i="1"/>
  <c r="AW529" i="1"/>
  <c r="BB529" i="1"/>
  <c r="C550" i="1"/>
  <c r="E550" i="1"/>
  <c r="G550" i="1"/>
  <c r="H550" i="1"/>
  <c r="I550" i="1"/>
  <c r="J550" i="1"/>
  <c r="K550" i="1"/>
  <c r="L550" i="1"/>
  <c r="M550" i="1"/>
  <c r="N550" i="1"/>
  <c r="O550" i="1"/>
  <c r="P550" i="1"/>
  <c r="Q550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AG550" i="1"/>
  <c r="AH550" i="1"/>
  <c r="AI550" i="1"/>
  <c r="AJ550" i="1"/>
  <c r="AK550" i="1"/>
  <c r="AL550" i="1"/>
  <c r="AM550" i="1"/>
  <c r="AN550" i="1"/>
  <c r="AO550" i="1"/>
  <c r="AP550" i="1"/>
  <c r="AQ550" i="1"/>
  <c r="AR550" i="1"/>
  <c r="AS550" i="1"/>
  <c r="AT550" i="1"/>
  <c r="AU550" i="1"/>
  <c r="AV550" i="1"/>
  <c r="AW550" i="1"/>
  <c r="BB550" i="1"/>
  <c r="C716" i="1"/>
  <c r="E716" i="1"/>
  <c r="G716" i="1"/>
  <c r="H716" i="1"/>
  <c r="I716" i="1"/>
  <c r="J716" i="1"/>
  <c r="K716" i="1"/>
  <c r="L716" i="1"/>
  <c r="M716" i="1"/>
  <c r="N716" i="1"/>
  <c r="O716" i="1"/>
  <c r="P716" i="1"/>
  <c r="Q716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AG716" i="1"/>
  <c r="AH716" i="1"/>
  <c r="AI716" i="1"/>
  <c r="AJ716" i="1"/>
  <c r="AK716" i="1"/>
  <c r="AL716" i="1"/>
  <c r="AM716" i="1"/>
  <c r="AN716" i="1"/>
  <c r="AO716" i="1"/>
  <c r="AP716" i="1"/>
  <c r="AQ716" i="1"/>
  <c r="AR716" i="1"/>
  <c r="AS716" i="1"/>
  <c r="AT716" i="1"/>
  <c r="AU716" i="1"/>
  <c r="AV716" i="1"/>
  <c r="AW716" i="1"/>
  <c r="BB716" i="1"/>
  <c r="C732" i="1"/>
  <c r="E732" i="1"/>
  <c r="G732" i="1"/>
  <c r="H732" i="1"/>
  <c r="I732" i="1"/>
  <c r="J732" i="1"/>
  <c r="K732" i="1"/>
  <c r="L732" i="1"/>
  <c r="M732" i="1"/>
  <c r="N732" i="1"/>
  <c r="O732" i="1"/>
  <c r="P732" i="1"/>
  <c r="Q732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AG732" i="1"/>
  <c r="AH732" i="1"/>
  <c r="AI732" i="1"/>
  <c r="AJ732" i="1"/>
  <c r="AK732" i="1"/>
  <c r="AL732" i="1"/>
  <c r="AM732" i="1"/>
  <c r="AN732" i="1"/>
  <c r="AO732" i="1"/>
  <c r="AP732" i="1"/>
  <c r="AQ732" i="1"/>
  <c r="AR732" i="1"/>
  <c r="AS732" i="1"/>
  <c r="AT732" i="1"/>
  <c r="AU732" i="1"/>
  <c r="AV732" i="1"/>
  <c r="AW732" i="1"/>
  <c r="BB732" i="1"/>
  <c r="C592" i="1"/>
  <c r="E592" i="1"/>
  <c r="G592" i="1"/>
  <c r="H592" i="1"/>
  <c r="I592" i="1"/>
  <c r="J592" i="1"/>
  <c r="K592" i="1"/>
  <c r="L592" i="1"/>
  <c r="M592" i="1"/>
  <c r="N592" i="1"/>
  <c r="O592" i="1"/>
  <c r="P592" i="1"/>
  <c r="Q592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AG592" i="1"/>
  <c r="AH592" i="1"/>
  <c r="AI592" i="1"/>
  <c r="AJ592" i="1"/>
  <c r="AK592" i="1"/>
  <c r="AL592" i="1"/>
  <c r="AM592" i="1"/>
  <c r="AN592" i="1"/>
  <c r="AO592" i="1"/>
  <c r="AP592" i="1"/>
  <c r="AQ592" i="1"/>
  <c r="AR592" i="1"/>
  <c r="AS592" i="1"/>
  <c r="AT592" i="1"/>
  <c r="AU592" i="1"/>
  <c r="AV592" i="1"/>
  <c r="AW592" i="1"/>
  <c r="BB592" i="1"/>
  <c r="C611" i="1"/>
  <c r="E611" i="1"/>
  <c r="G611" i="1"/>
  <c r="H611" i="1"/>
  <c r="I611" i="1"/>
  <c r="J611" i="1"/>
  <c r="K611" i="1"/>
  <c r="L611" i="1"/>
  <c r="M611" i="1"/>
  <c r="N611" i="1"/>
  <c r="O611" i="1"/>
  <c r="P611" i="1"/>
  <c r="Q611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AD611" i="1"/>
  <c r="AE611" i="1"/>
  <c r="AF611" i="1"/>
  <c r="AG611" i="1"/>
  <c r="AH611" i="1"/>
  <c r="AI611" i="1"/>
  <c r="AJ611" i="1"/>
  <c r="AK611" i="1"/>
  <c r="AL611" i="1"/>
  <c r="AM611" i="1"/>
  <c r="AN611" i="1"/>
  <c r="AO611" i="1"/>
  <c r="AP611" i="1"/>
  <c r="AQ611" i="1"/>
  <c r="AR611" i="1"/>
  <c r="AS611" i="1"/>
  <c r="AT611" i="1"/>
  <c r="AU611" i="1"/>
  <c r="AV611" i="1"/>
  <c r="AW611" i="1"/>
  <c r="BB611" i="1"/>
  <c r="BB992" i="1"/>
  <c r="BB1147" i="1"/>
  <c r="BB1156" i="1"/>
  <c r="D37" i="1"/>
  <c r="D55" i="1"/>
  <c r="B148" i="1"/>
  <c r="D148" i="1"/>
  <c r="D171" i="1"/>
  <c r="B214" i="1"/>
  <c r="D214" i="1"/>
  <c r="B233" i="1"/>
  <c r="D233" i="1"/>
  <c r="D522" i="1"/>
  <c r="D543" i="1"/>
  <c r="D787" i="1"/>
  <c r="D803" i="1"/>
  <c r="B297" i="1"/>
  <c r="D297" i="1"/>
  <c r="B316" i="1"/>
  <c r="D316" i="1"/>
  <c r="B399" i="1"/>
  <c r="D399" i="1"/>
  <c r="B418" i="1"/>
  <c r="D473" i="1"/>
  <c r="D497" i="1"/>
  <c r="D704" i="1"/>
  <c r="D721" i="1"/>
  <c r="D842" i="1"/>
  <c r="D600" i="1"/>
  <c r="D902" i="1"/>
  <c r="A37" i="1"/>
  <c r="C37" i="1"/>
  <c r="E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BB37" i="1"/>
  <c r="A55" i="1"/>
  <c r="C55" i="1"/>
  <c r="E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BB55" i="1"/>
  <c r="A148" i="1"/>
  <c r="C148" i="1"/>
  <c r="E148" i="1"/>
  <c r="G148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AG148" i="1"/>
  <c r="AH148" i="1"/>
  <c r="AI148" i="1"/>
  <c r="AJ148" i="1"/>
  <c r="AK148" i="1"/>
  <c r="AL148" i="1"/>
  <c r="AM148" i="1"/>
  <c r="AN148" i="1"/>
  <c r="AO148" i="1"/>
  <c r="AP148" i="1"/>
  <c r="AQ148" i="1"/>
  <c r="AR148" i="1"/>
  <c r="AS148" i="1"/>
  <c r="AT148" i="1"/>
  <c r="AU148" i="1"/>
  <c r="AV148" i="1"/>
  <c r="AW148" i="1"/>
  <c r="BB148" i="1"/>
  <c r="A171" i="1"/>
  <c r="C171" i="1"/>
  <c r="E171" i="1"/>
  <c r="G171" i="1"/>
  <c r="H171" i="1"/>
  <c r="I171" i="1"/>
  <c r="J171" i="1"/>
  <c r="K171" i="1"/>
  <c r="L171" i="1"/>
  <c r="M171" i="1"/>
  <c r="N171" i="1"/>
  <c r="O171" i="1"/>
  <c r="P171" i="1"/>
  <c r="Q171" i="1"/>
  <c r="R171" i="1"/>
  <c r="S171" i="1"/>
  <c r="T171" i="1"/>
  <c r="U171" i="1"/>
  <c r="V171" i="1"/>
  <c r="W171" i="1"/>
  <c r="X171" i="1"/>
  <c r="Y171" i="1"/>
  <c r="Z171" i="1"/>
  <c r="AA171" i="1"/>
  <c r="AB171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O171" i="1"/>
  <c r="AP171" i="1"/>
  <c r="AQ171" i="1"/>
  <c r="AR171" i="1"/>
  <c r="AS171" i="1"/>
  <c r="AT171" i="1"/>
  <c r="AU171" i="1"/>
  <c r="AV171" i="1"/>
  <c r="AW171" i="1"/>
  <c r="BB171" i="1"/>
  <c r="A214" i="1"/>
  <c r="C214" i="1"/>
  <c r="E214" i="1"/>
  <c r="G214" i="1"/>
  <c r="H214" i="1"/>
  <c r="I214" i="1"/>
  <c r="J214" i="1"/>
  <c r="K214" i="1"/>
  <c r="L214" i="1"/>
  <c r="M214" i="1"/>
  <c r="N214" i="1"/>
  <c r="O214" i="1"/>
  <c r="P214" i="1"/>
  <c r="Q214" i="1"/>
  <c r="R214" i="1"/>
  <c r="S214" i="1"/>
  <c r="T214" i="1"/>
  <c r="U214" i="1"/>
  <c r="V214" i="1"/>
  <c r="W214" i="1"/>
  <c r="X214" i="1"/>
  <c r="Y214" i="1"/>
  <c r="Z214" i="1"/>
  <c r="AA214" i="1"/>
  <c r="AB214" i="1"/>
  <c r="AC214" i="1"/>
  <c r="AD214" i="1"/>
  <c r="AE214" i="1"/>
  <c r="AF214" i="1"/>
  <c r="AG214" i="1"/>
  <c r="AH214" i="1"/>
  <c r="AI214" i="1"/>
  <c r="AJ214" i="1"/>
  <c r="AK214" i="1"/>
  <c r="AL214" i="1"/>
  <c r="AM214" i="1"/>
  <c r="AN214" i="1"/>
  <c r="AO214" i="1"/>
  <c r="AP214" i="1"/>
  <c r="AQ214" i="1"/>
  <c r="AR214" i="1"/>
  <c r="AS214" i="1"/>
  <c r="AT214" i="1"/>
  <c r="AU214" i="1"/>
  <c r="AV214" i="1"/>
  <c r="AW214" i="1"/>
  <c r="BB214" i="1"/>
  <c r="A233" i="1"/>
  <c r="C233" i="1"/>
  <c r="E233" i="1"/>
  <c r="G233" i="1"/>
  <c r="H233" i="1"/>
  <c r="I233" i="1"/>
  <c r="J233" i="1"/>
  <c r="K233" i="1"/>
  <c r="L233" i="1"/>
  <c r="M233" i="1"/>
  <c r="N233" i="1"/>
  <c r="O233" i="1"/>
  <c r="P233" i="1"/>
  <c r="Q233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O233" i="1"/>
  <c r="AP233" i="1"/>
  <c r="AQ233" i="1"/>
  <c r="AR233" i="1"/>
  <c r="AS233" i="1"/>
  <c r="AT233" i="1"/>
  <c r="AU233" i="1"/>
  <c r="AV233" i="1"/>
  <c r="AW233" i="1"/>
  <c r="BB233" i="1"/>
  <c r="C522" i="1"/>
  <c r="E522" i="1"/>
  <c r="G522" i="1"/>
  <c r="H522" i="1"/>
  <c r="I522" i="1"/>
  <c r="J522" i="1"/>
  <c r="K522" i="1"/>
  <c r="L522" i="1"/>
  <c r="M522" i="1"/>
  <c r="N522" i="1"/>
  <c r="O522" i="1"/>
  <c r="P522" i="1"/>
  <c r="Q522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AG522" i="1"/>
  <c r="AH522" i="1"/>
  <c r="AI522" i="1"/>
  <c r="AJ522" i="1"/>
  <c r="AK522" i="1"/>
  <c r="AL522" i="1"/>
  <c r="AM522" i="1"/>
  <c r="AN522" i="1"/>
  <c r="AO522" i="1"/>
  <c r="AP522" i="1"/>
  <c r="AQ522" i="1"/>
  <c r="AR522" i="1"/>
  <c r="AS522" i="1"/>
  <c r="AT522" i="1"/>
  <c r="AU522" i="1"/>
  <c r="AV522" i="1"/>
  <c r="AW522" i="1"/>
  <c r="BB522" i="1"/>
  <c r="C543" i="1"/>
  <c r="E543" i="1"/>
  <c r="G543" i="1"/>
  <c r="H543" i="1"/>
  <c r="I543" i="1"/>
  <c r="J543" i="1"/>
  <c r="K543" i="1"/>
  <c r="L543" i="1"/>
  <c r="M543" i="1"/>
  <c r="N543" i="1"/>
  <c r="O543" i="1"/>
  <c r="P543" i="1"/>
  <c r="Q543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AG543" i="1"/>
  <c r="AH543" i="1"/>
  <c r="AI543" i="1"/>
  <c r="AJ543" i="1"/>
  <c r="AK543" i="1"/>
  <c r="AL543" i="1"/>
  <c r="AM543" i="1"/>
  <c r="AN543" i="1"/>
  <c r="AO543" i="1"/>
  <c r="AP543" i="1"/>
  <c r="AQ543" i="1"/>
  <c r="AR543" i="1"/>
  <c r="AS543" i="1"/>
  <c r="AT543" i="1"/>
  <c r="AU543" i="1"/>
  <c r="AV543" i="1"/>
  <c r="AW543" i="1"/>
  <c r="BB543" i="1"/>
  <c r="C787" i="1"/>
  <c r="E787" i="1"/>
  <c r="G787" i="1"/>
  <c r="H787" i="1"/>
  <c r="I787" i="1"/>
  <c r="J787" i="1"/>
  <c r="K787" i="1"/>
  <c r="L787" i="1"/>
  <c r="M787" i="1"/>
  <c r="N787" i="1"/>
  <c r="O787" i="1"/>
  <c r="P787" i="1"/>
  <c r="Q787" i="1"/>
  <c r="R787" i="1"/>
  <c r="S787" i="1"/>
  <c r="T787" i="1"/>
  <c r="U787" i="1"/>
  <c r="V787" i="1"/>
  <c r="W787" i="1"/>
  <c r="X787" i="1"/>
  <c r="Y787" i="1"/>
  <c r="Z787" i="1"/>
  <c r="AA787" i="1"/>
  <c r="AB787" i="1"/>
  <c r="AC787" i="1"/>
  <c r="AD787" i="1"/>
  <c r="AE787" i="1"/>
  <c r="AF787" i="1"/>
  <c r="AG787" i="1"/>
  <c r="AH787" i="1"/>
  <c r="AI787" i="1"/>
  <c r="AJ787" i="1"/>
  <c r="AK787" i="1"/>
  <c r="AL787" i="1"/>
  <c r="AM787" i="1"/>
  <c r="AN787" i="1"/>
  <c r="AO787" i="1"/>
  <c r="AP787" i="1"/>
  <c r="AQ787" i="1"/>
  <c r="AR787" i="1"/>
  <c r="AS787" i="1"/>
  <c r="AT787" i="1"/>
  <c r="AU787" i="1"/>
  <c r="AV787" i="1"/>
  <c r="AW787" i="1"/>
  <c r="BB787" i="1"/>
  <c r="C803" i="1"/>
  <c r="E803" i="1"/>
  <c r="G803" i="1"/>
  <c r="H803" i="1"/>
  <c r="I803" i="1"/>
  <c r="J803" i="1"/>
  <c r="K803" i="1"/>
  <c r="L803" i="1"/>
  <c r="M803" i="1"/>
  <c r="N803" i="1"/>
  <c r="O803" i="1"/>
  <c r="P803" i="1"/>
  <c r="Q803" i="1"/>
  <c r="R803" i="1"/>
  <c r="S803" i="1"/>
  <c r="T803" i="1"/>
  <c r="U803" i="1"/>
  <c r="V803" i="1"/>
  <c r="W803" i="1"/>
  <c r="X803" i="1"/>
  <c r="Y803" i="1"/>
  <c r="Z803" i="1"/>
  <c r="AA803" i="1"/>
  <c r="AB803" i="1"/>
  <c r="AC803" i="1"/>
  <c r="AD803" i="1"/>
  <c r="AE803" i="1"/>
  <c r="AF803" i="1"/>
  <c r="AG803" i="1"/>
  <c r="AH803" i="1"/>
  <c r="AI803" i="1"/>
  <c r="AJ803" i="1"/>
  <c r="AK803" i="1"/>
  <c r="AL803" i="1"/>
  <c r="AM803" i="1"/>
  <c r="AN803" i="1"/>
  <c r="AO803" i="1"/>
  <c r="AP803" i="1"/>
  <c r="AQ803" i="1"/>
  <c r="AR803" i="1"/>
  <c r="AS803" i="1"/>
  <c r="AT803" i="1"/>
  <c r="AU803" i="1"/>
  <c r="AV803" i="1"/>
  <c r="AW803" i="1"/>
  <c r="BB803" i="1"/>
  <c r="A297" i="1"/>
  <c r="C297" i="1"/>
  <c r="E297" i="1"/>
  <c r="G297" i="1"/>
  <c r="H297" i="1"/>
  <c r="I297" i="1"/>
  <c r="J297" i="1"/>
  <c r="K297" i="1"/>
  <c r="L297" i="1"/>
  <c r="M297" i="1"/>
  <c r="N297" i="1"/>
  <c r="O297" i="1"/>
  <c r="P297" i="1"/>
  <c r="Q297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O297" i="1"/>
  <c r="AP297" i="1"/>
  <c r="AQ297" i="1"/>
  <c r="AR297" i="1"/>
  <c r="AS297" i="1"/>
  <c r="AT297" i="1"/>
  <c r="AU297" i="1"/>
  <c r="AV297" i="1"/>
  <c r="AW297" i="1"/>
  <c r="BB297" i="1"/>
  <c r="A316" i="1"/>
  <c r="C316" i="1"/>
  <c r="E316" i="1"/>
  <c r="G316" i="1"/>
  <c r="H316" i="1"/>
  <c r="I316" i="1"/>
  <c r="J316" i="1"/>
  <c r="K316" i="1"/>
  <c r="L316" i="1"/>
  <c r="M316" i="1"/>
  <c r="N316" i="1"/>
  <c r="O316" i="1"/>
  <c r="P316" i="1"/>
  <c r="Q316" i="1"/>
  <c r="R316" i="1"/>
  <c r="S316" i="1"/>
  <c r="T316" i="1"/>
  <c r="U316" i="1"/>
  <c r="V316" i="1"/>
  <c r="W316" i="1"/>
  <c r="X316" i="1"/>
  <c r="Y316" i="1"/>
  <c r="Z316" i="1"/>
  <c r="AA316" i="1"/>
  <c r="AB316" i="1"/>
  <c r="AC316" i="1"/>
  <c r="AD316" i="1"/>
  <c r="AE316" i="1"/>
  <c r="AF316" i="1"/>
  <c r="AG316" i="1"/>
  <c r="AH316" i="1"/>
  <c r="AI316" i="1"/>
  <c r="AJ316" i="1"/>
  <c r="AK316" i="1"/>
  <c r="AL316" i="1"/>
  <c r="AM316" i="1"/>
  <c r="AN316" i="1"/>
  <c r="AO316" i="1"/>
  <c r="AP316" i="1"/>
  <c r="AQ316" i="1"/>
  <c r="AR316" i="1"/>
  <c r="AS316" i="1"/>
  <c r="AT316" i="1"/>
  <c r="AU316" i="1"/>
  <c r="AV316" i="1"/>
  <c r="AW316" i="1"/>
  <c r="BB316" i="1"/>
  <c r="A399" i="1"/>
  <c r="C399" i="1"/>
  <c r="E399" i="1"/>
  <c r="G399" i="1"/>
  <c r="H399" i="1"/>
  <c r="I399" i="1"/>
  <c r="J399" i="1"/>
  <c r="K399" i="1"/>
  <c r="L399" i="1"/>
  <c r="M399" i="1"/>
  <c r="N399" i="1"/>
  <c r="O399" i="1"/>
  <c r="P399" i="1"/>
  <c r="Q399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O399" i="1"/>
  <c r="AP399" i="1"/>
  <c r="AQ399" i="1"/>
  <c r="AR399" i="1"/>
  <c r="AS399" i="1"/>
  <c r="AT399" i="1"/>
  <c r="AU399" i="1"/>
  <c r="AV399" i="1"/>
  <c r="AW399" i="1"/>
  <c r="BB399" i="1"/>
  <c r="A418" i="1"/>
  <c r="C418" i="1"/>
  <c r="E418" i="1"/>
  <c r="G418" i="1"/>
  <c r="H418" i="1"/>
  <c r="I418" i="1"/>
  <c r="J418" i="1"/>
  <c r="K418" i="1"/>
  <c r="L418" i="1"/>
  <c r="M418" i="1"/>
  <c r="N418" i="1"/>
  <c r="O418" i="1"/>
  <c r="P418" i="1"/>
  <c r="Q418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O418" i="1"/>
  <c r="AP418" i="1"/>
  <c r="AQ418" i="1"/>
  <c r="AR418" i="1"/>
  <c r="AS418" i="1"/>
  <c r="AT418" i="1"/>
  <c r="AU418" i="1"/>
  <c r="AV418" i="1"/>
  <c r="AW418" i="1"/>
  <c r="BB418" i="1"/>
  <c r="C473" i="1"/>
  <c r="E473" i="1"/>
  <c r="G473" i="1"/>
  <c r="H473" i="1"/>
  <c r="I473" i="1"/>
  <c r="J473" i="1"/>
  <c r="K473" i="1"/>
  <c r="L473" i="1"/>
  <c r="M473" i="1"/>
  <c r="N473" i="1"/>
  <c r="O473" i="1"/>
  <c r="P473" i="1"/>
  <c r="Q473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O473" i="1"/>
  <c r="AP473" i="1"/>
  <c r="AQ473" i="1"/>
  <c r="AR473" i="1"/>
  <c r="AS473" i="1"/>
  <c r="AT473" i="1"/>
  <c r="AU473" i="1"/>
  <c r="AV473" i="1"/>
  <c r="AW473" i="1"/>
  <c r="BB473" i="1"/>
  <c r="C497" i="1"/>
  <c r="E497" i="1"/>
  <c r="G497" i="1"/>
  <c r="H497" i="1"/>
  <c r="I497" i="1"/>
  <c r="J497" i="1"/>
  <c r="K497" i="1"/>
  <c r="L497" i="1"/>
  <c r="M497" i="1"/>
  <c r="N497" i="1"/>
  <c r="O497" i="1"/>
  <c r="P497" i="1"/>
  <c r="Q497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AG497" i="1"/>
  <c r="AH497" i="1"/>
  <c r="AI497" i="1"/>
  <c r="AJ497" i="1"/>
  <c r="AK497" i="1"/>
  <c r="AL497" i="1"/>
  <c r="AM497" i="1"/>
  <c r="AN497" i="1"/>
  <c r="AO497" i="1"/>
  <c r="AP497" i="1"/>
  <c r="AQ497" i="1"/>
  <c r="AR497" i="1"/>
  <c r="AS497" i="1"/>
  <c r="AT497" i="1"/>
  <c r="AU497" i="1"/>
  <c r="AV497" i="1"/>
  <c r="AW497" i="1"/>
  <c r="BB497" i="1"/>
  <c r="C704" i="1"/>
  <c r="E704" i="1"/>
  <c r="G704" i="1"/>
  <c r="H704" i="1"/>
  <c r="I704" i="1"/>
  <c r="J704" i="1"/>
  <c r="K704" i="1"/>
  <c r="L704" i="1"/>
  <c r="M704" i="1"/>
  <c r="N704" i="1"/>
  <c r="O704" i="1"/>
  <c r="P704" i="1"/>
  <c r="Q704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AG704" i="1"/>
  <c r="AH704" i="1"/>
  <c r="AI704" i="1"/>
  <c r="AJ704" i="1"/>
  <c r="AK704" i="1"/>
  <c r="AL704" i="1"/>
  <c r="AM704" i="1"/>
  <c r="AN704" i="1"/>
  <c r="AO704" i="1"/>
  <c r="AP704" i="1"/>
  <c r="AQ704" i="1"/>
  <c r="AR704" i="1"/>
  <c r="AS704" i="1"/>
  <c r="AT704" i="1"/>
  <c r="AU704" i="1"/>
  <c r="AV704" i="1"/>
  <c r="AW704" i="1"/>
  <c r="BB704" i="1"/>
  <c r="C721" i="1"/>
  <c r="E721" i="1"/>
  <c r="G721" i="1"/>
  <c r="H721" i="1"/>
  <c r="I721" i="1"/>
  <c r="J721" i="1"/>
  <c r="K721" i="1"/>
  <c r="L721" i="1"/>
  <c r="M721" i="1"/>
  <c r="N721" i="1"/>
  <c r="O721" i="1"/>
  <c r="P721" i="1"/>
  <c r="Q721" i="1"/>
  <c r="R721" i="1"/>
  <c r="S721" i="1"/>
  <c r="T721" i="1"/>
  <c r="U721" i="1"/>
  <c r="V721" i="1"/>
  <c r="W721" i="1"/>
  <c r="X721" i="1"/>
  <c r="Y721" i="1"/>
  <c r="Z721" i="1"/>
  <c r="AA721" i="1"/>
  <c r="AB721" i="1"/>
  <c r="AC721" i="1"/>
  <c r="AD721" i="1"/>
  <c r="AE721" i="1"/>
  <c r="AF721" i="1"/>
  <c r="AG721" i="1"/>
  <c r="AH721" i="1"/>
  <c r="AI721" i="1"/>
  <c r="AJ721" i="1"/>
  <c r="AK721" i="1"/>
  <c r="AL721" i="1"/>
  <c r="AM721" i="1"/>
  <c r="AN721" i="1"/>
  <c r="AO721" i="1"/>
  <c r="AP721" i="1"/>
  <c r="AQ721" i="1"/>
  <c r="AR721" i="1"/>
  <c r="AS721" i="1"/>
  <c r="AT721" i="1"/>
  <c r="AU721" i="1"/>
  <c r="AV721" i="1"/>
  <c r="AW721" i="1"/>
  <c r="BB721" i="1"/>
  <c r="C842" i="1"/>
  <c r="E842" i="1"/>
  <c r="G842" i="1"/>
  <c r="H842" i="1"/>
  <c r="I842" i="1"/>
  <c r="J842" i="1"/>
  <c r="K842" i="1"/>
  <c r="L842" i="1"/>
  <c r="M842" i="1"/>
  <c r="N842" i="1"/>
  <c r="O842" i="1"/>
  <c r="P842" i="1"/>
  <c r="Q842" i="1"/>
  <c r="R842" i="1"/>
  <c r="S842" i="1"/>
  <c r="T842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AG842" i="1"/>
  <c r="AH842" i="1"/>
  <c r="AI842" i="1"/>
  <c r="AJ842" i="1"/>
  <c r="AK842" i="1"/>
  <c r="AL842" i="1"/>
  <c r="AM842" i="1"/>
  <c r="AN842" i="1"/>
  <c r="AO842" i="1"/>
  <c r="AP842" i="1"/>
  <c r="AQ842" i="1"/>
  <c r="AR842" i="1"/>
  <c r="AS842" i="1"/>
  <c r="AT842" i="1"/>
  <c r="AU842" i="1"/>
  <c r="AV842" i="1"/>
  <c r="AW842" i="1"/>
  <c r="BB842" i="1"/>
  <c r="C860" i="1"/>
  <c r="E860" i="1"/>
  <c r="G860" i="1"/>
  <c r="H860" i="1"/>
  <c r="I860" i="1"/>
  <c r="J860" i="1"/>
  <c r="K860" i="1"/>
  <c r="L860" i="1"/>
  <c r="M860" i="1"/>
  <c r="N860" i="1"/>
  <c r="O860" i="1"/>
  <c r="P860" i="1"/>
  <c r="Q860" i="1"/>
  <c r="R860" i="1"/>
  <c r="S860" i="1"/>
  <c r="T860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AG860" i="1"/>
  <c r="AH860" i="1"/>
  <c r="AI860" i="1"/>
  <c r="AJ860" i="1"/>
  <c r="AK860" i="1"/>
  <c r="AL860" i="1"/>
  <c r="AM860" i="1"/>
  <c r="AN860" i="1"/>
  <c r="AO860" i="1"/>
  <c r="AP860" i="1"/>
  <c r="AQ860" i="1"/>
  <c r="AR860" i="1"/>
  <c r="AS860" i="1"/>
  <c r="AT860" i="1"/>
  <c r="AU860" i="1"/>
  <c r="AV860" i="1"/>
  <c r="AW860" i="1"/>
  <c r="BB860" i="1"/>
  <c r="BB966" i="1"/>
  <c r="BB986" i="1"/>
  <c r="BB1042" i="1"/>
  <c r="C600" i="1"/>
  <c r="E600" i="1"/>
  <c r="G600" i="1"/>
  <c r="H600" i="1"/>
  <c r="I600" i="1"/>
  <c r="J600" i="1"/>
  <c r="K600" i="1"/>
  <c r="L600" i="1"/>
  <c r="M600" i="1"/>
  <c r="N600" i="1"/>
  <c r="O600" i="1"/>
  <c r="P600" i="1"/>
  <c r="Q600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AG600" i="1"/>
  <c r="AH600" i="1"/>
  <c r="AI600" i="1"/>
  <c r="AJ600" i="1"/>
  <c r="AK600" i="1"/>
  <c r="AL600" i="1"/>
  <c r="AM600" i="1"/>
  <c r="AN600" i="1"/>
  <c r="AO600" i="1"/>
  <c r="AP600" i="1"/>
  <c r="AQ600" i="1"/>
  <c r="AR600" i="1"/>
  <c r="AS600" i="1"/>
  <c r="AT600" i="1"/>
  <c r="AU600" i="1"/>
  <c r="AV600" i="1"/>
  <c r="AW600" i="1"/>
  <c r="BB600" i="1"/>
  <c r="C620" i="1"/>
  <c r="E620" i="1"/>
  <c r="G620" i="1"/>
  <c r="H620" i="1"/>
  <c r="I620" i="1"/>
  <c r="J620" i="1"/>
  <c r="K620" i="1"/>
  <c r="L620" i="1"/>
  <c r="M620" i="1"/>
  <c r="N620" i="1"/>
  <c r="O620" i="1"/>
  <c r="P620" i="1"/>
  <c r="Q620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AG620" i="1"/>
  <c r="AH620" i="1"/>
  <c r="AI620" i="1"/>
  <c r="AJ620" i="1"/>
  <c r="AK620" i="1"/>
  <c r="AL620" i="1"/>
  <c r="AM620" i="1"/>
  <c r="AN620" i="1"/>
  <c r="AO620" i="1"/>
  <c r="AP620" i="1"/>
  <c r="AQ620" i="1"/>
  <c r="AR620" i="1"/>
  <c r="AS620" i="1"/>
  <c r="AT620" i="1"/>
  <c r="AU620" i="1"/>
  <c r="AV620" i="1"/>
  <c r="AW620" i="1"/>
  <c r="BB620" i="1"/>
  <c r="C902" i="1"/>
  <c r="E902" i="1"/>
  <c r="G902" i="1"/>
  <c r="H902" i="1"/>
  <c r="I902" i="1"/>
  <c r="J902" i="1"/>
  <c r="K902" i="1"/>
  <c r="L902" i="1"/>
  <c r="M902" i="1"/>
  <c r="N902" i="1"/>
  <c r="O902" i="1"/>
  <c r="P902" i="1"/>
  <c r="Q902" i="1"/>
  <c r="R902" i="1"/>
  <c r="S902" i="1"/>
  <c r="T902" i="1"/>
  <c r="U902" i="1"/>
  <c r="V902" i="1"/>
  <c r="W902" i="1"/>
  <c r="X902" i="1"/>
  <c r="Y902" i="1"/>
  <c r="Z902" i="1"/>
  <c r="AA902" i="1"/>
  <c r="AB902" i="1"/>
  <c r="AC902" i="1"/>
  <c r="AD902" i="1"/>
  <c r="AE902" i="1"/>
  <c r="AF902" i="1"/>
  <c r="AG902" i="1"/>
  <c r="AH902" i="1"/>
  <c r="AI902" i="1"/>
  <c r="AJ902" i="1"/>
  <c r="AK902" i="1"/>
  <c r="AL902" i="1"/>
  <c r="AM902" i="1"/>
  <c r="AN902" i="1"/>
  <c r="AO902" i="1"/>
  <c r="AP902" i="1"/>
  <c r="AQ902" i="1"/>
  <c r="AR902" i="1"/>
  <c r="AS902" i="1"/>
  <c r="AT902" i="1"/>
  <c r="AU902" i="1"/>
  <c r="AV902" i="1"/>
  <c r="AW902" i="1"/>
  <c r="BB902" i="1"/>
  <c r="BB1056" i="1"/>
  <c r="BB1075" i="1"/>
  <c r="D139" i="1"/>
  <c r="B162" i="1"/>
  <c r="D162" i="1"/>
  <c r="D768" i="1"/>
  <c r="D782" i="1"/>
  <c r="D534" i="1"/>
  <c r="D554" i="1"/>
  <c r="D103" i="1"/>
  <c r="B120" i="1"/>
  <c r="D120" i="1"/>
  <c r="D679" i="1"/>
  <c r="D694" i="1"/>
  <c r="D850" i="1"/>
  <c r="D867" i="1"/>
  <c r="D922" i="1"/>
  <c r="B81" i="1"/>
  <c r="D81" i="1"/>
  <c r="D569" i="1"/>
  <c r="A139" i="1"/>
  <c r="C139" i="1"/>
  <c r="E139" i="1"/>
  <c r="G139" i="1"/>
  <c r="H139" i="1"/>
  <c r="I139" i="1"/>
  <c r="J139" i="1"/>
  <c r="K139" i="1"/>
  <c r="L139" i="1"/>
  <c r="M139" i="1"/>
  <c r="N139" i="1"/>
  <c r="O139" i="1"/>
  <c r="P139" i="1"/>
  <c r="Q139" i="1"/>
  <c r="R139" i="1"/>
  <c r="S139" i="1"/>
  <c r="T139" i="1"/>
  <c r="U139" i="1"/>
  <c r="V139" i="1"/>
  <c r="W139" i="1"/>
  <c r="X139" i="1"/>
  <c r="Y139" i="1"/>
  <c r="Z139" i="1"/>
  <c r="AA139" i="1"/>
  <c r="AB139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O139" i="1"/>
  <c r="AP139" i="1"/>
  <c r="AQ139" i="1"/>
  <c r="AR139" i="1"/>
  <c r="AS139" i="1"/>
  <c r="AT139" i="1"/>
  <c r="AU139" i="1"/>
  <c r="AV139" i="1"/>
  <c r="AW139" i="1"/>
  <c r="BB139" i="1"/>
  <c r="A162" i="1"/>
  <c r="C162" i="1"/>
  <c r="E162" i="1"/>
  <c r="G162" i="1"/>
  <c r="H162" i="1"/>
  <c r="I162" i="1"/>
  <c r="J162" i="1"/>
  <c r="K162" i="1"/>
  <c r="L162" i="1"/>
  <c r="M162" i="1"/>
  <c r="N162" i="1"/>
  <c r="O162" i="1"/>
  <c r="P162" i="1"/>
  <c r="Q162" i="1"/>
  <c r="R162" i="1"/>
  <c r="S162" i="1"/>
  <c r="T162" i="1"/>
  <c r="U162" i="1"/>
  <c r="V162" i="1"/>
  <c r="W162" i="1"/>
  <c r="X162" i="1"/>
  <c r="Y162" i="1"/>
  <c r="Z162" i="1"/>
  <c r="AA162" i="1"/>
  <c r="AB162" i="1"/>
  <c r="AC162" i="1"/>
  <c r="AD162" i="1"/>
  <c r="AE162" i="1"/>
  <c r="AF162" i="1"/>
  <c r="AG162" i="1"/>
  <c r="AH162" i="1"/>
  <c r="AI162" i="1"/>
  <c r="AJ162" i="1"/>
  <c r="AK162" i="1"/>
  <c r="AL162" i="1"/>
  <c r="AM162" i="1"/>
  <c r="AN162" i="1"/>
  <c r="AO162" i="1"/>
  <c r="AP162" i="1"/>
  <c r="AQ162" i="1"/>
  <c r="AR162" i="1"/>
  <c r="AS162" i="1"/>
  <c r="AT162" i="1"/>
  <c r="AU162" i="1"/>
  <c r="AV162" i="1"/>
  <c r="AW162" i="1"/>
  <c r="BB162" i="1"/>
  <c r="C768" i="1"/>
  <c r="E768" i="1"/>
  <c r="G768" i="1"/>
  <c r="H768" i="1"/>
  <c r="I768" i="1"/>
  <c r="J768" i="1"/>
  <c r="K768" i="1"/>
  <c r="L768" i="1"/>
  <c r="M768" i="1"/>
  <c r="N768" i="1"/>
  <c r="O768" i="1"/>
  <c r="P768" i="1"/>
  <c r="Q768" i="1"/>
  <c r="R768" i="1"/>
  <c r="S768" i="1"/>
  <c r="T768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AG768" i="1"/>
  <c r="AH768" i="1"/>
  <c r="AI768" i="1"/>
  <c r="AJ768" i="1"/>
  <c r="AK768" i="1"/>
  <c r="AL768" i="1"/>
  <c r="AM768" i="1"/>
  <c r="AN768" i="1"/>
  <c r="AO768" i="1"/>
  <c r="AP768" i="1"/>
  <c r="AQ768" i="1"/>
  <c r="AR768" i="1"/>
  <c r="AS768" i="1"/>
  <c r="AT768" i="1"/>
  <c r="AU768" i="1"/>
  <c r="AV768" i="1"/>
  <c r="AW768" i="1"/>
  <c r="BB768" i="1"/>
  <c r="C782" i="1"/>
  <c r="E782" i="1"/>
  <c r="G782" i="1"/>
  <c r="H782" i="1"/>
  <c r="I782" i="1"/>
  <c r="J782" i="1"/>
  <c r="K782" i="1"/>
  <c r="L782" i="1"/>
  <c r="M782" i="1"/>
  <c r="N782" i="1"/>
  <c r="O782" i="1"/>
  <c r="P782" i="1"/>
  <c r="Q782" i="1"/>
  <c r="R782" i="1"/>
  <c r="S782" i="1"/>
  <c r="T782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AG782" i="1"/>
  <c r="AH782" i="1"/>
  <c r="AI782" i="1"/>
  <c r="AJ782" i="1"/>
  <c r="AK782" i="1"/>
  <c r="AL782" i="1"/>
  <c r="AM782" i="1"/>
  <c r="AN782" i="1"/>
  <c r="AO782" i="1"/>
  <c r="AP782" i="1"/>
  <c r="AQ782" i="1"/>
  <c r="AR782" i="1"/>
  <c r="AS782" i="1"/>
  <c r="AT782" i="1"/>
  <c r="AU782" i="1"/>
  <c r="AV782" i="1"/>
  <c r="AW782" i="1"/>
  <c r="BB782" i="1"/>
  <c r="C534" i="1"/>
  <c r="E534" i="1"/>
  <c r="G534" i="1"/>
  <c r="H534" i="1"/>
  <c r="I534" i="1"/>
  <c r="J534" i="1"/>
  <c r="K534" i="1"/>
  <c r="L534" i="1"/>
  <c r="M534" i="1"/>
  <c r="N534" i="1"/>
  <c r="O534" i="1"/>
  <c r="P534" i="1"/>
  <c r="Q534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AG534" i="1"/>
  <c r="AH534" i="1"/>
  <c r="AI534" i="1"/>
  <c r="AJ534" i="1"/>
  <c r="AK534" i="1"/>
  <c r="AL534" i="1"/>
  <c r="AM534" i="1"/>
  <c r="AN534" i="1"/>
  <c r="AO534" i="1"/>
  <c r="AP534" i="1"/>
  <c r="AQ534" i="1"/>
  <c r="AR534" i="1"/>
  <c r="AS534" i="1"/>
  <c r="AT534" i="1"/>
  <c r="AU534" i="1"/>
  <c r="AV534" i="1"/>
  <c r="AW534" i="1"/>
  <c r="BB534" i="1"/>
  <c r="C554" i="1"/>
  <c r="E554" i="1"/>
  <c r="G554" i="1"/>
  <c r="H554" i="1"/>
  <c r="I554" i="1"/>
  <c r="J554" i="1"/>
  <c r="K554" i="1"/>
  <c r="L554" i="1"/>
  <c r="M554" i="1"/>
  <c r="N554" i="1"/>
  <c r="O554" i="1"/>
  <c r="P554" i="1"/>
  <c r="Q554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AG554" i="1"/>
  <c r="AH554" i="1"/>
  <c r="AI554" i="1"/>
  <c r="AJ554" i="1"/>
  <c r="AK554" i="1"/>
  <c r="AL554" i="1"/>
  <c r="AM554" i="1"/>
  <c r="AN554" i="1"/>
  <c r="AO554" i="1"/>
  <c r="AP554" i="1"/>
  <c r="AQ554" i="1"/>
  <c r="AR554" i="1"/>
  <c r="AS554" i="1"/>
  <c r="AT554" i="1"/>
  <c r="AU554" i="1"/>
  <c r="AV554" i="1"/>
  <c r="AW554" i="1"/>
  <c r="BB554" i="1"/>
  <c r="A103" i="1"/>
  <c r="C103" i="1"/>
  <c r="E103" i="1"/>
  <c r="G103" i="1"/>
  <c r="H103" i="1"/>
  <c r="I103" i="1"/>
  <c r="J103" i="1"/>
  <c r="K103" i="1"/>
  <c r="L103" i="1"/>
  <c r="M103" i="1"/>
  <c r="N103" i="1"/>
  <c r="O103" i="1"/>
  <c r="P103" i="1"/>
  <c r="Q103" i="1"/>
  <c r="R103" i="1"/>
  <c r="S103" i="1"/>
  <c r="T103" i="1"/>
  <c r="U103" i="1"/>
  <c r="V103" i="1"/>
  <c r="W103" i="1"/>
  <c r="X103" i="1"/>
  <c r="Y103" i="1"/>
  <c r="Z103" i="1"/>
  <c r="AA103" i="1"/>
  <c r="AB103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O103" i="1"/>
  <c r="AP103" i="1"/>
  <c r="AQ103" i="1"/>
  <c r="AR103" i="1"/>
  <c r="AS103" i="1"/>
  <c r="AT103" i="1"/>
  <c r="AU103" i="1"/>
  <c r="AV103" i="1"/>
  <c r="AW103" i="1"/>
  <c r="BB103" i="1"/>
  <c r="A120" i="1"/>
  <c r="C120" i="1"/>
  <c r="E120" i="1"/>
  <c r="G120" i="1"/>
  <c r="H120" i="1"/>
  <c r="I120" i="1"/>
  <c r="J120" i="1"/>
  <c r="K120" i="1"/>
  <c r="L120" i="1"/>
  <c r="M120" i="1"/>
  <c r="N120" i="1"/>
  <c r="O120" i="1"/>
  <c r="P120" i="1"/>
  <c r="Q120" i="1"/>
  <c r="R120" i="1"/>
  <c r="S120" i="1"/>
  <c r="T120" i="1"/>
  <c r="U120" i="1"/>
  <c r="V120" i="1"/>
  <c r="W120" i="1"/>
  <c r="X120" i="1"/>
  <c r="Y120" i="1"/>
  <c r="Z120" i="1"/>
  <c r="AA120" i="1"/>
  <c r="AB120" i="1"/>
  <c r="AC120" i="1"/>
  <c r="AD120" i="1"/>
  <c r="AE120" i="1"/>
  <c r="AF120" i="1"/>
  <c r="AG120" i="1"/>
  <c r="AH120" i="1"/>
  <c r="AI120" i="1"/>
  <c r="AJ120" i="1"/>
  <c r="AK120" i="1"/>
  <c r="AL120" i="1"/>
  <c r="AM120" i="1"/>
  <c r="AN120" i="1"/>
  <c r="AO120" i="1"/>
  <c r="AP120" i="1"/>
  <c r="AQ120" i="1"/>
  <c r="AR120" i="1"/>
  <c r="AS120" i="1"/>
  <c r="AT120" i="1"/>
  <c r="AU120" i="1"/>
  <c r="AV120" i="1"/>
  <c r="AW120" i="1"/>
  <c r="BB120" i="1"/>
  <c r="C679" i="1"/>
  <c r="E679" i="1"/>
  <c r="G679" i="1"/>
  <c r="H679" i="1"/>
  <c r="I679" i="1"/>
  <c r="J679" i="1"/>
  <c r="K679" i="1"/>
  <c r="L679" i="1"/>
  <c r="M679" i="1"/>
  <c r="N679" i="1"/>
  <c r="O679" i="1"/>
  <c r="P679" i="1"/>
  <c r="Q679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AD679" i="1"/>
  <c r="AE679" i="1"/>
  <c r="AF679" i="1"/>
  <c r="AG679" i="1"/>
  <c r="AH679" i="1"/>
  <c r="AI679" i="1"/>
  <c r="AJ679" i="1"/>
  <c r="AK679" i="1"/>
  <c r="AL679" i="1"/>
  <c r="AM679" i="1"/>
  <c r="AN679" i="1"/>
  <c r="AO679" i="1"/>
  <c r="AP679" i="1"/>
  <c r="AQ679" i="1"/>
  <c r="AR679" i="1"/>
  <c r="AS679" i="1"/>
  <c r="AT679" i="1"/>
  <c r="AU679" i="1"/>
  <c r="AV679" i="1"/>
  <c r="AW679" i="1"/>
  <c r="BB679" i="1"/>
  <c r="C694" i="1"/>
  <c r="E694" i="1"/>
  <c r="G694" i="1"/>
  <c r="H694" i="1"/>
  <c r="I694" i="1"/>
  <c r="J694" i="1"/>
  <c r="K694" i="1"/>
  <c r="L694" i="1"/>
  <c r="M694" i="1"/>
  <c r="N694" i="1"/>
  <c r="O694" i="1"/>
  <c r="P694" i="1"/>
  <c r="Q694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AG694" i="1"/>
  <c r="AH694" i="1"/>
  <c r="AI694" i="1"/>
  <c r="AJ694" i="1"/>
  <c r="AK694" i="1"/>
  <c r="AL694" i="1"/>
  <c r="AM694" i="1"/>
  <c r="AN694" i="1"/>
  <c r="AO694" i="1"/>
  <c r="AP694" i="1"/>
  <c r="AQ694" i="1"/>
  <c r="AR694" i="1"/>
  <c r="AS694" i="1"/>
  <c r="AT694" i="1"/>
  <c r="AU694" i="1"/>
  <c r="AV694" i="1"/>
  <c r="AW694" i="1"/>
  <c r="BB694" i="1"/>
  <c r="C850" i="1"/>
  <c r="E850" i="1"/>
  <c r="G850" i="1"/>
  <c r="H850" i="1"/>
  <c r="I850" i="1"/>
  <c r="J850" i="1"/>
  <c r="K850" i="1"/>
  <c r="L850" i="1"/>
  <c r="M850" i="1"/>
  <c r="N850" i="1"/>
  <c r="O850" i="1"/>
  <c r="P850" i="1"/>
  <c r="Q850" i="1"/>
  <c r="R850" i="1"/>
  <c r="S850" i="1"/>
  <c r="T850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AG850" i="1"/>
  <c r="AH850" i="1"/>
  <c r="AI850" i="1"/>
  <c r="AJ850" i="1"/>
  <c r="AK850" i="1"/>
  <c r="AL850" i="1"/>
  <c r="AM850" i="1"/>
  <c r="AN850" i="1"/>
  <c r="AO850" i="1"/>
  <c r="AP850" i="1"/>
  <c r="AQ850" i="1"/>
  <c r="AR850" i="1"/>
  <c r="AS850" i="1"/>
  <c r="AT850" i="1"/>
  <c r="AU850" i="1"/>
  <c r="AV850" i="1"/>
  <c r="AW850" i="1"/>
  <c r="BB850" i="1"/>
  <c r="C867" i="1"/>
  <c r="E867" i="1"/>
  <c r="G867" i="1"/>
  <c r="H867" i="1"/>
  <c r="I867" i="1"/>
  <c r="J867" i="1"/>
  <c r="K867" i="1"/>
  <c r="L867" i="1"/>
  <c r="M867" i="1"/>
  <c r="N867" i="1"/>
  <c r="O867" i="1"/>
  <c r="P867" i="1"/>
  <c r="Q867" i="1"/>
  <c r="R867" i="1"/>
  <c r="S867" i="1"/>
  <c r="T867" i="1"/>
  <c r="U867" i="1"/>
  <c r="V867" i="1"/>
  <c r="W867" i="1"/>
  <c r="X867" i="1"/>
  <c r="Y867" i="1"/>
  <c r="Z867" i="1"/>
  <c r="AA867" i="1"/>
  <c r="AB867" i="1"/>
  <c r="AC867" i="1"/>
  <c r="AD867" i="1"/>
  <c r="AE867" i="1"/>
  <c r="AF867" i="1"/>
  <c r="AG867" i="1"/>
  <c r="AH867" i="1"/>
  <c r="AI867" i="1"/>
  <c r="AJ867" i="1"/>
  <c r="AK867" i="1"/>
  <c r="AL867" i="1"/>
  <c r="AM867" i="1"/>
  <c r="AN867" i="1"/>
  <c r="AO867" i="1"/>
  <c r="AP867" i="1"/>
  <c r="AQ867" i="1"/>
  <c r="AR867" i="1"/>
  <c r="AS867" i="1"/>
  <c r="AT867" i="1"/>
  <c r="AU867" i="1"/>
  <c r="AV867" i="1"/>
  <c r="AW867" i="1"/>
  <c r="BB867" i="1"/>
  <c r="C922" i="1"/>
  <c r="E922" i="1"/>
  <c r="G922" i="1"/>
  <c r="H922" i="1"/>
  <c r="I922" i="1"/>
  <c r="J922" i="1"/>
  <c r="K922" i="1"/>
  <c r="L922" i="1"/>
  <c r="M922" i="1"/>
  <c r="N922" i="1"/>
  <c r="O922" i="1"/>
  <c r="P922" i="1"/>
  <c r="Q922" i="1"/>
  <c r="R922" i="1"/>
  <c r="S922" i="1"/>
  <c r="T922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AG922" i="1"/>
  <c r="AH922" i="1"/>
  <c r="AI922" i="1"/>
  <c r="AJ922" i="1"/>
  <c r="AK922" i="1"/>
  <c r="AL922" i="1"/>
  <c r="AM922" i="1"/>
  <c r="AN922" i="1"/>
  <c r="AO922" i="1"/>
  <c r="AP922" i="1"/>
  <c r="AQ922" i="1"/>
  <c r="AR922" i="1"/>
  <c r="AS922" i="1"/>
  <c r="AT922" i="1"/>
  <c r="AU922" i="1"/>
  <c r="AV922" i="1"/>
  <c r="AW922" i="1"/>
  <c r="BB922" i="1"/>
  <c r="BB1023" i="1"/>
  <c r="BB1001" i="1"/>
  <c r="BB1014" i="1"/>
  <c r="BB1151" i="1"/>
  <c r="BB1164" i="1"/>
  <c r="A81" i="1"/>
  <c r="C81" i="1"/>
  <c r="E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AU81" i="1"/>
  <c r="AV81" i="1"/>
  <c r="AW81" i="1"/>
  <c r="BB81" i="1"/>
  <c r="C569" i="1"/>
  <c r="E569" i="1"/>
  <c r="G569" i="1"/>
  <c r="H569" i="1"/>
  <c r="I569" i="1"/>
  <c r="J569" i="1"/>
  <c r="K569" i="1"/>
  <c r="L569" i="1"/>
  <c r="M569" i="1"/>
  <c r="N569" i="1"/>
  <c r="O569" i="1"/>
  <c r="P569" i="1"/>
  <c r="Q569" i="1"/>
  <c r="R569" i="1"/>
  <c r="S569" i="1"/>
  <c r="T569" i="1"/>
  <c r="U569" i="1"/>
  <c r="V569" i="1"/>
  <c r="W569" i="1"/>
  <c r="X569" i="1"/>
  <c r="Y569" i="1"/>
  <c r="Z569" i="1"/>
  <c r="AA569" i="1"/>
  <c r="AB569" i="1"/>
  <c r="AC569" i="1"/>
  <c r="AD569" i="1"/>
  <c r="AE569" i="1"/>
  <c r="AF569" i="1"/>
  <c r="AG569" i="1"/>
  <c r="AH569" i="1"/>
  <c r="AI569" i="1"/>
  <c r="AJ569" i="1"/>
  <c r="AK569" i="1"/>
  <c r="AL569" i="1"/>
  <c r="AM569" i="1"/>
  <c r="AN569" i="1"/>
  <c r="AO569" i="1"/>
  <c r="AP569" i="1"/>
  <c r="AQ569" i="1"/>
  <c r="AR569" i="1"/>
  <c r="AS569" i="1"/>
  <c r="AT569" i="1"/>
  <c r="AU569" i="1"/>
  <c r="AV569" i="1"/>
  <c r="AW569" i="1"/>
  <c r="BB569" i="1"/>
  <c r="C565" i="1"/>
  <c r="E565" i="1"/>
  <c r="G565" i="1"/>
  <c r="H565" i="1"/>
  <c r="I565" i="1"/>
  <c r="J565" i="1"/>
  <c r="K565" i="1"/>
  <c r="L565" i="1"/>
  <c r="M565" i="1"/>
  <c r="N565" i="1"/>
  <c r="O565" i="1"/>
  <c r="P565" i="1"/>
  <c r="Q565" i="1"/>
  <c r="R565" i="1"/>
  <c r="S565" i="1"/>
  <c r="T565" i="1"/>
  <c r="U565" i="1"/>
  <c r="V565" i="1"/>
  <c r="W565" i="1"/>
  <c r="X565" i="1"/>
  <c r="Y565" i="1"/>
  <c r="Z565" i="1"/>
  <c r="AA565" i="1"/>
  <c r="AB565" i="1"/>
  <c r="AC565" i="1"/>
  <c r="AD565" i="1"/>
  <c r="AE565" i="1"/>
  <c r="AF565" i="1"/>
  <c r="AG565" i="1"/>
  <c r="AH565" i="1"/>
  <c r="AI565" i="1"/>
  <c r="AJ565" i="1"/>
  <c r="AK565" i="1"/>
  <c r="AL565" i="1"/>
  <c r="AM565" i="1"/>
  <c r="AN565" i="1"/>
  <c r="AO565" i="1"/>
  <c r="AP565" i="1"/>
  <c r="AQ565" i="1"/>
  <c r="AR565" i="1"/>
  <c r="AS565" i="1"/>
  <c r="AT565" i="1"/>
  <c r="AU565" i="1"/>
  <c r="AV565" i="1"/>
  <c r="AW565" i="1"/>
  <c r="BB565" i="1"/>
  <c r="BB1131" i="1"/>
  <c r="BB1143" i="1"/>
  <c r="BJ970" i="1" l="1"/>
  <c r="BJ996" i="1"/>
  <c r="BJ642" i="1"/>
  <c r="BJ151" i="1"/>
  <c r="BJ950" i="1"/>
  <c r="BJ437" i="1"/>
  <c r="B151" i="1"/>
  <c r="BJ244" i="1"/>
  <c r="BJ159" i="1"/>
  <c r="BJ237" i="1"/>
  <c r="BJ294" i="1"/>
  <c r="BJ692" i="1"/>
  <c r="BJ629" i="1"/>
  <c r="BJ425" i="1"/>
  <c r="BJ55" i="1"/>
  <c r="BJ612" i="1"/>
  <c r="BJ1089" i="1"/>
  <c r="D244" i="1"/>
  <c r="BJ915" i="1"/>
  <c r="BJ223" i="1"/>
  <c r="BJ876" i="1"/>
  <c r="BJ707" i="1"/>
  <c r="BJ1032" i="1"/>
  <c r="BJ217" i="1"/>
  <c r="BJ318" i="1"/>
  <c r="BJ613" i="1"/>
  <c r="BJ868" i="1"/>
  <c r="BJ506" i="1"/>
  <c r="BJ1038" i="1"/>
  <c r="BJ77" i="1"/>
  <c r="BJ677" i="1"/>
  <c r="BJ62" i="1"/>
  <c r="BJ537" i="1"/>
  <c r="BJ316" i="1"/>
  <c r="BJ312" i="1"/>
  <c r="BJ377" i="1"/>
  <c r="BJ713" i="1"/>
  <c r="BJ815" i="1"/>
  <c r="B62" i="1"/>
  <c r="BJ550" i="1"/>
  <c r="BJ1135" i="1"/>
  <c r="BJ203" i="1"/>
  <c r="BJ1072" i="1"/>
  <c r="BJ814" i="1"/>
  <c r="BJ59" i="1"/>
  <c r="BJ800" i="1"/>
  <c r="D707" i="1"/>
  <c r="BJ1053" i="1"/>
  <c r="BJ426" i="1"/>
  <c r="BJ41" i="1"/>
  <c r="BJ926" i="1"/>
  <c r="BJ799" i="1"/>
  <c r="D59" i="1"/>
  <c r="BJ530" i="1"/>
  <c r="BJ1121" i="1"/>
  <c r="BJ407" i="1"/>
  <c r="BJ509" i="1"/>
  <c r="BJ383" i="1"/>
  <c r="BJ1127" i="1"/>
  <c r="BJ485" i="1"/>
  <c r="BJ198" i="1"/>
  <c r="D876" i="1"/>
  <c r="BJ507" i="1"/>
  <c r="BJ406" i="1"/>
  <c r="BJ483" i="1"/>
  <c r="BJ968" i="1"/>
  <c r="BJ844" i="1"/>
  <c r="BJ63" i="1"/>
  <c r="BJ724" i="1"/>
  <c r="BJ299" i="1"/>
  <c r="B299" i="1"/>
  <c r="BJ630" i="1"/>
  <c r="BJ1172" i="1"/>
  <c r="BJ332" i="1"/>
  <c r="BJ1123" i="1"/>
  <c r="BJ593" i="1"/>
  <c r="BJ204" i="1"/>
  <c r="BJ557" i="1"/>
  <c r="BJ45" i="1"/>
  <c r="BJ1147" i="1"/>
  <c r="BJ732" i="1"/>
  <c r="BJ966" i="1"/>
  <c r="BJ704" i="1"/>
  <c r="BJ424" i="1"/>
  <c r="BJ992" i="1"/>
  <c r="BJ171" i="1"/>
  <c r="BJ222" i="1"/>
  <c r="B55" i="1"/>
  <c r="BJ986" i="1"/>
  <c r="BJ418" i="1"/>
  <c r="BJ529" i="1"/>
  <c r="BJ611" i="1"/>
  <c r="BJ405" i="1"/>
  <c r="BJ851" i="1"/>
  <c r="BJ44" i="1"/>
  <c r="BJ482" i="1"/>
  <c r="D732" i="1"/>
  <c r="BJ592" i="1"/>
  <c r="BJ820" i="1"/>
  <c r="BJ716" i="1"/>
  <c r="BJ243" i="1"/>
  <c r="BJ628" i="1"/>
  <c r="BJ1156" i="1"/>
  <c r="D203" i="1"/>
  <c r="BJ1131" i="1"/>
  <c r="BJ1164" i="1"/>
  <c r="BJ1042" i="1"/>
  <c r="BJ522" i="1"/>
  <c r="BJ721" i="1"/>
  <c r="B171" i="1"/>
  <c r="BJ620" i="1"/>
  <c r="BJ867" i="1"/>
  <c r="BJ860" i="1"/>
  <c r="BJ850" i="1"/>
  <c r="BJ902" i="1"/>
  <c r="BJ473" i="1"/>
  <c r="BJ694" i="1"/>
  <c r="BJ922" i="1"/>
  <c r="BJ787" i="1"/>
  <c r="D418" i="1"/>
  <c r="D860" i="1"/>
  <c r="D620" i="1"/>
  <c r="BJ600" i="1"/>
  <c r="BJ399" i="1"/>
  <c r="BJ803" i="1"/>
  <c r="BJ233" i="1"/>
  <c r="BJ214" i="1"/>
  <c r="BJ37" i="1"/>
  <c r="BJ1075" i="1"/>
  <c r="BJ842" i="1"/>
  <c r="BJ297" i="1"/>
  <c r="BJ148" i="1"/>
  <c r="BJ1056" i="1"/>
  <c r="BJ497" i="1"/>
  <c r="BJ543" i="1"/>
  <c r="B37" i="1"/>
  <c r="BJ782" i="1"/>
  <c r="BJ565" i="1"/>
  <c r="BJ569" i="1"/>
  <c r="BJ534" i="1"/>
  <c r="D565" i="1"/>
  <c r="BJ1143" i="1"/>
  <c r="BJ554" i="1"/>
  <c r="BJ768" i="1"/>
  <c r="BJ1001" i="1"/>
  <c r="BJ679" i="1"/>
  <c r="BJ162" i="1"/>
  <c r="BJ1023" i="1"/>
  <c r="BJ1151" i="1"/>
  <c r="BJ103" i="1"/>
  <c r="BJ139" i="1"/>
  <c r="B103" i="1"/>
  <c r="B139" i="1"/>
  <c r="BJ81" i="1"/>
  <c r="BJ1014" i="1"/>
  <c r="BJ120" i="1"/>
  <c r="BB1036" i="1" l="1"/>
  <c r="BB1029" i="1"/>
  <c r="D837" i="1"/>
  <c r="BB837" i="1"/>
  <c r="AW837" i="1"/>
  <c r="AV837" i="1"/>
  <c r="AU837" i="1"/>
  <c r="AT837" i="1"/>
  <c r="AS837" i="1"/>
  <c r="AR837" i="1"/>
  <c r="AQ837" i="1"/>
  <c r="AP837" i="1"/>
  <c r="AO837" i="1"/>
  <c r="AN837" i="1"/>
  <c r="AM837" i="1"/>
  <c r="AL837" i="1"/>
  <c r="AK837" i="1"/>
  <c r="AJ837" i="1"/>
  <c r="AI837" i="1"/>
  <c r="AH837" i="1"/>
  <c r="AG837" i="1"/>
  <c r="AF837" i="1"/>
  <c r="AE837" i="1"/>
  <c r="AD837" i="1"/>
  <c r="AC837" i="1"/>
  <c r="AB837" i="1"/>
  <c r="AA837" i="1"/>
  <c r="Z837" i="1"/>
  <c r="Y837" i="1"/>
  <c r="X837" i="1"/>
  <c r="W837" i="1"/>
  <c r="V837" i="1"/>
  <c r="U837" i="1"/>
  <c r="T837" i="1"/>
  <c r="S837" i="1"/>
  <c r="R837" i="1"/>
  <c r="Q837" i="1"/>
  <c r="P837" i="1"/>
  <c r="O837" i="1"/>
  <c r="N837" i="1"/>
  <c r="M837" i="1"/>
  <c r="L837" i="1"/>
  <c r="K837" i="1"/>
  <c r="J837" i="1"/>
  <c r="I837" i="1"/>
  <c r="H837" i="1"/>
  <c r="G837" i="1"/>
  <c r="E837" i="1"/>
  <c r="C837" i="1"/>
  <c r="D830" i="1"/>
  <c r="BB830" i="1"/>
  <c r="AW830" i="1"/>
  <c r="AV830" i="1"/>
  <c r="AU830" i="1"/>
  <c r="AT830" i="1"/>
  <c r="AS830" i="1"/>
  <c r="AR830" i="1"/>
  <c r="AQ830" i="1"/>
  <c r="AP830" i="1"/>
  <c r="AO830" i="1"/>
  <c r="AN830" i="1"/>
  <c r="AM830" i="1"/>
  <c r="AL830" i="1"/>
  <c r="AK830" i="1"/>
  <c r="AJ830" i="1"/>
  <c r="AI830" i="1"/>
  <c r="AH830" i="1"/>
  <c r="AG830" i="1"/>
  <c r="AF830" i="1"/>
  <c r="AE830" i="1"/>
  <c r="AD830" i="1"/>
  <c r="AC830" i="1"/>
  <c r="AB830" i="1"/>
  <c r="AA830" i="1"/>
  <c r="Z830" i="1"/>
  <c r="Y830" i="1"/>
  <c r="X830" i="1"/>
  <c r="W830" i="1"/>
  <c r="V830" i="1"/>
  <c r="U830" i="1"/>
  <c r="T830" i="1"/>
  <c r="S830" i="1"/>
  <c r="R830" i="1"/>
  <c r="Q830" i="1"/>
  <c r="P830" i="1"/>
  <c r="O830" i="1"/>
  <c r="N830" i="1"/>
  <c r="M830" i="1"/>
  <c r="L830" i="1"/>
  <c r="K830" i="1"/>
  <c r="J830" i="1"/>
  <c r="I830" i="1"/>
  <c r="H830" i="1"/>
  <c r="G830" i="1"/>
  <c r="E830" i="1"/>
  <c r="C830" i="1"/>
  <c r="D673" i="1"/>
  <c r="BB673" i="1"/>
  <c r="AW673" i="1"/>
  <c r="AV673" i="1"/>
  <c r="AU673" i="1"/>
  <c r="AT673" i="1"/>
  <c r="AS673" i="1"/>
  <c r="AR673" i="1"/>
  <c r="AQ673" i="1"/>
  <c r="AP673" i="1"/>
  <c r="AO673" i="1"/>
  <c r="AN673" i="1"/>
  <c r="AM673" i="1"/>
  <c r="AL673" i="1"/>
  <c r="AK673" i="1"/>
  <c r="AJ673" i="1"/>
  <c r="AI673" i="1"/>
  <c r="AH673" i="1"/>
  <c r="AG673" i="1"/>
  <c r="AF673" i="1"/>
  <c r="AE673" i="1"/>
  <c r="AD673" i="1"/>
  <c r="AC673" i="1"/>
  <c r="AB673" i="1"/>
  <c r="AA673" i="1"/>
  <c r="Z673" i="1"/>
  <c r="Y673" i="1"/>
  <c r="X673" i="1"/>
  <c r="W673" i="1"/>
  <c r="V673" i="1"/>
  <c r="U673" i="1"/>
  <c r="T673" i="1"/>
  <c r="S673" i="1"/>
  <c r="R673" i="1"/>
  <c r="Q673" i="1"/>
  <c r="P673" i="1"/>
  <c r="O673" i="1"/>
  <c r="N673" i="1"/>
  <c r="M673" i="1"/>
  <c r="L673" i="1"/>
  <c r="K673" i="1"/>
  <c r="J673" i="1"/>
  <c r="I673" i="1"/>
  <c r="H673" i="1"/>
  <c r="G673" i="1"/>
  <c r="E673" i="1"/>
  <c r="C673" i="1"/>
  <c r="BJ830" i="1" l="1"/>
  <c r="BJ673" i="1"/>
  <c r="BJ1029" i="1"/>
  <c r="BJ1036" i="1"/>
  <c r="BJ837" i="1"/>
  <c r="A209" i="1"/>
  <c r="C209" i="1"/>
  <c r="E209" i="1"/>
  <c r="G209" i="1"/>
  <c r="H209" i="1"/>
  <c r="I209" i="1"/>
  <c r="J209" i="1"/>
  <c r="K209" i="1"/>
  <c r="L209" i="1"/>
  <c r="M209" i="1"/>
  <c r="N209" i="1"/>
  <c r="O209" i="1"/>
  <c r="P209" i="1"/>
  <c r="Q209" i="1"/>
  <c r="R209" i="1"/>
  <c r="S209" i="1"/>
  <c r="T209" i="1"/>
  <c r="U209" i="1"/>
  <c r="V209" i="1"/>
  <c r="W209" i="1"/>
  <c r="X209" i="1"/>
  <c r="Y209" i="1"/>
  <c r="Z209" i="1"/>
  <c r="AA209" i="1"/>
  <c r="AB209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O209" i="1"/>
  <c r="AP209" i="1"/>
  <c r="AQ209" i="1"/>
  <c r="AR209" i="1"/>
  <c r="AS209" i="1"/>
  <c r="AT209" i="1"/>
  <c r="AU209" i="1"/>
  <c r="AV209" i="1"/>
  <c r="AW209" i="1"/>
  <c r="BB209" i="1"/>
  <c r="D209" i="1"/>
  <c r="A228" i="1"/>
  <c r="C228" i="1"/>
  <c r="E228" i="1"/>
  <c r="G228" i="1"/>
  <c r="H228" i="1"/>
  <c r="I228" i="1"/>
  <c r="J228" i="1"/>
  <c r="K228" i="1"/>
  <c r="L228" i="1"/>
  <c r="M228" i="1"/>
  <c r="N228" i="1"/>
  <c r="O228" i="1"/>
  <c r="P228" i="1"/>
  <c r="Q228" i="1"/>
  <c r="R228" i="1"/>
  <c r="S228" i="1"/>
  <c r="T228" i="1"/>
  <c r="U228" i="1"/>
  <c r="V228" i="1"/>
  <c r="W228" i="1"/>
  <c r="X228" i="1"/>
  <c r="Y228" i="1"/>
  <c r="Z228" i="1"/>
  <c r="AA228" i="1"/>
  <c r="AB228" i="1"/>
  <c r="AC228" i="1"/>
  <c r="AD228" i="1"/>
  <c r="AE228" i="1"/>
  <c r="AF228" i="1"/>
  <c r="AG228" i="1"/>
  <c r="AH228" i="1"/>
  <c r="AI228" i="1"/>
  <c r="AJ228" i="1"/>
  <c r="AK228" i="1"/>
  <c r="AL228" i="1"/>
  <c r="AM228" i="1"/>
  <c r="AN228" i="1"/>
  <c r="AO228" i="1"/>
  <c r="AP228" i="1"/>
  <c r="AQ228" i="1"/>
  <c r="AR228" i="1"/>
  <c r="AS228" i="1"/>
  <c r="AT228" i="1"/>
  <c r="AU228" i="1"/>
  <c r="AV228" i="1"/>
  <c r="AW228" i="1"/>
  <c r="BB228" i="1"/>
  <c r="B228" i="1"/>
  <c r="D228" i="1"/>
  <c r="A467" i="1"/>
  <c r="C467" i="1"/>
  <c r="E467" i="1"/>
  <c r="G467" i="1"/>
  <c r="H467" i="1"/>
  <c r="I467" i="1"/>
  <c r="J467" i="1"/>
  <c r="K467" i="1"/>
  <c r="L467" i="1"/>
  <c r="M467" i="1"/>
  <c r="N467" i="1"/>
  <c r="O467" i="1"/>
  <c r="P467" i="1"/>
  <c r="Q467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O467" i="1"/>
  <c r="AP467" i="1"/>
  <c r="AQ467" i="1"/>
  <c r="AR467" i="1"/>
  <c r="AS467" i="1"/>
  <c r="AT467" i="1"/>
  <c r="AU467" i="1"/>
  <c r="AV467" i="1"/>
  <c r="AW467" i="1"/>
  <c r="BB467" i="1"/>
  <c r="D467" i="1"/>
  <c r="C470" i="1"/>
  <c r="E470" i="1"/>
  <c r="G470" i="1"/>
  <c r="H470" i="1"/>
  <c r="I470" i="1"/>
  <c r="J470" i="1"/>
  <c r="K470" i="1"/>
  <c r="L470" i="1"/>
  <c r="M470" i="1"/>
  <c r="N470" i="1"/>
  <c r="O470" i="1"/>
  <c r="P470" i="1"/>
  <c r="Q470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O470" i="1"/>
  <c r="AP470" i="1"/>
  <c r="AQ470" i="1"/>
  <c r="AR470" i="1"/>
  <c r="AS470" i="1"/>
  <c r="AT470" i="1"/>
  <c r="AU470" i="1"/>
  <c r="AV470" i="1"/>
  <c r="AW470" i="1"/>
  <c r="BB470" i="1"/>
  <c r="D470" i="1"/>
  <c r="C750" i="1"/>
  <c r="E750" i="1"/>
  <c r="G750" i="1"/>
  <c r="H750" i="1"/>
  <c r="I750" i="1"/>
  <c r="J750" i="1"/>
  <c r="K750" i="1"/>
  <c r="L750" i="1"/>
  <c r="M750" i="1"/>
  <c r="N750" i="1"/>
  <c r="O750" i="1"/>
  <c r="P750" i="1"/>
  <c r="Q750" i="1"/>
  <c r="R750" i="1"/>
  <c r="S750" i="1"/>
  <c r="T750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AG750" i="1"/>
  <c r="AH750" i="1"/>
  <c r="AI750" i="1"/>
  <c r="AJ750" i="1"/>
  <c r="AK750" i="1"/>
  <c r="AL750" i="1"/>
  <c r="AM750" i="1"/>
  <c r="AN750" i="1"/>
  <c r="AO750" i="1"/>
  <c r="AP750" i="1"/>
  <c r="AQ750" i="1"/>
  <c r="AR750" i="1"/>
  <c r="AS750" i="1"/>
  <c r="AT750" i="1"/>
  <c r="AU750" i="1"/>
  <c r="AV750" i="1"/>
  <c r="AW750" i="1"/>
  <c r="BB750" i="1"/>
  <c r="D750" i="1"/>
  <c r="C755" i="1"/>
  <c r="E755" i="1"/>
  <c r="G755" i="1"/>
  <c r="H755" i="1"/>
  <c r="I755" i="1"/>
  <c r="J755" i="1"/>
  <c r="K755" i="1"/>
  <c r="L755" i="1"/>
  <c r="M755" i="1"/>
  <c r="N755" i="1"/>
  <c r="O755" i="1"/>
  <c r="P755" i="1"/>
  <c r="Q755" i="1"/>
  <c r="R755" i="1"/>
  <c r="S755" i="1"/>
  <c r="T755" i="1"/>
  <c r="U755" i="1"/>
  <c r="V755" i="1"/>
  <c r="W755" i="1"/>
  <c r="X755" i="1"/>
  <c r="Y755" i="1"/>
  <c r="Z755" i="1"/>
  <c r="AA755" i="1"/>
  <c r="AB755" i="1"/>
  <c r="AC755" i="1"/>
  <c r="AD755" i="1"/>
  <c r="AE755" i="1"/>
  <c r="AF755" i="1"/>
  <c r="AG755" i="1"/>
  <c r="AH755" i="1"/>
  <c r="AI755" i="1"/>
  <c r="AJ755" i="1"/>
  <c r="AK755" i="1"/>
  <c r="AL755" i="1"/>
  <c r="AM755" i="1"/>
  <c r="AN755" i="1"/>
  <c r="AO755" i="1"/>
  <c r="AP755" i="1"/>
  <c r="AQ755" i="1"/>
  <c r="AR755" i="1"/>
  <c r="AS755" i="1"/>
  <c r="AT755" i="1"/>
  <c r="AU755" i="1"/>
  <c r="AV755" i="1"/>
  <c r="AW755" i="1"/>
  <c r="BB755" i="1"/>
  <c r="D755" i="1"/>
  <c r="C835" i="1"/>
  <c r="E835" i="1"/>
  <c r="G835" i="1"/>
  <c r="H835" i="1"/>
  <c r="I835" i="1"/>
  <c r="J835" i="1"/>
  <c r="K835" i="1"/>
  <c r="L835" i="1"/>
  <c r="M835" i="1"/>
  <c r="N835" i="1"/>
  <c r="O835" i="1"/>
  <c r="P835" i="1"/>
  <c r="Q835" i="1"/>
  <c r="R835" i="1"/>
  <c r="S835" i="1"/>
  <c r="T835" i="1"/>
  <c r="U835" i="1"/>
  <c r="V835" i="1"/>
  <c r="W835" i="1"/>
  <c r="X835" i="1"/>
  <c r="Y835" i="1"/>
  <c r="Z835" i="1"/>
  <c r="AA835" i="1"/>
  <c r="AB835" i="1"/>
  <c r="AC835" i="1"/>
  <c r="AD835" i="1"/>
  <c r="AE835" i="1"/>
  <c r="AF835" i="1"/>
  <c r="AG835" i="1"/>
  <c r="AH835" i="1"/>
  <c r="AI835" i="1"/>
  <c r="AJ835" i="1"/>
  <c r="AK835" i="1"/>
  <c r="AL835" i="1"/>
  <c r="AM835" i="1"/>
  <c r="AN835" i="1"/>
  <c r="AO835" i="1"/>
  <c r="AP835" i="1"/>
  <c r="AQ835" i="1"/>
  <c r="AR835" i="1"/>
  <c r="AS835" i="1"/>
  <c r="AT835" i="1"/>
  <c r="AU835" i="1"/>
  <c r="AV835" i="1"/>
  <c r="AW835" i="1"/>
  <c r="BB835" i="1"/>
  <c r="D835" i="1"/>
  <c r="C839" i="1"/>
  <c r="E839" i="1"/>
  <c r="G839" i="1"/>
  <c r="H839" i="1"/>
  <c r="I839" i="1"/>
  <c r="J839" i="1"/>
  <c r="K839" i="1"/>
  <c r="L839" i="1"/>
  <c r="M839" i="1"/>
  <c r="N839" i="1"/>
  <c r="O839" i="1"/>
  <c r="P839" i="1"/>
  <c r="Q839" i="1"/>
  <c r="R839" i="1"/>
  <c r="S839" i="1"/>
  <c r="T839" i="1"/>
  <c r="U839" i="1"/>
  <c r="V839" i="1"/>
  <c r="W839" i="1"/>
  <c r="X839" i="1"/>
  <c r="Y839" i="1"/>
  <c r="Z839" i="1"/>
  <c r="AA839" i="1"/>
  <c r="AB839" i="1"/>
  <c r="AC839" i="1"/>
  <c r="AD839" i="1"/>
  <c r="AE839" i="1"/>
  <c r="AF839" i="1"/>
  <c r="AG839" i="1"/>
  <c r="AH839" i="1"/>
  <c r="AI839" i="1"/>
  <c r="AJ839" i="1"/>
  <c r="AK839" i="1"/>
  <c r="AL839" i="1"/>
  <c r="AM839" i="1"/>
  <c r="AN839" i="1"/>
  <c r="AO839" i="1"/>
  <c r="AP839" i="1"/>
  <c r="AQ839" i="1"/>
  <c r="AR839" i="1"/>
  <c r="AS839" i="1"/>
  <c r="AT839" i="1"/>
  <c r="AU839" i="1"/>
  <c r="AV839" i="1"/>
  <c r="AW839" i="1"/>
  <c r="BB839" i="1"/>
  <c r="D839" i="1"/>
  <c r="C939" i="1"/>
  <c r="E939" i="1"/>
  <c r="G939" i="1"/>
  <c r="H939" i="1"/>
  <c r="I939" i="1"/>
  <c r="J939" i="1"/>
  <c r="K939" i="1"/>
  <c r="L939" i="1"/>
  <c r="M939" i="1"/>
  <c r="N939" i="1"/>
  <c r="O939" i="1"/>
  <c r="P939" i="1"/>
  <c r="Q939" i="1"/>
  <c r="R939" i="1"/>
  <c r="S939" i="1"/>
  <c r="T939" i="1"/>
  <c r="U939" i="1"/>
  <c r="V939" i="1"/>
  <c r="W939" i="1"/>
  <c r="X939" i="1"/>
  <c r="Y939" i="1"/>
  <c r="Z939" i="1"/>
  <c r="AA939" i="1"/>
  <c r="AB939" i="1"/>
  <c r="AC939" i="1"/>
  <c r="AD939" i="1"/>
  <c r="AE939" i="1"/>
  <c r="AF939" i="1"/>
  <c r="AG939" i="1"/>
  <c r="AH939" i="1"/>
  <c r="AI939" i="1"/>
  <c r="AJ939" i="1"/>
  <c r="AK939" i="1"/>
  <c r="AL939" i="1"/>
  <c r="AM939" i="1"/>
  <c r="AN939" i="1"/>
  <c r="AO939" i="1"/>
  <c r="AP939" i="1"/>
  <c r="AQ939" i="1"/>
  <c r="AR939" i="1"/>
  <c r="AS939" i="1"/>
  <c r="AT939" i="1"/>
  <c r="AU939" i="1"/>
  <c r="AV939" i="1"/>
  <c r="AW939" i="1"/>
  <c r="BB939" i="1"/>
  <c r="D939" i="1"/>
  <c r="C945" i="1"/>
  <c r="E945" i="1"/>
  <c r="G945" i="1"/>
  <c r="H945" i="1"/>
  <c r="I945" i="1"/>
  <c r="J945" i="1"/>
  <c r="K945" i="1"/>
  <c r="L945" i="1"/>
  <c r="M945" i="1"/>
  <c r="N945" i="1"/>
  <c r="O945" i="1"/>
  <c r="P945" i="1"/>
  <c r="Q945" i="1"/>
  <c r="R945" i="1"/>
  <c r="S945" i="1"/>
  <c r="T945" i="1"/>
  <c r="U945" i="1"/>
  <c r="V945" i="1"/>
  <c r="W945" i="1"/>
  <c r="X945" i="1"/>
  <c r="Y945" i="1"/>
  <c r="Z945" i="1"/>
  <c r="AA945" i="1"/>
  <c r="AB945" i="1"/>
  <c r="AC945" i="1"/>
  <c r="AD945" i="1"/>
  <c r="AE945" i="1"/>
  <c r="AF945" i="1"/>
  <c r="AG945" i="1"/>
  <c r="AH945" i="1"/>
  <c r="AI945" i="1"/>
  <c r="AJ945" i="1"/>
  <c r="AK945" i="1"/>
  <c r="AL945" i="1"/>
  <c r="AM945" i="1"/>
  <c r="AN945" i="1"/>
  <c r="AO945" i="1"/>
  <c r="AP945" i="1"/>
  <c r="AQ945" i="1"/>
  <c r="AR945" i="1"/>
  <c r="AS945" i="1"/>
  <c r="AT945" i="1"/>
  <c r="AU945" i="1"/>
  <c r="AV945" i="1"/>
  <c r="AW945" i="1"/>
  <c r="BB945" i="1"/>
  <c r="D945" i="1"/>
  <c r="A49" i="1"/>
  <c r="C49" i="1"/>
  <c r="E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BB49" i="1"/>
  <c r="D49" i="1"/>
  <c r="A67" i="1"/>
  <c r="C67" i="1"/>
  <c r="E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AU67" i="1"/>
  <c r="AV67" i="1"/>
  <c r="AW67" i="1"/>
  <c r="BB67" i="1"/>
  <c r="B67" i="1"/>
  <c r="D67" i="1"/>
  <c r="A78" i="1"/>
  <c r="C78" i="1"/>
  <c r="E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BB78" i="1"/>
  <c r="D78" i="1"/>
  <c r="C538" i="1"/>
  <c r="E538" i="1"/>
  <c r="G538" i="1"/>
  <c r="H538" i="1"/>
  <c r="I538" i="1"/>
  <c r="J538" i="1"/>
  <c r="K538" i="1"/>
  <c r="L538" i="1"/>
  <c r="M538" i="1"/>
  <c r="N538" i="1"/>
  <c r="O538" i="1"/>
  <c r="P538" i="1"/>
  <c r="Q538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AG538" i="1"/>
  <c r="AH538" i="1"/>
  <c r="AI538" i="1"/>
  <c r="AJ538" i="1"/>
  <c r="AK538" i="1"/>
  <c r="AL538" i="1"/>
  <c r="AM538" i="1"/>
  <c r="AN538" i="1"/>
  <c r="AO538" i="1"/>
  <c r="AP538" i="1"/>
  <c r="AQ538" i="1"/>
  <c r="AR538" i="1"/>
  <c r="AS538" i="1"/>
  <c r="AT538" i="1"/>
  <c r="AU538" i="1"/>
  <c r="AV538" i="1"/>
  <c r="AW538" i="1"/>
  <c r="BB538" i="1"/>
  <c r="D538" i="1"/>
  <c r="C558" i="1"/>
  <c r="E558" i="1"/>
  <c r="G558" i="1"/>
  <c r="H558" i="1"/>
  <c r="I558" i="1"/>
  <c r="J558" i="1"/>
  <c r="K558" i="1"/>
  <c r="L558" i="1"/>
  <c r="M558" i="1"/>
  <c r="N558" i="1"/>
  <c r="O558" i="1"/>
  <c r="P558" i="1"/>
  <c r="Q558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AG558" i="1"/>
  <c r="AH558" i="1"/>
  <c r="AI558" i="1"/>
  <c r="AJ558" i="1"/>
  <c r="AK558" i="1"/>
  <c r="AL558" i="1"/>
  <c r="AM558" i="1"/>
  <c r="AN558" i="1"/>
  <c r="AO558" i="1"/>
  <c r="AP558" i="1"/>
  <c r="AQ558" i="1"/>
  <c r="AR558" i="1"/>
  <c r="AS558" i="1"/>
  <c r="AT558" i="1"/>
  <c r="AU558" i="1"/>
  <c r="AV558" i="1"/>
  <c r="AW558" i="1"/>
  <c r="BB558" i="1"/>
  <c r="D558" i="1"/>
  <c r="BB962" i="1"/>
  <c r="BB982" i="1"/>
  <c r="A295" i="1"/>
  <c r="C295" i="1"/>
  <c r="E295" i="1"/>
  <c r="G295" i="1"/>
  <c r="H295" i="1"/>
  <c r="I295" i="1"/>
  <c r="J295" i="1"/>
  <c r="K295" i="1"/>
  <c r="L295" i="1"/>
  <c r="M295" i="1"/>
  <c r="N295" i="1"/>
  <c r="O295" i="1"/>
  <c r="P295" i="1"/>
  <c r="Q295" i="1"/>
  <c r="R295" i="1"/>
  <c r="S295" i="1"/>
  <c r="T295" i="1"/>
  <c r="U295" i="1"/>
  <c r="V295" i="1"/>
  <c r="W295" i="1"/>
  <c r="X295" i="1"/>
  <c r="Y295" i="1"/>
  <c r="Z295" i="1"/>
  <c r="AA295" i="1"/>
  <c r="AB295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O295" i="1"/>
  <c r="AP295" i="1"/>
  <c r="AQ295" i="1"/>
  <c r="AR295" i="1"/>
  <c r="AS295" i="1"/>
  <c r="AT295" i="1"/>
  <c r="AU295" i="1"/>
  <c r="AV295" i="1"/>
  <c r="AW295" i="1"/>
  <c r="BB295" i="1"/>
  <c r="B295" i="1"/>
  <c r="D295" i="1"/>
  <c r="A313" i="1"/>
  <c r="C313" i="1"/>
  <c r="E313" i="1"/>
  <c r="G313" i="1"/>
  <c r="H313" i="1"/>
  <c r="I313" i="1"/>
  <c r="J313" i="1"/>
  <c r="K313" i="1"/>
  <c r="L313" i="1"/>
  <c r="M313" i="1"/>
  <c r="N313" i="1"/>
  <c r="O313" i="1"/>
  <c r="P313" i="1"/>
  <c r="Q313" i="1"/>
  <c r="R313" i="1"/>
  <c r="S313" i="1"/>
  <c r="T313" i="1"/>
  <c r="U313" i="1"/>
  <c r="V313" i="1"/>
  <c r="W313" i="1"/>
  <c r="X313" i="1"/>
  <c r="Y313" i="1"/>
  <c r="Z313" i="1"/>
  <c r="AA313" i="1"/>
  <c r="AB313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O313" i="1"/>
  <c r="AP313" i="1"/>
  <c r="AQ313" i="1"/>
  <c r="AR313" i="1"/>
  <c r="AS313" i="1"/>
  <c r="AT313" i="1"/>
  <c r="AU313" i="1"/>
  <c r="AV313" i="1"/>
  <c r="AW313" i="1"/>
  <c r="BB313" i="1"/>
  <c r="D313" i="1"/>
  <c r="A333" i="1"/>
  <c r="C333" i="1"/>
  <c r="E333" i="1"/>
  <c r="G333" i="1"/>
  <c r="H333" i="1"/>
  <c r="I333" i="1"/>
  <c r="J333" i="1"/>
  <c r="K333" i="1"/>
  <c r="L333" i="1"/>
  <c r="M333" i="1"/>
  <c r="N333" i="1"/>
  <c r="O333" i="1"/>
  <c r="P333" i="1"/>
  <c r="Q333" i="1"/>
  <c r="R333" i="1"/>
  <c r="S333" i="1"/>
  <c r="T333" i="1"/>
  <c r="U333" i="1"/>
  <c r="V333" i="1"/>
  <c r="W333" i="1"/>
  <c r="X333" i="1"/>
  <c r="Y333" i="1"/>
  <c r="Z333" i="1"/>
  <c r="AA333" i="1"/>
  <c r="AB333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O333" i="1"/>
  <c r="AP333" i="1"/>
  <c r="AQ333" i="1"/>
  <c r="AR333" i="1"/>
  <c r="AS333" i="1"/>
  <c r="AT333" i="1"/>
  <c r="AU333" i="1"/>
  <c r="AV333" i="1"/>
  <c r="AW333" i="1"/>
  <c r="BB333" i="1"/>
  <c r="B333" i="1"/>
  <c r="D333" i="1"/>
  <c r="A145" i="1"/>
  <c r="C145" i="1"/>
  <c r="E145" i="1"/>
  <c r="G145" i="1"/>
  <c r="H145" i="1"/>
  <c r="I145" i="1"/>
  <c r="J145" i="1"/>
  <c r="K145" i="1"/>
  <c r="L145" i="1"/>
  <c r="M145" i="1"/>
  <c r="N145" i="1"/>
  <c r="O145" i="1"/>
  <c r="P145" i="1"/>
  <c r="Q145" i="1"/>
  <c r="R145" i="1"/>
  <c r="S145" i="1"/>
  <c r="T145" i="1"/>
  <c r="U145" i="1"/>
  <c r="V145" i="1"/>
  <c r="W145" i="1"/>
  <c r="X145" i="1"/>
  <c r="Y145" i="1"/>
  <c r="Z145" i="1"/>
  <c r="AA145" i="1"/>
  <c r="AB145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O145" i="1"/>
  <c r="AP145" i="1"/>
  <c r="AQ145" i="1"/>
  <c r="AR145" i="1"/>
  <c r="AS145" i="1"/>
  <c r="AT145" i="1"/>
  <c r="AU145" i="1"/>
  <c r="AV145" i="1"/>
  <c r="AW145" i="1"/>
  <c r="BB145" i="1"/>
  <c r="D145" i="1"/>
  <c r="A168" i="1"/>
  <c r="C168" i="1"/>
  <c r="E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W168" i="1"/>
  <c r="X168" i="1"/>
  <c r="Y168" i="1"/>
  <c r="Z168" i="1"/>
  <c r="AA168" i="1"/>
  <c r="AB168" i="1"/>
  <c r="AC168" i="1"/>
  <c r="AD168" i="1"/>
  <c r="AE168" i="1"/>
  <c r="AF168" i="1"/>
  <c r="AG168" i="1"/>
  <c r="AH168" i="1"/>
  <c r="AI168" i="1"/>
  <c r="AJ168" i="1"/>
  <c r="AK168" i="1"/>
  <c r="AL168" i="1"/>
  <c r="AM168" i="1"/>
  <c r="AN168" i="1"/>
  <c r="AO168" i="1"/>
  <c r="AP168" i="1"/>
  <c r="AQ168" i="1"/>
  <c r="AR168" i="1"/>
  <c r="AS168" i="1"/>
  <c r="AT168" i="1"/>
  <c r="AU168" i="1"/>
  <c r="AV168" i="1"/>
  <c r="AW168" i="1"/>
  <c r="BB168" i="1"/>
  <c r="B168" i="1"/>
  <c r="D168" i="1"/>
  <c r="A183" i="1"/>
  <c r="C183" i="1"/>
  <c r="E183" i="1"/>
  <c r="G183" i="1"/>
  <c r="H183" i="1"/>
  <c r="I183" i="1"/>
  <c r="J183" i="1"/>
  <c r="K183" i="1"/>
  <c r="L183" i="1"/>
  <c r="M183" i="1"/>
  <c r="N183" i="1"/>
  <c r="O183" i="1"/>
  <c r="P183" i="1"/>
  <c r="Q183" i="1"/>
  <c r="R183" i="1"/>
  <c r="S183" i="1"/>
  <c r="T183" i="1"/>
  <c r="U183" i="1"/>
  <c r="V183" i="1"/>
  <c r="W183" i="1"/>
  <c r="X183" i="1"/>
  <c r="Y183" i="1"/>
  <c r="Z183" i="1"/>
  <c r="AA183" i="1"/>
  <c r="AB183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O183" i="1"/>
  <c r="AP183" i="1"/>
  <c r="AQ183" i="1"/>
  <c r="AR183" i="1"/>
  <c r="AS183" i="1"/>
  <c r="AT183" i="1"/>
  <c r="AU183" i="1"/>
  <c r="AV183" i="1"/>
  <c r="AW183" i="1"/>
  <c r="BB183" i="1"/>
  <c r="B183" i="1"/>
  <c r="D183" i="1"/>
  <c r="A412" i="1"/>
  <c r="C412" i="1"/>
  <c r="E412" i="1"/>
  <c r="G412" i="1"/>
  <c r="H412" i="1"/>
  <c r="I412" i="1"/>
  <c r="J412" i="1"/>
  <c r="K412" i="1"/>
  <c r="L412" i="1"/>
  <c r="M412" i="1"/>
  <c r="N412" i="1"/>
  <c r="O412" i="1"/>
  <c r="P412" i="1"/>
  <c r="Q412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O412" i="1"/>
  <c r="AP412" i="1"/>
  <c r="AQ412" i="1"/>
  <c r="AR412" i="1"/>
  <c r="AS412" i="1"/>
  <c r="AT412" i="1"/>
  <c r="AU412" i="1"/>
  <c r="AV412" i="1"/>
  <c r="AW412" i="1"/>
  <c r="BB412" i="1"/>
  <c r="B412" i="1"/>
  <c r="D412" i="1"/>
  <c r="A430" i="1"/>
  <c r="C430" i="1"/>
  <c r="E430" i="1"/>
  <c r="G430" i="1"/>
  <c r="H430" i="1"/>
  <c r="I430" i="1"/>
  <c r="J430" i="1"/>
  <c r="K430" i="1"/>
  <c r="L430" i="1"/>
  <c r="M430" i="1"/>
  <c r="N430" i="1"/>
  <c r="O430" i="1"/>
  <c r="P430" i="1"/>
  <c r="Q430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O430" i="1"/>
  <c r="AP430" i="1"/>
  <c r="AQ430" i="1"/>
  <c r="AR430" i="1"/>
  <c r="AS430" i="1"/>
  <c r="AT430" i="1"/>
  <c r="AU430" i="1"/>
  <c r="AV430" i="1"/>
  <c r="AW430" i="1"/>
  <c r="BB430" i="1"/>
  <c r="D430" i="1"/>
  <c r="A447" i="1"/>
  <c r="C447" i="1"/>
  <c r="E447" i="1"/>
  <c r="G447" i="1"/>
  <c r="H447" i="1"/>
  <c r="I447" i="1"/>
  <c r="J447" i="1"/>
  <c r="K447" i="1"/>
  <c r="L447" i="1"/>
  <c r="M447" i="1"/>
  <c r="N447" i="1"/>
  <c r="O447" i="1"/>
  <c r="P447" i="1"/>
  <c r="Q447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O447" i="1"/>
  <c r="AP447" i="1"/>
  <c r="AQ447" i="1"/>
  <c r="AR447" i="1"/>
  <c r="AS447" i="1"/>
  <c r="AT447" i="1"/>
  <c r="AU447" i="1"/>
  <c r="AV447" i="1"/>
  <c r="AW447" i="1"/>
  <c r="BB447" i="1"/>
  <c r="B447" i="1"/>
  <c r="D447" i="1"/>
  <c r="C493" i="1"/>
  <c r="E493" i="1"/>
  <c r="G493" i="1"/>
  <c r="H493" i="1"/>
  <c r="I493" i="1"/>
  <c r="J493" i="1"/>
  <c r="K493" i="1"/>
  <c r="L493" i="1"/>
  <c r="M493" i="1"/>
  <c r="N493" i="1"/>
  <c r="O493" i="1"/>
  <c r="P493" i="1"/>
  <c r="Q493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AG493" i="1"/>
  <c r="AH493" i="1"/>
  <c r="AI493" i="1"/>
  <c r="AJ493" i="1"/>
  <c r="AK493" i="1"/>
  <c r="AL493" i="1"/>
  <c r="AM493" i="1"/>
  <c r="AN493" i="1"/>
  <c r="AO493" i="1"/>
  <c r="AP493" i="1"/>
  <c r="AQ493" i="1"/>
  <c r="AR493" i="1"/>
  <c r="AS493" i="1"/>
  <c r="AT493" i="1"/>
  <c r="AU493" i="1"/>
  <c r="AV493" i="1"/>
  <c r="AW493" i="1"/>
  <c r="BB493" i="1"/>
  <c r="D493" i="1"/>
  <c r="C517" i="1"/>
  <c r="E517" i="1"/>
  <c r="G517" i="1"/>
  <c r="H517" i="1"/>
  <c r="I517" i="1"/>
  <c r="J517" i="1"/>
  <c r="K517" i="1"/>
  <c r="L517" i="1"/>
  <c r="M517" i="1"/>
  <c r="N517" i="1"/>
  <c r="O517" i="1"/>
  <c r="P517" i="1"/>
  <c r="Q517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AG517" i="1"/>
  <c r="AH517" i="1"/>
  <c r="AI517" i="1"/>
  <c r="AJ517" i="1"/>
  <c r="AK517" i="1"/>
  <c r="AL517" i="1"/>
  <c r="AM517" i="1"/>
  <c r="AN517" i="1"/>
  <c r="AO517" i="1"/>
  <c r="AP517" i="1"/>
  <c r="AQ517" i="1"/>
  <c r="AR517" i="1"/>
  <c r="AS517" i="1"/>
  <c r="AT517" i="1"/>
  <c r="AU517" i="1"/>
  <c r="AV517" i="1"/>
  <c r="AW517" i="1"/>
  <c r="BB517" i="1"/>
  <c r="D517" i="1"/>
  <c r="A18" i="1"/>
  <c r="C18" i="1"/>
  <c r="E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BB18" i="1"/>
  <c r="D18" i="1"/>
  <c r="A32" i="1"/>
  <c r="C32" i="1"/>
  <c r="E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BB32" i="1"/>
  <c r="B32" i="1"/>
  <c r="D32" i="1"/>
  <c r="BB1054" i="1"/>
  <c r="BB1073" i="1"/>
  <c r="A211" i="1"/>
  <c r="C211" i="1"/>
  <c r="E211" i="1"/>
  <c r="G211" i="1"/>
  <c r="H211" i="1"/>
  <c r="I211" i="1"/>
  <c r="J211" i="1"/>
  <c r="K211" i="1"/>
  <c r="L211" i="1"/>
  <c r="M211" i="1"/>
  <c r="N211" i="1"/>
  <c r="O211" i="1"/>
  <c r="P211" i="1"/>
  <c r="Q211" i="1"/>
  <c r="R211" i="1"/>
  <c r="S211" i="1"/>
  <c r="T211" i="1"/>
  <c r="U211" i="1"/>
  <c r="V211" i="1"/>
  <c r="W211" i="1"/>
  <c r="X211" i="1"/>
  <c r="Y211" i="1"/>
  <c r="Z211" i="1"/>
  <c r="AA211" i="1"/>
  <c r="AB211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O211" i="1"/>
  <c r="AP211" i="1"/>
  <c r="AQ211" i="1"/>
  <c r="AR211" i="1"/>
  <c r="AS211" i="1"/>
  <c r="AT211" i="1"/>
  <c r="AU211" i="1"/>
  <c r="AV211" i="1"/>
  <c r="AW211" i="1"/>
  <c r="BB211" i="1"/>
  <c r="D211" i="1"/>
  <c r="A230" i="1"/>
  <c r="C230" i="1"/>
  <c r="E230" i="1"/>
  <c r="G230" i="1"/>
  <c r="H230" i="1"/>
  <c r="I230" i="1"/>
  <c r="J230" i="1"/>
  <c r="K230" i="1"/>
  <c r="L230" i="1"/>
  <c r="M230" i="1"/>
  <c r="N230" i="1"/>
  <c r="O230" i="1"/>
  <c r="P230" i="1"/>
  <c r="Q230" i="1"/>
  <c r="R230" i="1"/>
  <c r="S230" i="1"/>
  <c r="T230" i="1"/>
  <c r="U230" i="1"/>
  <c r="V230" i="1"/>
  <c r="W230" i="1"/>
  <c r="X230" i="1"/>
  <c r="Y230" i="1"/>
  <c r="Z230" i="1"/>
  <c r="AA230" i="1"/>
  <c r="AB230" i="1"/>
  <c r="AC230" i="1"/>
  <c r="AD230" i="1"/>
  <c r="AE230" i="1"/>
  <c r="AF230" i="1"/>
  <c r="AG230" i="1"/>
  <c r="AH230" i="1"/>
  <c r="AI230" i="1"/>
  <c r="AJ230" i="1"/>
  <c r="AK230" i="1"/>
  <c r="AL230" i="1"/>
  <c r="AM230" i="1"/>
  <c r="AN230" i="1"/>
  <c r="AO230" i="1"/>
  <c r="AP230" i="1"/>
  <c r="AQ230" i="1"/>
  <c r="AR230" i="1"/>
  <c r="AS230" i="1"/>
  <c r="AT230" i="1"/>
  <c r="AU230" i="1"/>
  <c r="AV230" i="1"/>
  <c r="AW230" i="1"/>
  <c r="BB230" i="1"/>
  <c r="B230" i="1"/>
  <c r="D230" i="1"/>
  <c r="C494" i="1"/>
  <c r="E494" i="1"/>
  <c r="G494" i="1"/>
  <c r="H494" i="1"/>
  <c r="I494" i="1"/>
  <c r="J494" i="1"/>
  <c r="K494" i="1"/>
  <c r="L494" i="1"/>
  <c r="M494" i="1"/>
  <c r="N494" i="1"/>
  <c r="O494" i="1"/>
  <c r="P494" i="1"/>
  <c r="Q494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AG494" i="1"/>
  <c r="AH494" i="1"/>
  <c r="AI494" i="1"/>
  <c r="AJ494" i="1"/>
  <c r="AK494" i="1"/>
  <c r="AL494" i="1"/>
  <c r="AM494" i="1"/>
  <c r="AN494" i="1"/>
  <c r="AO494" i="1"/>
  <c r="AP494" i="1"/>
  <c r="AQ494" i="1"/>
  <c r="AR494" i="1"/>
  <c r="AS494" i="1"/>
  <c r="AT494" i="1"/>
  <c r="AU494" i="1"/>
  <c r="AV494" i="1"/>
  <c r="AW494" i="1"/>
  <c r="BB494" i="1"/>
  <c r="D494" i="1"/>
  <c r="C518" i="1"/>
  <c r="E518" i="1"/>
  <c r="G518" i="1"/>
  <c r="H518" i="1"/>
  <c r="I518" i="1"/>
  <c r="J518" i="1"/>
  <c r="K518" i="1"/>
  <c r="L518" i="1"/>
  <c r="M518" i="1"/>
  <c r="N518" i="1"/>
  <c r="O518" i="1"/>
  <c r="P518" i="1"/>
  <c r="Q518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AG518" i="1"/>
  <c r="AH518" i="1"/>
  <c r="AI518" i="1"/>
  <c r="AJ518" i="1"/>
  <c r="AK518" i="1"/>
  <c r="AL518" i="1"/>
  <c r="AM518" i="1"/>
  <c r="AN518" i="1"/>
  <c r="AO518" i="1"/>
  <c r="AP518" i="1"/>
  <c r="AQ518" i="1"/>
  <c r="AR518" i="1"/>
  <c r="AS518" i="1"/>
  <c r="AT518" i="1"/>
  <c r="AU518" i="1"/>
  <c r="AV518" i="1"/>
  <c r="AW518" i="1"/>
  <c r="BB518" i="1"/>
  <c r="D518" i="1"/>
  <c r="C897" i="1"/>
  <c r="E897" i="1"/>
  <c r="G897" i="1"/>
  <c r="H897" i="1"/>
  <c r="I897" i="1"/>
  <c r="J897" i="1"/>
  <c r="K897" i="1"/>
  <c r="L897" i="1"/>
  <c r="M897" i="1"/>
  <c r="N897" i="1"/>
  <c r="O897" i="1"/>
  <c r="P897" i="1"/>
  <c r="Q897" i="1"/>
  <c r="R897" i="1"/>
  <c r="S897" i="1"/>
  <c r="T897" i="1"/>
  <c r="U897" i="1"/>
  <c r="V897" i="1"/>
  <c r="W897" i="1"/>
  <c r="X897" i="1"/>
  <c r="Y897" i="1"/>
  <c r="Z897" i="1"/>
  <c r="AA897" i="1"/>
  <c r="AB897" i="1"/>
  <c r="AC897" i="1"/>
  <c r="AD897" i="1"/>
  <c r="AE897" i="1"/>
  <c r="AF897" i="1"/>
  <c r="AG897" i="1"/>
  <c r="AH897" i="1"/>
  <c r="AI897" i="1"/>
  <c r="AJ897" i="1"/>
  <c r="AK897" i="1"/>
  <c r="AL897" i="1"/>
  <c r="AM897" i="1"/>
  <c r="AN897" i="1"/>
  <c r="AO897" i="1"/>
  <c r="AP897" i="1"/>
  <c r="AQ897" i="1"/>
  <c r="AR897" i="1"/>
  <c r="AS897" i="1"/>
  <c r="AT897" i="1"/>
  <c r="AU897" i="1"/>
  <c r="AV897" i="1"/>
  <c r="AW897" i="1"/>
  <c r="BB897" i="1"/>
  <c r="D897" i="1"/>
  <c r="C917" i="1"/>
  <c r="E917" i="1"/>
  <c r="G917" i="1"/>
  <c r="H917" i="1"/>
  <c r="I917" i="1"/>
  <c r="J917" i="1"/>
  <c r="K917" i="1"/>
  <c r="L917" i="1"/>
  <c r="M917" i="1"/>
  <c r="N917" i="1"/>
  <c r="O917" i="1"/>
  <c r="P917" i="1"/>
  <c r="Q917" i="1"/>
  <c r="R917" i="1"/>
  <c r="S917" i="1"/>
  <c r="T917" i="1"/>
  <c r="U917" i="1"/>
  <c r="V917" i="1"/>
  <c r="W917" i="1"/>
  <c r="X917" i="1"/>
  <c r="Y917" i="1"/>
  <c r="Z917" i="1"/>
  <c r="AA917" i="1"/>
  <c r="AB917" i="1"/>
  <c r="AC917" i="1"/>
  <c r="AD917" i="1"/>
  <c r="AE917" i="1"/>
  <c r="AF917" i="1"/>
  <c r="AG917" i="1"/>
  <c r="AH917" i="1"/>
  <c r="AI917" i="1"/>
  <c r="AJ917" i="1"/>
  <c r="AK917" i="1"/>
  <c r="AL917" i="1"/>
  <c r="AM917" i="1"/>
  <c r="AN917" i="1"/>
  <c r="AO917" i="1"/>
  <c r="AP917" i="1"/>
  <c r="AQ917" i="1"/>
  <c r="AR917" i="1"/>
  <c r="AS917" i="1"/>
  <c r="AT917" i="1"/>
  <c r="AU917" i="1"/>
  <c r="AV917" i="1"/>
  <c r="AW917" i="1"/>
  <c r="BB917" i="1"/>
  <c r="D917" i="1"/>
  <c r="C928" i="1"/>
  <c r="E928" i="1"/>
  <c r="G928" i="1"/>
  <c r="H928" i="1"/>
  <c r="I928" i="1"/>
  <c r="J928" i="1"/>
  <c r="K928" i="1"/>
  <c r="L928" i="1"/>
  <c r="M928" i="1"/>
  <c r="N928" i="1"/>
  <c r="O928" i="1"/>
  <c r="P928" i="1"/>
  <c r="Q928" i="1"/>
  <c r="R928" i="1"/>
  <c r="S928" i="1"/>
  <c r="T928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AG928" i="1"/>
  <c r="AH928" i="1"/>
  <c r="AI928" i="1"/>
  <c r="AJ928" i="1"/>
  <c r="AK928" i="1"/>
  <c r="AL928" i="1"/>
  <c r="AM928" i="1"/>
  <c r="AN928" i="1"/>
  <c r="AO928" i="1"/>
  <c r="AP928" i="1"/>
  <c r="AQ928" i="1"/>
  <c r="AR928" i="1"/>
  <c r="AS928" i="1"/>
  <c r="AT928" i="1"/>
  <c r="AU928" i="1"/>
  <c r="AV928" i="1"/>
  <c r="AW928" i="1"/>
  <c r="BB928" i="1"/>
  <c r="D928" i="1"/>
  <c r="BJ18" i="1" l="1"/>
  <c r="BJ493" i="1"/>
  <c r="BJ228" i="1"/>
  <c r="BJ939" i="1"/>
  <c r="BJ209" i="1"/>
  <c r="BJ430" i="1"/>
  <c r="BJ183" i="1"/>
  <c r="BJ295" i="1"/>
  <c r="BJ558" i="1"/>
  <c r="BJ945" i="1"/>
  <c r="BJ467" i="1"/>
  <c r="BJ447" i="1"/>
  <c r="BJ145" i="1"/>
  <c r="BJ313" i="1"/>
  <c r="BJ78" i="1"/>
  <c r="BJ49" i="1"/>
  <c r="BJ982" i="1"/>
  <c r="B209" i="1"/>
  <c r="BJ750" i="1"/>
  <c r="BJ1054" i="1"/>
  <c r="B430" i="1"/>
  <c r="BJ835" i="1"/>
  <c r="BJ32" i="1"/>
  <c r="BJ168" i="1"/>
  <c r="B313" i="1"/>
  <c r="BJ538" i="1"/>
  <c r="B49" i="1"/>
  <c r="BJ755" i="1"/>
  <c r="B467" i="1"/>
  <c r="BJ1073" i="1"/>
  <c r="B18" i="1"/>
  <c r="BJ412" i="1"/>
  <c r="B145" i="1"/>
  <c r="BJ962" i="1"/>
  <c r="B78" i="1"/>
  <c r="BJ839" i="1"/>
  <c r="BJ517" i="1"/>
  <c r="BJ333" i="1"/>
  <c r="BJ67" i="1"/>
  <c r="BJ470" i="1"/>
  <c r="BJ928" i="1"/>
  <c r="BJ917" i="1"/>
  <c r="BJ897" i="1"/>
  <c r="BJ494" i="1"/>
  <c r="BJ211" i="1"/>
  <c r="BJ230" i="1"/>
  <c r="B211" i="1"/>
  <c r="BJ518" i="1"/>
  <c r="D796" i="1" l="1"/>
  <c r="Z111" i="1" l="1"/>
  <c r="Z128" i="1"/>
  <c r="Z878" i="1"/>
  <c r="Z335" i="1"/>
  <c r="Z315" i="1"/>
  <c r="Z366" i="1"/>
  <c r="Z863" i="1"/>
  <c r="Z726" i="1"/>
  <c r="Z709" i="1"/>
  <c r="Z355" i="1"/>
  <c r="Z499" i="1"/>
  <c r="Z846" i="1"/>
  <c r="Z776" i="1"/>
  <c r="Z761" i="1"/>
  <c r="Z253" i="1"/>
  <c r="Z236" i="1"/>
  <c r="Z174" i="1"/>
  <c r="Z152" i="1"/>
  <c r="Z71" i="1"/>
  <c r="Z54" i="1"/>
  <c r="Z36" i="1"/>
  <c r="Z689" i="1"/>
  <c r="Z674" i="1"/>
  <c r="Z632" i="1"/>
  <c r="Z614" i="1"/>
  <c r="Z594" i="1"/>
  <c r="Z389" i="1"/>
  <c r="Z189" i="1"/>
  <c r="Z901" i="1"/>
  <c r="Z619" i="1"/>
  <c r="Z599" i="1"/>
  <c r="Z581" i="1"/>
  <c r="Z921" i="1"/>
  <c r="Z147" i="1"/>
  <c r="Z231" i="1"/>
  <c r="Z212" i="1"/>
  <c r="Z21" i="1"/>
  <c r="Z8" i="1"/>
  <c r="Z560" i="1"/>
  <c r="Z540" i="1"/>
  <c r="Z519" i="1"/>
  <c r="Z414" i="1"/>
  <c r="Z396" i="1"/>
  <c r="Z52" i="1"/>
  <c r="Z34" i="1"/>
  <c r="Z954" i="1"/>
  <c r="Z807" i="1"/>
  <c r="Z790" i="1"/>
  <c r="Z219" i="1"/>
  <c r="Z200" i="1"/>
  <c r="Z60" i="1"/>
  <c r="Z42" i="1"/>
  <c r="Z743" i="1"/>
  <c r="Z734" i="1"/>
  <c r="Z718" i="1"/>
  <c r="Z567" i="1"/>
  <c r="Z553" i="1"/>
  <c r="Z533" i="1"/>
  <c r="Z326" i="1"/>
  <c r="Z309" i="1"/>
  <c r="Z633" i="1"/>
  <c r="Z429" i="1"/>
  <c r="Z94" i="1"/>
  <c r="Z89" i="1"/>
  <c r="Z82" i="1"/>
  <c r="Z75" i="1"/>
  <c r="Z929" i="1"/>
  <c r="Z924" i="1"/>
  <c r="Z910" i="1"/>
  <c r="Z610" i="1"/>
  <c r="Z591" i="1"/>
  <c r="Z403" i="1"/>
  <c r="Z388" i="1"/>
  <c r="Z180" i="1"/>
  <c r="Z157" i="1"/>
  <c r="Z241" i="1"/>
  <c r="Z621" i="1"/>
  <c r="Z602" i="1"/>
  <c r="Z583" i="1"/>
  <c r="Z947" i="1"/>
  <c r="Z496" i="1"/>
  <c r="Z472" i="1"/>
  <c r="Z905" i="1"/>
  <c r="Z861" i="1"/>
  <c r="Z843" i="1"/>
  <c r="Z737" i="1"/>
  <c r="Z723" i="1"/>
  <c r="Z706" i="1"/>
  <c r="Z419" i="1"/>
  <c r="Z400" i="1"/>
  <c r="Z384" i="1"/>
  <c r="Z235" i="1"/>
  <c r="Z215" i="1"/>
  <c r="Z195" i="1"/>
  <c r="Z73" i="1"/>
  <c r="Z57" i="1"/>
  <c r="Z39" i="1"/>
  <c r="Z455" i="1"/>
  <c r="Z442" i="1"/>
  <c r="Z344" i="1"/>
  <c r="Z892" i="1"/>
  <c r="Z781" i="1"/>
  <c r="Z767" i="1"/>
  <c r="Z697" i="1"/>
  <c r="Z683" i="1"/>
  <c r="Z138" i="1"/>
  <c r="Z127" i="1"/>
  <c r="Z110" i="1"/>
  <c r="Z662" i="1"/>
  <c r="Z647" i="1"/>
  <c r="Z358" i="1"/>
  <c r="Z270" i="1"/>
  <c r="Z258" i="1"/>
  <c r="Z670" i="1"/>
  <c r="Z667" i="1"/>
  <c r="Z941" i="1"/>
  <c r="Z934" i="1"/>
  <c r="Z931" i="1"/>
  <c r="Z379" i="1"/>
  <c r="Z372" i="1"/>
  <c r="Z369" i="1"/>
  <c r="Z958" i="1"/>
  <c r="Z511" i="1"/>
  <c r="Z487" i="1"/>
  <c r="Z136" i="1"/>
  <c r="Z123" i="1"/>
  <c r="Z106" i="1"/>
  <c r="Z957" i="1"/>
  <c r="Z510" i="1"/>
  <c r="Z486" i="1"/>
  <c r="Z135" i="1"/>
  <c r="Z122" i="1"/>
  <c r="Z105" i="1"/>
  <c r="Z653" i="1"/>
  <c r="Z638" i="1"/>
  <c r="Z263" i="1"/>
  <c r="Z249" i="1"/>
  <c r="Z33" i="1"/>
  <c r="Z19" i="1"/>
  <c r="Z943" i="1"/>
  <c r="Z936" i="1"/>
  <c r="Z833" i="1"/>
  <c r="Z325" i="1"/>
  <c r="Z307" i="1"/>
  <c r="Z291" i="1"/>
  <c r="Z182" i="1"/>
  <c r="Z161" i="1"/>
  <c r="Z821" i="1"/>
  <c r="Z810" i="1"/>
  <c r="Z793" i="1"/>
  <c r="Z324" i="1"/>
  <c r="Z306" i="1"/>
  <c r="Z290" i="1"/>
  <c r="Z181" i="1"/>
  <c r="Z160" i="1"/>
  <c r="Z655" i="1"/>
  <c r="Z884" i="1"/>
  <c r="Z773" i="1"/>
  <c r="Z758" i="1"/>
  <c r="Z578" i="1"/>
  <c r="Z573" i="1"/>
  <c r="Z129" i="1"/>
  <c r="Z113" i="1"/>
  <c r="Z96" i="1"/>
  <c r="Z72" i="1"/>
  <c r="Z282" i="1"/>
  <c r="Z277" i="1"/>
  <c r="Z811" i="1"/>
  <c r="Z794" i="1"/>
  <c r="Z739" i="1"/>
  <c r="Z729" i="1"/>
  <c r="Z712" i="1"/>
  <c r="Z665" i="1"/>
  <c r="Z656" i="1"/>
  <c r="Z563" i="1"/>
  <c r="Z525" i="1"/>
  <c r="Z463" i="1"/>
  <c r="Z453" i="1"/>
  <c r="Z439" i="1"/>
  <c r="Z321" i="1"/>
  <c r="Z301" i="1"/>
  <c r="Z285" i="1"/>
  <c r="Z272" i="1"/>
  <c r="Z267" i="1"/>
  <c r="Z192" i="1"/>
  <c r="Z188" i="1"/>
  <c r="Z186" i="1"/>
  <c r="Z176" i="1"/>
  <c r="Z154" i="1"/>
  <c r="Z93" i="1"/>
  <c r="Z88" i="1"/>
  <c r="Z579" i="1"/>
  <c r="Z574" i="1"/>
  <c r="Z47" i="1"/>
  <c r="Z930" i="1"/>
  <c r="Z925" i="1"/>
  <c r="Z913" i="1"/>
  <c r="Z368" i="1"/>
  <c r="Z615" i="1"/>
  <c r="Z595" i="1"/>
  <c r="Z779" i="1"/>
  <c r="Z765" i="1"/>
  <c r="Z661" i="1"/>
  <c r="Z646" i="1"/>
  <c r="Z627" i="1"/>
  <c r="Z269" i="1"/>
  <c r="Z257" i="1"/>
  <c r="Z242" i="1"/>
  <c r="Z24" i="1"/>
  <c r="Z23" i="1"/>
  <c r="Z11" i="1"/>
  <c r="Z10" i="1"/>
  <c r="Z858" i="1"/>
  <c r="Z840" i="1"/>
  <c r="Z736" i="1"/>
  <c r="Z719" i="1"/>
  <c r="Z702" i="1"/>
  <c r="Z561" i="1"/>
  <c r="Z542" i="1"/>
  <c r="Z521" i="1"/>
  <c r="Z451" i="1"/>
  <c r="Z436" i="1"/>
  <c r="Z340" i="1"/>
  <c r="Z132" i="1"/>
  <c r="Z949" i="1"/>
  <c r="Z690" i="1"/>
  <c r="Z675" i="1"/>
  <c r="Z116" i="1"/>
  <c r="Z99" i="1"/>
  <c r="Z918" i="1"/>
  <c r="Z898" i="1"/>
  <c r="Z879" i="1"/>
  <c r="Z365" i="1"/>
  <c r="Z351" i="1"/>
  <c r="Z169" i="1"/>
  <c r="Z146" i="1"/>
  <c r="Z79" i="1"/>
  <c r="Z70" i="1"/>
  <c r="Z818" i="1"/>
  <c r="Z804" i="1"/>
  <c r="Z322" i="1"/>
  <c r="Z302" i="1"/>
  <c r="Z464" i="1"/>
  <c r="Z281" i="1"/>
  <c r="Z276" i="1"/>
  <c r="Z191" i="1"/>
  <c r="Z187" i="1"/>
  <c r="Z92" i="1"/>
  <c r="Z87" i="1"/>
  <c r="Z5" i="1"/>
  <c r="Z3" i="1"/>
  <c r="Z753" i="1"/>
  <c r="Z748" i="1"/>
  <c r="Z381" i="1"/>
  <c r="Z374" i="1"/>
  <c r="Z792" i="1"/>
  <c r="Z609" i="1"/>
  <c r="Z590" i="1"/>
  <c r="Z505" i="1"/>
  <c r="Z481" i="1"/>
  <c r="Z422" i="1"/>
  <c r="Z402" i="1"/>
  <c r="Z387" i="1"/>
  <c r="Z289" i="1"/>
  <c r="Z221" i="1"/>
  <c r="Z202" i="1"/>
  <c r="Z61" i="1"/>
  <c r="Z43" i="1"/>
  <c r="Z819" i="1"/>
  <c r="Z808" i="1"/>
  <c r="Z695" i="1"/>
  <c r="Z681" i="1"/>
  <c r="Z255" i="1"/>
  <c r="Z239" i="1"/>
  <c r="Z872" i="1"/>
  <c r="Z855" i="1"/>
  <c r="Z508" i="1"/>
  <c r="Z484" i="1"/>
  <c r="Z742" i="1"/>
  <c r="Z733" i="1"/>
  <c r="Z717" i="1"/>
  <c r="Z886" i="1"/>
  <c r="Z775" i="1"/>
  <c r="Z760" i="1"/>
  <c r="Z385" i="1"/>
  <c r="Z197" i="1"/>
  <c r="Z923" i="1"/>
  <c r="Z903" i="1"/>
  <c r="Z882" i="1"/>
  <c r="Z772" i="1"/>
  <c r="Z757" i="1"/>
  <c r="Z688" i="1"/>
  <c r="Z942" i="1"/>
  <c r="Z935" i="1"/>
  <c r="Z577" i="1"/>
  <c r="Z572" i="1"/>
  <c r="Z280" i="1"/>
  <c r="Z275" i="1"/>
  <c r="Z953" i="1"/>
  <c r="Z806" i="1"/>
  <c r="Z789" i="1"/>
  <c r="Z658" i="1"/>
  <c r="Z644" i="1"/>
  <c r="Z304" i="1"/>
  <c r="Z287" i="1"/>
  <c r="Z873" i="1"/>
  <c r="Z856" i="1"/>
  <c r="Z360" i="1"/>
  <c r="Z346" i="1"/>
  <c r="Z329" i="1"/>
  <c r="Z457" i="1"/>
  <c r="Z444" i="1"/>
  <c r="Z680" i="1"/>
  <c r="Z624" i="1"/>
  <c r="Z606" i="1"/>
  <c r="Z587" i="1"/>
  <c r="Z502" i="1"/>
  <c r="Z478" i="1"/>
  <c r="Z179" i="1"/>
  <c r="Z156" i="1"/>
  <c r="Z869" i="1"/>
  <c r="Z852" i="1"/>
  <c r="Z456" i="1"/>
  <c r="Z443" i="1"/>
  <c r="Z516" i="1"/>
  <c r="Z492" i="1"/>
  <c r="Z813" i="1"/>
  <c r="Z798" i="1"/>
  <c r="Z914" i="1"/>
  <c r="Z895" i="1"/>
  <c r="Z225" i="1"/>
  <c r="Z206" i="1"/>
  <c r="Z27" i="1"/>
  <c r="Z13" i="1"/>
  <c r="Z722" i="1"/>
  <c r="Z705" i="1"/>
  <c r="Z265" i="1"/>
  <c r="Z252" i="1"/>
  <c r="Z234" i="1"/>
  <c r="Z130" i="1"/>
  <c r="Z645" i="1"/>
  <c r="Z625" i="1"/>
  <c r="Z421" i="1"/>
  <c r="Z401" i="1"/>
  <c r="Z386" i="1"/>
  <c r="Z660" i="1"/>
  <c r="Z104" i="1"/>
  <c r="Z948" i="1"/>
  <c r="Z544" i="1"/>
  <c r="Z523" i="1"/>
  <c r="Z354" i="1"/>
  <c r="Z338" i="1"/>
  <c r="Z172" i="1"/>
  <c r="Z149" i="1"/>
  <c r="Z616" i="1"/>
  <c r="Z596" i="1"/>
  <c r="Z327" i="1"/>
  <c r="Z310" i="1"/>
  <c r="Z28" i="1"/>
  <c r="Z14" i="1"/>
  <c r="Z428" i="1"/>
  <c r="Z410" i="1"/>
  <c r="Z392" i="1"/>
  <c r="Z727" i="1"/>
  <c r="Z710" i="1"/>
  <c r="Z906" i="1"/>
  <c r="Z885" i="1"/>
  <c r="Z552" i="1"/>
  <c r="Z532" i="1"/>
  <c r="Z260" i="1"/>
  <c r="Z246" i="1"/>
  <c r="Z84" i="1"/>
  <c r="Z83" i="1"/>
  <c r="Z871" i="1"/>
  <c r="Z854" i="1"/>
  <c r="Z696" i="1"/>
  <c r="Z682" i="1"/>
  <c r="Z125" i="1"/>
  <c r="Z108" i="1"/>
  <c r="Z786" i="1"/>
  <c r="Z770" i="1"/>
  <c r="Z364" i="1"/>
  <c r="Z350" i="1"/>
  <c r="Z271" i="1"/>
  <c r="Z144" i="1"/>
  <c r="Z864" i="1"/>
  <c r="Z847" i="1"/>
  <c r="Z548" i="1"/>
  <c r="Z527" i="1"/>
  <c r="Z762" i="1"/>
  <c r="Z341" i="1"/>
  <c r="Z118" i="1"/>
  <c r="Z101" i="1"/>
  <c r="Z785" i="1"/>
  <c r="Z698" i="1"/>
  <c r="Z684" i="1"/>
  <c r="Z363" i="1"/>
  <c r="Z166" i="1"/>
  <c r="Z143" i="1"/>
  <c r="Z956" i="1"/>
  <c r="Z504" i="1"/>
  <c r="Z480" i="1"/>
  <c r="Z809" i="1"/>
  <c r="Z791" i="1"/>
  <c r="Z626" i="1"/>
  <c r="Z608" i="1"/>
  <c r="Z589" i="1"/>
  <c r="Z323" i="1"/>
  <c r="Z305" i="1"/>
  <c r="Z288" i="1"/>
  <c r="Z227" i="1"/>
  <c r="Z208" i="1"/>
  <c r="Z652" i="1"/>
  <c r="Z458" i="1"/>
  <c r="Z445" i="1"/>
  <c r="Z778" i="1"/>
  <c r="Z764" i="1"/>
  <c r="Z254" i="1"/>
  <c r="Z238" i="1"/>
  <c r="Z870" i="1"/>
  <c r="Z853" i="1"/>
  <c r="Z124" i="1"/>
  <c r="Z107" i="1"/>
  <c r="Z526" i="1"/>
  <c r="Z177" i="1"/>
  <c r="Z155" i="1"/>
  <c r="Z133" i="1"/>
  <c r="Z805" i="1"/>
  <c r="Z788" i="1"/>
  <c r="Z623" i="1"/>
  <c r="Z605" i="1"/>
  <c r="Z586" i="1"/>
  <c r="Z951" i="1"/>
  <c r="Z501" i="1"/>
  <c r="Z477" i="1"/>
  <c r="Z64" i="1"/>
  <c r="Z46" i="1"/>
  <c r="Z817" i="1"/>
  <c r="Z802" i="1"/>
  <c r="Z812" i="1"/>
  <c r="Z657" i="1"/>
  <c r="Z643" i="1"/>
  <c r="Z454" i="1"/>
  <c r="Z440" i="1"/>
  <c r="Z218" i="1"/>
  <c r="Z199" i="1"/>
  <c r="Z74" i="1"/>
  <c r="Z904" i="1"/>
  <c r="Z883" i="1"/>
  <c r="Z495" i="1"/>
  <c r="Z471" i="1"/>
  <c r="Z213" i="1"/>
  <c r="Z194" i="1"/>
  <c r="Z909" i="1"/>
  <c r="Z889" i="1"/>
  <c r="Z503" i="1"/>
  <c r="Z479" i="1"/>
  <c r="Z220" i="1"/>
  <c r="Z201" i="1"/>
  <c r="Z555" i="1"/>
  <c r="Z535" i="1"/>
  <c r="Z637" i="1"/>
  <c r="Z617" i="1"/>
  <c r="Z597" i="1"/>
  <c r="Z76" i="1"/>
  <c r="Z167" i="1"/>
  <c r="Z774" i="1"/>
  <c r="Z759" i="1"/>
  <c r="Z317" i="1"/>
  <c r="Z298" i="1"/>
  <c r="Z283" i="1"/>
  <c r="Z131" i="1"/>
  <c r="Z114" i="1"/>
  <c r="Z97" i="1"/>
  <c r="Z912" i="1"/>
  <c r="Z891" i="1"/>
  <c r="Z512" i="1"/>
  <c r="Z488" i="1"/>
  <c r="Z224" i="1"/>
  <c r="Z205" i="1"/>
  <c r="Z908" i="1"/>
  <c r="Z888" i="1"/>
  <c r="Z500" i="1"/>
  <c r="Z476" i="1"/>
  <c r="Z551" i="1"/>
  <c r="Z531" i="1"/>
  <c r="Z308" i="1"/>
  <c r="Z292" i="1"/>
  <c r="Z26" i="1"/>
  <c r="Z12" i="1"/>
  <c r="Z777" i="1"/>
  <c r="Z763" i="1"/>
  <c r="Z604" i="1"/>
  <c r="Z585" i="1"/>
  <c r="Z119" i="1"/>
  <c r="Z102" i="1"/>
  <c r="Z651" i="1"/>
  <c r="Z636" i="1"/>
  <c r="Z165" i="1"/>
  <c r="Z142" i="1"/>
  <c r="Z349" i="1"/>
  <c r="Z331" i="1"/>
  <c r="Z663" i="1"/>
  <c r="Z650" i="1"/>
  <c r="Z635" i="1"/>
  <c r="Z164" i="1"/>
  <c r="Z141" i="1"/>
  <c r="Z362" i="1"/>
  <c r="Z348" i="1"/>
  <c r="Z330" i="1"/>
  <c r="Z859" i="1"/>
  <c r="Z841" i="1"/>
  <c r="Z251" i="1"/>
  <c r="Z232" i="1"/>
  <c r="Z946" i="1"/>
  <c r="Z720" i="1"/>
  <c r="Z703" i="1"/>
  <c r="Z744" i="1"/>
  <c r="Z735" i="1"/>
  <c r="Z411" i="1"/>
  <c r="Z394" i="1"/>
  <c r="Z69" i="1"/>
  <c r="Z51" i="1"/>
  <c r="Z699" i="1"/>
  <c r="Z685" i="1"/>
  <c r="Z459" i="1"/>
  <c r="Z446" i="1"/>
  <c r="Z877" i="1"/>
  <c r="Z857" i="1"/>
  <c r="Z264" i="1"/>
  <c r="Z250" i="1"/>
  <c r="Z701" i="1"/>
  <c r="Z687" i="1"/>
  <c r="Z432" i="1"/>
  <c r="Z417" i="1"/>
  <c r="Z416" i="1"/>
  <c r="Z398" i="1"/>
  <c r="Z53" i="1"/>
  <c r="Z35" i="1"/>
  <c r="Z832" i="1"/>
  <c r="Z827" i="1"/>
  <c r="Z671" i="1"/>
  <c r="Z668" i="1"/>
  <c r="Z575" i="1"/>
  <c r="Z571" i="1"/>
  <c r="Z940" i="1"/>
  <c r="Z933" i="1"/>
  <c r="Z751" i="1"/>
  <c r="Z746" i="1"/>
  <c r="Z378" i="1"/>
  <c r="Z371" i="1"/>
  <c r="Z279" i="1"/>
  <c r="Z274" i="1"/>
  <c r="Z91" i="1"/>
  <c r="Z86" i="1"/>
  <c r="Z752" i="1"/>
  <c r="Z747" i="1"/>
  <c r="Z469" i="1"/>
  <c r="Z466" i="1"/>
  <c r="Z380" i="1"/>
  <c r="Z460" i="1"/>
  <c r="Z448" i="1"/>
  <c r="Z170" i="1"/>
  <c r="Z838" i="1"/>
  <c r="Z831" i="1"/>
  <c r="Z664" i="1"/>
  <c r="Z654" i="1"/>
  <c r="Z373" i="1"/>
  <c r="Z184" i="1"/>
  <c r="Z920" i="1"/>
  <c r="Z900" i="1"/>
  <c r="Z881" i="1"/>
  <c r="Z450" i="1"/>
  <c r="Z434" i="1"/>
  <c r="Z353" i="1"/>
  <c r="Z337" i="1"/>
  <c r="Z919" i="1"/>
  <c r="Z461" i="1"/>
  <c r="Z899" i="1"/>
  <c r="Z880" i="1"/>
  <c r="Z449" i="1"/>
  <c r="Z433" i="1"/>
  <c r="Z352" i="1"/>
  <c r="Z336" i="1"/>
  <c r="Z556" i="1"/>
  <c r="Z536" i="1"/>
  <c r="Z66" i="1"/>
  <c r="Z48" i="1"/>
  <c r="Z927" i="1"/>
  <c r="Z916" i="1"/>
  <c r="Z896" i="1"/>
  <c r="Z639" i="1"/>
  <c r="Z229" i="1"/>
  <c r="Z210" i="1"/>
  <c r="Z618" i="1"/>
  <c r="Z598" i="1"/>
  <c r="Z700" i="1"/>
  <c r="Z686" i="1"/>
  <c r="Z431" i="1"/>
  <c r="Z413" i="1"/>
  <c r="Z395" i="1"/>
  <c r="Z568" i="1"/>
  <c r="Z559" i="1"/>
  <c r="Z539" i="1"/>
  <c r="Z68" i="1"/>
  <c r="Z50" i="1"/>
  <c r="Z816" i="1"/>
  <c r="Z801" i="1"/>
  <c r="Z334" i="1"/>
  <c r="Z314" i="1"/>
  <c r="Z296" i="1"/>
  <c r="Z795" i="1"/>
  <c r="Z780" i="1"/>
  <c r="Z766" i="1"/>
  <c r="Z409" i="1"/>
  <c r="Z391" i="1"/>
  <c r="Z959" i="1"/>
  <c r="Z137" i="1"/>
  <c r="Z126" i="1"/>
  <c r="Z109" i="1"/>
  <c r="Z866" i="1"/>
  <c r="Z849" i="1"/>
  <c r="Z952" i="1"/>
  <c r="Z693" i="1"/>
  <c r="Z678" i="1"/>
  <c r="Z303" i="1"/>
  <c r="Z286" i="1"/>
  <c r="Z865" i="1"/>
  <c r="Z848" i="1"/>
  <c r="Z741" i="1"/>
  <c r="Z731" i="1"/>
  <c r="Z715" i="1"/>
  <c r="Z549" i="1"/>
  <c r="Z528" i="1"/>
  <c r="Z513" i="1"/>
  <c r="Z489" i="1"/>
  <c r="Z163" i="1"/>
  <c r="Z140" i="1"/>
  <c r="Z262" i="1"/>
  <c r="Z248" i="1"/>
  <c r="Z30" i="1"/>
  <c r="Z16" i="1"/>
  <c r="Z783" i="1"/>
  <c r="Z769" i="1"/>
  <c r="Z649" i="1"/>
  <c r="Z634" i="1"/>
  <c r="Z261" i="1"/>
  <c r="Z247" i="1"/>
  <c r="Z29" i="1"/>
  <c r="Z15" i="1"/>
  <c r="Z725" i="1"/>
  <c r="Z708" i="1"/>
  <c r="Z435" i="1"/>
  <c r="Z420" i="1"/>
  <c r="Z339" i="1"/>
  <c r="Z319" i="1"/>
  <c r="Z266" i="1"/>
  <c r="Z641" i="1"/>
  <c r="Z115" i="1"/>
  <c r="Z98" i="1"/>
  <c r="Z603" i="1"/>
  <c r="Z584" i="1"/>
  <c r="Z498" i="1"/>
  <c r="Z474" i="1"/>
  <c r="Z216" i="1"/>
  <c r="Z196" i="1"/>
  <c r="Z173" i="1"/>
  <c r="Z150" i="1"/>
  <c r="Z58" i="1"/>
  <c r="Z40" i="1"/>
  <c r="AA111" i="1"/>
  <c r="AA128" i="1"/>
  <c r="AA878" i="1"/>
  <c r="AA335" i="1"/>
  <c r="AA315" i="1"/>
  <c r="AA366" i="1"/>
  <c r="AA863" i="1"/>
  <c r="AA726" i="1"/>
  <c r="AA709" i="1"/>
  <c r="AA355" i="1"/>
  <c r="AA499" i="1"/>
  <c r="AA846" i="1"/>
  <c r="AA776" i="1"/>
  <c r="AA761" i="1"/>
  <c r="AA253" i="1"/>
  <c r="AA236" i="1"/>
  <c r="AA174" i="1"/>
  <c r="AA152" i="1"/>
  <c r="AA71" i="1"/>
  <c r="AA54" i="1"/>
  <c r="AA36" i="1"/>
  <c r="AA689" i="1"/>
  <c r="AA674" i="1"/>
  <c r="AA632" i="1"/>
  <c r="AA614" i="1"/>
  <c r="AA594" i="1"/>
  <c r="AA389" i="1"/>
  <c r="AA189" i="1"/>
  <c r="AA901" i="1"/>
  <c r="AA619" i="1"/>
  <c r="AA599" i="1"/>
  <c r="AA581" i="1"/>
  <c r="AA921" i="1"/>
  <c r="AA147" i="1"/>
  <c r="AA231" i="1"/>
  <c r="AA212" i="1"/>
  <c r="AA21" i="1"/>
  <c r="AA8" i="1"/>
  <c r="AA560" i="1"/>
  <c r="AA540" i="1"/>
  <c r="AA519" i="1"/>
  <c r="AA414" i="1"/>
  <c r="AA396" i="1"/>
  <c r="AA52" i="1"/>
  <c r="AA34" i="1"/>
  <c r="AA954" i="1"/>
  <c r="AA807" i="1"/>
  <c r="AA790" i="1"/>
  <c r="AA219" i="1"/>
  <c r="AA200" i="1"/>
  <c r="AA60" i="1"/>
  <c r="AA42" i="1"/>
  <c r="AA743" i="1"/>
  <c r="AA734" i="1"/>
  <c r="AA718" i="1"/>
  <c r="AA567" i="1"/>
  <c r="AA553" i="1"/>
  <c r="AA533" i="1"/>
  <c r="AA326" i="1"/>
  <c r="AA309" i="1"/>
  <c r="AA633" i="1"/>
  <c r="AA429" i="1"/>
  <c r="AA94" i="1"/>
  <c r="AA89" i="1"/>
  <c r="AA82" i="1"/>
  <c r="AA75" i="1"/>
  <c r="AA929" i="1"/>
  <c r="AA924" i="1"/>
  <c r="AA910" i="1"/>
  <c r="AA610" i="1"/>
  <c r="AA591" i="1"/>
  <c r="AA403" i="1"/>
  <c r="AA388" i="1"/>
  <c r="AA180" i="1"/>
  <c r="AA157" i="1"/>
  <c r="AA241" i="1"/>
  <c r="AA621" i="1"/>
  <c r="AA602" i="1"/>
  <c r="AA583" i="1"/>
  <c r="AA947" i="1"/>
  <c r="AA496" i="1"/>
  <c r="AA472" i="1"/>
  <c r="AA905" i="1"/>
  <c r="AA861" i="1"/>
  <c r="AA843" i="1"/>
  <c r="AA737" i="1"/>
  <c r="AA723" i="1"/>
  <c r="AA706" i="1"/>
  <c r="AA419" i="1"/>
  <c r="AA400" i="1"/>
  <c r="AA384" i="1"/>
  <c r="AA235" i="1"/>
  <c r="AA215" i="1"/>
  <c r="AA195" i="1"/>
  <c r="AA73" i="1"/>
  <c r="AA57" i="1"/>
  <c r="AA39" i="1"/>
  <c r="AA455" i="1"/>
  <c r="AA442" i="1"/>
  <c r="AA344" i="1"/>
  <c r="AA892" i="1"/>
  <c r="AA781" i="1"/>
  <c r="AA767" i="1"/>
  <c r="AA697" i="1"/>
  <c r="AA683" i="1"/>
  <c r="AA138" i="1"/>
  <c r="AA127" i="1"/>
  <c r="AA110" i="1"/>
  <c r="AA662" i="1"/>
  <c r="AA647" i="1"/>
  <c r="AA358" i="1"/>
  <c r="AA270" i="1"/>
  <c r="AA258" i="1"/>
  <c r="AA670" i="1"/>
  <c r="AA667" i="1"/>
  <c r="AA941" i="1"/>
  <c r="AA934" i="1"/>
  <c r="AA931" i="1"/>
  <c r="AA379" i="1"/>
  <c r="AA372" i="1"/>
  <c r="AA369" i="1"/>
  <c r="AA958" i="1"/>
  <c r="AA511" i="1"/>
  <c r="AA487" i="1"/>
  <c r="AA136" i="1"/>
  <c r="AA123" i="1"/>
  <c r="AA106" i="1"/>
  <c r="AA957" i="1"/>
  <c r="AA510" i="1"/>
  <c r="AA486" i="1"/>
  <c r="AA135" i="1"/>
  <c r="AA122" i="1"/>
  <c r="AA105" i="1"/>
  <c r="AA653" i="1"/>
  <c r="AA638" i="1"/>
  <c r="AA263" i="1"/>
  <c r="AA249" i="1"/>
  <c r="AA33" i="1"/>
  <c r="AA19" i="1"/>
  <c r="AA943" i="1"/>
  <c r="AA936" i="1"/>
  <c r="AA833" i="1"/>
  <c r="AA325" i="1"/>
  <c r="AA307" i="1"/>
  <c r="AA291" i="1"/>
  <c r="AA182" i="1"/>
  <c r="AA161" i="1"/>
  <c r="AA821" i="1"/>
  <c r="AA810" i="1"/>
  <c r="AA793" i="1"/>
  <c r="AA324" i="1"/>
  <c r="AA306" i="1"/>
  <c r="AA290" i="1"/>
  <c r="AA181" i="1"/>
  <c r="AA160" i="1"/>
  <c r="AA655" i="1"/>
  <c r="AA884" i="1"/>
  <c r="AA773" i="1"/>
  <c r="AA758" i="1"/>
  <c r="AA578" i="1"/>
  <c r="AA573" i="1"/>
  <c r="AA129" i="1"/>
  <c r="AA113" i="1"/>
  <c r="AA96" i="1"/>
  <c r="AA72" i="1"/>
  <c r="AA282" i="1"/>
  <c r="AA277" i="1"/>
  <c r="AA811" i="1"/>
  <c r="AA794" i="1"/>
  <c r="AA739" i="1"/>
  <c r="AA729" i="1"/>
  <c r="AA712" i="1"/>
  <c r="AA665" i="1"/>
  <c r="AA656" i="1"/>
  <c r="AA563" i="1"/>
  <c r="AA525" i="1"/>
  <c r="AA463" i="1"/>
  <c r="AA453" i="1"/>
  <c r="AA439" i="1"/>
  <c r="AA321" i="1"/>
  <c r="AA301" i="1"/>
  <c r="AA285" i="1"/>
  <c r="AA272" i="1"/>
  <c r="AA267" i="1"/>
  <c r="AA192" i="1"/>
  <c r="AA188" i="1"/>
  <c r="AA186" i="1"/>
  <c r="AA176" i="1"/>
  <c r="AA154" i="1"/>
  <c r="AA93" i="1"/>
  <c r="AA88" i="1"/>
  <c r="AA579" i="1"/>
  <c r="AA574" i="1"/>
  <c r="AA47" i="1"/>
  <c r="AA930" i="1"/>
  <c r="AA925" i="1"/>
  <c r="AA913" i="1"/>
  <c r="AA368" i="1"/>
  <c r="AA615" i="1"/>
  <c r="AA595" i="1"/>
  <c r="AA779" i="1"/>
  <c r="AA765" i="1"/>
  <c r="AA661" i="1"/>
  <c r="AA646" i="1"/>
  <c r="AA627" i="1"/>
  <c r="AA269" i="1"/>
  <c r="AA257" i="1"/>
  <c r="AA242" i="1"/>
  <c r="AA24" i="1"/>
  <c r="AA23" i="1"/>
  <c r="AA11" i="1"/>
  <c r="AA10" i="1"/>
  <c r="AA858" i="1"/>
  <c r="AA840" i="1"/>
  <c r="AA736" i="1"/>
  <c r="AA719" i="1"/>
  <c r="AA702" i="1"/>
  <c r="AA561" i="1"/>
  <c r="AA542" i="1"/>
  <c r="AA521" i="1"/>
  <c r="AA451" i="1"/>
  <c r="AA436" i="1"/>
  <c r="AA340" i="1"/>
  <c r="AA132" i="1"/>
  <c r="AA949" i="1"/>
  <c r="AA690" i="1"/>
  <c r="AA675" i="1"/>
  <c r="AA116" i="1"/>
  <c r="AA99" i="1"/>
  <c r="AA918" i="1"/>
  <c r="AA898" i="1"/>
  <c r="AA879" i="1"/>
  <c r="AA365" i="1"/>
  <c r="AA351" i="1"/>
  <c r="AA169" i="1"/>
  <c r="AA146" i="1"/>
  <c r="AA79" i="1"/>
  <c r="AA70" i="1"/>
  <c r="AA818" i="1"/>
  <c r="AA804" i="1"/>
  <c r="AA322" i="1"/>
  <c r="AA302" i="1"/>
  <c r="AA464" i="1"/>
  <c r="AA281" i="1"/>
  <c r="AA276" i="1"/>
  <c r="AA191" i="1"/>
  <c r="AA187" i="1"/>
  <c r="AA92" i="1"/>
  <c r="AA87" i="1"/>
  <c r="AA5" i="1"/>
  <c r="AA3" i="1"/>
  <c r="AA753" i="1"/>
  <c r="AA748" i="1"/>
  <c r="AA381" i="1"/>
  <c r="AA374" i="1"/>
  <c r="AA792" i="1"/>
  <c r="AA609" i="1"/>
  <c r="AA590" i="1"/>
  <c r="AA505" i="1"/>
  <c r="AA481" i="1"/>
  <c r="AA422" i="1"/>
  <c r="AA402" i="1"/>
  <c r="AA387" i="1"/>
  <c r="AA289" i="1"/>
  <c r="AA221" i="1"/>
  <c r="AA202" i="1"/>
  <c r="AA61" i="1"/>
  <c r="AA43" i="1"/>
  <c r="AA819" i="1"/>
  <c r="AA808" i="1"/>
  <c r="AA695" i="1"/>
  <c r="AA681" i="1"/>
  <c r="AA255" i="1"/>
  <c r="AA239" i="1"/>
  <c r="AA872" i="1"/>
  <c r="AA855" i="1"/>
  <c r="AA508" i="1"/>
  <c r="AA484" i="1"/>
  <c r="AA742" i="1"/>
  <c r="AA733" i="1"/>
  <c r="AA717" i="1"/>
  <c r="AA886" i="1"/>
  <c r="AA775" i="1"/>
  <c r="AA760" i="1"/>
  <c r="AA385" i="1"/>
  <c r="AA197" i="1"/>
  <c r="AA923" i="1"/>
  <c r="AA903" i="1"/>
  <c r="AA882" i="1"/>
  <c r="AA772" i="1"/>
  <c r="AA757" i="1"/>
  <c r="AA688" i="1"/>
  <c r="AA942" i="1"/>
  <c r="AA935" i="1"/>
  <c r="AA577" i="1"/>
  <c r="AA572" i="1"/>
  <c r="AA280" i="1"/>
  <c r="AA275" i="1"/>
  <c r="AA953" i="1"/>
  <c r="AA806" i="1"/>
  <c r="AA789" i="1"/>
  <c r="AA658" i="1"/>
  <c r="AA644" i="1"/>
  <c r="AA304" i="1"/>
  <c r="AA287" i="1"/>
  <c r="AA873" i="1"/>
  <c r="AA856" i="1"/>
  <c r="AA360" i="1"/>
  <c r="AA346" i="1"/>
  <c r="AA329" i="1"/>
  <c r="AA457" i="1"/>
  <c r="AA444" i="1"/>
  <c r="AA680" i="1"/>
  <c r="AA624" i="1"/>
  <c r="AA606" i="1"/>
  <c r="AA587" i="1"/>
  <c r="AA502" i="1"/>
  <c r="AA478" i="1"/>
  <c r="AA179" i="1"/>
  <c r="AA156" i="1"/>
  <c r="AA869" i="1"/>
  <c r="AA852" i="1"/>
  <c r="AA456" i="1"/>
  <c r="AA443" i="1"/>
  <c r="AA516" i="1"/>
  <c r="AA492" i="1"/>
  <c r="AA813" i="1"/>
  <c r="AA798" i="1"/>
  <c r="AA914" i="1"/>
  <c r="AA895" i="1"/>
  <c r="AA225" i="1"/>
  <c r="AA206" i="1"/>
  <c r="AA27" i="1"/>
  <c r="AA13" i="1"/>
  <c r="AA722" i="1"/>
  <c r="AA705" i="1"/>
  <c r="AA265" i="1"/>
  <c r="AA252" i="1"/>
  <c r="AA234" i="1"/>
  <c r="AA130" i="1"/>
  <c r="AA645" i="1"/>
  <c r="AA625" i="1"/>
  <c r="AA421" i="1"/>
  <c r="AA401" i="1"/>
  <c r="AA386" i="1"/>
  <c r="AA660" i="1"/>
  <c r="AA104" i="1"/>
  <c r="AA948" i="1"/>
  <c r="AA544" i="1"/>
  <c r="AA523" i="1"/>
  <c r="AA354" i="1"/>
  <c r="AA338" i="1"/>
  <c r="AA172" i="1"/>
  <c r="AA149" i="1"/>
  <c r="AA616" i="1"/>
  <c r="AA596" i="1"/>
  <c r="AA327" i="1"/>
  <c r="AA310" i="1"/>
  <c r="AA28" i="1"/>
  <c r="AA14" i="1"/>
  <c r="AA428" i="1"/>
  <c r="AA410" i="1"/>
  <c r="AA392" i="1"/>
  <c r="AA727" i="1"/>
  <c r="AA710" i="1"/>
  <c r="AA906" i="1"/>
  <c r="AA885" i="1"/>
  <c r="AA552" i="1"/>
  <c r="AA532" i="1"/>
  <c r="AA260" i="1"/>
  <c r="AA246" i="1"/>
  <c r="AA84" i="1"/>
  <c r="AA83" i="1"/>
  <c r="AA871" i="1"/>
  <c r="AA854" i="1"/>
  <c r="AA696" i="1"/>
  <c r="AA682" i="1"/>
  <c r="AA125" i="1"/>
  <c r="AA108" i="1"/>
  <c r="AA786" i="1"/>
  <c r="AA770" i="1"/>
  <c r="AA364" i="1"/>
  <c r="AA350" i="1"/>
  <c r="AA271" i="1"/>
  <c r="AA144" i="1"/>
  <c r="AA864" i="1"/>
  <c r="AA847" i="1"/>
  <c r="AA548" i="1"/>
  <c r="AA527" i="1"/>
  <c r="AA762" i="1"/>
  <c r="AA341" i="1"/>
  <c r="AA118" i="1"/>
  <c r="AA101" i="1"/>
  <c r="AA785" i="1"/>
  <c r="AA698" i="1"/>
  <c r="AA684" i="1"/>
  <c r="AA363" i="1"/>
  <c r="AA166" i="1"/>
  <c r="AA143" i="1"/>
  <c r="AA956" i="1"/>
  <c r="AA504" i="1"/>
  <c r="AA480" i="1"/>
  <c r="AA809" i="1"/>
  <c r="AA791" i="1"/>
  <c r="AA626" i="1"/>
  <c r="AA608" i="1"/>
  <c r="AA589" i="1"/>
  <c r="AA323" i="1"/>
  <c r="AA305" i="1"/>
  <c r="AA288" i="1"/>
  <c r="AA227" i="1"/>
  <c r="AA208" i="1"/>
  <c r="AA652" i="1"/>
  <c r="AA458" i="1"/>
  <c r="AA445" i="1"/>
  <c r="AA778" i="1"/>
  <c r="AA764" i="1"/>
  <c r="AA254" i="1"/>
  <c r="AA238" i="1"/>
  <c r="AA870" i="1"/>
  <c r="AA853" i="1"/>
  <c r="AA124" i="1"/>
  <c r="AA107" i="1"/>
  <c r="AA526" i="1"/>
  <c r="AA177" i="1"/>
  <c r="AA155" i="1"/>
  <c r="AA133" i="1"/>
  <c r="AA805" i="1"/>
  <c r="AA788" i="1"/>
  <c r="AA623" i="1"/>
  <c r="AA605" i="1"/>
  <c r="AA586" i="1"/>
  <c r="AA951" i="1"/>
  <c r="AA501" i="1"/>
  <c r="AA477" i="1"/>
  <c r="AA64" i="1"/>
  <c r="AA46" i="1"/>
  <c r="AA817" i="1"/>
  <c r="AA802" i="1"/>
  <c r="AA812" i="1"/>
  <c r="AA657" i="1"/>
  <c r="AA643" i="1"/>
  <c r="AA454" i="1"/>
  <c r="AA440" i="1"/>
  <c r="AA218" i="1"/>
  <c r="AA199" i="1"/>
  <c r="AA74" i="1"/>
  <c r="AA904" i="1"/>
  <c r="AA883" i="1"/>
  <c r="AA495" i="1"/>
  <c r="AA471" i="1"/>
  <c r="AA213" i="1"/>
  <c r="AA194" i="1"/>
  <c r="AA909" i="1"/>
  <c r="AA889" i="1"/>
  <c r="AA503" i="1"/>
  <c r="AA479" i="1"/>
  <c r="AA220" i="1"/>
  <c r="AA201" i="1"/>
  <c r="AA555" i="1"/>
  <c r="AA535" i="1"/>
  <c r="AA637" i="1"/>
  <c r="AA617" i="1"/>
  <c r="AA597" i="1"/>
  <c r="AA76" i="1"/>
  <c r="AA167" i="1"/>
  <c r="AA774" i="1"/>
  <c r="AA759" i="1"/>
  <c r="AA317" i="1"/>
  <c r="AA298" i="1"/>
  <c r="AA283" i="1"/>
  <c r="AA131" i="1"/>
  <c r="AA114" i="1"/>
  <c r="AA97" i="1"/>
  <c r="AA912" i="1"/>
  <c r="AA891" i="1"/>
  <c r="AA512" i="1"/>
  <c r="AA488" i="1"/>
  <c r="AA224" i="1"/>
  <c r="AA205" i="1"/>
  <c r="AA908" i="1"/>
  <c r="AA888" i="1"/>
  <c r="AA500" i="1"/>
  <c r="AA476" i="1"/>
  <c r="AA551" i="1"/>
  <c r="AA531" i="1"/>
  <c r="AA308" i="1"/>
  <c r="AA292" i="1"/>
  <c r="AA26" i="1"/>
  <c r="AA12" i="1"/>
  <c r="AA777" i="1"/>
  <c r="AA763" i="1"/>
  <c r="AA604" i="1"/>
  <c r="AA585" i="1"/>
  <c r="AA119" i="1"/>
  <c r="AA102" i="1"/>
  <c r="AA651" i="1"/>
  <c r="AA636" i="1"/>
  <c r="AA165" i="1"/>
  <c r="AA142" i="1"/>
  <c r="AA349" i="1"/>
  <c r="AA331" i="1"/>
  <c r="AA663" i="1"/>
  <c r="AA650" i="1"/>
  <c r="AA635" i="1"/>
  <c r="AA164" i="1"/>
  <c r="AA141" i="1"/>
  <c r="AA362" i="1"/>
  <c r="AA348" i="1"/>
  <c r="AA330" i="1"/>
  <c r="AA859" i="1"/>
  <c r="AA841" i="1"/>
  <c r="AA251" i="1"/>
  <c r="AA232" i="1"/>
  <c r="AA946" i="1"/>
  <c r="AA720" i="1"/>
  <c r="AA703" i="1"/>
  <c r="AA744" i="1"/>
  <c r="AA735" i="1"/>
  <c r="AA411" i="1"/>
  <c r="AA394" i="1"/>
  <c r="AA69" i="1"/>
  <c r="AA51" i="1"/>
  <c r="AA699" i="1"/>
  <c r="AA685" i="1"/>
  <c r="AA459" i="1"/>
  <c r="AA446" i="1"/>
  <c r="AA877" i="1"/>
  <c r="AA857" i="1"/>
  <c r="AA264" i="1"/>
  <c r="AA250" i="1"/>
  <c r="AA701" i="1"/>
  <c r="AA687" i="1"/>
  <c r="AA432" i="1"/>
  <c r="AA417" i="1"/>
  <c r="AA416" i="1"/>
  <c r="AA398" i="1"/>
  <c r="AA53" i="1"/>
  <c r="AA35" i="1"/>
  <c r="AA832" i="1"/>
  <c r="AA827" i="1"/>
  <c r="AA671" i="1"/>
  <c r="AA668" i="1"/>
  <c r="AA575" i="1"/>
  <c r="AA571" i="1"/>
  <c r="AA940" i="1"/>
  <c r="AA933" i="1"/>
  <c r="AA751" i="1"/>
  <c r="AA746" i="1"/>
  <c r="AA378" i="1"/>
  <c r="AA371" i="1"/>
  <c r="AA279" i="1"/>
  <c r="AA274" i="1"/>
  <c r="AA91" i="1"/>
  <c r="AA86" i="1"/>
  <c r="AA752" i="1"/>
  <c r="AA747" i="1"/>
  <c r="AA469" i="1"/>
  <c r="AA466" i="1"/>
  <c r="AA380" i="1"/>
  <c r="AA460" i="1"/>
  <c r="AA448" i="1"/>
  <c r="AA170" i="1"/>
  <c r="AA838" i="1"/>
  <c r="AA831" i="1"/>
  <c r="AA664" i="1"/>
  <c r="AA654" i="1"/>
  <c r="AA373" i="1"/>
  <c r="AA184" i="1"/>
  <c r="AA920" i="1"/>
  <c r="AA900" i="1"/>
  <c r="AA881" i="1"/>
  <c r="AA450" i="1"/>
  <c r="AA434" i="1"/>
  <c r="AA353" i="1"/>
  <c r="AA337" i="1"/>
  <c r="AA919" i="1"/>
  <c r="AA461" i="1"/>
  <c r="AA899" i="1"/>
  <c r="AA880" i="1"/>
  <c r="AA449" i="1"/>
  <c r="AA433" i="1"/>
  <c r="AA352" i="1"/>
  <c r="AA336" i="1"/>
  <c r="AA556" i="1"/>
  <c r="AA536" i="1"/>
  <c r="AA66" i="1"/>
  <c r="AA48" i="1"/>
  <c r="AA927" i="1"/>
  <c r="AA916" i="1"/>
  <c r="AA896" i="1"/>
  <c r="AA639" i="1"/>
  <c r="AA229" i="1"/>
  <c r="AA210" i="1"/>
  <c r="AA618" i="1"/>
  <c r="AA598" i="1"/>
  <c r="AA700" i="1"/>
  <c r="AA686" i="1"/>
  <c r="AA431" i="1"/>
  <c r="AA413" i="1"/>
  <c r="AA395" i="1"/>
  <c r="AA568" i="1"/>
  <c r="AA559" i="1"/>
  <c r="AA539" i="1"/>
  <c r="AA68" i="1"/>
  <c r="AA50" i="1"/>
  <c r="AA816" i="1"/>
  <c r="AA801" i="1"/>
  <c r="AA334" i="1"/>
  <c r="AA314" i="1"/>
  <c r="AA296" i="1"/>
  <c r="AA795" i="1"/>
  <c r="AA780" i="1"/>
  <c r="AA766" i="1"/>
  <c r="AA409" i="1"/>
  <c r="AA391" i="1"/>
  <c r="AA959" i="1"/>
  <c r="AA137" i="1"/>
  <c r="AA126" i="1"/>
  <c r="AA109" i="1"/>
  <c r="AA866" i="1"/>
  <c r="AA849" i="1"/>
  <c r="AA952" i="1"/>
  <c r="AA693" i="1"/>
  <c r="AA678" i="1"/>
  <c r="AA303" i="1"/>
  <c r="AA286" i="1"/>
  <c r="AA865" i="1"/>
  <c r="AA848" i="1"/>
  <c r="AA741" i="1"/>
  <c r="AA731" i="1"/>
  <c r="AA715" i="1"/>
  <c r="AA549" i="1"/>
  <c r="AA528" i="1"/>
  <c r="AA513" i="1"/>
  <c r="AA489" i="1"/>
  <c r="AA163" i="1"/>
  <c r="AA140" i="1"/>
  <c r="AA262" i="1"/>
  <c r="AA248" i="1"/>
  <c r="AA30" i="1"/>
  <c r="AA16" i="1"/>
  <c r="AA783" i="1"/>
  <c r="AA769" i="1"/>
  <c r="AA649" i="1"/>
  <c r="AA634" i="1"/>
  <c r="AA261" i="1"/>
  <c r="AA247" i="1"/>
  <c r="AA29" i="1"/>
  <c r="AA15" i="1"/>
  <c r="AA725" i="1"/>
  <c r="AA708" i="1"/>
  <c r="AA435" i="1"/>
  <c r="AA420" i="1"/>
  <c r="AA339" i="1"/>
  <c r="AA319" i="1"/>
  <c r="AA266" i="1"/>
  <c r="AA641" i="1"/>
  <c r="AA115" i="1"/>
  <c r="AA98" i="1"/>
  <c r="AA603" i="1"/>
  <c r="AA584" i="1"/>
  <c r="AA498" i="1"/>
  <c r="AA474" i="1"/>
  <c r="AA216" i="1"/>
  <c r="AA196" i="1"/>
  <c r="AA173" i="1"/>
  <c r="AA150" i="1"/>
  <c r="AA58" i="1"/>
  <c r="AA40" i="1"/>
  <c r="AB111" i="1"/>
  <c r="AB128" i="1"/>
  <c r="AB878" i="1"/>
  <c r="AB335" i="1"/>
  <c r="AB315" i="1"/>
  <c r="AB366" i="1"/>
  <c r="AB863" i="1"/>
  <c r="AB726" i="1"/>
  <c r="AB709" i="1"/>
  <c r="AB355" i="1"/>
  <c r="AB499" i="1"/>
  <c r="AB846" i="1"/>
  <c r="AB776" i="1"/>
  <c r="AB761" i="1"/>
  <c r="AB253" i="1"/>
  <c r="AB236" i="1"/>
  <c r="AB174" i="1"/>
  <c r="AB152" i="1"/>
  <c r="AB71" i="1"/>
  <c r="AB54" i="1"/>
  <c r="AB36" i="1"/>
  <c r="AB689" i="1"/>
  <c r="AB674" i="1"/>
  <c r="AB632" i="1"/>
  <c r="AB614" i="1"/>
  <c r="AB594" i="1"/>
  <c r="AB389" i="1"/>
  <c r="AB189" i="1"/>
  <c r="AB901" i="1"/>
  <c r="AB619" i="1"/>
  <c r="AB599" i="1"/>
  <c r="AB581" i="1"/>
  <c r="AB921" i="1"/>
  <c r="AB147" i="1"/>
  <c r="AB231" i="1"/>
  <c r="AB212" i="1"/>
  <c r="AB21" i="1"/>
  <c r="AB8" i="1"/>
  <c r="AB560" i="1"/>
  <c r="AB540" i="1"/>
  <c r="AB519" i="1"/>
  <c r="AB414" i="1"/>
  <c r="AB396" i="1"/>
  <c r="AB52" i="1"/>
  <c r="AB34" i="1"/>
  <c r="AB954" i="1"/>
  <c r="AB807" i="1"/>
  <c r="AB790" i="1"/>
  <c r="AB219" i="1"/>
  <c r="AB200" i="1"/>
  <c r="AB60" i="1"/>
  <c r="AB42" i="1"/>
  <c r="AB743" i="1"/>
  <c r="AB734" i="1"/>
  <c r="AB718" i="1"/>
  <c r="AB567" i="1"/>
  <c r="AB553" i="1"/>
  <c r="AB533" i="1"/>
  <c r="AB326" i="1"/>
  <c r="AB309" i="1"/>
  <c r="AB633" i="1"/>
  <c r="AB429" i="1"/>
  <c r="AB94" i="1"/>
  <c r="AB89" i="1"/>
  <c r="AB82" i="1"/>
  <c r="AB75" i="1"/>
  <c r="AB929" i="1"/>
  <c r="AB924" i="1"/>
  <c r="AB910" i="1"/>
  <c r="AB610" i="1"/>
  <c r="AB591" i="1"/>
  <c r="AB403" i="1"/>
  <c r="AB388" i="1"/>
  <c r="AB180" i="1"/>
  <c r="AB157" i="1"/>
  <c r="AB241" i="1"/>
  <c r="AB621" i="1"/>
  <c r="AB602" i="1"/>
  <c r="AB583" i="1"/>
  <c r="AB947" i="1"/>
  <c r="AB496" i="1"/>
  <c r="AB472" i="1"/>
  <c r="AB905" i="1"/>
  <c r="AB861" i="1"/>
  <c r="AB843" i="1"/>
  <c r="AB737" i="1"/>
  <c r="AB723" i="1"/>
  <c r="AB706" i="1"/>
  <c r="AB419" i="1"/>
  <c r="AB400" i="1"/>
  <c r="AB384" i="1"/>
  <c r="AB235" i="1"/>
  <c r="AB215" i="1"/>
  <c r="AB195" i="1"/>
  <c r="AB73" i="1"/>
  <c r="AB57" i="1"/>
  <c r="AB39" i="1"/>
  <c r="AB455" i="1"/>
  <c r="AB442" i="1"/>
  <c r="AB344" i="1"/>
  <c r="AB892" i="1"/>
  <c r="AB781" i="1"/>
  <c r="AB767" i="1"/>
  <c r="AB697" i="1"/>
  <c r="AB683" i="1"/>
  <c r="AB138" i="1"/>
  <c r="AB127" i="1"/>
  <c r="AB110" i="1"/>
  <c r="AB662" i="1"/>
  <c r="AB647" i="1"/>
  <c r="AB358" i="1"/>
  <c r="AB270" i="1"/>
  <c r="AB258" i="1"/>
  <c r="AB670" i="1"/>
  <c r="AB667" i="1"/>
  <c r="AB941" i="1"/>
  <c r="AB934" i="1"/>
  <c r="AB931" i="1"/>
  <c r="AB379" i="1"/>
  <c r="AB372" i="1"/>
  <c r="AB369" i="1"/>
  <c r="AB958" i="1"/>
  <c r="AB511" i="1"/>
  <c r="AB487" i="1"/>
  <c r="AB136" i="1"/>
  <c r="AB123" i="1"/>
  <c r="AB106" i="1"/>
  <c r="AB957" i="1"/>
  <c r="AB510" i="1"/>
  <c r="AB486" i="1"/>
  <c r="AB135" i="1"/>
  <c r="AB122" i="1"/>
  <c r="AB105" i="1"/>
  <c r="AB653" i="1"/>
  <c r="AB638" i="1"/>
  <c r="AB263" i="1"/>
  <c r="AB249" i="1"/>
  <c r="AB33" i="1"/>
  <c r="AB19" i="1"/>
  <c r="AB943" i="1"/>
  <c r="AB936" i="1"/>
  <c r="AB833" i="1"/>
  <c r="AB325" i="1"/>
  <c r="AB307" i="1"/>
  <c r="AB291" i="1"/>
  <c r="AB182" i="1"/>
  <c r="AB161" i="1"/>
  <c r="AB821" i="1"/>
  <c r="AB810" i="1"/>
  <c r="AB793" i="1"/>
  <c r="AB324" i="1"/>
  <c r="AB306" i="1"/>
  <c r="AB290" i="1"/>
  <c r="AB181" i="1"/>
  <c r="AB160" i="1"/>
  <c r="AB655" i="1"/>
  <c r="AB884" i="1"/>
  <c r="AB773" i="1"/>
  <c r="AB758" i="1"/>
  <c r="AB578" i="1"/>
  <c r="AB573" i="1"/>
  <c r="AB129" i="1"/>
  <c r="AB113" i="1"/>
  <c r="AB96" i="1"/>
  <c r="AB72" i="1"/>
  <c r="AB282" i="1"/>
  <c r="AB277" i="1"/>
  <c r="AB811" i="1"/>
  <c r="AB794" i="1"/>
  <c r="AB739" i="1"/>
  <c r="AB729" i="1"/>
  <c r="AB712" i="1"/>
  <c r="AB665" i="1"/>
  <c r="AB656" i="1"/>
  <c r="AB563" i="1"/>
  <c r="AB525" i="1"/>
  <c r="AB463" i="1"/>
  <c r="AB453" i="1"/>
  <c r="AB439" i="1"/>
  <c r="AB321" i="1"/>
  <c r="AB301" i="1"/>
  <c r="AB285" i="1"/>
  <c r="AB272" i="1"/>
  <c r="AB267" i="1"/>
  <c r="AB192" i="1"/>
  <c r="AB188" i="1"/>
  <c r="AB186" i="1"/>
  <c r="AB176" i="1"/>
  <c r="AB154" i="1"/>
  <c r="AB93" i="1"/>
  <c r="AB88" i="1"/>
  <c r="AB579" i="1"/>
  <c r="AB574" i="1"/>
  <c r="AB47" i="1"/>
  <c r="AB930" i="1"/>
  <c r="AB925" i="1"/>
  <c r="AB913" i="1"/>
  <c r="AB368" i="1"/>
  <c r="AB615" i="1"/>
  <c r="AB595" i="1"/>
  <c r="AB779" i="1"/>
  <c r="AB765" i="1"/>
  <c r="AB661" i="1"/>
  <c r="AB646" i="1"/>
  <c r="AB627" i="1"/>
  <c r="AB269" i="1"/>
  <c r="AB257" i="1"/>
  <c r="AB242" i="1"/>
  <c r="AB24" i="1"/>
  <c r="AB23" i="1"/>
  <c r="AB11" i="1"/>
  <c r="AB10" i="1"/>
  <c r="AB858" i="1"/>
  <c r="AB840" i="1"/>
  <c r="AB736" i="1"/>
  <c r="AB719" i="1"/>
  <c r="AB702" i="1"/>
  <c r="AB561" i="1"/>
  <c r="AB542" i="1"/>
  <c r="AB521" i="1"/>
  <c r="AB451" i="1"/>
  <c r="AB436" i="1"/>
  <c r="AB340" i="1"/>
  <c r="AB132" i="1"/>
  <c r="AB949" i="1"/>
  <c r="AB690" i="1"/>
  <c r="AB675" i="1"/>
  <c r="AB116" i="1"/>
  <c r="AB99" i="1"/>
  <c r="AB918" i="1"/>
  <c r="AB898" i="1"/>
  <c r="AB879" i="1"/>
  <c r="AB365" i="1"/>
  <c r="AB351" i="1"/>
  <c r="AB169" i="1"/>
  <c r="AB146" i="1"/>
  <c r="AB79" i="1"/>
  <c r="AB70" i="1"/>
  <c r="AB818" i="1"/>
  <c r="AB804" i="1"/>
  <c r="AB322" i="1"/>
  <c r="AB302" i="1"/>
  <c r="AB464" i="1"/>
  <c r="AB281" i="1"/>
  <c r="AB276" i="1"/>
  <c r="AB191" i="1"/>
  <c r="AB187" i="1"/>
  <c r="AB92" i="1"/>
  <c r="AB87" i="1"/>
  <c r="AB5" i="1"/>
  <c r="AB3" i="1"/>
  <c r="AB753" i="1"/>
  <c r="AB748" i="1"/>
  <c r="AB381" i="1"/>
  <c r="AB374" i="1"/>
  <c r="AB792" i="1"/>
  <c r="AB609" i="1"/>
  <c r="AB590" i="1"/>
  <c r="AB505" i="1"/>
  <c r="AB481" i="1"/>
  <c r="AB422" i="1"/>
  <c r="AB402" i="1"/>
  <c r="AB387" i="1"/>
  <c r="AB289" i="1"/>
  <c r="AB221" i="1"/>
  <c r="AB202" i="1"/>
  <c r="AB61" i="1"/>
  <c r="AB43" i="1"/>
  <c r="AB819" i="1"/>
  <c r="AB808" i="1"/>
  <c r="AB695" i="1"/>
  <c r="AB681" i="1"/>
  <c r="AB255" i="1"/>
  <c r="AB239" i="1"/>
  <c r="AB872" i="1"/>
  <c r="AB855" i="1"/>
  <c r="AB508" i="1"/>
  <c r="AB484" i="1"/>
  <c r="AB742" i="1"/>
  <c r="AB733" i="1"/>
  <c r="AB717" i="1"/>
  <c r="AB886" i="1"/>
  <c r="AB775" i="1"/>
  <c r="AB760" i="1"/>
  <c r="AB385" i="1"/>
  <c r="AB197" i="1"/>
  <c r="AB923" i="1"/>
  <c r="AB903" i="1"/>
  <c r="AB882" i="1"/>
  <c r="AB772" i="1"/>
  <c r="AB757" i="1"/>
  <c r="AB688" i="1"/>
  <c r="AB942" i="1"/>
  <c r="AB935" i="1"/>
  <c r="AB577" i="1"/>
  <c r="AB572" i="1"/>
  <c r="AB280" i="1"/>
  <c r="AB275" i="1"/>
  <c r="AB953" i="1"/>
  <c r="AB806" i="1"/>
  <c r="AB789" i="1"/>
  <c r="AB658" i="1"/>
  <c r="AB644" i="1"/>
  <c r="AB304" i="1"/>
  <c r="AB287" i="1"/>
  <c r="AB873" i="1"/>
  <c r="AB856" i="1"/>
  <c r="AB360" i="1"/>
  <c r="AB346" i="1"/>
  <c r="AB329" i="1"/>
  <c r="AB457" i="1"/>
  <c r="AB444" i="1"/>
  <c r="AB680" i="1"/>
  <c r="AB624" i="1"/>
  <c r="AB606" i="1"/>
  <c r="AB587" i="1"/>
  <c r="AB502" i="1"/>
  <c r="AB478" i="1"/>
  <c r="AB179" i="1"/>
  <c r="AB156" i="1"/>
  <c r="AB869" i="1"/>
  <c r="AB852" i="1"/>
  <c r="AB456" i="1"/>
  <c r="AB443" i="1"/>
  <c r="AB516" i="1"/>
  <c r="AB492" i="1"/>
  <c r="AB813" i="1"/>
  <c r="AB798" i="1"/>
  <c r="AB914" i="1"/>
  <c r="AB895" i="1"/>
  <c r="AB225" i="1"/>
  <c r="AB206" i="1"/>
  <c r="AB27" i="1"/>
  <c r="AB13" i="1"/>
  <c r="AB722" i="1"/>
  <c r="AB705" i="1"/>
  <c r="AB265" i="1"/>
  <c r="AB252" i="1"/>
  <c r="AB234" i="1"/>
  <c r="AB130" i="1"/>
  <c r="AB645" i="1"/>
  <c r="AB625" i="1"/>
  <c r="AB421" i="1"/>
  <c r="AB401" i="1"/>
  <c r="AB386" i="1"/>
  <c r="AB660" i="1"/>
  <c r="AB104" i="1"/>
  <c r="AB948" i="1"/>
  <c r="AB544" i="1"/>
  <c r="AB523" i="1"/>
  <c r="AB354" i="1"/>
  <c r="AB338" i="1"/>
  <c r="AB172" i="1"/>
  <c r="AB149" i="1"/>
  <c r="AB616" i="1"/>
  <c r="AB596" i="1"/>
  <c r="AB327" i="1"/>
  <c r="AB310" i="1"/>
  <c r="AB28" i="1"/>
  <c r="AB14" i="1"/>
  <c r="AB428" i="1"/>
  <c r="AB410" i="1"/>
  <c r="AB392" i="1"/>
  <c r="AB727" i="1"/>
  <c r="AB710" i="1"/>
  <c r="AB906" i="1"/>
  <c r="AB885" i="1"/>
  <c r="AB552" i="1"/>
  <c r="AB532" i="1"/>
  <c r="AB260" i="1"/>
  <c r="AB246" i="1"/>
  <c r="AB84" i="1"/>
  <c r="AB83" i="1"/>
  <c r="AB871" i="1"/>
  <c r="AB854" i="1"/>
  <c r="AB696" i="1"/>
  <c r="AB682" i="1"/>
  <c r="AB125" i="1"/>
  <c r="AB108" i="1"/>
  <c r="AB786" i="1"/>
  <c r="AB770" i="1"/>
  <c r="AB364" i="1"/>
  <c r="AB350" i="1"/>
  <c r="AB271" i="1"/>
  <c r="AB144" i="1"/>
  <c r="AB864" i="1"/>
  <c r="AB847" i="1"/>
  <c r="AB548" i="1"/>
  <c r="AB527" i="1"/>
  <c r="AB762" i="1"/>
  <c r="AB341" i="1"/>
  <c r="AB118" i="1"/>
  <c r="AB101" i="1"/>
  <c r="AB785" i="1"/>
  <c r="AB698" i="1"/>
  <c r="AB684" i="1"/>
  <c r="AB363" i="1"/>
  <c r="AB166" i="1"/>
  <c r="AB143" i="1"/>
  <c r="AB956" i="1"/>
  <c r="AB504" i="1"/>
  <c r="AB480" i="1"/>
  <c r="AB809" i="1"/>
  <c r="AB791" i="1"/>
  <c r="AB626" i="1"/>
  <c r="AB608" i="1"/>
  <c r="AB589" i="1"/>
  <c r="AB323" i="1"/>
  <c r="AB305" i="1"/>
  <c r="AB288" i="1"/>
  <c r="AB227" i="1"/>
  <c r="AB208" i="1"/>
  <c r="AB652" i="1"/>
  <c r="AB458" i="1"/>
  <c r="AB445" i="1"/>
  <c r="AB778" i="1"/>
  <c r="AB764" i="1"/>
  <c r="AB254" i="1"/>
  <c r="AB238" i="1"/>
  <c r="AB870" i="1"/>
  <c r="AB853" i="1"/>
  <c r="AB124" i="1"/>
  <c r="AB107" i="1"/>
  <c r="AB526" i="1"/>
  <c r="AB177" i="1"/>
  <c r="AB155" i="1"/>
  <c r="AB133" i="1"/>
  <c r="AB805" i="1"/>
  <c r="AB788" i="1"/>
  <c r="AB623" i="1"/>
  <c r="AB605" i="1"/>
  <c r="AB586" i="1"/>
  <c r="AB951" i="1"/>
  <c r="AB501" i="1"/>
  <c r="AB477" i="1"/>
  <c r="AB64" i="1"/>
  <c r="AB46" i="1"/>
  <c r="AB817" i="1"/>
  <c r="AB802" i="1"/>
  <c r="AB812" i="1"/>
  <c r="AB657" i="1"/>
  <c r="AB643" i="1"/>
  <c r="AB454" i="1"/>
  <c r="AB440" i="1"/>
  <c r="AB218" i="1"/>
  <c r="AB199" i="1"/>
  <c r="AB74" i="1"/>
  <c r="AB904" i="1"/>
  <c r="AB883" i="1"/>
  <c r="AB495" i="1"/>
  <c r="AB471" i="1"/>
  <c r="AB213" i="1"/>
  <c r="AB194" i="1"/>
  <c r="AB909" i="1"/>
  <c r="AB889" i="1"/>
  <c r="AB503" i="1"/>
  <c r="AB479" i="1"/>
  <c r="AB220" i="1"/>
  <c r="AB201" i="1"/>
  <c r="AB555" i="1"/>
  <c r="AB535" i="1"/>
  <c r="AB637" i="1"/>
  <c r="AB617" i="1"/>
  <c r="AB597" i="1"/>
  <c r="AB76" i="1"/>
  <c r="AB167" i="1"/>
  <c r="AB774" i="1"/>
  <c r="AB759" i="1"/>
  <c r="AB317" i="1"/>
  <c r="AB298" i="1"/>
  <c r="AB283" i="1"/>
  <c r="AB131" i="1"/>
  <c r="AB114" i="1"/>
  <c r="AB97" i="1"/>
  <c r="AB912" i="1"/>
  <c r="AB891" i="1"/>
  <c r="AB512" i="1"/>
  <c r="AB488" i="1"/>
  <c r="AB224" i="1"/>
  <c r="AB205" i="1"/>
  <c r="AB908" i="1"/>
  <c r="AB888" i="1"/>
  <c r="AB500" i="1"/>
  <c r="AB476" i="1"/>
  <c r="AB551" i="1"/>
  <c r="AB531" i="1"/>
  <c r="AB308" i="1"/>
  <c r="AB292" i="1"/>
  <c r="AB26" i="1"/>
  <c r="AB12" i="1"/>
  <c r="AB777" i="1"/>
  <c r="AB763" i="1"/>
  <c r="AB604" i="1"/>
  <c r="AB585" i="1"/>
  <c r="AB119" i="1"/>
  <c r="AB102" i="1"/>
  <c r="AB651" i="1"/>
  <c r="AB636" i="1"/>
  <c r="AB165" i="1"/>
  <c r="AB142" i="1"/>
  <c r="AB349" i="1"/>
  <c r="AB331" i="1"/>
  <c r="AB663" i="1"/>
  <c r="AB650" i="1"/>
  <c r="AB635" i="1"/>
  <c r="AB164" i="1"/>
  <c r="AB141" i="1"/>
  <c r="AB362" i="1"/>
  <c r="AB348" i="1"/>
  <c r="AB330" i="1"/>
  <c r="AB859" i="1"/>
  <c r="AB841" i="1"/>
  <c r="AB251" i="1"/>
  <c r="AB232" i="1"/>
  <c r="AB946" i="1"/>
  <c r="AB720" i="1"/>
  <c r="AB703" i="1"/>
  <c r="AB744" i="1"/>
  <c r="AB735" i="1"/>
  <c r="AB411" i="1"/>
  <c r="AB394" i="1"/>
  <c r="AB69" i="1"/>
  <c r="AB51" i="1"/>
  <c r="AB699" i="1"/>
  <c r="AB685" i="1"/>
  <c r="AB459" i="1"/>
  <c r="AB446" i="1"/>
  <c r="AB877" i="1"/>
  <c r="AB857" i="1"/>
  <c r="AB264" i="1"/>
  <c r="AB250" i="1"/>
  <c r="AB701" i="1"/>
  <c r="AB687" i="1"/>
  <c r="AB432" i="1"/>
  <c r="AB417" i="1"/>
  <c r="AB416" i="1"/>
  <c r="AB398" i="1"/>
  <c r="AB53" i="1"/>
  <c r="AB35" i="1"/>
  <c r="AB832" i="1"/>
  <c r="AB827" i="1"/>
  <c r="AB671" i="1"/>
  <c r="AB668" i="1"/>
  <c r="AB575" i="1"/>
  <c r="AB571" i="1"/>
  <c r="AB940" i="1"/>
  <c r="AB933" i="1"/>
  <c r="AB751" i="1"/>
  <c r="AB746" i="1"/>
  <c r="AB378" i="1"/>
  <c r="AB371" i="1"/>
  <c r="AB279" i="1"/>
  <c r="AB274" i="1"/>
  <c r="AB91" i="1"/>
  <c r="AB86" i="1"/>
  <c r="AB752" i="1"/>
  <c r="AB747" i="1"/>
  <c r="AB469" i="1"/>
  <c r="AB466" i="1"/>
  <c r="AB380" i="1"/>
  <c r="AB460" i="1"/>
  <c r="AB448" i="1"/>
  <c r="AB170" i="1"/>
  <c r="AB838" i="1"/>
  <c r="AB831" i="1"/>
  <c r="AB664" i="1"/>
  <c r="AB654" i="1"/>
  <c r="AB373" i="1"/>
  <c r="AB184" i="1"/>
  <c r="AB920" i="1"/>
  <c r="AB900" i="1"/>
  <c r="AB881" i="1"/>
  <c r="AB450" i="1"/>
  <c r="AB434" i="1"/>
  <c r="AB353" i="1"/>
  <c r="AB337" i="1"/>
  <c r="AB919" i="1"/>
  <c r="AB461" i="1"/>
  <c r="AB899" i="1"/>
  <c r="AB880" i="1"/>
  <c r="AB449" i="1"/>
  <c r="AB433" i="1"/>
  <c r="AB352" i="1"/>
  <c r="AB336" i="1"/>
  <c r="AB556" i="1"/>
  <c r="AB536" i="1"/>
  <c r="AB66" i="1"/>
  <c r="AB48" i="1"/>
  <c r="AB927" i="1"/>
  <c r="AB916" i="1"/>
  <c r="AB896" i="1"/>
  <c r="AB639" i="1"/>
  <c r="AB229" i="1"/>
  <c r="AB210" i="1"/>
  <c r="AB618" i="1"/>
  <c r="AB598" i="1"/>
  <c r="AB700" i="1"/>
  <c r="AB686" i="1"/>
  <c r="AB431" i="1"/>
  <c r="AB413" i="1"/>
  <c r="AB395" i="1"/>
  <c r="AB568" i="1"/>
  <c r="AB559" i="1"/>
  <c r="AB539" i="1"/>
  <c r="AB68" i="1"/>
  <c r="AB50" i="1"/>
  <c r="AB816" i="1"/>
  <c r="AB801" i="1"/>
  <c r="AB334" i="1"/>
  <c r="AB314" i="1"/>
  <c r="AB296" i="1"/>
  <c r="AB795" i="1"/>
  <c r="AB780" i="1"/>
  <c r="AB766" i="1"/>
  <c r="AB409" i="1"/>
  <c r="AB391" i="1"/>
  <c r="AB959" i="1"/>
  <c r="AB137" i="1"/>
  <c r="AB126" i="1"/>
  <c r="AB109" i="1"/>
  <c r="AB866" i="1"/>
  <c r="AB849" i="1"/>
  <c r="AB952" i="1"/>
  <c r="AB693" i="1"/>
  <c r="AB678" i="1"/>
  <c r="AB303" i="1"/>
  <c r="AB286" i="1"/>
  <c r="AB865" i="1"/>
  <c r="AB848" i="1"/>
  <c r="AB741" i="1"/>
  <c r="AB731" i="1"/>
  <c r="AB715" i="1"/>
  <c r="AB549" i="1"/>
  <c r="AB528" i="1"/>
  <c r="AB513" i="1"/>
  <c r="AB489" i="1"/>
  <c r="AB163" i="1"/>
  <c r="AB140" i="1"/>
  <c r="AB262" i="1"/>
  <c r="AB248" i="1"/>
  <c r="AB30" i="1"/>
  <c r="AB16" i="1"/>
  <c r="AB783" i="1"/>
  <c r="AB769" i="1"/>
  <c r="AB649" i="1"/>
  <c r="AB634" i="1"/>
  <c r="AB261" i="1"/>
  <c r="AB247" i="1"/>
  <c r="AB29" i="1"/>
  <c r="AB15" i="1"/>
  <c r="AB725" i="1"/>
  <c r="AB708" i="1"/>
  <c r="AB435" i="1"/>
  <c r="AB420" i="1"/>
  <c r="AB339" i="1"/>
  <c r="AB319" i="1"/>
  <c r="AB266" i="1"/>
  <c r="AB641" i="1"/>
  <c r="AB115" i="1"/>
  <c r="AB98" i="1"/>
  <c r="AB603" i="1"/>
  <c r="AB584" i="1"/>
  <c r="AB498" i="1"/>
  <c r="AB474" i="1"/>
  <c r="AB216" i="1"/>
  <c r="AB196" i="1"/>
  <c r="AB173" i="1"/>
  <c r="AB150" i="1"/>
  <c r="AB58" i="1"/>
  <c r="AB40" i="1"/>
  <c r="AC111" i="1"/>
  <c r="AC128" i="1"/>
  <c r="AC878" i="1"/>
  <c r="AC335" i="1"/>
  <c r="AC315" i="1"/>
  <c r="AC366" i="1"/>
  <c r="AC863" i="1"/>
  <c r="AC726" i="1"/>
  <c r="AC709" i="1"/>
  <c r="AC355" i="1"/>
  <c r="AC499" i="1"/>
  <c r="AC846" i="1"/>
  <c r="AC776" i="1"/>
  <c r="AC761" i="1"/>
  <c r="AC253" i="1"/>
  <c r="AC236" i="1"/>
  <c r="AC174" i="1"/>
  <c r="AC152" i="1"/>
  <c r="AC71" i="1"/>
  <c r="AC54" i="1"/>
  <c r="AC36" i="1"/>
  <c r="AC689" i="1"/>
  <c r="AC674" i="1"/>
  <c r="AC632" i="1"/>
  <c r="AC614" i="1"/>
  <c r="AC594" i="1"/>
  <c r="AC389" i="1"/>
  <c r="AC189" i="1"/>
  <c r="AC901" i="1"/>
  <c r="AC619" i="1"/>
  <c r="AC599" i="1"/>
  <c r="AC581" i="1"/>
  <c r="AC921" i="1"/>
  <c r="AC147" i="1"/>
  <c r="AC231" i="1"/>
  <c r="AC212" i="1"/>
  <c r="AC21" i="1"/>
  <c r="AC8" i="1"/>
  <c r="AC560" i="1"/>
  <c r="AC540" i="1"/>
  <c r="AC519" i="1"/>
  <c r="AC414" i="1"/>
  <c r="AC396" i="1"/>
  <c r="AC52" i="1"/>
  <c r="AC34" i="1"/>
  <c r="AC954" i="1"/>
  <c r="AC807" i="1"/>
  <c r="AC790" i="1"/>
  <c r="AC219" i="1"/>
  <c r="AC200" i="1"/>
  <c r="AC60" i="1"/>
  <c r="AC42" i="1"/>
  <c r="AC743" i="1"/>
  <c r="AC734" i="1"/>
  <c r="AC718" i="1"/>
  <c r="AC567" i="1"/>
  <c r="AC553" i="1"/>
  <c r="AC533" i="1"/>
  <c r="AC326" i="1"/>
  <c r="AC309" i="1"/>
  <c r="AC633" i="1"/>
  <c r="AC429" i="1"/>
  <c r="AC94" i="1"/>
  <c r="AC89" i="1"/>
  <c r="AC82" i="1"/>
  <c r="AC75" i="1"/>
  <c r="AC929" i="1"/>
  <c r="AC924" i="1"/>
  <c r="AC910" i="1"/>
  <c r="AC610" i="1"/>
  <c r="AC591" i="1"/>
  <c r="AC403" i="1"/>
  <c r="AC388" i="1"/>
  <c r="AC180" i="1"/>
  <c r="AC157" i="1"/>
  <c r="AC241" i="1"/>
  <c r="AC621" i="1"/>
  <c r="AC602" i="1"/>
  <c r="AC583" i="1"/>
  <c r="AC947" i="1"/>
  <c r="AC496" i="1"/>
  <c r="AC472" i="1"/>
  <c r="AC905" i="1"/>
  <c r="AC861" i="1"/>
  <c r="AC843" i="1"/>
  <c r="AC737" i="1"/>
  <c r="AC723" i="1"/>
  <c r="AC706" i="1"/>
  <c r="AC419" i="1"/>
  <c r="AC400" i="1"/>
  <c r="AC384" i="1"/>
  <c r="AC235" i="1"/>
  <c r="AC215" i="1"/>
  <c r="AC195" i="1"/>
  <c r="AC73" i="1"/>
  <c r="AC57" i="1"/>
  <c r="AC39" i="1"/>
  <c r="AC455" i="1"/>
  <c r="AC442" i="1"/>
  <c r="AC344" i="1"/>
  <c r="AC892" i="1"/>
  <c r="AC781" i="1"/>
  <c r="AC767" i="1"/>
  <c r="AC697" i="1"/>
  <c r="AC683" i="1"/>
  <c r="AC138" i="1"/>
  <c r="AC127" i="1"/>
  <c r="AC110" i="1"/>
  <c r="AC662" i="1"/>
  <c r="AC647" i="1"/>
  <c r="AC358" i="1"/>
  <c r="AC270" i="1"/>
  <c r="AC258" i="1"/>
  <c r="AC670" i="1"/>
  <c r="AC667" i="1"/>
  <c r="AC941" i="1"/>
  <c r="AC934" i="1"/>
  <c r="AC931" i="1"/>
  <c r="AC379" i="1"/>
  <c r="AC372" i="1"/>
  <c r="AC369" i="1"/>
  <c r="AC958" i="1"/>
  <c r="AC511" i="1"/>
  <c r="AC487" i="1"/>
  <c r="AC136" i="1"/>
  <c r="AC123" i="1"/>
  <c r="AC106" i="1"/>
  <c r="AC957" i="1"/>
  <c r="AC510" i="1"/>
  <c r="AC486" i="1"/>
  <c r="AC135" i="1"/>
  <c r="AC122" i="1"/>
  <c r="AC105" i="1"/>
  <c r="AC653" i="1"/>
  <c r="AC638" i="1"/>
  <c r="AC263" i="1"/>
  <c r="AC249" i="1"/>
  <c r="AC33" i="1"/>
  <c r="AC19" i="1"/>
  <c r="AC943" i="1"/>
  <c r="AC936" i="1"/>
  <c r="AC833" i="1"/>
  <c r="AC325" i="1"/>
  <c r="AC307" i="1"/>
  <c r="AC291" i="1"/>
  <c r="AC182" i="1"/>
  <c r="AC161" i="1"/>
  <c r="AC821" i="1"/>
  <c r="AC810" i="1"/>
  <c r="AC793" i="1"/>
  <c r="AC324" i="1"/>
  <c r="AC306" i="1"/>
  <c r="AC290" i="1"/>
  <c r="AC181" i="1"/>
  <c r="AC160" i="1"/>
  <c r="AC655" i="1"/>
  <c r="AC884" i="1"/>
  <c r="AC773" i="1"/>
  <c r="AC758" i="1"/>
  <c r="AC578" i="1"/>
  <c r="AC573" i="1"/>
  <c r="AC129" i="1"/>
  <c r="AC113" i="1"/>
  <c r="AC96" i="1"/>
  <c r="AC72" i="1"/>
  <c r="AC282" i="1"/>
  <c r="AC277" i="1"/>
  <c r="AC811" i="1"/>
  <c r="AC794" i="1"/>
  <c r="AC739" i="1"/>
  <c r="AC729" i="1"/>
  <c r="AC712" i="1"/>
  <c r="AC665" i="1"/>
  <c r="AC656" i="1"/>
  <c r="AC563" i="1"/>
  <c r="AC525" i="1"/>
  <c r="AC463" i="1"/>
  <c r="AC453" i="1"/>
  <c r="AC439" i="1"/>
  <c r="AC321" i="1"/>
  <c r="AC301" i="1"/>
  <c r="AC285" i="1"/>
  <c r="AC272" i="1"/>
  <c r="AC267" i="1"/>
  <c r="AC192" i="1"/>
  <c r="AC188" i="1"/>
  <c r="AC186" i="1"/>
  <c r="AC176" i="1"/>
  <c r="AC154" i="1"/>
  <c r="AC93" i="1"/>
  <c r="AC88" i="1"/>
  <c r="AC579" i="1"/>
  <c r="AC574" i="1"/>
  <c r="AC47" i="1"/>
  <c r="AC930" i="1"/>
  <c r="AC925" i="1"/>
  <c r="AC913" i="1"/>
  <c r="AC368" i="1"/>
  <c r="AC615" i="1"/>
  <c r="AC595" i="1"/>
  <c r="AC779" i="1"/>
  <c r="AC765" i="1"/>
  <c r="AC661" i="1"/>
  <c r="AC646" i="1"/>
  <c r="AC627" i="1"/>
  <c r="AC269" i="1"/>
  <c r="AC257" i="1"/>
  <c r="AC242" i="1"/>
  <c r="AC24" i="1"/>
  <c r="AC23" i="1"/>
  <c r="AC11" i="1"/>
  <c r="AC10" i="1"/>
  <c r="AC858" i="1"/>
  <c r="AC840" i="1"/>
  <c r="AC736" i="1"/>
  <c r="AC719" i="1"/>
  <c r="AC702" i="1"/>
  <c r="AC561" i="1"/>
  <c r="AC542" i="1"/>
  <c r="AC521" i="1"/>
  <c r="AC451" i="1"/>
  <c r="AC436" i="1"/>
  <c r="AC340" i="1"/>
  <c r="AC132" i="1"/>
  <c r="AC949" i="1"/>
  <c r="AC690" i="1"/>
  <c r="AC675" i="1"/>
  <c r="AC116" i="1"/>
  <c r="AC99" i="1"/>
  <c r="AC918" i="1"/>
  <c r="AC898" i="1"/>
  <c r="AC879" i="1"/>
  <c r="AC365" i="1"/>
  <c r="AC351" i="1"/>
  <c r="AC169" i="1"/>
  <c r="AC146" i="1"/>
  <c r="AC79" i="1"/>
  <c r="AC70" i="1"/>
  <c r="AC818" i="1"/>
  <c r="AC804" i="1"/>
  <c r="AC322" i="1"/>
  <c r="AC302" i="1"/>
  <c r="AC464" i="1"/>
  <c r="AC281" i="1"/>
  <c r="AC276" i="1"/>
  <c r="AC191" i="1"/>
  <c r="AC187" i="1"/>
  <c r="AC92" i="1"/>
  <c r="AC87" i="1"/>
  <c r="AC5" i="1"/>
  <c r="AC3" i="1"/>
  <c r="AC753" i="1"/>
  <c r="AC748" i="1"/>
  <c r="AC381" i="1"/>
  <c r="AC374" i="1"/>
  <c r="AC792" i="1"/>
  <c r="AC609" i="1"/>
  <c r="AC590" i="1"/>
  <c r="AC505" i="1"/>
  <c r="AC481" i="1"/>
  <c r="AC422" i="1"/>
  <c r="AC402" i="1"/>
  <c r="AC387" i="1"/>
  <c r="AC289" i="1"/>
  <c r="AC221" i="1"/>
  <c r="AC202" i="1"/>
  <c r="AC61" i="1"/>
  <c r="AC43" i="1"/>
  <c r="AC819" i="1"/>
  <c r="AC808" i="1"/>
  <c r="AC695" i="1"/>
  <c r="AC681" i="1"/>
  <c r="AC255" i="1"/>
  <c r="AC239" i="1"/>
  <c r="AC872" i="1"/>
  <c r="AC855" i="1"/>
  <c r="AC508" i="1"/>
  <c r="AC484" i="1"/>
  <c r="AC742" i="1"/>
  <c r="AC733" i="1"/>
  <c r="AC717" i="1"/>
  <c r="AC886" i="1"/>
  <c r="AC775" i="1"/>
  <c r="AC760" i="1"/>
  <c r="AC385" i="1"/>
  <c r="AC197" i="1"/>
  <c r="AC923" i="1"/>
  <c r="AC903" i="1"/>
  <c r="AC882" i="1"/>
  <c r="AC772" i="1"/>
  <c r="AC757" i="1"/>
  <c r="AC688" i="1"/>
  <c r="AC942" i="1"/>
  <c r="AC935" i="1"/>
  <c r="AC577" i="1"/>
  <c r="AC572" i="1"/>
  <c r="AC280" i="1"/>
  <c r="AC275" i="1"/>
  <c r="AC953" i="1"/>
  <c r="AC806" i="1"/>
  <c r="AC789" i="1"/>
  <c r="AC658" i="1"/>
  <c r="AC644" i="1"/>
  <c r="AC304" i="1"/>
  <c r="AC287" i="1"/>
  <c r="AC873" i="1"/>
  <c r="AC856" i="1"/>
  <c r="AC360" i="1"/>
  <c r="AC346" i="1"/>
  <c r="AC329" i="1"/>
  <c r="AC457" i="1"/>
  <c r="AC444" i="1"/>
  <c r="AC680" i="1"/>
  <c r="AC624" i="1"/>
  <c r="AC606" i="1"/>
  <c r="AC587" i="1"/>
  <c r="AC502" i="1"/>
  <c r="AC478" i="1"/>
  <c r="AC179" i="1"/>
  <c r="AC156" i="1"/>
  <c r="AC869" i="1"/>
  <c r="AC852" i="1"/>
  <c r="AC456" i="1"/>
  <c r="AC443" i="1"/>
  <c r="AC516" i="1"/>
  <c r="AC492" i="1"/>
  <c r="AC813" i="1"/>
  <c r="AC798" i="1"/>
  <c r="AC914" i="1"/>
  <c r="AC895" i="1"/>
  <c r="AC225" i="1"/>
  <c r="AC206" i="1"/>
  <c r="AC27" i="1"/>
  <c r="AC13" i="1"/>
  <c r="AC722" i="1"/>
  <c r="AC705" i="1"/>
  <c r="AC265" i="1"/>
  <c r="AC252" i="1"/>
  <c r="AC234" i="1"/>
  <c r="AC130" i="1"/>
  <c r="AC645" i="1"/>
  <c r="AC625" i="1"/>
  <c r="AC421" i="1"/>
  <c r="AC401" i="1"/>
  <c r="AC386" i="1"/>
  <c r="AC660" i="1"/>
  <c r="AC104" i="1"/>
  <c r="AC948" i="1"/>
  <c r="AC544" i="1"/>
  <c r="AC523" i="1"/>
  <c r="AC354" i="1"/>
  <c r="AC338" i="1"/>
  <c r="AC172" i="1"/>
  <c r="AC149" i="1"/>
  <c r="AC616" i="1"/>
  <c r="AC596" i="1"/>
  <c r="AC327" i="1"/>
  <c r="AC310" i="1"/>
  <c r="AC28" i="1"/>
  <c r="AC14" i="1"/>
  <c r="AC428" i="1"/>
  <c r="AC410" i="1"/>
  <c r="AC392" i="1"/>
  <c r="AC727" i="1"/>
  <c r="AC710" i="1"/>
  <c r="AC906" i="1"/>
  <c r="AC885" i="1"/>
  <c r="AC552" i="1"/>
  <c r="AC532" i="1"/>
  <c r="AC260" i="1"/>
  <c r="AC246" i="1"/>
  <c r="AC84" i="1"/>
  <c r="AC83" i="1"/>
  <c r="AC871" i="1"/>
  <c r="AC854" i="1"/>
  <c r="AC696" i="1"/>
  <c r="AC682" i="1"/>
  <c r="AC125" i="1"/>
  <c r="AC108" i="1"/>
  <c r="AC786" i="1"/>
  <c r="AC770" i="1"/>
  <c r="AC364" i="1"/>
  <c r="AC350" i="1"/>
  <c r="AC271" i="1"/>
  <c r="AC144" i="1"/>
  <c r="AC864" i="1"/>
  <c r="AC847" i="1"/>
  <c r="AC548" i="1"/>
  <c r="AC527" i="1"/>
  <c r="AC762" i="1"/>
  <c r="AC341" i="1"/>
  <c r="AC118" i="1"/>
  <c r="AC101" i="1"/>
  <c r="AC785" i="1"/>
  <c r="AC698" i="1"/>
  <c r="AC684" i="1"/>
  <c r="AC363" i="1"/>
  <c r="AC166" i="1"/>
  <c r="AC143" i="1"/>
  <c r="AC956" i="1"/>
  <c r="AC504" i="1"/>
  <c r="AC480" i="1"/>
  <c r="AC809" i="1"/>
  <c r="AC791" i="1"/>
  <c r="AC626" i="1"/>
  <c r="AC608" i="1"/>
  <c r="AC589" i="1"/>
  <c r="AC323" i="1"/>
  <c r="AC305" i="1"/>
  <c r="AC288" i="1"/>
  <c r="AC227" i="1"/>
  <c r="AC208" i="1"/>
  <c r="AC652" i="1"/>
  <c r="AC458" i="1"/>
  <c r="AC445" i="1"/>
  <c r="AC778" i="1"/>
  <c r="AC764" i="1"/>
  <c r="AC254" i="1"/>
  <c r="AC238" i="1"/>
  <c r="AC870" i="1"/>
  <c r="AC853" i="1"/>
  <c r="AC124" i="1"/>
  <c r="AC107" i="1"/>
  <c r="AC526" i="1"/>
  <c r="AC177" i="1"/>
  <c r="AC155" i="1"/>
  <c r="AC133" i="1"/>
  <c r="AC805" i="1"/>
  <c r="AC788" i="1"/>
  <c r="AC623" i="1"/>
  <c r="AC605" i="1"/>
  <c r="AC586" i="1"/>
  <c r="AC951" i="1"/>
  <c r="AC501" i="1"/>
  <c r="AC477" i="1"/>
  <c r="AC64" i="1"/>
  <c r="AC46" i="1"/>
  <c r="AC817" i="1"/>
  <c r="AC802" i="1"/>
  <c r="AC812" i="1"/>
  <c r="AC657" i="1"/>
  <c r="AC643" i="1"/>
  <c r="AC454" i="1"/>
  <c r="AC440" i="1"/>
  <c r="AC218" i="1"/>
  <c r="AC199" i="1"/>
  <c r="AC74" i="1"/>
  <c r="AC904" i="1"/>
  <c r="AC883" i="1"/>
  <c r="AC495" i="1"/>
  <c r="AC471" i="1"/>
  <c r="AC213" i="1"/>
  <c r="AC194" i="1"/>
  <c r="AC909" i="1"/>
  <c r="AC889" i="1"/>
  <c r="AC503" i="1"/>
  <c r="AC479" i="1"/>
  <c r="AC220" i="1"/>
  <c r="AC201" i="1"/>
  <c r="AC555" i="1"/>
  <c r="AC535" i="1"/>
  <c r="AC637" i="1"/>
  <c r="AC617" i="1"/>
  <c r="AC597" i="1"/>
  <c r="AC76" i="1"/>
  <c r="AC167" i="1"/>
  <c r="AC774" i="1"/>
  <c r="AC759" i="1"/>
  <c r="AC317" i="1"/>
  <c r="AC298" i="1"/>
  <c r="AC283" i="1"/>
  <c r="AC131" i="1"/>
  <c r="AC114" i="1"/>
  <c r="AC97" i="1"/>
  <c r="AC912" i="1"/>
  <c r="AC891" i="1"/>
  <c r="AC512" i="1"/>
  <c r="AC488" i="1"/>
  <c r="AC224" i="1"/>
  <c r="AC205" i="1"/>
  <c r="AC908" i="1"/>
  <c r="AC888" i="1"/>
  <c r="AC500" i="1"/>
  <c r="AC476" i="1"/>
  <c r="AC551" i="1"/>
  <c r="AC531" i="1"/>
  <c r="AC308" i="1"/>
  <c r="AC292" i="1"/>
  <c r="AC26" i="1"/>
  <c r="AC12" i="1"/>
  <c r="AC777" i="1"/>
  <c r="AC763" i="1"/>
  <c r="AC604" i="1"/>
  <c r="AC585" i="1"/>
  <c r="AC119" i="1"/>
  <c r="AC102" i="1"/>
  <c r="AC651" i="1"/>
  <c r="AC636" i="1"/>
  <c r="AC165" i="1"/>
  <c r="AC142" i="1"/>
  <c r="AC349" i="1"/>
  <c r="AC331" i="1"/>
  <c r="AC663" i="1"/>
  <c r="AC650" i="1"/>
  <c r="AC635" i="1"/>
  <c r="AC164" i="1"/>
  <c r="AC141" i="1"/>
  <c r="AC362" i="1"/>
  <c r="AC348" i="1"/>
  <c r="AC330" i="1"/>
  <c r="AC859" i="1"/>
  <c r="AC841" i="1"/>
  <c r="AC251" i="1"/>
  <c r="AC232" i="1"/>
  <c r="AC946" i="1"/>
  <c r="AC720" i="1"/>
  <c r="AC703" i="1"/>
  <c r="AC744" i="1"/>
  <c r="AC735" i="1"/>
  <c r="AC411" i="1"/>
  <c r="AC394" i="1"/>
  <c r="AC69" i="1"/>
  <c r="AC51" i="1"/>
  <c r="AC699" i="1"/>
  <c r="AC685" i="1"/>
  <c r="AC459" i="1"/>
  <c r="AC446" i="1"/>
  <c r="AC877" i="1"/>
  <c r="AC857" i="1"/>
  <c r="AC264" i="1"/>
  <c r="AC250" i="1"/>
  <c r="AC701" i="1"/>
  <c r="AC687" i="1"/>
  <c r="AC432" i="1"/>
  <c r="AC417" i="1"/>
  <c r="AC416" i="1"/>
  <c r="AC398" i="1"/>
  <c r="AC53" i="1"/>
  <c r="AC35" i="1"/>
  <c r="AC832" i="1"/>
  <c r="AC827" i="1"/>
  <c r="AC671" i="1"/>
  <c r="AC668" i="1"/>
  <c r="AC575" i="1"/>
  <c r="AC571" i="1"/>
  <c r="AC940" i="1"/>
  <c r="AC933" i="1"/>
  <c r="AC751" i="1"/>
  <c r="AC746" i="1"/>
  <c r="AC378" i="1"/>
  <c r="AC371" i="1"/>
  <c r="AC279" i="1"/>
  <c r="AC274" i="1"/>
  <c r="AC91" i="1"/>
  <c r="AC86" i="1"/>
  <c r="AC752" i="1"/>
  <c r="AC747" i="1"/>
  <c r="AC469" i="1"/>
  <c r="AC466" i="1"/>
  <c r="AC380" i="1"/>
  <c r="AC460" i="1"/>
  <c r="AC448" i="1"/>
  <c r="AC170" i="1"/>
  <c r="AC838" i="1"/>
  <c r="AC831" i="1"/>
  <c r="AC664" i="1"/>
  <c r="AC654" i="1"/>
  <c r="AC373" i="1"/>
  <c r="AC184" i="1"/>
  <c r="AC920" i="1"/>
  <c r="AC900" i="1"/>
  <c r="AC881" i="1"/>
  <c r="AC450" i="1"/>
  <c r="AC434" i="1"/>
  <c r="AC353" i="1"/>
  <c r="AC337" i="1"/>
  <c r="AC919" i="1"/>
  <c r="AC461" i="1"/>
  <c r="AC899" i="1"/>
  <c r="AC880" i="1"/>
  <c r="AC449" i="1"/>
  <c r="AC433" i="1"/>
  <c r="AC352" i="1"/>
  <c r="AC336" i="1"/>
  <c r="AC556" i="1"/>
  <c r="AC536" i="1"/>
  <c r="AC66" i="1"/>
  <c r="AC48" i="1"/>
  <c r="AC927" i="1"/>
  <c r="AC916" i="1"/>
  <c r="AC896" i="1"/>
  <c r="AC639" i="1"/>
  <c r="AC229" i="1"/>
  <c r="AC210" i="1"/>
  <c r="AC618" i="1"/>
  <c r="AC598" i="1"/>
  <c r="AC700" i="1"/>
  <c r="AC686" i="1"/>
  <c r="AC431" i="1"/>
  <c r="AC413" i="1"/>
  <c r="AC395" i="1"/>
  <c r="AC568" i="1"/>
  <c r="AC559" i="1"/>
  <c r="AC539" i="1"/>
  <c r="AC68" i="1"/>
  <c r="AC50" i="1"/>
  <c r="AC816" i="1"/>
  <c r="AC801" i="1"/>
  <c r="AC334" i="1"/>
  <c r="AC314" i="1"/>
  <c r="AC296" i="1"/>
  <c r="AC795" i="1"/>
  <c r="AC780" i="1"/>
  <c r="AC766" i="1"/>
  <c r="AC409" i="1"/>
  <c r="AC391" i="1"/>
  <c r="AC959" i="1"/>
  <c r="AC137" i="1"/>
  <c r="AC126" i="1"/>
  <c r="AC109" i="1"/>
  <c r="AC866" i="1"/>
  <c r="AC849" i="1"/>
  <c r="AC952" i="1"/>
  <c r="AC693" i="1"/>
  <c r="AC678" i="1"/>
  <c r="AC303" i="1"/>
  <c r="AC286" i="1"/>
  <c r="AC865" i="1"/>
  <c r="AC848" i="1"/>
  <c r="AC741" i="1"/>
  <c r="AC731" i="1"/>
  <c r="AC715" i="1"/>
  <c r="AC549" i="1"/>
  <c r="AC528" i="1"/>
  <c r="AC513" i="1"/>
  <c r="AC489" i="1"/>
  <c r="AC163" i="1"/>
  <c r="AC140" i="1"/>
  <c r="AC262" i="1"/>
  <c r="AC248" i="1"/>
  <c r="AC30" i="1"/>
  <c r="AC16" i="1"/>
  <c r="AC783" i="1"/>
  <c r="AC769" i="1"/>
  <c r="AC649" i="1"/>
  <c r="AC634" i="1"/>
  <c r="AC261" i="1"/>
  <c r="AC247" i="1"/>
  <c r="AC29" i="1"/>
  <c r="AC15" i="1"/>
  <c r="AC725" i="1"/>
  <c r="AC708" i="1"/>
  <c r="AC435" i="1"/>
  <c r="AC420" i="1"/>
  <c r="AC339" i="1"/>
  <c r="AC319" i="1"/>
  <c r="AC266" i="1"/>
  <c r="AC641" i="1"/>
  <c r="AC115" i="1"/>
  <c r="AC98" i="1"/>
  <c r="AC603" i="1"/>
  <c r="AC584" i="1"/>
  <c r="AC498" i="1"/>
  <c r="AC474" i="1"/>
  <c r="AC216" i="1"/>
  <c r="AC196" i="1"/>
  <c r="AC173" i="1"/>
  <c r="AC150" i="1"/>
  <c r="AC58" i="1"/>
  <c r="AC40" i="1"/>
  <c r="G111" i="1"/>
  <c r="G128" i="1"/>
  <c r="G878" i="1"/>
  <c r="G335" i="1"/>
  <c r="G315" i="1"/>
  <c r="G366" i="1"/>
  <c r="G863" i="1"/>
  <c r="G726" i="1"/>
  <c r="G709" i="1"/>
  <c r="G355" i="1"/>
  <c r="G499" i="1"/>
  <c r="G846" i="1"/>
  <c r="G776" i="1"/>
  <c r="G761" i="1"/>
  <c r="G253" i="1"/>
  <c r="G236" i="1"/>
  <c r="G174" i="1"/>
  <c r="G152" i="1"/>
  <c r="G71" i="1"/>
  <c r="G54" i="1"/>
  <c r="G36" i="1"/>
  <c r="G689" i="1"/>
  <c r="G674" i="1"/>
  <c r="G632" i="1"/>
  <c r="G614" i="1"/>
  <c r="G594" i="1"/>
  <c r="G389" i="1"/>
  <c r="G189" i="1"/>
  <c r="G901" i="1"/>
  <c r="G619" i="1"/>
  <c r="G599" i="1"/>
  <c r="G581" i="1"/>
  <c r="G921" i="1"/>
  <c r="G147" i="1"/>
  <c r="G231" i="1"/>
  <c r="G212" i="1"/>
  <c r="G21" i="1"/>
  <c r="G8" i="1"/>
  <c r="G560" i="1"/>
  <c r="G540" i="1"/>
  <c r="G519" i="1"/>
  <c r="G414" i="1"/>
  <c r="G396" i="1"/>
  <c r="G52" i="1"/>
  <c r="G34" i="1"/>
  <c r="G954" i="1"/>
  <c r="G807" i="1"/>
  <c r="G790" i="1"/>
  <c r="G219" i="1"/>
  <c r="G200" i="1"/>
  <c r="G60" i="1"/>
  <c r="G42" i="1"/>
  <c r="G743" i="1"/>
  <c r="G734" i="1"/>
  <c r="G718" i="1"/>
  <c r="G567" i="1"/>
  <c r="G553" i="1"/>
  <c r="G533" i="1"/>
  <c r="G326" i="1"/>
  <c r="G309" i="1"/>
  <c r="G633" i="1"/>
  <c r="G429" i="1"/>
  <c r="G94" i="1"/>
  <c r="G89" i="1"/>
  <c r="G82" i="1"/>
  <c r="G75" i="1"/>
  <c r="G929" i="1"/>
  <c r="G924" i="1"/>
  <c r="G910" i="1"/>
  <c r="G610" i="1"/>
  <c r="G591" i="1"/>
  <c r="G403" i="1"/>
  <c r="G388" i="1"/>
  <c r="G180" i="1"/>
  <c r="G157" i="1"/>
  <c r="G241" i="1"/>
  <c r="G621" i="1"/>
  <c r="G602" i="1"/>
  <c r="G583" i="1"/>
  <c r="G947" i="1"/>
  <c r="G496" i="1"/>
  <c r="G472" i="1"/>
  <c r="G905" i="1"/>
  <c r="G861" i="1"/>
  <c r="G843" i="1"/>
  <c r="G737" i="1"/>
  <c r="G723" i="1"/>
  <c r="G706" i="1"/>
  <c r="G419" i="1"/>
  <c r="G400" i="1"/>
  <c r="G384" i="1"/>
  <c r="G235" i="1"/>
  <c r="G215" i="1"/>
  <c r="G195" i="1"/>
  <c r="G73" i="1"/>
  <c r="G57" i="1"/>
  <c r="G39" i="1"/>
  <c r="G455" i="1"/>
  <c r="G442" i="1"/>
  <c r="G344" i="1"/>
  <c r="G892" i="1"/>
  <c r="G781" i="1"/>
  <c r="G767" i="1"/>
  <c r="G697" i="1"/>
  <c r="G683" i="1"/>
  <c r="G138" i="1"/>
  <c r="G127" i="1"/>
  <c r="G110" i="1"/>
  <c r="G662" i="1"/>
  <c r="G647" i="1"/>
  <c r="G358" i="1"/>
  <c r="G270" i="1"/>
  <c r="G258" i="1"/>
  <c r="G670" i="1"/>
  <c r="G667" i="1"/>
  <c r="G941" i="1"/>
  <c r="G934" i="1"/>
  <c r="G931" i="1"/>
  <c r="G379" i="1"/>
  <c r="G372" i="1"/>
  <c r="G369" i="1"/>
  <c r="G958" i="1"/>
  <c r="G511" i="1"/>
  <c r="G487" i="1"/>
  <c r="G136" i="1"/>
  <c r="G123" i="1"/>
  <c r="G106" i="1"/>
  <c r="G957" i="1"/>
  <c r="G510" i="1"/>
  <c r="G486" i="1"/>
  <c r="G135" i="1"/>
  <c r="G122" i="1"/>
  <c r="G105" i="1"/>
  <c r="G653" i="1"/>
  <c r="G638" i="1"/>
  <c r="G263" i="1"/>
  <c r="G249" i="1"/>
  <c r="G33" i="1"/>
  <c r="G19" i="1"/>
  <c r="G943" i="1"/>
  <c r="G936" i="1"/>
  <c r="G833" i="1"/>
  <c r="G325" i="1"/>
  <c r="G307" i="1"/>
  <c r="G291" i="1"/>
  <c r="G182" i="1"/>
  <c r="G161" i="1"/>
  <c r="G821" i="1"/>
  <c r="G810" i="1"/>
  <c r="G793" i="1"/>
  <c r="G324" i="1"/>
  <c r="G306" i="1"/>
  <c r="G290" i="1"/>
  <c r="G181" i="1"/>
  <c r="G160" i="1"/>
  <c r="G655" i="1"/>
  <c r="G884" i="1"/>
  <c r="G773" i="1"/>
  <c r="G758" i="1"/>
  <c r="G578" i="1"/>
  <c r="G573" i="1"/>
  <c r="G129" i="1"/>
  <c r="G113" i="1"/>
  <c r="G96" i="1"/>
  <c r="G72" i="1"/>
  <c r="G282" i="1"/>
  <c r="G277" i="1"/>
  <c r="G811" i="1"/>
  <c r="G794" i="1"/>
  <c r="G739" i="1"/>
  <c r="G729" i="1"/>
  <c r="G712" i="1"/>
  <c r="G665" i="1"/>
  <c r="G656" i="1"/>
  <c r="G563" i="1"/>
  <c r="G525" i="1"/>
  <c r="G463" i="1"/>
  <c r="G453" i="1"/>
  <c r="G439" i="1"/>
  <c r="G321" i="1"/>
  <c r="G301" i="1"/>
  <c r="G285" i="1"/>
  <c r="G272" i="1"/>
  <c r="G267" i="1"/>
  <c r="G192" i="1"/>
  <c r="G188" i="1"/>
  <c r="G186" i="1"/>
  <c r="G176" i="1"/>
  <c r="G154" i="1"/>
  <c r="G93" i="1"/>
  <c r="G88" i="1"/>
  <c r="G579" i="1"/>
  <c r="G574" i="1"/>
  <c r="G47" i="1"/>
  <c r="G930" i="1"/>
  <c r="G925" i="1"/>
  <c r="G913" i="1"/>
  <c r="G368" i="1"/>
  <c r="G615" i="1"/>
  <c r="G595" i="1"/>
  <c r="G779" i="1"/>
  <c r="G765" i="1"/>
  <c r="G661" i="1"/>
  <c r="G646" i="1"/>
  <c r="G627" i="1"/>
  <c r="G269" i="1"/>
  <c r="G257" i="1"/>
  <c r="G242" i="1"/>
  <c r="G24" i="1"/>
  <c r="G23" i="1"/>
  <c r="G11" i="1"/>
  <c r="G10" i="1"/>
  <c r="G858" i="1"/>
  <c r="G840" i="1"/>
  <c r="G736" i="1"/>
  <c r="G719" i="1"/>
  <c r="G702" i="1"/>
  <c r="G561" i="1"/>
  <c r="G542" i="1"/>
  <c r="G521" i="1"/>
  <c r="G451" i="1"/>
  <c r="G436" i="1"/>
  <c r="G340" i="1"/>
  <c r="G132" i="1"/>
  <c r="G949" i="1"/>
  <c r="G690" i="1"/>
  <c r="G675" i="1"/>
  <c r="G116" i="1"/>
  <c r="G99" i="1"/>
  <c r="G918" i="1"/>
  <c r="G898" i="1"/>
  <c r="G879" i="1"/>
  <c r="G365" i="1"/>
  <c r="G351" i="1"/>
  <c r="G169" i="1"/>
  <c r="G146" i="1"/>
  <c r="G79" i="1"/>
  <c r="G70" i="1"/>
  <c r="G818" i="1"/>
  <c r="G804" i="1"/>
  <c r="G322" i="1"/>
  <c r="G302" i="1"/>
  <c r="G464" i="1"/>
  <c r="G281" i="1"/>
  <c r="G276" i="1"/>
  <c r="G191" i="1"/>
  <c r="G187" i="1"/>
  <c r="G92" i="1"/>
  <c r="G87" i="1"/>
  <c r="G5" i="1"/>
  <c r="G3" i="1"/>
  <c r="G753" i="1"/>
  <c r="G748" i="1"/>
  <c r="G381" i="1"/>
  <c r="G374" i="1"/>
  <c r="G792" i="1"/>
  <c r="G609" i="1"/>
  <c r="G590" i="1"/>
  <c r="G505" i="1"/>
  <c r="G481" i="1"/>
  <c r="G422" i="1"/>
  <c r="G402" i="1"/>
  <c r="G387" i="1"/>
  <c r="G289" i="1"/>
  <c r="G221" i="1"/>
  <c r="G202" i="1"/>
  <c r="G61" i="1"/>
  <c r="G43" i="1"/>
  <c r="G819" i="1"/>
  <c r="G808" i="1"/>
  <c r="G695" i="1"/>
  <c r="G681" i="1"/>
  <c r="G255" i="1"/>
  <c r="G239" i="1"/>
  <c r="G872" i="1"/>
  <c r="G855" i="1"/>
  <c r="G508" i="1"/>
  <c r="G484" i="1"/>
  <c r="G742" i="1"/>
  <c r="G733" i="1"/>
  <c r="G717" i="1"/>
  <c r="G886" i="1"/>
  <c r="G775" i="1"/>
  <c r="G760" i="1"/>
  <c r="G385" i="1"/>
  <c r="G197" i="1"/>
  <c r="G923" i="1"/>
  <c r="G903" i="1"/>
  <c r="G882" i="1"/>
  <c r="G772" i="1"/>
  <c r="G757" i="1"/>
  <c r="G688" i="1"/>
  <c r="G942" i="1"/>
  <c r="G935" i="1"/>
  <c r="G577" i="1"/>
  <c r="G572" i="1"/>
  <c r="G280" i="1"/>
  <c r="G275" i="1"/>
  <c r="G953" i="1"/>
  <c r="G806" i="1"/>
  <c r="G789" i="1"/>
  <c r="G658" i="1"/>
  <c r="G644" i="1"/>
  <c r="G304" i="1"/>
  <c r="G287" i="1"/>
  <c r="G873" i="1"/>
  <c r="G856" i="1"/>
  <c r="G360" i="1"/>
  <c r="G346" i="1"/>
  <c r="G329" i="1"/>
  <c r="G457" i="1"/>
  <c r="G444" i="1"/>
  <c r="G680" i="1"/>
  <c r="G624" i="1"/>
  <c r="G606" i="1"/>
  <c r="G587" i="1"/>
  <c r="G502" i="1"/>
  <c r="G478" i="1"/>
  <c r="G179" i="1"/>
  <c r="G156" i="1"/>
  <c r="G869" i="1"/>
  <c r="G852" i="1"/>
  <c r="G456" i="1"/>
  <c r="G443" i="1"/>
  <c r="G516" i="1"/>
  <c r="G492" i="1"/>
  <c r="G813" i="1"/>
  <c r="G798" i="1"/>
  <c r="G914" i="1"/>
  <c r="G895" i="1"/>
  <c r="G225" i="1"/>
  <c r="G206" i="1"/>
  <c r="G27" i="1"/>
  <c r="G13" i="1"/>
  <c r="G722" i="1"/>
  <c r="G705" i="1"/>
  <c r="G265" i="1"/>
  <c r="G252" i="1"/>
  <c r="G234" i="1"/>
  <c r="G130" i="1"/>
  <c r="G645" i="1"/>
  <c r="G625" i="1"/>
  <c r="G421" i="1"/>
  <c r="G401" i="1"/>
  <c r="G386" i="1"/>
  <c r="G660" i="1"/>
  <c r="G104" i="1"/>
  <c r="G948" i="1"/>
  <c r="G544" i="1"/>
  <c r="G523" i="1"/>
  <c r="G354" i="1"/>
  <c r="G338" i="1"/>
  <c r="G172" i="1"/>
  <c r="G149" i="1"/>
  <c r="G616" i="1"/>
  <c r="G596" i="1"/>
  <c r="G327" i="1"/>
  <c r="G310" i="1"/>
  <c r="G28" i="1"/>
  <c r="G14" i="1"/>
  <c r="G428" i="1"/>
  <c r="G410" i="1"/>
  <c r="G392" i="1"/>
  <c r="G727" i="1"/>
  <c r="G710" i="1"/>
  <c r="G906" i="1"/>
  <c r="G885" i="1"/>
  <c r="G552" i="1"/>
  <c r="G532" i="1"/>
  <c r="G260" i="1"/>
  <c r="G246" i="1"/>
  <c r="G84" i="1"/>
  <c r="G83" i="1"/>
  <c r="G871" i="1"/>
  <c r="G854" i="1"/>
  <c r="G696" i="1"/>
  <c r="G682" i="1"/>
  <c r="G125" i="1"/>
  <c r="G108" i="1"/>
  <c r="G786" i="1"/>
  <c r="G770" i="1"/>
  <c r="G364" i="1"/>
  <c r="G350" i="1"/>
  <c r="G271" i="1"/>
  <c r="G144" i="1"/>
  <c r="G864" i="1"/>
  <c r="G847" i="1"/>
  <c r="G548" i="1"/>
  <c r="G527" i="1"/>
  <c r="G762" i="1"/>
  <c r="G341" i="1"/>
  <c r="G118" i="1"/>
  <c r="G101" i="1"/>
  <c r="G785" i="1"/>
  <c r="G698" i="1"/>
  <c r="G684" i="1"/>
  <c r="G363" i="1"/>
  <c r="G166" i="1"/>
  <c r="G143" i="1"/>
  <c r="G956" i="1"/>
  <c r="G504" i="1"/>
  <c r="G480" i="1"/>
  <c r="G809" i="1"/>
  <c r="G791" i="1"/>
  <c r="G626" i="1"/>
  <c r="G608" i="1"/>
  <c r="G589" i="1"/>
  <c r="G323" i="1"/>
  <c r="G305" i="1"/>
  <c r="G288" i="1"/>
  <c r="G227" i="1"/>
  <c r="G208" i="1"/>
  <c r="G652" i="1"/>
  <c r="G458" i="1"/>
  <c r="G445" i="1"/>
  <c r="G778" i="1"/>
  <c r="G764" i="1"/>
  <c r="G254" i="1"/>
  <c r="G238" i="1"/>
  <c r="G870" i="1"/>
  <c r="G853" i="1"/>
  <c r="G124" i="1"/>
  <c r="G107" i="1"/>
  <c r="G526" i="1"/>
  <c r="G177" i="1"/>
  <c r="G155" i="1"/>
  <c r="G133" i="1"/>
  <c r="G805" i="1"/>
  <c r="G788" i="1"/>
  <c r="G623" i="1"/>
  <c r="G605" i="1"/>
  <c r="G586" i="1"/>
  <c r="G951" i="1"/>
  <c r="G501" i="1"/>
  <c r="G477" i="1"/>
  <c r="G64" i="1"/>
  <c r="G46" i="1"/>
  <c r="G817" i="1"/>
  <c r="G802" i="1"/>
  <c r="G812" i="1"/>
  <c r="G657" i="1"/>
  <c r="G643" i="1"/>
  <c r="G454" i="1"/>
  <c r="G440" i="1"/>
  <c r="G218" i="1"/>
  <c r="G199" i="1"/>
  <c r="G74" i="1"/>
  <c r="G904" i="1"/>
  <c r="G883" i="1"/>
  <c r="G495" i="1"/>
  <c r="G471" i="1"/>
  <c r="G213" i="1"/>
  <c r="G194" i="1"/>
  <c r="G909" i="1"/>
  <c r="G889" i="1"/>
  <c r="G503" i="1"/>
  <c r="G479" i="1"/>
  <c r="G220" i="1"/>
  <c r="G201" i="1"/>
  <c r="G555" i="1"/>
  <c r="G535" i="1"/>
  <c r="G637" i="1"/>
  <c r="G617" i="1"/>
  <c r="G597" i="1"/>
  <c r="G76" i="1"/>
  <c r="G167" i="1"/>
  <c r="G774" i="1"/>
  <c r="G759" i="1"/>
  <c r="G317" i="1"/>
  <c r="G298" i="1"/>
  <c r="G283" i="1"/>
  <c r="G131" i="1"/>
  <c r="G114" i="1"/>
  <c r="G97" i="1"/>
  <c r="G912" i="1"/>
  <c r="G891" i="1"/>
  <c r="G512" i="1"/>
  <c r="G488" i="1"/>
  <c r="G224" i="1"/>
  <c r="G205" i="1"/>
  <c r="G908" i="1"/>
  <c r="G888" i="1"/>
  <c r="G500" i="1"/>
  <c r="G476" i="1"/>
  <c r="G551" i="1"/>
  <c r="G531" i="1"/>
  <c r="G308" i="1"/>
  <c r="G292" i="1"/>
  <c r="G26" i="1"/>
  <c r="G12" i="1"/>
  <c r="G777" i="1"/>
  <c r="G763" i="1"/>
  <c r="G604" i="1"/>
  <c r="G585" i="1"/>
  <c r="G119" i="1"/>
  <c r="G102" i="1"/>
  <c r="G651" i="1"/>
  <c r="G636" i="1"/>
  <c r="G165" i="1"/>
  <c r="G142" i="1"/>
  <c r="G349" i="1"/>
  <c r="G331" i="1"/>
  <c r="G663" i="1"/>
  <c r="G650" i="1"/>
  <c r="G635" i="1"/>
  <c r="G164" i="1"/>
  <c r="G141" i="1"/>
  <c r="G362" i="1"/>
  <c r="G348" i="1"/>
  <c r="G330" i="1"/>
  <c r="G859" i="1"/>
  <c r="G841" i="1"/>
  <c r="G251" i="1"/>
  <c r="G232" i="1"/>
  <c r="G946" i="1"/>
  <c r="G720" i="1"/>
  <c r="G703" i="1"/>
  <c r="G744" i="1"/>
  <c r="G735" i="1"/>
  <c r="G411" i="1"/>
  <c r="G394" i="1"/>
  <c r="G69" i="1"/>
  <c r="G51" i="1"/>
  <c r="G699" i="1"/>
  <c r="G685" i="1"/>
  <c r="G459" i="1"/>
  <c r="G446" i="1"/>
  <c r="G877" i="1"/>
  <c r="G857" i="1"/>
  <c r="G264" i="1"/>
  <c r="G250" i="1"/>
  <c r="G701" i="1"/>
  <c r="G687" i="1"/>
  <c r="G432" i="1"/>
  <c r="G417" i="1"/>
  <c r="G416" i="1"/>
  <c r="G398" i="1"/>
  <c r="G53" i="1"/>
  <c r="G35" i="1"/>
  <c r="G832" i="1"/>
  <c r="G827" i="1"/>
  <c r="G671" i="1"/>
  <c r="G668" i="1"/>
  <c r="G575" i="1"/>
  <c r="G571" i="1"/>
  <c r="G940" i="1"/>
  <c r="G933" i="1"/>
  <c r="G751" i="1"/>
  <c r="G746" i="1"/>
  <c r="G378" i="1"/>
  <c r="G371" i="1"/>
  <c r="G279" i="1"/>
  <c r="G274" i="1"/>
  <c r="G91" i="1"/>
  <c r="G86" i="1"/>
  <c r="G752" i="1"/>
  <c r="G747" i="1"/>
  <c r="G469" i="1"/>
  <c r="G466" i="1"/>
  <c r="G380" i="1"/>
  <c r="G460" i="1"/>
  <c r="G448" i="1"/>
  <c r="G170" i="1"/>
  <c r="G838" i="1"/>
  <c r="G831" i="1"/>
  <c r="G664" i="1"/>
  <c r="G654" i="1"/>
  <c r="G373" i="1"/>
  <c r="G184" i="1"/>
  <c r="G920" i="1"/>
  <c r="G900" i="1"/>
  <c r="G881" i="1"/>
  <c r="G450" i="1"/>
  <c r="G434" i="1"/>
  <c r="G353" i="1"/>
  <c r="G337" i="1"/>
  <c r="G919" i="1"/>
  <c r="G461" i="1"/>
  <c r="G899" i="1"/>
  <c r="G880" i="1"/>
  <c r="G449" i="1"/>
  <c r="G433" i="1"/>
  <c r="G352" i="1"/>
  <c r="G336" i="1"/>
  <c r="G556" i="1"/>
  <c r="G536" i="1"/>
  <c r="G66" i="1"/>
  <c r="G48" i="1"/>
  <c r="G927" i="1"/>
  <c r="G916" i="1"/>
  <c r="G896" i="1"/>
  <c r="G639" i="1"/>
  <c r="G229" i="1"/>
  <c r="G210" i="1"/>
  <c r="G618" i="1"/>
  <c r="G598" i="1"/>
  <c r="G700" i="1"/>
  <c r="G686" i="1"/>
  <c r="G431" i="1"/>
  <c r="G413" i="1"/>
  <c r="G395" i="1"/>
  <c r="G568" i="1"/>
  <c r="G559" i="1"/>
  <c r="G539" i="1"/>
  <c r="G68" i="1"/>
  <c r="G50" i="1"/>
  <c r="G816" i="1"/>
  <c r="G801" i="1"/>
  <c r="G334" i="1"/>
  <c r="G314" i="1"/>
  <c r="G296" i="1"/>
  <c r="G795" i="1"/>
  <c r="G780" i="1"/>
  <c r="G766" i="1"/>
  <c r="G409" i="1"/>
  <c r="G391" i="1"/>
  <c r="G959" i="1"/>
  <c r="G137" i="1"/>
  <c r="G126" i="1"/>
  <c r="G109" i="1"/>
  <c r="G866" i="1"/>
  <c r="G849" i="1"/>
  <c r="G952" i="1"/>
  <c r="G693" i="1"/>
  <c r="G678" i="1"/>
  <c r="G303" i="1"/>
  <c r="G286" i="1"/>
  <c r="G865" i="1"/>
  <c r="G848" i="1"/>
  <c r="G741" i="1"/>
  <c r="G731" i="1"/>
  <c r="G715" i="1"/>
  <c r="G549" i="1"/>
  <c r="G528" i="1"/>
  <c r="G513" i="1"/>
  <c r="G489" i="1"/>
  <c r="G163" i="1"/>
  <c r="G140" i="1"/>
  <c r="G262" i="1"/>
  <c r="G248" i="1"/>
  <c r="G30" i="1"/>
  <c r="G16" i="1"/>
  <c r="G783" i="1"/>
  <c r="G769" i="1"/>
  <c r="G649" i="1"/>
  <c r="G634" i="1"/>
  <c r="G261" i="1"/>
  <c r="G247" i="1"/>
  <c r="G29" i="1"/>
  <c r="G15" i="1"/>
  <c r="G725" i="1"/>
  <c r="G708" i="1"/>
  <c r="G435" i="1"/>
  <c r="G420" i="1"/>
  <c r="G339" i="1"/>
  <c r="G319" i="1"/>
  <c r="G266" i="1"/>
  <c r="G641" i="1"/>
  <c r="G115" i="1"/>
  <c r="G98" i="1"/>
  <c r="G603" i="1"/>
  <c r="G584" i="1"/>
  <c r="G498" i="1"/>
  <c r="G474" i="1"/>
  <c r="G216" i="1"/>
  <c r="G196" i="1"/>
  <c r="G173" i="1"/>
  <c r="G150" i="1"/>
  <c r="G58" i="1"/>
  <c r="G40" i="1"/>
  <c r="H111" i="1"/>
  <c r="H128" i="1"/>
  <c r="H878" i="1"/>
  <c r="H335" i="1"/>
  <c r="H315" i="1"/>
  <c r="H366" i="1"/>
  <c r="H863" i="1"/>
  <c r="H726" i="1"/>
  <c r="H709" i="1"/>
  <c r="H355" i="1"/>
  <c r="H499" i="1"/>
  <c r="H846" i="1"/>
  <c r="H776" i="1"/>
  <c r="H761" i="1"/>
  <c r="H253" i="1"/>
  <c r="H236" i="1"/>
  <c r="H174" i="1"/>
  <c r="H152" i="1"/>
  <c r="H71" i="1"/>
  <c r="H54" i="1"/>
  <c r="H36" i="1"/>
  <c r="H689" i="1"/>
  <c r="H674" i="1"/>
  <c r="H632" i="1"/>
  <c r="H614" i="1"/>
  <c r="H594" i="1"/>
  <c r="H389" i="1"/>
  <c r="H189" i="1"/>
  <c r="H901" i="1"/>
  <c r="H619" i="1"/>
  <c r="H599" i="1"/>
  <c r="H581" i="1"/>
  <c r="H921" i="1"/>
  <c r="H147" i="1"/>
  <c r="H231" i="1"/>
  <c r="H212" i="1"/>
  <c r="H21" i="1"/>
  <c r="H8" i="1"/>
  <c r="H560" i="1"/>
  <c r="H540" i="1"/>
  <c r="H519" i="1"/>
  <c r="H414" i="1"/>
  <c r="H396" i="1"/>
  <c r="H52" i="1"/>
  <c r="H34" i="1"/>
  <c r="H954" i="1"/>
  <c r="H807" i="1"/>
  <c r="H790" i="1"/>
  <c r="H219" i="1"/>
  <c r="H200" i="1"/>
  <c r="H60" i="1"/>
  <c r="H42" i="1"/>
  <c r="H743" i="1"/>
  <c r="H734" i="1"/>
  <c r="H718" i="1"/>
  <c r="H567" i="1"/>
  <c r="H553" i="1"/>
  <c r="H533" i="1"/>
  <c r="H326" i="1"/>
  <c r="H309" i="1"/>
  <c r="H633" i="1"/>
  <c r="H429" i="1"/>
  <c r="H94" i="1"/>
  <c r="H89" i="1"/>
  <c r="H82" i="1"/>
  <c r="H75" i="1"/>
  <c r="H929" i="1"/>
  <c r="H924" i="1"/>
  <c r="H910" i="1"/>
  <c r="H610" i="1"/>
  <c r="H591" i="1"/>
  <c r="H403" i="1"/>
  <c r="H388" i="1"/>
  <c r="H180" i="1"/>
  <c r="H157" i="1"/>
  <c r="H241" i="1"/>
  <c r="H621" i="1"/>
  <c r="H602" i="1"/>
  <c r="H583" i="1"/>
  <c r="H947" i="1"/>
  <c r="H496" i="1"/>
  <c r="H472" i="1"/>
  <c r="H905" i="1"/>
  <c r="H861" i="1"/>
  <c r="H843" i="1"/>
  <c r="H737" i="1"/>
  <c r="H723" i="1"/>
  <c r="H706" i="1"/>
  <c r="H419" i="1"/>
  <c r="H400" i="1"/>
  <c r="H384" i="1"/>
  <c r="H235" i="1"/>
  <c r="H215" i="1"/>
  <c r="H195" i="1"/>
  <c r="H73" i="1"/>
  <c r="H57" i="1"/>
  <c r="H39" i="1"/>
  <c r="H455" i="1"/>
  <c r="H442" i="1"/>
  <c r="H344" i="1"/>
  <c r="H892" i="1"/>
  <c r="H781" i="1"/>
  <c r="H767" i="1"/>
  <c r="H697" i="1"/>
  <c r="H683" i="1"/>
  <c r="H138" i="1"/>
  <c r="H127" i="1"/>
  <c r="H110" i="1"/>
  <c r="H662" i="1"/>
  <c r="H647" i="1"/>
  <c r="H358" i="1"/>
  <c r="H270" i="1"/>
  <c r="H258" i="1"/>
  <c r="H670" i="1"/>
  <c r="H667" i="1"/>
  <c r="H941" i="1"/>
  <c r="H934" i="1"/>
  <c r="H931" i="1"/>
  <c r="H379" i="1"/>
  <c r="H372" i="1"/>
  <c r="H369" i="1"/>
  <c r="H958" i="1"/>
  <c r="H511" i="1"/>
  <c r="H487" i="1"/>
  <c r="H136" i="1"/>
  <c r="H123" i="1"/>
  <c r="H106" i="1"/>
  <c r="H957" i="1"/>
  <c r="H510" i="1"/>
  <c r="H486" i="1"/>
  <c r="H135" i="1"/>
  <c r="H122" i="1"/>
  <c r="H105" i="1"/>
  <c r="H653" i="1"/>
  <c r="H638" i="1"/>
  <c r="H263" i="1"/>
  <c r="H249" i="1"/>
  <c r="H33" i="1"/>
  <c r="H19" i="1"/>
  <c r="H943" i="1"/>
  <c r="H936" i="1"/>
  <c r="H833" i="1"/>
  <c r="H325" i="1"/>
  <c r="H307" i="1"/>
  <c r="H291" i="1"/>
  <c r="H182" i="1"/>
  <c r="H161" i="1"/>
  <c r="H821" i="1"/>
  <c r="H810" i="1"/>
  <c r="H793" i="1"/>
  <c r="H324" i="1"/>
  <c r="H306" i="1"/>
  <c r="H290" i="1"/>
  <c r="H181" i="1"/>
  <c r="H160" i="1"/>
  <c r="H655" i="1"/>
  <c r="H884" i="1"/>
  <c r="H773" i="1"/>
  <c r="H758" i="1"/>
  <c r="H578" i="1"/>
  <c r="H573" i="1"/>
  <c r="H129" i="1"/>
  <c r="H113" i="1"/>
  <c r="H96" i="1"/>
  <c r="H72" i="1"/>
  <c r="H282" i="1"/>
  <c r="H277" i="1"/>
  <c r="H811" i="1"/>
  <c r="H794" i="1"/>
  <c r="H739" i="1"/>
  <c r="H729" i="1"/>
  <c r="H712" i="1"/>
  <c r="H665" i="1"/>
  <c r="H656" i="1"/>
  <c r="H563" i="1"/>
  <c r="H525" i="1"/>
  <c r="H463" i="1"/>
  <c r="H453" i="1"/>
  <c r="H439" i="1"/>
  <c r="H321" i="1"/>
  <c r="H301" i="1"/>
  <c r="H285" i="1"/>
  <c r="H272" i="1"/>
  <c r="H267" i="1"/>
  <c r="H192" i="1"/>
  <c r="H188" i="1"/>
  <c r="H186" i="1"/>
  <c r="H176" i="1"/>
  <c r="H154" i="1"/>
  <c r="H93" i="1"/>
  <c r="H88" i="1"/>
  <c r="H579" i="1"/>
  <c r="H574" i="1"/>
  <c r="H47" i="1"/>
  <c r="H930" i="1"/>
  <c r="H925" i="1"/>
  <c r="H913" i="1"/>
  <c r="H368" i="1"/>
  <c r="H615" i="1"/>
  <c r="H595" i="1"/>
  <c r="H779" i="1"/>
  <c r="H765" i="1"/>
  <c r="H661" i="1"/>
  <c r="H646" i="1"/>
  <c r="H627" i="1"/>
  <c r="H269" i="1"/>
  <c r="H257" i="1"/>
  <c r="H242" i="1"/>
  <c r="H24" i="1"/>
  <c r="H23" i="1"/>
  <c r="H11" i="1"/>
  <c r="H10" i="1"/>
  <c r="H858" i="1"/>
  <c r="H840" i="1"/>
  <c r="H736" i="1"/>
  <c r="H719" i="1"/>
  <c r="H702" i="1"/>
  <c r="H561" i="1"/>
  <c r="H542" i="1"/>
  <c r="H521" i="1"/>
  <c r="H451" i="1"/>
  <c r="H436" i="1"/>
  <c r="H340" i="1"/>
  <c r="H132" i="1"/>
  <c r="H949" i="1"/>
  <c r="H690" i="1"/>
  <c r="H675" i="1"/>
  <c r="H116" i="1"/>
  <c r="H99" i="1"/>
  <c r="H918" i="1"/>
  <c r="H898" i="1"/>
  <c r="H879" i="1"/>
  <c r="H365" i="1"/>
  <c r="H351" i="1"/>
  <c r="H169" i="1"/>
  <c r="H146" i="1"/>
  <c r="H79" i="1"/>
  <c r="H70" i="1"/>
  <c r="H818" i="1"/>
  <c r="H804" i="1"/>
  <c r="H322" i="1"/>
  <c r="H302" i="1"/>
  <c r="H464" i="1"/>
  <c r="H281" i="1"/>
  <c r="H276" i="1"/>
  <c r="H191" i="1"/>
  <c r="H187" i="1"/>
  <c r="H92" i="1"/>
  <c r="H87" i="1"/>
  <c r="H5" i="1"/>
  <c r="H3" i="1"/>
  <c r="H753" i="1"/>
  <c r="H748" i="1"/>
  <c r="H381" i="1"/>
  <c r="H374" i="1"/>
  <c r="H792" i="1"/>
  <c r="H609" i="1"/>
  <c r="H590" i="1"/>
  <c r="H505" i="1"/>
  <c r="H481" i="1"/>
  <c r="H422" i="1"/>
  <c r="H402" i="1"/>
  <c r="H387" i="1"/>
  <c r="H289" i="1"/>
  <c r="H221" i="1"/>
  <c r="H202" i="1"/>
  <c r="H61" i="1"/>
  <c r="H43" i="1"/>
  <c r="H819" i="1"/>
  <c r="H808" i="1"/>
  <c r="H695" i="1"/>
  <c r="H681" i="1"/>
  <c r="H255" i="1"/>
  <c r="H239" i="1"/>
  <c r="H872" i="1"/>
  <c r="H855" i="1"/>
  <c r="H508" i="1"/>
  <c r="H484" i="1"/>
  <c r="H742" i="1"/>
  <c r="H733" i="1"/>
  <c r="H717" i="1"/>
  <c r="H886" i="1"/>
  <c r="H775" i="1"/>
  <c r="H760" i="1"/>
  <c r="H385" i="1"/>
  <c r="H197" i="1"/>
  <c r="H923" i="1"/>
  <c r="H903" i="1"/>
  <c r="H882" i="1"/>
  <c r="H772" i="1"/>
  <c r="H757" i="1"/>
  <c r="H688" i="1"/>
  <c r="H942" i="1"/>
  <c r="H935" i="1"/>
  <c r="H577" i="1"/>
  <c r="H572" i="1"/>
  <c r="H280" i="1"/>
  <c r="H275" i="1"/>
  <c r="H953" i="1"/>
  <c r="H806" i="1"/>
  <c r="H789" i="1"/>
  <c r="H658" i="1"/>
  <c r="H644" i="1"/>
  <c r="H304" i="1"/>
  <c r="H287" i="1"/>
  <c r="H873" i="1"/>
  <c r="H856" i="1"/>
  <c r="H360" i="1"/>
  <c r="H346" i="1"/>
  <c r="H329" i="1"/>
  <c r="H457" i="1"/>
  <c r="H444" i="1"/>
  <c r="H680" i="1"/>
  <c r="H624" i="1"/>
  <c r="H606" i="1"/>
  <c r="H587" i="1"/>
  <c r="H502" i="1"/>
  <c r="H478" i="1"/>
  <c r="H179" i="1"/>
  <c r="H156" i="1"/>
  <c r="H869" i="1"/>
  <c r="H852" i="1"/>
  <c r="H456" i="1"/>
  <c r="H443" i="1"/>
  <c r="H516" i="1"/>
  <c r="H492" i="1"/>
  <c r="H813" i="1"/>
  <c r="H798" i="1"/>
  <c r="H914" i="1"/>
  <c r="H895" i="1"/>
  <c r="H225" i="1"/>
  <c r="H206" i="1"/>
  <c r="H27" i="1"/>
  <c r="H13" i="1"/>
  <c r="H722" i="1"/>
  <c r="H705" i="1"/>
  <c r="H265" i="1"/>
  <c r="H252" i="1"/>
  <c r="H234" i="1"/>
  <c r="H130" i="1"/>
  <c r="H645" i="1"/>
  <c r="H625" i="1"/>
  <c r="H421" i="1"/>
  <c r="H401" i="1"/>
  <c r="H386" i="1"/>
  <c r="H660" i="1"/>
  <c r="H104" i="1"/>
  <c r="H948" i="1"/>
  <c r="H544" i="1"/>
  <c r="H523" i="1"/>
  <c r="H354" i="1"/>
  <c r="H338" i="1"/>
  <c r="H172" i="1"/>
  <c r="H149" i="1"/>
  <c r="H616" i="1"/>
  <c r="H596" i="1"/>
  <c r="H327" i="1"/>
  <c r="H310" i="1"/>
  <c r="H28" i="1"/>
  <c r="H14" i="1"/>
  <c r="H428" i="1"/>
  <c r="H410" i="1"/>
  <c r="H392" i="1"/>
  <c r="H727" i="1"/>
  <c r="H710" i="1"/>
  <c r="H906" i="1"/>
  <c r="H885" i="1"/>
  <c r="H552" i="1"/>
  <c r="H532" i="1"/>
  <c r="H260" i="1"/>
  <c r="H246" i="1"/>
  <c r="H84" i="1"/>
  <c r="H83" i="1"/>
  <c r="H871" i="1"/>
  <c r="H854" i="1"/>
  <c r="H696" i="1"/>
  <c r="H682" i="1"/>
  <c r="H125" i="1"/>
  <c r="H108" i="1"/>
  <c r="H786" i="1"/>
  <c r="H770" i="1"/>
  <c r="H364" i="1"/>
  <c r="H350" i="1"/>
  <c r="H271" i="1"/>
  <c r="H144" i="1"/>
  <c r="H864" i="1"/>
  <c r="H847" i="1"/>
  <c r="H548" i="1"/>
  <c r="H527" i="1"/>
  <c r="H762" i="1"/>
  <c r="H341" i="1"/>
  <c r="H118" i="1"/>
  <c r="H101" i="1"/>
  <c r="H785" i="1"/>
  <c r="H698" i="1"/>
  <c r="H684" i="1"/>
  <c r="H363" i="1"/>
  <c r="H166" i="1"/>
  <c r="H143" i="1"/>
  <c r="H956" i="1"/>
  <c r="H504" i="1"/>
  <c r="H480" i="1"/>
  <c r="H809" i="1"/>
  <c r="H791" i="1"/>
  <c r="H626" i="1"/>
  <c r="H608" i="1"/>
  <c r="H589" i="1"/>
  <c r="H323" i="1"/>
  <c r="H305" i="1"/>
  <c r="H288" i="1"/>
  <c r="H227" i="1"/>
  <c r="H208" i="1"/>
  <c r="H652" i="1"/>
  <c r="H458" i="1"/>
  <c r="H445" i="1"/>
  <c r="H778" i="1"/>
  <c r="H764" i="1"/>
  <c r="H254" i="1"/>
  <c r="H238" i="1"/>
  <c r="H870" i="1"/>
  <c r="H853" i="1"/>
  <c r="H124" i="1"/>
  <c r="H107" i="1"/>
  <c r="H526" i="1"/>
  <c r="H177" i="1"/>
  <c r="H155" i="1"/>
  <c r="H133" i="1"/>
  <c r="H805" i="1"/>
  <c r="H788" i="1"/>
  <c r="H623" i="1"/>
  <c r="H605" i="1"/>
  <c r="H586" i="1"/>
  <c r="H951" i="1"/>
  <c r="H501" i="1"/>
  <c r="H477" i="1"/>
  <c r="H64" i="1"/>
  <c r="H46" i="1"/>
  <c r="H817" i="1"/>
  <c r="H802" i="1"/>
  <c r="H812" i="1"/>
  <c r="H657" i="1"/>
  <c r="H643" i="1"/>
  <c r="H454" i="1"/>
  <c r="H440" i="1"/>
  <c r="H218" i="1"/>
  <c r="H199" i="1"/>
  <c r="H74" i="1"/>
  <c r="H904" i="1"/>
  <c r="H883" i="1"/>
  <c r="H495" i="1"/>
  <c r="H471" i="1"/>
  <c r="H213" i="1"/>
  <c r="H194" i="1"/>
  <c r="H909" i="1"/>
  <c r="H889" i="1"/>
  <c r="H503" i="1"/>
  <c r="H479" i="1"/>
  <c r="H220" i="1"/>
  <c r="H201" i="1"/>
  <c r="H555" i="1"/>
  <c r="H535" i="1"/>
  <c r="H637" i="1"/>
  <c r="H617" i="1"/>
  <c r="H597" i="1"/>
  <c r="H76" i="1"/>
  <c r="H167" i="1"/>
  <c r="H774" i="1"/>
  <c r="H759" i="1"/>
  <c r="H317" i="1"/>
  <c r="H298" i="1"/>
  <c r="H283" i="1"/>
  <c r="H131" i="1"/>
  <c r="H114" i="1"/>
  <c r="H97" i="1"/>
  <c r="H912" i="1"/>
  <c r="H891" i="1"/>
  <c r="H512" i="1"/>
  <c r="H488" i="1"/>
  <c r="H224" i="1"/>
  <c r="H205" i="1"/>
  <c r="H908" i="1"/>
  <c r="H888" i="1"/>
  <c r="H500" i="1"/>
  <c r="H476" i="1"/>
  <c r="H551" i="1"/>
  <c r="H531" i="1"/>
  <c r="H308" i="1"/>
  <c r="H292" i="1"/>
  <c r="H26" i="1"/>
  <c r="H12" i="1"/>
  <c r="H777" i="1"/>
  <c r="H763" i="1"/>
  <c r="H604" i="1"/>
  <c r="H585" i="1"/>
  <c r="H119" i="1"/>
  <c r="H102" i="1"/>
  <c r="H651" i="1"/>
  <c r="H636" i="1"/>
  <c r="H165" i="1"/>
  <c r="H142" i="1"/>
  <c r="H349" i="1"/>
  <c r="H331" i="1"/>
  <c r="H663" i="1"/>
  <c r="H650" i="1"/>
  <c r="H635" i="1"/>
  <c r="H164" i="1"/>
  <c r="H141" i="1"/>
  <c r="H362" i="1"/>
  <c r="H348" i="1"/>
  <c r="H330" i="1"/>
  <c r="H859" i="1"/>
  <c r="H841" i="1"/>
  <c r="H251" i="1"/>
  <c r="H232" i="1"/>
  <c r="H946" i="1"/>
  <c r="H720" i="1"/>
  <c r="H703" i="1"/>
  <c r="H744" i="1"/>
  <c r="H735" i="1"/>
  <c r="H411" i="1"/>
  <c r="H394" i="1"/>
  <c r="H69" i="1"/>
  <c r="H51" i="1"/>
  <c r="H699" i="1"/>
  <c r="H685" i="1"/>
  <c r="H459" i="1"/>
  <c r="H446" i="1"/>
  <c r="H877" i="1"/>
  <c r="H857" i="1"/>
  <c r="H264" i="1"/>
  <c r="H250" i="1"/>
  <c r="H701" i="1"/>
  <c r="H687" i="1"/>
  <c r="H432" i="1"/>
  <c r="H417" i="1"/>
  <c r="H416" i="1"/>
  <c r="H398" i="1"/>
  <c r="H53" i="1"/>
  <c r="H35" i="1"/>
  <c r="H832" i="1"/>
  <c r="H827" i="1"/>
  <c r="H671" i="1"/>
  <c r="H668" i="1"/>
  <c r="H575" i="1"/>
  <c r="H571" i="1"/>
  <c r="H940" i="1"/>
  <c r="H933" i="1"/>
  <c r="H751" i="1"/>
  <c r="H746" i="1"/>
  <c r="H378" i="1"/>
  <c r="H371" i="1"/>
  <c r="H279" i="1"/>
  <c r="H274" i="1"/>
  <c r="H91" i="1"/>
  <c r="H86" i="1"/>
  <c r="H752" i="1"/>
  <c r="H747" i="1"/>
  <c r="H469" i="1"/>
  <c r="H466" i="1"/>
  <c r="H380" i="1"/>
  <c r="H460" i="1"/>
  <c r="H448" i="1"/>
  <c r="H170" i="1"/>
  <c r="H838" i="1"/>
  <c r="H831" i="1"/>
  <c r="H664" i="1"/>
  <c r="H654" i="1"/>
  <c r="H373" i="1"/>
  <c r="H184" i="1"/>
  <c r="H920" i="1"/>
  <c r="H900" i="1"/>
  <c r="H881" i="1"/>
  <c r="H450" i="1"/>
  <c r="H434" i="1"/>
  <c r="H353" i="1"/>
  <c r="H337" i="1"/>
  <c r="H919" i="1"/>
  <c r="H461" i="1"/>
  <c r="H899" i="1"/>
  <c r="H880" i="1"/>
  <c r="H449" i="1"/>
  <c r="H433" i="1"/>
  <c r="H352" i="1"/>
  <c r="H336" i="1"/>
  <c r="H556" i="1"/>
  <c r="H536" i="1"/>
  <c r="H66" i="1"/>
  <c r="H48" i="1"/>
  <c r="H927" i="1"/>
  <c r="H916" i="1"/>
  <c r="H896" i="1"/>
  <c r="H639" i="1"/>
  <c r="H229" i="1"/>
  <c r="H210" i="1"/>
  <c r="H618" i="1"/>
  <c r="H598" i="1"/>
  <c r="H700" i="1"/>
  <c r="H686" i="1"/>
  <c r="H431" i="1"/>
  <c r="H413" i="1"/>
  <c r="H395" i="1"/>
  <c r="H568" i="1"/>
  <c r="H559" i="1"/>
  <c r="H539" i="1"/>
  <c r="H68" i="1"/>
  <c r="H50" i="1"/>
  <c r="H816" i="1"/>
  <c r="H801" i="1"/>
  <c r="H334" i="1"/>
  <c r="H314" i="1"/>
  <c r="H296" i="1"/>
  <c r="H795" i="1"/>
  <c r="H780" i="1"/>
  <c r="H766" i="1"/>
  <c r="H409" i="1"/>
  <c r="H391" i="1"/>
  <c r="H959" i="1"/>
  <c r="H137" i="1"/>
  <c r="H126" i="1"/>
  <c r="H109" i="1"/>
  <c r="H866" i="1"/>
  <c r="H849" i="1"/>
  <c r="H952" i="1"/>
  <c r="H693" i="1"/>
  <c r="H678" i="1"/>
  <c r="H303" i="1"/>
  <c r="H286" i="1"/>
  <c r="H865" i="1"/>
  <c r="H848" i="1"/>
  <c r="H741" i="1"/>
  <c r="H731" i="1"/>
  <c r="H715" i="1"/>
  <c r="H549" i="1"/>
  <c r="H528" i="1"/>
  <c r="H513" i="1"/>
  <c r="H489" i="1"/>
  <c r="H163" i="1"/>
  <c r="H140" i="1"/>
  <c r="H262" i="1"/>
  <c r="H248" i="1"/>
  <c r="H30" i="1"/>
  <c r="H16" i="1"/>
  <c r="H783" i="1"/>
  <c r="H769" i="1"/>
  <c r="H649" i="1"/>
  <c r="H634" i="1"/>
  <c r="H261" i="1"/>
  <c r="H247" i="1"/>
  <c r="H29" i="1"/>
  <c r="H15" i="1"/>
  <c r="H725" i="1"/>
  <c r="H708" i="1"/>
  <c r="H435" i="1"/>
  <c r="H420" i="1"/>
  <c r="H339" i="1"/>
  <c r="H319" i="1"/>
  <c r="H266" i="1"/>
  <c r="H641" i="1"/>
  <c r="H115" i="1"/>
  <c r="H98" i="1"/>
  <c r="H603" i="1"/>
  <c r="H584" i="1"/>
  <c r="H498" i="1"/>
  <c r="H474" i="1"/>
  <c r="H216" i="1"/>
  <c r="H196" i="1"/>
  <c r="H173" i="1"/>
  <c r="H150" i="1"/>
  <c r="H58" i="1"/>
  <c r="H40" i="1"/>
  <c r="I111" i="1"/>
  <c r="I128" i="1"/>
  <c r="I878" i="1"/>
  <c r="I335" i="1"/>
  <c r="I315" i="1"/>
  <c r="I366" i="1"/>
  <c r="I863" i="1"/>
  <c r="I726" i="1"/>
  <c r="I709" i="1"/>
  <c r="I355" i="1"/>
  <c r="I499" i="1"/>
  <c r="I846" i="1"/>
  <c r="I776" i="1"/>
  <c r="I761" i="1"/>
  <c r="I253" i="1"/>
  <c r="I236" i="1"/>
  <c r="I174" i="1"/>
  <c r="I152" i="1"/>
  <c r="I71" i="1"/>
  <c r="I54" i="1"/>
  <c r="I36" i="1"/>
  <c r="I689" i="1"/>
  <c r="I674" i="1"/>
  <c r="I632" i="1"/>
  <c r="I614" i="1"/>
  <c r="I594" i="1"/>
  <c r="I389" i="1"/>
  <c r="I189" i="1"/>
  <c r="I901" i="1"/>
  <c r="I619" i="1"/>
  <c r="I599" i="1"/>
  <c r="I581" i="1"/>
  <c r="I921" i="1"/>
  <c r="I147" i="1"/>
  <c r="I231" i="1"/>
  <c r="I212" i="1"/>
  <c r="I21" i="1"/>
  <c r="I8" i="1"/>
  <c r="I560" i="1"/>
  <c r="I540" i="1"/>
  <c r="I519" i="1"/>
  <c r="I414" i="1"/>
  <c r="I396" i="1"/>
  <c r="I52" i="1"/>
  <c r="I34" i="1"/>
  <c r="I954" i="1"/>
  <c r="I807" i="1"/>
  <c r="I790" i="1"/>
  <c r="I219" i="1"/>
  <c r="I200" i="1"/>
  <c r="I60" i="1"/>
  <c r="I42" i="1"/>
  <c r="I743" i="1"/>
  <c r="I734" i="1"/>
  <c r="I718" i="1"/>
  <c r="I567" i="1"/>
  <c r="I553" i="1"/>
  <c r="I533" i="1"/>
  <c r="I326" i="1"/>
  <c r="I309" i="1"/>
  <c r="I633" i="1"/>
  <c r="I429" i="1"/>
  <c r="I94" i="1"/>
  <c r="I89" i="1"/>
  <c r="I82" i="1"/>
  <c r="I75" i="1"/>
  <c r="I929" i="1"/>
  <c r="I924" i="1"/>
  <c r="I910" i="1"/>
  <c r="I610" i="1"/>
  <c r="I591" i="1"/>
  <c r="I403" i="1"/>
  <c r="I388" i="1"/>
  <c r="I180" i="1"/>
  <c r="I157" i="1"/>
  <c r="I241" i="1"/>
  <c r="I621" i="1"/>
  <c r="I602" i="1"/>
  <c r="I583" i="1"/>
  <c r="I947" i="1"/>
  <c r="I496" i="1"/>
  <c r="I472" i="1"/>
  <c r="I905" i="1"/>
  <c r="I861" i="1"/>
  <c r="I843" i="1"/>
  <c r="I737" i="1"/>
  <c r="I723" i="1"/>
  <c r="I706" i="1"/>
  <c r="I419" i="1"/>
  <c r="I400" i="1"/>
  <c r="I384" i="1"/>
  <c r="I235" i="1"/>
  <c r="I215" i="1"/>
  <c r="I195" i="1"/>
  <c r="I73" i="1"/>
  <c r="I57" i="1"/>
  <c r="I39" i="1"/>
  <c r="I455" i="1"/>
  <c r="I442" i="1"/>
  <c r="I344" i="1"/>
  <c r="I892" i="1"/>
  <c r="I781" i="1"/>
  <c r="I767" i="1"/>
  <c r="I697" i="1"/>
  <c r="I683" i="1"/>
  <c r="I138" i="1"/>
  <c r="I127" i="1"/>
  <c r="I110" i="1"/>
  <c r="I662" i="1"/>
  <c r="I647" i="1"/>
  <c r="I358" i="1"/>
  <c r="I270" i="1"/>
  <c r="I258" i="1"/>
  <c r="I670" i="1"/>
  <c r="I667" i="1"/>
  <c r="I941" i="1"/>
  <c r="I934" i="1"/>
  <c r="I931" i="1"/>
  <c r="I379" i="1"/>
  <c r="I372" i="1"/>
  <c r="I369" i="1"/>
  <c r="I958" i="1"/>
  <c r="I511" i="1"/>
  <c r="I487" i="1"/>
  <c r="I136" i="1"/>
  <c r="I123" i="1"/>
  <c r="I106" i="1"/>
  <c r="I957" i="1"/>
  <c r="I510" i="1"/>
  <c r="I486" i="1"/>
  <c r="I135" i="1"/>
  <c r="I122" i="1"/>
  <c r="I105" i="1"/>
  <c r="I653" i="1"/>
  <c r="I638" i="1"/>
  <c r="I263" i="1"/>
  <c r="I249" i="1"/>
  <c r="I33" i="1"/>
  <c r="I19" i="1"/>
  <c r="I943" i="1"/>
  <c r="I936" i="1"/>
  <c r="I833" i="1"/>
  <c r="I325" i="1"/>
  <c r="I307" i="1"/>
  <c r="I291" i="1"/>
  <c r="I182" i="1"/>
  <c r="I161" i="1"/>
  <c r="I821" i="1"/>
  <c r="I810" i="1"/>
  <c r="I793" i="1"/>
  <c r="I324" i="1"/>
  <c r="I306" i="1"/>
  <c r="I290" i="1"/>
  <c r="I181" i="1"/>
  <c r="I160" i="1"/>
  <c r="I655" i="1"/>
  <c r="I884" i="1"/>
  <c r="I773" i="1"/>
  <c r="I758" i="1"/>
  <c r="I578" i="1"/>
  <c r="I573" i="1"/>
  <c r="I129" i="1"/>
  <c r="I113" i="1"/>
  <c r="I96" i="1"/>
  <c r="I72" i="1"/>
  <c r="I282" i="1"/>
  <c r="I277" i="1"/>
  <c r="I811" i="1"/>
  <c r="I794" i="1"/>
  <c r="I739" i="1"/>
  <c r="I729" i="1"/>
  <c r="I712" i="1"/>
  <c r="I665" i="1"/>
  <c r="I656" i="1"/>
  <c r="I563" i="1"/>
  <c r="I525" i="1"/>
  <c r="I463" i="1"/>
  <c r="I453" i="1"/>
  <c r="I439" i="1"/>
  <c r="I321" i="1"/>
  <c r="I301" i="1"/>
  <c r="I285" i="1"/>
  <c r="I272" i="1"/>
  <c r="I267" i="1"/>
  <c r="I192" i="1"/>
  <c r="I188" i="1"/>
  <c r="I186" i="1"/>
  <c r="I176" i="1"/>
  <c r="I154" i="1"/>
  <c r="I93" i="1"/>
  <c r="I88" i="1"/>
  <c r="I579" i="1"/>
  <c r="I574" i="1"/>
  <c r="I47" i="1"/>
  <c r="I930" i="1"/>
  <c r="I925" i="1"/>
  <c r="I913" i="1"/>
  <c r="I368" i="1"/>
  <c r="I615" i="1"/>
  <c r="I595" i="1"/>
  <c r="I779" i="1"/>
  <c r="I765" i="1"/>
  <c r="I661" i="1"/>
  <c r="I646" i="1"/>
  <c r="I627" i="1"/>
  <c r="I269" i="1"/>
  <c r="I257" i="1"/>
  <c r="I242" i="1"/>
  <c r="I24" i="1"/>
  <c r="I23" i="1"/>
  <c r="I11" i="1"/>
  <c r="I10" i="1"/>
  <c r="I858" i="1"/>
  <c r="I840" i="1"/>
  <c r="I736" i="1"/>
  <c r="I719" i="1"/>
  <c r="I702" i="1"/>
  <c r="I561" i="1"/>
  <c r="I542" i="1"/>
  <c r="I521" i="1"/>
  <c r="I451" i="1"/>
  <c r="I436" i="1"/>
  <c r="I340" i="1"/>
  <c r="I132" i="1"/>
  <c r="I949" i="1"/>
  <c r="I690" i="1"/>
  <c r="I675" i="1"/>
  <c r="I116" i="1"/>
  <c r="I99" i="1"/>
  <c r="I918" i="1"/>
  <c r="I898" i="1"/>
  <c r="I879" i="1"/>
  <c r="I365" i="1"/>
  <c r="I351" i="1"/>
  <c r="I169" i="1"/>
  <c r="I146" i="1"/>
  <c r="I79" i="1"/>
  <c r="I70" i="1"/>
  <c r="I818" i="1"/>
  <c r="I804" i="1"/>
  <c r="I322" i="1"/>
  <c r="I302" i="1"/>
  <c r="I464" i="1"/>
  <c r="I281" i="1"/>
  <c r="I276" i="1"/>
  <c r="I191" i="1"/>
  <c r="I187" i="1"/>
  <c r="I92" i="1"/>
  <c r="I87" i="1"/>
  <c r="I5" i="1"/>
  <c r="I3" i="1"/>
  <c r="I753" i="1"/>
  <c r="I748" i="1"/>
  <c r="I381" i="1"/>
  <c r="I374" i="1"/>
  <c r="I792" i="1"/>
  <c r="I609" i="1"/>
  <c r="I590" i="1"/>
  <c r="I505" i="1"/>
  <c r="I481" i="1"/>
  <c r="I422" i="1"/>
  <c r="I402" i="1"/>
  <c r="I387" i="1"/>
  <c r="I289" i="1"/>
  <c r="I221" i="1"/>
  <c r="I202" i="1"/>
  <c r="I61" i="1"/>
  <c r="I43" i="1"/>
  <c r="I819" i="1"/>
  <c r="I808" i="1"/>
  <c r="I695" i="1"/>
  <c r="I681" i="1"/>
  <c r="I255" i="1"/>
  <c r="I239" i="1"/>
  <c r="I872" i="1"/>
  <c r="I855" i="1"/>
  <c r="I508" i="1"/>
  <c r="I484" i="1"/>
  <c r="I742" i="1"/>
  <c r="I733" i="1"/>
  <c r="I717" i="1"/>
  <c r="I886" i="1"/>
  <c r="I775" i="1"/>
  <c r="I760" i="1"/>
  <c r="I385" i="1"/>
  <c r="I197" i="1"/>
  <c r="I923" i="1"/>
  <c r="I903" i="1"/>
  <c r="I882" i="1"/>
  <c r="I772" i="1"/>
  <c r="I757" i="1"/>
  <c r="I688" i="1"/>
  <c r="I942" i="1"/>
  <c r="I935" i="1"/>
  <c r="I577" i="1"/>
  <c r="I572" i="1"/>
  <c r="I280" i="1"/>
  <c r="I275" i="1"/>
  <c r="I953" i="1"/>
  <c r="I806" i="1"/>
  <c r="I789" i="1"/>
  <c r="I658" i="1"/>
  <c r="I644" i="1"/>
  <c r="I304" i="1"/>
  <c r="I287" i="1"/>
  <c r="I873" i="1"/>
  <c r="I856" i="1"/>
  <c r="I360" i="1"/>
  <c r="I346" i="1"/>
  <c r="I329" i="1"/>
  <c r="I457" i="1"/>
  <c r="I444" i="1"/>
  <c r="I680" i="1"/>
  <c r="I624" i="1"/>
  <c r="I606" i="1"/>
  <c r="I587" i="1"/>
  <c r="I502" i="1"/>
  <c r="I478" i="1"/>
  <c r="I179" i="1"/>
  <c r="I156" i="1"/>
  <c r="I869" i="1"/>
  <c r="I852" i="1"/>
  <c r="I456" i="1"/>
  <c r="I443" i="1"/>
  <c r="I516" i="1"/>
  <c r="I492" i="1"/>
  <c r="I813" i="1"/>
  <c r="I798" i="1"/>
  <c r="I914" i="1"/>
  <c r="I895" i="1"/>
  <c r="I225" i="1"/>
  <c r="I206" i="1"/>
  <c r="I27" i="1"/>
  <c r="I13" i="1"/>
  <c r="I722" i="1"/>
  <c r="I705" i="1"/>
  <c r="I265" i="1"/>
  <c r="I252" i="1"/>
  <c r="I234" i="1"/>
  <c r="I130" i="1"/>
  <c r="I645" i="1"/>
  <c r="I625" i="1"/>
  <c r="I421" i="1"/>
  <c r="I401" i="1"/>
  <c r="I386" i="1"/>
  <c r="I660" i="1"/>
  <c r="I104" i="1"/>
  <c r="I948" i="1"/>
  <c r="I544" i="1"/>
  <c r="I523" i="1"/>
  <c r="I354" i="1"/>
  <c r="I338" i="1"/>
  <c r="I172" i="1"/>
  <c r="I149" i="1"/>
  <c r="I616" i="1"/>
  <c r="I596" i="1"/>
  <c r="I327" i="1"/>
  <c r="I310" i="1"/>
  <c r="I28" i="1"/>
  <c r="I14" i="1"/>
  <c r="I428" i="1"/>
  <c r="I410" i="1"/>
  <c r="I392" i="1"/>
  <c r="I727" i="1"/>
  <c r="I710" i="1"/>
  <c r="I906" i="1"/>
  <c r="I885" i="1"/>
  <c r="I552" i="1"/>
  <c r="I532" i="1"/>
  <c r="I260" i="1"/>
  <c r="I246" i="1"/>
  <c r="I84" i="1"/>
  <c r="I83" i="1"/>
  <c r="I871" i="1"/>
  <c r="I854" i="1"/>
  <c r="I696" i="1"/>
  <c r="I682" i="1"/>
  <c r="I125" i="1"/>
  <c r="I108" i="1"/>
  <c r="I786" i="1"/>
  <c r="I770" i="1"/>
  <c r="I364" i="1"/>
  <c r="I350" i="1"/>
  <c r="I271" i="1"/>
  <c r="I144" i="1"/>
  <c r="I864" i="1"/>
  <c r="I847" i="1"/>
  <c r="I548" i="1"/>
  <c r="I527" i="1"/>
  <c r="I762" i="1"/>
  <c r="I341" i="1"/>
  <c r="I118" i="1"/>
  <c r="I101" i="1"/>
  <c r="I785" i="1"/>
  <c r="I698" i="1"/>
  <c r="I684" i="1"/>
  <c r="I363" i="1"/>
  <c r="I166" i="1"/>
  <c r="I143" i="1"/>
  <c r="I956" i="1"/>
  <c r="I504" i="1"/>
  <c r="I480" i="1"/>
  <c r="I809" i="1"/>
  <c r="I791" i="1"/>
  <c r="I626" i="1"/>
  <c r="I608" i="1"/>
  <c r="I589" i="1"/>
  <c r="I323" i="1"/>
  <c r="I305" i="1"/>
  <c r="I288" i="1"/>
  <c r="I227" i="1"/>
  <c r="I208" i="1"/>
  <c r="I652" i="1"/>
  <c r="I458" i="1"/>
  <c r="I445" i="1"/>
  <c r="I778" i="1"/>
  <c r="I764" i="1"/>
  <c r="I254" i="1"/>
  <c r="I238" i="1"/>
  <c r="I870" i="1"/>
  <c r="I853" i="1"/>
  <c r="I124" i="1"/>
  <c r="I107" i="1"/>
  <c r="I526" i="1"/>
  <c r="I177" i="1"/>
  <c r="I155" i="1"/>
  <c r="I133" i="1"/>
  <c r="I805" i="1"/>
  <c r="I788" i="1"/>
  <c r="I623" i="1"/>
  <c r="I605" i="1"/>
  <c r="I586" i="1"/>
  <c r="I951" i="1"/>
  <c r="I501" i="1"/>
  <c r="I477" i="1"/>
  <c r="I64" i="1"/>
  <c r="I46" i="1"/>
  <c r="I817" i="1"/>
  <c r="I802" i="1"/>
  <c r="I812" i="1"/>
  <c r="I657" i="1"/>
  <c r="I643" i="1"/>
  <c r="I454" i="1"/>
  <c r="I440" i="1"/>
  <c r="I218" i="1"/>
  <c r="I199" i="1"/>
  <c r="I74" i="1"/>
  <c r="I904" i="1"/>
  <c r="I883" i="1"/>
  <c r="I495" i="1"/>
  <c r="I471" i="1"/>
  <c r="I213" i="1"/>
  <c r="I194" i="1"/>
  <c r="I909" i="1"/>
  <c r="I889" i="1"/>
  <c r="I503" i="1"/>
  <c r="I479" i="1"/>
  <c r="I220" i="1"/>
  <c r="I201" i="1"/>
  <c r="I555" i="1"/>
  <c r="I535" i="1"/>
  <c r="I637" i="1"/>
  <c r="I617" i="1"/>
  <c r="I597" i="1"/>
  <c r="I76" i="1"/>
  <c r="I167" i="1"/>
  <c r="I774" i="1"/>
  <c r="I759" i="1"/>
  <c r="I317" i="1"/>
  <c r="I298" i="1"/>
  <c r="I283" i="1"/>
  <c r="I131" i="1"/>
  <c r="I114" i="1"/>
  <c r="I97" i="1"/>
  <c r="I912" i="1"/>
  <c r="I891" i="1"/>
  <c r="I512" i="1"/>
  <c r="I488" i="1"/>
  <c r="I224" i="1"/>
  <c r="I205" i="1"/>
  <c r="I908" i="1"/>
  <c r="I888" i="1"/>
  <c r="I500" i="1"/>
  <c r="I476" i="1"/>
  <c r="I551" i="1"/>
  <c r="I531" i="1"/>
  <c r="I308" i="1"/>
  <c r="I292" i="1"/>
  <c r="I26" i="1"/>
  <c r="I12" i="1"/>
  <c r="I777" i="1"/>
  <c r="I763" i="1"/>
  <c r="I604" i="1"/>
  <c r="I585" i="1"/>
  <c r="I119" i="1"/>
  <c r="I102" i="1"/>
  <c r="I651" i="1"/>
  <c r="I636" i="1"/>
  <c r="I165" i="1"/>
  <c r="I142" i="1"/>
  <c r="I349" i="1"/>
  <c r="I331" i="1"/>
  <c r="I663" i="1"/>
  <c r="I650" i="1"/>
  <c r="I635" i="1"/>
  <c r="I164" i="1"/>
  <c r="I141" i="1"/>
  <c r="I362" i="1"/>
  <c r="I348" i="1"/>
  <c r="I330" i="1"/>
  <c r="I859" i="1"/>
  <c r="I841" i="1"/>
  <c r="I251" i="1"/>
  <c r="I232" i="1"/>
  <c r="I946" i="1"/>
  <c r="I720" i="1"/>
  <c r="I703" i="1"/>
  <c r="I744" i="1"/>
  <c r="I735" i="1"/>
  <c r="I411" i="1"/>
  <c r="I394" i="1"/>
  <c r="I69" i="1"/>
  <c r="I51" i="1"/>
  <c r="I699" i="1"/>
  <c r="I685" i="1"/>
  <c r="I459" i="1"/>
  <c r="I446" i="1"/>
  <c r="I877" i="1"/>
  <c r="I857" i="1"/>
  <c r="I264" i="1"/>
  <c r="I250" i="1"/>
  <c r="I701" i="1"/>
  <c r="I687" i="1"/>
  <c r="I432" i="1"/>
  <c r="I417" i="1"/>
  <c r="I416" i="1"/>
  <c r="I398" i="1"/>
  <c r="I53" i="1"/>
  <c r="I35" i="1"/>
  <c r="I832" i="1"/>
  <c r="I827" i="1"/>
  <c r="I671" i="1"/>
  <c r="I668" i="1"/>
  <c r="I575" i="1"/>
  <c r="I571" i="1"/>
  <c r="I940" i="1"/>
  <c r="I933" i="1"/>
  <c r="I751" i="1"/>
  <c r="I746" i="1"/>
  <c r="I378" i="1"/>
  <c r="I371" i="1"/>
  <c r="I279" i="1"/>
  <c r="I274" i="1"/>
  <c r="I91" i="1"/>
  <c r="I86" i="1"/>
  <c r="I752" i="1"/>
  <c r="I747" i="1"/>
  <c r="I469" i="1"/>
  <c r="I466" i="1"/>
  <c r="I380" i="1"/>
  <c r="I460" i="1"/>
  <c r="I448" i="1"/>
  <c r="I170" i="1"/>
  <c r="I838" i="1"/>
  <c r="I831" i="1"/>
  <c r="I664" i="1"/>
  <c r="I654" i="1"/>
  <c r="I373" i="1"/>
  <c r="I184" i="1"/>
  <c r="I920" i="1"/>
  <c r="I900" i="1"/>
  <c r="I881" i="1"/>
  <c r="I450" i="1"/>
  <c r="I434" i="1"/>
  <c r="I353" i="1"/>
  <c r="I337" i="1"/>
  <c r="I919" i="1"/>
  <c r="I461" i="1"/>
  <c r="I899" i="1"/>
  <c r="I880" i="1"/>
  <c r="I449" i="1"/>
  <c r="I433" i="1"/>
  <c r="I352" i="1"/>
  <c r="I336" i="1"/>
  <c r="I556" i="1"/>
  <c r="I536" i="1"/>
  <c r="I66" i="1"/>
  <c r="I48" i="1"/>
  <c r="I927" i="1"/>
  <c r="I916" i="1"/>
  <c r="I896" i="1"/>
  <c r="I639" i="1"/>
  <c r="I229" i="1"/>
  <c r="I210" i="1"/>
  <c r="I618" i="1"/>
  <c r="I598" i="1"/>
  <c r="I700" i="1"/>
  <c r="I686" i="1"/>
  <c r="I431" i="1"/>
  <c r="I413" i="1"/>
  <c r="I395" i="1"/>
  <c r="I568" i="1"/>
  <c r="I559" i="1"/>
  <c r="I539" i="1"/>
  <c r="I68" i="1"/>
  <c r="I50" i="1"/>
  <c r="I816" i="1"/>
  <c r="I801" i="1"/>
  <c r="I334" i="1"/>
  <c r="I314" i="1"/>
  <c r="I296" i="1"/>
  <c r="I795" i="1"/>
  <c r="I780" i="1"/>
  <c r="I766" i="1"/>
  <c r="I409" i="1"/>
  <c r="I391" i="1"/>
  <c r="I959" i="1"/>
  <c r="I137" i="1"/>
  <c r="I126" i="1"/>
  <c r="I109" i="1"/>
  <c r="I866" i="1"/>
  <c r="I849" i="1"/>
  <c r="I952" i="1"/>
  <c r="I693" i="1"/>
  <c r="I678" i="1"/>
  <c r="I303" i="1"/>
  <c r="I286" i="1"/>
  <c r="I865" i="1"/>
  <c r="I848" i="1"/>
  <c r="I741" i="1"/>
  <c r="I731" i="1"/>
  <c r="I715" i="1"/>
  <c r="I549" i="1"/>
  <c r="I528" i="1"/>
  <c r="I513" i="1"/>
  <c r="I489" i="1"/>
  <c r="I163" i="1"/>
  <c r="I140" i="1"/>
  <c r="I262" i="1"/>
  <c r="I248" i="1"/>
  <c r="I30" i="1"/>
  <c r="I16" i="1"/>
  <c r="I783" i="1"/>
  <c r="I769" i="1"/>
  <c r="I649" i="1"/>
  <c r="I634" i="1"/>
  <c r="I261" i="1"/>
  <c r="I247" i="1"/>
  <c r="I29" i="1"/>
  <c r="I15" i="1"/>
  <c r="I725" i="1"/>
  <c r="I708" i="1"/>
  <c r="I435" i="1"/>
  <c r="I420" i="1"/>
  <c r="I339" i="1"/>
  <c r="I319" i="1"/>
  <c r="I266" i="1"/>
  <c r="I641" i="1"/>
  <c r="I115" i="1"/>
  <c r="I98" i="1"/>
  <c r="I603" i="1"/>
  <c r="I584" i="1"/>
  <c r="I498" i="1"/>
  <c r="I474" i="1"/>
  <c r="I216" i="1"/>
  <c r="I196" i="1"/>
  <c r="I173" i="1"/>
  <c r="I150" i="1"/>
  <c r="I58" i="1"/>
  <c r="I40" i="1"/>
  <c r="P4" i="81" l="1"/>
  <c r="O8" i="72"/>
  <c r="P9" i="72"/>
  <c r="O9" i="72"/>
  <c r="N9" i="72"/>
  <c r="M9" i="72"/>
  <c r="N7" i="72"/>
  <c r="K8" i="72"/>
  <c r="N8" i="72"/>
  <c r="E9" i="72"/>
  <c r="J16" i="34"/>
  <c r="I15" i="34"/>
  <c r="P14" i="34"/>
  <c r="H14" i="34"/>
  <c r="O13" i="34"/>
  <c r="G13" i="34"/>
  <c r="N9" i="34"/>
  <c r="J5" i="34"/>
  <c r="I16" i="34"/>
  <c r="P15" i="34"/>
  <c r="H15" i="34"/>
  <c r="O14" i="34"/>
  <c r="G14" i="34"/>
  <c r="N13" i="34"/>
  <c r="F13" i="34"/>
  <c r="J6" i="34"/>
  <c r="P16" i="34"/>
  <c r="H16" i="34"/>
  <c r="O15" i="34"/>
  <c r="G15" i="34"/>
  <c r="N14" i="34"/>
  <c r="F14" i="34"/>
  <c r="M13" i="34"/>
  <c r="E13" i="34"/>
  <c r="L9" i="34"/>
  <c r="J7" i="34"/>
  <c r="O4" i="34"/>
  <c r="O16" i="34"/>
  <c r="G16" i="34"/>
  <c r="N15" i="34"/>
  <c r="M14" i="34"/>
  <c r="E14" i="34"/>
  <c r="L13" i="34"/>
  <c r="D13" i="34"/>
  <c r="J8" i="34"/>
  <c r="N4" i="34"/>
  <c r="N16" i="34"/>
  <c r="M15" i="34"/>
  <c r="L14" i="34"/>
  <c r="D14" i="34"/>
  <c r="K13" i="34"/>
  <c r="C13" i="34"/>
  <c r="N5" i="34"/>
  <c r="M16" i="34"/>
  <c r="L15" i="34"/>
  <c r="K14" i="34"/>
  <c r="C14" i="34"/>
  <c r="J13" i="34"/>
  <c r="B13" i="34"/>
  <c r="I9" i="34"/>
  <c r="P8" i="34"/>
  <c r="N6" i="34"/>
  <c r="L16" i="34"/>
  <c r="J14" i="34"/>
  <c r="B14" i="34"/>
  <c r="I13" i="34"/>
  <c r="P9" i="34"/>
  <c r="N7" i="34"/>
  <c r="I14" i="34"/>
  <c r="P13" i="34"/>
  <c r="H13" i="34"/>
  <c r="J4" i="34"/>
  <c r="J15" i="34"/>
  <c r="N8" i="34"/>
  <c r="O16" i="81"/>
  <c r="G16" i="81"/>
  <c r="N15" i="81"/>
  <c r="F15" i="81"/>
  <c r="M14" i="81"/>
  <c r="E14" i="81"/>
  <c r="L13" i="81"/>
  <c r="D13" i="81"/>
  <c r="K9" i="81"/>
  <c r="C9" i="81"/>
  <c r="J8" i="81"/>
  <c r="B8" i="81"/>
  <c r="N4" i="81"/>
  <c r="N16" i="81"/>
  <c r="F16" i="81"/>
  <c r="M15" i="81"/>
  <c r="E15" i="81"/>
  <c r="L14" i="81"/>
  <c r="D14" i="81"/>
  <c r="K13" i="81"/>
  <c r="C13" i="81"/>
  <c r="J9" i="81"/>
  <c r="B9" i="81"/>
  <c r="P7" i="81"/>
  <c r="H7" i="81"/>
  <c r="O6" i="81"/>
  <c r="N5" i="81"/>
  <c r="M4" i="81"/>
  <c r="M16" i="81"/>
  <c r="E16" i="81"/>
  <c r="L15" i="81"/>
  <c r="D15" i="81"/>
  <c r="K14" i="81"/>
  <c r="C14" i="81"/>
  <c r="J13" i="81"/>
  <c r="B13" i="81"/>
  <c r="I9" i="81"/>
  <c r="P8" i="81"/>
  <c r="O7" i="81"/>
  <c r="N6" i="81"/>
  <c r="M5" i="81"/>
  <c r="L16" i="81"/>
  <c r="D16" i="81"/>
  <c r="K15" i="81"/>
  <c r="C15" i="81"/>
  <c r="J14" i="81"/>
  <c r="B14" i="81"/>
  <c r="I13" i="81"/>
  <c r="P9" i="81"/>
  <c r="O8" i="81"/>
  <c r="N7" i="81"/>
  <c r="F7" i="81"/>
  <c r="J16" i="81"/>
  <c r="B16" i="81"/>
  <c r="I15" i="81"/>
  <c r="P14" i="81"/>
  <c r="H14" i="81"/>
  <c r="O13" i="81"/>
  <c r="G13" i="81"/>
  <c r="N9" i="81"/>
  <c r="F9" i="81"/>
  <c r="J5" i="81"/>
  <c r="I16" i="81"/>
  <c r="P15" i="81"/>
  <c r="H15" i="81"/>
  <c r="O14" i="81"/>
  <c r="G14" i="81"/>
  <c r="N13" i="81"/>
  <c r="F13" i="81"/>
  <c r="M9" i="81"/>
  <c r="D8" i="81"/>
  <c r="C7" i="81"/>
  <c r="J6" i="81"/>
  <c r="B15" i="81"/>
  <c r="O9" i="81"/>
  <c r="P16" i="81"/>
  <c r="N14" i="81"/>
  <c r="L9" i="81"/>
  <c r="J7" i="81"/>
  <c r="K16" i="81"/>
  <c r="I14" i="81"/>
  <c r="G9" i="81"/>
  <c r="E7" i="81"/>
  <c r="H16" i="81"/>
  <c r="F14" i="81"/>
  <c r="D9" i="81"/>
  <c r="C16" i="81"/>
  <c r="P13" i="81"/>
  <c r="N8" i="81"/>
  <c r="J4" i="81"/>
  <c r="O15" i="81"/>
  <c r="M13" i="81"/>
  <c r="J15" i="81"/>
  <c r="H13" i="81"/>
  <c r="F8" i="81"/>
  <c r="G15" i="81"/>
  <c r="E13" i="81"/>
  <c r="C8" i="81"/>
  <c r="L16" i="69"/>
  <c r="J14" i="69"/>
  <c r="B14" i="69"/>
  <c r="I13" i="69"/>
  <c r="P9" i="69"/>
  <c r="N7" i="69"/>
  <c r="J15" i="69"/>
  <c r="P13" i="69"/>
  <c r="H13" i="69"/>
  <c r="N8" i="69"/>
  <c r="J4" i="69"/>
  <c r="J16" i="69"/>
  <c r="P14" i="69"/>
  <c r="O13" i="69"/>
  <c r="G13" i="69"/>
  <c r="N9" i="69"/>
  <c r="J5" i="69"/>
  <c r="I16" i="69"/>
  <c r="P15" i="69"/>
  <c r="N13" i="69"/>
  <c r="F13" i="69"/>
  <c r="D8" i="69"/>
  <c r="J6" i="69"/>
  <c r="P16" i="69"/>
  <c r="H16" i="69"/>
  <c r="N14" i="69"/>
  <c r="F14" i="69"/>
  <c r="M13" i="69"/>
  <c r="E13" i="69"/>
  <c r="L9" i="69"/>
  <c r="J7" i="69"/>
  <c r="O4" i="69"/>
  <c r="O16" i="69"/>
  <c r="G16" i="69"/>
  <c r="N15" i="69"/>
  <c r="M14" i="69"/>
  <c r="E14" i="69"/>
  <c r="L13" i="69"/>
  <c r="D13" i="69"/>
  <c r="N4" i="69"/>
  <c r="N16" i="69"/>
  <c r="M15" i="69"/>
  <c r="D14" i="69"/>
  <c r="K13" i="69"/>
  <c r="C13" i="69"/>
  <c r="P7" i="69"/>
  <c r="N5" i="69"/>
  <c r="J13" i="69"/>
  <c r="B13" i="69"/>
  <c r="M16" i="69"/>
  <c r="P8" i="69"/>
  <c r="H8" i="69"/>
  <c r="K14" i="69"/>
  <c r="C14" i="69"/>
  <c r="N6" i="69"/>
  <c r="N16" i="76"/>
  <c r="D14" i="76"/>
  <c r="K13" i="76"/>
  <c r="C13" i="76"/>
  <c r="I16" i="76"/>
  <c r="K14" i="76"/>
  <c r="B14" i="76"/>
  <c r="H13" i="76"/>
  <c r="N9" i="76"/>
  <c r="J6" i="76"/>
  <c r="H16" i="76"/>
  <c r="N15" i="76"/>
  <c r="D15" i="76"/>
  <c r="J14" i="76"/>
  <c r="P13" i="76"/>
  <c r="G13" i="76"/>
  <c r="J7" i="76"/>
  <c r="P16" i="76"/>
  <c r="G16" i="76"/>
  <c r="O13" i="76"/>
  <c r="F13" i="76"/>
  <c r="L9" i="76"/>
  <c r="B8" i="76"/>
  <c r="N4" i="76"/>
  <c r="O16" i="76"/>
  <c r="B15" i="76"/>
  <c r="N13" i="76"/>
  <c r="E13" i="76"/>
  <c r="B9" i="76"/>
  <c r="N5" i="76"/>
  <c r="L16" i="76"/>
  <c r="F14" i="76"/>
  <c r="L13" i="76"/>
  <c r="B13" i="76"/>
  <c r="G8" i="76"/>
  <c r="N7" i="76"/>
  <c r="B16" i="76"/>
  <c r="N14" i="76"/>
  <c r="E14" i="76"/>
  <c r="J13" i="76"/>
  <c r="G9" i="76"/>
  <c r="N8" i="76"/>
  <c r="J4" i="76"/>
  <c r="D16" i="76"/>
  <c r="M13" i="76"/>
  <c r="I13" i="76"/>
  <c r="J15" i="76"/>
  <c r="D13" i="76"/>
  <c r="J5" i="76"/>
  <c r="M14" i="76"/>
  <c r="N6" i="76"/>
  <c r="C14" i="76"/>
  <c r="M8" i="76"/>
  <c r="J16" i="76"/>
  <c r="N16" i="70"/>
  <c r="F16" i="70"/>
  <c r="M15" i="70"/>
  <c r="E15" i="70"/>
  <c r="L14" i="70"/>
  <c r="D14" i="70"/>
  <c r="K13" i="70"/>
  <c r="C13" i="70"/>
  <c r="J9" i="70"/>
  <c r="B9" i="70"/>
  <c r="P7" i="70"/>
  <c r="N5" i="70"/>
  <c r="M16" i="70"/>
  <c r="E16" i="70"/>
  <c r="L15" i="70"/>
  <c r="D15" i="70"/>
  <c r="K14" i="70"/>
  <c r="C14" i="70"/>
  <c r="J13" i="70"/>
  <c r="B13" i="70"/>
  <c r="I9" i="70"/>
  <c r="P8" i="70"/>
  <c r="N6" i="70"/>
  <c r="L16" i="70"/>
  <c r="D16" i="70"/>
  <c r="K15" i="70"/>
  <c r="C15" i="70"/>
  <c r="J14" i="70"/>
  <c r="B14" i="70"/>
  <c r="I13" i="70"/>
  <c r="P9" i="70"/>
  <c r="H9" i="70"/>
  <c r="N7" i="70"/>
  <c r="K16" i="70"/>
  <c r="C16" i="70"/>
  <c r="J15" i="70"/>
  <c r="B15" i="70"/>
  <c r="I14" i="70"/>
  <c r="P13" i="70"/>
  <c r="H13" i="70"/>
  <c r="O9" i="70"/>
  <c r="G9" i="70"/>
  <c r="N8" i="70"/>
  <c r="J4" i="70"/>
  <c r="J16" i="70"/>
  <c r="B16" i="70"/>
  <c r="I15" i="70"/>
  <c r="P14" i="70"/>
  <c r="H14" i="70"/>
  <c r="O13" i="70"/>
  <c r="G13" i="70"/>
  <c r="N9" i="70"/>
  <c r="F9" i="70"/>
  <c r="J5" i="70"/>
  <c r="I16" i="70"/>
  <c r="P15" i="70"/>
  <c r="H15" i="70"/>
  <c r="O14" i="70"/>
  <c r="G14" i="70"/>
  <c r="N13" i="70"/>
  <c r="F13" i="70"/>
  <c r="M9" i="70"/>
  <c r="E9" i="70"/>
  <c r="J6" i="70"/>
  <c r="P16" i="70"/>
  <c r="H16" i="70"/>
  <c r="O15" i="70"/>
  <c r="G15" i="70"/>
  <c r="N14" i="70"/>
  <c r="F14" i="70"/>
  <c r="M13" i="70"/>
  <c r="E13" i="70"/>
  <c r="L9" i="70"/>
  <c r="D9" i="70"/>
  <c r="K8" i="70"/>
  <c r="J7" i="70"/>
  <c r="G16" i="70"/>
  <c r="C9" i="70"/>
  <c r="N4" i="70"/>
  <c r="N15" i="70"/>
  <c r="J8" i="70"/>
  <c r="F15" i="70"/>
  <c r="B8" i="70"/>
  <c r="M14" i="70"/>
  <c r="E14" i="70"/>
  <c r="L13" i="70"/>
  <c r="O16" i="70"/>
  <c r="D13" i="70"/>
  <c r="K9" i="70"/>
  <c r="P16" i="77"/>
  <c r="H16" i="77"/>
  <c r="N14" i="77"/>
  <c r="F14" i="77"/>
  <c r="M13" i="77"/>
  <c r="E13" i="77"/>
  <c r="L9" i="77"/>
  <c r="J7" i="77"/>
  <c r="N16" i="77"/>
  <c r="B15" i="77"/>
  <c r="N13" i="77"/>
  <c r="D13" i="77"/>
  <c r="J6" i="77"/>
  <c r="D16" i="77"/>
  <c r="J15" i="77"/>
  <c r="L13" i="77"/>
  <c r="C13" i="77"/>
  <c r="N5" i="77"/>
  <c r="L16" i="77"/>
  <c r="E14" i="77"/>
  <c r="K13" i="77"/>
  <c r="B13" i="77"/>
  <c r="N8" i="77"/>
  <c r="J4" i="77"/>
  <c r="B16" i="77"/>
  <c r="M14" i="77"/>
  <c r="D14" i="77"/>
  <c r="J13" i="77"/>
  <c r="G9" i="77"/>
  <c r="I16" i="77"/>
  <c r="N15" i="77"/>
  <c r="K14" i="77"/>
  <c r="B14" i="77"/>
  <c r="H13" i="77"/>
  <c r="N9" i="77"/>
  <c r="J5" i="77"/>
  <c r="G16" i="77"/>
  <c r="D15" i="77"/>
  <c r="J14" i="77"/>
  <c r="P13" i="77"/>
  <c r="G13" i="77"/>
  <c r="N4" i="77"/>
  <c r="I13" i="77"/>
  <c r="B8" i="77"/>
  <c r="F13" i="77"/>
  <c r="N7" i="77"/>
  <c r="N6" i="77"/>
  <c r="O16" i="77"/>
  <c r="B9" i="77"/>
  <c r="J16" i="77"/>
  <c r="C14" i="77"/>
  <c r="O13" i="77"/>
  <c r="P16" i="72"/>
  <c r="H16" i="72"/>
  <c r="N14" i="72"/>
  <c r="F14" i="72"/>
  <c r="M13" i="72"/>
  <c r="E13" i="72"/>
  <c r="H9" i="72"/>
  <c r="J7" i="72"/>
  <c r="O16" i="72"/>
  <c r="G16" i="72"/>
  <c r="N15" i="72"/>
  <c r="F15" i="72"/>
  <c r="M14" i="72"/>
  <c r="E14" i="72"/>
  <c r="L13" i="72"/>
  <c r="D13" i="72"/>
  <c r="G9" i="72"/>
  <c r="H8" i="72"/>
  <c r="N4" i="72"/>
  <c r="N16" i="72"/>
  <c r="F16" i="72"/>
  <c r="M15" i="72"/>
  <c r="E15" i="72"/>
  <c r="D14" i="72"/>
  <c r="K13" i="72"/>
  <c r="C13" i="72"/>
  <c r="G8" i="72"/>
  <c r="N5" i="72"/>
  <c r="M16" i="72"/>
  <c r="E16" i="72"/>
  <c r="D15" i="72"/>
  <c r="K14" i="72"/>
  <c r="C14" i="72"/>
  <c r="J13" i="72"/>
  <c r="B13" i="72"/>
  <c r="D9" i="72"/>
  <c r="N6" i="72"/>
  <c r="L16" i="72"/>
  <c r="D16" i="72"/>
  <c r="K15" i="72"/>
  <c r="C15" i="72"/>
  <c r="J14" i="72"/>
  <c r="B14" i="72"/>
  <c r="I13" i="72"/>
  <c r="L9" i="72"/>
  <c r="C9" i="72"/>
  <c r="D8" i="72"/>
  <c r="K16" i="72"/>
  <c r="C16" i="72"/>
  <c r="J15" i="72"/>
  <c r="B15" i="72"/>
  <c r="P13" i="72"/>
  <c r="H13" i="72"/>
  <c r="B9" i="72"/>
  <c r="J4" i="72"/>
  <c r="J16" i="72"/>
  <c r="B16" i="72"/>
  <c r="P14" i="72"/>
  <c r="O13" i="72"/>
  <c r="G13" i="72"/>
  <c r="B8" i="72"/>
  <c r="J5" i="72"/>
  <c r="I16" i="72"/>
  <c r="P15" i="72"/>
  <c r="J6" i="72"/>
  <c r="N13" i="72"/>
  <c r="F13" i="72"/>
  <c r="P10" i="44"/>
  <c r="O10" i="44"/>
  <c r="N10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B10" i="3"/>
  <c r="P10" i="77"/>
  <c r="O10" i="77"/>
  <c r="N10" i="77"/>
  <c r="M10" i="77"/>
  <c r="L10" i="77"/>
  <c r="K10" i="77"/>
  <c r="J10" i="77"/>
  <c r="I10" i="77"/>
  <c r="H10" i="77"/>
  <c r="G10" i="77"/>
  <c r="F10" i="77"/>
  <c r="E10" i="77"/>
  <c r="D10" i="77"/>
  <c r="C10" i="77"/>
  <c r="B10" i="77"/>
  <c r="P10" i="76"/>
  <c r="O10" i="76"/>
  <c r="N10" i="76"/>
  <c r="M10" i="76"/>
  <c r="L10" i="76"/>
  <c r="K10" i="76"/>
  <c r="J10" i="76"/>
  <c r="I10" i="76"/>
  <c r="H10" i="76"/>
  <c r="G10" i="76"/>
  <c r="F10" i="76"/>
  <c r="E10" i="76"/>
  <c r="D10" i="76"/>
  <c r="C10" i="76"/>
  <c r="B10" i="76"/>
  <c r="P10" i="75"/>
  <c r="O10" i="75"/>
  <c r="N10" i="75"/>
  <c r="M10" i="75"/>
  <c r="L10" i="75"/>
  <c r="K10" i="75"/>
  <c r="J10" i="75"/>
  <c r="I10" i="75"/>
  <c r="H10" i="75"/>
  <c r="G10" i="75"/>
  <c r="F10" i="75"/>
  <c r="E10" i="75"/>
  <c r="D10" i="75"/>
  <c r="C10" i="75"/>
  <c r="B10" i="75"/>
  <c r="P10" i="60"/>
  <c r="O10" i="60"/>
  <c r="N10" i="60"/>
  <c r="M10" i="60"/>
  <c r="L10" i="60"/>
  <c r="K10" i="60"/>
  <c r="J10" i="60"/>
  <c r="I10" i="60"/>
  <c r="H10" i="60"/>
  <c r="G10" i="60"/>
  <c r="F10" i="60"/>
  <c r="E10" i="60"/>
  <c r="D10" i="60"/>
  <c r="C10" i="60"/>
  <c r="B10" i="60"/>
  <c r="P10" i="72"/>
  <c r="O10" i="72"/>
  <c r="N10" i="72"/>
  <c r="M10" i="72"/>
  <c r="L10" i="72"/>
  <c r="K10" i="72"/>
  <c r="J10" i="72"/>
  <c r="I10" i="72"/>
  <c r="H10" i="72"/>
  <c r="G10" i="72"/>
  <c r="F10" i="72"/>
  <c r="E10" i="72"/>
  <c r="D10" i="72"/>
  <c r="C10" i="72"/>
  <c r="B10" i="72"/>
  <c r="P10" i="70"/>
  <c r="O10" i="70"/>
  <c r="N10" i="70"/>
  <c r="M10" i="70"/>
  <c r="L10" i="70"/>
  <c r="K10" i="70"/>
  <c r="J10" i="70"/>
  <c r="I10" i="70"/>
  <c r="H10" i="70"/>
  <c r="G10" i="70"/>
  <c r="F10" i="70"/>
  <c r="E10" i="70"/>
  <c r="D10" i="70"/>
  <c r="C10" i="70"/>
  <c r="B10" i="70"/>
  <c r="P10" i="69"/>
  <c r="O10" i="69"/>
  <c r="N10" i="69"/>
  <c r="M10" i="69"/>
  <c r="L10" i="69"/>
  <c r="K10" i="69"/>
  <c r="J10" i="69"/>
  <c r="I10" i="69"/>
  <c r="H10" i="69"/>
  <c r="G10" i="69"/>
  <c r="F10" i="69"/>
  <c r="E10" i="69"/>
  <c r="D10" i="69"/>
  <c r="C10" i="69"/>
  <c r="B10" i="69"/>
  <c r="P10" i="34"/>
  <c r="O10" i="34"/>
  <c r="N10" i="34"/>
  <c r="M10" i="34"/>
  <c r="L10" i="34"/>
  <c r="K10" i="34"/>
  <c r="J10" i="34"/>
  <c r="I10" i="34"/>
  <c r="H10" i="34"/>
  <c r="G10" i="34"/>
  <c r="F10" i="34"/>
  <c r="E10" i="34"/>
  <c r="D10" i="34"/>
  <c r="C10" i="34"/>
  <c r="B10" i="34"/>
  <c r="P10" i="67"/>
  <c r="O10" i="67"/>
  <c r="N10" i="67"/>
  <c r="M10" i="67"/>
  <c r="L10" i="67"/>
  <c r="K10" i="67"/>
  <c r="J10" i="67"/>
  <c r="I10" i="67"/>
  <c r="H10" i="67"/>
  <c r="G10" i="67"/>
  <c r="F10" i="67"/>
  <c r="E10" i="67"/>
  <c r="D10" i="67"/>
  <c r="C10" i="67"/>
  <c r="B10" i="67"/>
  <c r="P10" i="59"/>
  <c r="O10" i="59"/>
  <c r="N10" i="59"/>
  <c r="M10" i="59"/>
  <c r="L10" i="59"/>
  <c r="K10" i="59"/>
  <c r="J10" i="59"/>
  <c r="I10" i="59"/>
  <c r="H10" i="59"/>
  <c r="G10" i="59"/>
  <c r="F10" i="59"/>
  <c r="E10" i="59"/>
  <c r="D10" i="59"/>
  <c r="C10" i="59"/>
  <c r="B10" i="59"/>
  <c r="P10" i="33"/>
  <c r="O10" i="33"/>
  <c r="N10" i="33"/>
  <c r="M10" i="33"/>
  <c r="L10" i="33"/>
  <c r="K10" i="33"/>
  <c r="J10" i="33"/>
  <c r="I10" i="33"/>
  <c r="H10" i="33"/>
  <c r="G10" i="33"/>
  <c r="F10" i="33"/>
  <c r="E10" i="33"/>
  <c r="D10" i="33"/>
  <c r="C10" i="33"/>
  <c r="B10" i="33"/>
  <c r="P10" i="16"/>
  <c r="O10" i="16"/>
  <c r="N10" i="16"/>
  <c r="M10" i="16"/>
  <c r="L10" i="16"/>
  <c r="K10" i="16"/>
  <c r="J10" i="16"/>
  <c r="I10" i="16"/>
  <c r="H10" i="16"/>
  <c r="G10" i="16"/>
  <c r="F10" i="16"/>
  <c r="E10" i="16"/>
  <c r="D10" i="16"/>
  <c r="C10" i="16"/>
  <c r="B10" i="16"/>
  <c r="P10" i="24"/>
  <c r="O10" i="24"/>
  <c r="N10" i="24"/>
  <c r="M10" i="24"/>
  <c r="L10" i="24"/>
  <c r="K10" i="24"/>
  <c r="J10" i="24"/>
  <c r="I10" i="24"/>
  <c r="H10" i="24"/>
  <c r="G10" i="24"/>
  <c r="F10" i="24"/>
  <c r="E10" i="24"/>
  <c r="D10" i="24"/>
  <c r="C10" i="24"/>
  <c r="B10" i="24"/>
  <c r="P10" i="20"/>
  <c r="O10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B10" i="20"/>
  <c r="P10" i="11"/>
  <c r="O10" i="11"/>
  <c r="N10" i="11"/>
  <c r="M10" i="11"/>
  <c r="L10" i="11"/>
  <c r="K10" i="11"/>
  <c r="J10" i="11"/>
  <c r="I10" i="11"/>
  <c r="H10" i="11"/>
  <c r="G10" i="11"/>
  <c r="F10" i="11"/>
  <c r="E10" i="11"/>
  <c r="D10" i="11"/>
  <c r="C10" i="11"/>
  <c r="B10" i="11"/>
  <c r="P10" i="68"/>
  <c r="O10" i="68"/>
  <c r="N10" i="68"/>
  <c r="M10" i="68"/>
  <c r="L10" i="68"/>
  <c r="K10" i="68"/>
  <c r="J10" i="68"/>
  <c r="I10" i="68"/>
  <c r="H10" i="68"/>
  <c r="G10" i="68"/>
  <c r="F10" i="68"/>
  <c r="E10" i="68"/>
  <c r="D10" i="68"/>
  <c r="C10" i="68"/>
  <c r="B10" i="68"/>
  <c r="P10" i="35"/>
  <c r="O10" i="35"/>
  <c r="N10" i="35"/>
  <c r="M10" i="35"/>
  <c r="L10" i="35"/>
  <c r="K10" i="35"/>
  <c r="J10" i="35"/>
  <c r="I10" i="35"/>
  <c r="H10" i="35"/>
  <c r="G10" i="35"/>
  <c r="F10" i="35"/>
  <c r="E10" i="35"/>
  <c r="D10" i="35"/>
  <c r="C10" i="35"/>
  <c r="B10" i="35"/>
  <c r="P10" i="43"/>
  <c r="O10" i="43"/>
  <c r="N10" i="43"/>
  <c r="M10" i="43"/>
  <c r="L10" i="43"/>
  <c r="K10" i="43"/>
  <c r="J10" i="43"/>
  <c r="I10" i="43"/>
  <c r="H10" i="43"/>
  <c r="G10" i="43"/>
  <c r="F10" i="43"/>
  <c r="E10" i="43"/>
  <c r="D10" i="43"/>
  <c r="C10" i="43"/>
  <c r="B10" i="43"/>
  <c r="P10" i="42"/>
  <c r="O10" i="42"/>
  <c r="N10" i="42"/>
  <c r="M10" i="42"/>
  <c r="L10" i="42"/>
  <c r="K10" i="42"/>
  <c r="J10" i="42"/>
  <c r="I10" i="42"/>
  <c r="H10" i="42"/>
  <c r="G10" i="42"/>
  <c r="F10" i="42"/>
  <c r="E10" i="42"/>
  <c r="D10" i="42"/>
  <c r="C10" i="42"/>
  <c r="B10" i="42"/>
  <c r="P10" i="28"/>
  <c r="O10" i="28"/>
  <c r="N10" i="28"/>
  <c r="M10" i="28"/>
  <c r="L10" i="28"/>
  <c r="K10" i="28"/>
  <c r="J10" i="28"/>
  <c r="I10" i="28"/>
  <c r="H10" i="28"/>
  <c r="G10" i="28"/>
  <c r="F10" i="28"/>
  <c r="E10" i="28"/>
  <c r="D10" i="28"/>
  <c r="C10" i="28"/>
  <c r="B10" i="28"/>
  <c r="P10" i="21"/>
  <c r="O10" i="21"/>
  <c r="N10" i="21"/>
  <c r="M10" i="21"/>
  <c r="L10" i="21"/>
  <c r="K10" i="21"/>
  <c r="J10" i="21"/>
  <c r="I10" i="21"/>
  <c r="H10" i="21"/>
  <c r="G10" i="21"/>
  <c r="F10" i="21"/>
  <c r="E10" i="21"/>
  <c r="D10" i="21"/>
  <c r="C10" i="21"/>
  <c r="B10" i="21"/>
  <c r="P10" i="41"/>
  <c r="O10" i="41"/>
  <c r="N10" i="41"/>
  <c r="M10" i="41"/>
  <c r="L10" i="41"/>
  <c r="K10" i="41"/>
  <c r="J10" i="41"/>
  <c r="I10" i="41"/>
  <c r="H10" i="41"/>
  <c r="G10" i="41"/>
  <c r="F10" i="41"/>
  <c r="E10" i="41"/>
  <c r="D10" i="41"/>
  <c r="C10" i="41"/>
  <c r="B10" i="41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P10" i="15"/>
  <c r="O10" i="15"/>
  <c r="N10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P10" i="65"/>
  <c r="O10" i="65"/>
  <c r="N10" i="65"/>
  <c r="M10" i="65"/>
  <c r="L10" i="65"/>
  <c r="K10" i="65"/>
  <c r="J10" i="65"/>
  <c r="I10" i="65"/>
  <c r="H10" i="65"/>
  <c r="G10" i="65"/>
  <c r="F10" i="65"/>
  <c r="E10" i="65"/>
  <c r="D10" i="65"/>
  <c r="C10" i="65"/>
  <c r="B10" i="65"/>
  <c r="P10" i="23"/>
  <c r="O10" i="23"/>
  <c r="N10" i="23"/>
  <c r="M10" i="23"/>
  <c r="L10" i="23"/>
  <c r="K10" i="23"/>
  <c r="J10" i="23"/>
  <c r="I10" i="23"/>
  <c r="H10" i="23"/>
  <c r="G10" i="23"/>
  <c r="F10" i="23"/>
  <c r="E10" i="23"/>
  <c r="D10" i="23"/>
  <c r="C10" i="23"/>
  <c r="B10" i="23"/>
  <c r="P10" i="17"/>
  <c r="O10" i="17"/>
  <c r="N10" i="17"/>
  <c r="M10" i="17"/>
  <c r="L10" i="17"/>
  <c r="K10" i="17"/>
  <c r="J10" i="17"/>
  <c r="I10" i="17"/>
  <c r="H10" i="17"/>
  <c r="G10" i="17"/>
  <c r="F10" i="17"/>
  <c r="E10" i="17"/>
  <c r="D10" i="17"/>
  <c r="C10" i="17"/>
  <c r="B10" i="17"/>
  <c r="P10" i="18"/>
  <c r="O10" i="18"/>
  <c r="N10" i="18"/>
  <c r="M10" i="18"/>
  <c r="L10" i="18"/>
  <c r="K10" i="18"/>
  <c r="J10" i="18"/>
  <c r="I10" i="18"/>
  <c r="H10" i="18"/>
  <c r="G10" i="18"/>
  <c r="F10" i="18"/>
  <c r="E10" i="18"/>
  <c r="D10" i="18"/>
  <c r="C10" i="18"/>
  <c r="B10" i="18"/>
  <c r="P10" i="19"/>
  <c r="O10" i="19"/>
  <c r="N10" i="19"/>
  <c r="M10" i="19"/>
  <c r="L10" i="19"/>
  <c r="K10" i="19"/>
  <c r="J10" i="19"/>
  <c r="I10" i="19"/>
  <c r="H10" i="19"/>
  <c r="G10" i="19"/>
  <c r="F10" i="19"/>
  <c r="E10" i="19"/>
  <c r="D10" i="19"/>
  <c r="C10" i="19"/>
  <c r="B10" i="19"/>
  <c r="P10" i="39"/>
  <c r="O10" i="39"/>
  <c r="N10" i="39"/>
  <c r="M10" i="39"/>
  <c r="L10" i="39"/>
  <c r="K10" i="39"/>
  <c r="J10" i="39"/>
  <c r="I10" i="39"/>
  <c r="H10" i="39"/>
  <c r="G10" i="39"/>
  <c r="F10" i="39"/>
  <c r="E10" i="39"/>
  <c r="D10" i="39"/>
  <c r="C10" i="39"/>
  <c r="B10" i="39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P10" i="64"/>
  <c r="O10" i="64"/>
  <c r="N10" i="64"/>
  <c r="M10" i="64"/>
  <c r="L10" i="64"/>
  <c r="K10" i="64"/>
  <c r="J10" i="64"/>
  <c r="I10" i="64"/>
  <c r="H10" i="64"/>
  <c r="G10" i="64"/>
  <c r="F10" i="64"/>
  <c r="E10" i="64"/>
  <c r="D10" i="64"/>
  <c r="C10" i="64"/>
  <c r="B10" i="64"/>
  <c r="M10" i="4"/>
  <c r="N10" i="4"/>
  <c r="O10" i="4"/>
  <c r="P10" i="4"/>
  <c r="E10" i="4"/>
  <c r="A128" i="1" l="1"/>
  <c r="C128" i="1"/>
  <c r="E128" i="1"/>
  <c r="J128" i="1"/>
  <c r="K128" i="1"/>
  <c r="L128" i="1"/>
  <c r="M128" i="1"/>
  <c r="N128" i="1"/>
  <c r="O128" i="1"/>
  <c r="P128" i="1"/>
  <c r="Q128" i="1"/>
  <c r="R128" i="1"/>
  <c r="S128" i="1"/>
  <c r="T128" i="1"/>
  <c r="U128" i="1"/>
  <c r="V128" i="1"/>
  <c r="W128" i="1"/>
  <c r="X128" i="1"/>
  <c r="Y128" i="1"/>
  <c r="AD128" i="1"/>
  <c r="AE128" i="1"/>
  <c r="AF128" i="1"/>
  <c r="AG128" i="1"/>
  <c r="AH128" i="1"/>
  <c r="AI128" i="1"/>
  <c r="AJ128" i="1"/>
  <c r="AK128" i="1"/>
  <c r="AL128" i="1"/>
  <c r="AM128" i="1"/>
  <c r="AN128" i="1"/>
  <c r="AO128" i="1"/>
  <c r="AP128" i="1"/>
  <c r="AQ128" i="1"/>
  <c r="AR128" i="1"/>
  <c r="AS128" i="1"/>
  <c r="AT128" i="1"/>
  <c r="AU128" i="1"/>
  <c r="AV128" i="1"/>
  <c r="AW128" i="1"/>
  <c r="B128" i="1"/>
  <c r="D128" i="1"/>
  <c r="A111" i="1"/>
  <c r="C111" i="1"/>
  <c r="E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W111" i="1"/>
  <c r="X111" i="1"/>
  <c r="Y111" i="1"/>
  <c r="AD111" i="1"/>
  <c r="AE111" i="1"/>
  <c r="AF111" i="1"/>
  <c r="AG111" i="1"/>
  <c r="AH111" i="1"/>
  <c r="AI111" i="1"/>
  <c r="AJ111" i="1"/>
  <c r="AK111" i="1"/>
  <c r="AL111" i="1"/>
  <c r="AM111" i="1"/>
  <c r="AN111" i="1"/>
  <c r="AO111" i="1"/>
  <c r="AP111" i="1"/>
  <c r="AQ111" i="1"/>
  <c r="AR111" i="1"/>
  <c r="AS111" i="1"/>
  <c r="AT111" i="1"/>
  <c r="AU111" i="1"/>
  <c r="AV111" i="1"/>
  <c r="AW111" i="1"/>
  <c r="B111" i="1"/>
  <c r="D111" i="1"/>
  <c r="BJ128" i="1" l="1"/>
  <c r="BJ111" i="1"/>
  <c r="D107" i="1"/>
  <c r="B124" i="1"/>
  <c r="D124" i="1"/>
  <c r="D853" i="1"/>
  <c r="D870" i="1"/>
  <c r="A107" i="1"/>
  <c r="C107" i="1"/>
  <c r="E107" i="1"/>
  <c r="J107" i="1"/>
  <c r="K107" i="1"/>
  <c r="L107" i="1"/>
  <c r="M107" i="1"/>
  <c r="N107" i="1"/>
  <c r="O107" i="1"/>
  <c r="P107" i="1"/>
  <c r="Q107" i="1"/>
  <c r="R107" i="1"/>
  <c r="S107" i="1"/>
  <c r="T107" i="1"/>
  <c r="U107" i="1"/>
  <c r="V107" i="1"/>
  <c r="W107" i="1"/>
  <c r="X107" i="1"/>
  <c r="Y107" i="1"/>
  <c r="AD107" i="1"/>
  <c r="AE107" i="1"/>
  <c r="AF107" i="1"/>
  <c r="AG107" i="1"/>
  <c r="AH107" i="1"/>
  <c r="AI107" i="1"/>
  <c r="AJ107" i="1"/>
  <c r="AK107" i="1"/>
  <c r="AL107" i="1"/>
  <c r="AM107" i="1"/>
  <c r="AN107" i="1"/>
  <c r="AO107" i="1"/>
  <c r="AP107" i="1"/>
  <c r="AQ107" i="1"/>
  <c r="AR107" i="1"/>
  <c r="AS107" i="1"/>
  <c r="AT107" i="1"/>
  <c r="AU107" i="1"/>
  <c r="AV107" i="1"/>
  <c r="AW107" i="1"/>
  <c r="BB107" i="1"/>
  <c r="A124" i="1"/>
  <c r="C124" i="1"/>
  <c r="E124" i="1"/>
  <c r="J124" i="1"/>
  <c r="K124" i="1"/>
  <c r="L124" i="1"/>
  <c r="M124" i="1"/>
  <c r="N124" i="1"/>
  <c r="O124" i="1"/>
  <c r="P124" i="1"/>
  <c r="Q124" i="1"/>
  <c r="R124" i="1"/>
  <c r="S124" i="1"/>
  <c r="T124" i="1"/>
  <c r="U124" i="1"/>
  <c r="V124" i="1"/>
  <c r="W124" i="1"/>
  <c r="X124" i="1"/>
  <c r="Y124" i="1"/>
  <c r="AD124" i="1"/>
  <c r="AE124" i="1"/>
  <c r="AF124" i="1"/>
  <c r="AG124" i="1"/>
  <c r="AH124" i="1"/>
  <c r="AI124" i="1"/>
  <c r="AJ124" i="1"/>
  <c r="AK124" i="1"/>
  <c r="AL124" i="1"/>
  <c r="AM124" i="1"/>
  <c r="AN124" i="1"/>
  <c r="AO124" i="1"/>
  <c r="AP124" i="1"/>
  <c r="AQ124" i="1"/>
  <c r="AR124" i="1"/>
  <c r="AS124" i="1"/>
  <c r="AT124" i="1"/>
  <c r="AU124" i="1"/>
  <c r="AV124" i="1"/>
  <c r="AW124" i="1"/>
  <c r="BB124" i="1"/>
  <c r="C853" i="1"/>
  <c r="E853" i="1"/>
  <c r="J853" i="1"/>
  <c r="K853" i="1"/>
  <c r="L853" i="1"/>
  <c r="M853" i="1"/>
  <c r="N853" i="1"/>
  <c r="O853" i="1"/>
  <c r="P853" i="1"/>
  <c r="Q853" i="1"/>
  <c r="R853" i="1"/>
  <c r="S853" i="1"/>
  <c r="T853" i="1"/>
  <c r="U853" i="1"/>
  <c r="V853" i="1"/>
  <c r="W853" i="1"/>
  <c r="X853" i="1"/>
  <c r="Y853" i="1"/>
  <c r="AD853" i="1"/>
  <c r="AE853" i="1"/>
  <c r="AF853" i="1"/>
  <c r="AG853" i="1"/>
  <c r="AH853" i="1"/>
  <c r="AI853" i="1"/>
  <c r="AJ853" i="1"/>
  <c r="AK853" i="1"/>
  <c r="AL853" i="1"/>
  <c r="AM853" i="1"/>
  <c r="AN853" i="1"/>
  <c r="AO853" i="1"/>
  <c r="AP853" i="1"/>
  <c r="AQ853" i="1"/>
  <c r="AR853" i="1"/>
  <c r="AS853" i="1"/>
  <c r="AT853" i="1"/>
  <c r="AU853" i="1"/>
  <c r="AV853" i="1"/>
  <c r="AW853" i="1"/>
  <c r="BB853" i="1"/>
  <c r="C870" i="1"/>
  <c r="E870" i="1"/>
  <c r="J870" i="1"/>
  <c r="K870" i="1"/>
  <c r="L870" i="1"/>
  <c r="M870" i="1"/>
  <c r="N870" i="1"/>
  <c r="O870" i="1"/>
  <c r="P870" i="1"/>
  <c r="Q870" i="1"/>
  <c r="R870" i="1"/>
  <c r="S870" i="1"/>
  <c r="T870" i="1"/>
  <c r="U870" i="1"/>
  <c r="V870" i="1"/>
  <c r="W870" i="1"/>
  <c r="X870" i="1"/>
  <c r="Y870" i="1"/>
  <c r="AD870" i="1"/>
  <c r="AE870" i="1"/>
  <c r="AF870" i="1"/>
  <c r="AG870" i="1"/>
  <c r="AH870" i="1"/>
  <c r="AI870" i="1"/>
  <c r="AJ870" i="1"/>
  <c r="AK870" i="1"/>
  <c r="AL870" i="1"/>
  <c r="AM870" i="1"/>
  <c r="AN870" i="1"/>
  <c r="AO870" i="1"/>
  <c r="AP870" i="1"/>
  <c r="AQ870" i="1"/>
  <c r="AR870" i="1"/>
  <c r="AS870" i="1"/>
  <c r="AT870" i="1"/>
  <c r="AU870" i="1"/>
  <c r="AV870" i="1"/>
  <c r="AW870" i="1"/>
  <c r="BB870" i="1"/>
  <c r="BB1018" i="1"/>
  <c r="BJ870" i="1" l="1"/>
  <c r="BJ254" i="1"/>
  <c r="BJ107" i="1"/>
  <c r="BJ124" i="1"/>
  <c r="BJ238" i="1"/>
  <c r="BJ1018" i="1"/>
  <c r="BJ853" i="1"/>
  <c r="B107" i="1"/>
  <c r="BB1173" i="1" l="1"/>
  <c r="A337" i="1"/>
  <c r="C337" i="1"/>
  <c r="E337" i="1"/>
  <c r="J337" i="1"/>
  <c r="K337" i="1"/>
  <c r="L337" i="1"/>
  <c r="M337" i="1"/>
  <c r="N337" i="1"/>
  <c r="O337" i="1"/>
  <c r="P337" i="1"/>
  <c r="Q337" i="1"/>
  <c r="R337" i="1"/>
  <c r="S337" i="1"/>
  <c r="T337" i="1"/>
  <c r="U337" i="1"/>
  <c r="V337" i="1"/>
  <c r="W337" i="1"/>
  <c r="X337" i="1"/>
  <c r="Y337" i="1"/>
  <c r="AD337" i="1"/>
  <c r="AE337" i="1"/>
  <c r="AF337" i="1"/>
  <c r="AG337" i="1"/>
  <c r="AH337" i="1"/>
  <c r="AI337" i="1"/>
  <c r="AJ337" i="1"/>
  <c r="AK337" i="1"/>
  <c r="AL337" i="1"/>
  <c r="AM337" i="1"/>
  <c r="AN337" i="1"/>
  <c r="AO337" i="1"/>
  <c r="AP337" i="1"/>
  <c r="AQ337" i="1"/>
  <c r="AR337" i="1"/>
  <c r="AS337" i="1"/>
  <c r="AT337" i="1"/>
  <c r="AU337" i="1"/>
  <c r="AV337" i="1"/>
  <c r="AW337" i="1"/>
  <c r="BB337" i="1"/>
  <c r="B337" i="1"/>
  <c r="D337" i="1"/>
  <c r="A353" i="1"/>
  <c r="C353" i="1"/>
  <c r="E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BB353" i="1"/>
  <c r="B353" i="1"/>
  <c r="D353" i="1"/>
  <c r="A434" i="1"/>
  <c r="C434" i="1"/>
  <c r="E434" i="1"/>
  <c r="J434" i="1"/>
  <c r="K434" i="1"/>
  <c r="L434" i="1"/>
  <c r="M434" i="1"/>
  <c r="N434" i="1"/>
  <c r="O434" i="1"/>
  <c r="P434" i="1"/>
  <c r="Q434" i="1"/>
  <c r="R434" i="1"/>
  <c r="S434" i="1"/>
  <c r="T434" i="1"/>
  <c r="U434" i="1"/>
  <c r="V434" i="1"/>
  <c r="W434" i="1"/>
  <c r="X434" i="1"/>
  <c r="Y434" i="1"/>
  <c r="AD434" i="1"/>
  <c r="AE434" i="1"/>
  <c r="AF434" i="1"/>
  <c r="AG434" i="1"/>
  <c r="AH434" i="1"/>
  <c r="AI434" i="1"/>
  <c r="AJ434" i="1"/>
  <c r="AK434" i="1"/>
  <c r="AL434" i="1"/>
  <c r="AM434" i="1"/>
  <c r="AN434" i="1"/>
  <c r="AO434" i="1"/>
  <c r="AP434" i="1"/>
  <c r="AQ434" i="1"/>
  <c r="AR434" i="1"/>
  <c r="AS434" i="1"/>
  <c r="AT434" i="1"/>
  <c r="AU434" i="1"/>
  <c r="AV434" i="1"/>
  <c r="AW434" i="1"/>
  <c r="BB434" i="1"/>
  <c r="B434" i="1"/>
  <c r="D434" i="1"/>
  <c r="A450" i="1"/>
  <c r="C450" i="1"/>
  <c r="E450" i="1"/>
  <c r="J450" i="1"/>
  <c r="K450" i="1"/>
  <c r="L450" i="1"/>
  <c r="M450" i="1"/>
  <c r="N450" i="1"/>
  <c r="O450" i="1"/>
  <c r="P450" i="1"/>
  <c r="Q450" i="1"/>
  <c r="R450" i="1"/>
  <c r="S450" i="1"/>
  <c r="T450" i="1"/>
  <c r="U450" i="1"/>
  <c r="V450" i="1"/>
  <c r="W450" i="1"/>
  <c r="X450" i="1"/>
  <c r="Y450" i="1"/>
  <c r="AD450" i="1"/>
  <c r="AE450" i="1"/>
  <c r="AF450" i="1"/>
  <c r="AG450" i="1"/>
  <c r="AH450" i="1"/>
  <c r="AI450" i="1"/>
  <c r="AJ450" i="1"/>
  <c r="AK450" i="1"/>
  <c r="AL450" i="1"/>
  <c r="AM450" i="1"/>
  <c r="AN450" i="1"/>
  <c r="AO450" i="1"/>
  <c r="AP450" i="1"/>
  <c r="AQ450" i="1"/>
  <c r="AR450" i="1"/>
  <c r="AS450" i="1"/>
  <c r="AT450" i="1"/>
  <c r="AU450" i="1"/>
  <c r="AV450" i="1"/>
  <c r="AW450" i="1"/>
  <c r="BB450" i="1"/>
  <c r="B450" i="1"/>
  <c r="D450" i="1"/>
  <c r="C881" i="1"/>
  <c r="E881" i="1"/>
  <c r="J881" i="1"/>
  <c r="K881" i="1"/>
  <c r="L881" i="1"/>
  <c r="M881" i="1"/>
  <c r="N881" i="1"/>
  <c r="O881" i="1"/>
  <c r="P881" i="1"/>
  <c r="Q881" i="1"/>
  <c r="R881" i="1"/>
  <c r="S881" i="1"/>
  <c r="T881" i="1"/>
  <c r="U881" i="1"/>
  <c r="V881" i="1"/>
  <c r="W881" i="1"/>
  <c r="X881" i="1"/>
  <c r="Y881" i="1"/>
  <c r="AD881" i="1"/>
  <c r="AE881" i="1"/>
  <c r="AF881" i="1"/>
  <c r="AG881" i="1"/>
  <c r="AH881" i="1"/>
  <c r="AI881" i="1"/>
  <c r="AJ881" i="1"/>
  <c r="AK881" i="1"/>
  <c r="AL881" i="1"/>
  <c r="AM881" i="1"/>
  <c r="AN881" i="1"/>
  <c r="AO881" i="1"/>
  <c r="AP881" i="1"/>
  <c r="AQ881" i="1"/>
  <c r="AR881" i="1"/>
  <c r="AS881" i="1"/>
  <c r="AT881" i="1"/>
  <c r="AU881" i="1"/>
  <c r="AV881" i="1"/>
  <c r="AW881" i="1"/>
  <c r="BB881" i="1"/>
  <c r="D881" i="1"/>
  <c r="C900" i="1"/>
  <c r="E900" i="1"/>
  <c r="J900" i="1"/>
  <c r="K900" i="1"/>
  <c r="L900" i="1"/>
  <c r="M900" i="1"/>
  <c r="N900" i="1"/>
  <c r="O900" i="1"/>
  <c r="P900" i="1"/>
  <c r="Q900" i="1"/>
  <c r="R900" i="1"/>
  <c r="S900" i="1"/>
  <c r="T900" i="1"/>
  <c r="U900" i="1"/>
  <c r="V900" i="1"/>
  <c r="W900" i="1"/>
  <c r="X900" i="1"/>
  <c r="Y900" i="1"/>
  <c r="AD900" i="1"/>
  <c r="AE900" i="1"/>
  <c r="AF900" i="1"/>
  <c r="AG900" i="1"/>
  <c r="AH900" i="1"/>
  <c r="AI900" i="1"/>
  <c r="AJ900" i="1"/>
  <c r="AK900" i="1"/>
  <c r="AL900" i="1"/>
  <c r="AM900" i="1"/>
  <c r="AN900" i="1"/>
  <c r="AO900" i="1"/>
  <c r="AP900" i="1"/>
  <c r="AQ900" i="1"/>
  <c r="AR900" i="1"/>
  <c r="AS900" i="1"/>
  <c r="AT900" i="1"/>
  <c r="AU900" i="1"/>
  <c r="AV900" i="1"/>
  <c r="AW900" i="1"/>
  <c r="BB900" i="1"/>
  <c r="D900" i="1"/>
  <c r="BB1094" i="1"/>
  <c r="C920" i="1"/>
  <c r="E920" i="1"/>
  <c r="J920" i="1"/>
  <c r="K920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X920" i="1"/>
  <c r="Y920" i="1"/>
  <c r="AD920" i="1"/>
  <c r="AE920" i="1"/>
  <c r="AF920" i="1"/>
  <c r="AG920" i="1"/>
  <c r="AH920" i="1"/>
  <c r="AI920" i="1"/>
  <c r="AJ920" i="1"/>
  <c r="AK920" i="1"/>
  <c r="AL920" i="1"/>
  <c r="AM920" i="1"/>
  <c r="AN920" i="1"/>
  <c r="AO920" i="1"/>
  <c r="AP920" i="1"/>
  <c r="AQ920" i="1"/>
  <c r="AR920" i="1"/>
  <c r="AS920" i="1"/>
  <c r="AT920" i="1"/>
  <c r="AU920" i="1"/>
  <c r="AV920" i="1"/>
  <c r="AW920" i="1"/>
  <c r="BB920" i="1"/>
  <c r="D920" i="1"/>
  <c r="BB1163" i="1"/>
  <c r="BB1174" i="1"/>
  <c r="C661" i="1"/>
  <c r="E661" i="1"/>
  <c r="J661" i="1"/>
  <c r="K661" i="1"/>
  <c r="L661" i="1"/>
  <c r="M661" i="1"/>
  <c r="N661" i="1"/>
  <c r="O661" i="1"/>
  <c r="P661" i="1"/>
  <c r="Q661" i="1"/>
  <c r="R661" i="1"/>
  <c r="S661" i="1"/>
  <c r="T661" i="1"/>
  <c r="U661" i="1"/>
  <c r="V661" i="1"/>
  <c r="W661" i="1"/>
  <c r="X661" i="1"/>
  <c r="Y661" i="1"/>
  <c r="AD661" i="1"/>
  <c r="AE661" i="1"/>
  <c r="AF661" i="1"/>
  <c r="AG661" i="1"/>
  <c r="AH661" i="1"/>
  <c r="AI661" i="1"/>
  <c r="AJ661" i="1"/>
  <c r="AK661" i="1"/>
  <c r="AL661" i="1"/>
  <c r="AM661" i="1"/>
  <c r="AN661" i="1"/>
  <c r="AO661" i="1"/>
  <c r="AP661" i="1"/>
  <c r="AQ661" i="1"/>
  <c r="AR661" i="1"/>
  <c r="AS661" i="1"/>
  <c r="AT661" i="1"/>
  <c r="AU661" i="1"/>
  <c r="AV661" i="1"/>
  <c r="AW661" i="1"/>
  <c r="H8" i="34"/>
  <c r="C765" i="1"/>
  <c r="E765" i="1"/>
  <c r="J765" i="1"/>
  <c r="K765" i="1"/>
  <c r="L765" i="1"/>
  <c r="M765" i="1"/>
  <c r="N765" i="1"/>
  <c r="O765" i="1"/>
  <c r="P765" i="1"/>
  <c r="Q765" i="1"/>
  <c r="R765" i="1"/>
  <c r="S765" i="1"/>
  <c r="T765" i="1"/>
  <c r="U765" i="1"/>
  <c r="V765" i="1"/>
  <c r="W765" i="1"/>
  <c r="X765" i="1"/>
  <c r="Y765" i="1"/>
  <c r="AD765" i="1"/>
  <c r="AE765" i="1"/>
  <c r="AF765" i="1"/>
  <c r="AG765" i="1"/>
  <c r="AH765" i="1"/>
  <c r="AI765" i="1"/>
  <c r="AJ765" i="1"/>
  <c r="AK765" i="1"/>
  <c r="AL765" i="1"/>
  <c r="AM765" i="1"/>
  <c r="AN765" i="1"/>
  <c r="AO765" i="1"/>
  <c r="AP765" i="1"/>
  <c r="AQ765" i="1"/>
  <c r="AR765" i="1"/>
  <c r="AS765" i="1"/>
  <c r="AT765" i="1"/>
  <c r="AU765" i="1"/>
  <c r="AV765" i="1"/>
  <c r="AW765" i="1"/>
  <c r="K4" i="34"/>
  <c r="C779" i="1"/>
  <c r="E779" i="1"/>
  <c r="J779" i="1"/>
  <c r="K779" i="1"/>
  <c r="L779" i="1"/>
  <c r="M779" i="1"/>
  <c r="N779" i="1"/>
  <c r="O779" i="1"/>
  <c r="P779" i="1"/>
  <c r="Q779" i="1"/>
  <c r="R779" i="1"/>
  <c r="S779" i="1"/>
  <c r="T779" i="1"/>
  <c r="U779" i="1"/>
  <c r="V779" i="1"/>
  <c r="W779" i="1"/>
  <c r="X779" i="1"/>
  <c r="Y779" i="1"/>
  <c r="AD779" i="1"/>
  <c r="AE779" i="1"/>
  <c r="AF779" i="1"/>
  <c r="AG779" i="1"/>
  <c r="AH779" i="1"/>
  <c r="AI779" i="1"/>
  <c r="AJ779" i="1"/>
  <c r="AK779" i="1"/>
  <c r="AL779" i="1"/>
  <c r="AM779" i="1"/>
  <c r="AN779" i="1"/>
  <c r="AO779" i="1"/>
  <c r="AP779" i="1"/>
  <c r="AQ779" i="1"/>
  <c r="AR779" i="1"/>
  <c r="AS779" i="1"/>
  <c r="AT779" i="1"/>
  <c r="AU779" i="1"/>
  <c r="AV779" i="1"/>
  <c r="AW779" i="1"/>
  <c r="K5" i="34"/>
  <c r="D653" i="1"/>
  <c r="D638" i="1"/>
  <c r="D263" i="1"/>
  <c r="B263" i="1"/>
  <c r="D249" i="1"/>
  <c r="D33" i="1"/>
  <c r="B33" i="1"/>
  <c r="B19" i="1"/>
  <c r="BB653" i="1"/>
  <c r="AW653" i="1"/>
  <c r="AV653" i="1"/>
  <c r="AU653" i="1"/>
  <c r="AT653" i="1"/>
  <c r="AS653" i="1"/>
  <c r="AR653" i="1"/>
  <c r="AQ653" i="1"/>
  <c r="AP653" i="1"/>
  <c r="AO653" i="1"/>
  <c r="AN653" i="1"/>
  <c r="AM653" i="1"/>
  <c r="AL653" i="1"/>
  <c r="AK653" i="1"/>
  <c r="AJ653" i="1"/>
  <c r="AI653" i="1"/>
  <c r="AH653" i="1"/>
  <c r="AG653" i="1"/>
  <c r="AF653" i="1"/>
  <c r="AE653" i="1"/>
  <c r="AD653" i="1"/>
  <c r="Y653" i="1"/>
  <c r="X653" i="1"/>
  <c r="W653" i="1"/>
  <c r="V653" i="1"/>
  <c r="U653" i="1"/>
  <c r="T653" i="1"/>
  <c r="S653" i="1"/>
  <c r="R653" i="1"/>
  <c r="Q653" i="1"/>
  <c r="P653" i="1"/>
  <c r="O653" i="1"/>
  <c r="N653" i="1"/>
  <c r="M653" i="1"/>
  <c r="L653" i="1"/>
  <c r="K653" i="1"/>
  <c r="J653" i="1"/>
  <c r="E653" i="1"/>
  <c r="C653" i="1"/>
  <c r="BB638" i="1"/>
  <c r="AW638" i="1"/>
  <c r="AV638" i="1"/>
  <c r="AU638" i="1"/>
  <c r="AT638" i="1"/>
  <c r="AS638" i="1"/>
  <c r="AR638" i="1"/>
  <c r="AQ638" i="1"/>
  <c r="AP638" i="1"/>
  <c r="AO638" i="1"/>
  <c r="AN638" i="1"/>
  <c r="AM638" i="1"/>
  <c r="AL638" i="1"/>
  <c r="AK638" i="1"/>
  <c r="AJ638" i="1"/>
  <c r="AI638" i="1"/>
  <c r="AH638" i="1"/>
  <c r="AG638" i="1"/>
  <c r="AF638" i="1"/>
  <c r="AE638" i="1"/>
  <c r="AD638" i="1"/>
  <c r="Y638" i="1"/>
  <c r="X638" i="1"/>
  <c r="W638" i="1"/>
  <c r="V638" i="1"/>
  <c r="U638" i="1"/>
  <c r="T638" i="1"/>
  <c r="S638" i="1"/>
  <c r="R638" i="1"/>
  <c r="Q638" i="1"/>
  <c r="P638" i="1"/>
  <c r="O638" i="1"/>
  <c r="N638" i="1"/>
  <c r="M638" i="1"/>
  <c r="L638" i="1"/>
  <c r="K638" i="1"/>
  <c r="J638" i="1"/>
  <c r="E638" i="1"/>
  <c r="C638" i="1"/>
  <c r="BB263" i="1"/>
  <c r="AW263" i="1"/>
  <c r="AV263" i="1"/>
  <c r="AU263" i="1"/>
  <c r="AT263" i="1"/>
  <c r="AS263" i="1"/>
  <c r="AR263" i="1"/>
  <c r="AQ263" i="1"/>
  <c r="AP263" i="1"/>
  <c r="AO263" i="1"/>
  <c r="AN263" i="1"/>
  <c r="AM263" i="1"/>
  <c r="AL263" i="1"/>
  <c r="AK263" i="1"/>
  <c r="AJ263" i="1"/>
  <c r="AI263" i="1"/>
  <c r="AH263" i="1"/>
  <c r="AG263" i="1"/>
  <c r="AF263" i="1"/>
  <c r="AE263" i="1"/>
  <c r="AD263" i="1"/>
  <c r="Y263" i="1"/>
  <c r="X263" i="1"/>
  <c r="W263" i="1"/>
  <c r="V263" i="1"/>
  <c r="U263" i="1"/>
  <c r="T263" i="1"/>
  <c r="S263" i="1"/>
  <c r="R263" i="1"/>
  <c r="Q263" i="1"/>
  <c r="P263" i="1"/>
  <c r="O263" i="1"/>
  <c r="N263" i="1"/>
  <c r="M263" i="1"/>
  <c r="L263" i="1"/>
  <c r="K263" i="1"/>
  <c r="J263" i="1"/>
  <c r="E263" i="1"/>
  <c r="C263" i="1"/>
  <c r="A263" i="1"/>
  <c r="BB249" i="1"/>
  <c r="AW249" i="1"/>
  <c r="AV249" i="1"/>
  <c r="AU249" i="1"/>
  <c r="AT249" i="1"/>
  <c r="AS249" i="1"/>
  <c r="AR249" i="1"/>
  <c r="AQ249" i="1"/>
  <c r="AP249" i="1"/>
  <c r="AO249" i="1"/>
  <c r="AN249" i="1"/>
  <c r="AM249" i="1"/>
  <c r="AL249" i="1"/>
  <c r="AK249" i="1"/>
  <c r="AJ249" i="1"/>
  <c r="AI249" i="1"/>
  <c r="AH249" i="1"/>
  <c r="AG249" i="1"/>
  <c r="AF249" i="1"/>
  <c r="AE249" i="1"/>
  <c r="AD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E249" i="1"/>
  <c r="C249" i="1"/>
  <c r="A249" i="1"/>
  <c r="BB33" i="1"/>
  <c r="AW33" i="1"/>
  <c r="AV33" i="1"/>
  <c r="AU33" i="1"/>
  <c r="AT33" i="1"/>
  <c r="AS33" i="1"/>
  <c r="AR33" i="1"/>
  <c r="AQ33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D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E33" i="1"/>
  <c r="C33" i="1"/>
  <c r="A33" i="1"/>
  <c r="BB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E19" i="1"/>
  <c r="C19" i="1"/>
  <c r="A19" i="1"/>
  <c r="BJ1163" i="1" l="1"/>
  <c r="BJ1094" i="1"/>
  <c r="BJ900" i="1"/>
  <c r="BJ881" i="1"/>
  <c r="BJ450" i="1"/>
  <c r="BJ434" i="1"/>
  <c r="BJ353" i="1"/>
  <c r="BJ337" i="1"/>
  <c r="BJ1173" i="1"/>
  <c r="BJ1174" i="1"/>
  <c r="BJ920" i="1"/>
  <c r="BJ249" i="1"/>
  <c r="BJ33" i="1"/>
  <c r="B249" i="1"/>
  <c r="BJ19" i="1"/>
  <c r="BJ638" i="1"/>
  <c r="BJ653" i="1"/>
  <c r="BJ263" i="1"/>
  <c r="D19" i="1"/>
  <c r="D832" i="1" l="1"/>
  <c r="D671" i="1"/>
  <c r="D668" i="1"/>
  <c r="D575" i="1"/>
  <c r="D571" i="1"/>
  <c r="C940" i="1"/>
  <c r="E940" i="1"/>
  <c r="J940" i="1"/>
  <c r="K940" i="1"/>
  <c r="L940" i="1"/>
  <c r="M940" i="1"/>
  <c r="N940" i="1"/>
  <c r="O940" i="1"/>
  <c r="P940" i="1"/>
  <c r="Q940" i="1"/>
  <c r="R940" i="1"/>
  <c r="S940" i="1"/>
  <c r="T940" i="1"/>
  <c r="U940" i="1"/>
  <c r="V940" i="1"/>
  <c r="W940" i="1"/>
  <c r="X940" i="1"/>
  <c r="Y940" i="1"/>
  <c r="AD940" i="1"/>
  <c r="AE940" i="1"/>
  <c r="AF940" i="1"/>
  <c r="AG940" i="1"/>
  <c r="AH940" i="1"/>
  <c r="AI940" i="1"/>
  <c r="AJ940" i="1"/>
  <c r="AK940" i="1"/>
  <c r="AL940" i="1"/>
  <c r="AM940" i="1"/>
  <c r="AN940" i="1"/>
  <c r="AO940" i="1"/>
  <c r="AP940" i="1"/>
  <c r="AQ940" i="1"/>
  <c r="AR940" i="1"/>
  <c r="AS940" i="1"/>
  <c r="AT940" i="1"/>
  <c r="AU940" i="1"/>
  <c r="AV940" i="1"/>
  <c r="AW940" i="1"/>
  <c r="BB940" i="1"/>
  <c r="BB1120" i="1"/>
  <c r="BB1124" i="1"/>
  <c r="C571" i="1"/>
  <c r="E571" i="1"/>
  <c r="J571" i="1"/>
  <c r="K571" i="1"/>
  <c r="L571" i="1"/>
  <c r="M571" i="1"/>
  <c r="N571" i="1"/>
  <c r="O571" i="1"/>
  <c r="P571" i="1"/>
  <c r="Q571" i="1"/>
  <c r="R571" i="1"/>
  <c r="S571" i="1"/>
  <c r="T571" i="1"/>
  <c r="U571" i="1"/>
  <c r="V571" i="1"/>
  <c r="W571" i="1"/>
  <c r="X571" i="1"/>
  <c r="Y571" i="1"/>
  <c r="AD571" i="1"/>
  <c r="AE571" i="1"/>
  <c r="AF571" i="1"/>
  <c r="AG571" i="1"/>
  <c r="AH571" i="1"/>
  <c r="AI571" i="1"/>
  <c r="AJ571" i="1"/>
  <c r="AK571" i="1"/>
  <c r="AL571" i="1"/>
  <c r="AM571" i="1"/>
  <c r="AN571" i="1"/>
  <c r="AO571" i="1"/>
  <c r="AP571" i="1"/>
  <c r="AQ571" i="1"/>
  <c r="AR571" i="1"/>
  <c r="AS571" i="1"/>
  <c r="AT571" i="1"/>
  <c r="AU571" i="1"/>
  <c r="AV571" i="1"/>
  <c r="AW571" i="1"/>
  <c r="BB571" i="1"/>
  <c r="C575" i="1"/>
  <c r="E575" i="1"/>
  <c r="J575" i="1"/>
  <c r="K575" i="1"/>
  <c r="L575" i="1"/>
  <c r="M575" i="1"/>
  <c r="N575" i="1"/>
  <c r="O575" i="1"/>
  <c r="P575" i="1"/>
  <c r="Q575" i="1"/>
  <c r="R575" i="1"/>
  <c r="S575" i="1"/>
  <c r="T575" i="1"/>
  <c r="U575" i="1"/>
  <c r="V575" i="1"/>
  <c r="W575" i="1"/>
  <c r="X575" i="1"/>
  <c r="Y575" i="1"/>
  <c r="AD575" i="1"/>
  <c r="AE575" i="1"/>
  <c r="AF575" i="1"/>
  <c r="AG575" i="1"/>
  <c r="AH575" i="1"/>
  <c r="AI575" i="1"/>
  <c r="AJ575" i="1"/>
  <c r="AK575" i="1"/>
  <c r="AL575" i="1"/>
  <c r="AM575" i="1"/>
  <c r="AN575" i="1"/>
  <c r="AO575" i="1"/>
  <c r="AP575" i="1"/>
  <c r="AQ575" i="1"/>
  <c r="AR575" i="1"/>
  <c r="AS575" i="1"/>
  <c r="AT575" i="1"/>
  <c r="AU575" i="1"/>
  <c r="AV575" i="1"/>
  <c r="AW575" i="1"/>
  <c r="BB575" i="1"/>
  <c r="C668" i="1"/>
  <c r="E668" i="1"/>
  <c r="J668" i="1"/>
  <c r="K668" i="1"/>
  <c r="L668" i="1"/>
  <c r="M668" i="1"/>
  <c r="N668" i="1"/>
  <c r="O668" i="1"/>
  <c r="P668" i="1"/>
  <c r="Q668" i="1"/>
  <c r="R668" i="1"/>
  <c r="S668" i="1"/>
  <c r="T668" i="1"/>
  <c r="U668" i="1"/>
  <c r="V668" i="1"/>
  <c r="W668" i="1"/>
  <c r="X668" i="1"/>
  <c r="Y668" i="1"/>
  <c r="AD668" i="1"/>
  <c r="AE668" i="1"/>
  <c r="AF668" i="1"/>
  <c r="AG668" i="1"/>
  <c r="AH668" i="1"/>
  <c r="AI668" i="1"/>
  <c r="AJ668" i="1"/>
  <c r="AK668" i="1"/>
  <c r="AL668" i="1"/>
  <c r="AM668" i="1"/>
  <c r="AN668" i="1"/>
  <c r="AO668" i="1"/>
  <c r="AP668" i="1"/>
  <c r="AQ668" i="1"/>
  <c r="AR668" i="1"/>
  <c r="AS668" i="1"/>
  <c r="AT668" i="1"/>
  <c r="AU668" i="1"/>
  <c r="AV668" i="1"/>
  <c r="AW668" i="1"/>
  <c r="BB668" i="1"/>
  <c r="C671" i="1"/>
  <c r="E671" i="1"/>
  <c r="J671" i="1"/>
  <c r="K671" i="1"/>
  <c r="L671" i="1"/>
  <c r="M671" i="1"/>
  <c r="N671" i="1"/>
  <c r="O671" i="1"/>
  <c r="P671" i="1"/>
  <c r="Q671" i="1"/>
  <c r="R671" i="1"/>
  <c r="S671" i="1"/>
  <c r="T671" i="1"/>
  <c r="U671" i="1"/>
  <c r="V671" i="1"/>
  <c r="W671" i="1"/>
  <c r="X671" i="1"/>
  <c r="Y671" i="1"/>
  <c r="AD671" i="1"/>
  <c r="AE671" i="1"/>
  <c r="AF671" i="1"/>
  <c r="AG671" i="1"/>
  <c r="AH671" i="1"/>
  <c r="AI671" i="1"/>
  <c r="AJ671" i="1"/>
  <c r="AK671" i="1"/>
  <c r="AL671" i="1"/>
  <c r="AM671" i="1"/>
  <c r="AN671" i="1"/>
  <c r="AO671" i="1"/>
  <c r="AP671" i="1"/>
  <c r="AQ671" i="1"/>
  <c r="AR671" i="1"/>
  <c r="AS671" i="1"/>
  <c r="AT671" i="1"/>
  <c r="AU671" i="1"/>
  <c r="AV671" i="1"/>
  <c r="AW671" i="1"/>
  <c r="BB671" i="1"/>
  <c r="C827" i="1"/>
  <c r="E827" i="1"/>
  <c r="J827" i="1"/>
  <c r="K827" i="1"/>
  <c r="L827" i="1"/>
  <c r="M827" i="1"/>
  <c r="N827" i="1"/>
  <c r="O827" i="1"/>
  <c r="P827" i="1"/>
  <c r="Q827" i="1"/>
  <c r="R827" i="1"/>
  <c r="S827" i="1"/>
  <c r="T827" i="1"/>
  <c r="U827" i="1"/>
  <c r="V827" i="1"/>
  <c r="W827" i="1"/>
  <c r="X827" i="1"/>
  <c r="Y827" i="1"/>
  <c r="AD827" i="1"/>
  <c r="AE827" i="1"/>
  <c r="AF827" i="1"/>
  <c r="AG827" i="1"/>
  <c r="AH827" i="1"/>
  <c r="AI827" i="1"/>
  <c r="AJ827" i="1"/>
  <c r="AK827" i="1"/>
  <c r="AL827" i="1"/>
  <c r="AM827" i="1"/>
  <c r="AN827" i="1"/>
  <c r="AO827" i="1"/>
  <c r="AP827" i="1"/>
  <c r="AQ827" i="1"/>
  <c r="AR827" i="1"/>
  <c r="AS827" i="1"/>
  <c r="AT827" i="1"/>
  <c r="AU827" i="1"/>
  <c r="AV827" i="1"/>
  <c r="AW827" i="1"/>
  <c r="BB827" i="1"/>
  <c r="C832" i="1"/>
  <c r="E832" i="1"/>
  <c r="J832" i="1"/>
  <c r="K832" i="1"/>
  <c r="L832" i="1"/>
  <c r="M832" i="1"/>
  <c r="N832" i="1"/>
  <c r="O832" i="1"/>
  <c r="P832" i="1"/>
  <c r="Q832" i="1"/>
  <c r="R832" i="1"/>
  <c r="S832" i="1"/>
  <c r="T832" i="1"/>
  <c r="U832" i="1"/>
  <c r="V832" i="1"/>
  <c r="W832" i="1"/>
  <c r="X832" i="1"/>
  <c r="Y832" i="1"/>
  <c r="AD832" i="1"/>
  <c r="AE832" i="1"/>
  <c r="AF832" i="1"/>
  <c r="AG832" i="1"/>
  <c r="AH832" i="1"/>
  <c r="AI832" i="1"/>
  <c r="AJ832" i="1"/>
  <c r="AK832" i="1"/>
  <c r="AL832" i="1"/>
  <c r="AM832" i="1"/>
  <c r="AN832" i="1"/>
  <c r="AO832" i="1"/>
  <c r="AP832" i="1"/>
  <c r="AQ832" i="1"/>
  <c r="AR832" i="1"/>
  <c r="AS832" i="1"/>
  <c r="AT832" i="1"/>
  <c r="AU832" i="1"/>
  <c r="AV832" i="1"/>
  <c r="AW832" i="1"/>
  <c r="BB832" i="1"/>
  <c r="BB1027" i="1"/>
  <c r="BB1031" i="1"/>
  <c r="P14" i="76" l="1"/>
  <c r="P14" i="77"/>
  <c r="P15" i="77"/>
  <c r="P15" i="76"/>
  <c r="L15" i="69"/>
  <c r="O14" i="77"/>
  <c r="O14" i="76"/>
  <c r="I14" i="76"/>
  <c r="I14" i="77"/>
  <c r="G14" i="76"/>
  <c r="G14" i="77"/>
  <c r="O15" i="69"/>
  <c r="L14" i="76"/>
  <c r="L14" i="77"/>
  <c r="I15" i="69"/>
  <c r="H15" i="76"/>
  <c r="H15" i="77"/>
  <c r="G15" i="69"/>
  <c r="O14" i="69"/>
  <c r="O14" i="72"/>
  <c r="I14" i="72"/>
  <c r="I14" i="69"/>
  <c r="G14" i="69"/>
  <c r="G14" i="72"/>
  <c r="H14" i="77"/>
  <c r="H14" i="76"/>
  <c r="H15" i="72"/>
  <c r="H15" i="69"/>
  <c r="L14" i="69"/>
  <c r="L14" i="72"/>
  <c r="H14" i="72"/>
  <c r="H14" i="69"/>
  <c r="J8" i="69"/>
  <c r="J8" i="72"/>
  <c r="J9" i="77"/>
  <c r="J9" i="76"/>
  <c r="I9" i="69"/>
  <c r="I9" i="72"/>
  <c r="K9" i="72"/>
  <c r="K9" i="69"/>
  <c r="J9" i="72"/>
  <c r="J9" i="69"/>
  <c r="J8" i="77"/>
  <c r="J8" i="76"/>
  <c r="O9" i="76"/>
  <c r="O9" i="77"/>
  <c r="BJ827" i="1"/>
  <c r="BJ1120" i="1"/>
  <c r="D827" i="1"/>
  <c r="BJ575" i="1"/>
  <c r="BJ1124" i="1"/>
  <c r="BJ668" i="1"/>
  <c r="BJ1027" i="1"/>
  <c r="BJ671" i="1"/>
  <c r="BJ571" i="1"/>
  <c r="BJ1031" i="1"/>
  <c r="BJ832" i="1"/>
  <c r="BB641" i="1"/>
  <c r="BB266" i="1"/>
  <c r="BB319" i="1"/>
  <c r="BB339" i="1"/>
  <c r="BB420" i="1"/>
  <c r="BB435" i="1"/>
  <c r="BB708" i="1"/>
  <c r="BB725" i="1"/>
  <c r="BB15" i="1"/>
  <c r="BB29" i="1"/>
  <c r="BB247" i="1"/>
  <c r="BB261" i="1"/>
  <c r="BB634" i="1"/>
  <c r="BB649" i="1"/>
  <c r="BB769" i="1"/>
  <c r="BB783" i="1"/>
  <c r="BB16" i="1"/>
  <c r="BB30" i="1"/>
  <c r="BB248" i="1"/>
  <c r="BB262" i="1"/>
  <c r="BB140" i="1"/>
  <c r="BB163" i="1"/>
  <c r="BB489" i="1"/>
  <c r="BB513" i="1"/>
  <c r="BB528" i="1"/>
  <c r="BB549" i="1"/>
  <c r="BB715" i="1"/>
  <c r="BB731" i="1"/>
  <c r="BB741" i="1"/>
  <c r="BB848" i="1"/>
  <c r="BB865" i="1"/>
  <c r="BB1132" i="1"/>
  <c r="BB1144" i="1"/>
  <c r="BB1155" i="1"/>
  <c r="BB286" i="1"/>
  <c r="BB303" i="1"/>
  <c r="BB678" i="1"/>
  <c r="BB693" i="1"/>
  <c r="BB952" i="1"/>
  <c r="BB972" i="1"/>
  <c r="BB849" i="1"/>
  <c r="BB866" i="1"/>
  <c r="BB1048" i="1"/>
  <c r="BB1065" i="1"/>
  <c r="BB109" i="1"/>
  <c r="BB126" i="1"/>
  <c r="BB137" i="1"/>
  <c r="BB959" i="1"/>
  <c r="BB979" i="1"/>
  <c r="BB391" i="1"/>
  <c r="BB409" i="1"/>
  <c r="BB766" i="1"/>
  <c r="BB780" i="1"/>
  <c r="BB795" i="1"/>
  <c r="BB296" i="1"/>
  <c r="BB314" i="1"/>
  <c r="BB334" i="1"/>
  <c r="BB801" i="1"/>
  <c r="BB816" i="1"/>
  <c r="BB1055" i="1"/>
  <c r="BB1074" i="1"/>
  <c r="BB1092" i="1"/>
  <c r="BB50" i="1"/>
  <c r="BB68" i="1"/>
  <c r="BB539" i="1"/>
  <c r="BB559" i="1"/>
  <c r="BB568" i="1"/>
  <c r="BB997" i="1"/>
  <c r="BB1010" i="1"/>
  <c r="BB1021" i="1"/>
  <c r="BB395" i="1"/>
  <c r="BB413" i="1"/>
  <c r="BB431" i="1"/>
  <c r="BB686" i="1"/>
  <c r="BB700" i="1"/>
  <c r="BB999" i="1"/>
  <c r="BB1012" i="1"/>
  <c r="BB1022" i="1"/>
  <c r="BB598" i="1"/>
  <c r="BB618" i="1"/>
  <c r="BB210" i="1"/>
  <c r="BB229" i="1"/>
  <c r="BB639" i="1"/>
  <c r="BB896" i="1"/>
  <c r="BB916" i="1"/>
  <c r="BB927" i="1"/>
  <c r="BB48" i="1"/>
  <c r="BB66" i="1"/>
  <c r="BB536" i="1"/>
  <c r="BB556" i="1"/>
  <c r="BB995" i="1"/>
  <c r="BB1009" i="1"/>
  <c r="BB1090" i="1"/>
  <c r="BB1107" i="1"/>
  <c r="BB1138" i="1"/>
  <c r="BB1150" i="1"/>
  <c r="BB336" i="1"/>
  <c r="BB352" i="1"/>
  <c r="BB433" i="1"/>
  <c r="BB449" i="1"/>
  <c r="BB880" i="1"/>
  <c r="BB899" i="1"/>
  <c r="BB461" i="1"/>
  <c r="BB919" i="1"/>
  <c r="BB1162" i="1"/>
  <c r="BB184" i="1"/>
  <c r="BB373" i="1"/>
  <c r="BB654" i="1"/>
  <c r="BB664" i="1"/>
  <c r="BB1025" i="1"/>
  <c r="BB1026" i="1"/>
  <c r="BB831" i="1"/>
  <c r="BB838" i="1"/>
  <c r="BB1030" i="1"/>
  <c r="BB1037" i="1"/>
  <c r="BB170" i="1"/>
  <c r="BB448" i="1"/>
  <c r="BB460" i="1"/>
  <c r="BB380" i="1"/>
  <c r="BB466" i="1"/>
  <c r="BB469" i="1"/>
  <c r="BB747" i="1"/>
  <c r="BB752" i="1"/>
  <c r="BB1118" i="1"/>
  <c r="BB1119" i="1"/>
  <c r="BB86" i="1"/>
  <c r="BB91" i="1"/>
  <c r="BB274" i="1"/>
  <c r="BB279" i="1"/>
  <c r="BB371" i="1"/>
  <c r="BB378" i="1"/>
  <c r="BB746" i="1"/>
  <c r="BB751" i="1"/>
  <c r="BB933" i="1"/>
  <c r="BB35" i="1"/>
  <c r="BB53" i="1"/>
  <c r="BB398" i="1"/>
  <c r="BB416" i="1"/>
  <c r="BB417" i="1"/>
  <c r="BB432" i="1"/>
  <c r="BB687" i="1"/>
  <c r="BB701" i="1"/>
  <c r="BB250" i="1"/>
  <c r="BB264" i="1"/>
  <c r="BB857" i="1"/>
  <c r="BB877" i="1"/>
  <c r="BB446" i="1"/>
  <c r="BB459" i="1"/>
  <c r="BB685" i="1"/>
  <c r="BB699" i="1"/>
  <c r="BB51" i="1"/>
  <c r="BB69" i="1"/>
  <c r="BB394" i="1"/>
  <c r="BB411" i="1"/>
  <c r="BB735" i="1"/>
  <c r="BB744" i="1"/>
  <c r="BB963" i="1"/>
  <c r="BB983" i="1"/>
  <c r="BB703" i="1"/>
  <c r="BB720" i="1"/>
  <c r="BB946" i="1"/>
  <c r="BB964" i="1"/>
  <c r="BB232" i="1"/>
  <c r="BB251" i="1"/>
  <c r="BB841" i="1"/>
  <c r="BB859" i="1"/>
  <c r="BB330" i="1"/>
  <c r="BB348" i="1"/>
  <c r="BB362" i="1"/>
  <c r="BB141" i="1"/>
  <c r="BB164" i="1"/>
  <c r="BB635" i="1"/>
  <c r="BB650" i="1"/>
  <c r="BB663" i="1"/>
  <c r="BB331" i="1"/>
  <c r="BB349" i="1"/>
  <c r="BB142" i="1"/>
  <c r="BB165" i="1"/>
  <c r="BB636" i="1"/>
  <c r="BB651" i="1"/>
  <c r="BB1087" i="1"/>
  <c r="BB1106" i="1"/>
  <c r="BB102" i="1"/>
  <c r="BB119" i="1"/>
  <c r="BB585" i="1"/>
  <c r="BB604" i="1"/>
  <c r="BB763" i="1"/>
  <c r="BB777" i="1"/>
  <c r="BB1047" i="1"/>
  <c r="BB1064" i="1"/>
  <c r="BB12" i="1"/>
  <c r="BB26" i="1"/>
  <c r="BB292" i="1"/>
  <c r="BB308" i="1"/>
  <c r="BB531" i="1"/>
  <c r="BB551" i="1"/>
  <c r="BB1130" i="1"/>
  <c r="BB1142" i="1"/>
  <c r="BB476" i="1"/>
  <c r="BB500" i="1"/>
  <c r="BB888" i="1"/>
  <c r="BB908" i="1"/>
  <c r="BB205" i="1"/>
  <c r="BB224" i="1"/>
  <c r="BB488" i="1"/>
  <c r="BB512" i="1"/>
  <c r="BB891" i="1"/>
  <c r="BB912" i="1"/>
  <c r="BB97" i="1"/>
  <c r="BB114" i="1"/>
  <c r="BB131" i="1"/>
  <c r="BB283" i="1"/>
  <c r="BB298" i="1"/>
  <c r="BB317" i="1"/>
  <c r="BB759" i="1"/>
  <c r="BB774" i="1"/>
  <c r="BB167" i="1"/>
  <c r="BB76" i="1"/>
  <c r="BB1088" i="1"/>
  <c r="BB597" i="1"/>
  <c r="BB617" i="1"/>
  <c r="BB637" i="1"/>
  <c r="BB535" i="1"/>
  <c r="BB555" i="1"/>
  <c r="BB201" i="1"/>
  <c r="BB220" i="1"/>
  <c r="BB479" i="1"/>
  <c r="BB503" i="1"/>
  <c r="BB889" i="1"/>
  <c r="BB909" i="1"/>
  <c r="BB194" i="1"/>
  <c r="BB213" i="1"/>
  <c r="BB471" i="1"/>
  <c r="BB495" i="1"/>
  <c r="BB883" i="1"/>
  <c r="BB904" i="1"/>
  <c r="BB74" i="1"/>
  <c r="BB199" i="1"/>
  <c r="BB218" i="1"/>
  <c r="BB440" i="1"/>
  <c r="BB454" i="1"/>
  <c r="BB643" i="1"/>
  <c r="BB657" i="1"/>
  <c r="BB1079" i="1"/>
  <c r="BB1098" i="1"/>
  <c r="BB1110" i="1"/>
  <c r="BB812" i="1"/>
  <c r="BB1035" i="1"/>
  <c r="BB1040" i="1"/>
  <c r="BB802" i="1"/>
  <c r="BB817" i="1"/>
  <c r="BB998" i="1"/>
  <c r="BB1011" i="1"/>
  <c r="BB46" i="1"/>
  <c r="BB64" i="1"/>
  <c r="BB477" i="1"/>
  <c r="BB501" i="1"/>
  <c r="BB951" i="1"/>
  <c r="BB971" i="1"/>
  <c r="BB989" i="1"/>
  <c r="BB586" i="1"/>
  <c r="BB605" i="1"/>
  <c r="BB623" i="1"/>
  <c r="BB788" i="1"/>
  <c r="BB805" i="1"/>
  <c r="BB133" i="1"/>
  <c r="BB155" i="1"/>
  <c r="BB177" i="1"/>
  <c r="BB526" i="1"/>
  <c r="BB238" i="1"/>
  <c r="BB254" i="1"/>
  <c r="BB1134" i="1"/>
  <c r="BB1146" i="1"/>
  <c r="BB764" i="1"/>
  <c r="BB778" i="1"/>
  <c r="BB445" i="1"/>
  <c r="BB458" i="1"/>
  <c r="BB652" i="1"/>
  <c r="BB208" i="1"/>
  <c r="BB227" i="1"/>
  <c r="BB288" i="1"/>
  <c r="BB305" i="1"/>
  <c r="BB323" i="1"/>
  <c r="BB589" i="1"/>
  <c r="BB608" i="1"/>
  <c r="BB626" i="1"/>
  <c r="BB791" i="1"/>
  <c r="BB809" i="1"/>
  <c r="BB480" i="1"/>
  <c r="BB504" i="1"/>
  <c r="BB956" i="1"/>
  <c r="BB976" i="1"/>
  <c r="BB991" i="1"/>
  <c r="BB143" i="1"/>
  <c r="BB166" i="1"/>
  <c r="BB363" i="1"/>
  <c r="BB684" i="1"/>
  <c r="BB698" i="1"/>
  <c r="BB785" i="1"/>
  <c r="BB101" i="1"/>
  <c r="BB118" i="1"/>
  <c r="BB341" i="1"/>
  <c r="BB762" i="1"/>
  <c r="BB1004" i="1"/>
  <c r="BB1016" i="1"/>
  <c r="BB1078" i="1"/>
  <c r="BB1097" i="1"/>
  <c r="BB527" i="1"/>
  <c r="BB548" i="1"/>
  <c r="BB847" i="1"/>
  <c r="BB864" i="1"/>
  <c r="BB144" i="1"/>
  <c r="BB271" i="1"/>
  <c r="BB350" i="1"/>
  <c r="BB364" i="1"/>
  <c r="BB770" i="1"/>
  <c r="BB786" i="1"/>
  <c r="BB108" i="1"/>
  <c r="BB125" i="1"/>
  <c r="BB682" i="1"/>
  <c r="BB696" i="1"/>
  <c r="BB854" i="1"/>
  <c r="BB871" i="1"/>
  <c r="BB83" i="1"/>
  <c r="BB84" i="1"/>
  <c r="BB246" i="1"/>
  <c r="BB260" i="1"/>
  <c r="BB532" i="1"/>
  <c r="BB552" i="1"/>
  <c r="BB1043" i="1"/>
  <c r="BB1059" i="1"/>
  <c r="BB885" i="1"/>
  <c r="BB906" i="1"/>
  <c r="BB1045" i="1"/>
  <c r="BB1061" i="1"/>
  <c r="BB710" i="1"/>
  <c r="BB727" i="1"/>
  <c r="BB392" i="1"/>
  <c r="BB410" i="1"/>
  <c r="BB428" i="1"/>
  <c r="BB14" i="1"/>
  <c r="BB28" i="1"/>
  <c r="BB310" i="1"/>
  <c r="BB327" i="1"/>
  <c r="BB596" i="1"/>
  <c r="BB616" i="1"/>
  <c r="BB149" i="1"/>
  <c r="BB172" i="1"/>
  <c r="BB338" i="1"/>
  <c r="BB354" i="1"/>
  <c r="BB523" i="1"/>
  <c r="BB544" i="1"/>
  <c r="BB1129" i="1"/>
  <c r="BB1140" i="1"/>
  <c r="BB948" i="1"/>
  <c r="BB967" i="1"/>
  <c r="BB104" i="1"/>
  <c r="BB660" i="1"/>
  <c r="BB401" i="1"/>
  <c r="BB421" i="1"/>
  <c r="BB625" i="1"/>
  <c r="BB645" i="1"/>
  <c r="BB1067" i="1"/>
  <c r="BB1081" i="1"/>
  <c r="BB130" i="1"/>
  <c r="BB234" i="1"/>
  <c r="BB252" i="1"/>
  <c r="BB265" i="1"/>
  <c r="BB705" i="1"/>
  <c r="BB722" i="1"/>
  <c r="BB13" i="1"/>
  <c r="BB27" i="1"/>
  <c r="BB206" i="1"/>
  <c r="BB225" i="1"/>
  <c r="BB994" i="1"/>
  <c r="BB1007" i="1"/>
  <c r="BB895" i="1"/>
  <c r="BB914" i="1"/>
  <c r="BB798" i="1"/>
  <c r="BB813" i="1"/>
  <c r="BB492" i="1"/>
  <c r="BB516" i="1"/>
  <c r="BB443" i="1"/>
  <c r="BB456" i="1"/>
  <c r="BB869" i="1"/>
  <c r="BB993" i="1"/>
  <c r="BB1005" i="1"/>
  <c r="BB1017" i="1"/>
  <c r="BB1103" i="1"/>
  <c r="BB1115" i="1"/>
  <c r="BB156" i="1"/>
  <c r="BB179" i="1"/>
  <c r="BB478" i="1"/>
  <c r="BB502" i="1"/>
  <c r="BB587" i="1"/>
  <c r="BB606" i="1"/>
  <c r="BB624" i="1"/>
  <c r="BB680" i="1"/>
  <c r="BB444" i="1"/>
  <c r="BB457" i="1"/>
  <c r="BB1020" i="1"/>
  <c r="BB329" i="1"/>
  <c r="BB346" i="1"/>
  <c r="BB360" i="1"/>
  <c r="BB856" i="1"/>
  <c r="BB873" i="1"/>
  <c r="BB287" i="1"/>
  <c r="BB304" i="1"/>
  <c r="BB644" i="1"/>
  <c r="BB658" i="1"/>
  <c r="BB789" i="1"/>
  <c r="BB806" i="1"/>
  <c r="BB953" i="1"/>
  <c r="BB973" i="1"/>
  <c r="BB1133" i="1"/>
  <c r="BB1145" i="1"/>
  <c r="BB275" i="1"/>
  <c r="BB280" i="1"/>
  <c r="BB572" i="1"/>
  <c r="BB577" i="1"/>
  <c r="BB935" i="1"/>
  <c r="BB942" i="1"/>
  <c r="BB688" i="1"/>
  <c r="BB757" i="1"/>
  <c r="BB772" i="1"/>
  <c r="BB882" i="1"/>
  <c r="BB903" i="1"/>
  <c r="BB923" i="1"/>
  <c r="BB1041" i="1"/>
  <c r="BB1057" i="1"/>
  <c r="BB1153" i="1"/>
  <c r="BB1166" i="1"/>
  <c r="BB197" i="1"/>
  <c r="BB385" i="1"/>
  <c r="BB760" i="1"/>
  <c r="BB775" i="1"/>
  <c r="BB886" i="1"/>
  <c r="BB717" i="1"/>
  <c r="BB733" i="1"/>
  <c r="BB742" i="1"/>
  <c r="BB484" i="1"/>
  <c r="BB508" i="1"/>
  <c r="BB855" i="1"/>
  <c r="BB872" i="1"/>
  <c r="BB1137" i="1"/>
  <c r="BB1149" i="1"/>
  <c r="BB1158" i="1"/>
  <c r="BB239" i="1"/>
  <c r="BB255" i="1"/>
  <c r="BB681" i="1"/>
  <c r="BB695" i="1"/>
  <c r="BB1049" i="1"/>
  <c r="BB1066" i="1"/>
  <c r="BB43" i="1"/>
  <c r="BB61" i="1"/>
  <c r="BB202" i="1"/>
  <c r="BB221" i="1"/>
  <c r="BB289" i="1"/>
  <c r="BB387" i="1"/>
  <c r="BB402" i="1"/>
  <c r="BB422" i="1"/>
  <c r="BB481" i="1"/>
  <c r="BB505" i="1"/>
  <c r="BB590" i="1"/>
  <c r="BB609" i="1"/>
  <c r="BB792" i="1"/>
  <c r="BB374" i="1"/>
  <c r="BB381" i="1"/>
  <c r="BB748" i="1"/>
  <c r="BB753" i="1"/>
  <c r="BB3" i="1"/>
  <c r="BB87" i="1"/>
  <c r="BB92" i="1"/>
  <c r="BB187" i="1"/>
  <c r="BB191" i="1"/>
  <c r="BB276" i="1"/>
  <c r="BB281" i="1"/>
  <c r="BB464" i="1"/>
  <c r="BB302" i="1"/>
  <c r="BB322" i="1"/>
  <c r="BB804" i="1"/>
  <c r="BB818" i="1"/>
  <c r="BB988" i="1"/>
  <c r="BB1003" i="1"/>
  <c r="BB1015" i="1"/>
  <c r="BB1063" i="1"/>
  <c r="BB1076" i="1"/>
  <c r="BB70" i="1"/>
  <c r="BB79" i="1"/>
  <c r="BB146" i="1"/>
  <c r="BB169" i="1"/>
  <c r="BB351" i="1"/>
  <c r="BB365" i="1"/>
  <c r="BB879" i="1"/>
  <c r="BB898" i="1"/>
  <c r="BB918" i="1"/>
  <c r="BB1093" i="1"/>
  <c r="BB1108" i="1"/>
  <c r="BB1117" i="1"/>
  <c r="BB99" i="1"/>
  <c r="BB116" i="1"/>
  <c r="BB675" i="1"/>
  <c r="BB690" i="1"/>
  <c r="BB949" i="1"/>
  <c r="BB969" i="1"/>
  <c r="BB132" i="1"/>
  <c r="BB340" i="1"/>
  <c r="BB436" i="1"/>
  <c r="BB451" i="1"/>
  <c r="BB521" i="1"/>
  <c r="BB542" i="1"/>
  <c r="BB561" i="1"/>
  <c r="BB1024" i="1"/>
  <c r="BB702" i="1"/>
  <c r="BB719" i="1"/>
  <c r="BB736" i="1"/>
  <c r="BB840" i="1"/>
  <c r="BB858" i="1"/>
  <c r="BB1128" i="1"/>
  <c r="BB1139" i="1"/>
  <c r="BB1152" i="1"/>
  <c r="BB1165" i="1"/>
  <c r="BB10" i="1"/>
  <c r="BB11" i="1"/>
  <c r="BB23" i="1"/>
  <c r="BB24" i="1"/>
  <c r="BB242" i="1"/>
  <c r="BB257" i="1"/>
  <c r="BB269" i="1"/>
  <c r="BB627" i="1"/>
  <c r="BB646" i="1"/>
  <c r="BB661" i="1"/>
  <c r="BB765" i="1"/>
  <c r="BB779" i="1"/>
  <c r="BB595" i="1"/>
  <c r="BB615" i="1"/>
  <c r="BB368" i="1"/>
  <c r="BB913" i="1"/>
  <c r="BB925" i="1"/>
  <c r="BB930" i="1"/>
  <c r="BB47" i="1"/>
  <c r="BB574" i="1"/>
  <c r="BB579" i="1"/>
  <c r="BB88" i="1"/>
  <c r="BB93" i="1"/>
  <c r="BB154" i="1"/>
  <c r="BB176" i="1"/>
  <c r="BB186" i="1"/>
  <c r="BB188" i="1"/>
  <c r="BB192" i="1"/>
  <c r="BB267" i="1"/>
  <c r="BB272" i="1"/>
  <c r="BB285" i="1"/>
  <c r="BB301" i="1"/>
  <c r="BB321" i="1"/>
  <c r="BB439" i="1"/>
  <c r="BB453" i="1"/>
  <c r="BB463" i="1"/>
  <c r="BB525" i="1"/>
  <c r="BB563" i="1"/>
  <c r="BB656" i="1"/>
  <c r="BB665" i="1"/>
  <c r="BB712" i="1"/>
  <c r="BB729" i="1"/>
  <c r="BB739" i="1"/>
  <c r="BB794" i="1"/>
  <c r="BB811" i="1"/>
  <c r="BB277" i="1"/>
  <c r="BB1104" i="1"/>
  <c r="BB1116" i="1"/>
  <c r="BB282" i="1"/>
  <c r="BB1136" i="1"/>
  <c r="BB1148" i="1"/>
  <c r="BB72" i="1"/>
  <c r="BB113" i="1"/>
  <c r="BB129" i="1"/>
  <c r="BB573" i="1"/>
  <c r="BB578" i="1"/>
  <c r="BB758" i="1"/>
  <c r="BB773" i="1"/>
  <c r="BB884" i="1"/>
  <c r="BB655" i="1"/>
  <c r="BB160" i="1"/>
  <c r="BB181" i="1"/>
  <c r="BB290" i="1"/>
  <c r="BB306" i="1"/>
  <c r="BB324" i="1"/>
  <c r="BB793" i="1"/>
  <c r="BB810" i="1"/>
  <c r="BB821" i="1"/>
  <c r="BB1100" i="1"/>
  <c r="BB1112" i="1"/>
  <c r="BB161" i="1"/>
  <c r="BB182" i="1"/>
  <c r="BB291" i="1"/>
  <c r="BB307" i="1"/>
  <c r="BB325" i="1"/>
  <c r="BB936" i="1"/>
  <c r="BB1101" i="1"/>
  <c r="BB105" i="1"/>
  <c r="BB122" i="1"/>
  <c r="BB135" i="1"/>
  <c r="BB486" i="1"/>
  <c r="BB510" i="1"/>
  <c r="BB957" i="1"/>
  <c r="BB977" i="1"/>
  <c r="BB1051" i="1"/>
  <c r="BB1068" i="1"/>
  <c r="BB1082" i="1"/>
  <c r="BB106" i="1"/>
  <c r="BB123" i="1"/>
  <c r="BB136" i="1"/>
  <c r="BB487" i="1"/>
  <c r="BB511" i="1"/>
  <c r="BB958" i="1"/>
  <c r="BB978" i="1"/>
  <c r="BB1052" i="1"/>
  <c r="BB1069" i="1"/>
  <c r="BB1083" i="1"/>
  <c r="BB369" i="1"/>
  <c r="BB372" i="1"/>
  <c r="BB379" i="1"/>
  <c r="BB931" i="1"/>
  <c r="BB934" i="1"/>
  <c r="BB941" i="1"/>
  <c r="BB667" i="1"/>
  <c r="BB670" i="1"/>
  <c r="BB258" i="1"/>
  <c r="BB270" i="1"/>
  <c r="BB358" i="1"/>
  <c r="BB647" i="1"/>
  <c r="BB662" i="1"/>
  <c r="BB110" i="1"/>
  <c r="BB127" i="1"/>
  <c r="BB138" i="1"/>
  <c r="BB683" i="1"/>
  <c r="BB697" i="1"/>
  <c r="BB767" i="1"/>
  <c r="BB781" i="1"/>
  <c r="BB892" i="1"/>
  <c r="BB1008" i="1"/>
  <c r="BB1019" i="1"/>
  <c r="BB344" i="1"/>
  <c r="BB442" i="1"/>
  <c r="BB455" i="1"/>
  <c r="BB1099" i="1"/>
  <c r="BB1111" i="1"/>
  <c r="BB39" i="1"/>
  <c r="BB57" i="1"/>
  <c r="BB73" i="1"/>
  <c r="BB195" i="1"/>
  <c r="BB215" i="1"/>
  <c r="BB235" i="1"/>
  <c r="BB384" i="1"/>
  <c r="BB400" i="1"/>
  <c r="BB419" i="1"/>
  <c r="BB706" i="1"/>
  <c r="BB723" i="1"/>
  <c r="BB737" i="1"/>
  <c r="BB843" i="1"/>
  <c r="BB861" i="1"/>
  <c r="BB905" i="1"/>
  <c r="BB472" i="1"/>
  <c r="BB496" i="1"/>
  <c r="BB947" i="1"/>
  <c r="BB583" i="1"/>
  <c r="BB602" i="1"/>
  <c r="BB621" i="1"/>
  <c r="BB965" i="1"/>
  <c r="BB985" i="1"/>
  <c r="BB241" i="1"/>
  <c r="BB157" i="1"/>
  <c r="BB180" i="1"/>
  <c r="BB388" i="1"/>
  <c r="BB403" i="1"/>
  <c r="BB591" i="1"/>
  <c r="BB610" i="1"/>
  <c r="BB910" i="1"/>
  <c r="BB924" i="1"/>
  <c r="BB929" i="1"/>
  <c r="BB75" i="1"/>
  <c r="BB82" i="1"/>
  <c r="BB89" i="1"/>
  <c r="BB94" i="1"/>
  <c r="BB429" i="1"/>
  <c r="BB633" i="1"/>
  <c r="BB309" i="1"/>
  <c r="BB326" i="1"/>
  <c r="BB533" i="1"/>
  <c r="BB553" i="1"/>
  <c r="BB567" i="1"/>
  <c r="BB718" i="1"/>
  <c r="BB734" i="1"/>
  <c r="BB743" i="1"/>
  <c r="BB42" i="1"/>
  <c r="BB60" i="1"/>
  <c r="BB200" i="1"/>
  <c r="BB219" i="1"/>
  <c r="BB790" i="1"/>
  <c r="BB807" i="1"/>
  <c r="BB954" i="1"/>
  <c r="BB974" i="1"/>
  <c r="BB990" i="1"/>
  <c r="BB1080" i="1"/>
  <c r="BB34" i="1"/>
  <c r="BB52" i="1"/>
  <c r="BB396" i="1"/>
  <c r="BB414" i="1"/>
  <c r="BB519" i="1"/>
  <c r="BB540" i="1"/>
  <c r="BB560" i="1"/>
  <c r="BB984" i="1"/>
  <c r="BB1000" i="1"/>
  <c r="BB1013" i="1"/>
  <c r="BB8" i="1"/>
  <c r="BB21" i="1"/>
  <c r="BB212" i="1"/>
  <c r="BB231" i="1"/>
  <c r="BB147" i="1"/>
  <c r="BB921" i="1"/>
  <c r="BB581" i="1"/>
  <c r="BB599" i="1"/>
  <c r="BB619" i="1"/>
  <c r="BB901" i="1"/>
  <c r="BB1095" i="1"/>
  <c r="BB1109" i="1"/>
  <c r="BB189" i="1"/>
  <c r="BB389" i="1"/>
  <c r="BB594" i="1"/>
  <c r="BB614" i="1"/>
  <c r="BB632" i="1"/>
  <c r="BB674" i="1"/>
  <c r="BB689" i="1"/>
  <c r="BB36" i="1"/>
  <c r="BB54" i="1"/>
  <c r="BB71" i="1"/>
  <c r="BB152" i="1"/>
  <c r="BB174" i="1"/>
  <c r="BB236" i="1"/>
  <c r="BB253" i="1"/>
  <c r="BB1044" i="1"/>
  <c r="BB1060" i="1"/>
  <c r="BB761" i="1"/>
  <c r="BB776" i="1"/>
  <c r="BB1154" i="1"/>
  <c r="BB1167" i="1"/>
  <c r="BB499" i="1"/>
  <c r="BB709" i="1"/>
  <c r="BB726" i="1"/>
  <c r="BB863" i="1"/>
  <c r="BB315" i="1"/>
  <c r="D160" i="1" l="1"/>
  <c r="D181" i="1"/>
  <c r="B290" i="1"/>
  <c r="D290" i="1"/>
  <c r="D306" i="1"/>
  <c r="B324" i="1"/>
  <c r="D324" i="1"/>
  <c r="D793" i="1"/>
  <c r="D810" i="1"/>
  <c r="D821" i="1"/>
  <c r="B161" i="1"/>
  <c r="D161" i="1"/>
  <c r="B182" i="1"/>
  <c r="D182" i="1"/>
  <c r="B291" i="1"/>
  <c r="D291" i="1"/>
  <c r="D307" i="1"/>
  <c r="B325" i="1"/>
  <c r="D325" i="1"/>
  <c r="D833" i="1"/>
  <c r="D936" i="1"/>
  <c r="D943" i="1"/>
  <c r="D105" i="1"/>
  <c r="B135" i="1"/>
  <c r="D486" i="1"/>
  <c r="D510" i="1"/>
  <c r="D957" i="1"/>
  <c r="A160" i="1"/>
  <c r="C160" i="1"/>
  <c r="E160" i="1"/>
  <c r="J160" i="1"/>
  <c r="K160" i="1"/>
  <c r="L160" i="1"/>
  <c r="M160" i="1"/>
  <c r="N160" i="1"/>
  <c r="O160" i="1"/>
  <c r="P160" i="1"/>
  <c r="Q160" i="1"/>
  <c r="R160" i="1"/>
  <c r="S160" i="1"/>
  <c r="T160" i="1"/>
  <c r="U160" i="1"/>
  <c r="V160" i="1"/>
  <c r="W160" i="1"/>
  <c r="X160" i="1"/>
  <c r="Y160" i="1"/>
  <c r="AD160" i="1"/>
  <c r="AE160" i="1"/>
  <c r="AF160" i="1"/>
  <c r="AG160" i="1"/>
  <c r="AH160" i="1"/>
  <c r="AI160" i="1"/>
  <c r="AJ160" i="1"/>
  <c r="AK160" i="1"/>
  <c r="AL160" i="1"/>
  <c r="AM160" i="1"/>
  <c r="AN160" i="1"/>
  <c r="AO160" i="1"/>
  <c r="AP160" i="1"/>
  <c r="AQ160" i="1"/>
  <c r="AR160" i="1"/>
  <c r="AS160" i="1"/>
  <c r="AT160" i="1"/>
  <c r="AU160" i="1"/>
  <c r="AV160" i="1"/>
  <c r="AW160" i="1"/>
  <c r="A181" i="1"/>
  <c r="B181" i="1"/>
  <c r="C181" i="1"/>
  <c r="E181" i="1"/>
  <c r="J181" i="1"/>
  <c r="K181" i="1"/>
  <c r="L181" i="1"/>
  <c r="M181" i="1"/>
  <c r="N181" i="1"/>
  <c r="O181" i="1"/>
  <c r="P181" i="1"/>
  <c r="Q181" i="1"/>
  <c r="R181" i="1"/>
  <c r="S181" i="1"/>
  <c r="T181" i="1"/>
  <c r="U181" i="1"/>
  <c r="V181" i="1"/>
  <c r="W181" i="1"/>
  <c r="X181" i="1"/>
  <c r="Y181" i="1"/>
  <c r="AD181" i="1"/>
  <c r="AE181" i="1"/>
  <c r="AF181" i="1"/>
  <c r="AG181" i="1"/>
  <c r="AH181" i="1"/>
  <c r="AI181" i="1"/>
  <c r="AJ181" i="1"/>
  <c r="AK181" i="1"/>
  <c r="AL181" i="1"/>
  <c r="AM181" i="1"/>
  <c r="AN181" i="1"/>
  <c r="AO181" i="1"/>
  <c r="AP181" i="1"/>
  <c r="AQ181" i="1"/>
  <c r="AR181" i="1"/>
  <c r="AS181" i="1"/>
  <c r="AT181" i="1"/>
  <c r="AU181" i="1"/>
  <c r="AV181" i="1"/>
  <c r="AW181" i="1"/>
  <c r="A290" i="1"/>
  <c r="C290" i="1"/>
  <c r="E290" i="1"/>
  <c r="J290" i="1"/>
  <c r="K290" i="1"/>
  <c r="L290" i="1"/>
  <c r="M290" i="1"/>
  <c r="N290" i="1"/>
  <c r="O290" i="1"/>
  <c r="P290" i="1"/>
  <c r="Q290" i="1"/>
  <c r="R290" i="1"/>
  <c r="S290" i="1"/>
  <c r="T290" i="1"/>
  <c r="U290" i="1"/>
  <c r="V290" i="1"/>
  <c r="W290" i="1"/>
  <c r="X290" i="1"/>
  <c r="Y290" i="1"/>
  <c r="AD290" i="1"/>
  <c r="AE290" i="1"/>
  <c r="AF290" i="1"/>
  <c r="AG290" i="1"/>
  <c r="AH290" i="1"/>
  <c r="AI290" i="1"/>
  <c r="AJ290" i="1"/>
  <c r="AK290" i="1"/>
  <c r="AL290" i="1"/>
  <c r="AM290" i="1"/>
  <c r="AN290" i="1"/>
  <c r="AO290" i="1"/>
  <c r="AP290" i="1"/>
  <c r="AQ290" i="1"/>
  <c r="AR290" i="1"/>
  <c r="AS290" i="1"/>
  <c r="AT290" i="1"/>
  <c r="AU290" i="1"/>
  <c r="AV290" i="1"/>
  <c r="AW290" i="1"/>
  <c r="A306" i="1"/>
  <c r="B306" i="1"/>
  <c r="C306" i="1"/>
  <c r="E306" i="1"/>
  <c r="J306" i="1"/>
  <c r="K306" i="1"/>
  <c r="L306" i="1"/>
  <c r="M306" i="1"/>
  <c r="N306" i="1"/>
  <c r="O306" i="1"/>
  <c r="P306" i="1"/>
  <c r="Q306" i="1"/>
  <c r="R306" i="1"/>
  <c r="S306" i="1"/>
  <c r="T306" i="1"/>
  <c r="U306" i="1"/>
  <c r="V306" i="1"/>
  <c r="W306" i="1"/>
  <c r="X306" i="1"/>
  <c r="Y306" i="1"/>
  <c r="AD306" i="1"/>
  <c r="AE306" i="1"/>
  <c r="AF306" i="1"/>
  <c r="AG306" i="1"/>
  <c r="AH306" i="1"/>
  <c r="AI306" i="1"/>
  <c r="AJ306" i="1"/>
  <c r="AK306" i="1"/>
  <c r="AL306" i="1"/>
  <c r="AM306" i="1"/>
  <c r="AN306" i="1"/>
  <c r="AO306" i="1"/>
  <c r="AP306" i="1"/>
  <c r="AQ306" i="1"/>
  <c r="AR306" i="1"/>
  <c r="AS306" i="1"/>
  <c r="AT306" i="1"/>
  <c r="AU306" i="1"/>
  <c r="AV306" i="1"/>
  <c r="AW306" i="1"/>
  <c r="A324" i="1"/>
  <c r="C324" i="1"/>
  <c r="E324" i="1"/>
  <c r="J324" i="1"/>
  <c r="K324" i="1"/>
  <c r="L324" i="1"/>
  <c r="M324" i="1"/>
  <c r="N324" i="1"/>
  <c r="O324" i="1"/>
  <c r="P324" i="1"/>
  <c r="Q324" i="1"/>
  <c r="R324" i="1"/>
  <c r="S324" i="1"/>
  <c r="T324" i="1"/>
  <c r="U324" i="1"/>
  <c r="V324" i="1"/>
  <c r="W324" i="1"/>
  <c r="X324" i="1"/>
  <c r="Y324" i="1"/>
  <c r="AD324" i="1"/>
  <c r="AE324" i="1"/>
  <c r="AF324" i="1"/>
  <c r="AG324" i="1"/>
  <c r="AH324" i="1"/>
  <c r="AI324" i="1"/>
  <c r="AJ324" i="1"/>
  <c r="AK324" i="1"/>
  <c r="AL324" i="1"/>
  <c r="AM324" i="1"/>
  <c r="AN324" i="1"/>
  <c r="AO324" i="1"/>
  <c r="AP324" i="1"/>
  <c r="AQ324" i="1"/>
  <c r="AR324" i="1"/>
  <c r="AS324" i="1"/>
  <c r="AT324" i="1"/>
  <c r="AU324" i="1"/>
  <c r="AV324" i="1"/>
  <c r="AW324" i="1"/>
  <c r="C793" i="1"/>
  <c r="E793" i="1"/>
  <c r="J793" i="1"/>
  <c r="K793" i="1"/>
  <c r="L793" i="1"/>
  <c r="M793" i="1"/>
  <c r="N793" i="1"/>
  <c r="O793" i="1"/>
  <c r="P793" i="1"/>
  <c r="Q793" i="1"/>
  <c r="R793" i="1"/>
  <c r="S793" i="1"/>
  <c r="T793" i="1"/>
  <c r="U793" i="1"/>
  <c r="V793" i="1"/>
  <c r="W793" i="1"/>
  <c r="X793" i="1"/>
  <c r="Y793" i="1"/>
  <c r="AD793" i="1"/>
  <c r="AE793" i="1"/>
  <c r="AF793" i="1"/>
  <c r="AG793" i="1"/>
  <c r="AH793" i="1"/>
  <c r="AI793" i="1"/>
  <c r="AJ793" i="1"/>
  <c r="AK793" i="1"/>
  <c r="AL793" i="1"/>
  <c r="AM793" i="1"/>
  <c r="AN793" i="1"/>
  <c r="AO793" i="1"/>
  <c r="AP793" i="1"/>
  <c r="AQ793" i="1"/>
  <c r="AR793" i="1"/>
  <c r="AS793" i="1"/>
  <c r="AT793" i="1"/>
  <c r="AU793" i="1"/>
  <c r="AV793" i="1"/>
  <c r="AW793" i="1"/>
  <c r="C810" i="1"/>
  <c r="E810" i="1"/>
  <c r="J810" i="1"/>
  <c r="K810" i="1"/>
  <c r="L810" i="1"/>
  <c r="M810" i="1"/>
  <c r="N810" i="1"/>
  <c r="O810" i="1"/>
  <c r="P810" i="1"/>
  <c r="Q810" i="1"/>
  <c r="R810" i="1"/>
  <c r="S810" i="1"/>
  <c r="T810" i="1"/>
  <c r="U810" i="1"/>
  <c r="V810" i="1"/>
  <c r="W810" i="1"/>
  <c r="X810" i="1"/>
  <c r="Y810" i="1"/>
  <c r="AD810" i="1"/>
  <c r="AE810" i="1"/>
  <c r="AF810" i="1"/>
  <c r="AG810" i="1"/>
  <c r="AH810" i="1"/>
  <c r="AI810" i="1"/>
  <c r="AJ810" i="1"/>
  <c r="AK810" i="1"/>
  <c r="AL810" i="1"/>
  <c r="AM810" i="1"/>
  <c r="AN810" i="1"/>
  <c r="AO810" i="1"/>
  <c r="AP810" i="1"/>
  <c r="AQ810" i="1"/>
  <c r="AR810" i="1"/>
  <c r="AS810" i="1"/>
  <c r="AT810" i="1"/>
  <c r="AU810" i="1"/>
  <c r="AV810" i="1"/>
  <c r="AW810" i="1"/>
  <c r="C821" i="1"/>
  <c r="E821" i="1"/>
  <c r="J821" i="1"/>
  <c r="K821" i="1"/>
  <c r="L821" i="1"/>
  <c r="M821" i="1"/>
  <c r="N821" i="1"/>
  <c r="O821" i="1"/>
  <c r="P821" i="1"/>
  <c r="Q821" i="1"/>
  <c r="R821" i="1"/>
  <c r="S821" i="1"/>
  <c r="T821" i="1"/>
  <c r="U821" i="1"/>
  <c r="V821" i="1"/>
  <c r="W821" i="1"/>
  <c r="X821" i="1"/>
  <c r="Y821" i="1"/>
  <c r="AD821" i="1"/>
  <c r="AE821" i="1"/>
  <c r="AF821" i="1"/>
  <c r="AG821" i="1"/>
  <c r="AH821" i="1"/>
  <c r="AI821" i="1"/>
  <c r="AJ821" i="1"/>
  <c r="AK821" i="1"/>
  <c r="AL821" i="1"/>
  <c r="AM821" i="1"/>
  <c r="AN821" i="1"/>
  <c r="AO821" i="1"/>
  <c r="AP821" i="1"/>
  <c r="AQ821" i="1"/>
  <c r="AR821" i="1"/>
  <c r="AS821" i="1"/>
  <c r="AT821" i="1"/>
  <c r="AU821" i="1"/>
  <c r="AV821" i="1"/>
  <c r="AW821" i="1"/>
  <c r="A161" i="1"/>
  <c r="C161" i="1"/>
  <c r="E161" i="1"/>
  <c r="J161" i="1"/>
  <c r="K161" i="1"/>
  <c r="L161" i="1"/>
  <c r="M161" i="1"/>
  <c r="N161" i="1"/>
  <c r="O161" i="1"/>
  <c r="P161" i="1"/>
  <c r="Q161" i="1"/>
  <c r="R161" i="1"/>
  <c r="S161" i="1"/>
  <c r="T161" i="1"/>
  <c r="U161" i="1"/>
  <c r="V161" i="1"/>
  <c r="W161" i="1"/>
  <c r="X161" i="1"/>
  <c r="Y161" i="1"/>
  <c r="AD161" i="1"/>
  <c r="AE161" i="1"/>
  <c r="AF161" i="1"/>
  <c r="AG161" i="1"/>
  <c r="AH161" i="1"/>
  <c r="AI161" i="1"/>
  <c r="AJ161" i="1"/>
  <c r="AK161" i="1"/>
  <c r="AL161" i="1"/>
  <c r="AM161" i="1"/>
  <c r="AN161" i="1"/>
  <c r="AO161" i="1"/>
  <c r="AP161" i="1"/>
  <c r="AQ161" i="1"/>
  <c r="AR161" i="1"/>
  <c r="AS161" i="1"/>
  <c r="AT161" i="1"/>
  <c r="AU161" i="1"/>
  <c r="AV161" i="1"/>
  <c r="AW161" i="1"/>
  <c r="A182" i="1"/>
  <c r="C182" i="1"/>
  <c r="E182" i="1"/>
  <c r="J182" i="1"/>
  <c r="K182" i="1"/>
  <c r="L182" i="1"/>
  <c r="M182" i="1"/>
  <c r="N182" i="1"/>
  <c r="O182" i="1"/>
  <c r="P182" i="1"/>
  <c r="Q182" i="1"/>
  <c r="R182" i="1"/>
  <c r="S182" i="1"/>
  <c r="T182" i="1"/>
  <c r="U182" i="1"/>
  <c r="V182" i="1"/>
  <c r="W182" i="1"/>
  <c r="X182" i="1"/>
  <c r="Y182" i="1"/>
  <c r="AD182" i="1"/>
  <c r="AE182" i="1"/>
  <c r="AF182" i="1"/>
  <c r="AG182" i="1"/>
  <c r="AH182" i="1"/>
  <c r="AI182" i="1"/>
  <c r="AJ182" i="1"/>
  <c r="AK182" i="1"/>
  <c r="AL182" i="1"/>
  <c r="AM182" i="1"/>
  <c r="AN182" i="1"/>
  <c r="AO182" i="1"/>
  <c r="AP182" i="1"/>
  <c r="AQ182" i="1"/>
  <c r="AR182" i="1"/>
  <c r="AS182" i="1"/>
  <c r="AT182" i="1"/>
  <c r="AU182" i="1"/>
  <c r="AV182" i="1"/>
  <c r="AW182" i="1"/>
  <c r="A291" i="1"/>
  <c r="C291" i="1"/>
  <c r="E291" i="1"/>
  <c r="J291" i="1"/>
  <c r="K291" i="1"/>
  <c r="L291" i="1"/>
  <c r="M291" i="1"/>
  <c r="N291" i="1"/>
  <c r="O291" i="1"/>
  <c r="P291" i="1"/>
  <c r="Q291" i="1"/>
  <c r="R291" i="1"/>
  <c r="S291" i="1"/>
  <c r="T291" i="1"/>
  <c r="U291" i="1"/>
  <c r="V291" i="1"/>
  <c r="W291" i="1"/>
  <c r="X291" i="1"/>
  <c r="Y291" i="1"/>
  <c r="AD291" i="1"/>
  <c r="AE291" i="1"/>
  <c r="AF291" i="1"/>
  <c r="AG291" i="1"/>
  <c r="AH291" i="1"/>
  <c r="AI291" i="1"/>
  <c r="AJ291" i="1"/>
  <c r="AK291" i="1"/>
  <c r="AL291" i="1"/>
  <c r="AM291" i="1"/>
  <c r="AN291" i="1"/>
  <c r="AO291" i="1"/>
  <c r="AP291" i="1"/>
  <c r="AQ291" i="1"/>
  <c r="AR291" i="1"/>
  <c r="AS291" i="1"/>
  <c r="AT291" i="1"/>
  <c r="AU291" i="1"/>
  <c r="AV291" i="1"/>
  <c r="AW291" i="1"/>
  <c r="A307" i="1"/>
  <c r="B307" i="1"/>
  <c r="C307" i="1"/>
  <c r="E307" i="1"/>
  <c r="J307" i="1"/>
  <c r="K307" i="1"/>
  <c r="L307" i="1"/>
  <c r="M307" i="1"/>
  <c r="N307" i="1"/>
  <c r="O307" i="1"/>
  <c r="P307" i="1"/>
  <c r="Q307" i="1"/>
  <c r="R307" i="1"/>
  <c r="S307" i="1"/>
  <c r="T307" i="1"/>
  <c r="U307" i="1"/>
  <c r="V307" i="1"/>
  <c r="W307" i="1"/>
  <c r="X307" i="1"/>
  <c r="Y307" i="1"/>
  <c r="AD307" i="1"/>
  <c r="AE307" i="1"/>
  <c r="AF307" i="1"/>
  <c r="AG307" i="1"/>
  <c r="AH307" i="1"/>
  <c r="AI307" i="1"/>
  <c r="AJ307" i="1"/>
  <c r="AK307" i="1"/>
  <c r="AL307" i="1"/>
  <c r="AM307" i="1"/>
  <c r="AN307" i="1"/>
  <c r="AO307" i="1"/>
  <c r="AP307" i="1"/>
  <c r="AQ307" i="1"/>
  <c r="AR307" i="1"/>
  <c r="AS307" i="1"/>
  <c r="AT307" i="1"/>
  <c r="AU307" i="1"/>
  <c r="AV307" i="1"/>
  <c r="AW307" i="1"/>
  <c r="A325" i="1"/>
  <c r="C325" i="1"/>
  <c r="E325" i="1"/>
  <c r="J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W325" i="1"/>
  <c r="X325" i="1"/>
  <c r="Y325" i="1"/>
  <c r="AD325" i="1"/>
  <c r="AE325" i="1"/>
  <c r="AF325" i="1"/>
  <c r="AG325" i="1"/>
  <c r="AH325" i="1"/>
  <c r="AI325" i="1"/>
  <c r="AJ325" i="1"/>
  <c r="AK325" i="1"/>
  <c r="AL325" i="1"/>
  <c r="AM325" i="1"/>
  <c r="AN325" i="1"/>
  <c r="AO325" i="1"/>
  <c r="AP325" i="1"/>
  <c r="AQ325" i="1"/>
  <c r="AR325" i="1"/>
  <c r="AS325" i="1"/>
  <c r="AT325" i="1"/>
  <c r="AU325" i="1"/>
  <c r="AV325" i="1"/>
  <c r="AW325" i="1"/>
  <c r="C833" i="1"/>
  <c r="E833" i="1"/>
  <c r="J833" i="1"/>
  <c r="K833" i="1"/>
  <c r="L833" i="1"/>
  <c r="M833" i="1"/>
  <c r="N833" i="1"/>
  <c r="O833" i="1"/>
  <c r="P833" i="1"/>
  <c r="Q833" i="1"/>
  <c r="R833" i="1"/>
  <c r="S833" i="1"/>
  <c r="T833" i="1"/>
  <c r="U833" i="1"/>
  <c r="V833" i="1"/>
  <c r="W833" i="1"/>
  <c r="X833" i="1"/>
  <c r="Y833" i="1"/>
  <c r="AD833" i="1"/>
  <c r="AE833" i="1"/>
  <c r="AF833" i="1"/>
  <c r="AG833" i="1"/>
  <c r="AH833" i="1"/>
  <c r="AI833" i="1"/>
  <c r="AJ833" i="1"/>
  <c r="AK833" i="1"/>
  <c r="AL833" i="1"/>
  <c r="AM833" i="1"/>
  <c r="AN833" i="1"/>
  <c r="AO833" i="1"/>
  <c r="AP833" i="1"/>
  <c r="AQ833" i="1"/>
  <c r="AR833" i="1"/>
  <c r="AS833" i="1"/>
  <c r="AT833" i="1"/>
  <c r="AU833" i="1"/>
  <c r="AV833" i="1"/>
  <c r="AW833" i="1"/>
  <c r="C936" i="1"/>
  <c r="E936" i="1"/>
  <c r="J936" i="1"/>
  <c r="K936" i="1"/>
  <c r="L936" i="1"/>
  <c r="M936" i="1"/>
  <c r="N936" i="1"/>
  <c r="O936" i="1"/>
  <c r="P936" i="1"/>
  <c r="Q936" i="1"/>
  <c r="R936" i="1"/>
  <c r="S936" i="1"/>
  <c r="T936" i="1"/>
  <c r="U936" i="1"/>
  <c r="V936" i="1"/>
  <c r="W936" i="1"/>
  <c r="X936" i="1"/>
  <c r="Y936" i="1"/>
  <c r="AD936" i="1"/>
  <c r="AE936" i="1"/>
  <c r="AF936" i="1"/>
  <c r="AG936" i="1"/>
  <c r="AH936" i="1"/>
  <c r="AI936" i="1"/>
  <c r="AJ936" i="1"/>
  <c r="AK936" i="1"/>
  <c r="AL936" i="1"/>
  <c r="AM936" i="1"/>
  <c r="AN936" i="1"/>
  <c r="AO936" i="1"/>
  <c r="AP936" i="1"/>
  <c r="AQ936" i="1"/>
  <c r="AR936" i="1"/>
  <c r="AS936" i="1"/>
  <c r="AT936" i="1"/>
  <c r="AU936" i="1"/>
  <c r="AV936" i="1"/>
  <c r="AW936" i="1"/>
  <c r="C943" i="1"/>
  <c r="E943" i="1"/>
  <c r="J943" i="1"/>
  <c r="K943" i="1"/>
  <c r="L943" i="1"/>
  <c r="M943" i="1"/>
  <c r="N943" i="1"/>
  <c r="O943" i="1"/>
  <c r="P943" i="1"/>
  <c r="Q943" i="1"/>
  <c r="R943" i="1"/>
  <c r="S943" i="1"/>
  <c r="T943" i="1"/>
  <c r="U943" i="1"/>
  <c r="V943" i="1"/>
  <c r="W943" i="1"/>
  <c r="X943" i="1"/>
  <c r="Y943" i="1"/>
  <c r="AD943" i="1"/>
  <c r="AE943" i="1"/>
  <c r="AF943" i="1"/>
  <c r="AG943" i="1"/>
  <c r="AH943" i="1"/>
  <c r="AI943" i="1"/>
  <c r="AJ943" i="1"/>
  <c r="AK943" i="1"/>
  <c r="AL943" i="1"/>
  <c r="AM943" i="1"/>
  <c r="AN943" i="1"/>
  <c r="AO943" i="1"/>
  <c r="AP943" i="1"/>
  <c r="AQ943" i="1"/>
  <c r="AR943" i="1"/>
  <c r="AS943" i="1"/>
  <c r="AT943" i="1"/>
  <c r="AU943" i="1"/>
  <c r="AV943" i="1"/>
  <c r="AW943" i="1"/>
  <c r="A105" i="1"/>
  <c r="B105" i="1"/>
  <c r="C105" i="1"/>
  <c r="E105" i="1"/>
  <c r="J105" i="1"/>
  <c r="K105" i="1"/>
  <c r="L105" i="1"/>
  <c r="M105" i="1"/>
  <c r="N105" i="1"/>
  <c r="O105" i="1"/>
  <c r="P105" i="1"/>
  <c r="Q105" i="1"/>
  <c r="R105" i="1"/>
  <c r="S105" i="1"/>
  <c r="T105" i="1"/>
  <c r="U105" i="1"/>
  <c r="V105" i="1"/>
  <c r="W105" i="1"/>
  <c r="X105" i="1"/>
  <c r="Y105" i="1"/>
  <c r="AD105" i="1"/>
  <c r="AE105" i="1"/>
  <c r="AF105" i="1"/>
  <c r="AG105" i="1"/>
  <c r="AH105" i="1"/>
  <c r="AI105" i="1"/>
  <c r="AJ105" i="1"/>
  <c r="AK105" i="1"/>
  <c r="AL105" i="1"/>
  <c r="AM105" i="1"/>
  <c r="AN105" i="1"/>
  <c r="AO105" i="1"/>
  <c r="AP105" i="1"/>
  <c r="AQ105" i="1"/>
  <c r="AR105" i="1"/>
  <c r="AS105" i="1"/>
  <c r="AT105" i="1"/>
  <c r="AU105" i="1"/>
  <c r="AV105" i="1"/>
  <c r="AW105" i="1"/>
  <c r="A122" i="1"/>
  <c r="B122" i="1"/>
  <c r="C122" i="1"/>
  <c r="E122" i="1"/>
  <c r="J122" i="1"/>
  <c r="K122" i="1"/>
  <c r="L122" i="1"/>
  <c r="M122" i="1"/>
  <c r="N122" i="1"/>
  <c r="O122" i="1"/>
  <c r="P122" i="1"/>
  <c r="Q122" i="1"/>
  <c r="R122" i="1"/>
  <c r="S122" i="1"/>
  <c r="T122" i="1"/>
  <c r="U122" i="1"/>
  <c r="V122" i="1"/>
  <c r="W122" i="1"/>
  <c r="X122" i="1"/>
  <c r="Y122" i="1"/>
  <c r="AD122" i="1"/>
  <c r="AE122" i="1"/>
  <c r="AF122" i="1"/>
  <c r="AG122" i="1"/>
  <c r="AH122" i="1"/>
  <c r="AI122" i="1"/>
  <c r="AJ122" i="1"/>
  <c r="AK122" i="1"/>
  <c r="AL122" i="1"/>
  <c r="AM122" i="1"/>
  <c r="AN122" i="1"/>
  <c r="AO122" i="1"/>
  <c r="AP122" i="1"/>
  <c r="AQ122" i="1"/>
  <c r="AR122" i="1"/>
  <c r="AS122" i="1"/>
  <c r="AT122" i="1"/>
  <c r="AU122" i="1"/>
  <c r="AV122" i="1"/>
  <c r="AW122" i="1"/>
  <c r="A135" i="1"/>
  <c r="C135" i="1"/>
  <c r="E135" i="1"/>
  <c r="J135" i="1"/>
  <c r="K135" i="1"/>
  <c r="L135" i="1"/>
  <c r="M135" i="1"/>
  <c r="N135" i="1"/>
  <c r="O135" i="1"/>
  <c r="P135" i="1"/>
  <c r="Q135" i="1"/>
  <c r="R135" i="1"/>
  <c r="S135" i="1"/>
  <c r="T135" i="1"/>
  <c r="U135" i="1"/>
  <c r="V135" i="1"/>
  <c r="W135" i="1"/>
  <c r="X135" i="1"/>
  <c r="Y135" i="1"/>
  <c r="AD135" i="1"/>
  <c r="AE135" i="1"/>
  <c r="AF135" i="1"/>
  <c r="AG135" i="1"/>
  <c r="AH135" i="1"/>
  <c r="AI135" i="1"/>
  <c r="AJ135" i="1"/>
  <c r="AK135" i="1"/>
  <c r="AL135" i="1"/>
  <c r="AM135" i="1"/>
  <c r="AN135" i="1"/>
  <c r="AO135" i="1"/>
  <c r="AP135" i="1"/>
  <c r="AQ135" i="1"/>
  <c r="AR135" i="1"/>
  <c r="AS135" i="1"/>
  <c r="AT135" i="1"/>
  <c r="AU135" i="1"/>
  <c r="AV135" i="1"/>
  <c r="AW135" i="1"/>
  <c r="C486" i="1"/>
  <c r="E486" i="1"/>
  <c r="J486" i="1"/>
  <c r="K486" i="1"/>
  <c r="L486" i="1"/>
  <c r="M486" i="1"/>
  <c r="N486" i="1"/>
  <c r="O486" i="1"/>
  <c r="P486" i="1"/>
  <c r="Q486" i="1"/>
  <c r="R486" i="1"/>
  <c r="S486" i="1"/>
  <c r="T486" i="1"/>
  <c r="U486" i="1"/>
  <c r="V486" i="1"/>
  <c r="W486" i="1"/>
  <c r="X486" i="1"/>
  <c r="Y486" i="1"/>
  <c r="AD486" i="1"/>
  <c r="AE486" i="1"/>
  <c r="AF486" i="1"/>
  <c r="AG486" i="1"/>
  <c r="AH486" i="1"/>
  <c r="AI486" i="1"/>
  <c r="AJ486" i="1"/>
  <c r="AK486" i="1"/>
  <c r="AL486" i="1"/>
  <c r="AM486" i="1"/>
  <c r="AN486" i="1"/>
  <c r="AO486" i="1"/>
  <c r="AP486" i="1"/>
  <c r="AQ486" i="1"/>
  <c r="AR486" i="1"/>
  <c r="AS486" i="1"/>
  <c r="AT486" i="1"/>
  <c r="AU486" i="1"/>
  <c r="AV486" i="1"/>
  <c r="AW486" i="1"/>
  <c r="C510" i="1"/>
  <c r="E510" i="1"/>
  <c r="J510" i="1"/>
  <c r="K510" i="1"/>
  <c r="L510" i="1"/>
  <c r="M510" i="1"/>
  <c r="N510" i="1"/>
  <c r="O510" i="1"/>
  <c r="P510" i="1"/>
  <c r="Q510" i="1"/>
  <c r="R510" i="1"/>
  <c r="S510" i="1"/>
  <c r="T510" i="1"/>
  <c r="U510" i="1"/>
  <c r="V510" i="1"/>
  <c r="W510" i="1"/>
  <c r="X510" i="1"/>
  <c r="Y510" i="1"/>
  <c r="AD510" i="1"/>
  <c r="AE510" i="1"/>
  <c r="AF510" i="1"/>
  <c r="AG510" i="1"/>
  <c r="AH510" i="1"/>
  <c r="AI510" i="1"/>
  <c r="AJ510" i="1"/>
  <c r="AK510" i="1"/>
  <c r="AL510" i="1"/>
  <c r="AM510" i="1"/>
  <c r="AN510" i="1"/>
  <c r="AO510" i="1"/>
  <c r="AP510" i="1"/>
  <c r="AQ510" i="1"/>
  <c r="AR510" i="1"/>
  <c r="AS510" i="1"/>
  <c r="AT510" i="1"/>
  <c r="AU510" i="1"/>
  <c r="AV510" i="1"/>
  <c r="AW510" i="1"/>
  <c r="C957" i="1"/>
  <c r="E957" i="1"/>
  <c r="J957" i="1"/>
  <c r="K957" i="1"/>
  <c r="L957" i="1"/>
  <c r="M957" i="1"/>
  <c r="N957" i="1"/>
  <c r="O957" i="1"/>
  <c r="P957" i="1"/>
  <c r="Q957" i="1"/>
  <c r="R957" i="1"/>
  <c r="S957" i="1"/>
  <c r="T957" i="1"/>
  <c r="U957" i="1"/>
  <c r="V957" i="1"/>
  <c r="W957" i="1"/>
  <c r="X957" i="1"/>
  <c r="Y957" i="1"/>
  <c r="AD957" i="1"/>
  <c r="AE957" i="1"/>
  <c r="AF957" i="1"/>
  <c r="AG957" i="1"/>
  <c r="AH957" i="1"/>
  <c r="AI957" i="1"/>
  <c r="AJ957" i="1"/>
  <c r="AK957" i="1"/>
  <c r="AL957" i="1"/>
  <c r="AM957" i="1"/>
  <c r="AN957" i="1"/>
  <c r="AO957" i="1"/>
  <c r="AP957" i="1"/>
  <c r="AQ957" i="1"/>
  <c r="AR957" i="1"/>
  <c r="AS957" i="1"/>
  <c r="AT957" i="1"/>
  <c r="AU957" i="1"/>
  <c r="AV957" i="1"/>
  <c r="AW957" i="1"/>
  <c r="BJ181" i="1" l="1"/>
  <c r="BJ510" i="1"/>
  <c r="BJ936" i="1"/>
  <c r="BJ1082" i="1"/>
  <c r="BJ957" i="1"/>
  <c r="BJ122" i="1"/>
  <c r="BJ943" i="1"/>
  <c r="BJ1112" i="1"/>
  <c r="BJ1100" i="1"/>
  <c r="D122" i="1"/>
  <c r="BJ793" i="1"/>
  <c r="BJ135" i="1"/>
  <c r="BJ325" i="1"/>
  <c r="BJ1051" i="1"/>
  <c r="BJ1113" i="1"/>
  <c r="BJ182" i="1"/>
  <c r="BJ306" i="1"/>
  <c r="BJ810" i="1"/>
  <c r="BJ324" i="1"/>
  <c r="BJ160" i="1"/>
  <c r="BJ307" i="1"/>
  <c r="BJ291" i="1"/>
  <c r="BJ105" i="1"/>
  <c r="D135" i="1"/>
  <c r="BJ1068" i="1"/>
  <c r="BJ977" i="1"/>
  <c r="BJ1101" i="1"/>
  <c r="BJ161" i="1"/>
  <c r="BJ290" i="1"/>
  <c r="BJ486" i="1"/>
  <c r="BJ833" i="1"/>
  <c r="BJ821" i="1"/>
  <c r="B160" i="1"/>
  <c r="D516" i="1" l="1"/>
  <c r="D813" i="1"/>
  <c r="D914" i="1"/>
  <c r="D895" i="1"/>
  <c r="C895" i="1"/>
  <c r="E895" i="1"/>
  <c r="J895" i="1"/>
  <c r="K895" i="1"/>
  <c r="L895" i="1"/>
  <c r="M895" i="1"/>
  <c r="N895" i="1"/>
  <c r="O895" i="1"/>
  <c r="P895" i="1"/>
  <c r="Q895" i="1"/>
  <c r="R895" i="1"/>
  <c r="S895" i="1"/>
  <c r="T895" i="1"/>
  <c r="U895" i="1"/>
  <c r="V895" i="1"/>
  <c r="W895" i="1"/>
  <c r="X895" i="1"/>
  <c r="Y895" i="1"/>
  <c r="AD895" i="1"/>
  <c r="AE895" i="1"/>
  <c r="AF895" i="1"/>
  <c r="AG895" i="1"/>
  <c r="AH895" i="1"/>
  <c r="AI895" i="1"/>
  <c r="AJ895" i="1"/>
  <c r="AK895" i="1"/>
  <c r="AL895" i="1"/>
  <c r="AM895" i="1"/>
  <c r="AN895" i="1"/>
  <c r="AO895" i="1"/>
  <c r="AP895" i="1"/>
  <c r="AQ895" i="1"/>
  <c r="AR895" i="1"/>
  <c r="AS895" i="1"/>
  <c r="AT895" i="1"/>
  <c r="AU895" i="1"/>
  <c r="AV895" i="1"/>
  <c r="AW895" i="1"/>
  <c r="C914" i="1"/>
  <c r="E914" i="1"/>
  <c r="J914" i="1"/>
  <c r="K914" i="1"/>
  <c r="L914" i="1"/>
  <c r="M914" i="1"/>
  <c r="N914" i="1"/>
  <c r="O914" i="1"/>
  <c r="P914" i="1"/>
  <c r="Q914" i="1"/>
  <c r="R914" i="1"/>
  <c r="S914" i="1"/>
  <c r="T914" i="1"/>
  <c r="U914" i="1"/>
  <c r="V914" i="1"/>
  <c r="W914" i="1"/>
  <c r="X914" i="1"/>
  <c r="Y914" i="1"/>
  <c r="AD914" i="1"/>
  <c r="AE914" i="1"/>
  <c r="AF914" i="1"/>
  <c r="AG914" i="1"/>
  <c r="AH914" i="1"/>
  <c r="AI914" i="1"/>
  <c r="AJ914" i="1"/>
  <c r="AK914" i="1"/>
  <c r="AL914" i="1"/>
  <c r="AM914" i="1"/>
  <c r="AN914" i="1"/>
  <c r="AO914" i="1"/>
  <c r="AP914" i="1"/>
  <c r="AQ914" i="1"/>
  <c r="AR914" i="1"/>
  <c r="AS914" i="1"/>
  <c r="AT914" i="1"/>
  <c r="AU914" i="1"/>
  <c r="AV914" i="1"/>
  <c r="AW914" i="1"/>
  <c r="C798" i="1"/>
  <c r="E798" i="1"/>
  <c r="J798" i="1"/>
  <c r="K798" i="1"/>
  <c r="L798" i="1"/>
  <c r="M798" i="1"/>
  <c r="N798" i="1"/>
  <c r="O798" i="1"/>
  <c r="P798" i="1"/>
  <c r="Q798" i="1"/>
  <c r="R798" i="1"/>
  <c r="S798" i="1"/>
  <c r="T798" i="1"/>
  <c r="U798" i="1"/>
  <c r="V798" i="1"/>
  <c r="W798" i="1"/>
  <c r="X798" i="1"/>
  <c r="Y798" i="1"/>
  <c r="AD798" i="1"/>
  <c r="AE798" i="1"/>
  <c r="AF798" i="1"/>
  <c r="AG798" i="1"/>
  <c r="AH798" i="1"/>
  <c r="AI798" i="1"/>
  <c r="AJ798" i="1"/>
  <c r="AK798" i="1"/>
  <c r="AL798" i="1"/>
  <c r="AM798" i="1"/>
  <c r="AN798" i="1"/>
  <c r="AO798" i="1"/>
  <c r="AP798" i="1"/>
  <c r="AQ798" i="1"/>
  <c r="AR798" i="1"/>
  <c r="AS798" i="1"/>
  <c r="AT798" i="1"/>
  <c r="AU798" i="1"/>
  <c r="AV798" i="1"/>
  <c r="AW798" i="1"/>
  <c r="C813" i="1"/>
  <c r="E813" i="1"/>
  <c r="J813" i="1"/>
  <c r="K813" i="1"/>
  <c r="L813" i="1"/>
  <c r="M813" i="1"/>
  <c r="N813" i="1"/>
  <c r="O813" i="1"/>
  <c r="P813" i="1"/>
  <c r="Q813" i="1"/>
  <c r="R813" i="1"/>
  <c r="S813" i="1"/>
  <c r="T813" i="1"/>
  <c r="U813" i="1"/>
  <c r="V813" i="1"/>
  <c r="W813" i="1"/>
  <c r="X813" i="1"/>
  <c r="Y813" i="1"/>
  <c r="AD813" i="1"/>
  <c r="AE813" i="1"/>
  <c r="AF813" i="1"/>
  <c r="AG813" i="1"/>
  <c r="AH813" i="1"/>
  <c r="AI813" i="1"/>
  <c r="AJ813" i="1"/>
  <c r="AK813" i="1"/>
  <c r="AL813" i="1"/>
  <c r="AM813" i="1"/>
  <c r="AN813" i="1"/>
  <c r="AO813" i="1"/>
  <c r="AP813" i="1"/>
  <c r="AQ813" i="1"/>
  <c r="AR813" i="1"/>
  <c r="AS813" i="1"/>
  <c r="AT813" i="1"/>
  <c r="AU813" i="1"/>
  <c r="AV813" i="1"/>
  <c r="AW813" i="1"/>
  <c r="C492" i="1"/>
  <c r="E492" i="1"/>
  <c r="J492" i="1"/>
  <c r="K492" i="1"/>
  <c r="L492" i="1"/>
  <c r="M492" i="1"/>
  <c r="N492" i="1"/>
  <c r="O492" i="1"/>
  <c r="P492" i="1"/>
  <c r="Q492" i="1"/>
  <c r="R492" i="1"/>
  <c r="S492" i="1"/>
  <c r="T492" i="1"/>
  <c r="U492" i="1"/>
  <c r="V492" i="1"/>
  <c r="W492" i="1"/>
  <c r="X492" i="1"/>
  <c r="Y492" i="1"/>
  <c r="AD492" i="1"/>
  <c r="AE492" i="1"/>
  <c r="AF492" i="1"/>
  <c r="AG492" i="1"/>
  <c r="AH492" i="1"/>
  <c r="AI492" i="1"/>
  <c r="AJ492" i="1"/>
  <c r="AK492" i="1"/>
  <c r="AL492" i="1"/>
  <c r="AM492" i="1"/>
  <c r="AN492" i="1"/>
  <c r="AO492" i="1"/>
  <c r="AP492" i="1"/>
  <c r="AQ492" i="1"/>
  <c r="AR492" i="1"/>
  <c r="AS492" i="1"/>
  <c r="AT492" i="1"/>
  <c r="AU492" i="1"/>
  <c r="AV492" i="1"/>
  <c r="AW492" i="1"/>
  <c r="C516" i="1"/>
  <c r="E516" i="1"/>
  <c r="J516" i="1"/>
  <c r="K516" i="1"/>
  <c r="L516" i="1"/>
  <c r="M516" i="1"/>
  <c r="N516" i="1"/>
  <c r="O516" i="1"/>
  <c r="P516" i="1"/>
  <c r="Q516" i="1"/>
  <c r="R516" i="1"/>
  <c r="S516" i="1"/>
  <c r="T516" i="1"/>
  <c r="U516" i="1"/>
  <c r="V516" i="1"/>
  <c r="W516" i="1"/>
  <c r="X516" i="1"/>
  <c r="Y516" i="1"/>
  <c r="AD516" i="1"/>
  <c r="AE516" i="1"/>
  <c r="AF516" i="1"/>
  <c r="AG516" i="1"/>
  <c r="AH516" i="1"/>
  <c r="AI516" i="1"/>
  <c r="AJ516" i="1"/>
  <c r="AK516" i="1"/>
  <c r="AL516" i="1"/>
  <c r="AM516" i="1"/>
  <c r="AN516" i="1"/>
  <c r="AO516" i="1"/>
  <c r="AP516" i="1"/>
  <c r="AQ516" i="1"/>
  <c r="AR516" i="1"/>
  <c r="AS516" i="1"/>
  <c r="AT516" i="1"/>
  <c r="AU516" i="1"/>
  <c r="AV516" i="1"/>
  <c r="AW516" i="1"/>
  <c r="BJ895" i="1" l="1"/>
  <c r="BJ914" i="1"/>
  <c r="BJ516" i="1"/>
  <c r="BJ492" i="1"/>
  <c r="BJ813" i="1"/>
  <c r="BJ798" i="1"/>
  <c r="D492" i="1"/>
  <c r="D798" i="1"/>
  <c r="D688" i="1" l="1"/>
  <c r="D757" i="1"/>
  <c r="D772" i="1"/>
  <c r="D882" i="1"/>
  <c r="D903" i="1"/>
  <c r="D923" i="1"/>
  <c r="C688" i="1"/>
  <c r="E688" i="1"/>
  <c r="J688" i="1"/>
  <c r="K688" i="1"/>
  <c r="L688" i="1"/>
  <c r="M688" i="1"/>
  <c r="N688" i="1"/>
  <c r="O688" i="1"/>
  <c r="P688" i="1"/>
  <c r="Q688" i="1"/>
  <c r="R688" i="1"/>
  <c r="S688" i="1"/>
  <c r="T688" i="1"/>
  <c r="U688" i="1"/>
  <c r="V688" i="1"/>
  <c r="W688" i="1"/>
  <c r="X688" i="1"/>
  <c r="Y688" i="1"/>
  <c r="AD688" i="1"/>
  <c r="AE688" i="1"/>
  <c r="AF688" i="1"/>
  <c r="AG688" i="1"/>
  <c r="AH688" i="1"/>
  <c r="AI688" i="1"/>
  <c r="AJ688" i="1"/>
  <c r="AK688" i="1"/>
  <c r="AL688" i="1"/>
  <c r="AM688" i="1"/>
  <c r="AN688" i="1"/>
  <c r="AO688" i="1"/>
  <c r="AP688" i="1"/>
  <c r="AQ688" i="1"/>
  <c r="AR688" i="1"/>
  <c r="AS688" i="1"/>
  <c r="AT688" i="1"/>
  <c r="AU688" i="1"/>
  <c r="AV688" i="1"/>
  <c r="AW688" i="1"/>
  <c r="C757" i="1"/>
  <c r="E757" i="1"/>
  <c r="J757" i="1"/>
  <c r="K757" i="1"/>
  <c r="L757" i="1"/>
  <c r="M757" i="1"/>
  <c r="N757" i="1"/>
  <c r="O757" i="1"/>
  <c r="P757" i="1"/>
  <c r="Q757" i="1"/>
  <c r="R757" i="1"/>
  <c r="S757" i="1"/>
  <c r="T757" i="1"/>
  <c r="U757" i="1"/>
  <c r="V757" i="1"/>
  <c r="W757" i="1"/>
  <c r="X757" i="1"/>
  <c r="Y757" i="1"/>
  <c r="AD757" i="1"/>
  <c r="AE757" i="1"/>
  <c r="AF757" i="1"/>
  <c r="AG757" i="1"/>
  <c r="AH757" i="1"/>
  <c r="AI757" i="1"/>
  <c r="AJ757" i="1"/>
  <c r="AK757" i="1"/>
  <c r="AL757" i="1"/>
  <c r="AM757" i="1"/>
  <c r="AN757" i="1"/>
  <c r="AO757" i="1"/>
  <c r="AP757" i="1"/>
  <c r="AQ757" i="1"/>
  <c r="AR757" i="1"/>
  <c r="AS757" i="1"/>
  <c r="AT757" i="1"/>
  <c r="AU757" i="1"/>
  <c r="AV757" i="1"/>
  <c r="AW757" i="1"/>
  <c r="C772" i="1"/>
  <c r="E772" i="1"/>
  <c r="J772" i="1"/>
  <c r="K772" i="1"/>
  <c r="L772" i="1"/>
  <c r="M772" i="1"/>
  <c r="N772" i="1"/>
  <c r="O772" i="1"/>
  <c r="P772" i="1"/>
  <c r="Q772" i="1"/>
  <c r="R772" i="1"/>
  <c r="S772" i="1"/>
  <c r="T772" i="1"/>
  <c r="U772" i="1"/>
  <c r="V772" i="1"/>
  <c r="W772" i="1"/>
  <c r="X772" i="1"/>
  <c r="Y772" i="1"/>
  <c r="AD772" i="1"/>
  <c r="AE772" i="1"/>
  <c r="AF772" i="1"/>
  <c r="AG772" i="1"/>
  <c r="AH772" i="1"/>
  <c r="AI772" i="1"/>
  <c r="AJ772" i="1"/>
  <c r="AK772" i="1"/>
  <c r="AL772" i="1"/>
  <c r="AM772" i="1"/>
  <c r="AN772" i="1"/>
  <c r="AO772" i="1"/>
  <c r="AP772" i="1"/>
  <c r="AQ772" i="1"/>
  <c r="AR772" i="1"/>
  <c r="AS772" i="1"/>
  <c r="AT772" i="1"/>
  <c r="AU772" i="1"/>
  <c r="AV772" i="1"/>
  <c r="AW772" i="1"/>
  <c r="C882" i="1"/>
  <c r="E882" i="1"/>
  <c r="J882" i="1"/>
  <c r="K882" i="1"/>
  <c r="L882" i="1"/>
  <c r="M882" i="1"/>
  <c r="N882" i="1"/>
  <c r="O882" i="1"/>
  <c r="P882" i="1"/>
  <c r="Q882" i="1"/>
  <c r="R882" i="1"/>
  <c r="S882" i="1"/>
  <c r="T882" i="1"/>
  <c r="U882" i="1"/>
  <c r="V882" i="1"/>
  <c r="W882" i="1"/>
  <c r="X882" i="1"/>
  <c r="Y882" i="1"/>
  <c r="AD882" i="1"/>
  <c r="AE882" i="1"/>
  <c r="AF882" i="1"/>
  <c r="AG882" i="1"/>
  <c r="AH882" i="1"/>
  <c r="AI882" i="1"/>
  <c r="AJ882" i="1"/>
  <c r="AK882" i="1"/>
  <c r="AL882" i="1"/>
  <c r="AM882" i="1"/>
  <c r="AN882" i="1"/>
  <c r="AO882" i="1"/>
  <c r="AP882" i="1"/>
  <c r="AQ882" i="1"/>
  <c r="AR882" i="1"/>
  <c r="AS882" i="1"/>
  <c r="AT882" i="1"/>
  <c r="AU882" i="1"/>
  <c r="AV882" i="1"/>
  <c r="AW882" i="1"/>
  <c r="C903" i="1"/>
  <c r="E903" i="1"/>
  <c r="J903" i="1"/>
  <c r="K903" i="1"/>
  <c r="L903" i="1"/>
  <c r="M903" i="1"/>
  <c r="N903" i="1"/>
  <c r="O903" i="1"/>
  <c r="P903" i="1"/>
  <c r="Q903" i="1"/>
  <c r="R903" i="1"/>
  <c r="S903" i="1"/>
  <c r="T903" i="1"/>
  <c r="U903" i="1"/>
  <c r="V903" i="1"/>
  <c r="W903" i="1"/>
  <c r="X903" i="1"/>
  <c r="Y903" i="1"/>
  <c r="AD903" i="1"/>
  <c r="AE903" i="1"/>
  <c r="AF903" i="1"/>
  <c r="AG903" i="1"/>
  <c r="AH903" i="1"/>
  <c r="AI903" i="1"/>
  <c r="AJ903" i="1"/>
  <c r="AK903" i="1"/>
  <c r="AL903" i="1"/>
  <c r="AM903" i="1"/>
  <c r="AN903" i="1"/>
  <c r="AO903" i="1"/>
  <c r="AP903" i="1"/>
  <c r="AQ903" i="1"/>
  <c r="AR903" i="1"/>
  <c r="AS903" i="1"/>
  <c r="AT903" i="1"/>
  <c r="AU903" i="1"/>
  <c r="AV903" i="1"/>
  <c r="AW903" i="1"/>
  <c r="C923" i="1"/>
  <c r="E923" i="1"/>
  <c r="J923" i="1"/>
  <c r="K923" i="1"/>
  <c r="L923" i="1"/>
  <c r="M923" i="1"/>
  <c r="N923" i="1"/>
  <c r="O923" i="1"/>
  <c r="P923" i="1"/>
  <c r="Q923" i="1"/>
  <c r="R923" i="1"/>
  <c r="S923" i="1"/>
  <c r="T923" i="1"/>
  <c r="U923" i="1"/>
  <c r="V923" i="1"/>
  <c r="W923" i="1"/>
  <c r="X923" i="1"/>
  <c r="Y923" i="1"/>
  <c r="AD923" i="1"/>
  <c r="AE923" i="1"/>
  <c r="AF923" i="1"/>
  <c r="AG923" i="1"/>
  <c r="AH923" i="1"/>
  <c r="AI923" i="1"/>
  <c r="AJ923" i="1"/>
  <c r="AK923" i="1"/>
  <c r="AL923" i="1"/>
  <c r="AM923" i="1"/>
  <c r="AN923" i="1"/>
  <c r="AO923" i="1"/>
  <c r="AP923" i="1"/>
  <c r="AQ923" i="1"/>
  <c r="AR923" i="1"/>
  <c r="AS923" i="1"/>
  <c r="AT923" i="1"/>
  <c r="AU923" i="1"/>
  <c r="AV923" i="1"/>
  <c r="AW923" i="1"/>
  <c r="BJ1153" i="1" l="1"/>
  <c r="BJ688" i="1"/>
  <c r="BJ882" i="1"/>
  <c r="BJ757" i="1"/>
  <c r="BJ1041" i="1"/>
  <c r="BJ772" i="1"/>
  <c r="BJ923" i="1"/>
  <c r="BJ1166" i="1"/>
  <c r="BJ1057" i="1"/>
  <c r="BJ903" i="1"/>
  <c r="D909" i="1" l="1"/>
  <c r="D889" i="1"/>
  <c r="D503" i="1"/>
  <c r="D479" i="1"/>
  <c r="D220" i="1"/>
  <c r="D201" i="1"/>
  <c r="A201" i="1"/>
  <c r="C201" i="1"/>
  <c r="E201" i="1"/>
  <c r="J201" i="1"/>
  <c r="K201" i="1"/>
  <c r="L201" i="1"/>
  <c r="M201" i="1"/>
  <c r="N201" i="1"/>
  <c r="O201" i="1"/>
  <c r="P201" i="1"/>
  <c r="Q201" i="1"/>
  <c r="R201" i="1"/>
  <c r="S201" i="1"/>
  <c r="T201" i="1"/>
  <c r="U201" i="1"/>
  <c r="V201" i="1"/>
  <c r="W201" i="1"/>
  <c r="X201" i="1"/>
  <c r="Y201" i="1"/>
  <c r="AD201" i="1"/>
  <c r="AE201" i="1"/>
  <c r="AF201" i="1"/>
  <c r="AG201" i="1"/>
  <c r="AH201" i="1"/>
  <c r="AI201" i="1"/>
  <c r="AJ201" i="1"/>
  <c r="AK201" i="1"/>
  <c r="AL201" i="1"/>
  <c r="AM201" i="1"/>
  <c r="AN201" i="1"/>
  <c r="AO201" i="1"/>
  <c r="AP201" i="1"/>
  <c r="AQ201" i="1"/>
  <c r="AR201" i="1"/>
  <c r="AS201" i="1"/>
  <c r="AT201" i="1"/>
  <c r="AU201" i="1"/>
  <c r="AV201" i="1"/>
  <c r="AW201" i="1"/>
  <c r="A220" i="1"/>
  <c r="C220" i="1"/>
  <c r="E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W220" i="1"/>
  <c r="X220" i="1"/>
  <c r="Y220" i="1"/>
  <c r="AD220" i="1"/>
  <c r="AE220" i="1"/>
  <c r="AF220" i="1"/>
  <c r="AG220" i="1"/>
  <c r="AH220" i="1"/>
  <c r="AI220" i="1"/>
  <c r="AJ220" i="1"/>
  <c r="AK220" i="1"/>
  <c r="AL220" i="1"/>
  <c r="AM220" i="1"/>
  <c r="AN220" i="1"/>
  <c r="AO220" i="1"/>
  <c r="AP220" i="1"/>
  <c r="AQ220" i="1"/>
  <c r="AR220" i="1"/>
  <c r="AS220" i="1"/>
  <c r="AT220" i="1"/>
  <c r="AU220" i="1"/>
  <c r="AV220" i="1"/>
  <c r="AW220" i="1"/>
  <c r="C479" i="1"/>
  <c r="E479" i="1"/>
  <c r="J479" i="1"/>
  <c r="K479" i="1"/>
  <c r="L479" i="1"/>
  <c r="M479" i="1"/>
  <c r="N479" i="1"/>
  <c r="O479" i="1"/>
  <c r="P479" i="1"/>
  <c r="Q479" i="1"/>
  <c r="R479" i="1"/>
  <c r="S479" i="1"/>
  <c r="T479" i="1"/>
  <c r="U479" i="1"/>
  <c r="V479" i="1"/>
  <c r="W479" i="1"/>
  <c r="X479" i="1"/>
  <c r="Y479" i="1"/>
  <c r="AD479" i="1"/>
  <c r="AE479" i="1"/>
  <c r="AF479" i="1"/>
  <c r="AG479" i="1"/>
  <c r="AH479" i="1"/>
  <c r="AI479" i="1"/>
  <c r="AJ479" i="1"/>
  <c r="AK479" i="1"/>
  <c r="AL479" i="1"/>
  <c r="AM479" i="1"/>
  <c r="AN479" i="1"/>
  <c r="AO479" i="1"/>
  <c r="AP479" i="1"/>
  <c r="AQ479" i="1"/>
  <c r="AR479" i="1"/>
  <c r="AS479" i="1"/>
  <c r="AT479" i="1"/>
  <c r="AU479" i="1"/>
  <c r="AV479" i="1"/>
  <c r="AW479" i="1"/>
  <c r="C503" i="1"/>
  <c r="E503" i="1"/>
  <c r="J503" i="1"/>
  <c r="K503" i="1"/>
  <c r="L503" i="1"/>
  <c r="M503" i="1"/>
  <c r="N503" i="1"/>
  <c r="O503" i="1"/>
  <c r="P503" i="1"/>
  <c r="Q503" i="1"/>
  <c r="R503" i="1"/>
  <c r="S503" i="1"/>
  <c r="T503" i="1"/>
  <c r="U503" i="1"/>
  <c r="V503" i="1"/>
  <c r="W503" i="1"/>
  <c r="X503" i="1"/>
  <c r="Y503" i="1"/>
  <c r="AD503" i="1"/>
  <c r="AE503" i="1"/>
  <c r="AF503" i="1"/>
  <c r="AG503" i="1"/>
  <c r="AH503" i="1"/>
  <c r="AI503" i="1"/>
  <c r="AJ503" i="1"/>
  <c r="AK503" i="1"/>
  <c r="AL503" i="1"/>
  <c r="AM503" i="1"/>
  <c r="AN503" i="1"/>
  <c r="AO503" i="1"/>
  <c r="AP503" i="1"/>
  <c r="AQ503" i="1"/>
  <c r="AR503" i="1"/>
  <c r="AS503" i="1"/>
  <c r="AT503" i="1"/>
  <c r="AU503" i="1"/>
  <c r="AV503" i="1"/>
  <c r="AW503" i="1"/>
  <c r="C889" i="1"/>
  <c r="E889" i="1"/>
  <c r="J889" i="1"/>
  <c r="K889" i="1"/>
  <c r="L889" i="1"/>
  <c r="M889" i="1"/>
  <c r="N889" i="1"/>
  <c r="O889" i="1"/>
  <c r="P889" i="1"/>
  <c r="Q889" i="1"/>
  <c r="R889" i="1"/>
  <c r="S889" i="1"/>
  <c r="T889" i="1"/>
  <c r="U889" i="1"/>
  <c r="V889" i="1"/>
  <c r="W889" i="1"/>
  <c r="X889" i="1"/>
  <c r="Y889" i="1"/>
  <c r="AD889" i="1"/>
  <c r="AE889" i="1"/>
  <c r="AF889" i="1"/>
  <c r="AG889" i="1"/>
  <c r="AH889" i="1"/>
  <c r="AI889" i="1"/>
  <c r="AJ889" i="1"/>
  <c r="AK889" i="1"/>
  <c r="AL889" i="1"/>
  <c r="AM889" i="1"/>
  <c r="AN889" i="1"/>
  <c r="AO889" i="1"/>
  <c r="AP889" i="1"/>
  <c r="AQ889" i="1"/>
  <c r="AR889" i="1"/>
  <c r="AS889" i="1"/>
  <c r="AT889" i="1"/>
  <c r="AU889" i="1"/>
  <c r="AV889" i="1"/>
  <c r="AW889" i="1"/>
  <c r="C909" i="1"/>
  <c r="E909" i="1"/>
  <c r="J909" i="1"/>
  <c r="K909" i="1"/>
  <c r="L909" i="1"/>
  <c r="M909" i="1"/>
  <c r="N909" i="1"/>
  <c r="O909" i="1"/>
  <c r="P909" i="1"/>
  <c r="Q909" i="1"/>
  <c r="R909" i="1"/>
  <c r="S909" i="1"/>
  <c r="T909" i="1"/>
  <c r="U909" i="1"/>
  <c r="V909" i="1"/>
  <c r="W909" i="1"/>
  <c r="X909" i="1"/>
  <c r="Y909" i="1"/>
  <c r="AD909" i="1"/>
  <c r="AE909" i="1"/>
  <c r="AF909" i="1"/>
  <c r="AG909" i="1"/>
  <c r="AH909" i="1"/>
  <c r="AI909" i="1"/>
  <c r="AJ909" i="1"/>
  <c r="AK909" i="1"/>
  <c r="AL909" i="1"/>
  <c r="AM909" i="1"/>
  <c r="AN909" i="1"/>
  <c r="AO909" i="1"/>
  <c r="AP909" i="1"/>
  <c r="AQ909" i="1"/>
  <c r="AR909" i="1"/>
  <c r="AS909" i="1"/>
  <c r="AT909" i="1"/>
  <c r="AU909" i="1"/>
  <c r="AV909" i="1"/>
  <c r="AW909" i="1"/>
  <c r="D946" i="1"/>
  <c r="D720" i="1"/>
  <c r="D703" i="1"/>
  <c r="AW946" i="1"/>
  <c r="AV946" i="1"/>
  <c r="AU946" i="1"/>
  <c r="AT946" i="1"/>
  <c r="AS946" i="1"/>
  <c r="AR946" i="1"/>
  <c r="AQ946" i="1"/>
  <c r="AP946" i="1"/>
  <c r="AO946" i="1"/>
  <c r="AN946" i="1"/>
  <c r="AM946" i="1"/>
  <c r="AL946" i="1"/>
  <c r="AK946" i="1"/>
  <c r="AJ946" i="1"/>
  <c r="AI946" i="1"/>
  <c r="AH946" i="1"/>
  <c r="AG946" i="1"/>
  <c r="AF946" i="1"/>
  <c r="AE946" i="1"/>
  <c r="AD946" i="1"/>
  <c r="Y946" i="1"/>
  <c r="X946" i="1"/>
  <c r="W946" i="1"/>
  <c r="V946" i="1"/>
  <c r="U946" i="1"/>
  <c r="T946" i="1"/>
  <c r="S946" i="1"/>
  <c r="R946" i="1"/>
  <c r="Q946" i="1"/>
  <c r="P946" i="1"/>
  <c r="O946" i="1"/>
  <c r="N946" i="1"/>
  <c r="M946" i="1"/>
  <c r="L946" i="1"/>
  <c r="K946" i="1"/>
  <c r="J946" i="1"/>
  <c r="E946" i="1"/>
  <c r="C946" i="1"/>
  <c r="AW720" i="1"/>
  <c r="AV720" i="1"/>
  <c r="AU720" i="1"/>
  <c r="AT720" i="1"/>
  <c r="AS720" i="1"/>
  <c r="AR720" i="1"/>
  <c r="AQ720" i="1"/>
  <c r="AP720" i="1"/>
  <c r="AO720" i="1"/>
  <c r="AN720" i="1"/>
  <c r="AM720" i="1"/>
  <c r="AL720" i="1"/>
  <c r="AK720" i="1"/>
  <c r="AJ720" i="1"/>
  <c r="AI720" i="1"/>
  <c r="AH720" i="1"/>
  <c r="AG720" i="1"/>
  <c r="AF720" i="1"/>
  <c r="AE720" i="1"/>
  <c r="AD720" i="1"/>
  <c r="Y720" i="1"/>
  <c r="X720" i="1"/>
  <c r="W720" i="1"/>
  <c r="V720" i="1"/>
  <c r="U720" i="1"/>
  <c r="T720" i="1"/>
  <c r="S720" i="1"/>
  <c r="R720" i="1"/>
  <c r="Q720" i="1"/>
  <c r="P720" i="1"/>
  <c r="O720" i="1"/>
  <c r="N720" i="1"/>
  <c r="M720" i="1"/>
  <c r="L720" i="1"/>
  <c r="K720" i="1"/>
  <c r="J720" i="1"/>
  <c r="E720" i="1"/>
  <c r="C720" i="1"/>
  <c r="AW703" i="1"/>
  <c r="AV703" i="1"/>
  <c r="AU703" i="1"/>
  <c r="AT703" i="1"/>
  <c r="AS703" i="1"/>
  <c r="AR703" i="1"/>
  <c r="AQ703" i="1"/>
  <c r="AP703" i="1"/>
  <c r="AO703" i="1"/>
  <c r="AN703" i="1"/>
  <c r="AM703" i="1"/>
  <c r="AL703" i="1"/>
  <c r="AK703" i="1"/>
  <c r="AJ703" i="1"/>
  <c r="AI703" i="1"/>
  <c r="AH703" i="1"/>
  <c r="AG703" i="1"/>
  <c r="AF703" i="1"/>
  <c r="AE703" i="1"/>
  <c r="AD703" i="1"/>
  <c r="Y703" i="1"/>
  <c r="X703" i="1"/>
  <c r="W703" i="1"/>
  <c r="V703" i="1"/>
  <c r="U703" i="1"/>
  <c r="T703" i="1"/>
  <c r="S703" i="1"/>
  <c r="R703" i="1"/>
  <c r="Q703" i="1"/>
  <c r="P703" i="1"/>
  <c r="O703" i="1"/>
  <c r="N703" i="1"/>
  <c r="M703" i="1"/>
  <c r="L703" i="1"/>
  <c r="K703" i="1"/>
  <c r="J703" i="1"/>
  <c r="E703" i="1"/>
  <c r="C703" i="1"/>
  <c r="D51" i="1"/>
  <c r="B69" i="1"/>
  <c r="D69" i="1"/>
  <c r="B394" i="1"/>
  <c r="D394" i="1"/>
  <c r="D411" i="1"/>
  <c r="D735" i="1"/>
  <c r="D744" i="1"/>
  <c r="AW744" i="1"/>
  <c r="AV744" i="1"/>
  <c r="AU744" i="1"/>
  <c r="AT744" i="1"/>
  <c r="AS744" i="1"/>
  <c r="AR744" i="1"/>
  <c r="AQ744" i="1"/>
  <c r="AP744" i="1"/>
  <c r="AO744" i="1"/>
  <c r="AN744" i="1"/>
  <c r="AM744" i="1"/>
  <c r="AL744" i="1"/>
  <c r="AK744" i="1"/>
  <c r="AJ744" i="1"/>
  <c r="AI744" i="1"/>
  <c r="AH744" i="1"/>
  <c r="AG744" i="1"/>
  <c r="AF744" i="1"/>
  <c r="AE744" i="1"/>
  <c r="AD744" i="1"/>
  <c r="Y744" i="1"/>
  <c r="X744" i="1"/>
  <c r="W744" i="1"/>
  <c r="V744" i="1"/>
  <c r="U744" i="1"/>
  <c r="T744" i="1"/>
  <c r="S744" i="1"/>
  <c r="R744" i="1"/>
  <c r="Q744" i="1"/>
  <c r="P744" i="1"/>
  <c r="O744" i="1"/>
  <c r="N744" i="1"/>
  <c r="M744" i="1"/>
  <c r="L744" i="1"/>
  <c r="K744" i="1"/>
  <c r="J744" i="1"/>
  <c r="E744" i="1"/>
  <c r="C744" i="1"/>
  <c r="AW735" i="1"/>
  <c r="AV735" i="1"/>
  <c r="AU735" i="1"/>
  <c r="AT735" i="1"/>
  <c r="AS735" i="1"/>
  <c r="AR735" i="1"/>
  <c r="AQ735" i="1"/>
  <c r="AP735" i="1"/>
  <c r="AO735" i="1"/>
  <c r="AN735" i="1"/>
  <c r="AM735" i="1"/>
  <c r="AL735" i="1"/>
  <c r="AK735" i="1"/>
  <c r="AJ735" i="1"/>
  <c r="AI735" i="1"/>
  <c r="AH735" i="1"/>
  <c r="AG735" i="1"/>
  <c r="AF735" i="1"/>
  <c r="AE735" i="1"/>
  <c r="AD735" i="1"/>
  <c r="Y735" i="1"/>
  <c r="X735" i="1"/>
  <c r="W735" i="1"/>
  <c r="V735" i="1"/>
  <c r="U735" i="1"/>
  <c r="T735" i="1"/>
  <c r="S735" i="1"/>
  <c r="R735" i="1"/>
  <c r="Q735" i="1"/>
  <c r="P735" i="1"/>
  <c r="O735" i="1"/>
  <c r="N735" i="1"/>
  <c r="M735" i="1"/>
  <c r="L735" i="1"/>
  <c r="K735" i="1"/>
  <c r="J735" i="1"/>
  <c r="E735" i="1"/>
  <c r="C735" i="1"/>
  <c r="AW411" i="1"/>
  <c r="AV411" i="1"/>
  <c r="AU411" i="1"/>
  <c r="AT411" i="1"/>
  <c r="AS411" i="1"/>
  <c r="AR411" i="1"/>
  <c r="AQ411" i="1"/>
  <c r="AP411" i="1"/>
  <c r="AO411" i="1"/>
  <c r="AN411" i="1"/>
  <c r="AM411" i="1"/>
  <c r="AL411" i="1"/>
  <c r="AK411" i="1"/>
  <c r="AJ411" i="1"/>
  <c r="AI411" i="1"/>
  <c r="AH411" i="1"/>
  <c r="AG411" i="1"/>
  <c r="AF411" i="1"/>
  <c r="AE411" i="1"/>
  <c r="AD411" i="1"/>
  <c r="Y411" i="1"/>
  <c r="X411" i="1"/>
  <c r="W411" i="1"/>
  <c r="V411" i="1"/>
  <c r="U411" i="1"/>
  <c r="T411" i="1"/>
  <c r="S411" i="1"/>
  <c r="R411" i="1"/>
  <c r="Q411" i="1"/>
  <c r="P411" i="1"/>
  <c r="O411" i="1"/>
  <c r="N411" i="1"/>
  <c r="M411" i="1"/>
  <c r="L411" i="1"/>
  <c r="K411" i="1"/>
  <c r="J411" i="1"/>
  <c r="E411" i="1"/>
  <c r="C411" i="1"/>
  <c r="A411" i="1"/>
  <c r="AW394" i="1"/>
  <c r="AV394" i="1"/>
  <c r="AU394" i="1"/>
  <c r="AT394" i="1"/>
  <c r="AS394" i="1"/>
  <c r="AR394" i="1"/>
  <c r="AQ394" i="1"/>
  <c r="AP394" i="1"/>
  <c r="AO394" i="1"/>
  <c r="AN394" i="1"/>
  <c r="AM394" i="1"/>
  <c r="AL394" i="1"/>
  <c r="AK394" i="1"/>
  <c r="AJ394" i="1"/>
  <c r="AI394" i="1"/>
  <c r="AH394" i="1"/>
  <c r="AG394" i="1"/>
  <c r="AF394" i="1"/>
  <c r="AE394" i="1"/>
  <c r="AD394" i="1"/>
  <c r="Y394" i="1"/>
  <c r="X394" i="1"/>
  <c r="W394" i="1"/>
  <c r="V394" i="1"/>
  <c r="U394" i="1"/>
  <c r="T394" i="1"/>
  <c r="S394" i="1"/>
  <c r="R394" i="1"/>
  <c r="Q394" i="1"/>
  <c r="P394" i="1"/>
  <c r="O394" i="1"/>
  <c r="N394" i="1"/>
  <c r="M394" i="1"/>
  <c r="L394" i="1"/>
  <c r="K394" i="1"/>
  <c r="J394" i="1"/>
  <c r="E394" i="1"/>
  <c r="C394" i="1"/>
  <c r="A394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E69" i="1"/>
  <c r="C69" i="1"/>
  <c r="A69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E51" i="1"/>
  <c r="C51" i="1"/>
  <c r="A51" i="1"/>
  <c r="BJ889" i="1" l="1"/>
  <c r="BJ503" i="1"/>
  <c r="BJ69" i="1"/>
  <c r="BJ964" i="1"/>
  <c r="BJ220" i="1"/>
  <c r="BJ909" i="1"/>
  <c r="B220" i="1"/>
  <c r="BJ479" i="1"/>
  <c r="BJ201" i="1"/>
  <c r="B201" i="1"/>
  <c r="BJ963" i="1"/>
  <c r="BJ703" i="1"/>
  <c r="BJ946" i="1"/>
  <c r="BJ720" i="1"/>
  <c r="BJ411" i="1"/>
  <c r="BJ983" i="1"/>
  <c r="BJ735" i="1"/>
  <c r="BJ51" i="1"/>
  <c r="B411" i="1"/>
  <c r="BJ744" i="1"/>
  <c r="B51" i="1"/>
  <c r="BJ394" i="1"/>
  <c r="D170" i="1"/>
  <c r="D448" i="1"/>
  <c r="D460" i="1"/>
  <c r="B380" i="1"/>
  <c r="D380" i="1"/>
  <c r="D466" i="1"/>
  <c r="D469" i="1"/>
  <c r="D747" i="1"/>
  <c r="B86" i="1"/>
  <c r="D86" i="1"/>
  <c r="A170" i="1"/>
  <c r="C170" i="1"/>
  <c r="E170" i="1"/>
  <c r="J170" i="1"/>
  <c r="K170" i="1"/>
  <c r="L170" i="1"/>
  <c r="M170" i="1"/>
  <c r="N170" i="1"/>
  <c r="O170" i="1"/>
  <c r="P170" i="1"/>
  <c r="Q170" i="1"/>
  <c r="R170" i="1"/>
  <c r="S170" i="1"/>
  <c r="T170" i="1"/>
  <c r="U170" i="1"/>
  <c r="V170" i="1"/>
  <c r="W170" i="1"/>
  <c r="X170" i="1"/>
  <c r="Y170" i="1"/>
  <c r="AD170" i="1"/>
  <c r="AE170" i="1"/>
  <c r="AF170" i="1"/>
  <c r="AG170" i="1"/>
  <c r="AH170" i="1"/>
  <c r="AI170" i="1"/>
  <c r="AJ170" i="1"/>
  <c r="AK170" i="1"/>
  <c r="AL170" i="1"/>
  <c r="AM170" i="1"/>
  <c r="AN170" i="1"/>
  <c r="AO170" i="1"/>
  <c r="AP170" i="1"/>
  <c r="AQ170" i="1"/>
  <c r="AR170" i="1"/>
  <c r="AS170" i="1"/>
  <c r="AT170" i="1"/>
  <c r="AU170" i="1"/>
  <c r="AV170" i="1"/>
  <c r="AW170" i="1"/>
  <c r="A448" i="1"/>
  <c r="C448" i="1"/>
  <c r="E448" i="1"/>
  <c r="J448" i="1"/>
  <c r="K448" i="1"/>
  <c r="L448" i="1"/>
  <c r="M448" i="1"/>
  <c r="N448" i="1"/>
  <c r="O448" i="1"/>
  <c r="P448" i="1"/>
  <c r="Q448" i="1"/>
  <c r="R448" i="1"/>
  <c r="S448" i="1"/>
  <c r="T448" i="1"/>
  <c r="U448" i="1"/>
  <c r="V448" i="1"/>
  <c r="W448" i="1"/>
  <c r="X448" i="1"/>
  <c r="Y448" i="1"/>
  <c r="AD448" i="1"/>
  <c r="AE448" i="1"/>
  <c r="AF448" i="1"/>
  <c r="AG448" i="1"/>
  <c r="AH448" i="1"/>
  <c r="AI448" i="1"/>
  <c r="AJ448" i="1"/>
  <c r="AK448" i="1"/>
  <c r="AL448" i="1"/>
  <c r="AM448" i="1"/>
  <c r="AN448" i="1"/>
  <c r="AO448" i="1"/>
  <c r="AP448" i="1"/>
  <c r="AQ448" i="1"/>
  <c r="AR448" i="1"/>
  <c r="AS448" i="1"/>
  <c r="AT448" i="1"/>
  <c r="AU448" i="1"/>
  <c r="AV448" i="1"/>
  <c r="AW448" i="1"/>
  <c r="A460" i="1"/>
  <c r="C460" i="1"/>
  <c r="E460" i="1"/>
  <c r="J460" i="1"/>
  <c r="K460" i="1"/>
  <c r="L460" i="1"/>
  <c r="M460" i="1"/>
  <c r="N460" i="1"/>
  <c r="O460" i="1"/>
  <c r="P460" i="1"/>
  <c r="Q460" i="1"/>
  <c r="R460" i="1"/>
  <c r="S460" i="1"/>
  <c r="T460" i="1"/>
  <c r="U460" i="1"/>
  <c r="V460" i="1"/>
  <c r="W460" i="1"/>
  <c r="X460" i="1"/>
  <c r="Y460" i="1"/>
  <c r="AD460" i="1"/>
  <c r="AE460" i="1"/>
  <c r="AF460" i="1"/>
  <c r="AG460" i="1"/>
  <c r="AH460" i="1"/>
  <c r="AI460" i="1"/>
  <c r="AJ460" i="1"/>
  <c r="AK460" i="1"/>
  <c r="AL460" i="1"/>
  <c r="AM460" i="1"/>
  <c r="AN460" i="1"/>
  <c r="AO460" i="1"/>
  <c r="AP460" i="1"/>
  <c r="AQ460" i="1"/>
  <c r="AR460" i="1"/>
  <c r="AS460" i="1"/>
  <c r="AT460" i="1"/>
  <c r="AU460" i="1"/>
  <c r="AV460" i="1"/>
  <c r="AW460" i="1"/>
  <c r="A380" i="1"/>
  <c r="C380" i="1"/>
  <c r="E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466" i="1"/>
  <c r="C466" i="1"/>
  <c r="E466" i="1"/>
  <c r="J466" i="1"/>
  <c r="K466" i="1"/>
  <c r="L466" i="1"/>
  <c r="M466" i="1"/>
  <c r="N466" i="1"/>
  <c r="O466" i="1"/>
  <c r="P466" i="1"/>
  <c r="Q466" i="1"/>
  <c r="R466" i="1"/>
  <c r="S466" i="1"/>
  <c r="T466" i="1"/>
  <c r="U466" i="1"/>
  <c r="V466" i="1"/>
  <c r="W466" i="1"/>
  <c r="X466" i="1"/>
  <c r="Y466" i="1"/>
  <c r="AD466" i="1"/>
  <c r="AE466" i="1"/>
  <c r="AF466" i="1"/>
  <c r="AG466" i="1"/>
  <c r="AH466" i="1"/>
  <c r="AI466" i="1"/>
  <c r="AJ466" i="1"/>
  <c r="AK466" i="1"/>
  <c r="AL466" i="1"/>
  <c r="AM466" i="1"/>
  <c r="AN466" i="1"/>
  <c r="AO466" i="1"/>
  <c r="AP466" i="1"/>
  <c r="AQ466" i="1"/>
  <c r="AR466" i="1"/>
  <c r="AS466" i="1"/>
  <c r="AT466" i="1"/>
  <c r="AU466" i="1"/>
  <c r="AV466" i="1"/>
  <c r="AW466" i="1"/>
  <c r="C469" i="1"/>
  <c r="E469" i="1"/>
  <c r="J469" i="1"/>
  <c r="K469" i="1"/>
  <c r="L469" i="1"/>
  <c r="M469" i="1"/>
  <c r="N469" i="1"/>
  <c r="O469" i="1"/>
  <c r="P469" i="1"/>
  <c r="Q469" i="1"/>
  <c r="R469" i="1"/>
  <c r="S469" i="1"/>
  <c r="T469" i="1"/>
  <c r="U469" i="1"/>
  <c r="V469" i="1"/>
  <c r="W469" i="1"/>
  <c r="X469" i="1"/>
  <c r="Y469" i="1"/>
  <c r="AD469" i="1"/>
  <c r="AE469" i="1"/>
  <c r="AF469" i="1"/>
  <c r="AG469" i="1"/>
  <c r="AH469" i="1"/>
  <c r="AI469" i="1"/>
  <c r="AJ469" i="1"/>
  <c r="AK469" i="1"/>
  <c r="AL469" i="1"/>
  <c r="AM469" i="1"/>
  <c r="AN469" i="1"/>
  <c r="AO469" i="1"/>
  <c r="AP469" i="1"/>
  <c r="AQ469" i="1"/>
  <c r="AR469" i="1"/>
  <c r="AS469" i="1"/>
  <c r="AT469" i="1"/>
  <c r="AU469" i="1"/>
  <c r="AV469" i="1"/>
  <c r="AW469" i="1"/>
  <c r="C747" i="1"/>
  <c r="E747" i="1"/>
  <c r="J747" i="1"/>
  <c r="K747" i="1"/>
  <c r="L747" i="1"/>
  <c r="M747" i="1"/>
  <c r="N747" i="1"/>
  <c r="O747" i="1"/>
  <c r="P747" i="1"/>
  <c r="Q747" i="1"/>
  <c r="R747" i="1"/>
  <c r="S747" i="1"/>
  <c r="T747" i="1"/>
  <c r="U747" i="1"/>
  <c r="V747" i="1"/>
  <c r="W747" i="1"/>
  <c r="X747" i="1"/>
  <c r="Y747" i="1"/>
  <c r="AD747" i="1"/>
  <c r="AE747" i="1"/>
  <c r="AF747" i="1"/>
  <c r="AG747" i="1"/>
  <c r="AH747" i="1"/>
  <c r="AI747" i="1"/>
  <c r="AJ747" i="1"/>
  <c r="AK747" i="1"/>
  <c r="AL747" i="1"/>
  <c r="AM747" i="1"/>
  <c r="AN747" i="1"/>
  <c r="AO747" i="1"/>
  <c r="AP747" i="1"/>
  <c r="AQ747" i="1"/>
  <c r="AR747" i="1"/>
  <c r="AS747" i="1"/>
  <c r="AT747" i="1"/>
  <c r="AU747" i="1"/>
  <c r="AV747" i="1"/>
  <c r="AW747" i="1"/>
  <c r="C752" i="1"/>
  <c r="E752" i="1"/>
  <c r="J752" i="1"/>
  <c r="K752" i="1"/>
  <c r="L752" i="1"/>
  <c r="M752" i="1"/>
  <c r="N752" i="1"/>
  <c r="O752" i="1"/>
  <c r="P752" i="1"/>
  <c r="Q752" i="1"/>
  <c r="R752" i="1"/>
  <c r="S752" i="1"/>
  <c r="T752" i="1"/>
  <c r="U752" i="1"/>
  <c r="V752" i="1"/>
  <c r="W752" i="1"/>
  <c r="X752" i="1"/>
  <c r="Y752" i="1"/>
  <c r="AD752" i="1"/>
  <c r="AE752" i="1"/>
  <c r="AF752" i="1"/>
  <c r="AG752" i="1"/>
  <c r="AH752" i="1"/>
  <c r="AI752" i="1"/>
  <c r="AJ752" i="1"/>
  <c r="AK752" i="1"/>
  <c r="AL752" i="1"/>
  <c r="AM752" i="1"/>
  <c r="AN752" i="1"/>
  <c r="AO752" i="1"/>
  <c r="AP752" i="1"/>
  <c r="AQ752" i="1"/>
  <c r="AR752" i="1"/>
  <c r="AS752" i="1"/>
  <c r="AT752" i="1"/>
  <c r="AU752" i="1"/>
  <c r="AV752" i="1"/>
  <c r="AW752" i="1"/>
  <c r="A86" i="1"/>
  <c r="C86" i="1"/>
  <c r="E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AU86" i="1"/>
  <c r="AV86" i="1"/>
  <c r="AW86" i="1"/>
  <c r="K7" i="76" l="1"/>
  <c r="K7" i="77"/>
  <c r="I9" i="77"/>
  <c r="I9" i="76"/>
  <c r="I8" i="76"/>
  <c r="I8" i="77"/>
  <c r="F8" i="77"/>
  <c r="F8" i="76"/>
  <c r="P5" i="77"/>
  <c r="P4" i="77"/>
  <c r="C8" i="76"/>
  <c r="C8" i="77"/>
  <c r="K9" i="77"/>
  <c r="K9" i="76"/>
  <c r="K8" i="77"/>
  <c r="K8" i="76"/>
  <c r="D9" i="76"/>
  <c r="D9" i="77"/>
  <c r="BJ448" i="1"/>
  <c r="BJ279" i="1"/>
  <c r="BJ1119" i="1"/>
  <c r="BJ752" i="1"/>
  <c r="BJ380" i="1"/>
  <c r="BJ747" i="1"/>
  <c r="BJ460" i="1"/>
  <c r="D752" i="1"/>
  <c r="BJ466" i="1"/>
  <c r="BJ170" i="1"/>
  <c r="B466" i="1"/>
  <c r="B460" i="1"/>
  <c r="B448" i="1"/>
  <c r="BJ91" i="1"/>
  <c r="BJ86" i="1"/>
  <c r="BJ274" i="1"/>
  <c r="BJ1118" i="1"/>
  <c r="BJ469" i="1"/>
  <c r="B170" i="1"/>
  <c r="J878" i="1" l="1"/>
  <c r="J335" i="1"/>
  <c r="J315" i="1"/>
  <c r="J366" i="1"/>
  <c r="J863" i="1"/>
  <c r="J726" i="1"/>
  <c r="J709" i="1"/>
  <c r="J355" i="1"/>
  <c r="J499" i="1"/>
  <c r="J846" i="1"/>
  <c r="J776" i="1"/>
  <c r="J761" i="1"/>
  <c r="J253" i="1"/>
  <c r="J236" i="1"/>
  <c r="J174" i="1"/>
  <c r="J152" i="1"/>
  <c r="J71" i="1"/>
  <c r="J54" i="1"/>
  <c r="J36" i="1"/>
  <c r="J689" i="1"/>
  <c r="J674" i="1"/>
  <c r="J632" i="1"/>
  <c r="J614" i="1"/>
  <c r="J594" i="1"/>
  <c r="J389" i="1"/>
  <c r="J189" i="1"/>
  <c r="J901" i="1"/>
  <c r="J619" i="1"/>
  <c r="J599" i="1"/>
  <c r="J581" i="1"/>
  <c r="J921" i="1"/>
  <c r="J147" i="1"/>
  <c r="J231" i="1"/>
  <c r="J212" i="1"/>
  <c r="J21" i="1"/>
  <c r="J8" i="1"/>
  <c r="J560" i="1"/>
  <c r="J540" i="1"/>
  <c r="J519" i="1"/>
  <c r="J414" i="1"/>
  <c r="J396" i="1"/>
  <c r="J52" i="1"/>
  <c r="J34" i="1"/>
  <c r="J954" i="1"/>
  <c r="J807" i="1"/>
  <c r="J790" i="1"/>
  <c r="J219" i="1"/>
  <c r="J200" i="1"/>
  <c r="J60" i="1"/>
  <c r="J42" i="1"/>
  <c r="J743" i="1"/>
  <c r="J734" i="1"/>
  <c r="J718" i="1"/>
  <c r="J567" i="1"/>
  <c r="J553" i="1"/>
  <c r="J533" i="1"/>
  <c r="J326" i="1"/>
  <c r="J309" i="1"/>
  <c r="J633" i="1"/>
  <c r="J429" i="1"/>
  <c r="J94" i="1"/>
  <c r="J89" i="1"/>
  <c r="J82" i="1"/>
  <c r="J75" i="1"/>
  <c r="J929" i="1"/>
  <c r="J924" i="1"/>
  <c r="J910" i="1"/>
  <c r="J610" i="1"/>
  <c r="J591" i="1"/>
  <c r="J403" i="1"/>
  <c r="J388" i="1"/>
  <c r="J180" i="1"/>
  <c r="J157" i="1"/>
  <c r="J241" i="1"/>
  <c r="J621" i="1"/>
  <c r="J602" i="1"/>
  <c r="J583" i="1"/>
  <c r="J947" i="1"/>
  <c r="J496" i="1"/>
  <c r="J472" i="1"/>
  <c r="J905" i="1"/>
  <c r="J861" i="1"/>
  <c r="J843" i="1"/>
  <c r="J737" i="1"/>
  <c r="J723" i="1"/>
  <c r="J706" i="1"/>
  <c r="J419" i="1"/>
  <c r="J400" i="1"/>
  <c r="J384" i="1"/>
  <c r="J235" i="1"/>
  <c r="J215" i="1"/>
  <c r="J195" i="1"/>
  <c r="J73" i="1"/>
  <c r="J57" i="1"/>
  <c r="J39" i="1"/>
  <c r="J455" i="1"/>
  <c r="J442" i="1"/>
  <c r="J344" i="1"/>
  <c r="J892" i="1"/>
  <c r="J781" i="1"/>
  <c r="J767" i="1"/>
  <c r="J697" i="1"/>
  <c r="J683" i="1"/>
  <c r="J138" i="1"/>
  <c r="J127" i="1"/>
  <c r="J110" i="1"/>
  <c r="J662" i="1"/>
  <c r="J647" i="1"/>
  <c r="J358" i="1"/>
  <c r="J270" i="1"/>
  <c r="J258" i="1"/>
  <c r="J670" i="1"/>
  <c r="J667" i="1"/>
  <c r="J941" i="1"/>
  <c r="J934" i="1"/>
  <c r="J931" i="1"/>
  <c r="J379" i="1"/>
  <c r="J372" i="1"/>
  <c r="J369" i="1"/>
  <c r="J958" i="1"/>
  <c r="J511" i="1"/>
  <c r="J487" i="1"/>
  <c r="J136" i="1"/>
  <c r="J123" i="1"/>
  <c r="J106" i="1"/>
  <c r="J655" i="1"/>
  <c r="J884" i="1"/>
  <c r="J773" i="1"/>
  <c r="J758" i="1"/>
  <c r="J578" i="1"/>
  <c r="J573" i="1"/>
  <c r="J129" i="1"/>
  <c r="J113" i="1"/>
  <c r="J96" i="1"/>
  <c r="J72" i="1"/>
  <c r="J282" i="1"/>
  <c r="J277" i="1"/>
  <c r="J811" i="1"/>
  <c r="J794" i="1"/>
  <c r="J739" i="1"/>
  <c r="J729" i="1"/>
  <c r="J712" i="1"/>
  <c r="J665" i="1"/>
  <c r="J656" i="1"/>
  <c r="J563" i="1"/>
  <c r="J525" i="1"/>
  <c r="J463" i="1"/>
  <c r="J453" i="1"/>
  <c r="J439" i="1"/>
  <c r="J321" i="1"/>
  <c r="J301" i="1"/>
  <c r="J285" i="1"/>
  <c r="J272" i="1"/>
  <c r="J267" i="1"/>
  <c r="J192" i="1"/>
  <c r="J188" i="1"/>
  <c r="J186" i="1"/>
  <c r="J176" i="1"/>
  <c r="J154" i="1"/>
  <c r="J93" i="1"/>
  <c r="J88" i="1"/>
  <c r="J579" i="1"/>
  <c r="J574" i="1"/>
  <c r="J47" i="1"/>
  <c r="J930" i="1"/>
  <c r="J925" i="1"/>
  <c r="J913" i="1"/>
  <c r="J368" i="1"/>
  <c r="J615" i="1"/>
  <c r="J595" i="1"/>
  <c r="J646" i="1"/>
  <c r="J627" i="1"/>
  <c r="J269" i="1"/>
  <c r="J257" i="1"/>
  <c r="J242" i="1"/>
  <c r="J24" i="1"/>
  <c r="J23" i="1"/>
  <c r="J11" i="1"/>
  <c r="J10" i="1"/>
  <c r="J858" i="1"/>
  <c r="J840" i="1"/>
  <c r="J736" i="1"/>
  <c r="J719" i="1"/>
  <c r="J702" i="1"/>
  <c r="J561" i="1"/>
  <c r="J542" i="1"/>
  <c r="J521" i="1"/>
  <c r="J451" i="1"/>
  <c r="J436" i="1"/>
  <c r="J340" i="1"/>
  <c r="J132" i="1"/>
  <c r="J949" i="1"/>
  <c r="J690" i="1"/>
  <c r="J675" i="1"/>
  <c r="J116" i="1"/>
  <c r="J99" i="1"/>
  <c r="J918" i="1"/>
  <c r="J898" i="1"/>
  <c r="J879" i="1"/>
  <c r="J365" i="1"/>
  <c r="J351" i="1"/>
  <c r="J169" i="1"/>
  <c r="J146" i="1"/>
  <c r="J79" i="1"/>
  <c r="J70" i="1"/>
  <c r="J818" i="1"/>
  <c r="J804" i="1"/>
  <c r="J322" i="1"/>
  <c r="J302" i="1"/>
  <c r="J464" i="1"/>
  <c r="J281" i="1"/>
  <c r="J276" i="1"/>
  <c r="J191" i="1"/>
  <c r="J187" i="1"/>
  <c r="J92" i="1"/>
  <c r="J87" i="1"/>
  <c r="J5" i="1"/>
  <c r="J3" i="1"/>
  <c r="J753" i="1"/>
  <c r="J748" i="1"/>
  <c r="J381" i="1"/>
  <c r="J374" i="1"/>
  <c r="J792" i="1"/>
  <c r="J609" i="1"/>
  <c r="J590" i="1"/>
  <c r="J505" i="1"/>
  <c r="J481" i="1"/>
  <c r="J422" i="1"/>
  <c r="J402" i="1"/>
  <c r="J387" i="1"/>
  <c r="J289" i="1"/>
  <c r="J221" i="1"/>
  <c r="J202" i="1"/>
  <c r="J61" i="1"/>
  <c r="J43" i="1"/>
  <c r="J819" i="1"/>
  <c r="J808" i="1"/>
  <c r="J695" i="1"/>
  <c r="J681" i="1"/>
  <c r="J255" i="1"/>
  <c r="J239" i="1"/>
  <c r="J872" i="1"/>
  <c r="J855" i="1"/>
  <c r="J508" i="1"/>
  <c r="J484" i="1"/>
  <c r="J742" i="1"/>
  <c r="J733" i="1"/>
  <c r="J717" i="1"/>
  <c r="J886" i="1"/>
  <c r="J775" i="1"/>
  <c r="J760" i="1"/>
  <c r="J385" i="1"/>
  <c r="J197" i="1"/>
  <c r="J942" i="1"/>
  <c r="J935" i="1"/>
  <c r="J577" i="1"/>
  <c r="J572" i="1"/>
  <c r="J280" i="1"/>
  <c r="J275" i="1"/>
  <c r="J953" i="1"/>
  <c r="J806" i="1"/>
  <c r="J789" i="1"/>
  <c r="J658" i="1"/>
  <c r="J644" i="1"/>
  <c r="J304" i="1"/>
  <c r="J287" i="1"/>
  <c r="J873" i="1"/>
  <c r="J856" i="1"/>
  <c r="J360" i="1"/>
  <c r="J346" i="1"/>
  <c r="J329" i="1"/>
  <c r="J457" i="1"/>
  <c r="J444" i="1"/>
  <c r="J680" i="1"/>
  <c r="J624" i="1"/>
  <c r="J606" i="1"/>
  <c r="J587" i="1"/>
  <c r="J502" i="1"/>
  <c r="J478" i="1"/>
  <c r="J179" i="1"/>
  <c r="J156" i="1"/>
  <c r="J869" i="1"/>
  <c r="J852" i="1"/>
  <c r="J456" i="1"/>
  <c r="J443" i="1"/>
  <c r="J225" i="1"/>
  <c r="J206" i="1"/>
  <c r="J27" i="1"/>
  <c r="J13" i="1"/>
  <c r="J722" i="1"/>
  <c r="J705" i="1"/>
  <c r="J265" i="1"/>
  <c r="J252" i="1"/>
  <c r="J234" i="1"/>
  <c r="J130" i="1"/>
  <c r="J645" i="1"/>
  <c r="J625" i="1"/>
  <c r="J421" i="1"/>
  <c r="J401" i="1"/>
  <c r="J386" i="1"/>
  <c r="J660" i="1"/>
  <c r="J104" i="1"/>
  <c r="J948" i="1"/>
  <c r="J544" i="1"/>
  <c r="J523" i="1"/>
  <c r="J354" i="1"/>
  <c r="J338" i="1"/>
  <c r="J172" i="1"/>
  <c r="J149" i="1"/>
  <c r="J616" i="1"/>
  <c r="J596" i="1"/>
  <c r="J327" i="1"/>
  <c r="J310" i="1"/>
  <c r="J28" i="1"/>
  <c r="J14" i="1"/>
  <c r="J428" i="1"/>
  <c r="J410" i="1"/>
  <c r="J392" i="1"/>
  <c r="J727" i="1"/>
  <c r="J710" i="1"/>
  <c r="J906" i="1"/>
  <c r="J885" i="1"/>
  <c r="J552" i="1"/>
  <c r="J532" i="1"/>
  <c r="J260" i="1"/>
  <c r="J246" i="1"/>
  <c r="J84" i="1"/>
  <c r="J83" i="1"/>
  <c r="J871" i="1"/>
  <c r="J854" i="1"/>
  <c r="J696" i="1"/>
  <c r="J682" i="1"/>
  <c r="J125" i="1"/>
  <c r="J108" i="1"/>
  <c r="J786" i="1"/>
  <c r="J770" i="1"/>
  <c r="J364" i="1"/>
  <c r="J350" i="1"/>
  <c r="J271" i="1"/>
  <c r="J144" i="1"/>
  <c r="J864" i="1"/>
  <c r="J847" i="1"/>
  <c r="J548" i="1"/>
  <c r="J527" i="1"/>
  <c r="J762" i="1"/>
  <c r="J341" i="1"/>
  <c r="J118" i="1"/>
  <c r="J101" i="1"/>
  <c r="J785" i="1"/>
  <c r="J698" i="1"/>
  <c r="J684" i="1"/>
  <c r="J363" i="1"/>
  <c r="J166" i="1"/>
  <c r="J143" i="1"/>
  <c r="J956" i="1"/>
  <c r="J504" i="1"/>
  <c r="J480" i="1"/>
  <c r="J809" i="1"/>
  <c r="J791" i="1"/>
  <c r="J626" i="1"/>
  <c r="J608" i="1"/>
  <c r="J589" i="1"/>
  <c r="J323" i="1"/>
  <c r="J305" i="1"/>
  <c r="J288" i="1"/>
  <c r="J227" i="1"/>
  <c r="J208" i="1"/>
  <c r="J652" i="1"/>
  <c r="J458" i="1"/>
  <c r="J445" i="1"/>
  <c r="J778" i="1"/>
  <c r="J764" i="1"/>
  <c r="J254" i="1"/>
  <c r="J238" i="1"/>
  <c r="J526" i="1"/>
  <c r="J177" i="1"/>
  <c r="J155" i="1"/>
  <c r="J133" i="1"/>
  <c r="J805" i="1"/>
  <c r="J788" i="1"/>
  <c r="J623" i="1"/>
  <c r="J605" i="1"/>
  <c r="J586" i="1"/>
  <c r="J951" i="1"/>
  <c r="J501" i="1"/>
  <c r="J477" i="1"/>
  <c r="J64" i="1"/>
  <c r="J46" i="1"/>
  <c r="J817" i="1"/>
  <c r="J802" i="1"/>
  <c r="J812" i="1"/>
  <c r="J657" i="1"/>
  <c r="J643" i="1"/>
  <c r="J454" i="1"/>
  <c r="J440" i="1"/>
  <c r="J218" i="1"/>
  <c r="J199" i="1"/>
  <c r="J74" i="1"/>
  <c r="J904" i="1"/>
  <c r="J883" i="1"/>
  <c r="J495" i="1"/>
  <c r="J471" i="1"/>
  <c r="J213" i="1"/>
  <c r="J194" i="1"/>
  <c r="J555" i="1"/>
  <c r="J535" i="1"/>
  <c r="J637" i="1"/>
  <c r="J617" i="1"/>
  <c r="J597" i="1"/>
  <c r="J76" i="1"/>
  <c r="J167" i="1"/>
  <c r="J774" i="1"/>
  <c r="J759" i="1"/>
  <c r="J317" i="1"/>
  <c r="J298" i="1"/>
  <c r="J283" i="1"/>
  <c r="J131" i="1"/>
  <c r="J114" i="1"/>
  <c r="J97" i="1"/>
  <c r="J912" i="1"/>
  <c r="J891" i="1"/>
  <c r="J512" i="1"/>
  <c r="J488" i="1"/>
  <c r="J224" i="1"/>
  <c r="J205" i="1"/>
  <c r="J908" i="1"/>
  <c r="J888" i="1"/>
  <c r="J500" i="1"/>
  <c r="J476" i="1"/>
  <c r="J551" i="1"/>
  <c r="J531" i="1"/>
  <c r="J308" i="1"/>
  <c r="J292" i="1"/>
  <c r="J26" i="1"/>
  <c r="J12" i="1"/>
  <c r="J777" i="1"/>
  <c r="J763" i="1"/>
  <c r="J604" i="1"/>
  <c r="J585" i="1"/>
  <c r="J119" i="1"/>
  <c r="J102" i="1"/>
  <c r="J651" i="1"/>
  <c r="J636" i="1"/>
  <c r="J165" i="1"/>
  <c r="J142" i="1"/>
  <c r="J349" i="1"/>
  <c r="J331" i="1"/>
  <c r="J663" i="1"/>
  <c r="J650" i="1"/>
  <c r="J635" i="1"/>
  <c r="J164" i="1"/>
  <c r="J141" i="1"/>
  <c r="J362" i="1"/>
  <c r="J348" i="1"/>
  <c r="J330" i="1"/>
  <c r="J859" i="1"/>
  <c r="J841" i="1"/>
  <c r="J251" i="1"/>
  <c r="J232" i="1"/>
  <c r="J699" i="1"/>
  <c r="J685" i="1"/>
  <c r="J459" i="1"/>
  <c r="J446" i="1"/>
  <c r="J877" i="1"/>
  <c r="J857" i="1"/>
  <c r="J264" i="1"/>
  <c r="J250" i="1"/>
  <c r="J701" i="1"/>
  <c r="J687" i="1"/>
  <c r="J432" i="1"/>
  <c r="J417" i="1"/>
  <c r="J416" i="1"/>
  <c r="J398" i="1"/>
  <c r="J53" i="1"/>
  <c r="J35" i="1"/>
  <c r="J933" i="1"/>
  <c r="J751" i="1"/>
  <c r="J746" i="1"/>
  <c r="J378" i="1"/>
  <c r="J371" i="1"/>
  <c r="J279" i="1"/>
  <c r="J274" i="1"/>
  <c r="J91" i="1"/>
  <c r="J838" i="1"/>
  <c r="J831" i="1"/>
  <c r="J664" i="1"/>
  <c r="J654" i="1"/>
  <c r="J373" i="1"/>
  <c r="J184" i="1"/>
  <c r="J919" i="1"/>
  <c r="J461" i="1"/>
  <c r="J899" i="1"/>
  <c r="J880" i="1"/>
  <c r="J449" i="1"/>
  <c r="J433" i="1"/>
  <c r="J352" i="1"/>
  <c r="J336" i="1"/>
  <c r="J556" i="1"/>
  <c r="J536" i="1"/>
  <c r="J66" i="1"/>
  <c r="J48" i="1"/>
  <c r="J927" i="1"/>
  <c r="J916" i="1"/>
  <c r="J896" i="1"/>
  <c r="J639" i="1"/>
  <c r="J229" i="1"/>
  <c r="J210" i="1"/>
  <c r="J618" i="1"/>
  <c r="J598" i="1"/>
  <c r="J700" i="1"/>
  <c r="J686" i="1"/>
  <c r="J431" i="1"/>
  <c r="J413" i="1"/>
  <c r="J395" i="1"/>
  <c r="J568" i="1"/>
  <c r="J559" i="1"/>
  <c r="J539" i="1"/>
  <c r="J68" i="1"/>
  <c r="J50" i="1"/>
  <c r="J816" i="1"/>
  <c r="J801" i="1"/>
  <c r="J334" i="1"/>
  <c r="J314" i="1"/>
  <c r="J296" i="1"/>
  <c r="J795" i="1"/>
  <c r="J780" i="1"/>
  <c r="J766" i="1"/>
  <c r="J409" i="1"/>
  <c r="J391" i="1"/>
  <c r="J959" i="1"/>
  <c r="J137" i="1"/>
  <c r="J126" i="1"/>
  <c r="J109" i="1"/>
  <c r="J866" i="1"/>
  <c r="J849" i="1"/>
  <c r="J952" i="1"/>
  <c r="J693" i="1"/>
  <c r="J678" i="1"/>
  <c r="J303" i="1"/>
  <c r="J286" i="1"/>
  <c r="J865" i="1"/>
  <c r="J848" i="1"/>
  <c r="J741" i="1"/>
  <c r="J731" i="1"/>
  <c r="J715" i="1"/>
  <c r="J549" i="1"/>
  <c r="J528" i="1"/>
  <c r="J513" i="1"/>
  <c r="J489" i="1"/>
  <c r="J163" i="1"/>
  <c r="J140" i="1"/>
  <c r="J262" i="1"/>
  <c r="J248" i="1"/>
  <c r="J30" i="1"/>
  <c r="J16" i="1"/>
  <c r="J783" i="1"/>
  <c r="J769" i="1"/>
  <c r="J649" i="1"/>
  <c r="J634" i="1"/>
  <c r="J261" i="1"/>
  <c r="J247" i="1"/>
  <c r="J29" i="1"/>
  <c r="J15" i="1"/>
  <c r="J725" i="1"/>
  <c r="J708" i="1"/>
  <c r="J435" i="1"/>
  <c r="J420" i="1"/>
  <c r="J339" i="1"/>
  <c r="J319" i="1"/>
  <c r="J266" i="1"/>
  <c r="J641" i="1"/>
  <c r="J115" i="1"/>
  <c r="J98" i="1"/>
  <c r="J603" i="1"/>
  <c r="J584" i="1"/>
  <c r="J498" i="1"/>
  <c r="J474" i="1"/>
  <c r="J216" i="1"/>
  <c r="J196" i="1"/>
  <c r="J173" i="1"/>
  <c r="J150" i="1"/>
  <c r="J58" i="1"/>
  <c r="J40" i="1"/>
  <c r="B7" i="75" l="1"/>
  <c r="D16" i="75"/>
  <c r="K15" i="75"/>
  <c r="C15" i="75"/>
  <c r="J14" i="75"/>
  <c r="B14" i="75"/>
  <c r="I13" i="75"/>
  <c r="G8" i="75"/>
  <c r="K6" i="75"/>
  <c r="J5" i="75"/>
  <c r="K16" i="75"/>
  <c r="C16" i="75"/>
  <c r="J15" i="75"/>
  <c r="B15" i="75"/>
  <c r="I14" i="75"/>
  <c r="P13" i="75"/>
  <c r="H13" i="75"/>
  <c r="O9" i="75"/>
  <c r="G9" i="75"/>
  <c r="N8" i="75"/>
  <c r="J6" i="75"/>
  <c r="J16" i="75"/>
  <c r="B16" i="75"/>
  <c r="I15" i="75"/>
  <c r="P14" i="75"/>
  <c r="H14" i="75"/>
  <c r="O13" i="75"/>
  <c r="G13" i="75"/>
  <c r="N9" i="75"/>
  <c r="F9" i="75"/>
  <c r="I16" i="75"/>
  <c r="P15" i="75"/>
  <c r="H15" i="75"/>
  <c r="O14" i="75"/>
  <c r="G14" i="75"/>
  <c r="N13" i="75"/>
  <c r="F13" i="75"/>
  <c r="M9" i="75"/>
  <c r="L8" i="75"/>
  <c r="J7" i="75"/>
  <c r="P6" i="75"/>
  <c r="G5" i="75"/>
  <c r="N4" i="75"/>
  <c r="G16" i="75"/>
  <c r="N15" i="75"/>
  <c r="M14" i="75"/>
  <c r="E14" i="75"/>
  <c r="L13" i="75"/>
  <c r="D13" i="75"/>
  <c r="C9" i="75"/>
  <c r="J8" i="75"/>
  <c r="N6" i="75"/>
  <c r="N16" i="75"/>
  <c r="F16" i="75"/>
  <c r="M15" i="75"/>
  <c r="E15" i="75"/>
  <c r="L14" i="75"/>
  <c r="D14" i="75"/>
  <c r="K13" i="75"/>
  <c r="C13" i="75"/>
  <c r="B9" i="75"/>
  <c r="I8" i="75"/>
  <c r="K4" i="75"/>
  <c r="H16" i="75"/>
  <c r="F14" i="75"/>
  <c r="D9" i="75"/>
  <c r="K7" i="75"/>
  <c r="E16" i="75"/>
  <c r="C14" i="75"/>
  <c r="M13" i="75"/>
  <c r="N5" i="75"/>
  <c r="J4" i="75"/>
  <c r="J13" i="75"/>
  <c r="K8" i="75"/>
  <c r="K5" i="75"/>
  <c r="G15" i="75"/>
  <c r="E13" i="75"/>
  <c r="G4" i="75"/>
  <c r="D15" i="75"/>
  <c r="B13" i="75"/>
  <c r="E4" i="75"/>
  <c r="P16" i="75"/>
  <c r="N14" i="75"/>
  <c r="L9" i="75"/>
  <c r="C5" i="75"/>
  <c r="K14" i="75"/>
  <c r="I9" i="75"/>
  <c r="N7" i="75"/>
  <c r="M16" i="75"/>
  <c r="B456" i="1"/>
  <c r="AW456" i="1"/>
  <c r="AV456" i="1"/>
  <c r="AU456" i="1"/>
  <c r="AT456" i="1"/>
  <c r="AS456" i="1"/>
  <c r="AR456" i="1"/>
  <c r="AQ456" i="1"/>
  <c r="AP456" i="1"/>
  <c r="AO456" i="1"/>
  <c r="AN456" i="1"/>
  <c r="AM456" i="1"/>
  <c r="AL456" i="1"/>
  <c r="AK456" i="1"/>
  <c r="AJ456" i="1"/>
  <c r="AI456" i="1"/>
  <c r="AH456" i="1"/>
  <c r="AG456" i="1"/>
  <c r="AF456" i="1"/>
  <c r="AE456" i="1"/>
  <c r="AD456" i="1"/>
  <c r="Y456" i="1"/>
  <c r="F8" i="75" s="1"/>
  <c r="X456" i="1"/>
  <c r="W456" i="1"/>
  <c r="V456" i="1"/>
  <c r="U456" i="1"/>
  <c r="T456" i="1"/>
  <c r="S456" i="1"/>
  <c r="R456" i="1"/>
  <c r="Q456" i="1"/>
  <c r="P456" i="1"/>
  <c r="O456" i="1"/>
  <c r="N456" i="1"/>
  <c r="M456" i="1"/>
  <c r="L456" i="1"/>
  <c r="K456" i="1"/>
  <c r="E456" i="1"/>
  <c r="C456" i="1"/>
  <c r="A456" i="1"/>
  <c r="O5" i="75"/>
  <c r="D456" i="1" l="1"/>
  <c r="BJ1067" i="1"/>
  <c r="BJ456" i="1"/>
  <c r="AW812" i="1" l="1"/>
  <c r="AV812" i="1"/>
  <c r="AU812" i="1"/>
  <c r="AT812" i="1"/>
  <c r="AS812" i="1"/>
  <c r="AR812" i="1"/>
  <c r="AQ812" i="1"/>
  <c r="AP812" i="1"/>
  <c r="AO812" i="1"/>
  <c r="AN812" i="1"/>
  <c r="AM812" i="1"/>
  <c r="AL812" i="1"/>
  <c r="AK812" i="1"/>
  <c r="AJ812" i="1"/>
  <c r="AI812" i="1"/>
  <c r="AH812" i="1"/>
  <c r="AG812" i="1"/>
  <c r="AF812" i="1"/>
  <c r="AE812" i="1"/>
  <c r="AD812" i="1"/>
  <c r="Y812" i="1"/>
  <c r="X812" i="1"/>
  <c r="W812" i="1"/>
  <c r="V812" i="1"/>
  <c r="U812" i="1"/>
  <c r="T812" i="1"/>
  <c r="S812" i="1"/>
  <c r="R812" i="1"/>
  <c r="Q812" i="1"/>
  <c r="P812" i="1"/>
  <c r="O812" i="1"/>
  <c r="N812" i="1"/>
  <c r="M812" i="1"/>
  <c r="L812" i="1"/>
  <c r="K812" i="1"/>
  <c r="E812" i="1"/>
  <c r="C812" i="1"/>
  <c r="D812" i="1" l="1"/>
  <c r="BJ796" i="1"/>
  <c r="BJ812" i="1"/>
  <c r="BJ1035" i="1"/>
  <c r="P7" i="34"/>
  <c r="P6" i="34"/>
  <c r="BJ1152" i="1" l="1"/>
  <c r="BJ1165" i="1"/>
  <c r="L10" i="4"/>
  <c r="K10" i="4"/>
  <c r="J10" i="4"/>
  <c r="I10" i="4"/>
  <c r="H10" i="4"/>
  <c r="G10" i="4"/>
  <c r="F10" i="4"/>
  <c r="D10" i="4"/>
  <c r="C10" i="4"/>
  <c r="B10" i="4"/>
  <c r="B281" i="1" l="1"/>
  <c r="AW281" i="1"/>
  <c r="AV281" i="1"/>
  <c r="AU281" i="1"/>
  <c r="AT281" i="1"/>
  <c r="AS281" i="1"/>
  <c r="AR281" i="1"/>
  <c r="AQ281" i="1"/>
  <c r="AP281" i="1"/>
  <c r="AO281" i="1"/>
  <c r="AN281" i="1"/>
  <c r="AM281" i="1"/>
  <c r="AL281" i="1"/>
  <c r="AK281" i="1"/>
  <c r="AJ281" i="1"/>
  <c r="AI281" i="1"/>
  <c r="AH281" i="1"/>
  <c r="AG281" i="1"/>
  <c r="AF281" i="1"/>
  <c r="AE281" i="1"/>
  <c r="AD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E281" i="1"/>
  <c r="C281" i="1"/>
  <c r="A281" i="1"/>
  <c r="B276" i="1"/>
  <c r="AW276" i="1"/>
  <c r="AV276" i="1"/>
  <c r="AU276" i="1"/>
  <c r="AT276" i="1"/>
  <c r="AS276" i="1"/>
  <c r="AR276" i="1"/>
  <c r="AQ276" i="1"/>
  <c r="AP276" i="1"/>
  <c r="AO276" i="1"/>
  <c r="AN276" i="1"/>
  <c r="AM276" i="1"/>
  <c r="AL276" i="1"/>
  <c r="AK276" i="1"/>
  <c r="AJ276" i="1"/>
  <c r="AI276" i="1"/>
  <c r="AH276" i="1"/>
  <c r="AG276" i="1"/>
  <c r="AF276" i="1"/>
  <c r="AE276" i="1"/>
  <c r="AD276" i="1"/>
  <c r="Y276" i="1"/>
  <c r="X276" i="1"/>
  <c r="W276" i="1"/>
  <c r="V276" i="1"/>
  <c r="U276" i="1"/>
  <c r="T276" i="1"/>
  <c r="S276" i="1"/>
  <c r="R276" i="1"/>
  <c r="Q276" i="1"/>
  <c r="P276" i="1"/>
  <c r="O276" i="1"/>
  <c r="N276" i="1"/>
  <c r="M276" i="1"/>
  <c r="L276" i="1"/>
  <c r="K276" i="1"/>
  <c r="E276" i="1"/>
  <c r="C276" i="1"/>
  <c r="A276" i="1"/>
  <c r="B191" i="1"/>
  <c r="AW191" i="1"/>
  <c r="AV191" i="1"/>
  <c r="AU191" i="1"/>
  <c r="AT191" i="1"/>
  <c r="AS191" i="1"/>
  <c r="AR191" i="1"/>
  <c r="AQ191" i="1"/>
  <c r="AP191" i="1"/>
  <c r="AO191" i="1"/>
  <c r="AN191" i="1"/>
  <c r="AM191" i="1"/>
  <c r="AL191" i="1"/>
  <c r="AK191" i="1"/>
  <c r="AJ191" i="1"/>
  <c r="AI191" i="1"/>
  <c r="AH191" i="1"/>
  <c r="AG191" i="1"/>
  <c r="AF191" i="1"/>
  <c r="AE191" i="1"/>
  <c r="AD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E191" i="1"/>
  <c r="C191" i="1"/>
  <c r="A191" i="1"/>
  <c r="B187" i="1"/>
  <c r="AW187" i="1"/>
  <c r="AV187" i="1"/>
  <c r="AU187" i="1"/>
  <c r="AT187" i="1"/>
  <c r="AS187" i="1"/>
  <c r="AR187" i="1"/>
  <c r="AQ187" i="1"/>
  <c r="AP187" i="1"/>
  <c r="AO187" i="1"/>
  <c r="AN187" i="1"/>
  <c r="AM187" i="1"/>
  <c r="AL187" i="1"/>
  <c r="AK187" i="1"/>
  <c r="AJ187" i="1"/>
  <c r="AI187" i="1"/>
  <c r="AH187" i="1"/>
  <c r="AG187" i="1"/>
  <c r="AF187" i="1"/>
  <c r="AE187" i="1"/>
  <c r="AD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E187" i="1"/>
  <c r="C187" i="1"/>
  <c r="A187" i="1"/>
  <c r="B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E92" i="1"/>
  <c r="C92" i="1"/>
  <c r="A92" i="1"/>
  <c r="B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E87" i="1"/>
  <c r="C87" i="1"/>
  <c r="A87" i="1"/>
  <c r="B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E5" i="1"/>
  <c r="C5" i="1"/>
  <c r="A5" i="1"/>
  <c r="AX3" i="1"/>
  <c r="AW3" i="1"/>
  <c r="AV3" i="1"/>
  <c r="AU3" i="1"/>
  <c r="AT3" i="1"/>
  <c r="AS3" i="1"/>
  <c r="AR3" i="1"/>
  <c r="AQ3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E3" i="1"/>
  <c r="C3" i="1"/>
  <c r="A3" i="1"/>
  <c r="AW753" i="1"/>
  <c r="AV753" i="1"/>
  <c r="AU753" i="1"/>
  <c r="AT753" i="1"/>
  <c r="AS753" i="1"/>
  <c r="AR753" i="1"/>
  <c r="AQ753" i="1"/>
  <c r="AP753" i="1"/>
  <c r="AO753" i="1"/>
  <c r="AN753" i="1"/>
  <c r="AM753" i="1"/>
  <c r="AL753" i="1"/>
  <c r="AK753" i="1"/>
  <c r="AJ753" i="1"/>
  <c r="AI753" i="1"/>
  <c r="AH753" i="1"/>
  <c r="AG753" i="1"/>
  <c r="AF753" i="1"/>
  <c r="AE753" i="1"/>
  <c r="AD753" i="1"/>
  <c r="Y753" i="1"/>
  <c r="X753" i="1"/>
  <c r="W753" i="1"/>
  <c r="V753" i="1"/>
  <c r="U753" i="1"/>
  <c r="T753" i="1"/>
  <c r="S753" i="1"/>
  <c r="R753" i="1"/>
  <c r="Q753" i="1"/>
  <c r="P753" i="1"/>
  <c r="O753" i="1"/>
  <c r="N753" i="1"/>
  <c r="M753" i="1"/>
  <c r="L753" i="1"/>
  <c r="K753" i="1"/>
  <c r="E753" i="1"/>
  <c r="C753" i="1"/>
  <c r="AW748" i="1"/>
  <c r="AV748" i="1"/>
  <c r="AU748" i="1"/>
  <c r="AT748" i="1"/>
  <c r="AS748" i="1"/>
  <c r="AR748" i="1"/>
  <c r="AQ748" i="1"/>
  <c r="AP748" i="1"/>
  <c r="AO748" i="1"/>
  <c r="AN748" i="1"/>
  <c r="AM748" i="1"/>
  <c r="AL748" i="1"/>
  <c r="AK748" i="1"/>
  <c r="AJ748" i="1"/>
  <c r="AI748" i="1"/>
  <c r="AH748" i="1"/>
  <c r="AG748" i="1"/>
  <c r="AF748" i="1"/>
  <c r="AE748" i="1"/>
  <c r="AD748" i="1"/>
  <c r="Y748" i="1"/>
  <c r="X748" i="1"/>
  <c r="W748" i="1"/>
  <c r="V748" i="1"/>
  <c r="U748" i="1"/>
  <c r="T748" i="1"/>
  <c r="S748" i="1"/>
  <c r="R748" i="1"/>
  <c r="Q748" i="1"/>
  <c r="P748" i="1"/>
  <c r="O748" i="1"/>
  <c r="N748" i="1"/>
  <c r="M748" i="1"/>
  <c r="L748" i="1"/>
  <c r="K748" i="1"/>
  <c r="E748" i="1"/>
  <c r="C748" i="1"/>
  <c r="B381" i="1"/>
  <c r="AW381" i="1"/>
  <c r="AV381" i="1"/>
  <c r="AU381" i="1"/>
  <c r="AT381" i="1"/>
  <c r="AS381" i="1"/>
  <c r="AR381" i="1"/>
  <c r="AQ381" i="1"/>
  <c r="AP381" i="1"/>
  <c r="AO381" i="1"/>
  <c r="AN381" i="1"/>
  <c r="AM381" i="1"/>
  <c r="AL381" i="1"/>
  <c r="AK381" i="1"/>
  <c r="AJ381" i="1"/>
  <c r="AI381" i="1"/>
  <c r="AH381" i="1"/>
  <c r="AG381" i="1"/>
  <c r="AF381" i="1"/>
  <c r="AE381" i="1"/>
  <c r="AD381" i="1"/>
  <c r="Y381" i="1"/>
  <c r="X381" i="1"/>
  <c r="W381" i="1"/>
  <c r="V381" i="1"/>
  <c r="U381" i="1"/>
  <c r="T381" i="1"/>
  <c r="S381" i="1"/>
  <c r="R381" i="1"/>
  <c r="Q381" i="1"/>
  <c r="P381" i="1"/>
  <c r="O381" i="1"/>
  <c r="N381" i="1"/>
  <c r="M381" i="1"/>
  <c r="L381" i="1"/>
  <c r="K381" i="1"/>
  <c r="E381" i="1"/>
  <c r="C381" i="1"/>
  <c r="A381" i="1"/>
  <c r="B374" i="1"/>
  <c r="AW374" i="1"/>
  <c r="AV374" i="1"/>
  <c r="AU374" i="1"/>
  <c r="AT374" i="1"/>
  <c r="AS374" i="1"/>
  <c r="AR374" i="1"/>
  <c r="AQ374" i="1"/>
  <c r="AP374" i="1"/>
  <c r="AO374" i="1"/>
  <c r="AN374" i="1"/>
  <c r="AM374" i="1"/>
  <c r="AL374" i="1"/>
  <c r="AK374" i="1"/>
  <c r="AJ374" i="1"/>
  <c r="AI374" i="1"/>
  <c r="AH374" i="1"/>
  <c r="AG374" i="1"/>
  <c r="AF374" i="1"/>
  <c r="AE374" i="1"/>
  <c r="AD374" i="1"/>
  <c r="Y374" i="1"/>
  <c r="X374" i="1"/>
  <c r="W374" i="1"/>
  <c r="V374" i="1"/>
  <c r="U374" i="1"/>
  <c r="T374" i="1"/>
  <c r="S374" i="1"/>
  <c r="R374" i="1"/>
  <c r="Q374" i="1"/>
  <c r="P374" i="1"/>
  <c r="O374" i="1"/>
  <c r="N374" i="1"/>
  <c r="M374" i="1"/>
  <c r="L374" i="1"/>
  <c r="K374" i="1"/>
  <c r="E374" i="1"/>
  <c r="C374" i="1"/>
  <c r="A374" i="1"/>
  <c r="F15" i="69" l="1"/>
  <c r="F15" i="34"/>
  <c r="E15" i="69"/>
  <c r="E15" i="34"/>
  <c r="F16" i="69"/>
  <c r="F16" i="34"/>
  <c r="E16" i="69"/>
  <c r="E16" i="34"/>
  <c r="B15" i="34"/>
  <c r="B15" i="69"/>
  <c r="B16" i="34"/>
  <c r="B16" i="69"/>
  <c r="D16" i="34"/>
  <c r="D16" i="69"/>
  <c r="C15" i="34"/>
  <c r="C15" i="69"/>
  <c r="C16" i="69"/>
  <c r="C16" i="34"/>
  <c r="D15" i="69"/>
  <c r="D15" i="34"/>
  <c r="K15" i="34"/>
  <c r="K15" i="69"/>
  <c r="K16" i="34"/>
  <c r="K16" i="69"/>
  <c r="M9" i="69"/>
  <c r="C9" i="69"/>
  <c r="C9" i="34"/>
  <c r="D9" i="34"/>
  <c r="D9" i="69"/>
  <c r="D3" i="1"/>
  <c r="D276" i="1"/>
  <c r="D381" i="1"/>
  <c r="D374" i="1"/>
  <c r="D748" i="1"/>
  <c r="D92" i="1"/>
  <c r="D191" i="1"/>
  <c r="D281" i="1"/>
  <c r="BJ187" i="1"/>
  <c r="BJ87" i="1"/>
  <c r="BJ753" i="1"/>
  <c r="BJ374" i="1"/>
  <c r="D753" i="1"/>
  <c r="BJ5" i="1"/>
  <c r="BJ748" i="1"/>
  <c r="BJ281" i="1"/>
  <c r="BJ381" i="1"/>
  <c r="BJ276" i="1"/>
  <c r="BJ191" i="1"/>
  <c r="BJ92" i="1"/>
  <c r="BJ3" i="1"/>
  <c r="D187" i="1"/>
  <c r="D87" i="1"/>
  <c r="B3" i="1"/>
  <c r="D5" i="1"/>
  <c r="AW651" i="1"/>
  <c r="AV651" i="1"/>
  <c r="AU651" i="1"/>
  <c r="AT651" i="1"/>
  <c r="AS651" i="1"/>
  <c r="AR651" i="1"/>
  <c r="AQ651" i="1"/>
  <c r="AP651" i="1"/>
  <c r="AO651" i="1"/>
  <c r="AN651" i="1"/>
  <c r="AM651" i="1"/>
  <c r="AL651" i="1"/>
  <c r="AK651" i="1"/>
  <c r="AJ651" i="1"/>
  <c r="AI651" i="1"/>
  <c r="AH651" i="1"/>
  <c r="AG651" i="1"/>
  <c r="AF651" i="1"/>
  <c r="AE651" i="1"/>
  <c r="AD651" i="1"/>
  <c r="Y651" i="1"/>
  <c r="X651" i="1"/>
  <c r="W651" i="1"/>
  <c r="V651" i="1"/>
  <c r="U651" i="1"/>
  <c r="T651" i="1"/>
  <c r="S651" i="1"/>
  <c r="R651" i="1"/>
  <c r="Q651" i="1"/>
  <c r="P651" i="1"/>
  <c r="O651" i="1"/>
  <c r="N651" i="1"/>
  <c r="M651" i="1"/>
  <c r="L651" i="1"/>
  <c r="K651" i="1"/>
  <c r="E651" i="1"/>
  <c r="C651" i="1"/>
  <c r="AW636" i="1"/>
  <c r="AV636" i="1"/>
  <c r="AU636" i="1"/>
  <c r="AT636" i="1"/>
  <c r="AS636" i="1"/>
  <c r="AR636" i="1"/>
  <c r="AQ636" i="1"/>
  <c r="AP636" i="1"/>
  <c r="AO636" i="1"/>
  <c r="AN636" i="1"/>
  <c r="AM636" i="1"/>
  <c r="AL636" i="1"/>
  <c r="AK636" i="1"/>
  <c r="AJ636" i="1"/>
  <c r="AI636" i="1"/>
  <c r="AH636" i="1"/>
  <c r="AG636" i="1"/>
  <c r="AF636" i="1"/>
  <c r="AE636" i="1"/>
  <c r="AD636" i="1"/>
  <c r="Y636" i="1"/>
  <c r="X636" i="1"/>
  <c r="W636" i="1"/>
  <c r="V636" i="1"/>
  <c r="U636" i="1"/>
  <c r="T636" i="1"/>
  <c r="S636" i="1"/>
  <c r="R636" i="1"/>
  <c r="Q636" i="1"/>
  <c r="P636" i="1"/>
  <c r="O636" i="1"/>
  <c r="N636" i="1"/>
  <c r="M636" i="1"/>
  <c r="L636" i="1"/>
  <c r="K636" i="1"/>
  <c r="E636" i="1"/>
  <c r="C636" i="1"/>
  <c r="B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E165" i="1"/>
  <c r="C165" i="1"/>
  <c r="A165" i="1"/>
  <c r="AW142" i="1"/>
  <c r="AV142" i="1"/>
  <c r="AU142" i="1"/>
  <c r="AT142" i="1"/>
  <c r="AS142" i="1"/>
  <c r="AR142" i="1"/>
  <c r="AQ142" i="1"/>
  <c r="AP142" i="1"/>
  <c r="AO142" i="1"/>
  <c r="AN142" i="1"/>
  <c r="AM142" i="1"/>
  <c r="AL142" i="1"/>
  <c r="AK142" i="1"/>
  <c r="AJ142" i="1"/>
  <c r="AI142" i="1"/>
  <c r="AH142" i="1"/>
  <c r="AG142" i="1"/>
  <c r="AF142" i="1"/>
  <c r="AE142" i="1"/>
  <c r="AD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E142" i="1"/>
  <c r="C142" i="1"/>
  <c r="A142" i="1"/>
  <c r="B349" i="1"/>
  <c r="AW349" i="1"/>
  <c r="AV349" i="1"/>
  <c r="AU349" i="1"/>
  <c r="AT349" i="1"/>
  <c r="AS349" i="1"/>
  <c r="AR349" i="1"/>
  <c r="AQ349" i="1"/>
  <c r="AP349" i="1"/>
  <c r="AO349" i="1"/>
  <c r="AN349" i="1"/>
  <c r="AM349" i="1"/>
  <c r="AL349" i="1"/>
  <c r="AK349" i="1"/>
  <c r="AJ349" i="1"/>
  <c r="AI349" i="1"/>
  <c r="AH349" i="1"/>
  <c r="AG349" i="1"/>
  <c r="AF349" i="1"/>
  <c r="AE349" i="1"/>
  <c r="AD349" i="1"/>
  <c r="Y349" i="1"/>
  <c r="X349" i="1"/>
  <c r="W349" i="1"/>
  <c r="V349" i="1"/>
  <c r="U349" i="1"/>
  <c r="T349" i="1"/>
  <c r="S349" i="1"/>
  <c r="R349" i="1"/>
  <c r="Q349" i="1"/>
  <c r="P349" i="1"/>
  <c r="O349" i="1"/>
  <c r="N349" i="1"/>
  <c r="M349" i="1"/>
  <c r="L349" i="1"/>
  <c r="K349" i="1"/>
  <c r="E349" i="1"/>
  <c r="C349" i="1"/>
  <c r="A349" i="1"/>
  <c r="AW331" i="1"/>
  <c r="AV331" i="1"/>
  <c r="AU331" i="1"/>
  <c r="AT331" i="1"/>
  <c r="AS331" i="1"/>
  <c r="AR331" i="1"/>
  <c r="AQ331" i="1"/>
  <c r="AP331" i="1"/>
  <c r="AO331" i="1"/>
  <c r="AN331" i="1"/>
  <c r="AM331" i="1"/>
  <c r="AL331" i="1"/>
  <c r="AK331" i="1"/>
  <c r="AJ331" i="1"/>
  <c r="AI331" i="1"/>
  <c r="AH331" i="1"/>
  <c r="AG331" i="1"/>
  <c r="AF331" i="1"/>
  <c r="AE331" i="1"/>
  <c r="AD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E331" i="1"/>
  <c r="C331" i="1"/>
  <c r="A331" i="1"/>
  <c r="D349" i="1" l="1"/>
  <c r="D651" i="1"/>
  <c r="D142" i="1"/>
  <c r="D636" i="1"/>
  <c r="D331" i="1"/>
  <c r="BJ331" i="1"/>
  <c r="B331" i="1"/>
  <c r="BJ165" i="1"/>
  <c r="BJ142" i="1"/>
  <c r="BJ1087" i="1"/>
  <c r="B142" i="1"/>
  <c r="D165" i="1"/>
  <c r="BJ349" i="1"/>
  <c r="BJ651" i="1"/>
  <c r="BJ636" i="1"/>
  <c r="BJ1106" i="1"/>
  <c r="AW805" i="1" l="1"/>
  <c r="AV805" i="1"/>
  <c r="AU805" i="1"/>
  <c r="AT805" i="1"/>
  <c r="AS805" i="1"/>
  <c r="AR805" i="1"/>
  <c r="AQ805" i="1"/>
  <c r="AP805" i="1"/>
  <c r="AO805" i="1"/>
  <c r="AN805" i="1"/>
  <c r="AM805" i="1"/>
  <c r="AL805" i="1"/>
  <c r="AK805" i="1"/>
  <c r="AJ805" i="1"/>
  <c r="AI805" i="1"/>
  <c r="AH805" i="1"/>
  <c r="AG805" i="1"/>
  <c r="AF805" i="1"/>
  <c r="AE805" i="1"/>
  <c r="AD805" i="1"/>
  <c r="Y805" i="1"/>
  <c r="X805" i="1"/>
  <c r="W805" i="1"/>
  <c r="V805" i="1"/>
  <c r="U805" i="1"/>
  <c r="T805" i="1"/>
  <c r="S805" i="1"/>
  <c r="R805" i="1"/>
  <c r="Q805" i="1"/>
  <c r="P805" i="1"/>
  <c r="O805" i="1"/>
  <c r="N805" i="1"/>
  <c r="M805" i="1"/>
  <c r="L805" i="1"/>
  <c r="K805" i="1"/>
  <c r="E805" i="1"/>
  <c r="C805" i="1"/>
  <c r="AW788" i="1"/>
  <c r="AV788" i="1"/>
  <c r="AU788" i="1"/>
  <c r="AT788" i="1"/>
  <c r="AS788" i="1"/>
  <c r="AR788" i="1"/>
  <c r="AQ788" i="1"/>
  <c r="AP788" i="1"/>
  <c r="AO788" i="1"/>
  <c r="AN788" i="1"/>
  <c r="AM788" i="1"/>
  <c r="AL788" i="1"/>
  <c r="AK788" i="1"/>
  <c r="AJ788" i="1"/>
  <c r="AI788" i="1"/>
  <c r="AH788" i="1"/>
  <c r="AG788" i="1"/>
  <c r="AF788" i="1"/>
  <c r="AE788" i="1"/>
  <c r="AD788" i="1"/>
  <c r="Y788" i="1"/>
  <c r="X788" i="1"/>
  <c r="W788" i="1"/>
  <c r="V788" i="1"/>
  <c r="U788" i="1"/>
  <c r="T788" i="1"/>
  <c r="S788" i="1"/>
  <c r="R788" i="1"/>
  <c r="Q788" i="1"/>
  <c r="P788" i="1"/>
  <c r="O788" i="1"/>
  <c r="N788" i="1"/>
  <c r="M788" i="1"/>
  <c r="L788" i="1"/>
  <c r="K788" i="1"/>
  <c r="E788" i="1"/>
  <c r="C788" i="1"/>
  <c r="AW623" i="1"/>
  <c r="AV623" i="1"/>
  <c r="AU623" i="1"/>
  <c r="AT623" i="1"/>
  <c r="AS623" i="1"/>
  <c r="AR623" i="1"/>
  <c r="AQ623" i="1"/>
  <c r="AP623" i="1"/>
  <c r="AO623" i="1"/>
  <c r="AN623" i="1"/>
  <c r="AM623" i="1"/>
  <c r="AL623" i="1"/>
  <c r="AK623" i="1"/>
  <c r="AJ623" i="1"/>
  <c r="AI623" i="1"/>
  <c r="AH623" i="1"/>
  <c r="AG623" i="1"/>
  <c r="AF623" i="1"/>
  <c r="AE623" i="1"/>
  <c r="AD623" i="1"/>
  <c r="Y623" i="1"/>
  <c r="X623" i="1"/>
  <c r="W623" i="1"/>
  <c r="V623" i="1"/>
  <c r="U623" i="1"/>
  <c r="T623" i="1"/>
  <c r="S623" i="1"/>
  <c r="R623" i="1"/>
  <c r="Q623" i="1"/>
  <c r="P623" i="1"/>
  <c r="O623" i="1"/>
  <c r="N623" i="1"/>
  <c r="M623" i="1"/>
  <c r="L623" i="1"/>
  <c r="K623" i="1"/>
  <c r="E623" i="1"/>
  <c r="C623" i="1"/>
  <c r="AW605" i="1"/>
  <c r="AV605" i="1"/>
  <c r="AU605" i="1"/>
  <c r="AT605" i="1"/>
  <c r="AS605" i="1"/>
  <c r="AR605" i="1"/>
  <c r="AQ605" i="1"/>
  <c r="AP605" i="1"/>
  <c r="AO605" i="1"/>
  <c r="AN605" i="1"/>
  <c r="AM605" i="1"/>
  <c r="AL605" i="1"/>
  <c r="AK605" i="1"/>
  <c r="AJ605" i="1"/>
  <c r="AI605" i="1"/>
  <c r="AH605" i="1"/>
  <c r="AG605" i="1"/>
  <c r="AF605" i="1"/>
  <c r="AE605" i="1"/>
  <c r="AD605" i="1"/>
  <c r="Y605" i="1"/>
  <c r="X605" i="1"/>
  <c r="W605" i="1"/>
  <c r="V605" i="1"/>
  <c r="U605" i="1"/>
  <c r="T605" i="1"/>
  <c r="S605" i="1"/>
  <c r="R605" i="1"/>
  <c r="Q605" i="1"/>
  <c r="P605" i="1"/>
  <c r="O605" i="1"/>
  <c r="N605" i="1"/>
  <c r="M605" i="1"/>
  <c r="L605" i="1"/>
  <c r="K605" i="1"/>
  <c r="E605" i="1"/>
  <c r="C605" i="1"/>
  <c r="AW586" i="1"/>
  <c r="AV586" i="1"/>
  <c r="AU586" i="1"/>
  <c r="AT586" i="1"/>
  <c r="AS586" i="1"/>
  <c r="AR586" i="1"/>
  <c r="AQ586" i="1"/>
  <c r="AP586" i="1"/>
  <c r="AO586" i="1"/>
  <c r="AN586" i="1"/>
  <c r="AM586" i="1"/>
  <c r="AL586" i="1"/>
  <c r="AK586" i="1"/>
  <c r="AJ586" i="1"/>
  <c r="AI586" i="1"/>
  <c r="AH586" i="1"/>
  <c r="AG586" i="1"/>
  <c r="AF586" i="1"/>
  <c r="AE586" i="1"/>
  <c r="AD586" i="1"/>
  <c r="Y586" i="1"/>
  <c r="X586" i="1"/>
  <c r="W586" i="1"/>
  <c r="V586" i="1"/>
  <c r="U586" i="1"/>
  <c r="T586" i="1"/>
  <c r="S586" i="1"/>
  <c r="R586" i="1"/>
  <c r="Q586" i="1"/>
  <c r="P586" i="1"/>
  <c r="O586" i="1"/>
  <c r="N586" i="1"/>
  <c r="M586" i="1"/>
  <c r="L586" i="1"/>
  <c r="K586" i="1"/>
  <c r="E586" i="1"/>
  <c r="C586" i="1"/>
  <c r="AW956" i="1"/>
  <c r="AV956" i="1"/>
  <c r="AU956" i="1"/>
  <c r="AT956" i="1"/>
  <c r="AS956" i="1"/>
  <c r="AR956" i="1"/>
  <c r="AQ956" i="1"/>
  <c r="AP956" i="1"/>
  <c r="AO956" i="1"/>
  <c r="AN956" i="1"/>
  <c r="AM956" i="1"/>
  <c r="AL956" i="1"/>
  <c r="AK956" i="1"/>
  <c r="AJ956" i="1"/>
  <c r="AI956" i="1"/>
  <c r="AH956" i="1"/>
  <c r="AG956" i="1"/>
  <c r="AF956" i="1"/>
  <c r="AE956" i="1"/>
  <c r="AD956" i="1"/>
  <c r="Y956" i="1"/>
  <c r="X956" i="1"/>
  <c r="W956" i="1"/>
  <c r="V956" i="1"/>
  <c r="U956" i="1"/>
  <c r="T956" i="1"/>
  <c r="S956" i="1"/>
  <c r="R956" i="1"/>
  <c r="Q956" i="1"/>
  <c r="P956" i="1"/>
  <c r="O956" i="1"/>
  <c r="N956" i="1"/>
  <c r="M956" i="1"/>
  <c r="L956" i="1"/>
  <c r="K956" i="1"/>
  <c r="E956" i="1"/>
  <c r="C956" i="1"/>
  <c r="AW504" i="1"/>
  <c r="AV504" i="1"/>
  <c r="AU504" i="1"/>
  <c r="AT504" i="1"/>
  <c r="AS504" i="1"/>
  <c r="AR504" i="1"/>
  <c r="AQ504" i="1"/>
  <c r="AP504" i="1"/>
  <c r="AO504" i="1"/>
  <c r="AN504" i="1"/>
  <c r="AM504" i="1"/>
  <c r="AL504" i="1"/>
  <c r="AK504" i="1"/>
  <c r="AJ504" i="1"/>
  <c r="AI504" i="1"/>
  <c r="AH504" i="1"/>
  <c r="AG504" i="1"/>
  <c r="AF504" i="1"/>
  <c r="AE504" i="1"/>
  <c r="AD504" i="1"/>
  <c r="Y504" i="1"/>
  <c r="X504" i="1"/>
  <c r="W504" i="1"/>
  <c r="V504" i="1"/>
  <c r="U504" i="1"/>
  <c r="T504" i="1"/>
  <c r="S504" i="1"/>
  <c r="R504" i="1"/>
  <c r="Q504" i="1"/>
  <c r="P504" i="1"/>
  <c r="O504" i="1"/>
  <c r="N504" i="1"/>
  <c r="M504" i="1"/>
  <c r="L504" i="1"/>
  <c r="K504" i="1"/>
  <c r="E504" i="1"/>
  <c r="C504" i="1"/>
  <c r="AW480" i="1"/>
  <c r="AV480" i="1"/>
  <c r="AU480" i="1"/>
  <c r="AT480" i="1"/>
  <c r="AS480" i="1"/>
  <c r="AR480" i="1"/>
  <c r="AQ480" i="1"/>
  <c r="AP480" i="1"/>
  <c r="AO480" i="1"/>
  <c r="AN480" i="1"/>
  <c r="AM480" i="1"/>
  <c r="AL480" i="1"/>
  <c r="AK480" i="1"/>
  <c r="AJ480" i="1"/>
  <c r="AI480" i="1"/>
  <c r="AH480" i="1"/>
  <c r="AG480" i="1"/>
  <c r="AF480" i="1"/>
  <c r="AE480" i="1"/>
  <c r="AD480" i="1"/>
  <c r="Y480" i="1"/>
  <c r="X480" i="1"/>
  <c r="W480" i="1"/>
  <c r="V480" i="1"/>
  <c r="U480" i="1"/>
  <c r="T480" i="1"/>
  <c r="S480" i="1"/>
  <c r="R480" i="1"/>
  <c r="Q480" i="1"/>
  <c r="P480" i="1"/>
  <c r="O480" i="1"/>
  <c r="N480" i="1"/>
  <c r="M480" i="1"/>
  <c r="L480" i="1"/>
  <c r="K480" i="1"/>
  <c r="E480" i="1"/>
  <c r="C480" i="1"/>
  <c r="AW389" i="1"/>
  <c r="AV389" i="1"/>
  <c r="AU389" i="1"/>
  <c r="AT389" i="1"/>
  <c r="AS389" i="1"/>
  <c r="AR389" i="1"/>
  <c r="AQ389" i="1"/>
  <c r="AP389" i="1"/>
  <c r="AO389" i="1"/>
  <c r="AN389" i="1"/>
  <c r="AM389" i="1"/>
  <c r="AL389" i="1"/>
  <c r="AK389" i="1"/>
  <c r="AJ389" i="1"/>
  <c r="AI389" i="1"/>
  <c r="AH389" i="1"/>
  <c r="AG389" i="1"/>
  <c r="AF389" i="1"/>
  <c r="AE389" i="1"/>
  <c r="AD389" i="1"/>
  <c r="Y389" i="1"/>
  <c r="X389" i="1"/>
  <c r="W389" i="1"/>
  <c r="V389" i="1"/>
  <c r="U389" i="1"/>
  <c r="T389" i="1"/>
  <c r="S389" i="1"/>
  <c r="R389" i="1"/>
  <c r="Q389" i="1"/>
  <c r="P389" i="1"/>
  <c r="O389" i="1"/>
  <c r="N389" i="1"/>
  <c r="M389" i="1"/>
  <c r="L389" i="1"/>
  <c r="K389" i="1"/>
  <c r="E389" i="1"/>
  <c r="C389" i="1"/>
  <c r="A389" i="1"/>
  <c r="D805" i="1" l="1"/>
  <c r="D623" i="1"/>
  <c r="D389" i="1"/>
  <c r="D480" i="1"/>
  <c r="D956" i="1"/>
  <c r="D605" i="1"/>
  <c r="D504" i="1"/>
  <c r="D586" i="1"/>
  <c r="BJ788" i="1"/>
  <c r="BJ605" i="1"/>
  <c r="BJ586" i="1"/>
  <c r="BJ623" i="1"/>
  <c r="BJ504" i="1"/>
  <c r="BJ805" i="1"/>
  <c r="D788" i="1"/>
  <c r="BJ976" i="1"/>
  <c r="BJ480" i="1"/>
  <c r="BJ389" i="1"/>
  <c r="BJ956" i="1"/>
  <c r="BJ991" i="1"/>
  <c r="B389" i="1"/>
  <c r="A150" i="1"/>
  <c r="C150" i="1"/>
  <c r="E150" i="1"/>
  <c r="K150" i="1"/>
  <c r="L150" i="1"/>
  <c r="M150" i="1"/>
  <c r="N150" i="1"/>
  <c r="O150" i="1"/>
  <c r="P150" i="1"/>
  <c r="Q150" i="1"/>
  <c r="R150" i="1"/>
  <c r="S150" i="1"/>
  <c r="T150" i="1"/>
  <c r="U150" i="1"/>
  <c r="V150" i="1"/>
  <c r="W150" i="1"/>
  <c r="X150" i="1"/>
  <c r="Y150" i="1"/>
  <c r="AD150" i="1"/>
  <c r="AE150" i="1"/>
  <c r="AF150" i="1"/>
  <c r="AG150" i="1"/>
  <c r="AH150" i="1"/>
  <c r="AI150" i="1"/>
  <c r="AJ150" i="1"/>
  <c r="AK150" i="1"/>
  <c r="AL150" i="1"/>
  <c r="AM150" i="1"/>
  <c r="AN150" i="1"/>
  <c r="AO150" i="1"/>
  <c r="AP150" i="1"/>
  <c r="AQ150" i="1"/>
  <c r="AR150" i="1"/>
  <c r="AS150" i="1"/>
  <c r="AT150" i="1"/>
  <c r="AU150" i="1"/>
  <c r="AV150" i="1"/>
  <c r="AW150" i="1"/>
  <c r="C7" i="72"/>
  <c r="BB150" i="1"/>
  <c r="A173" i="1"/>
  <c r="C173" i="1"/>
  <c r="E173" i="1"/>
  <c r="K173" i="1"/>
  <c r="L173" i="1"/>
  <c r="M173" i="1"/>
  <c r="N173" i="1"/>
  <c r="O173" i="1"/>
  <c r="P173" i="1"/>
  <c r="Q173" i="1"/>
  <c r="R173" i="1"/>
  <c r="S173" i="1"/>
  <c r="T173" i="1"/>
  <c r="U173" i="1"/>
  <c r="V173" i="1"/>
  <c r="W173" i="1"/>
  <c r="X173" i="1"/>
  <c r="Y173" i="1"/>
  <c r="AD173" i="1"/>
  <c r="AE173" i="1"/>
  <c r="AF173" i="1"/>
  <c r="AG173" i="1"/>
  <c r="AH173" i="1"/>
  <c r="AI173" i="1"/>
  <c r="AJ173" i="1"/>
  <c r="AK173" i="1"/>
  <c r="AL173" i="1"/>
  <c r="AM173" i="1"/>
  <c r="AN173" i="1"/>
  <c r="AO173" i="1"/>
  <c r="AP173" i="1"/>
  <c r="AQ173" i="1"/>
  <c r="AR173" i="1"/>
  <c r="AS173" i="1"/>
  <c r="AT173" i="1"/>
  <c r="AU173" i="1"/>
  <c r="AV173" i="1"/>
  <c r="AW173" i="1"/>
  <c r="C8" i="72"/>
  <c r="BB173" i="1"/>
  <c r="A196" i="1"/>
  <c r="C196" i="1"/>
  <c r="E196" i="1"/>
  <c r="K196" i="1"/>
  <c r="L196" i="1"/>
  <c r="M196" i="1"/>
  <c r="N196" i="1"/>
  <c r="O196" i="1"/>
  <c r="P196" i="1"/>
  <c r="Q196" i="1"/>
  <c r="R196" i="1"/>
  <c r="S196" i="1"/>
  <c r="T196" i="1"/>
  <c r="U196" i="1"/>
  <c r="V196" i="1"/>
  <c r="W196" i="1"/>
  <c r="X196" i="1"/>
  <c r="Y196" i="1"/>
  <c r="AD196" i="1"/>
  <c r="AE196" i="1"/>
  <c r="AF196" i="1"/>
  <c r="AG196" i="1"/>
  <c r="AH196" i="1"/>
  <c r="AI196" i="1"/>
  <c r="AJ196" i="1"/>
  <c r="AK196" i="1"/>
  <c r="AL196" i="1"/>
  <c r="AM196" i="1"/>
  <c r="AN196" i="1"/>
  <c r="AO196" i="1"/>
  <c r="AP196" i="1"/>
  <c r="AQ196" i="1"/>
  <c r="AR196" i="1"/>
  <c r="AS196" i="1"/>
  <c r="AT196" i="1"/>
  <c r="AU196" i="1"/>
  <c r="AV196" i="1"/>
  <c r="AW196" i="1"/>
  <c r="D4" i="72"/>
  <c r="BB196" i="1"/>
  <c r="A216" i="1"/>
  <c r="C216" i="1"/>
  <c r="E216" i="1"/>
  <c r="K216" i="1"/>
  <c r="L216" i="1"/>
  <c r="M216" i="1"/>
  <c r="N216" i="1"/>
  <c r="O216" i="1"/>
  <c r="P216" i="1"/>
  <c r="Q216" i="1"/>
  <c r="R216" i="1"/>
  <c r="S216" i="1"/>
  <c r="T216" i="1"/>
  <c r="U216" i="1"/>
  <c r="V216" i="1"/>
  <c r="W216" i="1"/>
  <c r="X216" i="1"/>
  <c r="Y216" i="1"/>
  <c r="AD216" i="1"/>
  <c r="AE216" i="1"/>
  <c r="AF216" i="1"/>
  <c r="AG216" i="1"/>
  <c r="AH216" i="1"/>
  <c r="AI216" i="1"/>
  <c r="AJ216" i="1"/>
  <c r="AK216" i="1"/>
  <c r="AL216" i="1"/>
  <c r="AM216" i="1"/>
  <c r="AN216" i="1"/>
  <c r="AO216" i="1"/>
  <c r="AP216" i="1"/>
  <c r="AQ216" i="1"/>
  <c r="AR216" i="1"/>
  <c r="AS216" i="1"/>
  <c r="AT216" i="1"/>
  <c r="AU216" i="1"/>
  <c r="AV216" i="1"/>
  <c r="AW216" i="1"/>
  <c r="D5" i="72"/>
  <c r="BB216" i="1"/>
  <c r="C474" i="1"/>
  <c r="E474" i="1"/>
  <c r="K474" i="1"/>
  <c r="L474" i="1"/>
  <c r="M474" i="1"/>
  <c r="N474" i="1"/>
  <c r="O474" i="1"/>
  <c r="P474" i="1"/>
  <c r="Q474" i="1"/>
  <c r="R474" i="1"/>
  <c r="S474" i="1"/>
  <c r="T474" i="1"/>
  <c r="U474" i="1"/>
  <c r="V474" i="1"/>
  <c r="W474" i="1"/>
  <c r="X474" i="1"/>
  <c r="Y474" i="1"/>
  <c r="AD474" i="1"/>
  <c r="AE474" i="1"/>
  <c r="AF474" i="1"/>
  <c r="AG474" i="1"/>
  <c r="AH474" i="1"/>
  <c r="AI474" i="1"/>
  <c r="AJ474" i="1"/>
  <c r="AK474" i="1"/>
  <c r="AL474" i="1"/>
  <c r="AM474" i="1"/>
  <c r="AN474" i="1"/>
  <c r="AO474" i="1"/>
  <c r="AP474" i="1"/>
  <c r="AQ474" i="1"/>
  <c r="AR474" i="1"/>
  <c r="AS474" i="1"/>
  <c r="AT474" i="1"/>
  <c r="AU474" i="1"/>
  <c r="AV474" i="1"/>
  <c r="AW474" i="1"/>
  <c r="G4" i="72"/>
  <c r="BB474" i="1"/>
  <c r="C498" i="1"/>
  <c r="E498" i="1"/>
  <c r="K498" i="1"/>
  <c r="L498" i="1"/>
  <c r="M498" i="1"/>
  <c r="N498" i="1"/>
  <c r="O498" i="1"/>
  <c r="P498" i="1"/>
  <c r="Q498" i="1"/>
  <c r="R498" i="1"/>
  <c r="S498" i="1"/>
  <c r="T498" i="1"/>
  <c r="U498" i="1"/>
  <c r="V498" i="1"/>
  <c r="W498" i="1"/>
  <c r="X498" i="1"/>
  <c r="Y498" i="1"/>
  <c r="AD498" i="1"/>
  <c r="AE498" i="1"/>
  <c r="AF498" i="1"/>
  <c r="AG498" i="1"/>
  <c r="AH498" i="1"/>
  <c r="AI498" i="1"/>
  <c r="AJ498" i="1"/>
  <c r="AK498" i="1"/>
  <c r="AL498" i="1"/>
  <c r="AM498" i="1"/>
  <c r="AN498" i="1"/>
  <c r="AO498" i="1"/>
  <c r="AP498" i="1"/>
  <c r="AQ498" i="1"/>
  <c r="AR498" i="1"/>
  <c r="AS498" i="1"/>
  <c r="AT498" i="1"/>
  <c r="AU498" i="1"/>
  <c r="AV498" i="1"/>
  <c r="AW498" i="1"/>
  <c r="G5" i="72"/>
  <c r="BB498" i="1"/>
  <c r="C584" i="1"/>
  <c r="E584" i="1"/>
  <c r="K584" i="1"/>
  <c r="L584" i="1"/>
  <c r="M584" i="1"/>
  <c r="N584" i="1"/>
  <c r="O584" i="1"/>
  <c r="P584" i="1"/>
  <c r="Q584" i="1"/>
  <c r="R584" i="1"/>
  <c r="S584" i="1"/>
  <c r="T584" i="1"/>
  <c r="U584" i="1"/>
  <c r="V584" i="1"/>
  <c r="W584" i="1"/>
  <c r="X584" i="1"/>
  <c r="Y584" i="1"/>
  <c r="AD584" i="1"/>
  <c r="AE584" i="1"/>
  <c r="AF584" i="1"/>
  <c r="AG584" i="1"/>
  <c r="AH584" i="1"/>
  <c r="AI584" i="1"/>
  <c r="AJ584" i="1"/>
  <c r="AK584" i="1"/>
  <c r="AL584" i="1"/>
  <c r="AM584" i="1"/>
  <c r="AN584" i="1"/>
  <c r="AO584" i="1"/>
  <c r="AP584" i="1"/>
  <c r="AQ584" i="1"/>
  <c r="AR584" i="1"/>
  <c r="AS584" i="1"/>
  <c r="AT584" i="1"/>
  <c r="AU584" i="1"/>
  <c r="AV584" i="1"/>
  <c r="AW584" i="1"/>
  <c r="H4" i="72"/>
  <c r="BB584" i="1"/>
  <c r="C603" i="1"/>
  <c r="E603" i="1"/>
  <c r="K603" i="1"/>
  <c r="L603" i="1"/>
  <c r="M603" i="1"/>
  <c r="N603" i="1"/>
  <c r="O603" i="1"/>
  <c r="P603" i="1"/>
  <c r="Q603" i="1"/>
  <c r="R603" i="1"/>
  <c r="S603" i="1"/>
  <c r="T603" i="1"/>
  <c r="U603" i="1"/>
  <c r="V603" i="1"/>
  <c r="W603" i="1"/>
  <c r="X603" i="1"/>
  <c r="Y603" i="1"/>
  <c r="AD603" i="1"/>
  <c r="AE603" i="1"/>
  <c r="AF603" i="1"/>
  <c r="AG603" i="1"/>
  <c r="AH603" i="1"/>
  <c r="AI603" i="1"/>
  <c r="AJ603" i="1"/>
  <c r="AK603" i="1"/>
  <c r="AL603" i="1"/>
  <c r="AM603" i="1"/>
  <c r="AN603" i="1"/>
  <c r="AO603" i="1"/>
  <c r="AP603" i="1"/>
  <c r="AQ603" i="1"/>
  <c r="AR603" i="1"/>
  <c r="AS603" i="1"/>
  <c r="AT603" i="1"/>
  <c r="AU603" i="1"/>
  <c r="AV603" i="1"/>
  <c r="AW603" i="1"/>
  <c r="H5" i="72"/>
  <c r="BB603" i="1"/>
  <c r="A98" i="1"/>
  <c r="C98" i="1"/>
  <c r="E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AD98" i="1"/>
  <c r="AE98" i="1"/>
  <c r="AF98" i="1"/>
  <c r="AG98" i="1"/>
  <c r="AH98" i="1"/>
  <c r="AI98" i="1"/>
  <c r="AJ98" i="1"/>
  <c r="AK98" i="1"/>
  <c r="AL98" i="1"/>
  <c r="AM98" i="1"/>
  <c r="AN98" i="1"/>
  <c r="AO98" i="1"/>
  <c r="AP98" i="1"/>
  <c r="AQ98" i="1"/>
  <c r="AR98" i="1"/>
  <c r="AS98" i="1"/>
  <c r="AT98" i="1"/>
  <c r="AU98" i="1"/>
  <c r="AV98" i="1"/>
  <c r="AW98" i="1"/>
  <c r="BB98" i="1"/>
  <c r="A115" i="1"/>
  <c r="C115" i="1"/>
  <c r="E115" i="1"/>
  <c r="K115" i="1"/>
  <c r="L115" i="1"/>
  <c r="M115" i="1"/>
  <c r="N115" i="1"/>
  <c r="O115" i="1"/>
  <c r="P115" i="1"/>
  <c r="Q115" i="1"/>
  <c r="R115" i="1"/>
  <c r="S115" i="1"/>
  <c r="T115" i="1"/>
  <c r="U115" i="1"/>
  <c r="V115" i="1"/>
  <c r="W115" i="1"/>
  <c r="X115" i="1"/>
  <c r="Y115" i="1"/>
  <c r="AD115" i="1"/>
  <c r="AE115" i="1"/>
  <c r="AF115" i="1"/>
  <c r="AG115" i="1"/>
  <c r="AH115" i="1"/>
  <c r="AI115" i="1"/>
  <c r="AJ115" i="1"/>
  <c r="AK115" i="1"/>
  <c r="AL115" i="1"/>
  <c r="AM115" i="1"/>
  <c r="AN115" i="1"/>
  <c r="AO115" i="1"/>
  <c r="AP115" i="1"/>
  <c r="AQ115" i="1"/>
  <c r="AR115" i="1"/>
  <c r="AS115" i="1"/>
  <c r="AT115" i="1"/>
  <c r="AU115" i="1"/>
  <c r="AV115" i="1"/>
  <c r="AW115" i="1"/>
  <c r="BB115" i="1"/>
  <c r="C641" i="1"/>
  <c r="E641" i="1"/>
  <c r="K641" i="1"/>
  <c r="L641" i="1"/>
  <c r="M641" i="1"/>
  <c r="N641" i="1"/>
  <c r="O641" i="1"/>
  <c r="P641" i="1"/>
  <c r="Q641" i="1"/>
  <c r="R641" i="1"/>
  <c r="S641" i="1"/>
  <c r="T641" i="1"/>
  <c r="U641" i="1"/>
  <c r="V641" i="1"/>
  <c r="W641" i="1"/>
  <c r="X641" i="1"/>
  <c r="Y641" i="1"/>
  <c r="AD641" i="1"/>
  <c r="AE641" i="1"/>
  <c r="AF641" i="1"/>
  <c r="AG641" i="1"/>
  <c r="AH641" i="1"/>
  <c r="AI641" i="1"/>
  <c r="AJ641" i="1"/>
  <c r="AK641" i="1"/>
  <c r="AL641" i="1"/>
  <c r="AM641" i="1"/>
  <c r="AN641" i="1"/>
  <c r="AO641" i="1"/>
  <c r="AP641" i="1"/>
  <c r="AQ641" i="1"/>
  <c r="AR641" i="1"/>
  <c r="AS641" i="1"/>
  <c r="AT641" i="1"/>
  <c r="AU641" i="1"/>
  <c r="AV641" i="1"/>
  <c r="AW641" i="1"/>
  <c r="A266" i="1"/>
  <c r="C266" i="1"/>
  <c r="E266" i="1"/>
  <c r="K266" i="1"/>
  <c r="L266" i="1"/>
  <c r="M266" i="1"/>
  <c r="N266" i="1"/>
  <c r="O266" i="1"/>
  <c r="P266" i="1"/>
  <c r="Q266" i="1"/>
  <c r="R266" i="1"/>
  <c r="S266" i="1"/>
  <c r="T266" i="1"/>
  <c r="U266" i="1"/>
  <c r="V266" i="1"/>
  <c r="W266" i="1"/>
  <c r="X266" i="1"/>
  <c r="Y266" i="1"/>
  <c r="AD266" i="1"/>
  <c r="AE266" i="1"/>
  <c r="AF266" i="1"/>
  <c r="AG266" i="1"/>
  <c r="AH266" i="1"/>
  <c r="AI266" i="1"/>
  <c r="AJ266" i="1"/>
  <c r="AK266" i="1"/>
  <c r="AL266" i="1"/>
  <c r="AM266" i="1"/>
  <c r="AN266" i="1"/>
  <c r="AO266" i="1"/>
  <c r="AP266" i="1"/>
  <c r="AQ266" i="1"/>
  <c r="AR266" i="1"/>
  <c r="AS266" i="1"/>
  <c r="AT266" i="1"/>
  <c r="AU266" i="1"/>
  <c r="AV266" i="1"/>
  <c r="AW266" i="1"/>
  <c r="A319" i="1"/>
  <c r="C319" i="1"/>
  <c r="E319" i="1"/>
  <c r="K319" i="1"/>
  <c r="L319" i="1"/>
  <c r="M319" i="1"/>
  <c r="N319" i="1"/>
  <c r="O319" i="1"/>
  <c r="P319" i="1"/>
  <c r="Q319" i="1"/>
  <c r="R319" i="1"/>
  <c r="S319" i="1"/>
  <c r="T319" i="1"/>
  <c r="U319" i="1"/>
  <c r="V319" i="1"/>
  <c r="W319" i="1"/>
  <c r="X319" i="1"/>
  <c r="Y319" i="1"/>
  <c r="AD319" i="1"/>
  <c r="AE319" i="1"/>
  <c r="AF319" i="1"/>
  <c r="AG319" i="1"/>
  <c r="AH319" i="1"/>
  <c r="AI319" i="1"/>
  <c r="AJ319" i="1"/>
  <c r="AK319" i="1"/>
  <c r="AL319" i="1"/>
  <c r="AM319" i="1"/>
  <c r="AN319" i="1"/>
  <c r="AO319" i="1"/>
  <c r="AP319" i="1"/>
  <c r="AQ319" i="1"/>
  <c r="AR319" i="1"/>
  <c r="AS319" i="1"/>
  <c r="AT319" i="1"/>
  <c r="AU319" i="1"/>
  <c r="AV319" i="1"/>
  <c r="AW319" i="1"/>
  <c r="A339" i="1"/>
  <c r="C339" i="1"/>
  <c r="E339" i="1"/>
  <c r="K339" i="1"/>
  <c r="L339" i="1"/>
  <c r="M339" i="1"/>
  <c r="N339" i="1"/>
  <c r="O339" i="1"/>
  <c r="P339" i="1"/>
  <c r="Q339" i="1"/>
  <c r="R339" i="1"/>
  <c r="S339" i="1"/>
  <c r="T339" i="1"/>
  <c r="U339" i="1"/>
  <c r="V339" i="1"/>
  <c r="W339" i="1"/>
  <c r="X339" i="1"/>
  <c r="Y339" i="1"/>
  <c r="AD339" i="1"/>
  <c r="AE339" i="1"/>
  <c r="AF339" i="1"/>
  <c r="AG339" i="1"/>
  <c r="AH339" i="1"/>
  <c r="AI339" i="1"/>
  <c r="AJ339" i="1"/>
  <c r="AK339" i="1"/>
  <c r="AL339" i="1"/>
  <c r="AM339" i="1"/>
  <c r="AN339" i="1"/>
  <c r="AO339" i="1"/>
  <c r="AP339" i="1"/>
  <c r="AQ339" i="1"/>
  <c r="AR339" i="1"/>
  <c r="AS339" i="1"/>
  <c r="AT339" i="1"/>
  <c r="AU339" i="1"/>
  <c r="AV339" i="1"/>
  <c r="AW339" i="1"/>
  <c r="A420" i="1"/>
  <c r="C420" i="1"/>
  <c r="E420" i="1"/>
  <c r="K420" i="1"/>
  <c r="L420" i="1"/>
  <c r="M420" i="1"/>
  <c r="N420" i="1"/>
  <c r="O420" i="1"/>
  <c r="P420" i="1"/>
  <c r="Q420" i="1"/>
  <c r="R420" i="1"/>
  <c r="S420" i="1"/>
  <c r="T420" i="1"/>
  <c r="U420" i="1"/>
  <c r="V420" i="1"/>
  <c r="W420" i="1"/>
  <c r="X420" i="1"/>
  <c r="Y420" i="1"/>
  <c r="AD420" i="1"/>
  <c r="AE420" i="1"/>
  <c r="AF420" i="1"/>
  <c r="AG420" i="1"/>
  <c r="AH420" i="1"/>
  <c r="AI420" i="1"/>
  <c r="AJ420" i="1"/>
  <c r="AK420" i="1"/>
  <c r="AL420" i="1"/>
  <c r="AM420" i="1"/>
  <c r="AN420" i="1"/>
  <c r="AO420" i="1"/>
  <c r="AP420" i="1"/>
  <c r="AQ420" i="1"/>
  <c r="AR420" i="1"/>
  <c r="AS420" i="1"/>
  <c r="AT420" i="1"/>
  <c r="AU420" i="1"/>
  <c r="AV420" i="1"/>
  <c r="AW420" i="1"/>
  <c r="A435" i="1"/>
  <c r="C435" i="1"/>
  <c r="E435" i="1"/>
  <c r="K435" i="1"/>
  <c r="L435" i="1"/>
  <c r="M435" i="1"/>
  <c r="N435" i="1"/>
  <c r="O435" i="1"/>
  <c r="P435" i="1"/>
  <c r="Q435" i="1"/>
  <c r="R435" i="1"/>
  <c r="S435" i="1"/>
  <c r="T435" i="1"/>
  <c r="U435" i="1"/>
  <c r="V435" i="1"/>
  <c r="W435" i="1"/>
  <c r="X435" i="1"/>
  <c r="Y435" i="1"/>
  <c r="AD435" i="1"/>
  <c r="AE435" i="1"/>
  <c r="AF435" i="1"/>
  <c r="AG435" i="1"/>
  <c r="AH435" i="1"/>
  <c r="AI435" i="1"/>
  <c r="AJ435" i="1"/>
  <c r="AK435" i="1"/>
  <c r="AL435" i="1"/>
  <c r="AM435" i="1"/>
  <c r="AN435" i="1"/>
  <c r="AO435" i="1"/>
  <c r="AP435" i="1"/>
  <c r="AQ435" i="1"/>
  <c r="AR435" i="1"/>
  <c r="AS435" i="1"/>
  <c r="AT435" i="1"/>
  <c r="AU435" i="1"/>
  <c r="AV435" i="1"/>
  <c r="AW435" i="1"/>
  <c r="C708" i="1"/>
  <c r="E708" i="1"/>
  <c r="K708" i="1"/>
  <c r="L708" i="1"/>
  <c r="M708" i="1"/>
  <c r="N708" i="1"/>
  <c r="O708" i="1"/>
  <c r="P708" i="1"/>
  <c r="Q708" i="1"/>
  <c r="R708" i="1"/>
  <c r="S708" i="1"/>
  <c r="T708" i="1"/>
  <c r="U708" i="1"/>
  <c r="V708" i="1"/>
  <c r="W708" i="1"/>
  <c r="X708" i="1"/>
  <c r="Y708" i="1"/>
  <c r="AD708" i="1"/>
  <c r="AE708" i="1"/>
  <c r="AF708" i="1"/>
  <c r="AG708" i="1"/>
  <c r="AH708" i="1"/>
  <c r="AI708" i="1"/>
  <c r="AJ708" i="1"/>
  <c r="AK708" i="1"/>
  <c r="AL708" i="1"/>
  <c r="AM708" i="1"/>
  <c r="AN708" i="1"/>
  <c r="AO708" i="1"/>
  <c r="AP708" i="1"/>
  <c r="AQ708" i="1"/>
  <c r="AR708" i="1"/>
  <c r="AS708" i="1"/>
  <c r="AT708" i="1"/>
  <c r="AU708" i="1"/>
  <c r="AV708" i="1"/>
  <c r="AW708" i="1"/>
  <c r="C725" i="1"/>
  <c r="E725" i="1"/>
  <c r="K725" i="1"/>
  <c r="L725" i="1"/>
  <c r="M725" i="1"/>
  <c r="N725" i="1"/>
  <c r="O725" i="1"/>
  <c r="P725" i="1"/>
  <c r="Q725" i="1"/>
  <c r="R725" i="1"/>
  <c r="S725" i="1"/>
  <c r="T725" i="1"/>
  <c r="U725" i="1"/>
  <c r="V725" i="1"/>
  <c r="W725" i="1"/>
  <c r="X725" i="1"/>
  <c r="Y725" i="1"/>
  <c r="AD725" i="1"/>
  <c r="AE725" i="1"/>
  <c r="AF725" i="1"/>
  <c r="AG725" i="1"/>
  <c r="AH725" i="1"/>
  <c r="AI725" i="1"/>
  <c r="AJ725" i="1"/>
  <c r="AK725" i="1"/>
  <c r="AL725" i="1"/>
  <c r="AM725" i="1"/>
  <c r="AN725" i="1"/>
  <c r="AO725" i="1"/>
  <c r="AP725" i="1"/>
  <c r="AQ725" i="1"/>
  <c r="AR725" i="1"/>
  <c r="AS725" i="1"/>
  <c r="AT725" i="1"/>
  <c r="AU725" i="1"/>
  <c r="AV725" i="1"/>
  <c r="AW725" i="1"/>
  <c r="A15" i="1"/>
  <c r="C15" i="1"/>
  <c r="E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29" i="1"/>
  <c r="C29" i="1"/>
  <c r="E29" i="1"/>
  <c r="K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AD29" i="1"/>
  <c r="AE29" i="1"/>
  <c r="AF29" i="1"/>
  <c r="AG29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247" i="1"/>
  <c r="C247" i="1"/>
  <c r="E247" i="1"/>
  <c r="K247" i="1"/>
  <c r="L247" i="1"/>
  <c r="M247" i="1"/>
  <c r="N247" i="1"/>
  <c r="O247" i="1"/>
  <c r="P247" i="1"/>
  <c r="Q247" i="1"/>
  <c r="R247" i="1"/>
  <c r="S247" i="1"/>
  <c r="T247" i="1"/>
  <c r="U247" i="1"/>
  <c r="V247" i="1"/>
  <c r="W247" i="1"/>
  <c r="X247" i="1"/>
  <c r="Y247" i="1"/>
  <c r="AD247" i="1"/>
  <c r="AE247" i="1"/>
  <c r="AF247" i="1"/>
  <c r="AG247" i="1"/>
  <c r="AH247" i="1"/>
  <c r="AI247" i="1"/>
  <c r="AJ247" i="1"/>
  <c r="AK247" i="1"/>
  <c r="AL247" i="1"/>
  <c r="AM247" i="1"/>
  <c r="AN247" i="1"/>
  <c r="AO247" i="1"/>
  <c r="AP247" i="1"/>
  <c r="AQ247" i="1"/>
  <c r="AR247" i="1"/>
  <c r="AS247" i="1"/>
  <c r="AT247" i="1"/>
  <c r="AU247" i="1"/>
  <c r="AV247" i="1"/>
  <c r="AW247" i="1"/>
  <c r="A261" i="1"/>
  <c r="C261" i="1"/>
  <c r="E261" i="1"/>
  <c r="K261" i="1"/>
  <c r="L261" i="1"/>
  <c r="M261" i="1"/>
  <c r="N261" i="1"/>
  <c r="O261" i="1"/>
  <c r="P261" i="1"/>
  <c r="Q261" i="1"/>
  <c r="R261" i="1"/>
  <c r="S261" i="1"/>
  <c r="T261" i="1"/>
  <c r="U261" i="1"/>
  <c r="V261" i="1"/>
  <c r="W261" i="1"/>
  <c r="X261" i="1"/>
  <c r="Y261" i="1"/>
  <c r="AD261" i="1"/>
  <c r="AE261" i="1"/>
  <c r="AF261" i="1"/>
  <c r="AG261" i="1"/>
  <c r="AH261" i="1"/>
  <c r="AI261" i="1"/>
  <c r="AJ261" i="1"/>
  <c r="AK261" i="1"/>
  <c r="AL261" i="1"/>
  <c r="AM261" i="1"/>
  <c r="AN261" i="1"/>
  <c r="AO261" i="1"/>
  <c r="AP261" i="1"/>
  <c r="AQ261" i="1"/>
  <c r="AR261" i="1"/>
  <c r="AS261" i="1"/>
  <c r="AT261" i="1"/>
  <c r="AU261" i="1"/>
  <c r="AV261" i="1"/>
  <c r="AW261" i="1"/>
  <c r="C634" i="1"/>
  <c r="E634" i="1"/>
  <c r="K634" i="1"/>
  <c r="L634" i="1"/>
  <c r="M634" i="1"/>
  <c r="N634" i="1"/>
  <c r="O634" i="1"/>
  <c r="P634" i="1"/>
  <c r="Q634" i="1"/>
  <c r="R634" i="1"/>
  <c r="S634" i="1"/>
  <c r="T634" i="1"/>
  <c r="U634" i="1"/>
  <c r="V634" i="1"/>
  <c r="W634" i="1"/>
  <c r="X634" i="1"/>
  <c r="Y634" i="1"/>
  <c r="AD634" i="1"/>
  <c r="AE634" i="1"/>
  <c r="AF634" i="1"/>
  <c r="AG634" i="1"/>
  <c r="AH634" i="1"/>
  <c r="AI634" i="1"/>
  <c r="AJ634" i="1"/>
  <c r="AK634" i="1"/>
  <c r="AL634" i="1"/>
  <c r="AM634" i="1"/>
  <c r="AN634" i="1"/>
  <c r="AO634" i="1"/>
  <c r="AP634" i="1"/>
  <c r="AQ634" i="1"/>
  <c r="AR634" i="1"/>
  <c r="AS634" i="1"/>
  <c r="AT634" i="1"/>
  <c r="AU634" i="1"/>
  <c r="AV634" i="1"/>
  <c r="AW634" i="1"/>
  <c r="C649" i="1"/>
  <c r="E649" i="1"/>
  <c r="K649" i="1"/>
  <c r="L649" i="1"/>
  <c r="M649" i="1"/>
  <c r="N649" i="1"/>
  <c r="O649" i="1"/>
  <c r="P649" i="1"/>
  <c r="Q649" i="1"/>
  <c r="R649" i="1"/>
  <c r="S649" i="1"/>
  <c r="T649" i="1"/>
  <c r="U649" i="1"/>
  <c r="V649" i="1"/>
  <c r="W649" i="1"/>
  <c r="X649" i="1"/>
  <c r="Y649" i="1"/>
  <c r="AD649" i="1"/>
  <c r="AE649" i="1"/>
  <c r="AF649" i="1"/>
  <c r="AG649" i="1"/>
  <c r="AH649" i="1"/>
  <c r="AI649" i="1"/>
  <c r="AJ649" i="1"/>
  <c r="AK649" i="1"/>
  <c r="AL649" i="1"/>
  <c r="AM649" i="1"/>
  <c r="AN649" i="1"/>
  <c r="AO649" i="1"/>
  <c r="AP649" i="1"/>
  <c r="AQ649" i="1"/>
  <c r="AR649" i="1"/>
  <c r="AS649" i="1"/>
  <c r="AT649" i="1"/>
  <c r="AU649" i="1"/>
  <c r="AV649" i="1"/>
  <c r="AW649" i="1"/>
  <c r="C769" i="1"/>
  <c r="E769" i="1"/>
  <c r="K769" i="1"/>
  <c r="L769" i="1"/>
  <c r="M769" i="1"/>
  <c r="N769" i="1"/>
  <c r="O769" i="1"/>
  <c r="P769" i="1"/>
  <c r="Q769" i="1"/>
  <c r="R769" i="1"/>
  <c r="S769" i="1"/>
  <c r="T769" i="1"/>
  <c r="U769" i="1"/>
  <c r="V769" i="1"/>
  <c r="W769" i="1"/>
  <c r="X769" i="1"/>
  <c r="Y769" i="1"/>
  <c r="AD769" i="1"/>
  <c r="AE769" i="1"/>
  <c r="AF769" i="1"/>
  <c r="AG769" i="1"/>
  <c r="AH769" i="1"/>
  <c r="AI769" i="1"/>
  <c r="AJ769" i="1"/>
  <c r="AK769" i="1"/>
  <c r="AL769" i="1"/>
  <c r="AM769" i="1"/>
  <c r="AN769" i="1"/>
  <c r="AO769" i="1"/>
  <c r="AP769" i="1"/>
  <c r="AQ769" i="1"/>
  <c r="AR769" i="1"/>
  <c r="AS769" i="1"/>
  <c r="AT769" i="1"/>
  <c r="AU769" i="1"/>
  <c r="AV769" i="1"/>
  <c r="AW769" i="1"/>
  <c r="C783" i="1"/>
  <c r="E783" i="1"/>
  <c r="K783" i="1"/>
  <c r="L783" i="1"/>
  <c r="M783" i="1"/>
  <c r="N783" i="1"/>
  <c r="O783" i="1"/>
  <c r="P783" i="1"/>
  <c r="Q783" i="1"/>
  <c r="R783" i="1"/>
  <c r="S783" i="1"/>
  <c r="T783" i="1"/>
  <c r="U783" i="1"/>
  <c r="V783" i="1"/>
  <c r="W783" i="1"/>
  <c r="X783" i="1"/>
  <c r="Y783" i="1"/>
  <c r="AD783" i="1"/>
  <c r="AE783" i="1"/>
  <c r="AF783" i="1"/>
  <c r="AG783" i="1"/>
  <c r="AH783" i="1"/>
  <c r="AI783" i="1"/>
  <c r="AJ783" i="1"/>
  <c r="AK783" i="1"/>
  <c r="AL783" i="1"/>
  <c r="AM783" i="1"/>
  <c r="AN783" i="1"/>
  <c r="AO783" i="1"/>
  <c r="AP783" i="1"/>
  <c r="AQ783" i="1"/>
  <c r="AR783" i="1"/>
  <c r="AS783" i="1"/>
  <c r="AT783" i="1"/>
  <c r="AU783" i="1"/>
  <c r="AV783" i="1"/>
  <c r="AW783" i="1"/>
  <c r="A16" i="1"/>
  <c r="C16" i="1"/>
  <c r="E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30" i="1"/>
  <c r="C30" i="1"/>
  <c r="E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V30" i="1"/>
  <c r="AW30" i="1"/>
  <c r="A248" i="1"/>
  <c r="C248" i="1"/>
  <c r="E248" i="1"/>
  <c r="K248" i="1"/>
  <c r="L248" i="1"/>
  <c r="M248" i="1"/>
  <c r="N248" i="1"/>
  <c r="O248" i="1"/>
  <c r="P248" i="1"/>
  <c r="Q248" i="1"/>
  <c r="R248" i="1"/>
  <c r="S248" i="1"/>
  <c r="T248" i="1"/>
  <c r="U248" i="1"/>
  <c r="V248" i="1"/>
  <c r="W248" i="1"/>
  <c r="X248" i="1"/>
  <c r="Y248" i="1"/>
  <c r="AD248" i="1"/>
  <c r="AE248" i="1"/>
  <c r="AF248" i="1"/>
  <c r="AG248" i="1"/>
  <c r="AH248" i="1"/>
  <c r="AI248" i="1"/>
  <c r="AJ248" i="1"/>
  <c r="AK248" i="1"/>
  <c r="AL248" i="1"/>
  <c r="AM248" i="1"/>
  <c r="AN248" i="1"/>
  <c r="AO248" i="1"/>
  <c r="AP248" i="1"/>
  <c r="AQ248" i="1"/>
  <c r="AR248" i="1"/>
  <c r="AS248" i="1"/>
  <c r="AT248" i="1"/>
  <c r="AU248" i="1"/>
  <c r="AV248" i="1"/>
  <c r="AW248" i="1"/>
  <c r="A262" i="1"/>
  <c r="C262" i="1"/>
  <c r="E262" i="1"/>
  <c r="K262" i="1"/>
  <c r="L262" i="1"/>
  <c r="M262" i="1"/>
  <c r="N262" i="1"/>
  <c r="O262" i="1"/>
  <c r="P262" i="1"/>
  <c r="Q262" i="1"/>
  <c r="R262" i="1"/>
  <c r="S262" i="1"/>
  <c r="T262" i="1"/>
  <c r="U262" i="1"/>
  <c r="V262" i="1"/>
  <c r="W262" i="1"/>
  <c r="X262" i="1"/>
  <c r="Y262" i="1"/>
  <c r="AD262" i="1"/>
  <c r="AE262" i="1"/>
  <c r="AF262" i="1"/>
  <c r="AG262" i="1"/>
  <c r="AH262" i="1"/>
  <c r="AI262" i="1"/>
  <c r="AJ262" i="1"/>
  <c r="AK262" i="1"/>
  <c r="AL262" i="1"/>
  <c r="AM262" i="1"/>
  <c r="AN262" i="1"/>
  <c r="AO262" i="1"/>
  <c r="AP262" i="1"/>
  <c r="AQ262" i="1"/>
  <c r="AR262" i="1"/>
  <c r="AS262" i="1"/>
  <c r="AT262" i="1"/>
  <c r="AU262" i="1"/>
  <c r="AV262" i="1"/>
  <c r="AW262" i="1"/>
  <c r="A140" i="1"/>
  <c r="C140" i="1"/>
  <c r="E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W140" i="1"/>
  <c r="X140" i="1"/>
  <c r="Y140" i="1"/>
  <c r="AD140" i="1"/>
  <c r="AE140" i="1"/>
  <c r="AF140" i="1"/>
  <c r="AG140" i="1"/>
  <c r="AH140" i="1"/>
  <c r="AI140" i="1"/>
  <c r="AJ140" i="1"/>
  <c r="AK140" i="1"/>
  <c r="AL140" i="1"/>
  <c r="AM140" i="1"/>
  <c r="AN140" i="1"/>
  <c r="AO140" i="1"/>
  <c r="AP140" i="1"/>
  <c r="AQ140" i="1"/>
  <c r="AR140" i="1"/>
  <c r="AS140" i="1"/>
  <c r="AT140" i="1"/>
  <c r="AU140" i="1"/>
  <c r="AV140" i="1"/>
  <c r="AW140" i="1"/>
  <c r="A163" i="1"/>
  <c r="C163" i="1"/>
  <c r="E163" i="1"/>
  <c r="K163" i="1"/>
  <c r="L163" i="1"/>
  <c r="M163" i="1"/>
  <c r="N163" i="1"/>
  <c r="O163" i="1"/>
  <c r="P163" i="1"/>
  <c r="Q163" i="1"/>
  <c r="R163" i="1"/>
  <c r="S163" i="1"/>
  <c r="T163" i="1"/>
  <c r="U163" i="1"/>
  <c r="V163" i="1"/>
  <c r="W163" i="1"/>
  <c r="X163" i="1"/>
  <c r="Y163" i="1"/>
  <c r="AD163" i="1"/>
  <c r="AE163" i="1"/>
  <c r="AF163" i="1"/>
  <c r="AG163" i="1"/>
  <c r="AH163" i="1"/>
  <c r="AI163" i="1"/>
  <c r="AJ163" i="1"/>
  <c r="AK163" i="1"/>
  <c r="AL163" i="1"/>
  <c r="AM163" i="1"/>
  <c r="AN163" i="1"/>
  <c r="AO163" i="1"/>
  <c r="AP163" i="1"/>
  <c r="AQ163" i="1"/>
  <c r="AR163" i="1"/>
  <c r="AS163" i="1"/>
  <c r="AT163" i="1"/>
  <c r="AU163" i="1"/>
  <c r="AV163" i="1"/>
  <c r="AW163" i="1"/>
  <c r="C489" i="1"/>
  <c r="E489" i="1"/>
  <c r="K489" i="1"/>
  <c r="L489" i="1"/>
  <c r="M489" i="1"/>
  <c r="N489" i="1"/>
  <c r="O489" i="1"/>
  <c r="P489" i="1"/>
  <c r="Q489" i="1"/>
  <c r="R489" i="1"/>
  <c r="S489" i="1"/>
  <c r="T489" i="1"/>
  <c r="U489" i="1"/>
  <c r="V489" i="1"/>
  <c r="W489" i="1"/>
  <c r="X489" i="1"/>
  <c r="Y489" i="1"/>
  <c r="AD489" i="1"/>
  <c r="AE489" i="1"/>
  <c r="AF489" i="1"/>
  <c r="AG489" i="1"/>
  <c r="AH489" i="1"/>
  <c r="AI489" i="1"/>
  <c r="AJ489" i="1"/>
  <c r="AK489" i="1"/>
  <c r="AL489" i="1"/>
  <c r="AM489" i="1"/>
  <c r="AN489" i="1"/>
  <c r="AO489" i="1"/>
  <c r="AP489" i="1"/>
  <c r="AQ489" i="1"/>
  <c r="AR489" i="1"/>
  <c r="AS489" i="1"/>
  <c r="AT489" i="1"/>
  <c r="AU489" i="1"/>
  <c r="AV489" i="1"/>
  <c r="AW489" i="1"/>
  <c r="C513" i="1"/>
  <c r="E513" i="1"/>
  <c r="K513" i="1"/>
  <c r="L513" i="1"/>
  <c r="M513" i="1"/>
  <c r="N513" i="1"/>
  <c r="O513" i="1"/>
  <c r="P513" i="1"/>
  <c r="Q513" i="1"/>
  <c r="R513" i="1"/>
  <c r="S513" i="1"/>
  <c r="T513" i="1"/>
  <c r="U513" i="1"/>
  <c r="V513" i="1"/>
  <c r="W513" i="1"/>
  <c r="X513" i="1"/>
  <c r="Y513" i="1"/>
  <c r="AD513" i="1"/>
  <c r="AE513" i="1"/>
  <c r="AF513" i="1"/>
  <c r="AG513" i="1"/>
  <c r="AH513" i="1"/>
  <c r="AI513" i="1"/>
  <c r="AJ513" i="1"/>
  <c r="AK513" i="1"/>
  <c r="AL513" i="1"/>
  <c r="AM513" i="1"/>
  <c r="AN513" i="1"/>
  <c r="AO513" i="1"/>
  <c r="AP513" i="1"/>
  <c r="AQ513" i="1"/>
  <c r="AR513" i="1"/>
  <c r="AS513" i="1"/>
  <c r="AT513" i="1"/>
  <c r="AU513" i="1"/>
  <c r="AV513" i="1"/>
  <c r="AW513" i="1"/>
  <c r="C528" i="1"/>
  <c r="E528" i="1"/>
  <c r="K528" i="1"/>
  <c r="L528" i="1"/>
  <c r="M528" i="1"/>
  <c r="N528" i="1"/>
  <c r="O528" i="1"/>
  <c r="P528" i="1"/>
  <c r="Q528" i="1"/>
  <c r="R528" i="1"/>
  <c r="S528" i="1"/>
  <c r="T528" i="1"/>
  <c r="U528" i="1"/>
  <c r="V528" i="1"/>
  <c r="W528" i="1"/>
  <c r="X528" i="1"/>
  <c r="Y528" i="1"/>
  <c r="AD528" i="1"/>
  <c r="AE528" i="1"/>
  <c r="AF528" i="1"/>
  <c r="AG528" i="1"/>
  <c r="AH528" i="1"/>
  <c r="AI528" i="1"/>
  <c r="AJ528" i="1"/>
  <c r="AK528" i="1"/>
  <c r="AL528" i="1"/>
  <c r="AM528" i="1"/>
  <c r="AN528" i="1"/>
  <c r="AO528" i="1"/>
  <c r="AP528" i="1"/>
  <c r="AQ528" i="1"/>
  <c r="AR528" i="1"/>
  <c r="AS528" i="1"/>
  <c r="AT528" i="1"/>
  <c r="AU528" i="1"/>
  <c r="AV528" i="1"/>
  <c r="AW528" i="1"/>
  <c r="C549" i="1"/>
  <c r="E549" i="1"/>
  <c r="K549" i="1"/>
  <c r="L549" i="1"/>
  <c r="M549" i="1"/>
  <c r="N549" i="1"/>
  <c r="O549" i="1"/>
  <c r="P549" i="1"/>
  <c r="Q549" i="1"/>
  <c r="R549" i="1"/>
  <c r="S549" i="1"/>
  <c r="T549" i="1"/>
  <c r="U549" i="1"/>
  <c r="V549" i="1"/>
  <c r="W549" i="1"/>
  <c r="X549" i="1"/>
  <c r="Y549" i="1"/>
  <c r="AD549" i="1"/>
  <c r="AE549" i="1"/>
  <c r="AF549" i="1"/>
  <c r="AG549" i="1"/>
  <c r="AH549" i="1"/>
  <c r="AI549" i="1"/>
  <c r="AJ549" i="1"/>
  <c r="AK549" i="1"/>
  <c r="AL549" i="1"/>
  <c r="AM549" i="1"/>
  <c r="AN549" i="1"/>
  <c r="AO549" i="1"/>
  <c r="AP549" i="1"/>
  <c r="AQ549" i="1"/>
  <c r="AR549" i="1"/>
  <c r="AS549" i="1"/>
  <c r="AT549" i="1"/>
  <c r="AU549" i="1"/>
  <c r="AV549" i="1"/>
  <c r="AW549" i="1"/>
  <c r="C715" i="1"/>
  <c r="E715" i="1"/>
  <c r="K715" i="1"/>
  <c r="L715" i="1"/>
  <c r="M715" i="1"/>
  <c r="N715" i="1"/>
  <c r="O715" i="1"/>
  <c r="P715" i="1"/>
  <c r="Q715" i="1"/>
  <c r="R715" i="1"/>
  <c r="S715" i="1"/>
  <c r="T715" i="1"/>
  <c r="U715" i="1"/>
  <c r="V715" i="1"/>
  <c r="W715" i="1"/>
  <c r="X715" i="1"/>
  <c r="Y715" i="1"/>
  <c r="AD715" i="1"/>
  <c r="AE715" i="1"/>
  <c r="AF715" i="1"/>
  <c r="AG715" i="1"/>
  <c r="AH715" i="1"/>
  <c r="AI715" i="1"/>
  <c r="AJ715" i="1"/>
  <c r="AK715" i="1"/>
  <c r="AL715" i="1"/>
  <c r="AM715" i="1"/>
  <c r="AN715" i="1"/>
  <c r="AO715" i="1"/>
  <c r="AP715" i="1"/>
  <c r="AQ715" i="1"/>
  <c r="AR715" i="1"/>
  <c r="AS715" i="1"/>
  <c r="AT715" i="1"/>
  <c r="AU715" i="1"/>
  <c r="AV715" i="1"/>
  <c r="AW715" i="1"/>
  <c r="C731" i="1"/>
  <c r="E731" i="1"/>
  <c r="K731" i="1"/>
  <c r="L731" i="1"/>
  <c r="M731" i="1"/>
  <c r="N731" i="1"/>
  <c r="O731" i="1"/>
  <c r="P731" i="1"/>
  <c r="Q731" i="1"/>
  <c r="R731" i="1"/>
  <c r="S731" i="1"/>
  <c r="T731" i="1"/>
  <c r="U731" i="1"/>
  <c r="V731" i="1"/>
  <c r="W731" i="1"/>
  <c r="X731" i="1"/>
  <c r="Y731" i="1"/>
  <c r="AD731" i="1"/>
  <c r="AE731" i="1"/>
  <c r="AF731" i="1"/>
  <c r="AG731" i="1"/>
  <c r="AH731" i="1"/>
  <c r="AI731" i="1"/>
  <c r="AJ731" i="1"/>
  <c r="AK731" i="1"/>
  <c r="AL731" i="1"/>
  <c r="AM731" i="1"/>
  <c r="AN731" i="1"/>
  <c r="AO731" i="1"/>
  <c r="AP731" i="1"/>
  <c r="AQ731" i="1"/>
  <c r="AR731" i="1"/>
  <c r="AS731" i="1"/>
  <c r="AT731" i="1"/>
  <c r="AU731" i="1"/>
  <c r="AV731" i="1"/>
  <c r="AW731" i="1"/>
  <c r="C741" i="1"/>
  <c r="E741" i="1"/>
  <c r="K741" i="1"/>
  <c r="L741" i="1"/>
  <c r="M741" i="1"/>
  <c r="N741" i="1"/>
  <c r="O741" i="1"/>
  <c r="P741" i="1"/>
  <c r="Q741" i="1"/>
  <c r="R741" i="1"/>
  <c r="S741" i="1"/>
  <c r="T741" i="1"/>
  <c r="U741" i="1"/>
  <c r="V741" i="1"/>
  <c r="W741" i="1"/>
  <c r="X741" i="1"/>
  <c r="Y741" i="1"/>
  <c r="AD741" i="1"/>
  <c r="AE741" i="1"/>
  <c r="AF741" i="1"/>
  <c r="AG741" i="1"/>
  <c r="AH741" i="1"/>
  <c r="AI741" i="1"/>
  <c r="AJ741" i="1"/>
  <c r="AK741" i="1"/>
  <c r="AL741" i="1"/>
  <c r="AM741" i="1"/>
  <c r="AN741" i="1"/>
  <c r="AO741" i="1"/>
  <c r="AP741" i="1"/>
  <c r="AQ741" i="1"/>
  <c r="AR741" i="1"/>
  <c r="AS741" i="1"/>
  <c r="AT741" i="1"/>
  <c r="AU741" i="1"/>
  <c r="AV741" i="1"/>
  <c r="AW741" i="1"/>
  <c r="C848" i="1"/>
  <c r="E848" i="1"/>
  <c r="K848" i="1"/>
  <c r="L848" i="1"/>
  <c r="M848" i="1"/>
  <c r="N848" i="1"/>
  <c r="O848" i="1"/>
  <c r="P848" i="1"/>
  <c r="Q848" i="1"/>
  <c r="R848" i="1"/>
  <c r="S848" i="1"/>
  <c r="T848" i="1"/>
  <c r="U848" i="1"/>
  <c r="V848" i="1"/>
  <c r="W848" i="1"/>
  <c r="X848" i="1"/>
  <c r="Y848" i="1"/>
  <c r="AD848" i="1"/>
  <c r="AE848" i="1"/>
  <c r="AF848" i="1"/>
  <c r="AG848" i="1"/>
  <c r="AH848" i="1"/>
  <c r="AI848" i="1"/>
  <c r="AJ848" i="1"/>
  <c r="AK848" i="1"/>
  <c r="AL848" i="1"/>
  <c r="AM848" i="1"/>
  <c r="AN848" i="1"/>
  <c r="AO848" i="1"/>
  <c r="AP848" i="1"/>
  <c r="AQ848" i="1"/>
  <c r="AR848" i="1"/>
  <c r="AS848" i="1"/>
  <c r="AT848" i="1"/>
  <c r="AU848" i="1"/>
  <c r="AV848" i="1"/>
  <c r="AW848" i="1"/>
  <c r="C865" i="1"/>
  <c r="E865" i="1"/>
  <c r="K865" i="1"/>
  <c r="L865" i="1"/>
  <c r="M865" i="1"/>
  <c r="N865" i="1"/>
  <c r="O865" i="1"/>
  <c r="P865" i="1"/>
  <c r="Q865" i="1"/>
  <c r="R865" i="1"/>
  <c r="S865" i="1"/>
  <c r="T865" i="1"/>
  <c r="U865" i="1"/>
  <c r="V865" i="1"/>
  <c r="W865" i="1"/>
  <c r="X865" i="1"/>
  <c r="Y865" i="1"/>
  <c r="AD865" i="1"/>
  <c r="AE865" i="1"/>
  <c r="AF865" i="1"/>
  <c r="AG865" i="1"/>
  <c r="AH865" i="1"/>
  <c r="AI865" i="1"/>
  <c r="AJ865" i="1"/>
  <c r="AK865" i="1"/>
  <c r="AL865" i="1"/>
  <c r="AM865" i="1"/>
  <c r="AN865" i="1"/>
  <c r="AO865" i="1"/>
  <c r="AP865" i="1"/>
  <c r="AQ865" i="1"/>
  <c r="AR865" i="1"/>
  <c r="AS865" i="1"/>
  <c r="AT865" i="1"/>
  <c r="AU865" i="1"/>
  <c r="AV865" i="1"/>
  <c r="AW865" i="1"/>
  <c r="A286" i="1"/>
  <c r="C286" i="1"/>
  <c r="E286" i="1"/>
  <c r="K286" i="1"/>
  <c r="L286" i="1"/>
  <c r="M286" i="1"/>
  <c r="N286" i="1"/>
  <c r="O286" i="1"/>
  <c r="P286" i="1"/>
  <c r="Q286" i="1"/>
  <c r="R286" i="1"/>
  <c r="S286" i="1"/>
  <c r="T286" i="1"/>
  <c r="U286" i="1"/>
  <c r="V286" i="1"/>
  <c r="W286" i="1"/>
  <c r="X286" i="1"/>
  <c r="Y286" i="1"/>
  <c r="AD286" i="1"/>
  <c r="AE286" i="1"/>
  <c r="AF286" i="1"/>
  <c r="AG286" i="1"/>
  <c r="AH286" i="1"/>
  <c r="AI286" i="1"/>
  <c r="AJ286" i="1"/>
  <c r="AK286" i="1"/>
  <c r="AL286" i="1"/>
  <c r="AM286" i="1"/>
  <c r="AN286" i="1"/>
  <c r="AO286" i="1"/>
  <c r="AP286" i="1"/>
  <c r="AQ286" i="1"/>
  <c r="AR286" i="1"/>
  <c r="AS286" i="1"/>
  <c r="AT286" i="1"/>
  <c r="AU286" i="1"/>
  <c r="AV286" i="1"/>
  <c r="AW286" i="1"/>
  <c r="A303" i="1"/>
  <c r="C303" i="1"/>
  <c r="E303" i="1"/>
  <c r="K303" i="1"/>
  <c r="L303" i="1"/>
  <c r="M303" i="1"/>
  <c r="N303" i="1"/>
  <c r="O303" i="1"/>
  <c r="P303" i="1"/>
  <c r="Q303" i="1"/>
  <c r="R303" i="1"/>
  <c r="S303" i="1"/>
  <c r="T303" i="1"/>
  <c r="U303" i="1"/>
  <c r="V303" i="1"/>
  <c r="W303" i="1"/>
  <c r="X303" i="1"/>
  <c r="Y303" i="1"/>
  <c r="AD303" i="1"/>
  <c r="AE303" i="1"/>
  <c r="AF303" i="1"/>
  <c r="AG303" i="1"/>
  <c r="AH303" i="1"/>
  <c r="AI303" i="1"/>
  <c r="AJ303" i="1"/>
  <c r="AK303" i="1"/>
  <c r="AL303" i="1"/>
  <c r="AM303" i="1"/>
  <c r="AN303" i="1"/>
  <c r="AO303" i="1"/>
  <c r="AP303" i="1"/>
  <c r="AQ303" i="1"/>
  <c r="AR303" i="1"/>
  <c r="AS303" i="1"/>
  <c r="AT303" i="1"/>
  <c r="AU303" i="1"/>
  <c r="AV303" i="1"/>
  <c r="AW303" i="1"/>
  <c r="C678" i="1"/>
  <c r="E678" i="1"/>
  <c r="K678" i="1"/>
  <c r="L678" i="1"/>
  <c r="M678" i="1"/>
  <c r="N678" i="1"/>
  <c r="O678" i="1"/>
  <c r="P678" i="1"/>
  <c r="Q678" i="1"/>
  <c r="R678" i="1"/>
  <c r="S678" i="1"/>
  <c r="T678" i="1"/>
  <c r="U678" i="1"/>
  <c r="V678" i="1"/>
  <c r="W678" i="1"/>
  <c r="X678" i="1"/>
  <c r="Y678" i="1"/>
  <c r="AD678" i="1"/>
  <c r="AE678" i="1"/>
  <c r="AF678" i="1"/>
  <c r="AG678" i="1"/>
  <c r="AH678" i="1"/>
  <c r="AI678" i="1"/>
  <c r="AJ678" i="1"/>
  <c r="AK678" i="1"/>
  <c r="AL678" i="1"/>
  <c r="AM678" i="1"/>
  <c r="AN678" i="1"/>
  <c r="AO678" i="1"/>
  <c r="AP678" i="1"/>
  <c r="AQ678" i="1"/>
  <c r="AR678" i="1"/>
  <c r="AS678" i="1"/>
  <c r="AT678" i="1"/>
  <c r="AU678" i="1"/>
  <c r="AV678" i="1"/>
  <c r="AW678" i="1"/>
  <c r="C693" i="1"/>
  <c r="E693" i="1"/>
  <c r="K693" i="1"/>
  <c r="L693" i="1"/>
  <c r="M693" i="1"/>
  <c r="N693" i="1"/>
  <c r="O693" i="1"/>
  <c r="P693" i="1"/>
  <c r="Q693" i="1"/>
  <c r="R693" i="1"/>
  <c r="S693" i="1"/>
  <c r="T693" i="1"/>
  <c r="U693" i="1"/>
  <c r="V693" i="1"/>
  <c r="W693" i="1"/>
  <c r="X693" i="1"/>
  <c r="Y693" i="1"/>
  <c r="AD693" i="1"/>
  <c r="AE693" i="1"/>
  <c r="AF693" i="1"/>
  <c r="AG693" i="1"/>
  <c r="AH693" i="1"/>
  <c r="AI693" i="1"/>
  <c r="AJ693" i="1"/>
  <c r="AK693" i="1"/>
  <c r="AL693" i="1"/>
  <c r="AM693" i="1"/>
  <c r="AN693" i="1"/>
  <c r="AO693" i="1"/>
  <c r="AP693" i="1"/>
  <c r="AQ693" i="1"/>
  <c r="AR693" i="1"/>
  <c r="AS693" i="1"/>
  <c r="AT693" i="1"/>
  <c r="AU693" i="1"/>
  <c r="AV693" i="1"/>
  <c r="AW693" i="1"/>
  <c r="C952" i="1"/>
  <c r="E952" i="1"/>
  <c r="K952" i="1"/>
  <c r="L952" i="1"/>
  <c r="M952" i="1"/>
  <c r="N952" i="1"/>
  <c r="O952" i="1"/>
  <c r="P952" i="1"/>
  <c r="Q952" i="1"/>
  <c r="R952" i="1"/>
  <c r="S952" i="1"/>
  <c r="T952" i="1"/>
  <c r="U952" i="1"/>
  <c r="V952" i="1"/>
  <c r="W952" i="1"/>
  <c r="X952" i="1"/>
  <c r="Y952" i="1"/>
  <c r="AD952" i="1"/>
  <c r="AE952" i="1"/>
  <c r="AF952" i="1"/>
  <c r="AG952" i="1"/>
  <c r="AH952" i="1"/>
  <c r="AI952" i="1"/>
  <c r="AJ952" i="1"/>
  <c r="AK952" i="1"/>
  <c r="AL952" i="1"/>
  <c r="AM952" i="1"/>
  <c r="AN952" i="1"/>
  <c r="AO952" i="1"/>
  <c r="AP952" i="1"/>
  <c r="AQ952" i="1"/>
  <c r="AR952" i="1"/>
  <c r="AS952" i="1"/>
  <c r="AT952" i="1"/>
  <c r="AU952" i="1"/>
  <c r="AV952" i="1"/>
  <c r="AW952" i="1"/>
  <c r="C849" i="1"/>
  <c r="E849" i="1"/>
  <c r="K849" i="1"/>
  <c r="L849" i="1"/>
  <c r="M849" i="1"/>
  <c r="N849" i="1"/>
  <c r="O849" i="1"/>
  <c r="P849" i="1"/>
  <c r="Q849" i="1"/>
  <c r="R849" i="1"/>
  <c r="S849" i="1"/>
  <c r="T849" i="1"/>
  <c r="U849" i="1"/>
  <c r="V849" i="1"/>
  <c r="W849" i="1"/>
  <c r="X849" i="1"/>
  <c r="Y849" i="1"/>
  <c r="AD849" i="1"/>
  <c r="AE849" i="1"/>
  <c r="AF849" i="1"/>
  <c r="AG849" i="1"/>
  <c r="AH849" i="1"/>
  <c r="AI849" i="1"/>
  <c r="AJ849" i="1"/>
  <c r="AK849" i="1"/>
  <c r="AL849" i="1"/>
  <c r="AM849" i="1"/>
  <c r="AN849" i="1"/>
  <c r="AO849" i="1"/>
  <c r="AP849" i="1"/>
  <c r="AQ849" i="1"/>
  <c r="AR849" i="1"/>
  <c r="AS849" i="1"/>
  <c r="AT849" i="1"/>
  <c r="AU849" i="1"/>
  <c r="AV849" i="1"/>
  <c r="AW849" i="1"/>
  <c r="C866" i="1"/>
  <c r="E866" i="1"/>
  <c r="K866" i="1"/>
  <c r="L866" i="1"/>
  <c r="M866" i="1"/>
  <c r="N866" i="1"/>
  <c r="O866" i="1"/>
  <c r="P866" i="1"/>
  <c r="Q866" i="1"/>
  <c r="R866" i="1"/>
  <c r="S866" i="1"/>
  <c r="T866" i="1"/>
  <c r="U866" i="1"/>
  <c r="V866" i="1"/>
  <c r="W866" i="1"/>
  <c r="X866" i="1"/>
  <c r="Y866" i="1"/>
  <c r="AD866" i="1"/>
  <c r="AE866" i="1"/>
  <c r="AF866" i="1"/>
  <c r="AG866" i="1"/>
  <c r="AH866" i="1"/>
  <c r="AI866" i="1"/>
  <c r="AJ866" i="1"/>
  <c r="AK866" i="1"/>
  <c r="AL866" i="1"/>
  <c r="AM866" i="1"/>
  <c r="AN866" i="1"/>
  <c r="AO866" i="1"/>
  <c r="AP866" i="1"/>
  <c r="AQ866" i="1"/>
  <c r="AR866" i="1"/>
  <c r="AS866" i="1"/>
  <c r="AT866" i="1"/>
  <c r="AU866" i="1"/>
  <c r="AV866" i="1"/>
  <c r="AW866" i="1"/>
  <c r="A109" i="1"/>
  <c r="C109" i="1"/>
  <c r="E109" i="1"/>
  <c r="K109" i="1"/>
  <c r="L109" i="1"/>
  <c r="M109" i="1"/>
  <c r="N109" i="1"/>
  <c r="O109" i="1"/>
  <c r="P109" i="1"/>
  <c r="Q109" i="1"/>
  <c r="R109" i="1"/>
  <c r="S109" i="1"/>
  <c r="T109" i="1"/>
  <c r="U109" i="1"/>
  <c r="V109" i="1"/>
  <c r="W109" i="1"/>
  <c r="X109" i="1"/>
  <c r="Y109" i="1"/>
  <c r="AD109" i="1"/>
  <c r="AE109" i="1"/>
  <c r="AF109" i="1"/>
  <c r="AG109" i="1"/>
  <c r="AH109" i="1"/>
  <c r="AI109" i="1"/>
  <c r="AJ109" i="1"/>
  <c r="AK109" i="1"/>
  <c r="AL109" i="1"/>
  <c r="AM109" i="1"/>
  <c r="AN109" i="1"/>
  <c r="AO109" i="1"/>
  <c r="AP109" i="1"/>
  <c r="AQ109" i="1"/>
  <c r="AR109" i="1"/>
  <c r="AS109" i="1"/>
  <c r="AT109" i="1"/>
  <c r="AU109" i="1"/>
  <c r="AV109" i="1"/>
  <c r="AW109" i="1"/>
  <c r="A126" i="1"/>
  <c r="C126" i="1"/>
  <c r="E126" i="1"/>
  <c r="K126" i="1"/>
  <c r="L126" i="1"/>
  <c r="M126" i="1"/>
  <c r="N126" i="1"/>
  <c r="O126" i="1"/>
  <c r="P126" i="1"/>
  <c r="Q126" i="1"/>
  <c r="R126" i="1"/>
  <c r="S126" i="1"/>
  <c r="T126" i="1"/>
  <c r="U126" i="1"/>
  <c r="V126" i="1"/>
  <c r="W126" i="1"/>
  <c r="X126" i="1"/>
  <c r="Y126" i="1"/>
  <c r="AD126" i="1"/>
  <c r="AE126" i="1"/>
  <c r="AF126" i="1"/>
  <c r="AG126" i="1"/>
  <c r="AH126" i="1"/>
  <c r="AI126" i="1"/>
  <c r="AJ126" i="1"/>
  <c r="AK126" i="1"/>
  <c r="AL126" i="1"/>
  <c r="AM126" i="1"/>
  <c r="AN126" i="1"/>
  <c r="AO126" i="1"/>
  <c r="AP126" i="1"/>
  <c r="AQ126" i="1"/>
  <c r="AR126" i="1"/>
  <c r="AS126" i="1"/>
  <c r="AT126" i="1"/>
  <c r="AU126" i="1"/>
  <c r="AV126" i="1"/>
  <c r="AW126" i="1"/>
  <c r="A137" i="1"/>
  <c r="C137" i="1"/>
  <c r="E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AD137" i="1"/>
  <c r="AE137" i="1"/>
  <c r="AF137" i="1"/>
  <c r="AG137" i="1"/>
  <c r="AH137" i="1"/>
  <c r="AI137" i="1"/>
  <c r="AJ137" i="1"/>
  <c r="AK137" i="1"/>
  <c r="AL137" i="1"/>
  <c r="AM137" i="1"/>
  <c r="AN137" i="1"/>
  <c r="AO137" i="1"/>
  <c r="AP137" i="1"/>
  <c r="AQ137" i="1"/>
  <c r="AR137" i="1"/>
  <c r="AS137" i="1"/>
  <c r="AT137" i="1"/>
  <c r="AU137" i="1"/>
  <c r="AV137" i="1"/>
  <c r="AW137" i="1"/>
  <c r="C959" i="1"/>
  <c r="E959" i="1"/>
  <c r="K959" i="1"/>
  <c r="L959" i="1"/>
  <c r="M959" i="1"/>
  <c r="N959" i="1"/>
  <c r="O959" i="1"/>
  <c r="P959" i="1"/>
  <c r="Q959" i="1"/>
  <c r="R959" i="1"/>
  <c r="S959" i="1"/>
  <c r="T959" i="1"/>
  <c r="U959" i="1"/>
  <c r="V959" i="1"/>
  <c r="W959" i="1"/>
  <c r="X959" i="1"/>
  <c r="Y959" i="1"/>
  <c r="AD959" i="1"/>
  <c r="AE959" i="1"/>
  <c r="AF959" i="1"/>
  <c r="AG959" i="1"/>
  <c r="AH959" i="1"/>
  <c r="AI959" i="1"/>
  <c r="AJ959" i="1"/>
  <c r="AK959" i="1"/>
  <c r="AL959" i="1"/>
  <c r="AM959" i="1"/>
  <c r="AN959" i="1"/>
  <c r="AO959" i="1"/>
  <c r="AP959" i="1"/>
  <c r="AQ959" i="1"/>
  <c r="AR959" i="1"/>
  <c r="AS959" i="1"/>
  <c r="AT959" i="1"/>
  <c r="AU959" i="1"/>
  <c r="AV959" i="1"/>
  <c r="AW959" i="1"/>
  <c r="M4" i="72"/>
  <c r="M5" i="72"/>
  <c r="A391" i="1"/>
  <c r="C391" i="1"/>
  <c r="E391" i="1"/>
  <c r="K391" i="1"/>
  <c r="L391" i="1"/>
  <c r="M391" i="1"/>
  <c r="N391" i="1"/>
  <c r="O391" i="1"/>
  <c r="P391" i="1"/>
  <c r="Q391" i="1"/>
  <c r="R391" i="1"/>
  <c r="S391" i="1"/>
  <c r="T391" i="1"/>
  <c r="U391" i="1"/>
  <c r="V391" i="1"/>
  <c r="W391" i="1"/>
  <c r="X391" i="1"/>
  <c r="Y391" i="1"/>
  <c r="AD391" i="1"/>
  <c r="AE391" i="1"/>
  <c r="AF391" i="1"/>
  <c r="AG391" i="1"/>
  <c r="AH391" i="1"/>
  <c r="AI391" i="1"/>
  <c r="AJ391" i="1"/>
  <c r="AK391" i="1"/>
  <c r="AL391" i="1"/>
  <c r="AM391" i="1"/>
  <c r="AN391" i="1"/>
  <c r="AO391" i="1"/>
  <c r="AP391" i="1"/>
  <c r="AQ391" i="1"/>
  <c r="AR391" i="1"/>
  <c r="AS391" i="1"/>
  <c r="AT391" i="1"/>
  <c r="AU391" i="1"/>
  <c r="AV391" i="1"/>
  <c r="AW391" i="1"/>
  <c r="A409" i="1"/>
  <c r="C409" i="1"/>
  <c r="E409" i="1"/>
  <c r="K409" i="1"/>
  <c r="L409" i="1"/>
  <c r="M409" i="1"/>
  <c r="N409" i="1"/>
  <c r="O409" i="1"/>
  <c r="P409" i="1"/>
  <c r="Q409" i="1"/>
  <c r="R409" i="1"/>
  <c r="S409" i="1"/>
  <c r="T409" i="1"/>
  <c r="U409" i="1"/>
  <c r="V409" i="1"/>
  <c r="W409" i="1"/>
  <c r="X409" i="1"/>
  <c r="Y409" i="1"/>
  <c r="AD409" i="1"/>
  <c r="AE409" i="1"/>
  <c r="AF409" i="1"/>
  <c r="AG409" i="1"/>
  <c r="AH409" i="1"/>
  <c r="AI409" i="1"/>
  <c r="AJ409" i="1"/>
  <c r="AK409" i="1"/>
  <c r="AL409" i="1"/>
  <c r="AM409" i="1"/>
  <c r="AN409" i="1"/>
  <c r="AO409" i="1"/>
  <c r="AP409" i="1"/>
  <c r="AQ409" i="1"/>
  <c r="AR409" i="1"/>
  <c r="AS409" i="1"/>
  <c r="AT409" i="1"/>
  <c r="AU409" i="1"/>
  <c r="AV409" i="1"/>
  <c r="AW409" i="1"/>
  <c r="C766" i="1"/>
  <c r="E766" i="1"/>
  <c r="K766" i="1"/>
  <c r="L766" i="1"/>
  <c r="M766" i="1"/>
  <c r="N766" i="1"/>
  <c r="O766" i="1"/>
  <c r="P766" i="1"/>
  <c r="Q766" i="1"/>
  <c r="R766" i="1"/>
  <c r="S766" i="1"/>
  <c r="T766" i="1"/>
  <c r="U766" i="1"/>
  <c r="V766" i="1"/>
  <c r="W766" i="1"/>
  <c r="X766" i="1"/>
  <c r="Y766" i="1"/>
  <c r="AD766" i="1"/>
  <c r="AE766" i="1"/>
  <c r="AF766" i="1"/>
  <c r="AG766" i="1"/>
  <c r="AH766" i="1"/>
  <c r="AI766" i="1"/>
  <c r="AJ766" i="1"/>
  <c r="AK766" i="1"/>
  <c r="AL766" i="1"/>
  <c r="AM766" i="1"/>
  <c r="AN766" i="1"/>
  <c r="AO766" i="1"/>
  <c r="AP766" i="1"/>
  <c r="AQ766" i="1"/>
  <c r="AR766" i="1"/>
  <c r="AS766" i="1"/>
  <c r="AT766" i="1"/>
  <c r="AU766" i="1"/>
  <c r="AV766" i="1"/>
  <c r="AW766" i="1"/>
  <c r="C780" i="1"/>
  <c r="E780" i="1"/>
  <c r="K780" i="1"/>
  <c r="L780" i="1"/>
  <c r="M780" i="1"/>
  <c r="N780" i="1"/>
  <c r="O780" i="1"/>
  <c r="P780" i="1"/>
  <c r="Q780" i="1"/>
  <c r="R780" i="1"/>
  <c r="S780" i="1"/>
  <c r="T780" i="1"/>
  <c r="U780" i="1"/>
  <c r="V780" i="1"/>
  <c r="W780" i="1"/>
  <c r="X780" i="1"/>
  <c r="Y780" i="1"/>
  <c r="AD780" i="1"/>
  <c r="AE780" i="1"/>
  <c r="AF780" i="1"/>
  <c r="AG780" i="1"/>
  <c r="AH780" i="1"/>
  <c r="AI780" i="1"/>
  <c r="AJ780" i="1"/>
  <c r="AK780" i="1"/>
  <c r="AL780" i="1"/>
  <c r="AM780" i="1"/>
  <c r="AN780" i="1"/>
  <c r="AO780" i="1"/>
  <c r="AP780" i="1"/>
  <c r="AQ780" i="1"/>
  <c r="AR780" i="1"/>
  <c r="AS780" i="1"/>
  <c r="AT780" i="1"/>
  <c r="AU780" i="1"/>
  <c r="AV780" i="1"/>
  <c r="AW780" i="1"/>
  <c r="C795" i="1"/>
  <c r="E795" i="1"/>
  <c r="K795" i="1"/>
  <c r="L795" i="1"/>
  <c r="M795" i="1"/>
  <c r="N795" i="1"/>
  <c r="O795" i="1"/>
  <c r="P795" i="1"/>
  <c r="Q795" i="1"/>
  <c r="R795" i="1"/>
  <c r="S795" i="1"/>
  <c r="T795" i="1"/>
  <c r="U795" i="1"/>
  <c r="V795" i="1"/>
  <c r="W795" i="1"/>
  <c r="X795" i="1"/>
  <c r="Y795" i="1"/>
  <c r="AD795" i="1"/>
  <c r="AE795" i="1"/>
  <c r="AF795" i="1"/>
  <c r="AG795" i="1"/>
  <c r="AH795" i="1"/>
  <c r="AI795" i="1"/>
  <c r="AJ795" i="1"/>
  <c r="AK795" i="1"/>
  <c r="AL795" i="1"/>
  <c r="AM795" i="1"/>
  <c r="AN795" i="1"/>
  <c r="AO795" i="1"/>
  <c r="AP795" i="1"/>
  <c r="AQ795" i="1"/>
  <c r="AR795" i="1"/>
  <c r="AS795" i="1"/>
  <c r="AT795" i="1"/>
  <c r="AU795" i="1"/>
  <c r="AV795" i="1"/>
  <c r="AW795" i="1"/>
  <c r="A296" i="1"/>
  <c r="C296" i="1"/>
  <c r="E296" i="1"/>
  <c r="K296" i="1"/>
  <c r="L296" i="1"/>
  <c r="M296" i="1"/>
  <c r="N296" i="1"/>
  <c r="O296" i="1"/>
  <c r="P296" i="1"/>
  <c r="Q296" i="1"/>
  <c r="R296" i="1"/>
  <c r="S296" i="1"/>
  <c r="T296" i="1"/>
  <c r="U296" i="1"/>
  <c r="V296" i="1"/>
  <c r="W296" i="1"/>
  <c r="X296" i="1"/>
  <c r="Y296" i="1"/>
  <c r="AD296" i="1"/>
  <c r="AE296" i="1"/>
  <c r="AF296" i="1"/>
  <c r="AG296" i="1"/>
  <c r="AH296" i="1"/>
  <c r="AI296" i="1"/>
  <c r="AJ296" i="1"/>
  <c r="AK296" i="1"/>
  <c r="AL296" i="1"/>
  <c r="AM296" i="1"/>
  <c r="AN296" i="1"/>
  <c r="AO296" i="1"/>
  <c r="AP296" i="1"/>
  <c r="AQ296" i="1"/>
  <c r="AR296" i="1"/>
  <c r="AS296" i="1"/>
  <c r="AT296" i="1"/>
  <c r="AU296" i="1"/>
  <c r="AV296" i="1"/>
  <c r="AW296" i="1"/>
  <c r="A314" i="1"/>
  <c r="C314" i="1"/>
  <c r="E314" i="1"/>
  <c r="K314" i="1"/>
  <c r="L314" i="1"/>
  <c r="M314" i="1"/>
  <c r="N314" i="1"/>
  <c r="O314" i="1"/>
  <c r="P314" i="1"/>
  <c r="Q314" i="1"/>
  <c r="R314" i="1"/>
  <c r="S314" i="1"/>
  <c r="T314" i="1"/>
  <c r="U314" i="1"/>
  <c r="V314" i="1"/>
  <c r="W314" i="1"/>
  <c r="X314" i="1"/>
  <c r="Y314" i="1"/>
  <c r="AD314" i="1"/>
  <c r="AE314" i="1"/>
  <c r="AF314" i="1"/>
  <c r="AG314" i="1"/>
  <c r="AH314" i="1"/>
  <c r="AI314" i="1"/>
  <c r="AJ314" i="1"/>
  <c r="AK314" i="1"/>
  <c r="AL314" i="1"/>
  <c r="AM314" i="1"/>
  <c r="AN314" i="1"/>
  <c r="AO314" i="1"/>
  <c r="AP314" i="1"/>
  <c r="AQ314" i="1"/>
  <c r="AR314" i="1"/>
  <c r="AS314" i="1"/>
  <c r="AT314" i="1"/>
  <c r="AU314" i="1"/>
  <c r="AV314" i="1"/>
  <c r="AW314" i="1"/>
  <c r="A334" i="1"/>
  <c r="C334" i="1"/>
  <c r="E334" i="1"/>
  <c r="K334" i="1"/>
  <c r="L334" i="1"/>
  <c r="M334" i="1"/>
  <c r="N334" i="1"/>
  <c r="O334" i="1"/>
  <c r="P334" i="1"/>
  <c r="Q334" i="1"/>
  <c r="R334" i="1"/>
  <c r="S334" i="1"/>
  <c r="T334" i="1"/>
  <c r="U334" i="1"/>
  <c r="V334" i="1"/>
  <c r="W334" i="1"/>
  <c r="X334" i="1"/>
  <c r="Y334" i="1"/>
  <c r="AD334" i="1"/>
  <c r="AE334" i="1"/>
  <c r="AF334" i="1"/>
  <c r="AG334" i="1"/>
  <c r="AH334" i="1"/>
  <c r="AI334" i="1"/>
  <c r="AJ334" i="1"/>
  <c r="AK334" i="1"/>
  <c r="AL334" i="1"/>
  <c r="AM334" i="1"/>
  <c r="AN334" i="1"/>
  <c r="AO334" i="1"/>
  <c r="AP334" i="1"/>
  <c r="AQ334" i="1"/>
  <c r="AR334" i="1"/>
  <c r="AS334" i="1"/>
  <c r="AT334" i="1"/>
  <c r="AU334" i="1"/>
  <c r="AV334" i="1"/>
  <c r="AW334" i="1"/>
  <c r="C801" i="1"/>
  <c r="E801" i="1"/>
  <c r="K801" i="1"/>
  <c r="L801" i="1"/>
  <c r="M801" i="1"/>
  <c r="N801" i="1"/>
  <c r="O801" i="1"/>
  <c r="P801" i="1"/>
  <c r="Q801" i="1"/>
  <c r="R801" i="1"/>
  <c r="S801" i="1"/>
  <c r="T801" i="1"/>
  <c r="U801" i="1"/>
  <c r="V801" i="1"/>
  <c r="W801" i="1"/>
  <c r="X801" i="1"/>
  <c r="Y801" i="1"/>
  <c r="AD801" i="1"/>
  <c r="AE801" i="1"/>
  <c r="AF801" i="1"/>
  <c r="AG801" i="1"/>
  <c r="AH801" i="1"/>
  <c r="AI801" i="1"/>
  <c r="AJ801" i="1"/>
  <c r="AK801" i="1"/>
  <c r="AL801" i="1"/>
  <c r="AM801" i="1"/>
  <c r="AN801" i="1"/>
  <c r="AO801" i="1"/>
  <c r="AP801" i="1"/>
  <c r="AQ801" i="1"/>
  <c r="AR801" i="1"/>
  <c r="AS801" i="1"/>
  <c r="AT801" i="1"/>
  <c r="AU801" i="1"/>
  <c r="AV801" i="1"/>
  <c r="AW801" i="1"/>
  <c r="C816" i="1"/>
  <c r="E816" i="1"/>
  <c r="K816" i="1"/>
  <c r="L816" i="1"/>
  <c r="M816" i="1"/>
  <c r="N816" i="1"/>
  <c r="O816" i="1"/>
  <c r="P816" i="1"/>
  <c r="Q816" i="1"/>
  <c r="R816" i="1"/>
  <c r="S816" i="1"/>
  <c r="T816" i="1"/>
  <c r="U816" i="1"/>
  <c r="V816" i="1"/>
  <c r="W816" i="1"/>
  <c r="X816" i="1"/>
  <c r="Y816" i="1"/>
  <c r="AD816" i="1"/>
  <c r="AE816" i="1"/>
  <c r="AF816" i="1"/>
  <c r="AG816" i="1"/>
  <c r="AH816" i="1"/>
  <c r="AI816" i="1"/>
  <c r="AJ816" i="1"/>
  <c r="AK816" i="1"/>
  <c r="AL816" i="1"/>
  <c r="AM816" i="1"/>
  <c r="AN816" i="1"/>
  <c r="AO816" i="1"/>
  <c r="AP816" i="1"/>
  <c r="AQ816" i="1"/>
  <c r="AR816" i="1"/>
  <c r="AS816" i="1"/>
  <c r="AT816" i="1"/>
  <c r="AU816" i="1"/>
  <c r="AV816" i="1"/>
  <c r="AW816" i="1"/>
  <c r="A50" i="1"/>
  <c r="C50" i="1"/>
  <c r="E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AD50" i="1"/>
  <c r="AE50" i="1"/>
  <c r="AF50" i="1"/>
  <c r="AG50" i="1"/>
  <c r="AH50" i="1"/>
  <c r="AI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68" i="1"/>
  <c r="C68" i="1"/>
  <c r="E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AU68" i="1"/>
  <c r="AV68" i="1"/>
  <c r="AW68" i="1"/>
  <c r="C539" i="1"/>
  <c r="E539" i="1"/>
  <c r="K539" i="1"/>
  <c r="L539" i="1"/>
  <c r="M539" i="1"/>
  <c r="N539" i="1"/>
  <c r="O539" i="1"/>
  <c r="P539" i="1"/>
  <c r="Q539" i="1"/>
  <c r="R539" i="1"/>
  <c r="S539" i="1"/>
  <c r="T539" i="1"/>
  <c r="U539" i="1"/>
  <c r="V539" i="1"/>
  <c r="W539" i="1"/>
  <c r="X539" i="1"/>
  <c r="Y539" i="1"/>
  <c r="AD539" i="1"/>
  <c r="AE539" i="1"/>
  <c r="AF539" i="1"/>
  <c r="AG539" i="1"/>
  <c r="AH539" i="1"/>
  <c r="AI539" i="1"/>
  <c r="AJ539" i="1"/>
  <c r="AK539" i="1"/>
  <c r="AL539" i="1"/>
  <c r="AM539" i="1"/>
  <c r="AN539" i="1"/>
  <c r="AO539" i="1"/>
  <c r="AP539" i="1"/>
  <c r="AQ539" i="1"/>
  <c r="AR539" i="1"/>
  <c r="AS539" i="1"/>
  <c r="AT539" i="1"/>
  <c r="AU539" i="1"/>
  <c r="AV539" i="1"/>
  <c r="AW539" i="1"/>
  <c r="C559" i="1"/>
  <c r="E559" i="1"/>
  <c r="K559" i="1"/>
  <c r="L559" i="1"/>
  <c r="M559" i="1"/>
  <c r="N559" i="1"/>
  <c r="O559" i="1"/>
  <c r="P559" i="1"/>
  <c r="Q559" i="1"/>
  <c r="R559" i="1"/>
  <c r="S559" i="1"/>
  <c r="T559" i="1"/>
  <c r="U559" i="1"/>
  <c r="V559" i="1"/>
  <c r="W559" i="1"/>
  <c r="X559" i="1"/>
  <c r="Y559" i="1"/>
  <c r="AD559" i="1"/>
  <c r="AE559" i="1"/>
  <c r="AF559" i="1"/>
  <c r="AG559" i="1"/>
  <c r="AH559" i="1"/>
  <c r="AI559" i="1"/>
  <c r="AJ559" i="1"/>
  <c r="AK559" i="1"/>
  <c r="AL559" i="1"/>
  <c r="AM559" i="1"/>
  <c r="AN559" i="1"/>
  <c r="AO559" i="1"/>
  <c r="AP559" i="1"/>
  <c r="AQ559" i="1"/>
  <c r="AR559" i="1"/>
  <c r="AS559" i="1"/>
  <c r="AT559" i="1"/>
  <c r="AU559" i="1"/>
  <c r="AV559" i="1"/>
  <c r="AW559" i="1"/>
  <c r="C568" i="1"/>
  <c r="E568" i="1"/>
  <c r="K568" i="1"/>
  <c r="L568" i="1"/>
  <c r="M568" i="1"/>
  <c r="N568" i="1"/>
  <c r="O568" i="1"/>
  <c r="P568" i="1"/>
  <c r="Q568" i="1"/>
  <c r="R568" i="1"/>
  <c r="S568" i="1"/>
  <c r="T568" i="1"/>
  <c r="U568" i="1"/>
  <c r="V568" i="1"/>
  <c r="W568" i="1"/>
  <c r="X568" i="1"/>
  <c r="Y568" i="1"/>
  <c r="AD568" i="1"/>
  <c r="AE568" i="1"/>
  <c r="AF568" i="1"/>
  <c r="AG568" i="1"/>
  <c r="AH568" i="1"/>
  <c r="AI568" i="1"/>
  <c r="AJ568" i="1"/>
  <c r="AK568" i="1"/>
  <c r="AL568" i="1"/>
  <c r="AM568" i="1"/>
  <c r="AN568" i="1"/>
  <c r="AO568" i="1"/>
  <c r="AP568" i="1"/>
  <c r="AQ568" i="1"/>
  <c r="AR568" i="1"/>
  <c r="AS568" i="1"/>
  <c r="AT568" i="1"/>
  <c r="AU568" i="1"/>
  <c r="AV568" i="1"/>
  <c r="AW568" i="1"/>
  <c r="A395" i="1"/>
  <c r="C395" i="1"/>
  <c r="E395" i="1"/>
  <c r="K395" i="1"/>
  <c r="L395" i="1"/>
  <c r="M395" i="1"/>
  <c r="N395" i="1"/>
  <c r="O395" i="1"/>
  <c r="P395" i="1"/>
  <c r="Q395" i="1"/>
  <c r="R395" i="1"/>
  <c r="S395" i="1"/>
  <c r="T395" i="1"/>
  <c r="U395" i="1"/>
  <c r="V395" i="1"/>
  <c r="W395" i="1"/>
  <c r="X395" i="1"/>
  <c r="Y395" i="1"/>
  <c r="AD395" i="1"/>
  <c r="AE395" i="1"/>
  <c r="AF395" i="1"/>
  <c r="AG395" i="1"/>
  <c r="AH395" i="1"/>
  <c r="AI395" i="1"/>
  <c r="AJ395" i="1"/>
  <c r="AK395" i="1"/>
  <c r="AL395" i="1"/>
  <c r="AM395" i="1"/>
  <c r="AN395" i="1"/>
  <c r="AO395" i="1"/>
  <c r="AP395" i="1"/>
  <c r="AQ395" i="1"/>
  <c r="AR395" i="1"/>
  <c r="AS395" i="1"/>
  <c r="AT395" i="1"/>
  <c r="AU395" i="1"/>
  <c r="AV395" i="1"/>
  <c r="AW395" i="1"/>
  <c r="A413" i="1"/>
  <c r="C413" i="1"/>
  <c r="E413" i="1"/>
  <c r="K413" i="1"/>
  <c r="L413" i="1"/>
  <c r="M413" i="1"/>
  <c r="N413" i="1"/>
  <c r="O413" i="1"/>
  <c r="P413" i="1"/>
  <c r="Q413" i="1"/>
  <c r="R413" i="1"/>
  <c r="S413" i="1"/>
  <c r="T413" i="1"/>
  <c r="U413" i="1"/>
  <c r="V413" i="1"/>
  <c r="W413" i="1"/>
  <c r="X413" i="1"/>
  <c r="Y413" i="1"/>
  <c r="AD413" i="1"/>
  <c r="AE413" i="1"/>
  <c r="AF413" i="1"/>
  <c r="AG413" i="1"/>
  <c r="AH413" i="1"/>
  <c r="AI413" i="1"/>
  <c r="AJ413" i="1"/>
  <c r="AK413" i="1"/>
  <c r="AL413" i="1"/>
  <c r="AM413" i="1"/>
  <c r="AN413" i="1"/>
  <c r="AO413" i="1"/>
  <c r="AP413" i="1"/>
  <c r="AQ413" i="1"/>
  <c r="AR413" i="1"/>
  <c r="AS413" i="1"/>
  <c r="AT413" i="1"/>
  <c r="AU413" i="1"/>
  <c r="AV413" i="1"/>
  <c r="AW413" i="1"/>
  <c r="A431" i="1"/>
  <c r="C431" i="1"/>
  <c r="E431" i="1"/>
  <c r="K431" i="1"/>
  <c r="L431" i="1"/>
  <c r="M431" i="1"/>
  <c r="N431" i="1"/>
  <c r="O431" i="1"/>
  <c r="P431" i="1"/>
  <c r="Q431" i="1"/>
  <c r="R431" i="1"/>
  <c r="S431" i="1"/>
  <c r="T431" i="1"/>
  <c r="U431" i="1"/>
  <c r="V431" i="1"/>
  <c r="W431" i="1"/>
  <c r="X431" i="1"/>
  <c r="Y431" i="1"/>
  <c r="AD431" i="1"/>
  <c r="AE431" i="1"/>
  <c r="AF431" i="1"/>
  <c r="AG431" i="1"/>
  <c r="AH431" i="1"/>
  <c r="AI431" i="1"/>
  <c r="AJ431" i="1"/>
  <c r="AK431" i="1"/>
  <c r="AL431" i="1"/>
  <c r="AM431" i="1"/>
  <c r="AN431" i="1"/>
  <c r="AO431" i="1"/>
  <c r="AP431" i="1"/>
  <c r="AQ431" i="1"/>
  <c r="AR431" i="1"/>
  <c r="AS431" i="1"/>
  <c r="AT431" i="1"/>
  <c r="AU431" i="1"/>
  <c r="AV431" i="1"/>
  <c r="AW431" i="1"/>
  <c r="C686" i="1"/>
  <c r="E686" i="1"/>
  <c r="K686" i="1"/>
  <c r="L686" i="1"/>
  <c r="M686" i="1"/>
  <c r="N686" i="1"/>
  <c r="O686" i="1"/>
  <c r="P686" i="1"/>
  <c r="Q686" i="1"/>
  <c r="R686" i="1"/>
  <c r="S686" i="1"/>
  <c r="T686" i="1"/>
  <c r="U686" i="1"/>
  <c r="V686" i="1"/>
  <c r="W686" i="1"/>
  <c r="X686" i="1"/>
  <c r="Y686" i="1"/>
  <c r="AD686" i="1"/>
  <c r="AE686" i="1"/>
  <c r="AF686" i="1"/>
  <c r="AG686" i="1"/>
  <c r="AH686" i="1"/>
  <c r="AI686" i="1"/>
  <c r="AJ686" i="1"/>
  <c r="AK686" i="1"/>
  <c r="AL686" i="1"/>
  <c r="AM686" i="1"/>
  <c r="AN686" i="1"/>
  <c r="AO686" i="1"/>
  <c r="AP686" i="1"/>
  <c r="AQ686" i="1"/>
  <c r="AR686" i="1"/>
  <c r="AS686" i="1"/>
  <c r="AT686" i="1"/>
  <c r="AU686" i="1"/>
  <c r="AV686" i="1"/>
  <c r="AW686" i="1"/>
  <c r="I4" i="72"/>
  <c r="C700" i="1"/>
  <c r="E700" i="1"/>
  <c r="K700" i="1"/>
  <c r="L700" i="1"/>
  <c r="M700" i="1"/>
  <c r="N700" i="1"/>
  <c r="O700" i="1"/>
  <c r="P700" i="1"/>
  <c r="Q700" i="1"/>
  <c r="R700" i="1"/>
  <c r="S700" i="1"/>
  <c r="T700" i="1"/>
  <c r="U700" i="1"/>
  <c r="V700" i="1"/>
  <c r="W700" i="1"/>
  <c r="X700" i="1"/>
  <c r="Y700" i="1"/>
  <c r="AD700" i="1"/>
  <c r="AE700" i="1"/>
  <c r="AF700" i="1"/>
  <c r="AG700" i="1"/>
  <c r="AH700" i="1"/>
  <c r="AI700" i="1"/>
  <c r="AJ700" i="1"/>
  <c r="AK700" i="1"/>
  <c r="AL700" i="1"/>
  <c r="AM700" i="1"/>
  <c r="AN700" i="1"/>
  <c r="AO700" i="1"/>
  <c r="AP700" i="1"/>
  <c r="AQ700" i="1"/>
  <c r="AR700" i="1"/>
  <c r="AS700" i="1"/>
  <c r="AT700" i="1"/>
  <c r="AU700" i="1"/>
  <c r="AV700" i="1"/>
  <c r="AW700" i="1"/>
  <c r="I5" i="72"/>
  <c r="M6" i="72"/>
  <c r="M7" i="72"/>
  <c r="M8" i="72"/>
  <c r="C598" i="1"/>
  <c r="E598" i="1"/>
  <c r="K598" i="1"/>
  <c r="L598" i="1"/>
  <c r="M598" i="1"/>
  <c r="N598" i="1"/>
  <c r="O598" i="1"/>
  <c r="P598" i="1"/>
  <c r="Q598" i="1"/>
  <c r="R598" i="1"/>
  <c r="S598" i="1"/>
  <c r="T598" i="1"/>
  <c r="U598" i="1"/>
  <c r="V598" i="1"/>
  <c r="W598" i="1"/>
  <c r="X598" i="1"/>
  <c r="Y598" i="1"/>
  <c r="AD598" i="1"/>
  <c r="AE598" i="1"/>
  <c r="AF598" i="1"/>
  <c r="AG598" i="1"/>
  <c r="AH598" i="1"/>
  <c r="AI598" i="1"/>
  <c r="AJ598" i="1"/>
  <c r="AK598" i="1"/>
  <c r="AL598" i="1"/>
  <c r="AM598" i="1"/>
  <c r="AN598" i="1"/>
  <c r="AO598" i="1"/>
  <c r="AP598" i="1"/>
  <c r="AQ598" i="1"/>
  <c r="AR598" i="1"/>
  <c r="AS598" i="1"/>
  <c r="AT598" i="1"/>
  <c r="AU598" i="1"/>
  <c r="AV598" i="1"/>
  <c r="AW598" i="1"/>
  <c r="C618" i="1"/>
  <c r="E618" i="1"/>
  <c r="K618" i="1"/>
  <c r="L618" i="1"/>
  <c r="M618" i="1"/>
  <c r="N618" i="1"/>
  <c r="O618" i="1"/>
  <c r="P618" i="1"/>
  <c r="Q618" i="1"/>
  <c r="R618" i="1"/>
  <c r="S618" i="1"/>
  <c r="T618" i="1"/>
  <c r="U618" i="1"/>
  <c r="V618" i="1"/>
  <c r="W618" i="1"/>
  <c r="X618" i="1"/>
  <c r="Y618" i="1"/>
  <c r="AD618" i="1"/>
  <c r="AE618" i="1"/>
  <c r="AF618" i="1"/>
  <c r="AG618" i="1"/>
  <c r="AH618" i="1"/>
  <c r="AI618" i="1"/>
  <c r="AJ618" i="1"/>
  <c r="AK618" i="1"/>
  <c r="AL618" i="1"/>
  <c r="AM618" i="1"/>
  <c r="AN618" i="1"/>
  <c r="AO618" i="1"/>
  <c r="AP618" i="1"/>
  <c r="AQ618" i="1"/>
  <c r="AR618" i="1"/>
  <c r="AS618" i="1"/>
  <c r="AT618" i="1"/>
  <c r="AU618" i="1"/>
  <c r="AV618" i="1"/>
  <c r="AW618" i="1"/>
  <c r="A210" i="1"/>
  <c r="C210" i="1"/>
  <c r="E210" i="1"/>
  <c r="K210" i="1"/>
  <c r="L210" i="1"/>
  <c r="M210" i="1"/>
  <c r="N210" i="1"/>
  <c r="O210" i="1"/>
  <c r="P210" i="1"/>
  <c r="Q210" i="1"/>
  <c r="R210" i="1"/>
  <c r="S210" i="1"/>
  <c r="T210" i="1"/>
  <c r="U210" i="1"/>
  <c r="V210" i="1"/>
  <c r="W210" i="1"/>
  <c r="X210" i="1"/>
  <c r="Y210" i="1"/>
  <c r="AD210" i="1"/>
  <c r="AE210" i="1"/>
  <c r="AF210" i="1"/>
  <c r="AG210" i="1"/>
  <c r="AH210" i="1"/>
  <c r="AI210" i="1"/>
  <c r="AJ210" i="1"/>
  <c r="AK210" i="1"/>
  <c r="AL210" i="1"/>
  <c r="AM210" i="1"/>
  <c r="AN210" i="1"/>
  <c r="AO210" i="1"/>
  <c r="AP210" i="1"/>
  <c r="AQ210" i="1"/>
  <c r="AR210" i="1"/>
  <c r="AS210" i="1"/>
  <c r="AT210" i="1"/>
  <c r="AU210" i="1"/>
  <c r="AV210" i="1"/>
  <c r="AW210" i="1"/>
  <c r="A229" i="1"/>
  <c r="C229" i="1"/>
  <c r="E229" i="1"/>
  <c r="K229" i="1"/>
  <c r="L229" i="1"/>
  <c r="M229" i="1"/>
  <c r="N229" i="1"/>
  <c r="O229" i="1"/>
  <c r="P229" i="1"/>
  <c r="Q229" i="1"/>
  <c r="R229" i="1"/>
  <c r="S229" i="1"/>
  <c r="T229" i="1"/>
  <c r="U229" i="1"/>
  <c r="V229" i="1"/>
  <c r="W229" i="1"/>
  <c r="X229" i="1"/>
  <c r="Y229" i="1"/>
  <c r="AD229" i="1"/>
  <c r="AE229" i="1"/>
  <c r="AF229" i="1"/>
  <c r="AG229" i="1"/>
  <c r="AH229" i="1"/>
  <c r="AI229" i="1"/>
  <c r="AJ229" i="1"/>
  <c r="AK229" i="1"/>
  <c r="AL229" i="1"/>
  <c r="AM229" i="1"/>
  <c r="AN229" i="1"/>
  <c r="AO229" i="1"/>
  <c r="AP229" i="1"/>
  <c r="AQ229" i="1"/>
  <c r="AR229" i="1"/>
  <c r="AS229" i="1"/>
  <c r="AT229" i="1"/>
  <c r="AU229" i="1"/>
  <c r="AV229" i="1"/>
  <c r="AW229" i="1"/>
  <c r="C639" i="1"/>
  <c r="E639" i="1"/>
  <c r="K639" i="1"/>
  <c r="L639" i="1"/>
  <c r="M639" i="1"/>
  <c r="N639" i="1"/>
  <c r="O639" i="1"/>
  <c r="P639" i="1"/>
  <c r="Q639" i="1"/>
  <c r="R639" i="1"/>
  <c r="S639" i="1"/>
  <c r="T639" i="1"/>
  <c r="U639" i="1"/>
  <c r="V639" i="1"/>
  <c r="W639" i="1"/>
  <c r="X639" i="1"/>
  <c r="Y639" i="1"/>
  <c r="AD639" i="1"/>
  <c r="AE639" i="1"/>
  <c r="AF639" i="1"/>
  <c r="AG639" i="1"/>
  <c r="AH639" i="1"/>
  <c r="AI639" i="1"/>
  <c r="AJ639" i="1"/>
  <c r="AK639" i="1"/>
  <c r="AL639" i="1"/>
  <c r="AM639" i="1"/>
  <c r="AN639" i="1"/>
  <c r="AO639" i="1"/>
  <c r="AP639" i="1"/>
  <c r="AQ639" i="1"/>
  <c r="AR639" i="1"/>
  <c r="AS639" i="1"/>
  <c r="AT639" i="1"/>
  <c r="AU639" i="1"/>
  <c r="AV639" i="1"/>
  <c r="AW639" i="1"/>
  <c r="C896" i="1"/>
  <c r="E896" i="1"/>
  <c r="K896" i="1"/>
  <c r="L896" i="1"/>
  <c r="M896" i="1"/>
  <c r="N896" i="1"/>
  <c r="O896" i="1"/>
  <c r="P896" i="1"/>
  <c r="Q896" i="1"/>
  <c r="R896" i="1"/>
  <c r="S896" i="1"/>
  <c r="T896" i="1"/>
  <c r="U896" i="1"/>
  <c r="V896" i="1"/>
  <c r="W896" i="1"/>
  <c r="X896" i="1"/>
  <c r="Y896" i="1"/>
  <c r="AD896" i="1"/>
  <c r="AE896" i="1"/>
  <c r="AF896" i="1"/>
  <c r="AG896" i="1"/>
  <c r="AH896" i="1"/>
  <c r="AI896" i="1"/>
  <c r="AJ896" i="1"/>
  <c r="AK896" i="1"/>
  <c r="AL896" i="1"/>
  <c r="AM896" i="1"/>
  <c r="AN896" i="1"/>
  <c r="AO896" i="1"/>
  <c r="AP896" i="1"/>
  <c r="AQ896" i="1"/>
  <c r="AR896" i="1"/>
  <c r="AS896" i="1"/>
  <c r="AT896" i="1"/>
  <c r="AU896" i="1"/>
  <c r="AV896" i="1"/>
  <c r="AW896" i="1"/>
  <c r="C916" i="1"/>
  <c r="E916" i="1"/>
  <c r="K916" i="1"/>
  <c r="L916" i="1"/>
  <c r="M916" i="1"/>
  <c r="N916" i="1"/>
  <c r="O916" i="1"/>
  <c r="P916" i="1"/>
  <c r="Q916" i="1"/>
  <c r="R916" i="1"/>
  <c r="S916" i="1"/>
  <c r="T916" i="1"/>
  <c r="U916" i="1"/>
  <c r="V916" i="1"/>
  <c r="W916" i="1"/>
  <c r="X916" i="1"/>
  <c r="Y916" i="1"/>
  <c r="AD916" i="1"/>
  <c r="AE916" i="1"/>
  <c r="AF916" i="1"/>
  <c r="AG916" i="1"/>
  <c r="AH916" i="1"/>
  <c r="AI916" i="1"/>
  <c r="AJ916" i="1"/>
  <c r="AK916" i="1"/>
  <c r="AL916" i="1"/>
  <c r="AM916" i="1"/>
  <c r="AN916" i="1"/>
  <c r="AO916" i="1"/>
  <c r="AP916" i="1"/>
  <c r="AQ916" i="1"/>
  <c r="AR916" i="1"/>
  <c r="AS916" i="1"/>
  <c r="AT916" i="1"/>
  <c r="AU916" i="1"/>
  <c r="AV916" i="1"/>
  <c r="AW916" i="1"/>
  <c r="C927" i="1"/>
  <c r="E927" i="1"/>
  <c r="K927" i="1"/>
  <c r="L927" i="1"/>
  <c r="M927" i="1"/>
  <c r="N927" i="1"/>
  <c r="O927" i="1"/>
  <c r="P927" i="1"/>
  <c r="Q927" i="1"/>
  <c r="R927" i="1"/>
  <c r="S927" i="1"/>
  <c r="T927" i="1"/>
  <c r="U927" i="1"/>
  <c r="V927" i="1"/>
  <c r="W927" i="1"/>
  <c r="X927" i="1"/>
  <c r="Y927" i="1"/>
  <c r="AD927" i="1"/>
  <c r="AE927" i="1"/>
  <c r="AF927" i="1"/>
  <c r="AG927" i="1"/>
  <c r="AH927" i="1"/>
  <c r="AI927" i="1"/>
  <c r="AJ927" i="1"/>
  <c r="AK927" i="1"/>
  <c r="AL927" i="1"/>
  <c r="AM927" i="1"/>
  <c r="AN927" i="1"/>
  <c r="AO927" i="1"/>
  <c r="AP927" i="1"/>
  <c r="AQ927" i="1"/>
  <c r="AR927" i="1"/>
  <c r="AS927" i="1"/>
  <c r="AT927" i="1"/>
  <c r="AU927" i="1"/>
  <c r="AV927" i="1"/>
  <c r="AW927" i="1"/>
  <c r="A48" i="1"/>
  <c r="C48" i="1"/>
  <c r="E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AD48" i="1"/>
  <c r="AE48" i="1"/>
  <c r="AF48" i="1"/>
  <c r="AG48" i="1"/>
  <c r="AH48" i="1"/>
  <c r="AI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66" i="1"/>
  <c r="C66" i="1"/>
  <c r="E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B7" i="76" s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AU66" i="1"/>
  <c r="AV66" i="1"/>
  <c r="AW66" i="1"/>
  <c r="C536" i="1"/>
  <c r="E536" i="1"/>
  <c r="K536" i="1"/>
  <c r="L536" i="1"/>
  <c r="M536" i="1"/>
  <c r="N536" i="1"/>
  <c r="O536" i="1"/>
  <c r="P536" i="1"/>
  <c r="Q536" i="1"/>
  <c r="R536" i="1"/>
  <c r="S536" i="1"/>
  <c r="T536" i="1"/>
  <c r="U536" i="1"/>
  <c r="V536" i="1"/>
  <c r="W536" i="1"/>
  <c r="X536" i="1"/>
  <c r="Y536" i="1"/>
  <c r="AD536" i="1"/>
  <c r="AE536" i="1"/>
  <c r="AF536" i="1"/>
  <c r="AG536" i="1"/>
  <c r="AH536" i="1"/>
  <c r="AI536" i="1"/>
  <c r="AJ536" i="1"/>
  <c r="AK536" i="1"/>
  <c r="AL536" i="1"/>
  <c r="AM536" i="1"/>
  <c r="AN536" i="1"/>
  <c r="AO536" i="1"/>
  <c r="AP536" i="1"/>
  <c r="AQ536" i="1"/>
  <c r="AR536" i="1"/>
  <c r="AS536" i="1"/>
  <c r="AT536" i="1"/>
  <c r="AU536" i="1"/>
  <c r="AV536" i="1"/>
  <c r="AW536" i="1"/>
  <c r="C556" i="1"/>
  <c r="E556" i="1"/>
  <c r="K556" i="1"/>
  <c r="L556" i="1"/>
  <c r="M556" i="1"/>
  <c r="N556" i="1"/>
  <c r="O556" i="1"/>
  <c r="P556" i="1"/>
  <c r="Q556" i="1"/>
  <c r="R556" i="1"/>
  <c r="S556" i="1"/>
  <c r="T556" i="1"/>
  <c r="U556" i="1"/>
  <c r="V556" i="1"/>
  <c r="W556" i="1"/>
  <c r="X556" i="1"/>
  <c r="Y556" i="1"/>
  <c r="G7" i="76" s="1"/>
  <c r="AD556" i="1"/>
  <c r="AE556" i="1"/>
  <c r="AF556" i="1"/>
  <c r="AG556" i="1"/>
  <c r="AH556" i="1"/>
  <c r="AI556" i="1"/>
  <c r="AJ556" i="1"/>
  <c r="AK556" i="1"/>
  <c r="AL556" i="1"/>
  <c r="AM556" i="1"/>
  <c r="AN556" i="1"/>
  <c r="AO556" i="1"/>
  <c r="AP556" i="1"/>
  <c r="AQ556" i="1"/>
  <c r="AR556" i="1"/>
  <c r="AS556" i="1"/>
  <c r="AT556" i="1"/>
  <c r="AU556" i="1"/>
  <c r="AV556" i="1"/>
  <c r="AW556" i="1"/>
  <c r="M6" i="76"/>
  <c r="M7" i="76"/>
  <c r="P4" i="76"/>
  <c r="P5" i="76"/>
  <c r="A336" i="1"/>
  <c r="C336" i="1"/>
  <c r="E336" i="1"/>
  <c r="K336" i="1"/>
  <c r="L336" i="1"/>
  <c r="M336" i="1"/>
  <c r="N336" i="1"/>
  <c r="O336" i="1"/>
  <c r="P336" i="1"/>
  <c r="Q336" i="1"/>
  <c r="R336" i="1"/>
  <c r="S336" i="1"/>
  <c r="T336" i="1"/>
  <c r="U336" i="1"/>
  <c r="V336" i="1"/>
  <c r="W336" i="1"/>
  <c r="X336" i="1"/>
  <c r="Y336" i="1"/>
  <c r="AD336" i="1"/>
  <c r="AE336" i="1"/>
  <c r="AF336" i="1"/>
  <c r="AG336" i="1"/>
  <c r="AH336" i="1"/>
  <c r="AI336" i="1"/>
  <c r="AJ336" i="1"/>
  <c r="AK336" i="1"/>
  <c r="AL336" i="1"/>
  <c r="AM336" i="1"/>
  <c r="AN336" i="1"/>
  <c r="AO336" i="1"/>
  <c r="AP336" i="1"/>
  <c r="AQ336" i="1"/>
  <c r="AR336" i="1"/>
  <c r="AS336" i="1"/>
  <c r="AT336" i="1"/>
  <c r="AU336" i="1"/>
  <c r="AV336" i="1"/>
  <c r="AW336" i="1"/>
  <c r="A352" i="1"/>
  <c r="C352" i="1"/>
  <c r="E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433" i="1"/>
  <c r="C433" i="1"/>
  <c r="E433" i="1"/>
  <c r="K433" i="1"/>
  <c r="L433" i="1"/>
  <c r="M433" i="1"/>
  <c r="N433" i="1"/>
  <c r="O433" i="1"/>
  <c r="P433" i="1"/>
  <c r="Q433" i="1"/>
  <c r="R433" i="1"/>
  <c r="S433" i="1"/>
  <c r="T433" i="1"/>
  <c r="U433" i="1"/>
  <c r="V433" i="1"/>
  <c r="W433" i="1"/>
  <c r="X433" i="1"/>
  <c r="Y433" i="1"/>
  <c r="AD433" i="1"/>
  <c r="AE433" i="1"/>
  <c r="AF433" i="1"/>
  <c r="AG433" i="1"/>
  <c r="AH433" i="1"/>
  <c r="AI433" i="1"/>
  <c r="AJ433" i="1"/>
  <c r="AK433" i="1"/>
  <c r="AL433" i="1"/>
  <c r="AM433" i="1"/>
  <c r="AN433" i="1"/>
  <c r="AO433" i="1"/>
  <c r="AP433" i="1"/>
  <c r="AQ433" i="1"/>
  <c r="AR433" i="1"/>
  <c r="AS433" i="1"/>
  <c r="AT433" i="1"/>
  <c r="AU433" i="1"/>
  <c r="AV433" i="1"/>
  <c r="AW433" i="1"/>
  <c r="A449" i="1"/>
  <c r="C449" i="1"/>
  <c r="E449" i="1"/>
  <c r="K449" i="1"/>
  <c r="L449" i="1"/>
  <c r="M449" i="1"/>
  <c r="N449" i="1"/>
  <c r="O449" i="1"/>
  <c r="P449" i="1"/>
  <c r="Q449" i="1"/>
  <c r="R449" i="1"/>
  <c r="S449" i="1"/>
  <c r="T449" i="1"/>
  <c r="U449" i="1"/>
  <c r="V449" i="1"/>
  <c r="W449" i="1"/>
  <c r="X449" i="1"/>
  <c r="Y449" i="1"/>
  <c r="AD449" i="1"/>
  <c r="AE449" i="1"/>
  <c r="AF449" i="1"/>
  <c r="AG449" i="1"/>
  <c r="AH449" i="1"/>
  <c r="AI449" i="1"/>
  <c r="AJ449" i="1"/>
  <c r="AK449" i="1"/>
  <c r="AL449" i="1"/>
  <c r="AM449" i="1"/>
  <c r="AN449" i="1"/>
  <c r="AO449" i="1"/>
  <c r="AP449" i="1"/>
  <c r="AQ449" i="1"/>
  <c r="AR449" i="1"/>
  <c r="AS449" i="1"/>
  <c r="AT449" i="1"/>
  <c r="AU449" i="1"/>
  <c r="AV449" i="1"/>
  <c r="AW449" i="1"/>
  <c r="C880" i="1"/>
  <c r="E880" i="1"/>
  <c r="K880" i="1"/>
  <c r="L880" i="1"/>
  <c r="M880" i="1"/>
  <c r="N880" i="1"/>
  <c r="O880" i="1"/>
  <c r="P880" i="1"/>
  <c r="Q880" i="1"/>
  <c r="R880" i="1"/>
  <c r="S880" i="1"/>
  <c r="T880" i="1"/>
  <c r="U880" i="1"/>
  <c r="V880" i="1"/>
  <c r="W880" i="1"/>
  <c r="X880" i="1"/>
  <c r="Y880" i="1"/>
  <c r="AD880" i="1"/>
  <c r="AE880" i="1"/>
  <c r="AF880" i="1"/>
  <c r="AG880" i="1"/>
  <c r="AH880" i="1"/>
  <c r="AI880" i="1"/>
  <c r="AJ880" i="1"/>
  <c r="AK880" i="1"/>
  <c r="AL880" i="1"/>
  <c r="AM880" i="1"/>
  <c r="AN880" i="1"/>
  <c r="AO880" i="1"/>
  <c r="AP880" i="1"/>
  <c r="AQ880" i="1"/>
  <c r="AR880" i="1"/>
  <c r="AS880" i="1"/>
  <c r="AT880" i="1"/>
  <c r="AU880" i="1"/>
  <c r="AV880" i="1"/>
  <c r="AW880" i="1"/>
  <c r="C899" i="1"/>
  <c r="E899" i="1"/>
  <c r="K899" i="1"/>
  <c r="L899" i="1"/>
  <c r="M899" i="1"/>
  <c r="N899" i="1"/>
  <c r="O899" i="1"/>
  <c r="P899" i="1"/>
  <c r="Q899" i="1"/>
  <c r="R899" i="1"/>
  <c r="S899" i="1"/>
  <c r="T899" i="1"/>
  <c r="U899" i="1"/>
  <c r="V899" i="1"/>
  <c r="W899" i="1"/>
  <c r="X899" i="1"/>
  <c r="Y899" i="1"/>
  <c r="AD899" i="1"/>
  <c r="AE899" i="1"/>
  <c r="AF899" i="1"/>
  <c r="AG899" i="1"/>
  <c r="AH899" i="1"/>
  <c r="AI899" i="1"/>
  <c r="AJ899" i="1"/>
  <c r="AK899" i="1"/>
  <c r="AL899" i="1"/>
  <c r="AM899" i="1"/>
  <c r="AN899" i="1"/>
  <c r="AO899" i="1"/>
  <c r="AP899" i="1"/>
  <c r="AQ899" i="1"/>
  <c r="AR899" i="1"/>
  <c r="AS899" i="1"/>
  <c r="AT899" i="1"/>
  <c r="AU899" i="1"/>
  <c r="AV899" i="1"/>
  <c r="AW899" i="1"/>
  <c r="A461" i="1"/>
  <c r="C461" i="1"/>
  <c r="E461" i="1"/>
  <c r="K461" i="1"/>
  <c r="L461" i="1"/>
  <c r="M461" i="1"/>
  <c r="N461" i="1"/>
  <c r="O461" i="1"/>
  <c r="P461" i="1"/>
  <c r="Q461" i="1"/>
  <c r="R461" i="1"/>
  <c r="S461" i="1"/>
  <c r="T461" i="1"/>
  <c r="U461" i="1"/>
  <c r="V461" i="1"/>
  <c r="W461" i="1"/>
  <c r="X461" i="1"/>
  <c r="Y461" i="1"/>
  <c r="AD461" i="1"/>
  <c r="AE461" i="1"/>
  <c r="AF461" i="1"/>
  <c r="AG461" i="1"/>
  <c r="AH461" i="1"/>
  <c r="AI461" i="1"/>
  <c r="AJ461" i="1"/>
  <c r="AK461" i="1"/>
  <c r="AL461" i="1"/>
  <c r="AM461" i="1"/>
  <c r="AN461" i="1"/>
  <c r="AO461" i="1"/>
  <c r="AP461" i="1"/>
  <c r="AQ461" i="1"/>
  <c r="AR461" i="1"/>
  <c r="AS461" i="1"/>
  <c r="AT461" i="1"/>
  <c r="AU461" i="1"/>
  <c r="AV461" i="1"/>
  <c r="AW461" i="1"/>
  <c r="F9" i="72"/>
  <c r="C919" i="1"/>
  <c r="E919" i="1"/>
  <c r="K919" i="1"/>
  <c r="L919" i="1"/>
  <c r="M919" i="1"/>
  <c r="N919" i="1"/>
  <c r="O919" i="1"/>
  <c r="P919" i="1"/>
  <c r="Q919" i="1"/>
  <c r="R919" i="1"/>
  <c r="S919" i="1"/>
  <c r="T919" i="1"/>
  <c r="U919" i="1"/>
  <c r="V919" i="1"/>
  <c r="W919" i="1"/>
  <c r="X919" i="1"/>
  <c r="Y919" i="1"/>
  <c r="AD919" i="1"/>
  <c r="AE919" i="1"/>
  <c r="AF919" i="1"/>
  <c r="AG919" i="1"/>
  <c r="AH919" i="1"/>
  <c r="AI919" i="1"/>
  <c r="AJ919" i="1"/>
  <c r="AK919" i="1"/>
  <c r="AL919" i="1"/>
  <c r="AM919" i="1"/>
  <c r="AN919" i="1"/>
  <c r="AO919" i="1"/>
  <c r="AP919" i="1"/>
  <c r="AQ919" i="1"/>
  <c r="AR919" i="1"/>
  <c r="AS919" i="1"/>
  <c r="AT919" i="1"/>
  <c r="AU919" i="1"/>
  <c r="AV919" i="1"/>
  <c r="AW919" i="1"/>
  <c r="A184" i="1"/>
  <c r="C184" i="1"/>
  <c r="E184" i="1"/>
  <c r="K184" i="1"/>
  <c r="L184" i="1"/>
  <c r="M184" i="1"/>
  <c r="N184" i="1"/>
  <c r="O184" i="1"/>
  <c r="P184" i="1"/>
  <c r="Q184" i="1"/>
  <c r="R184" i="1"/>
  <c r="S184" i="1"/>
  <c r="T184" i="1"/>
  <c r="U184" i="1"/>
  <c r="V184" i="1"/>
  <c r="W184" i="1"/>
  <c r="X184" i="1"/>
  <c r="Y184" i="1"/>
  <c r="C9" i="77" s="1"/>
  <c r="AD184" i="1"/>
  <c r="AE184" i="1"/>
  <c r="AF184" i="1"/>
  <c r="AG184" i="1"/>
  <c r="AH184" i="1"/>
  <c r="AI184" i="1"/>
  <c r="AJ184" i="1"/>
  <c r="AK184" i="1"/>
  <c r="AL184" i="1"/>
  <c r="AM184" i="1"/>
  <c r="AN184" i="1"/>
  <c r="AO184" i="1"/>
  <c r="AP184" i="1"/>
  <c r="AQ184" i="1"/>
  <c r="AR184" i="1"/>
  <c r="AS184" i="1"/>
  <c r="AT184" i="1"/>
  <c r="AU184" i="1"/>
  <c r="AV184" i="1"/>
  <c r="AW184" i="1"/>
  <c r="A373" i="1"/>
  <c r="C373" i="1"/>
  <c r="E373" i="1"/>
  <c r="K373" i="1"/>
  <c r="L373" i="1"/>
  <c r="M373" i="1"/>
  <c r="N373" i="1"/>
  <c r="O373" i="1"/>
  <c r="P373" i="1"/>
  <c r="Q373" i="1"/>
  <c r="R373" i="1"/>
  <c r="S373" i="1"/>
  <c r="T373" i="1"/>
  <c r="U373" i="1"/>
  <c r="V373" i="1"/>
  <c r="W373" i="1"/>
  <c r="X373" i="1"/>
  <c r="Y373" i="1"/>
  <c r="F15" i="75" s="1"/>
  <c r="AD373" i="1"/>
  <c r="AE373" i="1"/>
  <c r="AF373" i="1"/>
  <c r="AG373" i="1"/>
  <c r="AH373" i="1"/>
  <c r="AI373" i="1"/>
  <c r="AJ373" i="1"/>
  <c r="AK373" i="1"/>
  <c r="AL373" i="1"/>
  <c r="AM373" i="1"/>
  <c r="AN373" i="1"/>
  <c r="AO373" i="1"/>
  <c r="AP373" i="1"/>
  <c r="AQ373" i="1"/>
  <c r="AR373" i="1"/>
  <c r="AS373" i="1"/>
  <c r="AT373" i="1"/>
  <c r="AU373" i="1"/>
  <c r="AV373" i="1"/>
  <c r="AW373" i="1"/>
  <c r="C654" i="1"/>
  <c r="E654" i="1"/>
  <c r="K654" i="1"/>
  <c r="L654" i="1"/>
  <c r="M654" i="1"/>
  <c r="N654" i="1"/>
  <c r="O654" i="1"/>
  <c r="P654" i="1"/>
  <c r="Q654" i="1"/>
  <c r="R654" i="1"/>
  <c r="S654" i="1"/>
  <c r="T654" i="1"/>
  <c r="U654" i="1"/>
  <c r="V654" i="1"/>
  <c r="W654" i="1"/>
  <c r="X654" i="1"/>
  <c r="Y654" i="1"/>
  <c r="AD654" i="1"/>
  <c r="AE654" i="1"/>
  <c r="AF654" i="1"/>
  <c r="AG654" i="1"/>
  <c r="AH654" i="1"/>
  <c r="AI654" i="1"/>
  <c r="AJ654" i="1"/>
  <c r="AK654" i="1"/>
  <c r="AL654" i="1"/>
  <c r="AM654" i="1"/>
  <c r="AN654" i="1"/>
  <c r="AO654" i="1"/>
  <c r="AP654" i="1"/>
  <c r="AQ654" i="1"/>
  <c r="AR654" i="1"/>
  <c r="AS654" i="1"/>
  <c r="AT654" i="1"/>
  <c r="AU654" i="1"/>
  <c r="AV654" i="1"/>
  <c r="AW654" i="1"/>
  <c r="C664" i="1"/>
  <c r="E664" i="1"/>
  <c r="K664" i="1"/>
  <c r="L664" i="1"/>
  <c r="M664" i="1"/>
  <c r="N664" i="1"/>
  <c r="O664" i="1"/>
  <c r="P664" i="1"/>
  <c r="Q664" i="1"/>
  <c r="R664" i="1"/>
  <c r="S664" i="1"/>
  <c r="T664" i="1"/>
  <c r="U664" i="1"/>
  <c r="V664" i="1"/>
  <c r="W664" i="1"/>
  <c r="X664" i="1"/>
  <c r="Y664" i="1"/>
  <c r="AD664" i="1"/>
  <c r="AE664" i="1"/>
  <c r="AF664" i="1"/>
  <c r="AG664" i="1"/>
  <c r="AH664" i="1"/>
  <c r="AI664" i="1"/>
  <c r="AJ664" i="1"/>
  <c r="AK664" i="1"/>
  <c r="AL664" i="1"/>
  <c r="AM664" i="1"/>
  <c r="AN664" i="1"/>
  <c r="AO664" i="1"/>
  <c r="AP664" i="1"/>
  <c r="AQ664" i="1"/>
  <c r="AR664" i="1"/>
  <c r="AS664" i="1"/>
  <c r="AT664" i="1"/>
  <c r="AU664" i="1"/>
  <c r="AV664" i="1"/>
  <c r="AW664" i="1"/>
  <c r="C831" i="1"/>
  <c r="E831" i="1"/>
  <c r="K831" i="1"/>
  <c r="L831" i="1"/>
  <c r="M831" i="1"/>
  <c r="N831" i="1"/>
  <c r="O831" i="1"/>
  <c r="P831" i="1"/>
  <c r="Q831" i="1"/>
  <c r="R831" i="1"/>
  <c r="S831" i="1"/>
  <c r="T831" i="1"/>
  <c r="U831" i="1"/>
  <c r="V831" i="1"/>
  <c r="W831" i="1"/>
  <c r="X831" i="1"/>
  <c r="Y831" i="1"/>
  <c r="L15" i="75" s="1"/>
  <c r="AD831" i="1"/>
  <c r="AE831" i="1"/>
  <c r="AF831" i="1"/>
  <c r="AG831" i="1"/>
  <c r="AH831" i="1"/>
  <c r="AI831" i="1"/>
  <c r="AJ831" i="1"/>
  <c r="AK831" i="1"/>
  <c r="AL831" i="1"/>
  <c r="AM831" i="1"/>
  <c r="AN831" i="1"/>
  <c r="AO831" i="1"/>
  <c r="AP831" i="1"/>
  <c r="AQ831" i="1"/>
  <c r="AR831" i="1"/>
  <c r="AS831" i="1"/>
  <c r="AT831" i="1"/>
  <c r="AU831" i="1"/>
  <c r="AV831" i="1"/>
  <c r="AW831" i="1"/>
  <c r="C838" i="1"/>
  <c r="E838" i="1"/>
  <c r="K838" i="1"/>
  <c r="L838" i="1"/>
  <c r="M838" i="1"/>
  <c r="N838" i="1"/>
  <c r="O838" i="1"/>
  <c r="P838" i="1"/>
  <c r="Q838" i="1"/>
  <c r="R838" i="1"/>
  <c r="S838" i="1"/>
  <c r="T838" i="1"/>
  <c r="U838" i="1"/>
  <c r="V838" i="1"/>
  <c r="W838" i="1"/>
  <c r="X838" i="1"/>
  <c r="Y838" i="1"/>
  <c r="L16" i="75" s="1"/>
  <c r="AD838" i="1"/>
  <c r="AE838" i="1"/>
  <c r="AF838" i="1"/>
  <c r="AG838" i="1"/>
  <c r="AH838" i="1"/>
  <c r="AI838" i="1"/>
  <c r="AJ838" i="1"/>
  <c r="AK838" i="1"/>
  <c r="AL838" i="1"/>
  <c r="AM838" i="1"/>
  <c r="AN838" i="1"/>
  <c r="AO838" i="1"/>
  <c r="AP838" i="1"/>
  <c r="AQ838" i="1"/>
  <c r="AR838" i="1"/>
  <c r="AS838" i="1"/>
  <c r="AT838" i="1"/>
  <c r="AU838" i="1"/>
  <c r="AV838" i="1"/>
  <c r="AW838" i="1"/>
  <c r="O15" i="75"/>
  <c r="O16" i="75"/>
  <c r="A91" i="1"/>
  <c r="C91" i="1"/>
  <c r="E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AU91" i="1"/>
  <c r="AV91" i="1"/>
  <c r="AW91" i="1"/>
  <c r="A274" i="1"/>
  <c r="C274" i="1"/>
  <c r="E274" i="1"/>
  <c r="K274" i="1"/>
  <c r="L274" i="1"/>
  <c r="M274" i="1"/>
  <c r="N274" i="1"/>
  <c r="O274" i="1"/>
  <c r="P274" i="1"/>
  <c r="Q274" i="1"/>
  <c r="R274" i="1"/>
  <c r="S274" i="1"/>
  <c r="T274" i="1"/>
  <c r="U274" i="1"/>
  <c r="V274" i="1"/>
  <c r="W274" i="1"/>
  <c r="X274" i="1"/>
  <c r="Y274" i="1"/>
  <c r="AD274" i="1"/>
  <c r="AE274" i="1"/>
  <c r="AF274" i="1"/>
  <c r="AG274" i="1"/>
  <c r="AH274" i="1"/>
  <c r="AI274" i="1"/>
  <c r="AJ274" i="1"/>
  <c r="AK274" i="1"/>
  <c r="AL274" i="1"/>
  <c r="AM274" i="1"/>
  <c r="AN274" i="1"/>
  <c r="AO274" i="1"/>
  <c r="AP274" i="1"/>
  <c r="AQ274" i="1"/>
  <c r="AR274" i="1"/>
  <c r="AS274" i="1"/>
  <c r="AT274" i="1"/>
  <c r="AU274" i="1"/>
  <c r="AV274" i="1"/>
  <c r="AW274" i="1"/>
  <c r="A279" i="1"/>
  <c r="C279" i="1"/>
  <c r="E279" i="1"/>
  <c r="K279" i="1"/>
  <c r="L279" i="1"/>
  <c r="M279" i="1"/>
  <c r="N279" i="1"/>
  <c r="O279" i="1"/>
  <c r="P279" i="1"/>
  <c r="Q279" i="1"/>
  <c r="R279" i="1"/>
  <c r="S279" i="1"/>
  <c r="T279" i="1"/>
  <c r="U279" i="1"/>
  <c r="V279" i="1"/>
  <c r="W279" i="1"/>
  <c r="X279" i="1"/>
  <c r="Y279" i="1"/>
  <c r="AD279" i="1"/>
  <c r="AE279" i="1"/>
  <c r="AF279" i="1"/>
  <c r="AG279" i="1"/>
  <c r="AH279" i="1"/>
  <c r="AI279" i="1"/>
  <c r="AJ279" i="1"/>
  <c r="AK279" i="1"/>
  <c r="AL279" i="1"/>
  <c r="AM279" i="1"/>
  <c r="AN279" i="1"/>
  <c r="AO279" i="1"/>
  <c r="AP279" i="1"/>
  <c r="AQ279" i="1"/>
  <c r="AR279" i="1"/>
  <c r="AS279" i="1"/>
  <c r="AT279" i="1"/>
  <c r="AU279" i="1"/>
  <c r="AV279" i="1"/>
  <c r="AW279" i="1"/>
  <c r="A371" i="1"/>
  <c r="C371" i="1"/>
  <c r="E371" i="1"/>
  <c r="K371" i="1"/>
  <c r="L371" i="1"/>
  <c r="M371" i="1"/>
  <c r="N371" i="1"/>
  <c r="O371" i="1"/>
  <c r="P371" i="1"/>
  <c r="Q371" i="1"/>
  <c r="R371" i="1"/>
  <c r="S371" i="1"/>
  <c r="T371" i="1"/>
  <c r="U371" i="1"/>
  <c r="V371" i="1"/>
  <c r="W371" i="1"/>
  <c r="X371" i="1"/>
  <c r="Y371" i="1"/>
  <c r="AD371" i="1"/>
  <c r="AE371" i="1"/>
  <c r="AF371" i="1"/>
  <c r="AG371" i="1"/>
  <c r="AH371" i="1"/>
  <c r="AI371" i="1"/>
  <c r="AJ371" i="1"/>
  <c r="AK371" i="1"/>
  <c r="AL371" i="1"/>
  <c r="AM371" i="1"/>
  <c r="AN371" i="1"/>
  <c r="AO371" i="1"/>
  <c r="AP371" i="1"/>
  <c r="AQ371" i="1"/>
  <c r="AR371" i="1"/>
  <c r="AS371" i="1"/>
  <c r="AT371" i="1"/>
  <c r="AU371" i="1"/>
  <c r="AV371" i="1"/>
  <c r="AW371" i="1"/>
  <c r="A378" i="1"/>
  <c r="C378" i="1"/>
  <c r="E378" i="1"/>
  <c r="K378" i="1"/>
  <c r="L378" i="1"/>
  <c r="M378" i="1"/>
  <c r="N378" i="1"/>
  <c r="O378" i="1"/>
  <c r="P378" i="1"/>
  <c r="Q378" i="1"/>
  <c r="R378" i="1"/>
  <c r="S378" i="1"/>
  <c r="T378" i="1"/>
  <c r="U378" i="1"/>
  <c r="V378" i="1"/>
  <c r="W378" i="1"/>
  <c r="X378" i="1"/>
  <c r="Y378" i="1"/>
  <c r="AD378" i="1"/>
  <c r="AE378" i="1"/>
  <c r="AF378" i="1"/>
  <c r="AG378" i="1"/>
  <c r="AH378" i="1"/>
  <c r="AI378" i="1"/>
  <c r="AJ378" i="1"/>
  <c r="AK378" i="1"/>
  <c r="AL378" i="1"/>
  <c r="AM378" i="1"/>
  <c r="AN378" i="1"/>
  <c r="AO378" i="1"/>
  <c r="AP378" i="1"/>
  <c r="AQ378" i="1"/>
  <c r="AR378" i="1"/>
  <c r="AS378" i="1"/>
  <c r="AT378" i="1"/>
  <c r="AU378" i="1"/>
  <c r="AV378" i="1"/>
  <c r="AW378" i="1"/>
  <c r="C746" i="1"/>
  <c r="E746" i="1"/>
  <c r="K746" i="1"/>
  <c r="L746" i="1"/>
  <c r="M746" i="1"/>
  <c r="N746" i="1"/>
  <c r="O746" i="1"/>
  <c r="P746" i="1"/>
  <c r="Q746" i="1"/>
  <c r="R746" i="1"/>
  <c r="S746" i="1"/>
  <c r="T746" i="1"/>
  <c r="U746" i="1"/>
  <c r="V746" i="1"/>
  <c r="W746" i="1"/>
  <c r="X746" i="1"/>
  <c r="Y746" i="1"/>
  <c r="AD746" i="1"/>
  <c r="AE746" i="1"/>
  <c r="AF746" i="1"/>
  <c r="AG746" i="1"/>
  <c r="AH746" i="1"/>
  <c r="AI746" i="1"/>
  <c r="AJ746" i="1"/>
  <c r="AK746" i="1"/>
  <c r="AL746" i="1"/>
  <c r="AM746" i="1"/>
  <c r="AN746" i="1"/>
  <c r="AO746" i="1"/>
  <c r="AP746" i="1"/>
  <c r="AQ746" i="1"/>
  <c r="AR746" i="1"/>
  <c r="AS746" i="1"/>
  <c r="AT746" i="1"/>
  <c r="AU746" i="1"/>
  <c r="AV746" i="1"/>
  <c r="AW746" i="1"/>
  <c r="C751" i="1"/>
  <c r="E751" i="1"/>
  <c r="K751" i="1"/>
  <c r="L751" i="1"/>
  <c r="M751" i="1"/>
  <c r="N751" i="1"/>
  <c r="O751" i="1"/>
  <c r="P751" i="1"/>
  <c r="Q751" i="1"/>
  <c r="R751" i="1"/>
  <c r="S751" i="1"/>
  <c r="T751" i="1"/>
  <c r="U751" i="1"/>
  <c r="V751" i="1"/>
  <c r="W751" i="1"/>
  <c r="X751" i="1"/>
  <c r="Y751" i="1"/>
  <c r="AD751" i="1"/>
  <c r="AE751" i="1"/>
  <c r="AF751" i="1"/>
  <c r="AG751" i="1"/>
  <c r="AH751" i="1"/>
  <c r="AI751" i="1"/>
  <c r="AJ751" i="1"/>
  <c r="AK751" i="1"/>
  <c r="AL751" i="1"/>
  <c r="AM751" i="1"/>
  <c r="AN751" i="1"/>
  <c r="AO751" i="1"/>
  <c r="AP751" i="1"/>
  <c r="AQ751" i="1"/>
  <c r="AR751" i="1"/>
  <c r="AS751" i="1"/>
  <c r="AT751" i="1"/>
  <c r="AU751" i="1"/>
  <c r="AV751" i="1"/>
  <c r="AW751" i="1"/>
  <c r="C933" i="1"/>
  <c r="E933" i="1"/>
  <c r="K933" i="1"/>
  <c r="L933" i="1"/>
  <c r="M933" i="1"/>
  <c r="N933" i="1"/>
  <c r="O933" i="1"/>
  <c r="P933" i="1"/>
  <c r="Q933" i="1"/>
  <c r="R933" i="1"/>
  <c r="S933" i="1"/>
  <c r="T933" i="1"/>
  <c r="U933" i="1"/>
  <c r="V933" i="1"/>
  <c r="W933" i="1"/>
  <c r="X933" i="1"/>
  <c r="Y933" i="1"/>
  <c r="AD933" i="1"/>
  <c r="AE933" i="1"/>
  <c r="AF933" i="1"/>
  <c r="AG933" i="1"/>
  <c r="AH933" i="1"/>
  <c r="AI933" i="1"/>
  <c r="AJ933" i="1"/>
  <c r="AK933" i="1"/>
  <c r="AL933" i="1"/>
  <c r="AM933" i="1"/>
  <c r="AN933" i="1"/>
  <c r="AO933" i="1"/>
  <c r="AP933" i="1"/>
  <c r="AQ933" i="1"/>
  <c r="AR933" i="1"/>
  <c r="AS933" i="1"/>
  <c r="AT933" i="1"/>
  <c r="AU933" i="1"/>
  <c r="AV933" i="1"/>
  <c r="AW933" i="1"/>
  <c r="A35" i="1"/>
  <c r="C35" i="1"/>
  <c r="E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53" i="1"/>
  <c r="C53" i="1"/>
  <c r="E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398" i="1"/>
  <c r="C398" i="1"/>
  <c r="E398" i="1"/>
  <c r="K398" i="1"/>
  <c r="L398" i="1"/>
  <c r="M398" i="1"/>
  <c r="N398" i="1"/>
  <c r="O398" i="1"/>
  <c r="P398" i="1"/>
  <c r="Q398" i="1"/>
  <c r="R398" i="1"/>
  <c r="S398" i="1"/>
  <c r="T398" i="1"/>
  <c r="U398" i="1"/>
  <c r="V398" i="1"/>
  <c r="W398" i="1"/>
  <c r="X398" i="1"/>
  <c r="Y398" i="1"/>
  <c r="AD398" i="1"/>
  <c r="AE398" i="1"/>
  <c r="AF398" i="1"/>
  <c r="AG398" i="1"/>
  <c r="AH398" i="1"/>
  <c r="AI398" i="1"/>
  <c r="AJ398" i="1"/>
  <c r="AK398" i="1"/>
  <c r="AL398" i="1"/>
  <c r="AM398" i="1"/>
  <c r="AN398" i="1"/>
  <c r="AO398" i="1"/>
  <c r="AP398" i="1"/>
  <c r="AQ398" i="1"/>
  <c r="AR398" i="1"/>
  <c r="AS398" i="1"/>
  <c r="AT398" i="1"/>
  <c r="AU398" i="1"/>
  <c r="AV398" i="1"/>
  <c r="AW398" i="1"/>
  <c r="A416" i="1"/>
  <c r="C416" i="1"/>
  <c r="E416" i="1"/>
  <c r="K416" i="1"/>
  <c r="L416" i="1"/>
  <c r="M416" i="1"/>
  <c r="N416" i="1"/>
  <c r="O416" i="1"/>
  <c r="P416" i="1"/>
  <c r="Q416" i="1"/>
  <c r="R416" i="1"/>
  <c r="S416" i="1"/>
  <c r="T416" i="1"/>
  <c r="U416" i="1"/>
  <c r="V416" i="1"/>
  <c r="W416" i="1"/>
  <c r="X416" i="1"/>
  <c r="Y416" i="1"/>
  <c r="AD416" i="1"/>
  <c r="AE416" i="1"/>
  <c r="AF416" i="1"/>
  <c r="AG416" i="1"/>
  <c r="AH416" i="1"/>
  <c r="AI416" i="1"/>
  <c r="AJ416" i="1"/>
  <c r="AK416" i="1"/>
  <c r="AL416" i="1"/>
  <c r="AM416" i="1"/>
  <c r="AN416" i="1"/>
  <c r="AO416" i="1"/>
  <c r="AP416" i="1"/>
  <c r="AQ416" i="1"/>
  <c r="AR416" i="1"/>
  <c r="AS416" i="1"/>
  <c r="AT416" i="1"/>
  <c r="AU416" i="1"/>
  <c r="AV416" i="1"/>
  <c r="AW416" i="1"/>
  <c r="A417" i="1"/>
  <c r="C417" i="1"/>
  <c r="E417" i="1"/>
  <c r="K417" i="1"/>
  <c r="L417" i="1"/>
  <c r="M417" i="1"/>
  <c r="N417" i="1"/>
  <c r="O417" i="1"/>
  <c r="P417" i="1"/>
  <c r="Q417" i="1"/>
  <c r="R417" i="1"/>
  <c r="S417" i="1"/>
  <c r="T417" i="1"/>
  <c r="U417" i="1"/>
  <c r="V417" i="1"/>
  <c r="W417" i="1"/>
  <c r="X417" i="1"/>
  <c r="Y417" i="1"/>
  <c r="AD417" i="1"/>
  <c r="AE417" i="1"/>
  <c r="AF417" i="1"/>
  <c r="AG417" i="1"/>
  <c r="AH417" i="1"/>
  <c r="AI417" i="1"/>
  <c r="AJ417" i="1"/>
  <c r="AK417" i="1"/>
  <c r="AL417" i="1"/>
  <c r="AM417" i="1"/>
  <c r="AN417" i="1"/>
  <c r="AO417" i="1"/>
  <c r="AP417" i="1"/>
  <c r="AQ417" i="1"/>
  <c r="AR417" i="1"/>
  <c r="AS417" i="1"/>
  <c r="AT417" i="1"/>
  <c r="AU417" i="1"/>
  <c r="AV417" i="1"/>
  <c r="AW417" i="1"/>
  <c r="A432" i="1"/>
  <c r="C432" i="1"/>
  <c r="E432" i="1"/>
  <c r="K432" i="1"/>
  <c r="L432" i="1"/>
  <c r="M432" i="1"/>
  <c r="N432" i="1"/>
  <c r="O432" i="1"/>
  <c r="P432" i="1"/>
  <c r="Q432" i="1"/>
  <c r="R432" i="1"/>
  <c r="S432" i="1"/>
  <c r="T432" i="1"/>
  <c r="U432" i="1"/>
  <c r="V432" i="1"/>
  <c r="W432" i="1"/>
  <c r="X432" i="1"/>
  <c r="Y432" i="1"/>
  <c r="AD432" i="1"/>
  <c r="AE432" i="1"/>
  <c r="AF432" i="1"/>
  <c r="AG432" i="1"/>
  <c r="AH432" i="1"/>
  <c r="AI432" i="1"/>
  <c r="AJ432" i="1"/>
  <c r="AK432" i="1"/>
  <c r="AL432" i="1"/>
  <c r="AM432" i="1"/>
  <c r="AN432" i="1"/>
  <c r="AO432" i="1"/>
  <c r="AP432" i="1"/>
  <c r="AQ432" i="1"/>
  <c r="AR432" i="1"/>
  <c r="AS432" i="1"/>
  <c r="AT432" i="1"/>
  <c r="AU432" i="1"/>
  <c r="AV432" i="1"/>
  <c r="AW432" i="1"/>
  <c r="C687" i="1"/>
  <c r="E687" i="1"/>
  <c r="K687" i="1"/>
  <c r="L687" i="1"/>
  <c r="M687" i="1"/>
  <c r="N687" i="1"/>
  <c r="O687" i="1"/>
  <c r="P687" i="1"/>
  <c r="Q687" i="1"/>
  <c r="R687" i="1"/>
  <c r="S687" i="1"/>
  <c r="T687" i="1"/>
  <c r="U687" i="1"/>
  <c r="V687" i="1"/>
  <c r="W687" i="1"/>
  <c r="X687" i="1"/>
  <c r="Y687" i="1"/>
  <c r="AD687" i="1"/>
  <c r="AE687" i="1"/>
  <c r="AF687" i="1"/>
  <c r="AG687" i="1"/>
  <c r="AH687" i="1"/>
  <c r="AI687" i="1"/>
  <c r="AJ687" i="1"/>
  <c r="AK687" i="1"/>
  <c r="AL687" i="1"/>
  <c r="AM687" i="1"/>
  <c r="AN687" i="1"/>
  <c r="AO687" i="1"/>
  <c r="AP687" i="1"/>
  <c r="AQ687" i="1"/>
  <c r="AR687" i="1"/>
  <c r="AS687" i="1"/>
  <c r="AT687" i="1"/>
  <c r="AU687" i="1"/>
  <c r="AV687" i="1"/>
  <c r="AW687" i="1"/>
  <c r="C701" i="1"/>
  <c r="E701" i="1"/>
  <c r="K701" i="1"/>
  <c r="L701" i="1"/>
  <c r="M701" i="1"/>
  <c r="N701" i="1"/>
  <c r="O701" i="1"/>
  <c r="P701" i="1"/>
  <c r="Q701" i="1"/>
  <c r="R701" i="1"/>
  <c r="S701" i="1"/>
  <c r="T701" i="1"/>
  <c r="U701" i="1"/>
  <c r="V701" i="1"/>
  <c r="W701" i="1"/>
  <c r="X701" i="1"/>
  <c r="Y701" i="1"/>
  <c r="AD701" i="1"/>
  <c r="AE701" i="1"/>
  <c r="AF701" i="1"/>
  <c r="AG701" i="1"/>
  <c r="AH701" i="1"/>
  <c r="AI701" i="1"/>
  <c r="AJ701" i="1"/>
  <c r="AK701" i="1"/>
  <c r="AL701" i="1"/>
  <c r="AM701" i="1"/>
  <c r="AN701" i="1"/>
  <c r="AO701" i="1"/>
  <c r="AP701" i="1"/>
  <c r="AQ701" i="1"/>
  <c r="AR701" i="1"/>
  <c r="AS701" i="1"/>
  <c r="AT701" i="1"/>
  <c r="AU701" i="1"/>
  <c r="AV701" i="1"/>
  <c r="AW701" i="1"/>
  <c r="A250" i="1"/>
  <c r="C250" i="1"/>
  <c r="E250" i="1"/>
  <c r="K250" i="1"/>
  <c r="L250" i="1"/>
  <c r="M250" i="1"/>
  <c r="N250" i="1"/>
  <c r="O250" i="1"/>
  <c r="P250" i="1"/>
  <c r="Q250" i="1"/>
  <c r="R250" i="1"/>
  <c r="S250" i="1"/>
  <c r="T250" i="1"/>
  <c r="U250" i="1"/>
  <c r="V250" i="1"/>
  <c r="W250" i="1"/>
  <c r="X250" i="1"/>
  <c r="Y250" i="1"/>
  <c r="AD250" i="1"/>
  <c r="AE250" i="1"/>
  <c r="AF250" i="1"/>
  <c r="AG250" i="1"/>
  <c r="AH250" i="1"/>
  <c r="AI250" i="1"/>
  <c r="AJ250" i="1"/>
  <c r="AK250" i="1"/>
  <c r="AL250" i="1"/>
  <c r="AM250" i="1"/>
  <c r="AN250" i="1"/>
  <c r="AO250" i="1"/>
  <c r="AP250" i="1"/>
  <c r="AQ250" i="1"/>
  <c r="AR250" i="1"/>
  <c r="AS250" i="1"/>
  <c r="AT250" i="1"/>
  <c r="AU250" i="1"/>
  <c r="AV250" i="1"/>
  <c r="AW250" i="1"/>
  <c r="A264" i="1"/>
  <c r="C264" i="1"/>
  <c r="E264" i="1"/>
  <c r="K264" i="1"/>
  <c r="L264" i="1"/>
  <c r="M264" i="1"/>
  <c r="N264" i="1"/>
  <c r="O264" i="1"/>
  <c r="P264" i="1"/>
  <c r="Q264" i="1"/>
  <c r="R264" i="1"/>
  <c r="S264" i="1"/>
  <c r="T264" i="1"/>
  <c r="U264" i="1"/>
  <c r="V264" i="1"/>
  <c r="W264" i="1"/>
  <c r="X264" i="1"/>
  <c r="Y264" i="1"/>
  <c r="AD264" i="1"/>
  <c r="AE264" i="1"/>
  <c r="AF264" i="1"/>
  <c r="AG264" i="1"/>
  <c r="AH264" i="1"/>
  <c r="AI264" i="1"/>
  <c r="AJ264" i="1"/>
  <c r="AK264" i="1"/>
  <c r="AL264" i="1"/>
  <c r="AM264" i="1"/>
  <c r="AN264" i="1"/>
  <c r="AO264" i="1"/>
  <c r="AP264" i="1"/>
  <c r="AQ264" i="1"/>
  <c r="AR264" i="1"/>
  <c r="AS264" i="1"/>
  <c r="AT264" i="1"/>
  <c r="AU264" i="1"/>
  <c r="AV264" i="1"/>
  <c r="AW264" i="1"/>
  <c r="C857" i="1"/>
  <c r="E857" i="1"/>
  <c r="K857" i="1"/>
  <c r="L857" i="1"/>
  <c r="M857" i="1"/>
  <c r="N857" i="1"/>
  <c r="O857" i="1"/>
  <c r="P857" i="1"/>
  <c r="Q857" i="1"/>
  <c r="R857" i="1"/>
  <c r="S857" i="1"/>
  <c r="T857" i="1"/>
  <c r="U857" i="1"/>
  <c r="V857" i="1"/>
  <c r="W857" i="1"/>
  <c r="X857" i="1"/>
  <c r="Y857" i="1"/>
  <c r="AD857" i="1"/>
  <c r="AE857" i="1"/>
  <c r="AF857" i="1"/>
  <c r="AG857" i="1"/>
  <c r="AH857" i="1"/>
  <c r="AI857" i="1"/>
  <c r="AJ857" i="1"/>
  <c r="AK857" i="1"/>
  <c r="AL857" i="1"/>
  <c r="AM857" i="1"/>
  <c r="AN857" i="1"/>
  <c r="AO857" i="1"/>
  <c r="AP857" i="1"/>
  <c r="AQ857" i="1"/>
  <c r="AR857" i="1"/>
  <c r="AS857" i="1"/>
  <c r="AT857" i="1"/>
  <c r="AU857" i="1"/>
  <c r="AV857" i="1"/>
  <c r="AW857" i="1"/>
  <c r="C877" i="1"/>
  <c r="E877" i="1"/>
  <c r="K877" i="1"/>
  <c r="L877" i="1"/>
  <c r="M877" i="1"/>
  <c r="N877" i="1"/>
  <c r="O877" i="1"/>
  <c r="P877" i="1"/>
  <c r="Q877" i="1"/>
  <c r="R877" i="1"/>
  <c r="S877" i="1"/>
  <c r="T877" i="1"/>
  <c r="U877" i="1"/>
  <c r="V877" i="1"/>
  <c r="W877" i="1"/>
  <c r="X877" i="1"/>
  <c r="Y877" i="1"/>
  <c r="AD877" i="1"/>
  <c r="AE877" i="1"/>
  <c r="AF877" i="1"/>
  <c r="AG877" i="1"/>
  <c r="AH877" i="1"/>
  <c r="AI877" i="1"/>
  <c r="AJ877" i="1"/>
  <c r="AK877" i="1"/>
  <c r="AL877" i="1"/>
  <c r="AM877" i="1"/>
  <c r="AN877" i="1"/>
  <c r="AO877" i="1"/>
  <c r="AP877" i="1"/>
  <c r="AQ877" i="1"/>
  <c r="AR877" i="1"/>
  <c r="AS877" i="1"/>
  <c r="AT877" i="1"/>
  <c r="AU877" i="1"/>
  <c r="AV877" i="1"/>
  <c r="AW877" i="1"/>
  <c r="A446" i="1"/>
  <c r="C446" i="1"/>
  <c r="E446" i="1"/>
  <c r="K446" i="1"/>
  <c r="L446" i="1"/>
  <c r="M446" i="1"/>
  <c r="N446" i="1"/>
  <c r="O446" i="1"/>
  <c r="P446" i="1"/>
  <c r="Q446" i="1"/>
  <c r="R446" i="1"/>
  <c r="S446" i="1"/>
  <c r="T446" i="1"/>
  <c r="U446" i="1"/>
  <c r="V446" i="1"/>
  <c r="W446" i="1"/>
  <c r="X446" i="1"/>
  <c r="Y446" i="1"/>
  <c r="AD446" i="1"/>
  <c r="AE446" i="1"/>
  <c r="AF446" i="1"/>
  <c r="AG446" i="1"/>
  <c r="AH446" i="1"/>
  <c r="AI446" i="1"/>
  <c r="AJ446" i="1"/>
  <c r="AK446" i="1"/>
  <c r="AL446" i="1"/>
  <c r="AM446" i="1"/>
  <c r="AN446" i="1"/>
  <c r="AO446" i="1"/>
  <c r="AP446" i="1"/>
  <c r="AQ446" i="1"/>
  <c r="AR446" i="1"/>
  <c r="AS446" i="1"/>
  <c r="AT446" i="1"/>
  <c r="AU446" i="1"/>
  <c r="AV446" i="1"/>
  <c r="AW446" i="1"/>
  <c r="A459" i="1"/>
  <c r="C459" i="1"/>
  <c r="E459" i="1"/>
  <c r="K459" i="1"/>
  <c r="L459" i="1"/>
  <c r="M459" i="1"/>
  <c r="N459" i="1"/>
  <c r="O459" i="1"/>
  <c r="P459" i="1"/>
  <c r="Q459" i="1"/>
  <c r="R459" i="1"/>
  <c r="S459" i="1"/>
  <c r="T459" i="1"/>
  <c r="U459" i="1"/>
  <c r="V459" i="1"/>
  <c r="W459" i="1"/>
  <c r="X459" i="1"/>
  <c r="Y459" i="1"/>
  <c r="AD459" i="1"/>
  <c r="AE459" i="1"/>
  <c r="AF459" i="1"/>
  <c r="AG459" i="1"/>
  <c r="AH459" i="1"/>
  <c r="AI459" i="1"/>
  <c r="AJ459" i="1"/>
  <c r="AK459" i="1"/>
  <c r="AL459" i="1"/>
  <c r="AM459" i="1"/>
  <c r="AN459" i="1"/>
  <c r="AO459" i="1"/>
  <c r="AP459" i="1"/>
  <c r="AQ459" i="1"/>
  <c r="AR459" i="1"/>
  <c r="AS459" i="1"/>
  <c r="AT459" i="1"/>
  <c r="AU459" i="1"/>
  <c r="AV459" i="1"/>
  <c r="AW459" i="1"/>
  <c r="C685" i="1"/>
  <c r="E685" i="1"/>
  <c r="K685" i="1"/>
  <c r="L685" i="1"/>
  <c r="M685" i="1"/>
  <c r="N685" i="1"/>
  <c r="O685" i="1"/>
  <c r="P685" i="1"/>
  <c r="Q685" i="1"/>
  <c r="R685" i="1"/>
  <c r="S685" i="1"/>
  <c r="T685" i="1"/>
  <c r="U685" i="1"/>
  <c r="V685" i="1"/>
  <c r="W685" i="1"/>
  <c r="X685" i="1"/>
  <c r="Y685" i="1"/>
  <c r="AD685" i="1"/>
  <c r="AE685" i="1"/>
  <c r="AF685" i="1"/>
  <c r="AG685" i="1"/>
  <c r="AH685" i="1"/>
  <c r="AI685" i="1"/>
  <c r="AJ685" i="1"/>
  <c r="AK685" i="1"/>
  <c r="AL685" i="1"/>
  <c r="AM685" i="1"/>
  <c r="AN685" i="1"/>
  <c r="AO685" i="1"/>
  <c r="AP685" i="1"/>
  <c r="AQ685" i="1"/>
  <c r="AR685" i="1"/>
  <c r="AS685" i="1"/>
  <c r="AT685" i="1"/>
  <c r="AU685" i="1"/>
  <c r="AV685" i="1"/>
  <c r="AW685" i="1"/>
  <c r="C699" i="1"/>
  <c r="E699" i="1"/>
  <c r="K699" i="1"/>
  <c r="L699" i="1"/>
  <c r="M699" i="1"/>
  <c r="N699" i="1"/>
  <c r="O699" i="1"/>
  <c r="P699" i="1"/>
  <c r="Q699" i="1"/>
  <c r="R699" i="1"/>
  <c r="S699" i="1"/>
  <c r="T699" i="1"/>
  <c r="U699" i="1"/>
  <c r="V699" i="1"/>
  <c r="W699" i="1"/>
  <c r="X699" i="1"/>
  <c r="Y699" i="1"/>
  <c r="AD699" i="1"/>
  <c r="AE699" i="1"/>
  <c r="AF699" i="1"/>
  <c r="AG699" i="1"/>
  <c r="AH699" i="1"/>
  <c r="AI699" i="1"/>
  <c r="AJ699" i="1"/>
  <c r="AK699" i="1"/>
  <c r="AL699" i="1"/>
  <c r="AM699" i="1"/>
  <c r="AN699" i="1"/>
  <c r="AO699" i="1"/>
  <c r="AP699" i="1"/>
  <c r="AQ699" i="1"/>
  <c r="AR699" i="1"/>
  <c r="AS699" i="1"/>
  <c r="AT699" i="1"/>
  <c r="AU699" i="1"/>
  <c r="AV699" i="1"/>
  <c r="AW699" i="1"/>
  <c r="A232" i="1"/>
  <c r="C232" i="1"/>
  <c r="E232" i="1"/>
  <c r="K232" i="1"/>
  <c r="L232" i="1"/>
  <c r="M232" i="1"/>
  <c r="N232" i="1"/>
  <c r="O232" i="1"/>
  <c r="P232" i="1"/>
  <c r="Q232" i="1"/>
  <c r="R232" i="1"/>
  <c r="S232" i="1"/>
  <c r="T232" i="1"/>
  <c r="U232" i="1"/>
  <c r="V232" i="1"/>
  <c r="W232" i="1"/>
  <c r="X232" i="1"/>
  <c r="Y232" i="1"/>
  <c r="AD232" i="1"/>
  <c r="AE232" i="1"/>
  <c r="AF232" i="1"/>
  <c r="AG232" i="1"/>
  <c r="AH232" i="1"/>
  <c r="AI232" i="1"/>
  <c r="AJ232" i="1"/>
  <c r="AK232" i="1"/>
  <c r="AL232" i="1"/>
  <c r="AM232" i="1"/>
  <c r="AN232" i="1"/>
  <c r="AO232" i="1"/>
  <c r="AP232" i="1"/>
  <c r="AQ232" i="1"/>
  <c r="AR232" i="1"/>
  <c r="AS232" i="1"/>
  <c r="AT232" i="1"/>
  <c r="AU232" i="1"/>
  <c r="AV232" i="1"/>
  <c r="AW232" i="1"/>
  <c r="A251" i="1"/>
  <c r="C251" i="1"/>
  <c r="E251" i="1"/>
  <c r="K251" i="1"/>
  <c r="L251" i="1"/>
  <c r="M251" i="1"/>
  <c r="N251" i="1"/>
  <c r="O251" i="1"/>
  <c r="P251" i="1"/>
  <c r="Q251" i="1"/>
  <c r="R251" i="1"/>
  <c r="S251" i="1"/>
  <c r="T251" i="1"/>
  <c r="U251" i="1"/>
  <c r="V251" i="1"/>
  <c r="W251" i="1"/>
  <c r="X251" i="1"/>
  <c r="Y251" i="1"/>
  <c r="AD251" i="1"/>
  <c r="AE251" i="1"/>
  <c r="AF251" i="1"/>
  <c r="AG251" i="1"/>
  <c r="AH251" i="1"/>
  <c r="AI251" i="1"/>
  <c r="AJ251" i="1"/>
  <c r="AK251" i="1"/>
  <c r="AL251" i="1"/>
  <c r="AM251" i="1"/>
  <c r="AN251" i="1"/>
  <c r="AO251" i="1"/>
  <c r="AP251" i="1"/>
  <c r="AQ251" i="1"/>
  <c r="AR251" i="1"/>
  <c r="AS251" i="1"/>
  <c r="AT251" i="1"/>
  <c r="AU251" i="1"/>
  <c r="AV251" i="1"/>
  <c r="AW251" i="1"/>
  <c r="C841" i="1"/>
  <c r="E841" i="1"/>
  <c r="K841" i="1"/>
  <c r="L841" i="1"/>
  <c r="M841" i="1"/>
  <c r="N841" i="1"/>
  <c r="O841" i="1"/>
  <c r="P841" i="1"/>
  <c r="Q841" i="1"/>
  <c r="R841" i="1"/>
  <c r="S841" i="1"/>
  <c r="T841" i="1"/>
  <c r="U841" i="1"/>
  <c r="V841" i="1"/>
  <c r="W841" i="1"/>
  <c r="X841" i="1"/>
  <c r="Y841" i="1"/>
  <c r="AD841" i="1"/>
  <c r="AE841" i="1"/>
  <c r="AF841" i="1"/>
  <c r="AG841" i="1"/>
  <c r="AH841" i="1"/>
  <c r="AI841" i="1"/>
  <c r="AJ841" i="1"/>
  <c r="AK841" i="1"/>
  <c r="AL841" i="1"/>
  <c r="AM841" i="1"/>
  <c r="AN841" i="1"/>
  <c r="AO841" i="1"/>
  <c r="AP841" i="1"/>
  <c r="AQ841" i="1"/>
  <c r="AR841" i="1"/>
  <c r="AS841" i="1"/>
  <c r="AT841" i="1"/>
  <c r="AU841" i="1"/>
  <c r="AV841" i="1"/>
  <c r="AW841" i="1"/>
  <c r="C859" i="1"/>
  <c r="E859" i="1"/>
  <c r="K859" i="1"/>
  <c r="L859" i="1"/>
  <c r="M859" i="1"/>
  <c r="N859" i="1"/>
  <c r="O859" i="1"/>
  <c r="P859" i="1"/>
  <c r="Q859" i="1"/>
  <c r="R859" i="1"/>
  <c r="S859" i="1"/>
  <c r="T859" i="1"/>
  <c r="U859" i="1"/>
  <c r="V859" i="1"/>
  <c r="W859" i="1"/>
  <c r="X859" i="1"/>
  <c r="Y859" i="1"/>
  <c r="AD859" i="1"/>
  <c r="AE859" i="1"/>
  <c r="AF859" i="1"/>
  <c r="AG859" i="1"/>
  <c r="AH859" i="1"/>
  <c r="AI859" i="1"/>
  <c r="AJ859" i="1"/>
  <c r="AK859" i="1"/>
  <c r="AL859" i="1"/>
  <c r="AM859" i="1"/>
  <c r="AN859" i="1"/>
  <c r="AO859" i="1"/>
  <c r="AP859" i="1"/>
  <c r="AQ859" i="1"/>
  <c r="AR859" i="1"/>
  <c r="AS859" i="1"/>
  <c r="AT859" i="1"/>
  <c r="AU859" i="1"/>
  <c r="AV859" i="1"/>
  <c r="AW859" i="1"/>
  <c r="A330" i="1"/>
  <c r="C330" i="1"/>
  <c r="E330" i="1"/>
  <c r="K330" i="1"/>
  <c r="L330" i="1"/>
  <c r="M330" i="1"/>
  <c r="N330" i="1"/>
  <c r="O330" i="1"/>
  <c r="P330" i="1"/>
  <c r="Q330" i="1"/>
  <c r="R330" i="1"/>
  <c r="S330" i="1"/>
  <c r="T330" i="1"/>
  <c r="U330" i="1"/>
  <c r="V330" i="1"/>
  <c r="W330" i="1"/>
  <c r="X330" i="1"/>
  <c r="Y330" i="1"/>
  <c r="AD330" i="1"/>
  <c r="AE330" i="1"/>
  <c r="AF330" i="1"/>
  <c r="AG330" i="1"/>
  <c r="AH330" i="1"/>
  <c r="AI330" i="1"/>
  <c r="AJ330" i="1"/>
  <c r="AK330" i="1"/>
  <c r="AL330" i="1"/>
  <c r="AM330" i="1"/>
  <c r="AN330" i="1"/>
  <c r="AO330" i="1"/>
  <c r="AP330" i="1"/>
  <c r="AQ330" i="1"/>
  <c r="AR330" i="1"/>
  <c r="AS330" i="1"/>
  <c r="AT330" i="1"/>
  <c r="AU330" i="1"/>
  <c r="AV330" i="1"/>
  <c r="AW330" i="1"/>
  <c r="A348" i="1"/>
  <c r="C348" i="1"/>
  <c r="E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362" i="1"/>
  <c r="C362" i="1"/>
  <c r="E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141" i="1"/>
  <c r="C141" i="1"/>
  <c r="E141" i="1"/>
  <c r="K141" i="1"/>
  <c r="L141" i="1"/>
  <c r="M141" i="1"/>
  <c r="N141" i="1"/>
  <c r="O141" i="1"/>
  <c r="P141" i="1"/>
  <c r="Q141" i="1"/>
  <c r="R141" i="1"/>
  <c r="S141" i="1"/>
  <c r="T141" i="1"/>
  <c r="U141" i="1"/>
  <c r="V141" i="1"/>
  <c r="W141" i="1"/>
  <c r="X141" i="1"/>
  <c r="Y141" i="1"/>
  <c r="AD141" i="1"/>
  <c r="AE141" i="1"/>
  <c r="AF141" i="1"/>
  <c r="AG141" i="1"/>
  <c r="AH141" i="1"/>
  <c r="AI141" i="1"/>
  <c r="AJ141" i="1"/>
  <c r="AK141" i="1"/>
  <c r="AL141" i="1"/>
  <c r="AM141" i="1"/>
  <c r="AN141" i="1"/>
  <c r="AO141" i="1"/>
  <c r="AP141" i="1"/>
  <c r="AQ141" i="1"/>
  <c r="AR141" i="1"/>
  <c r="AS141" i="1"/>
  <c r="AT141" i="1"/>
  <c r="AU141" i="1"/>
  <c r="AV141" i="1"/>
  <c r="AW141" i="1"/>
  <c r="A164" i="1"/>
  <c r="C164" i="1"/>
  <c r="E164" i="1"/>
  <c r="K164" i="1"/>
  <c r="L164" i="1"/>
  <c r="M164" i="1"/>
  <c r="N164" i="1"/>
  <c r="O164" i="1"/>
  <c r="P164" i="1"/>
  <c r="Q164" i="1"/>
  <c r="R164" i="1"/>
  <c r="S164" i="1"/>
  <c r="T164" i="1"/>
  <c r="U164" i="1"/>
  <c r="V164" i="1"/>
  <c r="W164" i="1"/>
  <c r="X164" i="1"/>
  <c r="Y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AV164" i="1"/>
  <c r="AW164" i="1"/>
  <c r="C635" i="1"/>
  <c r="E635" i="1"/>
  <c r="K635" i="1"/>
  <c r="L635" i="1"/>
  <c r="M635" i="1"/>
  <c r="N635" i="1"/>
  <c r="O635" i="1"/>
  <c r="P635" i="1"/>
  <c r="Q635" i="1"/>
  <c r="R635" i="1"/>
  <c r="S635" i="1"/>
  <c r="T635" i="1"/>
  <c r="U635" i="1"/>
  <c r="V635" i="1"/>
  <c r="W635" i="1"/>
  <c r="X635" i="1"/>
  <c r="Y635" i="1"/>
  <c r="AD635" i="1"/>
  <c r="AE635" i="1"/>
  <c r="AF635" i="1"/>
  <c r="AG635" i="1"/>
  <c r="AH635" i="1"/>
  <c r="AI635" i="1"/>
  <c r="AJ635" i="1"/>
  <c r="AK635" i="1"/>
  <c r="AL635" i="1"/>
  <c r="AM635" i="1"/>
  <c r="AN635" i="1"/>
  <c r="AO635" i="1"/>
  <c r="AP635" i="1"/>
  <c r="AQ635" i="1"/>
  <c r="AR635" i="1"/>
  <c r="AS635" i="1"/>
  <c r="AT635" i="1"/>
  <c r="AU635" i="1"/>
  <c r="AV635" i="1"/>
  <c r="AW635" i="1"/>
  <c r="C650" i="1"/>
  <c r="E650" i="1"/>
  <c r="K650" i="1"/>
  <c r="L650" i="1"/>
  <c r="M650" i="1"/>
  <c r="N650" i="1"/>
  <c r="O650" i="1"/>
  <c r="P650" i="1"/>
  <c r="Q650" i="1"/>
  <c r="R650" i="1"/>
  <c r="S650" i="1"/>
  <c r="T650" i="1"/>
  <c r="U650" i="1"/>
  <c r="V650" i="1"/>
  <c r="W650" i="1"/>
  <c r="X650" i="1"/>
  <c r="Y650" i="1"/>
  <c r="AD650" i="1"/>
  <c r="AE650" i="1"/>
  <c r="AF650" i="1"/>
  <c r="AG650" i="1"/>
  <c r="AH650" i="1"/>
  <c r="AI650" i="1"/>
  <c r="AJ650" i="1"/>
  <c r="AK650" i="1"/>
  <c r="AL650" i="1"/>
  <c r="AM650" i="1"/>
  <c r="AN650" i="1"/>
  <c r="AO650" i="1"/>
  <c r="AP650" i="1"/>
  <c r="AQ650" i="1"/>
  <c r="AR650" i="1"/>
  <c r="AS650" i="1"/>
  <c r="AT650" i="1"/>
  <c r="AU650" i="1"/>
  <c r="AV650" i="1"/>
  <c r="AW650" i="1"/>
  <c r="C663" i="1"/>
  <c r="E663" i="1"/>
  <c r="K663" i="1"/>
  <c r="L663" i="1"/>
  <c r="M663" i="1"/>
  <c r="N663" i="1"/>
  <c r="O663" i="1"/>
  <c r="P663" i="1"/>
  <c r="Q663" i="1"/>
  <c r="R663" i="1"/>
  <c r="S663" i="1"/>
  <c r="T663" i="1"/>
  <c r="U663" i="1"/>
  <c r="V663" i="1"/>
  <c r="W663" i="1"/>
  <c r="X663" i="1"/>
  <c r="Y663" i="1"/>
  <c r="AD663" i="1"/>
  <c r="AE663" i="1"/>
  <c r="AF663" i="1"/>
  <c r="AG663" i="1"/>
  <c r="AH663" i="1"/>
  <c r="AI663" i="1"/>
  <c r="AJ663" i="1"/>
  <c r="AK663" i="1"/>
  <c r="AL663" i="1"/>
  <c r="AM663" i="1"/>
  <c r="AN663" i="1"/>
  <c r="AO663" i="1"/>
  <c r="AP663" i="1"/>
  <c r="AQ663" i="1"/>
  <c r="AR663" i="1"/>
  <c r="AS663" i="1"/>
  <c r="AT663" i="1"/>
  <c r="AU663" i="1"/>
  <c r="AV663" i="1"/>
  <c r="AW663" i="1"/>
  <c r="A102" i="1"/>
  <c r="C102" i="1"/>
  <c r="E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AD102" i="1"/>
  <c r="AE102" i="1"/>
  <c r="AF102" i="1"/>
  <c r="AG102" i="1"/>
  <c r="AH102" i="1"/>
  <c r="AI102" i="1"/>
  <c r="AJ102" i="1"/>
  <c r="AK102" i="1"/>
  <c r="AL102" i="1"/>
  <c r="AM102" i="1"/>
  <c r="AN102" i="1"/>
  <c r="AO102" i="1"/>
  <c r="AP102" i="1"/>
  <c r="AQ102" i="1"/>
  <c r="AR102" i="1"/>
  <c r="AS102" i="1"/>
  <c r="AT102" i="1"/>
  <c r="AU102" i="1"/>
  <c r="AV102" i="1"/>
  <c r="AW102" i="1"/>
  <c r="A119" i="1"/>
  <c r="C119" i="1"/>
  <c r="E119" i="1"/>
  <c r="K119" i="1"/>
  <c r="L119" i="1"/>
  <c r="M119" i="1"/>
  <c r="N119" i="1"/>
  <c r="O119" i="1"/>
  <c r="P119" i="1"/>
  <c r="Q119" i="1"/>
  <c r="R119" i="1"/>
  <c r="S119" i="1"/>
  <c r="T119" i="1"/>
  <c r="U119" i="1"/>
  <c r="V119" i="1"/>
  <c r="W119" i="1"/>
  <c r="X119" i="1"/>
  <c r="Y119" i="1"/>
  <c r="AD119" i="1"/>
  <c r="AE119" i="1"/>
  <c r="AF119" i="1"/>
  <c r="AG119" i="1"/>
  <c r="AH119" i="1"/>
  <c r="AI119" i="1"/>
  <c r="AJ119" i="1"/>
  <c r="AK119" i="1"/>
  <c r="AL119" i="1"/>
  <c r="AM119" i="1"/>
  <c r="AN119" i="1"/>
  <c r="AO119" i="1"/>
  <c r="AP119" i="1"/>
  <c r="AQ119" i="1"/>
  <c r="AR119" i="1"/>
  <c r="AS119" i="1"/>
  <c r="AT119" i="1"/>
  <c r="AU119" i="1"/>
  <c r="AV119" i="1"/>
  <c r="AW119" i="1"/>
  <c r="C585" i="1"/>
  <c r="E585" i="1"/>
  <c r="K585" i="1"/>
  <c r="L585" i="1"/>
  <c r="M585" i="1"/>
  <c r="N585" i="1"/>
  <c r="O585" i="1"/>
  <c r="P585" i="1"/>
  <c r="Q585" i="1"/>
  <c r="R585" i="1"/>
  <c r="S585" i="1"/>
  <c r="T585" i="1"/>
  <c r="U585" i="1"/>
  <c r="V585" i="1"/>
  <c r="W585" i="1"/>
  <c r="X585" i="1"/>
  <c r="Y585" i="1"/>
  <c r="AD585" i="1"/>
  <c r="AE585" i="1"/>
  <c r="AF585" i="1"/>
  <c r="AG585" i="1"/>
  <c r="AH585" i="1"/>
  <c r="AI585" i="1"/>
  <c r="AJ585" i="1"/>
  <c r="AK585" i="1"/>
  <c r="AL585" i="1"/>
  <c r="AM585" i="1"/>
  <c r="AN585" i="1"/>
  <c r="AO585" i="1"/>
  <c r="AP585" i="1"/>
  <c r="AQ585" i="1"/>
  <c r="AR585" i="1"/>
  <c r="AS585" i="1"/>
  <c r="AT585" i="1"/>
  <c r="AU585" i="1"/>
  <c r="AV585" i="1"/>
  <c r="AW585" i="1"/>
  <c r="C604" i="1"/>
  <c r="E604" i="1"/>
  <c r="K604" i="1"/>
  <c r="L604" i="1"/>
  <c r="M604" i="1"/>
  <c r="N604" i="1"/>
  <c r="O604" i="1"/>
  <c r="P604" i="1"/>
  <c r="Q604" i="1"/>
  <c r="R604" i="1"/>
  <c r="S604" i="1"/>
  <c r="T604" i="1"/>
  <c r="U604" i="1"/>
  <c r="V604" i="1"/>
  <c r="W604" i="1"/>
  <c r="X604" i="1"/>
  <c r="Y604" i="1"/>
  <c r="AD604" i="1"/>
  <c r="AE604" i="1"/>
  <c r="AF604" i="1"/>
  <c r="AG604" i="1"/>
  <c r="AH604" i="1"/>
  <c r="AI604" i="1"/>
  <c r="AJ604" i="1"/>
  <c r="AK604" i="1"/>
  <c r="AL604" i="1"/>
  <c r="AM604" i="1"/>
  <c r="AN604" i="1"/>
  <c r="AO604" i="1"/>
  <c r="AP604" i="1"/>
  <c r="AQ604" i="1"/>
  <c r="AR604" i="1"/>
  <c r="AS604" i="1"/>
  <c r="AT604" i="1"/>
  <c r="AU604" i="1"/>
  <c r="AV604" i="1"/>
  <c r="AW604" i="1"/>
  <c r="C763" i="1"/>
  <c r="E763" i="1"/>
  <c r="K763" i="1"/>
  <c r="L763" i="1"/>
  <c r="M763" i="1"/>
  <c r="N763" i="1"/>
  <c r="O763" i="1"/>
  <c r="P763" i="1"/>
  <c r="Q763" i="1"/>
  <c r="R763" i="1"/>
  <c r="S763" i="1"/>
  <c r="T763" i="1"/>
  <c r="U763" i="1"/>
  <c r="V763" i="1"/>
  <c r="W763" i="1"/>
  <c r="X763" i="1"/>
  <c r="Y763" i="1"/>
  <c r="AD763" i="1"/>
  <c r="AE763" i="1"/>
  <c r="AF763" i="1"/>
  <c r="AG763" i="1"/>
  <c r="AH763" i="1"/>
  <c r="AI763" i="1"/>
  <c r="AJ763" i="1"/>
  <c r="AK763" i="1"/>
  <c r="AL763" i="1"/>
  <c r="AM763" i="1"/>
  <c r="AN763" i="1"/>
  <c r="AO763" i="1"/>
  <c r="AP763" i="1"/>
  <c r="AQ763" i="1"/>
  <c r="AR763" i="1"/>
  <c r="AS763" i="1"/>
  <c r="AT763" i="1"/>
  <c r="AU763" i="1"/>
  <c r="AV763" i="1"/>
  <c r="AW763" i="1"/>
  <c r="C777" i="1"/>
  <c r="E777" i="1"/>
  <c r="K777" i="1"/>
  <c r="L777" i="1"/>
  <c r="M777" i="1"/>
  <c r="N777" i="1"/>
  <c r="O777" i="1"/>
  <c r="P777" i="1"/>
  <c r="Q777" i="1"/>
  <c r="R777" i="1"/>
  <c r="S777" i="1"/>
  <c r="T777" i="1"/>
  <c r="U777" i="1"/>
  <c r="V777" i="1"/>
  <c r="W777" i="1"/>
  <c r="X777" i="1"/>
  <c r="Y777" i="1"/>
  <c r="AD777" i="1"/>
  <c r="AE777" i="1"/>
  <c r="AF777" i="1"/>
  <c r="AG777" i="1"/>
  <c r="AH777" i="1"/>
  <c r="AI777" i="1"/>
  <c r="AJ777" i="1"/>
  <c r="AK777" i="1"/>
  <c r="AL777" i="1"/>
  <c r="AM777" i="1"/>
  <c r="AN777" i="1"/>
  <c r="AO777" i="1"/>
  <c r="AP777" i="1"/>
  <c r="AQ777" i="1"/>
  <c r="AR777" i="1"/>
  <c r="AS777" i="1"/>
  <c r="AT777" i="1"/>
  <c r="AU777" i="1"/>
  <c r="AV777" i="1"/>
  <c r="AW777" i="1"/>
  <c r="A12" i="1"/>
  <c r="C12" i="1"/>
  <c r="E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26" i="1"/>
  <c r="C26" i="1"/>
  <c r="E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292" i="1"/>
  <c r="C292" i="1"/>
  <c r="E292" i="1"/>
  <c r="K292" i="1"/>
  <c r="L292" i="1"/>
  <c r="M292" i="1"/>
  <c r="N292" i="1"/>
  <c r="O292" i="1"/>
  <c r="P292" i="1"/>
  <c r="Q292" i="1"/>
  <c r="R292" i="1"/>
  <c r="S292" i="1"/>
  <c r="T292" i="1"/>
  <c r="U292" i="1"/>
  <c r="V292" i="1"/>
  <c r="W292" i="1"/>
  <c r="X292" i="1"/>
  <c r="Y292" i="1"/>
  <c r="AD292" i="1"/>
  <c r="AE292" i="1"/>
  <c r="AF292" i="1"/>
  <c r="AG292" i="1"/>
  <c r="AH292" i="1"/>
  <c r="AI292" i="1"/>
  <c r="AJ292" i="1"/>
  <c r="AK292" i="1"/>
  <c r="AL292" i="1"/>
  <c r="AM292" i="1"/>
  <c r="AN292" i="1"/>
  <c r="AO292" i="1"/>
  <c r="AP292" i="1"/>
  <c r="AQ292" i="1"/>
  <c r="AR292" i="1"/>
  <c r="AS292" i="1"/>
  <c r="AT292" i="1"/>
  <c r="AU292" i="1"/>
  <c r="AV292" i="1"/>
  <c r="AW292" i="1"/>
  <c r="A308" i="1"/>
  <c r="C308" i="1"/>
  <c r="E308" i="1"/>
  <c r="K308" i="1"/>
  <c r="L308" i="1"/>
  <c r="M308" i="1"/>
  <c r="N308" i="1"/>
  <c r="O308" i="1"/>
  <c r="P308" i="1"/>
  <c r="Q308" i="1"/>
  <c r="R308" i="1"/>
  <c r="S308" i="1"/>
  <c r="T308" i="1"/>
  <c r="U308" i="1"/>
  <c r="V308" i="1"/>
  <c r="W308" i="1"/>
  <c r="X308" i="1"/>
  <c r="Y308" i="1"/>
  <c r="AD308" i="1"/>
  <c r="AE308" i="1"/>
  <c r="AF308" i="1"/>
  <c r="AG308" i="1"/>
  <c r="AH308" i="1"/>
  <c r="AI308" i="1"/>
  <c r="AJ308" i="1"/>
  <c r="AK308" i="1"/>
  <c r="AL308" i="1"/>
  <c r="AM308" i="1"/>
  <c r="AN308" i="1"/>
  <c r="AO308" i="1"/>
  <c r="AP308" i="1"/>
  <c r="AQ308" i="1"/>
  <c r="AR308" i="1"/>
  <c r="AS308" i="1"/>
  <c r="AT308" i="1"/>
  <c r="AU308" i="1"/>
  <c r="AV308" i="1"/>
  <c r="AW308" i="1"/>
  <c r="C531" i="1"/>
  <c r="E531" i="1"/>
  <c r="K531" i="1"/>
  <c r="L531" i="1"/>
  <c r="M531" i="1"/>
  <c r="N531" i="1"/>
  <c r="O531" i="1"/>
  <c r="P531" i="1"/>
  <c r="Q531" i="1"/>
  <c r="R531" i="1"/>
  <c r="S531" i="1"/>
  <c r="T531" i="1"/>
  <c r="U531" i="1"/>
  <c r="V531" i="1"/>
  <c r="W531" i="1"/>
  <c r="X531" i="1"/>
  <c r="Y531" i="1"/>
  <c r="AD531" i="1"/>
  <c r="AE531" i="1"/>
  <c r="AF531" i="1"/>
  <c r="AG531" i="1"/>
  <c r="AH531" i="1"/>
  <c r="AI531" i="1"/>
  <c r="AJ531" i="1"/>
  <c r="AK531" i="1"/>
  <c r="AL531" i="1"/>
  <c r="AM531" i="1"/>
  <c r="AN531" i="1"/>
  <c r="AO531" i="1"/>
  <c r="AP531" i="1"/>
  <c r="AQ531" i="1"/>
  <c r="AR531" i="1"/>
  <c r="AS531" i="1"/>
  <c r="AT531" i="1"/>
  <c r="AU531" i="1"/>
  <c r="AV531" i="1"/>
  <c r="AW531" i="1"/>
  <c r="C551" i="1"/>
  <c r="E551" i="1"/>
  <c r="K551" i="1"/>
  <c r="L551" i="1"/>
  <c r="M551" i="1"/>
  <c r="N551" i="1"/>
  <c r="O551" i="1"/>
  <c r="P551" i="1"/>
  <c r="Q551" i="1"/>
  <c r="R551" i="1"/>
  <c r="S551" i="1"/>
  <c r="T551" i="1"/>
  <c r="U551" i="1"/>
  <c r="V551" i="1"/>
  <c r="W551" i="1"/>
  <c r="X551" i="1"/>
  <c r="Y551" i="1"/>
  <c r="AD551" i="1"/>
  <c r="AE551" i="1"/>
  <c r="AF551" i="1"/>
  <c r="AG551" i="1"/>
  <c r="AH551" i="1"/>
  <c r="AI551" i="1"/>
  <c r="AJ551" i="1"/>
  <c r="AK551" i="1"/>
  <c r="AL551" i="1"/>
  <c r="AM551" i="1"/>
  <c r="AN551" i="1"/>
  <c r="AO551" i="1"/>
  <c r="AP551" i="1"/>
  <c r="AQ551" i="1"/>
  <c r="AR551" i="1"/>
  <c r="AS551" i="1"/>
  <c r="AT551" i="1"/>
  <c r="AU551" i="1"/>
  <c r="AV551" i="1"/>
  <c r="AW551" i="1"/>
  <c r="C476" i="1"/>
  <c r="E476" i="1"/>
  <c r="K476" i="1"/>
  <c r="L476" i="1"/>
  <c r="M476" i="1"/>
  <c r="N476" i="1"/>
  <c r="O476" i="1"/>
  <c r="P476" i="1"/>
  <c r="Q476" i="1"/>
  <c r="R476" i="1"/>
  <c r="S476" i="1"/>
  <c r="T476" i="1"/>
  <c r="U476" i="1"/>
  <c r="V476" i="1"/>
  <c r="W476" i="1"/>
  <c r="X476" i="1"/>
  <c r="Y476" i="1"/>
  <c r="AD476" i="1"/>
  <c r="AE476" i="1"/>
  <c r="AF476" i="1"/>
  <c r="AG476" i="1"/>
  <c r="AH476" i="1"/>
  <c r="AI476" i="1"/>
  <c r="AJ476" i="1"/>
  <c r="AK476" i="1"/>
  <c r="AL476" i="1"/>
  <c r="AM476" i="1"/>
  <c r="AN476" i="1"/>
  <c r="AO476" i="1"/>
  <c r="AP476" i="1"/>
  <c r="AQ476" i="1"/>
  <c r="AR476" i="1"/>
  <c r="AS476" i="1"/>
  <c r="AT476" i="1"/>
  <c r="AU476" i="1"/>
  <c r="AV476" i="1"/>
  <c r="AW476" i="1"/>
  <c r="C500" i="1"/>
  <c r="E500" i="1"/>
  <c r="K500" i="1"/>
  <c r="L500" i="1"/>
  <c r="M500" i="1"/>
  <c r="N500" i="1"/>
  <c r="O500" i="1"/>
  <c r="P500" i="1"/>
  <c r="Q500" i="1"/>
  <c r="R500" i="1"/>
  <c r="S500" i="1"/>
  <c r="T500" i="1"/>
  <c r="U500" i="1"/>
  <c r="V500" i="1"/>
  <c r="W500" i="1"/>
  <c r="X500" i="1"/>
  <c r="Y500" i="1"/>
  <c r="AD500" i="1"/>
  <c r="AE500" i="1"/>
  <c r="AF500" i="1"/>
  <c r="AG500" i="1"/>
  <c r="AH500" i="1"/>
  <c r="AI500" i="1"/>
  <c r="AJ500" i="1"/>
  <c r="AK500" i="1"/>
  <c r="AL500" i="1"/>
  <c r="AM500" i="1"/>
  <c r="AN500" i="1"/>
  <c r="AO500" i="1"/>
  <c r="AP500" i="1"/>
  <c r="AQ500" i="1"/>
  <c r="AR500" i="1"/>
  <c r="AS500" i="1"/>
  <c r="AT500" i="1"/>
  <c r="AU500" i="1"/>
  <c r="AV500" i="1"/>
  <c r="AW500" i="1"/>
  <c r="C888" i="1"/>
  <c r="E888" i="1"/>
  <c r="K888" i="1"/>
  <c r="L888" i="1"/>
  <c r="M888" i="1"/>
  <c r="N888" i="1"/>
  <c r="O888" i="1"/>
  <c r="P888" i="1"/>
  <c r="Q888" i="1"/>
  <c r="R888" i="1"/>
  <c r="S888" i="1"/>
  <c r="T888" i="1"/>
  <c r="U888" i="1"/>
  <c r="V888" i="1"/>
  <c r="W888" i="1"/>
  <c r="X888" i="1"/>
  <c r="Y888" i="1"/>
  <c r="AD888" i="1"/>
  <c r="AE888" i="1"/>
  <c r="AF888" i="1"/>
  <c r="AG888" i="1"/>
  <c r="AH888" i="1"/>
  <c r="AI888" i="1"/>
  <c r="AJ888" i="1"/>
  <c r="AK888" i="1"/>
  <c r="AL888" i="1"/>
  <c r="AM888" i="1"/>
  <c r="AN888" i="1"/>
  <c r="AO888" i="1"/>
  <c r="AP888" i="1"/>
  <c r="AQ888" i="1"/>
  <c r="AR888" i="1"/>
  <c r="AS888" i="1"/>
  <c r="AT888" i="1"/>
  <c r="AU888" i="1"/>
  <c r="AV888" i="1"/>
  <c r="AW888" i="1"/>
  <c r="C908" i="1"/>
  <c r="E908" i="1"/>
  <c r="K908" i="1"/>
  <c r="L908" i="1"/>
  <c r="M908" i="1"/>
  <c r="N908" i="1"/>
  <c r="O908" i="1"/>
  <c r="P908" i="1"/>
  <c r="Q908" i="1"/>
  <c r="R908" i="1"/>
  <c r="S908" i="1"/>
  <c r="T908" i="1"/>
  <c r="U908" i="1"/>
  <c r="V908" i="1"/>
  <c r="W908" i="1"/>
  <c r="X908" i="1"/>
  <c r="Y908" i="1"/>
  <c r="AD908" i="1"/>
  <c r="AE908" i="1"/>
  <c r="AF908" i="1"/>
  <c r="AG908" i="1"/>
  <c r="AH908" i="1"/>
  <c r="AI908" i="1"/>
  <c r="AJ908" i="1"/>
  <c r="AK908" i="1"/>
  <c r="AL908" i="1"/>
  <c r="AM908" i="1"/>
  <c r="AN908" i="1"/>
  <c r="AO908" i="1"/>
  <c r="AP908" i="1"/>
  <c r="AQ908" i="1"/>
  <c r="AR908" i="1"/>
  <c r="AS908" i="1"/>
  <c r="AT908" i="1"/>
  <c r="AU908" i="1"/>
  <c r="AV908" i="1"/>
  <c r="AW908" i="1"/>
  <c r="A205" i="1"/>
  <c r="C205" i="1"/>
  <c r="E205" i="1"/>
  <c r="K205" i="1"/>
  <c r="L205" i="1"/>
  <c r="M205" i="1"/>
  <c r="N205" i="1"/>
  <c r="O205" i="1"/>
  <c r="P205" i="1"/>
  <c r="Q205" i="1"/>
  <c r="R205" i="1"/>
  <c r="S205" i="1"/>
  <c r="T205" i="1"/>
  <c r="U205" i="1"/>
  <c r="V205" i="1"/>
  <c r="W205" i="1"/>
  <c r="X205" i="1"/>
  <c r="Y205" i="1"/>
  <c r="AD205" i="1"/>
  <c r="AE205" i="1"/>
  <c r="AF205" i="1"/>
  <c r="AG205" i="1"/>
  <c r="AH205" i="1"/>
  <c r="AI205" i="1"/>
  <c r="AJ205" i="1"/>
  <c r="AK205" i="1"/>
  <c r="AL205" i="1"/>
  <c r="AM205" i="1"/>
  <c r="AN205" i="1"/>
  <c r="AO205" i="1"/>
  <c r="AP205" i="1"/>
  <c r="AQ205" i="1"/>
  <c r="AR205" i="1"/>
  <c r="AS205" i="1"/>
  <c r="AT205" i="1"/>
  <c r="AU205" i="1"/>
  <c r="AV205" i="1"/>
  <c r="AW205" i="1"/>
  <c r="A224" i="1"/>
  <c r="C224" i="1"/>
  <c r="E224" i="1"/>
  <c r="K224" i="1"/>
  <c r="L224" i="1"/>
  <c r="M224" i="1"/>
  <c r="N224" i="1"/>
  <c r="O224" i="1"/>
  <c r="P224" i="1"/>
  <c r="Q224" i="1"/>
  <c r="R224" i="1"/>
  <c r="S224" i="1"/>
  <c r="T224" i="1"/>
  <c r="U224" i="1"/>
  <c r="V224" i="1"/>
  <c r="W224" i="1"/>
  <c r="X224" i="1"/>
  <c r="Y224" i="1"/>
  <c r="AD224" i="1"/>
  <c r="AE224" i="1"/>
  <c r="AF224" i="1"/>
  <c r="AG224" i="1"/>
  <c r="AH224" i="1"/>
  <c r="AI224" i="1"/>
  <c r="AJ224" i="1"/>
  <c r="AK224" i="1"/>
  <c r="AL224" i="1"/>
  <c r="AM224" i="1"/>
  <c r="AN224" i="1"/>
  <c r="AO224" i="1"/>
  <c r="AP224" i="1"/>
  <c r="AQ224" i="1"/>
  <c r="AR224" i="1"/>
  <c r="AS224" i="1"/>
  <c r="AT224" i="1"/>
  <c r="AU224" i="1"/>
  <c r="AV224" i="1"/>
  <c r="AW224" i="1"/>
  <c r="C488" i="1"/>
  <c r="E488" i="1"/>
  <c r="K488" i="1"/>
  <c r="L488" i="1"/>
  <c r="M488" i="1"/>
  <c r="N488" i="1"/>
  <c r="O488" i="1"/>
  <c r="P488" i="1"/>
  <c r="Q488" i="1"/>
  <c r="R488" i="1"/>
  <c r="S488" i="1"/>
  <c r="T488" i="1"/>
  <c r="U488" i="1"/>
  <c r="V488" i="1"/>
  <c r="W488" i="1"/>
  <c r="X488" i="1"/>
  <c r="Y488" i="1"/>
  <c r="AD488" i="1"/>
  <c r="AE488" i="1"/>
  <c r="AF488" i="1"/>
  <c r="AG488" i="1"/>
  <c r="AH488" i="1"/>
  <c r="AI488" i="1"/>
  <c r="AJ488" i="1"/>
  <c r="AK488" i="1"/>
  <c r="AL488" i="1"/>
  <c r="AM488" i="1"/>
  <c r="AN488" i="1"/>
  <c r="AO488" i="1"/>
  <c r="AP488" i="1"/>
  <c r="AQ488" i="1"/>
  <c r="AR488" i="1"/>
  <c r="AS488" i="1"/>
  <c r="AT488" i="1"/>
  <c r="AU488" i="1"/>
  <c r="AV488" i="1"/>
  <c r="AW488" i="1"/>
  <c r="C512" i="1"/>
  <c r="E512" i="1"/>
  <c r="K512" i="1"/>
  <c r="L512" i="1"/>
  <c r="M512" i="1"/>
  <c r="N512" i="1"/>
  <c r="O512" i="1"/>
  <c r="P512" i="1"/>
  <c r="Q512" i="1"/>
  <c r="R512" i="1"/>
  <c r="S512" i="1"/>
  <c r="T512" i="1"/>
  <c r="U512" i="1"/>
  <c r="V512" i="1"/>
  <c r="W512" i="1"/>
  <c r="X512" i="1"/>
  <c r="Y512" i="1"/>
  <c r="AD512" i="1"/>
  <c r="AE512" i="1"/>
  <c r="AF512" i="1"/>
  <c r="AG512" i="1"/>
  <c r="AH512" i="1"/>
  <c r="AI512" i="1"/>
  <c r="AJ512" i="1"/>
  <c r="AK512" i="1"/>
  <c r="AL512" i="1"/>
  <c r="AM512" i="1"/>
  <c r="AN512" i="1"/>
  <c r="AO512" i="1"/>
  <c r="AP512" i="1"/>
  <c r="AQ512" i="1"/>
  <c r="AR512" i="1"/>
  <c r="AS512" i="1"/>
  <c r="AT512" i="1"/>
  <c r="AU512" i="1"/>
  <c r="AV512" i="1"/>
  <c r="AW512" i="1"/>
  <c r="C891" i="1"/>
  <c r="E891" i="1"/>
  <c r="K891" i="1"/>
  <c r="L891" i="1"/>
  <c r="M891" i="1"/>
  <c r="N891" i="1"/>
  <c r="O891" i="1"/>
  <c r="P891" i="1"/>
  <c r="Q891" i="1"/>
  <c r="R891" i="1"/>
  <c r="S891" i="1"/>
  <c r="T891" i="1"/>
  <c r="U891" i="1"/>
  <c r="V891" i="1"/>
  <c r="W891" i="1"/>
  <c r="X891" i="1"/>
  <c r="Y891" i="1"/>
  <c r="AD891" i="1"/>
  <c r="AE891" i="1"/>
  <c r="AF891" i="1"/>
  <c r="AG891" i="1"/>
  <c r="AH891" i="1"/>
  <c r="AI891" i="1"/>
  <c r="AJ891" i="1"/>
  <c r="AK891" i="1"/>
  <c r="AL891" i="1"/>
  <c r="AM891" i="1"/>
  <c r="AN891" i="1"/>
  <c r="AO891" i="1"/>
  <c r="AP891" i="1"/>
  <c r="AQ891" i="1"/>
  <c r="AR891" i="1"/>
  <c r="AS891" i="1"/>
  <c r="AT891" i="1"/>
  <c r="AU891" i="1"/>
  <c r="AV891" i="1"/>
  <c r="AW891" i="1"/>
  <c r="C912" i="1"/>
  <c r="E912" i="1"/>
  <c r="K912" i="1"/>
  <c r="L912" i="1"/>
  <c r="M912" i="1"/>
  <c r="N912" i="1"/>
  <c r="O912" i="1"/>
  <c r="P912" i="1"/>
  <c r="Q912" i="1"/>
  <c r="R912" i="1"/>
  <c r="S912" i="1"/>
  <c r="T912" i="1"/>
  <c r="U912" i="1"/>
  <c r="V912" i="1"/>
  <c r="W912" i="1"/>
  <c r="X912" i="1"/>
  <c r="Y912" i="1"/>
  <c r="AD912" i="1"/>
  <c r="AE912" i="1"/>
  <c r="AF912" i="1"/>
  <c r="AG912" i="1"/>
  <c r="AH912" i="1"/>
  <c r="AI912" i="1"/>
  <c r="AJ912" i="1"/>
  <c r="AK912" i="1"/>
  <c r="AL912" i="1"/>
  <c r="AM912" i="1"/>
  <c r="AN912" i="1"/>
  <c r="AO912" i="1"/>
  <c r="AP912" i="1"/>
  <c r="AQ912" i="1"/>
  <c r="AR912" i="1"/>
  <c r="AS912" i="1"/>
  <c r="AT912" i="1"/>
  <c r="AU912" i="1"/>
  <c r="AV912" i="1"/>
  <c r="AW912" i="1"/>
  <c r="A97" i="1"/>
  <c r="C97" i="1"/>
  <c r="E97" i="1"/>
  <c r="K97" i="1"/>
  <c r="L97" i="1"/>
  <c r="M97" i="1"/>
  <c r="N97" i="1"/>
  <c r="O97" i="1"/>
  <c r="P97" i="1"/>
  <c r="Q97" i="1"/>
  <c r="R97" i="1"/>
  <c r="S97" i="1"/>
  <c r="T97" i="1"/>
  <c r="U97" i="1"/>
  <c r="V97" i="1"/>
  <c r="W97" i="1"/>
  <c r="X97" i="1"/>
  <c r="Y97" i="1"/>
  <c r="C4" i="81" s="1"/>
  <c r="AD97" i="1"/>
  <c r="AE97" i="1"/>
  <c r="AF97" i="1"/>
  <c r="AG97" i="1"/>
  <c r="AH97" i="1"/>
  <c r="AI97" i="1"/>
  <c r="AJ97" i="1"/>
  <c r="AK97" i="1"/>
  <c r="AL97" i="1"/>
  <c r="AM97" i="1"/>
  <c r="AN97" i="1"/>
  <c r="AO97" i="1"/>
  <c r="AP97" i="1"/>
  <c r="AQ97" i="1"/>
  <c r="AR97" i="1"/>
  <c r="AS97" i="1"/>
  <c r="AT97" i="1"/>
  <c r="AU97" i="1"/>
  <c r="AV97" i="1"/>
  <c r="AW97" i="1"/>
  <c r="A114" i="1"/>
  <c r="C114" i="1"/>
  <c r="E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C5" i="81" s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AW114" i="1"/>
  <c r="A131" i="1"/>
  <c r="C131" i="1"/>
  <c r="E131" i="1"/>
  <c r="K131" i="1"/>
  <c r="L131" i="1"/>
  <c r="M131" i="1"/>
  <c r="N131" i="1"/>
  <c r="O131" i="1"/>
  <c r="P131" i="1"/>
  <c r="Q131" i="1"/>
  <c r="R131" i="1"/>
  <c r="S131" i="1"/>
  <c r="T131" i="1"/>
  <c r="U131" i="1"/>
  <c r="V131" i="1"/>
  <c r="W131" i="1"/>
  <c r="X131" i="1"/>
  <c r="Y131" i="1"/>
  <c r="C6" i="81" s="1"/>
  <c r="AD131" i="1"/>
  <c r="AE131" i="1"/>
  <c r="AF131" i="1"/>
  <c r="AG131" i="1"/>
  <c r="AH131" i="1"/>
  <c r="AI131" i="1"/>
  <c r="AJ131" i="1"/>
  <c r="AK131" i="1"/>
  <c r="AL131" i="1"/>
  <c r="AM131" i="1"/>
  <c r="AN131" i="1"/>
  <c r="AO131" i="1"/>
  <c r="AP131" i="1"/>
  <c r="AQ131" i="1"/>
  <c r="AR131" i="1"/>
  <c r="AS131" i="1"/>
  <c r="AT131" i="1"/>
  <c r="AU131" i="1"/>
  <c r="AV131" i="1"/>
  <c r="AW131" i="1"/>
  <c r="A283" i="1"/>
  <c r="C283" i="1"/>
  <c r="E283" i="1"/>
  <c r="K283" i="1"/>
  <c r="L283" i="1"/>
  <c r="M283" i="1"/>
  <c r="N283" i="1"/>
  <c r="O283" i="1"/>
  <c r="P283" i="1"/>
  <c r="Q283" i="1"/>
  <c r="R283" i="1"/>
  <c r="S283" i="1"/>
  <c r="T283" i="1"/>
  <c r="U283" i="1"/>
  <c r="V283" i="1"/>
  <c r="W283" i="1"/>
  <c r="X283" i="1"/>
  <c r="Y283" i="1"/>
  <c r="E4" i="81" s="1"/>
  <c r="AD283" i="1"/>
  <c r="AE283" i="1"/>
  <c r="AF283" i="1"/>
  <c r="AG283" i="1"/>
  <c r="AH283" i="1"/>
  <c r="AI283" i="1"/>
  <c r="AJ283" i="1"/>
  <c r="AK283" i="1"/>
  <c r="AL283" i="1"/>
  <c r="AM283" i="1"/>
  <c r="AN283" i="1"/>
  <c r="AO283" i="1"/>
  <c r="AP283" i="1"/>
  <c r="AQ283" i="1"/>
  <c r="AR283" i="1"/>
  <c r="AS283" i="1"/>
  <c r="AT283" i="1"/>
  <c r="AU283" i="1"/>
  <c r="AV283" i="1"/>
  <c r="AW283" i="1"/>
  <c r="A298" i="1"/>
  <c r="C298" i="1"/>
  <c r="E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W298" i="1"/>
  <c r="X298" i="1"/>
  <c r="Y298" i="1"/>
  <c r="E5" i="81" s="1"/>
  <c r="AD298" i="1"/>
  <c r="AE298" i="1"/>
  <c r="AF298" i="1"/>
  <c r="AG298" i="1"/>
  <c r="AH298" i="1"/>
  <c r="AI298" i="1"/>
  <c r="AJ298" i="1"/>
  <c r="AK298" i="1"/>
  <c r="AL298" i="1"/>
  <c r="AM298" i="1"/>
  <c r="AN298" i="1"/>
  <c r="AO298" i="1"/>
  <c r="AP298" i="1"/>
  <c r="AQ298" i="1"/>
  <c r="AR298" i="1"/>
  <c r="AS298" i="1"/>
  <c r="AT298" i="1"/>
  <c r="AU298" i="1"/>
  <c r="AV298" i="1"/>
  <c r="AW298" i="1"/>
  <c r="A317" i="1"/>
  <c r="C317" i="1"/>
  <c r="E317" i="1"/>
  <c r="K317" i="1"/>
  <c r="L317" i="1"/>
  <c r="M317" i="1"/>
  <c r="N317" i="1"/>
  <c r="O317" i="1"/>
  <c r="P317" i="1"/>
  <c r="Q317" i="1"/>
  <c r="R317" i="1"/>
  <c r="S317" i="1"/>
  <c r="T317" i="1"/>
  <c r="U317" i="1"/>
  <c r="V317" i="1"/>
  <c r="W317" i="1"/>
  <c r="X317" i="1"/>
  <c r="Y317" i="1"/>
  <c r="E6" i="81" s="1"/>
  <c r="AD317" i="1"/>
  <c r="AE317" i="1"/>
  <c r="AF317" i="1"/>
  <c r="AG317" i="1"/>
  <c r="AH317" i="1"/>
  <c r="AI317" i="1"/>
  <c r="AJ317" i="1"/>
  <c r="AK317" i="1"/>
  <c r="AL317" i="1"/>
  <c r="AM317" i="1"/>
  <c r="AN317" i="1"/>
  <c r="AO317" i="1"/>
  <c r="AP317" i="1"/>
  <c r="AQ317" i="1"/>
  <c r="AR317" i="1"/>
  <c r="AS317" i="1"/>
  <c r="AT317" i="1"/>
  <c r="AU317" i="1"/>
  <c r="AV317" i="1"/>
  <c r="AW317" i="1"/>
  <c r="C759" i="1"/>
  <c r="E759" i="1"/>
  <c r="K759" i="1"/>
  <c r="L759" i="1"/>
  <c r="M759" i="1"/>
  <c r="N759" i="1"/>
  <c r="O759" i="1"/>
  <c r="P759" i="1"/>
  <c r="Q759" i="1"/>
  <c r="R759" i="1"/>
  <c r="S759" i="1"/>
  <c r="T759" i="1"/>
  <c r="U759" i="1"/>
  <c r="V759" i="1"/>
  <c r="W759" i="1"/>
  <c r="X759" i="1"/>
  <c r="Y759" i="1"/>
  <c r="AD759" i="1"/>
  <c r="AE759" i="1"/>
  <c r="AF759" i="1"/>
  <c r="AG759" i="1"/>
  <c r="AH759" i="1"/>
  <c r="AI759" i="1"/>
  <c r="AJ759" i="1"/>
  <c r="AK759" i="1"/>
  <c r="AL759" i="1"/>
  <c r="AM759" i="1"/>
  <c r="AN759" i="1"/>
  <c r="AO759" i="1"/>
  <c r="AP759" i="1"/>
  <c r="AQ759" i="1"/>
  <c r="AR759" i="1"/>
  <c r="AS759" i="1"/>
  <c r="AT759" i="1"/>
  <c r="AU759" i="1"/>
  <c r="AV759" i="1"/>
  <c r="AW759" i="1"/>
  <c r="C774" i="1"/>
  <c r="E774" i="1"/>
  <c r="K774" i="1"/>
  <c r="L774" i="1"/>
  <c r="M774" i="1"/>
  <c r="N774" i="1"/>
  <c r="O774" i="1"/>
  <c r="P774" i="1"/>
  <c r="Q774" i="1"/>
  <c r="R774" i="1"/>
  <c r="S774" i="1"/>
  <c r="T774" i="1"/>
  <c r="U774" i="1"/>
  <c r="V774" i="1"/>
  <c r="W774" i="1"/>
  <c r="X774" i="1"/>
  <c r="Y774" i="1"/>
  <c r="AD774" i="1"/>
  <c r="AE774" i="1"/>
  <c r="AF774" i="1"/>
  <c r="AG774" i="1"/>
  <c r="AH774" i="1"/>
  <c r="AI774" i="1"/>
  <c r="AJ774" i="1"/>
  <c r="AK774" i="1"/>
  <c r="AL774" i="1"/>
  <c r="AM774" i="1"/>
  <c r="AN774" i="1"/>
  <c r="AO774" i="1"/>
  <c r="AP774" i="1"/>
  <c r="AQ774" i="1"/>
  <c r="AR774" i="1"/>
  <c r="AS774" i="1"/>
  <c r="AT774" i="1"/>
  <c r="AU774" i="1"/>
  <c r="AV774" i="1"/>
  <c r="AW774" i="1"/>
  <c r="A167" i="1"/>
  <c r="C167" i="1"/>
  <c r="E167" i="1"/>
  <c r="K167" i="1"/>
  <c r="L167" i="1"/>
  <c r="M167" i="1"/>
  <c r="N167" i="1"/>
  <c r="O167" i="1"/>
  <c r="P167" i="1"/>
  <c r="Q167" i="1"/>
  <c r="R167" i="1"/>
  <c r="S167" i="1"/>
  <c r="T167" i="1"/>
  <c r="U167" i="1"/>
  <c r="V167" i="1"/>
  <c r="W167" i="1"/>
  <c r="X167" i="1"/>
  <c r="Y167" i="1"/>
  <c r="AD167" i="1"/>
  <c r="AE167" i="1"/>
  <c r="AF167" i="1"/>
  <c r="AG167" i="1"/>
  <c r="AH167" i="1"/>
  <c r="AI167" i="1"/>
  <c r="AJ167" i="1"/>
  <c r="AK167" i="1"/>
  <c r="AL167" i="1"/>
  <c r="AM167" i="1"/>
  <c r="AN167" i="1"/>
  <c r="AO167" i="1"/>
  <c r="AP167" i="1"/>
  <c r="AQ167" i="1"/>
  <c r="AR167" i="1"/>
  <c r="AS167" i="1"/>
  <c r="AT167" i="1"/>
  <c r="AU167" i="1"/>
  <c r="AV167" i="1"/>
  <c r="AW167" i="1"/>
  <c r="A76" i="1"/>
  <c r="C76" i="1"/>
  <c r="E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AU76" i="1"/>
  <c r="AV76" i="1"/>
  <c r="AW76" i="1"/>
  <c r="C597" i="1"/>
  <c r="E597" i="1"/>
  <c r="K597" i="1"/>
  <c r="L597" i="1"/>
  <c r="M597" i="1"/>
  <c r="N597" i="1"/>
  <c r="O597" i="1"/>
  <c r="P597" i="1"/>
  <c r="Q597" i="1"/>
  <c r="R597" i="1"/>
  <c r="S597" i="1"/>
  <c r="T597" i="1"/>
  <c r="U597" i="1"/>
  <c r="V597" i="1"/>
  <c r="W597" i="1"/>
  <c r="X597" i="1"/>
  <c r="Y597" i="1"/>
  <c r="AD597" i="1"/>
  <c r="AE597" i="1"/>
  <c r="AF597" i="1"/>
  <c r="AG597" i="1"/>
  <c r="AH597" i="1"/>
  <c r="AI597" i="1"/>
  <c r="AJ597" i="1"/>
  <c r="AK597" i="1"/>
  <c r="AL597" i="1"/>
  <c r="AM597" i="1"/>
  <c r="AN597" i="1"/>
  <c r="AO597" i="1"/>
  <c r="AP597" i="1"/>
  <c r="AQ597" i="1"/>
  <c r="AR597" i="1"/>
  <c r="AS597" i="1"/>
  <c r="AT597" i="1"/>
  <c r="AU597" i="1"/>
  <c r="AV597" i="1"/>
  <c r="AW597" i="1"/>
  <c r="C617" i="1"/>
  <c r="E617" i="1"/>
  <c r="K617" i="1"/>
  <c r="L617" i="1"/>
  <c r="M617" i="1"/>
  <c r="N617" i="1"/>
  <c r="O617" i="1"/>
  <c r="P617" i="1"/>
  <c r="Q617" i="1"/>
  <c r="R617" i="1"/>
  <c r="S617" i="1"/>
  <c r="T617" i="1"/>
  <c r="U617" i="1"/>
  <c r="V617" i="1"/>
  <c r="W617" i="1"/>
  <c r="X617" i="1"/>
  <c r="Y617" i="1"/>
  <c r="AD617" i="1"/>
  <c r="AE617" i="1"/>
  <c r="AF617" i="1"/>
  <c r="AG617" i="1"/>
  <c r="AH617" i="1"/>
  <c r="AI617" i="1"/>
  <c r="AJ617" i="1"/>
  <c r="AK617" i="1"/>
  <c r="AL617" i="1"/>
  <c r="AM617" i="1"/>
  <c r="AN617" i="1"/>
  <c r="AO617" i="1"/>
  <c r="AP617" i="1"/>
  <c r="AQ617" i="1"/>
  <c r="AR617" i="1"/>
  <c r="AS617" i="1"/>
  <c r="AT617" i="1"/>
  <c r="AU617" i="1"/>
  <c r="AV617" i="1"/>
  <c r="AW617" i="1"/>
  <c r="C637" i="1"/>
  <c r="E637" i="1"/>
  <c r="K637" i="1"/>
  <c r="L637" i="1"/>
  <c r="M637" i="1"/>
  <c r="N637" i="1"/>
  <c r="O637" i="1"/>
  <c r="P637" i="1"/>
  <c r="Q637" i="1"/>
  <c r="R637" i="1"/>
  <c r="S637" i="1"/>
  <c r="T637" i="1"/>
  <c r="U637" i="1"/>
  <c r="V637" i="1"/>
  <c r="W637" i="1"/>
  <c r="X637" i="1"/>
  <c r="Y637" i="1"/>
  <c r="AD637" i="1"/>
  <c r="AE637" i="1"/>
  <c r="AF637" i="1"/>
  <c r="AG637" i="1"/>
  <c r="AH637" i="1"/>
  <c r="AI637" i="1"/>
  <c r="AJ637" i="1"/>
  <c r="AK637" i="1"/>
  <c r="AL637" i="1"/>
  <c r="AM637" i="1"/>
  <c r="AN637" i="1"/>
  <c r="AO637" i="1"/>
  <c r="AP637" i="1"/>
  <c r="AQ637" i="1"/>
  <c r="AR637" i="1"/>
  <c r="AS637" i="1"/>
  <c r="AT637" i="1"/>
  <c r="AU637" i="1"/>
  <c r="AV637" i="1"/>
  <c r="AW637" i="1"/>
  <c r="C535" i="1"/>
  <c r="E535" i="1"/>
  <c r="K535" i="1"/>
  <c r="L535" i="1"/>
  <c r="M535" i="1"/>
  <c r="N535" i="1"/>
  <c r="O535" i="1"/>
  <c r="P535" i="1"/>
  <c r="Q535" i="1"/>
  <c r="R535" i="1"/>
  <c r="S535" i="1"/>
  <c r="T535" i="1"/>
  <c r="U535" i="1"/>
  <c r="V535" i="1"/>
  <c r="W535" i="1"/>
  <c r="X535" i="1"/>
  <c r="Y535" i="1"/>
  <c r="AD535" i="1"/>
  <c r="AE535" i="1"/>
  <c r="AF535" i="1"/>
  <c r="AG535" i="1"/>
  <c r="AH535" i="1"/>
  <c r="AI535" i="1"/>
  <c r="AJ535" i="1"/>
  <c r="AK535" i="1"/>
  <c r="AL535" i="1"/>
  <c r="AM535" i="1"/>
  <c r="AN535" i="1"/>
  <c r="AO535" i="1"/>
  <c r="AP535" i="1"/>
  <c r="AQ535" i="1"/>
  <c r="AR535" i="1"/>
  <c r="AS535" i="1"/>
  <c r="AT535" i="1"/>
  <c r="AU535" i="1"/>
  <c r="AV535" i="1"/>
  <c r="AW535" i="1"/>
  <c r="C555" i="1"/>
  <c r="E555" i="1"/>
  <c r="K555" i="1"/>
  <c r="L555" i="1"/>
  <c r="M555" i="1"/>
  <c r="N555" i="1"/>
  <c r="O555" i="1"/>
  <c r="P555" i="1"/>
  <c r="Q555" i="1"/>
  <c r="R555" i="1"/>
  <c r="S555" i="1"/>
  <c r="T555" i="1"/>
  <c r="U555" i="1"/>
  <c r="V555" i="1"/>
  <c r="W555" i="1"/>
  <c r="X555" i="1"/>
  <c r="Y555" i="1"/>
  <c r="AD555" i="1"/>
  <c r="AE555" i="1"/>
  <c r="AF555" i="1"/>
  <c r="AG555" i="1"/>
  <c r="AH555" i="1"/>
  <c r="AI555" i="1"/>
  <c r="AJ555" i="1"/>
  <c r="AK555" i="1"/>
  <c r="AL555" i="1"/>
  <c r="AM555" i="1"/>
  <c r="AN555" i="1"/>
  <c r="AO555" i="1"/>
  <c r="AP555" i="1"/>
  <c r="AQ555" i="1"/>
  <c r="AR555" i="1"/>
  <c r="AS555" i="1"/>
  <c r="AT555" i="1"/>
  <c r="AU555" i="1"/>
  <c r="AV555" i="1"/>
  <c r="AW555" i="1"/>
  <c r="A194" i="1"/>
  <c r="C194" i="1"/>
  <c r="E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W194" i="1"/>
  <c r="X194" i="1"/>
  <c r="Y194" i="1"/>
  <c r="AD194" i="1"/>
  <c r="AE194" i="1"/>
  <c r="AF194" i="1"/>
  <c r="AG194" i="1"/>
  <c r="AH194" i="1"/>
  <c r="AI194" i="1"/>
  <c r="AJ194" i="1"/>
  <c r="AK194" i="1"/>
  <c r="AL194" i="1"/>
  <c r="AM194" i="1"/>
  <c r="AN194" i="1"/>
  <c r="AO194" i="1"/>
  <c r="AP194" i="1"/>
  <c r="AQ194" i="1"/>
  <c r="AR194" i="1"/>
  <c r="AS194" i="1"/>
  <c r="AT194" i="1"/>
  <c r="AU194" i="1"/>
  <c r="AV194" i="1"/>
  <c r="AW194" i="1"/>
  <c r="A213" i="1"/>
  <c r="C213" i="1"/>
  <c r="E213" i="1"/>
  <c r="K213" i="1"/>
  <c r="L213" i="1"/>
  <c r="M213" i="1"/>
  <c r="N213" i="1"/>
  <c r="O213" i="1"/>
  <c r="P213" i="1"/>
  <c r="Q213" i="1"/>
  <c r="R213" i="1"/>
  <c r="S213" i="1"/>
  <c r="T213" i="1"/>
  <c r="U213" i="1"/>
  <c r="V213" i="1"/>
  <c r="W213" i="1"/>
  <c r="X213" i="1"/>
  <c r="Y213" i="1"/>
  <c r="AD213" i="1"/>
  <c r="AE213" i="1"/>
  <c r="AF213" i="1"/>
  <c r="AG213" i="1"/>
  <c r="AH213" i="1"/>
  <c r="AI213" i="1"/>
  <c r="AJ213" i="1"/>
  <c r="AK213" i="1"/>
  <c r="AL213" i="1"/>
  <c r="AM213" i="1"/>
  <c r="AN213" i="1"/>
  <c r="AO213" i="1"/>
  <c r="AP213" i="1"/>
  <c r="AQ213" i="1"/>
  <c r="AR213" i="1"/>
  <c r="AS213" i="1"/>
  <c r="AT213" i="1"/>
  <c r="AU213" i="1"/>
  <c r="AV213" i="1"/>
  <c r="AW213" i="1"/>
  <c r="C471" i="1"/>
  <c r="E471" i="1"/>
  <c r="K471" i="1"/>
  <c r="L471" i="1"/>
  <c r="M471" i="1"/>
  <c r="N471" i="1"/>
  <c r="O471" i="1"/>
  <c r="P471" i="1"/>
  <c r="Q471" i="1"/>
  <c r="R471" i="1"/>
  <c r="S471" i="1"/>
  <c r="T471" i="1"/>
  <c r="U471" i="1"/>
  <c r="V471" i="1"/>
  <c r="W471" i="1"/>
  <c r="X471" i="1"/>
  <c r="Y471" i="1"/>
  <c r="AD471" i="1"/>
  <c r="AE471" i="1"/>
  <c r="AF471" i="1"/>
  <c r="AG471" i="1"/>
  <c r="AH471" i="1"/>
  <c r="AI471" i="1"/>
  <c r="AJ471" i="1"/>
  <c r="AK471" i="1"/>
  <c r="AL471" i="1"/>
  <c r="AM471" i="1"/>
  <c r="AN471" i="1"/>
  <c r="AO471" i="1"/>
  <c r="AP471" i="1"/>
  <c r="AQ471" i="1"/>
  <c r="AR471" i="1"/>
  <c r="AS471" i="1"/>
  <c r="AT471" i="1"/>
  <c r="AU471" i="1"/>
  <c r="AV471" i="1"/>
  <c r="AW471" i="1"/>
  <c r="C495" i="1"/>
  <c r="E495" i="1"/>
  <c r="K495" i="1"/>
  <c r="L495" i="1"/>
  <c r="M495" i="1"/>
  <c r="N495" i="1"/>
  <c r="O495" i="1"/>
  <c r="P495" i="1"/>
  <c r="Q495" i="1"/>
  <c r="R495" i="1"/>
  <c r="S495" i="1"/>
  <c r="T495" i="1"/>
  <c r="U495" i="1"/>
  <c r="V495" i="1"/>
  <c r="W495" i="1"/>
  <c r="X495" i="1"/>
  <c r="Y495" i="1"/>
  <c r="AD495" i="1"/>
  <c r="AE495" i="1"/>
  <c r="AF495" i="1"/>
  <c r="AG495" i="1"/>
  <c r="AH495" i="1"/>
  <c r="AI495" i="1"/>
  <c r="AJ495" i="1"/>
  <c r="AK495" i="1"/>
  <c r="AL495" i="1"/>
  <c r="AM495" i="1"/>
  <c r="AN495" i="1"/>
  <c r="AO495" i="1"/>
  <c r="AP495" i="1"/>
  <c r="AQ495" i="1"/>
  <c r="AR495" i="1"/>
  <c r="AS495" i="1"/>
  <c r="AT495" i="1"/>
  <c r="AU495" i="1"/>
  <c r="AV495" i="1"/>
  <c r="AW495" i="1"/>
  <c r="C883" i="1"/>
  <c r="E883" i="1"/>
  <c r="K883" i="1"/>
  <c r="L883" i="1"/>
  <c r="M883" i="1"/>
  <c r="N883" i="1"/>
  <c r="O883" i="1"/>
  <c r="P883" i="1"/>
  <c r="Q883" i="1"/>
  <c r="R883" i="1"/>
  <c r="S883" i="1"/>
  <c r="T883" i="1"/>
  <c r="U883" i="1"/>
  <c r="V883" i="1"/>
  <c r="W883" i="1"/>
  <c r="X883" i="1"/>
  <c r="Y883" i="1"/>
  <c r="AD883" i="1"/>
  <c r="AE883" i="1"/>
  <c r="AF883" i="1"/>
  <c r="AG883" i="1"/>
  <c r="AH883" i="1"/>
  <c r="AI883" i="1"/>
  <c r="AJ883" i="1"/>
  <c r="AK883" i="1"/>
  <c r="AL883" i="1"/>
  <c r="AM883" i="1"/>
  <c r="AN883" i="1"/>
  <c r="AO883" i="1"/>
  <c r="AP883" i="1"/>
  <c r="AQ883" i="1"/>
  <c r="AR883" i="1"/>
  <c r="AS883" i="1"/>
  <c r="AT883" i="1"/>
  <c r="AU883" i="1"/>
  <c r="AV883" i="1"/>
  <c r="AW883" i="1"/>
  <c r="C904" i="1"/>
  <c r="E904" i="1"/>
  <c r="K904" i="1"/>
  <c r="L904" i="1"/>
  <c r="M904" i="1"/>
  <c r="N904" i="1"/>
  <c r="O904" i="1"/>
  <c r="P904" i="1"/>
  <c r="Q904" i="1"/>
  <c r="R904" i="1"/>
  <c r="S904" i="1"/>
  <c r="T904" i="1"/>
  <c r="U904" i="1"/>
  <c r="V904" i="1"/>
  <c r="W904" i="1"/>
  <c r="X904" i="1"/>
  <c r="Y904" i="1"/>
  <c r="AD904" i="1"/>
  <c r="AE904" i="1"/>
  <c r="AF904" i="1"/>
  <c r="AG904" i="1"/>
  <c r="AH904" i="1"/>
  <c r="AI904" i="1"/>
  <c r="AJ904" i="1"/>
  <c r="AK904" i="1"/>
  <c r="AL904" i="1"/>
  <c r="AM904" i="1"/>
  <c r="AN904" i="1"/>
  <c r="AO904" i="1"/>
  <c r="AP904" i="1"/>
  <c r="AQ904" i="1"/>
  <c r="AR904" i="1"/>
  <c r="AS904" i="1"/>
  <c r="AT904" i="1"/>
  <c r="AU904" i="1"/>
  <c r="AV904" i="1"/>
  <c r="AW904" i="1"/>
  <c r="A74" i="1"/>
  <c r="C74" i="1"/>
  <c r="E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AU74" i="1"/>
  <c r="AV74" i="1"/>
  <c r="AW74" i="1"/>
  <c r="A199" i="1"/>
  <c r="C199" i="1"/>
  <c r="E199" i="1"/>
  <c r="K199" i="1"/>
  <c r="L199" i="1"/>
  <c r="M199" i="1"/>
  <c r="N199" i="1"/>
  <c r="O199" i="1"/>
  <c r="P199" i="1"/>
  <c r="Q199" i="1"/>
  <c r="R199" i="1"/>
  <c r="S199" i="1"/>
  <c r="T199" i="1"/>
  <c r="U199" i="1"/>
  <c r="V199" i="1"/>
  <c r="W199" i="1"/>
  <c r="X199" i="1"/>
  <c r="Y199" i="1"/>
  <c r="AD199" i="1"/>
  <c r="AE199" i="1"/>
  <c r="AF199" i="1"/>
  <c r="AG199" i="1"/>
  <c r="AH199" i="1"/>
  <c r="AI199" i="1"/>
  <c r="AJ199" i="1"/>
  <c r="AK199" i="1"/>
  <c r="AL199" i="1"/>
  <c r="AM199" i="1"/>
  <c r="AN199" i="1"/>
  <c r="AO199" i="1"/>
  <c r="AP199" i="1"/>
  <c r="AQ199" i="1"/>
  <c r="AR199" i="1"/>
  <c r="AS199" i="1"/>
  <c r="AT199" i="1"/>
  <c r="AU199" i="1"/>
  <c r="AV199" i="1"/>
  <c r="AW199" i="1"/>
  <c r="A218" i="1"/>
  <c r="C218" i="1"/>
  <c r="E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W218" i="1"/>
  <c r="X218" i="1"/>
  <c r="Y218" i="1"/>
  <c r="AD218" i="1"/>
  <c r="AE218" i="1"/>
  <c r="AF218" i="1"/>
  <c r="AG218" i="1"/>
  <c r="AH218" i="1"/>
  <c r="AI218" i="1"/>
  <c r="AJ218" i="1"/>
  <c r="AK218" i="1"/>
  <c r="AL218" i="1"/>
  <c r="AM218" i="1"/>
  <c r="AN218" i="1"/>
  <c r="AO218" i="1"/>
  <c r="AP218" i="1"/>
  <c r="AQ218" i="1"/>
  <c r="AR218" i="1"/>
  <c r="AS218" i="1"/>
  <c r="AT218" i="1"/>
  <c r="AU218" i="1"/>
  <c r="AV218" i="1"/>
  <c r="AW218" i="1"/>
  <c r="A440" i="1"/>
  <c r="C440" i="1"/>
  <c r="E440" i="1"/>
  <c r="K440" i="1"/>
  <c r="L440" i="1"/>
  <c r="M440" i="1"/>
  <c r="N440" i="1"/>
  <c r="O440" i="1"/>
  <c r="P440" i="1"/>
  <c r="Q440" i="1"/>
  <c r="R440" i="1"/>
  <c r="S440" i="1"/>
  <c r="T440" i="1"/>
  <c r="U440" i="1"/>
  <c r="V440" i="1"/>
  <c r="W440" i="1"/>
  <c r="X440" i="1"/>
  <c r="Y440" i="1"/>
  <c r="AD440" i="1"/>
  <c r="AE440" i="1"/>
  <c r="AF440" i="1"/>
  <c r="AG440" i="1"/>
  <c r="AH440" i="1"/>
  <c r="AI440" i="1"/>
  <c r="AJ440" i="1"/>
  <c r="AK440" i="1"/>
  <c r="AL440" i="1"/>
  <c r="AM440" i="1"/>
  <c r="AN440" i="1"/>
  <c r="AO440" i="1"/>
  <c r="AP440" i="1"/>
  <c r="AQ440" i="1"/>
  <c r="AR440" i="1"/>
  <c r="AS440" i="1"/>
  <c r="AT440" i="1"/>
  <c r="AU440" i="1"/>
  <c r="AV440" i="1"/>
  <c r="AW440" i="1"/>
  <c r="A454" i="1"/>
  <c r="C454" i="1"/>
  <c r="E454" i="1"/>
  <c r="K454" i="1"/>
  <c r="L454" i="1"/>
  <c r="M454" i="1"/>
  <c r="N454" i="1"/>
  <c r="O454" i="1"/>
  <c r="P454" i="1"/>
  <c r="Q454" i="1"/>
  <c r="R454" i="1"/>
  <c r="S454" i="1"/>
  <c r="T454" i="1"/>
  <c r="U454" i="1"/>
  <c r="V454" i="1"/>
  <c r="W454" i="1"/>
  <c r="X454" i="1"/>
  <c r="Y454" i="1"/>
  <c r="AD454" i="1"/>
  <c r="AE454" i="1"/>
  <c r="AF454" i="1"/>
  <c r="AG454" i="1"/>
  <c r="AH454" i="1"/>
  <c r="AI454" i="1"/>
  <c r="AJ454" i="1"/>
  <c r="AK454" i="1"/>
  <c r="AL454" i="1"/>
  <c r="AM454" i="1"/>
  <c r="AN454" i="1"/>
  <c r="AO454" i="1"/>
  <c r="AP454" i="1"/>
  <c r="AQ454" i="1"/>
  <c r="AR454" i="1"/>
  <c r="AS454" i="1"/>
  <c r="AT454" i="1"/>
  <c r="AU454" i="1"/>
  <c r="AV454" i="1"/>
  <c r="AW454" i="1"/>
  <c r="C643" i="1"/>
  <c r="E643" i="1"/>
  <c r="K643" i="1"/>
  <c r="L643" i="1"/>
  <c r="M643" i="1"/>
  <c r="N643" i="1"/>
  <c r="O643" i="1"/>
  <c r="P643" i="1"/>
  <c r="Q643" i="1"/>
  <c r="R643" i="1"/>
  <c r="S643" i="1"/>
  <c r="T643" i="1"/>
  <c r="U643" i="1"/>
  <c r="V643" i="1"/>
  <c r="W643" i="1"/>
  <c r="X643" i="1"/>
  <c r="Y643" i="1"/>
  <c r="AD643" i="1"/>
  <c r="AE643" i="1"/>
  <c r="AF643" i="1"/>
  <c r="AG643" i="1"/>
  <c r="AH643" i="1"/>
  <c r="AI643" i="1"/>
  <c r="AJ643" i="1"/>
  <c r="AK643" i="1"/>
  <c r="AL643" i="1"/>
  <c r="AM643" i="1"/>
  <c r="AN643" i="1"/>
  <c r="AO643" i="1"/>
  <c r="AP643" i="1"/>
  <c r="AQ643" i="1"/>
  <c r="AR643" i="1"/>
  <c r="AS643" i="1"/>
  <c r="AT643" i="1"/>
  <c r="AU643" i="1"/>
  <c r="AV643" i="1"/>
  <c r="AW643" i="1"/>
  <c r="C657" i="1"/>
  <c r="E657" i="1"/>
  <c r="K657" i="1"/>
  <c r="L657" i="1"/>
  <c r="M657" i="1"/>
  <c r="N657" i="1"/>
  <c r="O657" i="1"/>
  <c r="P657" i="1"/>
  <c r="Q657" i="1"/>
  <c r="R657" i="1"/>
  <c r="S657" i="1"/>
  <c r="T657" i="1"/>
  <c r="U657" i="1"/>
  <c r="V657" i="1"/>
  <c r="W657" i="1"/>
  <c r="X657" i="1"/>
  <c r="Y657" i="1"/>
  <c r="AD657" i="1"/>
  <c r="AE657" i="1"/>
  <c r="AF657" i="1"/>
  <c r="AG657" i="1"/>
  <c r="AH657" i="1"/>
  <c r="AI657" i="1"/>
  <c r="AJ657" i="1"/>
  <c r="AK657" i="1"/>
  <c r="AL657" i="1"/>
  <c r="AM657" i="1"/>
  <c r="AN657" i="1"/>
  <c r="AO657" i="1"/>
  <c r="AP657" i="1"/>
  <c r="AQ657" i="1"/>
  <c r="AR657" i="1"/>
  <c r="AS657" i="1"/>
  <c r="AT657" i="1"/>
  <c r="AU657" i="1"/>
  <c r="AV657" i="1"/>
  <c r="AW657" i="1"/>
  <c r="C802" i="1"/>
  <c r="E802" i="1"/>
  <c r="K802" i="1"/>
  <c r="L802" i="1"/>
  <c r="M802" i="1"/>
  <c r="N802" i="1"/>
  <c r="O802" i="1"/>
  <c r="P802" i="1"/>
  <c r="Q802" i="1"/>
  <c r="R802" i="1"/>
  <c r="S802" i="1"/>
  <c r="T802" i="1"/>
  <c r="U802" i="1"/>
  <c r="V802" i="1"/>
  <c r="W802" i="1"/>
  <c r="X802" i="1"/>
  <c r="Y802" i="1"/>
  <c r="AD802" i="1"/>
  <c r="AE802" i="1"/>
  <c r="AF802" i="1"/>
  <c r="AG802" i="1"/>
  <c r="AH802" i="1"/>
  <c r="AI802" i="1"/>
  <c r="AJ802" i="1"/>
  <c r="AK802" i="1"/>
  <c r="AL802" i="1"/>
  <c r="AM802" i="1"/>
  <c r="AN802" i="1"/>
  <c r="AO802" i="1"/>
  <c r="AP802" i="1"/>
  <c r="AQ802" i="1"/>
  <c r="AR802" i="1"/>
  <c r="AS802" i="1"/>
  <c r="AT802" i="1"/>
  <c r="AU802" i="1"/>
  <c r="AV802" i="1"/>
  <c r="AW802" i="1"/>
  <c r="C817" i="1"/>
  <c r="E817" i="1"/>
  <c r="K817" i="1"/>
  <c r="L817" i="1"/>
  <c r="M817" i="1"/>
  <c r="N817" i="1"/>
  <c r="O817" i="1"/>
  <c r="P817" i="1"/>
  <c r="Q817" i="1"/>
  <c r="R817" i="1"/>
  <c r="S817" i="1"/>
  <c r="T817" i="1"/>
  <c r="U817" i="1"/>
  <c r="V817" i="1"/>
  <c r="W817" i="1"/>
  <c r="X817" i="1"/>
  <c r="Y817" i="1"/>
  <c r="AD817" i="1"/>
  <c r="AE817" i="1"/>
  <c r="AF817" i="1"/>
  <c r="AG817" i="1"/>
  <c r="AH817" i="1"/>
  <c r="AI817" i="1"/>
  <c r="AJ817" i="1"/>
  <c r="AK817" i="1"/>
  <c r="AL817" i="1"/>
  <c r="AM817" i="1"/>
  <c r="AN817" i="1"/>
  <c r="AO817" i="1"/>
  <c r="AP817" i="1"/>
  <c r="AQ817" i="1"/>
  <c r="AR817" i="1"/>
  <c r="AS817" i="1"/>
  <c r="AT817" i="1"/>
  <c r="AU817" i="1"/>
  <c r="AV817" i="1"/>
  <c r="AW817" i="1"/>
  <c r="A46" i="1"/>
  <c r="C46" i="1"/>
  <c r="E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AD46" i="1"/>
  <c r="AE46" i="1"/>
  <c r="AF46" i="1"/>
  <c r="AG46" i="1"/>
  <c r="AH46" i="1"/>
  <c r="AI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64" i="1"/>
  <c r="C64" i="1"/>
  <c r="E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AU64" i="1"/>
  <c r="AV64" i="1"/>
  <c r="AW64" i="1"/>
  <c r="C477" i="1"/>
  <c r="E477" i="1"/>
  <c r="K477" i="1"/>
  <c r="L477" i="1"/>
  <c r="M477" i="1"/>
  <c r="N477" i="1"/>
  <c r="O477" i="1"/>
  <c r="P477" i="1"/>
  <c r="Q477" i="1"/>
  <c r="R477" i="1"/>
  <c r="S477" i="1"/>
  <c r="T477" i="1"/>
  <c r="U477" i="1"/>
  <c r="V477" i="1"/>
  <c r="W477" i="1"/>
  <c r="X477" i="1"/>
  <c r="Y477" i="1"/>
  <c r="AD477" i="1"/>
  <c r="AE477" i="1"/>
  <c r="AF477" i="1"/>
  <c r="AG477" i="1"/>
  <c r="AH477" i="1"/>
  <c r="AI477" i="1"/>
  <c r="AJ477" i="1"/>
  <c r="AK477" i="1"/>
  <c r="AL477" i="1"/>
  <c r="AM477" i="1"/>
  <c r="AN477" i="1"/>
  <c r="AO477" i="1"/>
  <c r="AP477" i="1"/>
  <c r="AQ477" i="1"/>
  <c r="AR477" i="1"/>
  <c r="AS477" i="1"/>
  <c r="AT477" i="1"/>
  <c r="AU477" i="1"/>
  <c r="AV477" i="1"/>
  <c r="AW477" i="1"/>
  <c r="C501" i="1"/>
  <c r="E501" i="1"/>
  <c r="K501" i="1"/>
  <c r="L501" i="1"/>
  <c r="M501" i="1"/>
  <c r="N501" i="1"/>
  <c r="O501" i="1"/>
  <c r="P501" i="1"/>
  <c r="Q501" i="1"/>
  <c r="R501" i="1"/>
  <c r="S501" i="1"/>
  <c r="T501" i="1"/>
  <c r="U501" i="1"/>
  <c r="V501" i="1"/>
  <c r="W501" i="1"/>
  <c r="X501" i="1"/>
  <c r="Y501" i="1"/>
  <c r="AD501" i="1"/>
  <c r="AE501" i="1"/>
  <c r="AF501" i="1"/>
  <c r="AG501" i="1"/>
  <c r="AH501" i="1"/>
  <c r="AI501" i="1"/>
  <c r="AJ501" i="1"/>
  <c r="AK501" i="1"/>
  <c r="AL501" i="1"/>
  <c r="AM501" i="1"/>
  <c r="AN501" i="1"/>
  <c r="AO501" i="1"/>
  <c r="AP501" i="1"/>
  <c r="AQ501" i="1"/>
  <c r="AR501" i="1"/>
  <c r="AS501" i="1"/>
  <c r="AT501" i="1"/>
  <c r="AU501" i="1"/>
  <c r="AV501" i="1"/>
  <c r="AW501" i="1"/>
  <c r="C951" i="1"/>
  <c r="E951" i="1"/>
  <c r="K951" i="1"/>
  <c r="L951" i="1"/>
  <c r="M951" i="1"/>
  <c r="N951" i="1"/>
  <c r="O951" i="1"/>
  <c r="P951" i="1"/>
  <c r="Q951" i="1"/>
  <c r="R951" i="1"/>
  <c r="S951" i="1"/>
  <c r="T951" i="1"/>
  <c r="U951" i="1"/>
  <c r="V951" i="1"/>
  <c r="W951" i="1"/>
  <c r="X951" i="1"/>
  <c r="Y951" i="1"/>
  <c r="AD951" i="1"/>
  <c r="AE951" i="1"/>
  <c r="AF951" i="1"/>
  <c r="AG951" i="1"/>
  <c r="AH951" i="1"/>
  <c r="AI951" i="1"/>
  <c r="AJ951" i="1"/>
  <c r="AK951" i="1"/>
  <c r="AL951" i="1"/>
  <c r="AM951" i="1"/>
  <c r="AN951" i="1"/>
  <c r="AO951" i="1"/>
  <c r="AP951" i="1"/>
  <c r="AQ951" i="1"/>
  <c r="AR951" i="1"/>
  <c r="AS951" i="1"/>
  <c r="AT951" i="1"/>
  <c r="AU951" i="1"/>
  <c r="AV951" i="1"/>
  <c r="AW951" i="1"/>
  <c r="A133" i="1"/>
  <c r="C133" i="1"/>
  <c r="E133" i="1"/>
  <c r="K133" i="1"/>
  <c r="L133" i="1"/>
  <c r="M133" i="1"/>
  <c r="N133" i="1"/>
  <c r="O133" i="1"/>
  <c r="P133" i="1"/>
  <c r="Q133" i="1"/>
  <c r="R133" i="1"/>
  <c r="S133" i="1"/>
  <c r="T133" i="1"/>
  <c r="U133" i="1"/>
  <c r="V133" i="1"/>
  <c r="W133" i="1"/>
  <c r="X133" i="1"/>
  <c r="Y133" i="1"/>
  <c r="AD133" i="1"/>
  <c r="AE133" i="1"/>
  <c r="AF133" i="1"/>
  <c r="AG133" i="1"/>
  <c r="AH133" i="1"/>
  <c r="AI133" i="1"/>
  <c r="AJ133" i="1"/>
  <c r="AK133" i="1"/>
  <c r="AL133" i="1"/>
  <c r="AM133" i="1"/>
  <c r="AN133" i="1"/>
  <c r="AO133" i="1"/>
  <c r="AP133" i="1"/>
  <c r="AQ133" i="1"/>
  <c r="AR133" i="1"/>
  <c r="AS133" i="1"/>
  <c r="AT133" i="1"/>
  <c r="AU133" i="1"/>
  <c r="AV133" i="1"/>
  <c r="AW133" i="1"/>
  <c r="A155" i="1"/>
  <c r="C155" i="1"/>
  <c r="E155" i="1"/>
  <c r="K155" i="1"/>
  <c r="L155" i="1"/>
  <c r="M155" i="1"/>
  <c r="N155" i="1"/>
  <c r="O155" i="1"/>
  <c r="P155" i="1"/>
  <c r="Q155" i="1"/>
  <c r="R155" i="1"/>
  <c r="S155" i="1"/>
  <c r="T155" i="1"/>
  <c r="U155" i="1"/>
  <c r="V155" i="1"/>
  <c r="W155" i="1"/>
  <c r="X155" i="1"/>
  <c r="Y155" i="1"/>
  <c r="AD155" i="1"/>
  <c r="AE155" i="1"/>
  <c r="AF155" i="1"/>
  <c r="AG155" i="1"/>
  <c r="AH155" i="1"/>
  <c r="AI155" i="1"/>
  <c r="AJ155" i="1"/>
  <c r="AK155" i="1"/>
  <c r="AL155" i="1"/>
  <c r="AM155" i="1"/>
  <c r="AN155" i="1"/>
  <c r="AO155" i="1"/>
  <c r="AP155" i="1"/>
  <c r="AQ155" i="1"/>
  <c r="AR155" i="1"/>
  <c r="AS155" i="1"/>
  <c r="AT155" i="1"/>
  <c r="AU155" i="1"/>
  <c r="AV155" i="1"/>
  <c r="AW155" i="1"/>
  <c r="A177" i="1"/>
  <c r="C177" i="1"/>
  <c r="E177" i="1"/>
  <c r="K177" i="1"/>
  <c r="L177" i="1"/>
  <c r="M177" i="1"/>
  <c r="N177" i="1"/>
  <c r="O177" i="1"/>
  <c r="P177" i="1"/>
  <c r="Q177" i="1"/>
  <c r="R177" i="1"/>
  <c r="S177" i="1"/>
  <c r="T177" i="1"/>
  <c r="U177" i="1"/>
  <c r="V177" i="1"/>
  <c r="W177" i="1"/>
  <c r="X177" i="1"/>
  <c r="Y177" i="1"/>
  <c r="AD177" i="1"/>
  <c r="AE177" i="1"/>
  <c r="AF177" i="1"/>
  <c r="AG177" i="1"/>
  <c r="AH177" i="1"/>
  <c r="AI177" i="1"/>
  <c r="AJ177" i="1"/>
  <c r="AK177" i="1"/>
  <c r="AL177" i="1"/>
  <c r="AM177" i="1"/>
  <c r="AN177" i="1"/>
  <c r="AO177" i="1"/>
  <c r="AP177" i="1"/>
  <c r="AQ177" i="1"/>
  <c r="AR177" i="1"/>
  <c r="AS177" i="1"/>
  <c r="AT177" i="1"/>
  <c r="AU177" i="1"/>
  <c r="AV177" i="1"/>
  <c r="AW177" i="1"/>
  <c r="C526" i="1"/>
  <c r="E526" i="1"/>
  <c r="K526" i="1"/>
  <c r="L526" i="1"/>
  <c r="M526" i="1"/>
  <c r="N526" i="1"/>
  <c r="O526" i="1"/>
  <c r="P526" i="1"/>
  <c r="Q526" i="1"/>
  <c r="R526" i="1"/>
  <c r="S526" i="1"/>
  <c r="T526" i="1"/>
  <c r="U526" i="1"/>
  <c r="V526" i="1"/>
  <c r="W526" i="1"/>
  <c r="X526" i="1"/>
  <c r="Y526" i="1"/>
  <c r="AD526" i="1"/>
  <c r="AE526" i="1"/>
  <c r="AF526" i="1"/>
  <c r="AG526" i="1"/>
  <c r="AH526" i="1"/>
  <c r="AI526" i="1"/>
  <c r="AJ526" i="1"/>
  <c r="AK526" i="1"/>
  <c r="AL526" i="1"/>
  <c r="AM526" i="1"/>
  <c r="AN526" i="1"/>
  <c r="AO526" i="1"/>
  <c r="AP526" i="1"/>
  <c r="AQ526" i="1"/>
  <c r="AR526" i="1"/>
  <c r="AS526" i="1"/>
  <c r="AT526" i="1"/>
  <c r="AU526" i="1"/>
  <c r="AV526" i="1"/>
  <c r="AW526" i="1"/>
  <c r="A238" i="1"/>
  <c r="C238" i="1"/>
  <c r="E238" i="1"/>
  <c r="K238" i="1"/>
  <c r="L238" i="1"/>
  <c r="M238" i="1"/>
  <c r="N238" i="1"/>
  <c r="O238" i="1"/>
  <c r="P238" i="1"/>
  <c r="Q238" i="1"/>
  <c r="R238" i="1"/>
  <c r="S238" i="1"/>
  <c r="T238" i="1"/>
  <c r="U238" i="1"/>
  <c r="V238" i="1"/>
  <c r="W238" i="1"/>
  <c r="X238" i="1"/>
  <c r="Y238" i="1"/>
  <c r="AD238" i="1"/>
  <c r="AE238" i="1"/>
  <c r="AF238" i="1"/>
  <c r="AG238" i="1"/>
  <c r="AH238" i="1"/>
  <c r="AI238" i="1"/>
  <c r="AJ238" i="1"/>
  <c r="AK238" i="1"/>
  <c r="AL238" i="1"/>
  <c r="AM238" i="1"/>
  <c r="AN238" i="1"/>
  <c r="AO238" i="1"/>
  <c r="AP238" i="1"/>
  <c r="AQ238" i="1"/>
  <c r="AR238" i="1"/>
  <c r="AS238" i="1"/>
  <c r="AT238" i="1"/>
  <c r="AU238" i="1"/>
  <c r="AV238" i="1"/>
  <c r="AW238" i="1"/>
  <c r="A254" i="1"/>
  <c r="C254" i="1"/>
  <c r="E254" i="1"/>
  <c r="K254" i="1"/>
  <c r="L254" i="1"/>
  <c r="M254" i="1"/>
  <c r="N254" i="1"/>
  <c r="O254" i="1"/>
  <c r="P254" i="1"/>
  <c r="Q254" i="1"/>
  <c r="R254" i="1"/>
  <c r="S254" i="1"/>
  <c r="T254" i="1"/>
  <c r="U254" i="1"/>
  <c r="V254" i="1"/>
  <c r="W254" i="1"/>
  <c r="X254" i="1"/>
  <c r="Y254" i="1"/>
  <c r="AD254" i="1"/>
  <c r="AE254" i="1"/>
  <c r="AF254" i="1"/>
  <c r="AG254" i="1"/>
  <c r="AH254" i="1"/>
  <c r="AI254" i="1"/>
  <c r="AJ254" i="1"/>
  <c r="AK254" i="1"/>
  <c r="AL254" i="1"/>
  <c r="AM254" i="1"/>
  <c r="AN254" i="1"/>
  <c r="AO254" i="1"/>
  <c r="AP254" i="1"/>
  <c r="AQ254" i="1"/>
  <c r="AR254" i="1"/>
  <c r="AS254" i="1"/>
  <c r="AT254" i="1"/>
  <c r="AU254" i="1"/>
  <c r="AV254" i="1"/>
  <c r="AW254" i="1"/>
  <c r="C764" i="1"/>
  <c r="E764" i="1"/>
  <c r="K764" i="1"/>
  <c r="L764" i="1"/>
  <c r="M764" i="1"/>
  <c r="N764" i="1"/>
  <c r="O764" i="1"/>
  <c r="P764" i="1"/>
  <c r="Q764" i="1"/>
  <c r="R764" i="1"/>
  <c r="S764" i="1"/>
  <c r="T764" i="1"/>
  <c r="U764" i="1"/>
  <c r="V764" i="1"/>
  <c r="W764" i="1"/>
  <c r="X764" i="1"/>
  <c r="Y764" i="1"/>
  <c r="AD764" i="1"/>
  <c r="AE764" i="1"/>
  <c r="AF764" i="1"/>
  <c r="AG764" i="1"/>
  <c r="AH764" i="1"/>
  <c r="AI764" i="1"/>
  <c r="AJ764" i="1"/>
  <c r="AK764" i="1"/>
  <c r="AL764" i="1"/>
  <c r="AM764" i="1"/>
  <c r="AN764" i="1"/>
  <c r="AO764" i="1"/>
  <c r="AP764" i="1"/>
  <c r="AQ764" i="1"/>
  <c r="AR764" i="1"/>
  <c r="AS764" i="1"/>
  <c r="AT764" i="1"/>
  <c r="AU764" i="1"/>
  <c r="AV764" i="1"/>
  <c r="AW764" i="1"/>
  <c r="C778" i="1"/>
  <c r="E778" i="1"/>
  <c r="K778" i="1"/>
  <c r="L778" i="1"/>
  <c r="M778" i="1"/>
  <c r="N778" i="1"/>
  <c r="O778" i="1"/>
  <c r="P778" i="1"/>
  <c r="Q778" i="1"/>
  <c r="R778" i="1"/>
  <c r="S778" i="1"/>
  <c r="T778" i="1"/>
  <c r="U778" i="1"/>
  <c r="V778" i="1"/>
  <c r="W778" i="1"/>
  <c r="X778" i="1"/>
  <c r="Y778" i="1"/>
  <c r="AD778" i="1"/>
  <c r="AE778" i="1"/>
  <c r="AF778" i="1"/>
  <c r="AG778" i="1"/>
  <c r="AH778" i="1"/>
  <c r="AI778" i="1"/>
  <c r="AJ778" i="1"/>
  <c r="AK778" i="1"/>
  <c r="AL778" i="1"/>
  <c r="AM778" i="1"/>
  <c r="AN778" i="1"/>
  <c r="AO778" i="1"/>
  <c r="AP778" i="1"/>
  <c r="AQ778" i="1"/>
  <c r="AR778" i="1"/>
  <c r="AS778" i="1"/>
  <c r="AT778" i="1"/>
  <c r="AU778" i="1"/>
  <c r="AV778" i="1"/>
  <c r="AW778" i="1"/>
  <c r="A445" i="1"/>
  <c r="C445" i="1"/>
  <c r="E445" i="1"/>
  <c r="K445" i="1"/>
  <c r="L445" i="1"/>
  <c r="M445" i="1"/>
  <c r="N445" i="1"/>
  <c r="O445" i="1"/>
  <c r="P445" i="1"/>
  <c r="Q445" i="1"/>
  <c r="R445" i="1"/>
  <c r="S445" i="1"/>
  <c r="T445" i="1"/>
  <c r="U445" i="1"/>
  <c r="V445" i="1"/>
  <c r="W445" i="1"/>
  <c r="X445" i="1"/>
  <c r="Y445" i="1"/>
  <c r="AD445" i="1"/>
  <c r="AE445" i="1"/>
  <c r="AF445" i="1"/>
  <c r="AG445" i="1"/>
  <c r="AH445" i="1"/>
  <c r="AI445" i="1"/>
  <c r="AJ445" i="1"/>
  <c r="AK445" i="1"/>
  <c r="AL445" i="1"/>
  <c r="AM445" i="1"/>
  <c r="AN445" i="1"/>
  <c r="AO445" i="1"/>
  <c r="AP445" i="1"/>
  <c r="AQ445" i="1"/>
  <c r="AR445" i="1"/>
  <c r="AS445" i="1"/>
  <c r="AT445" i="1"/>
  <c r="AU445" i="1"/>
  <c r="AV445" i="1"/>
  <c r="AW445" i="1"/>
  <c r="A458" i="1"/>
  <c r="C458" i="1"/>
  <c r="E458" i="1"/>
  <c r="K458" i="1"/>
  <c r="L458" i="1"/>
  <c r="M458" i="1"/>
  <c r="N458" i="1"/>
  <c r="O458" i="1"/>
  <c r="P458" i="1"/>
  <c r="Q458" i="1"/>
  <c r="R458" i="1"/>
  <c r="S458" i="1"/>
  <c r="T458" i="1"/>
  <c r="U458" i="1"/>
  <c r="V458" i="1"/>
  <c r="W458" i="1"/>
  <c r="X458" i="1"/>
  <c r="Y458" i="1"/>
  <c r="AD458" i="1"/>
  <c r="AE458" i="1"/>
  <c r="AF458" i="1"/>
  <c r="AG458" i="1"/>
  <c r="AH458" i="1"/>
  <c r="AI458" i="1"/>
  <c r="AJ458" i="1"/>
  <c r="AK458" i="1"/>
  <c r="AL458" i="1"/>
  <c r="AM458" i="1"/>
  <c r="AN458" i="1"/>
  <c r="AO458" i="1"/>
  <c r="AP458" i="1"/>
  <c r="AQ458" i="1"/>
  <c r="AR458" i="1"/>
  <c r="AS458" i="1"/>
  <c r="AT458" i="1"/>
  <c r="AU458" i="1"/>
  <c r="AV458" i="1"/>
  <c r="AW458" i="1"/>
  <c r="C652" i="1"/>
  <c r="E652" i="1"/>
  <c r="K652" i="1"/>
  <c r="L652" i="1"/>
  <c r="M652" i="1"/>
  <c r="N652" i="1"/>
  <c r="O652" i="1"/>
  <c r="P652" i="1"/>
  <c r="Q652" i="1"/>
  <c r="R652" i="1"/>
  <c r="S652" i="1"/>
  <c r="T652" i="1"/>
  <c r="U652" i="1"/>
  <c r="V652" i="1"/>
  <c r="W652" i="1"/>
  <c r="X652" i="1"/>
  <c r="Y652" i="1"/>
  <c r="AD652" i="1"/>
  <c r="AE652" i="1"/>
  <c r="AF652" i="1"/>
  <c r="AG652" i="1"/>
  <c r="AH652" i="1"/>
  <c r="AI652" i="1"/>
  <c r="AJ652" i="1"/>
  <c r="AK652" i="1"/>
  <c r="AL652" i="1"/>
  <c r="AM652" i="1"/>
  <c r="AN652" i="1"/>
  <c r="AO652" i="1"/>
  <c r="AP652" i="1"/>
  <c r="AQ652" i="1"/>
  <c r="AR652" i="1"/>
  <c r="AS652" i="1"/>
  <c r="AT652" i="1"/>
  <c r="AU652" i="1"/>
  <c r="AV652" i="1"/>
  <c r="AW652" i="1"/>
  <c r="A208" i="1"/>
  <c r="C208" i="1"/>
  <c r="E208" i="1"/>
  <c r="K208" i="1"/>
  <c r="L208" i="1"/>
  <c r="M208" i="1"/>
  <c r="N208" i="1"/>
  <c r="O208" i="1"/>
  <c r="P208" i="1"/>
  <c r="Q208" i="1"/>
  <c r="R208" i="1"/>
  <c r="S208" i="1"/>
  <c r="T208" i="1"/>
  <c r="U208" i="1"/>
  <c r="V208" i="1"/>
  <c r="W208" i="1"/>
  <c r="X208" i="1"/>
  <c r="Y208" i="1"/>
  <c r="AD208" i="1"/>
  <c r="AE208" i="1"/>
  <c r="AF208" i="1"/>
  <c r="AG208" i="1"/>
  <c r="AH208" i="1"/>
  <c r="AI208" i="1"/>
  <c r="AJ208" i="1"/>
  <c r="AK208" i="1"/>
  <c r="AL208" i="1"/>
  <c r="AM208" i="1"/>
  <c r="AN208" i="1"/>
  <c r="AO208" i="1"/>
  <c r="AP208" i="1"/>
  <c r="AQ208" i="1"/>
  <c r="AR208" i="1"/>
  <c r="AS208" i="1"/>
  <c r="AT208" i="1"/>
  <c r="AU208" i="1"/>
  <c r="AV208" i="1"/>
  <c r="AW208" i="1"/>
  <c r="A227" i="1"/>
  <c r="C227" i="1"/>
  <c r="E227" i="1"/>
  <c r="K227" i="1"/>
  <c r="L227" i="1"/>
  <c r="M227" i="1"/>
  <c r="N227" i="1"/>
  <c r="O227" i="1"/>
  <c r="P227" i="1"/>
  <c r="Q227" i="1"/>
  <c r="R227" i="1"/>
  <c r="S227" i="1"/>
  <c r="T227" i="1"/>
  <c r="U227" i="1"/>
  <c r="V227" i="1"/>
  <c r="W227" i="1"/>
  <c r="X227" i="1"/>
  <c r="Y227" i="1"/>
  <c r="AD227" i="1"/>
  <c r="AE227" i="1"/>
  <c r="AF227" i="1"/>
  <c r="AG227" i="1"/>
  <c r="AH227" i="1"/>
  <c r="AI227" i="1"/>
  <c r="AJ227" i="1"/>
  <c r="AK227" i="1"/>
  <c r="AL227" i="1"/>
  <c r="AM227" i="1"/>
  <c r="AN227" i="1"/>
  <c r="AO227" i="1"/>
  <c r="AP227" i="1"/>
  <c r="AQ227" i="1"/>
  <c r="AR227" i="1"/>
  <c r="AS227" i="1"/>
  <c r="AT227" i="1"/>
  <c r="AU227" i="1"/>
  <c r="AV227" i="1"/>
  <c r="AW227" i="1"/>
  <c r="A288" i="1"/>
  <c r="C288" i="1"/>
  <c r="E288" i="1"/>
  <c r="K288" i="1"/>
  <c r="L288" i="1"/>
  <c r="M288" i="1"/>
  <c r="N288" i="1"/>
  <c r="O288" i="1"/>
  <c r="P288" i="1"/>
  <c r="Q288" i="1"/>
  <c r="R288" i="1"/>
  <c r="S288" i="1"/>
  <c r="T288" i="1"/>
  <c r="U288" i="1"/>
  <c r="V288" i="1"/>
  <c r="W288" i="1"/>
  <c r="X288" i="1"/>
  <c r="Y288" i="1"/>
  <c r="AD288" i="1"/>
  <c r="AE288" i="1"/>
  <c r="AF288" i="1"/>
  <c r="AG288" i="1"/>
  <c r="AH288" i="1"/>
  <c r="AI288" i="1"/>
  <c r="AJ288" i="1"/>
  <c r="AK288" i="1"/>
  <c r="AL288" i="1"/>
  <c r="AM288" i="1"/>
  <c r="AN288" i="1"/>
  <c r="AO288" i="1"/>
  <c r="AP288" i="1"/>
  <c r="AQ288" i="1"/>
  <c r="AR288" i="1"/>
  <c r="AS288" i="1"/>
  <c r="AT288" i="1"/>
  <c r="AU288" i="1"/>
  <c r="AV288" i="1"/>
  <c r="AW288" i="1"/>
  <c r="A305" i="1"/>
  <c r="C305" i="1"/>
  <c r="E305" i="1"/>
  <c r="K305" i="1"/>
  <c r="L305" i="1"/>
  <c r="M305" i="1"/>
  <c r="N305" i="1"/>
  <c r="O305" i="1"/>
  <c r="P305" i="1"/>
  <c r="Q305" i="1"/>
  <c r="R305" i="1"/>
  <c r="S305" i="1"/>
  <c r="T305" i="1"/>
  <c r="U305" i="1"/>
  <c r="V305" i="1"/>
  <c r="W305" i="1"/>
  <c r="X305" i="1"/>
  <c r="Y305" i="1"/>
  <c r="AD305" i="1"/>
  <c r="AE305" i="1"/>
  <c r="AF305" i="1"/>
  <c r="AG305" i="1"/>
  <c r="AH305" i="1"/>
  <c r="AI305" i="1"/>
  <c r="AJ305" i="1"/>
  <c r="AK305" i="1"/>
  <c r="AL305" i="1"/>
  <c r="AM305" i="1"/>
  <c r="AN305" i="1"/>
  <c r="AO305" i="1"/>
  <c r="AP305" i="1"/>
  <c r="AQ305" i="1"/>
  <c r="AR305" i="1"/>
  <c r="AS305" i="1"/>
  <c r="AT305" i="1"/>
  <c r="AU305" i="1"/>
  <c r="AV305" i="1"/>
  <c r="AW305" i="1"/>
  <c r="A323" i="1"/>
  <c r="C323" i="1"/>
  <c r="E323" i="1"/>
  <c r="K323" i="1"/>
  <c r="L323" i="1"/>
  <c r="M323" i="1"/>
  <c r="N323" i="1"/>
  <c r="O323" i="1"/>
  <c r="P323" i="1"/>
  <c r="Q323" i="1"/>
  <c r="R323" i="1"/>
  <c r="S323" i="1"/>
  <c r="T323" i="1"/>
  <c r="U323" i="1"/>
  <c r="V323" i="1"/>
  <c r="W323" i="1"/>
  <c r="X323" i="1"/>
  <c r="Y323" i="1"/>
  <c r="AD323" i="1"/>
  <c r="AE323" i="1"/>
  <c r="AF323" i="1"/>
  <c r="AG323" i="1"/>
  <c r="AH323" i="1"/>
  <c r="AI323" i="1"/>
  <c r="AJ323" i="1"/>
  <c r="AK323" i="1"/>
  <c r="AL323" i="1"/>
  <c r="AM323" i="1"/>
  <c r="AN323" i="1"/>
  <c r="AO323" i="1"/>
  <c r="AP323" i="1"/>
  <c r="AQ323" i="1"/>
  <c r="AR323" i="1"/>
  <c r="AS323" i="1"/>
  <c r="AT323" i="1"/>
  <c r="AU323" i="1"/>
  <c r="AV323" i="1"/>
  <c r="AW323" i="1"/>
  <c r="C589" i="1"/>
  <c r="E589" i="1"/>
  <c r="K589" i="1"/>
  <c r="L589" i="1"/>
  <c r="M589" i="1"/>
  <c r="N589" i="1"/>
  <c r="O589" i="1"/>
  <c r="P589" i="1"/>
  <c r="Q589" i="1"/>
  <c r="R589" i="1"/>
  <c r="S589" i="1"/>
  <c r="T589" i="1"/>
  <c r="U589" i="1"/>
  <c r="V589" i="1"/>
  <c r="W589" i="1"/>
  <c r="X589" i="1"/>
  <c r="Y589" i="1"/>
  <c r="AD589" i="1"/>
  <c r="AE589" i="1"/>
  <c r="AF589" i="1"/>
  <c r="AG589" i="1"/>
  <c r="AH589" i="1"/>
  <c r="AI589" i="1"/>
  <c r="AJ589" i="1"/>
  <c r="AK589" i="1"/>
  <c r="AL589" i="1"/>
  <c r="AM589" i="1"/>
  <c r="AN589" i="1"/>
  <c r="AO589" i="1"/>
  <c r="AP589" i="1"/>
  <c r="AQ589" i="1"/>
  <c r="AR589" i="1"/>
  <c r="AS589" i="1"/>
  <c r="AT589" i="1"/>
  <c r="AU589" i="1"/>
  <c r="AV589" i="1"/>
  <c r="AW589" i="1"/>
  <c r="C608" i="1"/>
  <c r="E608" i="1"/>
  <c r="K608" i="1"/>
  <c r="L608" i="1"/>
  <c r="M608" i="1"/>
  <c r="N608" i="1"/>
  <c r="O608" i="1"/>
  <c r="P608" i="1"/>
  <c r="Q608" i="1"/>
  <c r="R608" i="1"/>
  <c r="S608" i="1"/>
  <c r="T608" i="1"/>
  <c r="U608" i="1"/>
  <c r="V608" i="1"/>
  <c r="W608" i="1"/>
  <c r="X608" i="1"/>
  <c r="Y608" i="1"/>
  <c r="AD608" i="1"/>
  <c r="AE608" i="1"/>
  <c r="AF608" i="1"/>
  <c r="AG608" i="1"/>
  <c r="AH608" i="1"/>
  <c r="AI608" i="1"/>
  <c r="AJ608" i="1"/>
  <c r="AK608" i="1"/>
  <c r="AL608" i="1"/>
  <c r="AM608" i="1"/>
  <c r="AN608" i="1"/>
  <c r="AO608" i="1"/>
  <c r="AP608" i="1"/>
  <c r="AQ608" i="1"/>
  <c r="AR608" i="1"/>
  <c r="AS608" i="1"/>
  <c r="AT608" i="1"/>
  <c r="AU608" i="1"/>
  <c r="AV608" i="1"/>
  <c r="AW608" i="1"/>
  <c r="C626" i="1"/>
  <c r="E626" i="1"/>
  <c r="K626" i="1"/>
  <c r="L626" i="1"/>
  <c r="M626" i="1"/>
  <c r="N626" i="1"/>
  <c r="O626" i="1"/>
  <c r="P626" i="1"/>
  <c r="Q626" i="1"/>
  <c r="R626" i="1"/>
  <c r="S626" i="1"/>
  <c r="T626" i="1"/>
  <c r="U626" i="1"/>
  <c r="V626" i="1"/>
  <c r="W626" i="1"/>
  <c r="X626" i="1"/>
  <c r="Y626" i="1"/>
  <c r="AD626" i="1"/>
  <c r="AE626" i="1"/>
  <c r="AF626" i="1"/>
  <c r="AG626" i="1"/>
  <c r="AH626" i="1"/>
  <c r="AI626" i="1"/>
  <c r="AJ626" i="1"/>
  <c r="AK626" i="1"/>
  <c r="AL626" i="1"/>
  <c r="AM626" i="1"/>
  <c r="AN626" i="1"/>
  <c r="AO626" i="1"/>
  <c r="AP626" i="1"/>
  <c r="AQ626" i="1"/>
  <c r="AR626" i="1"/>
  <c r="AS626" i="1"/>
  <c r="AT626" i="1"/>
  <c r="AU626" i="1"/>
  <c r="AV626" i="1"/>
  <c r="AW626" i="1"/>
  <c r="C791" i="1"/>
  <c r="E791" i="1"/>
  <c r="K791" i="1"/>
  <c r="L791" i="1"/>
  <c r="M791" i="1"/>
  <c r="N791" i="1"/>
  <c r="O791" i="1"/>
  <c r="P791" i="1"/>
  <c r="Q791" i="1"/>
  <c r="R791" i="1"/>
  <c r="S791" i="1"/>
  <c r="T791" i="1"/>
  <c r="U791" i="1"/>
  <c r="V791" i="1"/>
  <c r="W791" i="1"/>
  <c r="X791" i="1"/>
  <c r="Y791" i="1"/>
  <c r="AD791" i="1"/>
  <c r="AE791" i="1"/>
  <c r="AF791" i="1"/>
  <c r="AG791" i="1"/>
  <c r="AH791" i="1"/>
  <c r="AI791" i="1"/>
  <c r="AJ791" i="1"/>
  <c r="AK791" i="1"/>
  <c r="AL791" i="1"/>
  <c r="AM791" i="1"/>
  <c r="AN791" i="1"/>
  <c r="AO791" i="1"/>
  <c r="AP791" i="1"/>
  <c r="AQ791" i="1"/>
  <c r="AR791" i="1"/>
  <c r="AS791" i="1"/>
  <c r="AT791" i="1"/>
  <c r="AU791" i="1"/>
  <c r="AV791" i="1"/>
  <c r="AW791" i="1"/>
  <c r="C809" i="1"/>
  <c r="E809" i="1"/>
  <c r="K809" i="1"/>
  <c r="L809" i="1"/>
  <c r="M809" i="1"/>
  <c r="N809" i="1"/>
  <c r="O809" i="1"/>
  <c r="P809" i="1"/>
  <c r="Q809" i="1"/>
  <c r="R809" i="1"/>
  <c r="S809" i="1"/>
  <c r="T809" i="1"/>
  <c r="U809" i="1"/>
  <c r="V809" i="1"/>
  <c r="W809" i="1"/>
  <c r="X809" i="1"/>
  <c r="Y809" i="1"/>
  <c r="AD809" i="1"/>
  <c r="AE809" i="1"/>
  <c r="AF809" i="1"/>
  <c r="AG809" i="1"/>
  <c r="AH809" i="1"/>
  <c r="AI809" i="1"/>
  <c r="AJ809" i="1"/>
  <c r="AK809" i="1"/>
  <c r="AL809" i="1"/>
  <c r="AM809" i="1"/>
  <c r="AN809" i="1"/>
  <c r="AO809" i="1"/>
  <c r="AP809" i="1"/>
  <c r="AQ809" i="1"/>
  <c r="AR809" i="1"/>
  <c r="AS809" i="1"/>
  <c r="AT809" i="1"/>
  <c r="AU809" i="1"/>
  <c r="AV809" i="1"/>
  <c r="AW809" i="1"/>
  <c r="A143" i="1"/>
  <c r="C143" i="1"/>
  <c r="E143" i="1"/>
  <c r="K143" i="1"/>
  <c r="L143" i="1"/>
  <c r="M143" i="1"/>
  <c r="N143" i="1"/>
  <c r="O143" i="1"/>
  <c r="P143" i="1"/>
  <c r="Q143" i="1"/>
  <c r="R143" i="1"/>
  <c r="S143" i="1"/>
  <c r="T143" i="1"/>
  <c r="U143" i="1"/>
  <c r="V143" i="1"/>
  <c r="W143" i="1"/>
  <c r="X143" i="1"/>
  <c r="Y143" i="1"/>
  <c r="AD143" i="1"/>
  <c r="AE143" i="1"/>
  <c r="AF143" i="1"/>
  <c r="AG143" i="1"/>
  <c r="AH143" i="1"/>
  <c r="AI143" i="1"/>
  <c r="AJ143" i="1"/>
  <c r="AK143" i="1"/>
  <c r="AL143" i="1"/>
  <c r="AM143" i="1"/>
  <c r="AN143" i="1"/>
  <c r="AO143" i="1"/>
  <c r="AP143" i="1"/>
  <c r="AQ143" i="1"/>
  <c r="AR143" i="1"/>
  <c r="AS143" i="1"/>
  <c r="AT143" i="1"/>
  <c r="AU143" i="1"/>
  <c r="AV143" i="1"/>
  <c r="AW143" i="1"/>
  <c r="A166" i="1"/>
  <c r="C166" i="1"/>
  <c r="E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W166" i="1"/>
  <c r="X166" i="1"/>
  <c r="Y166" i="1"/>
  <c r="AD166" i="1"/>
  <c r="AE166" i="1"/>
  <c r="AF166" i="1"/>
  <c r="AG166" i="1"/>
  <c r="AH166" i="1"/>
  <c r="AI166" i="1"/>
  <c r="AJ166" i="1"/>
  <c r="AK166" i="1"/>
  <c r="AL166" i="1"/>
  <c r="AM166" i="1"/>
  <c r="AN166" i="1"/>
  <c r="AO166" i="1"/>
  <c r="AP166" i="1"/>
  <c r="AQ166" i="1"/>
  <c r="AR166" i="1"/>
  <c r="AS166" i="1"/>
  <c r="AT166" i="1"/>
  <c r="AU166" i="1"/>
  <c r="AV166" i="1"/>
  <c r="AW166" i="1"/>
  <c r="A363" i="1"/>
  <c r="C363" i="1"/>
  <c r="E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C684" i="1"/>
  <c r="E684" i="1"/>
  <c r="K684" i="1"/>
  <c r="L684" i="1"/>
  <c r="M684" i="1"/>
  <c r="N684" i="1"/>
  <c r="O684" i="1"/>
  <c r="P684" i="1"/>
  <c r="Q684" i="1"/>
  <c r="R684" i="1"/>
  <c r="S684" i="1"/>
  <c r="T684" i="1"/>
  <c r="U684" i="1"/>
  <c r="V684" i="1"/>
  <c r="W684" i="1"/>
  <c r="X684" i="1"/>
  <c r="Y684" i="1"/>
  <c r="AD684" i="1"/>
  <c r="AE684" i="1"/>
  <c r="AF684" i="1"/>
  <c r="AG684" i="1"/>
  <c r="AH684" i="1"/>
  <c r="AI684" i="1"/>
  <c r="AJ684" i="1"/>
  <c r="AK684" i="1"/>
  <c r="AL684" i="1"/>
  <c r="AM684" i="1"/>
  <c r="AN684" i="1"/>
  <c r="AO684" i="1"/>
  <c r="AP684" i="1"/>
  <c r="AQ684" i="1"/>
  <c r="AR684" i="1"/>
  <c r="AS684" i="1"/>
  <c r="AT684" i="1"/>
  <c r="AU684" i="1"/>
  <c r="AV684" i="1"/>
  <c r="AW684" i="1"/>
  <c r="C698" i="1"/>
  <c r="E698" i="1"/>
  <c r="K698" i="1"/>
  <c r="L698" i="1"/>
  <c r="M698" i="1"/>
  <c r="N698" i="1"/>
  <c r="O698" i="1"/>
  <c r="P698" i="1"/>
  <c r="Q698" i="1"/>
  <c r="R698" i="1"/>
  <c r="S698" i="1"/>
  <c r="T698" i="1"/>
  <c r="U698" i="1"/>
  <c r="V698" i="1"/>
  <c r="W698" i="1"/>
  <c r="X698" i="1"/>
  <c r="Y698" i="1"/>
  <c r="AD698" i="1"/>
  <c r="AE698" i="1"/>
  <c r="AF698" i="1"/>
  <c r="AG698" i="1"/>
  <c r="AH698" i="1"/>
  <c r="AI698" i="1"/>
  <c r="AJ698" i="1"/>
  <c r="AK698" i="1"/>
  <c r="AL698" i="1"/>
  <c r="AM698" i="1"/>
  <c r="AN698" i="1"/>
  <c r="AO698" i="1"/>
  <c r="AP698" i="1"/>
  <c r="AQ698" i="1"/>
  <c r="AR698" i="1"/>
  <c r="AS698" i="1"/>
  <c r="AT698" i="1"/>
  <c r="AU698" i="1"/>
  <c r="AV698" i="1"/>
  <c r="AW698" i="1"/>
  <c r="C785" i="1"/>
  <c r="E785" i="1"/>
  <c r="K785" i="1"/>
  <c r="L785" i="1"/>
  <c r="M785" i="1"/>
  <c r="N785" i="1"/>
  <c r="O785" i="1"/>
  <c r="P785" i="1"/>
  <c r="Q785" i="1"/>
  <c r="R785" i="1"/>
  <c r="S785" i="1"/>
  <c r="T785" i="1"/>
  <c r="U785" i="1"/>
  <c r="V785" i="1"/>
  <c r="W785" i="1"/>
  <c r="X785" i="1"/>
  <c r="Y785" i="1"/>
  <c r="AD785" i="1"/>
  <c r="AE785" i="1"/>
  <c r="AF785" i="1"/>
  <c r="AG785" i="1"/>
  <c r="AH785" i="1"/>
  <c r="AI785" i="1"/>
  <c r="AJ785" i="1"/>
  <c r="AK785" i="1"/>
  <c r="AL785" i="1"/>
  <c r="AM785" i="1"/>
  <c r="AN785" i="1"/>
  <c r="AO785" i="1"/>
  <c r="AP785" i="1"/>
  <c r="AQ785" i="1"/>
  <c r="AR785" i="1"/>
  <c r="AS785" i="1"/>
  <c r="AT785" i="1"/>
  <c r="AU785" i="1"/>
  <c r="AV785" i="1"/>
  <c r="AW785" i="1"/>
  <c r="A101" i="1"/>
  <c r="C101" i="1"/>
  <c r="E101" i="1"/>
  <c r="K101" i="1"/>
  <c r="L101" i="1"/>
  <c r="M101" i="1"/>
  <c r="N101" i="1"/>
  <c r="O101" i="1"/>
  <c r="P101" i="1"/>
  <c r="Q101" i="1"/>
  <c r="R101" i="1"/>
  <c r="S101" i="1"/>
  <c r="T101" i="1"/>
  <c r="U101" i="1"/>
  <c r="V101" i="1"/>
  <c r="W101" i="1"/>
  <c r="X101" i="1"/>
  <c r="Y101" i="1"/>
  <c r="AD101" i="1"/>
  <c r="AE101" i="1"/>
  <c r="AF101" i="1"/>
  <c r="AG101" i="1"/>
  <c r="AH101" i="1"/>
  <c r="AI101" i="1"/>
  <c r="AJ101" i="1"/>
  <c r="AK101" i="1"/>
  <c r="AL101" i="1"/>
  <c r="AM101" i="1"/>
  <c r="AN101" i="1"/>
  <c r="AO101" i="1"/>
  <c r="AP101" i="1"/>
  <c r="AQ101" i="1"/>
  <c r="AR101" i="1"/>
  <c r="AS101" i="1"/>
  <c r="AT101" i="1"/>
  <c r="AU101" i="1"/>
  <c r="AV101" i="1"/>
  <c r="AW101" i="1"/>
  <c r="A118" i="1"/>
  <c r="C118" i="1"/>
  <c r="E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AD118" i="1"/>
  <c r="AE118" i="1"/>
  <c r="AF118" i="1"/>
  <c r="AG118" i="1"/>
  <c r="AH118" i="1"/>
  <c r="AI118" i="1"/>
  <c r="AJ118" i="1"/>
  <c r="AK118" i="1"/>
  <c r="AL118" i="1"/>
  <c r="AM118" i="1"/>
  <c r="AN118" i="1"/>
  <c r="AO118" i="1"/>
  <c r="AP118" i="1"/>
  <c r="AQ118" i="1"/>
  <c r="AR118" i="1"/>
  <c r="AS118" i="1"/>
  <c r="AT118" i="1"/>
  <c r="AU118" i="1"/>
  <c r="AV118" i="1"/>
  <c r="AW118" i="1"/>
  <c r="A341" i="1"/>
  <c r="C341" i="1"/>
  <c r="E341" i="1"/>
  <c r="K341" i="1"/>
  <c r="L341" i="1"/>
  <c r="M341" i="1"/>
  <c r="N341" i="1"/>
  <c r="O341" i="1"/>
  <c r="P341" i="1"/>
  <c r="Q341" i="1"/>
  <c r="R341" i="1"/>
  <c r="S341" i="1"/>
  <c r="T341" i="1"/>
  <c r="U341" i="1"/>
  <c r="V341" i="1"/>
  <c r="W341" i="1"/>
  <c r="X341" i="1"/>
  <c r="Y341" i="1"/>
  <c r="AD341" i="1"/>
  <c r="AE341" i="1"/>
  <c r="AF341" i="1"/>
  <c r="AG341" i="1"/>
  <c r="AH341" i="1"/>
  <c r="AI341" i="1"/>
  <c r="AJ341" i="1"/>
  <c r="AK341" i="1"/>
  <c r="AL341" i="1"/>
  <c r="AM341" i="1"/>
  <c r="AN341" i="1"/>
  <c r="AO341" i="1"/>
  <c r="AP341" i="1"/>
  <c r="AQ341" i="1"/>
  <c r="AR341" i="1"/>
  <c r="AS341" i="1"/>
  <c r="AT341" i="1"/>
  <c r="AU341" i="1"/>
  <c r="AV341" i="1"/>
  <c r="AW341" i="1"/>
  <c r="C762" i="1"/>
  <c r="E762" i="1"/>
  <c r="K762" i="1"/>
  <c r="L762" i="1"/>
  <c r="M762" i="1"/>
  <c r="N762" i="1"/>
  <c r="O762" i="1"/>
  <c r="P762" i="1"/>
  <c r="Q762" i="1"/>
  <c r="R762" i="1"/>
  <c r="S762" i="1"/>
  <c r="T762" i="1"/>
  <c r="U762" i="1"/>
  <c r="V762" i="1"/>
  <c r="W762" i="1"/>
  <c r="X762" i="1"/>
  <c r="Y762" i="1"/>
  <c r="AD762" i="1"/>
  <c r="AE762" i="1"/>
  <c r="AF762" i="1"/>
  <c r="AG762" i="1"/>
  <c r="AH762" i="1"/>
  <c r="AI762" i="1"/>
  <c r="AJ762" i="1"/>
  <c r="AK762" i="1"/>
  <c r="AL762" i="1"/>
  <c r="AM762" i="1"/>
  <c r="AN762" i="1"/>
  <c r="AO762" i="1"/>
  <c r="AP762" i="1"/>
  <c r="AQ762" i="1"/>
  <c r="AR762" i="1"/>
  <c r="AS762" i="1"/>
  <c r="AT762" i="1"/>
  <c r="AU762" i="1"/>
  <c r="AV762" i="1"/>
  <c r="AW762" i="1"/>
  <c r="C527" i="1"/>
  <c r="E527" i="1"/>
  <c r="K527" i="1"/>
  <c r="L527" i="1"/>
  <c r="M527" i="1"/>
  <c r="N527" i="1"/>
  <c r="O527" i="1"/>
  <c r="P527" i="1"/>
  <c r="Q527" i="1"/>
  <c r="R527" i="1"/>
  <c r="S527" i="1"/>
  <c r="T527" i="1"/>
  <c r="U527" i="1"/>
  <c r="V527" i="1"/>
  <c r="W527" i="1"/>
  <c r="X527" i="1"/>
  <c r="Y527" i="1"/>
  <c r="AD527" i="1"/>
  <c r="AE527" i="1"/>
  <c r="AF527" i="1"/>
  <c r="AG527" i="1"/>
  <c r="AH527" i="1"/>
  <c r="AI527" i="1"/>
  <c r="AJ527" i="1"/>
  <c r="AK527" i="1"/>
  <c r="AL527" i="1"/>
  <c r="AM527" i="1"/>
  <c r="AN527" i="1"/>
  <c r="AO527" i="1"/>
  <c r="AP527" i="1"/>
  <c r="AQ527" i="1"/>
  <c r="AR527" i="1"/>
  <c r="AS527" i="1"/>
  <c r="AT527" i="1"/>
  <c r="AU527" i="1"/>
  <c r="AV527" i="1"/>
  <c r="AW527" i="1"/>
  <c r="C548" i="1"/>
  <c r="E548" i="1"/>
  <c r="K548" i="1"/>
  <c r="L548" i="1"/>
  <c r="M548" i="1"/>
  <c r="N548" i="1"/>
  <c r="O548" i="1"/>
  <c r="P548" i="1"/>
  <c r="Q548" i="1"/>
  <c r="R548" i="1"/>
  <c r="S548" i="1"/>
  <c r="T548" i="1"/>
  <c r="U548" i="1"/>
  <c r="V548" i="1"/>
  <c r="W548" i="1"/>
  <c r="X548" i="1"/>
  <c r="Y548" i="1"/>
  <c r="AD548" i="1"/>
  <c r="AE548" i="1"/>
  <c r="AF548" i="1"/>
  <c r="AG548" i="1"/>
  <c r="AH548" i="1"/>
  <c r="AI548" i="1"/>
  <c r="AJ548" i="1"/>
  <c r="AK548" i="1"/>
  <c r="AL548" i="1"/>
  <c r="AM548" i="1"/>
  <c r="AN548" i="1"/>
  <c r="AO548" i="1"/>
  <c r="AP548" i="1"/>
  <c r="AQ548" i="1"/>
  <c r="AR548" i="1"/>
  <c r="AS548" i="1"/>
  <c r="AT548" i="1"/>
  <c r="AU548" i="1"/>
  <c r="AV548" i="1"/>
  <c r="AW548" i="1"/>
  <c r="C847" i="1"/>
  <c r="E847" i="1"/>
  <c r="K847" i="1"/>
  <c r="L847" i="1"/>
  <c r="M847" i="1"/>
  <c r="N847" i="1"/>
  <c r="O847" i="1"/>
  <c r="P847" i="1"/>
  <c r="Q847" i="1"/>
  <c r="R847" i="1"/>
  <c r="S847" i="1"/>
  <c r="T847" i="1"/>
  <c r="U847" i="1"/>
  <c r="V847" i="1"/>
  <c r="W847" i="1"/>
  <c r="X847" i="1"/>
  <c r="Y847" i="1"/>
  <c r="AD847" i="1"/>
  <c r="AE847" i="1"/>
  <c r="AF847" i="1"/>
  <c r="AG847" i="1"/>
  <c r="AH847" i="1"/>
  <c r="AI847" i="1"/>
  <c r="AJ847" i="1"/>
  <c r="AK847" i="1"/>
  <c r="AL847" i="1"/>
  <c r="AM847" i="1"/>
  <c r="AN847" i="1"/>
  <c r="AO847" i="1"/>
  <c r="AP847" i="1"/>
  <c r="AQ847" i="1"/>
  <c r="AR847" i="1"/>
  <c r="AS847" i="1"/>
  <c r="AT847" i="1"/>
  <c r="AU847" i="1"/>
  <c r="AV847" i="1"/>
  <c r="AW847" i="1"/>
  <c r="C864" i="1"/>
  <c r="E864" i="1"/>
  <c r="K864" i="1"/>
  <c r="L864" i="1"/>
  <c r="M864" i="1"/>
  <c r="N864" i="1"/>
  <c r="O864" i="1"/>
  <c r="P864" i="1"/>
  <c r="Q864" i="1"/>
  <c r="R864" i="1"/>
  <c r="S864" i="1"/>
  <c r="T864" i="1"/>
  <c r="U864" i="1"/>
  <c r="V864" i="1"/>
  <c r="W864" i="1"/>
  <c r="X864" i="1"/>
  <c r="Y864" i="1"/>
  <c r="AD864" i="1"/>
  <c r="AE864" i="1"/>
  <c r="AF864" i="1"/>
  <c r="AG864" i="1"/>
  <c r="AH864" i="1"/>
  <c r="AI864" i="1"/>
  <c r="AJ864" i="1"/>
  <c r="AK864" i="1"/>
  <c r="AL864" i="1"/>
  <c r="AM864" i="1"/>
  <c r="AN864" i="1"/>
  <c r="AO864" i="1"/>
  <c r="AP864" i="1"/>
  <c r="AQ864" i="1"/>
  <c r="AR864" i="1"/>
  <c r="AS864" i="1"/>
  <c r="AT864" i="1"/>
  <c r="AU864" i="1"/>
  <c r="AV864" i="1"/>
  <c r="AW864" i="1"/>
  <c r="A144" i="1"/>
  <c r="C144" i="1"/>
  <c r="E144" i="1"/>
  <c r="K144" i="1"/>
  <c r="L144" i="1"/>
  <c r="M144" i="1"/>
  <c r="N144" i="1"/>
  <c r="O144" i="1"/>
  <c r="P144" i="1"/>
  <c r="Q144" i="1"/>
  <c r="R144" i="1"/>
  <c r="S144" i="1"/>
  <c r="T144" i="1"/>
  <c r="U144" i="1"/>
  <c r="V144" i="1"/>
  <c r="W144" i="1"/>
  <c r="X144" i="1"/>
  <c r="Y144" i="1"/>
  <c r="AD144" i="1"/>
  <c r="AE144" i="1"/>
  <c r="AF144" i="1"/>
  <c r="AG144" i="1"/>
  <c r="AH144" i="1"/>
  <c r="AI144" i="1"/>
  <c r="AJ144" i="1"/>
  <c r="AK144" i="1"/>
  <c r="AL144" i="1"/>
  <c r="AM144" i="1"/>
  <c r="AN144" i="1"/>
  <c r="AO144" i="1"/>
  <c r="AP144" i="1"/>
  <c r="AQ144" i="1"/>
  <c r="AR144" i="1"/>
  <c r="AS144" i="1"/>
  <c r="AT144" i="1"/>
  <c r="AU144" i="1"/>
  <c r="AV144" i="1"/>
  <c r="AW144" i="1"/>
  <c r="A271" i="1"/>
  <c r="C271" i="1"/>
  <c r="E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W271" i="1"/>
  <c r="X271" i="1"/>
  <c r="Y271" i="1"/>
  <c r="AD271" i="1"/>
  <c r="AE271" i="1"/>
  <c r="AF271" i="1"/>
  <c r="AG271" i="1"/>
  <c r="AH271" i="1"/>
  <c r="AI271" i="1"/>
  <c r="AJ271" i="1"/>
  <c r="AK271" i="1"/>
  <c r="AL271" i="1"/>
  <c r="AM271" i="1"/>
  <c r="AN271" i="1"/>
  <c r="AO271" i="1"/>
  <c r="AP271" i="1"/>
  <c r="AQ271" i="1"/>
  <c r="AR271" i="1"/>
  <c r="AS271" i="1"/>
  <c r="AT271" i="1"/>
  <c r="AU271" i="1"/>
  <c r="AV271" i="1"/>
  <c r="AW271" i="1"/>
  <c r="A350" i="1"/>
  <c r="C350" i="1"/>
  <c r="E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364" i="1"/>
  <c r="C364" i="1"/>
  <c r="E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C770" i="1"/>
  <c r="E770" i="1"/>
  <c r="K770" i="1"/>
  <c r="L770" i="1"/>
  <c r="M770" i="1"/>
  <c r="N770" i="1"/>
  <c r="O770" i="1"/>
  <c r="P770" i="1"/>
  <c r="Q770" i="1"/>
  <c r="R770" i="1"/>
  <c r="S770" i="1"/>
  <c r="T770" i="1"/>
  <c r="U770" i="1"/>
  <c r="V770" i="1"/>
  <c r="W770" i="1"/>
  <c r="X770" i="1"/>
  <c r="Y770" i="1"/>
  <c r="AD770" i="1"/>
  <c r="AE770" i="1"/>
  <c r="AF770" i="1"/>
  <c r="AG770" i="1"/>
  <c r="AH770" i="1"/>
  <c r="AI770" i="1"/>
  <c r="AJ770" i="1"/>
  <c r="AK770" i="1"/>
  <c r="AL770" i="1"/>
  <c r="AM770" i="1"/>
  <c r="AN770" i="1"/>
  <c r="AO770" i="1"/>
  <c r="AP770" i="1"/>
  <c r="AQ770" i="1"/>
  <c r="AR770" i="1"/>
  <c r="AS770" i="1"/>
  <c r="AT770" i="1"/>
  <c r="AU770" i="1"/>
  <c r="AV770" i="1"/>
  <c r="AW770" i="1"/>
  <c r="C786" i="1"/>
  <c r="E786" i="1"/>
  <c r="K786" i="1"/>
  <c r="L786" i="1"/>
  <c r="M786" i="1"/>
  <c r="N786" i="1"/>
  <c r="O786" i="1"/>
  <c r="P786" i="1"/>
  <c r="Q786" i="1"/>
  <c r="R786" i="1"/>
  <c r="S786" i="1"/>
  <c r="T786" i="1"/>
  <c r="U786" i="1"/>
  <c r="V786" i="1"/>
  <c r="W786" i="1"/>
  <c r="X786" i="1"/>
  <c r="Y786" i="1"/>
  <c r="AD786" i="1"/>
  <c r="AE786" i="1"/>
  <c r="AF786" i="1"/>
  <c r="AG786" i="1"/>
  <c r="AH786" i="1"/>
  <c r="AI786" i="1"/>
  <c r="AJ786" i="1"/>
  <c r="AK786" i="1"/>
  <c r="AL786" i="1"/>
  <c r="AM786" i="1"/>
  <c r="AN786" i="1"/>
  <c r="AO786" i="1"/>
  <c r="AP786" i="1"/>
  <c r="AQ786" i="1"/>
  <c r="AR786" i="1"/>
  <c r="AS786" i="1"/>
  <c r="AT786" i="1"/>
  <c r="AU786" i="1"/>
  <c r="AV786" i="1"/>
  <c r="AW786" i="1"/>
  <c r="A108" i="1"/>
  <c r="C108" i="1"/>
  <c r="E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125" i="1"/>
  <c r="C125" i="1"/>
  <c r="E125" i="1"/>
  <c r="K125" i="1"/>
  <c r="L125" i="1"/>
  <c r="M125" i="1"/>
  <c r="N125" i="1"/>
  <c r="O125" i="1"/>
  <c r="P125" i="1"/>
  <c r="Q125" i="1"/>
  <c r="R125" i="1"/>
  <c r="S125" i="1"/>
  <c r="T125" i="1"/>
  <c r="U125" i="1"/>
  <c r="V125" i="1"/>
  <c r="W125" i="1"/>
  <c r="X125" i="1"/>
  <c r="Y125" i="1"/>
  <c r="AD125" i="1"/>
  <c r="AE125" i="1"/>
  <c r="AF125" i="1"/>
  <c r="AG125" i="1"/>
  <c r="AH125" i="1"/>
  <c r="AI125" i="1"/>
  <c r="AJ125" i="1"/>
  <c r="AK125" i="1"/>
  <c r="AL125" i="1"/>
  <c r="AM125" i="1"/>
  <c r="AN125" i="1"/>
  <c r="AO125" i="1"/>
  <c r="AP125" i="1"/>
  <c r="AQ125" i="1"/>
  <c r="AR125" i="1"/>
  <c r="AS125" i="1"/>
  <c r="AT125" i="1"/>
  <c r="AU125" i="1"/>
  <c r="AV125" i="1"/>
  <c r="AW125" i="1"/>
  <c r="C682" i="1"/>
  <c r="E682" i="1"/>
  <c r="K682" i="1"/>
  <c r="L682" i="1"/>
  <c r="M682" i="1"/>
  <c r="N682" i="1"/>
  <c r="O682" i="1"/>
  <c r="P682" i="1"/>
  <c r="Q682" i="1"/>
  <c r="R682" i="1"/>
  <c r="S682" i="1"/>
  <c r="T682" i="1"/>
  <c r="U682" i="1"/>
  <c r="V682" i="1"/>
  <c r="W682" i="1"/>
  <c r="X682" i="1"/>
  <c r="Y682" i="1"/>
  <c r="AD682" i="1"/>
  <c r="AE682" i="1"/>
  <c r="AF682" i="1"/>
  <c r="AG682" i="1"/>
  <c r="AH682" i="1"/>
  <c r="AI682" i="1"/>
  <c r="AJ682" i="1"/>
  <c r="AK682" i="1"/>
  <c r="AL682" i="1"/>
  <c r="AM682" i="1"/>
  <c r="AN682" i="1"/>
  <c r="AO682" i="1"/>
  <c r="AP682" i="1"/>
  <c r="AQ682" i="1"/>
  <c r="AR682" i="1"/>
  <c r="AS682" i="1"/>
  <c r="AT682" i="1"/>
  <c r="AU682" i="1"/>
  <c r="AV682" i="1"/>
  <c r="AW682" i="1"/>
  <c r="C696" i="1"/>
  <c r="E696" i="1"/>
  <c r="K696" i="1"/>
  <c r="L696" i="1"/>
  <c r="M696" i="1"/>
  <c r="N696" i="1"/>
  <c r="O696" i="1"/>
  <c r="P696" i="1"/>
  <c r="Q696" i="1"/>
  <c r="R696" i="1"/>
  <c r="S696" i="1"/>
  <c r="T696" i="1"/>
  <c r="U696" i="1"/>
  <c r="V696" i="1"/>
  <c r="W696" i="1"/>
  <c r="X696" i="1"/>
  <c r="Y696" i="1"/>
  <c r="AD696" i="1"/>
  <c r="AE696" i="1"/>
  <c r="AF696" i="1"/>
  <c r="AG696" i="1"/>
  <c r="AH696" i="1"/>
  <c r="AI696" i="1"/>
  <c r="AJ696" i="1"/>
  <c r="AK696" i="1"/>
  <c r="AL696" i="1"/>
  <c r="AM696" i="1"/>
  <c r="AN696" i="1"/>
  <c r="AO696" i="1"/>
  <c r="AP696" i="1"/>
  <c r="AQ696" i="1"/>
  <c r="AR696" i="1"/>
  <c r="AS696" i="1"/>
  <c r="AT696" i="1"/>
  <c r="AU696" i="1"/>
  <c r="AV696" i="1"/>
  <c r="AW696" i="1"/>
  <c r="C854" i="1"/>
  <c r="E854" i="1"/>
  <c r="K854" i="1"/>
  <c r="L854" i="1"/>
  <c r="M854" i="1"/>
  <c r="N854" i="1"/>
  <c r="O854" i="1"/>
  <c r="P854" i="1"/>
  <c r="Q854" i="1"/>
  <c r="R854" i="1"/>
  <c r="S854" i="1"/>
  <c r="T854" i="1"/>
  <c r="U854" i="1"/>
  <c r="V854" i="1"/>
  <c r="W854" i="1"/>
  <c r="X854" i="1"/>
  <c r="Y854" i="1"/>
  <c r="AD854" i="1"/>
  <c r="AE854" i="1"/>
  <c r="AF854" i="1"/>
  <c r="AG854" i="1"/>
  <c r="AH854" i="1"/>
  <c r="AI854" i="1"/>
  <c r="AJ854" i="1"/>
  <c r="AK854" i="1"/>
  <c r="AL854" i="1"/>
  <c r="AM854" i="1"/>
  <c r="AN854" i="1"/>
  <c r="AO854" i="1"/>
  <c r="AP854" i="1"/>
  <c r="AQ854" i="1"/>
  <c r="AR854" i="1"/>
  <c r="AS854" i="1"/>
  <c r="AT854" i="1"/>
  <c r="AU854" i="1"/>
  <c r="AV854" i="1"/>
  <c r="AW854" i="1"/>
  <c r="C871" i="1"/>
  <c r="E871" i="1"/>
  <c r="K871" i="1"/>
  <c r="L871" i="1"/>
  <c r="M871" i="1"/>
  <c r="N871" i="1"/>
  <c r="O871" i="1"/>
  <c r="P871" i="1"/>
  <c r="Q871" i="1"/>
  <c r="R871" i="1"/>
  <c r="S871" i="1"/>
  <c r="T871" i="1"/>
  <c r="U871" i="1"/>
  <c r="V871" i="1"/>
  <c r="W871" i="1"/>
  <c r="X871" i="1"/>
  <c r="Y871" i="1"/>
  <c r="AD871" i="1"/>
  <c r="AE871" i="1"/>
  <c r="AF871" i="1"/>
  <c r="AG871" i="1"/>
  <c r="AH871" i="1"/>
  <c r="AI871" i="1"/>
  <c r="AJ871" i="1"/>
  <c r="AK871" i="1"/>
  <c r="AL871" i="1"/>
  <c r="AM871" i="1"/>
  <c r="AN871" i="1"/>
  <c r="AO871" i="1"/>
  <c r="AP871" i="1"/>
  <c r="AQ871" i="1"/>
  <c r="AR871" i="1"/>
  <c r="AS871" i="1"/>
  <c r="AT871" i="1"/>
  <c r="AU871" i="1"/>
  <c r="AV871" i="1"/>
  <c r="AW871" i="1"/>
  <c r="A83" i="1"/>
  <c r="C83" i="1"/>
  <c r="E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AU83" i="1"/>
  <c r="AV83" i="1"/>
  <c r="AW83" i="1"/>
  <c r="A84" i="1"/>
  <c r="C84" i="1"/>
  <c r="E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246" i="1"/>
  <c r="C246" i="1"/>
  <c r="E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W246" i="1"/>
  <c r="X246" i="1"/>
  <c r="Y246" i="1"/>
  <c r="AD246" i="1"/>
  <c r="AE246" i="1"/>
  <c r="AF246" i="1"/>
  <c r="AG246" i="1"/>
  <c r="AH246" i="1"/>
  <c r="AI246" i="1"/>
  <c r="AJ246" i="1"/>
  <c r="AK246" i="1"/>
  <c r="AL246" i="1"/>
  <c r="AM246" i="1"/>
  <c r="AN246" i="1"/>
  <c r="AO246" i="1"/>
  <c r="AP246" i="1"/>
  <c r="AQ246" i="1"/>
  <c r="AR246" i="1"/>
  <c r="AS246" i="1"/>
  <c r="AT246" i="1"/>
  <c r="AU246" i="1"/>
  <c r="AV246" i="1"/>
  <c r="AW246" i="1"/>
  <c r="A260" i="1"/>
  <c r="C260" i="1"/>
  <c r="E260" i="1"/>
  <c r="K260" i="1"/>
  <c r="L260" i="1"/>
  <c r="M260" i="1"/>
  <c r="N260" i="1"/>
  <c r="O260" i="1"/>
  <c r="P260" i="1"/>
  <c r="Q260" i="1"/>
  <c r="R260" i="1"/>
  <c r="S260" i="1"/>
  <c r="T260" i="1"/>
  <c r="U260" i="1"/>
  <c r="V260" i="1"/>
  <c r="W260" i="1"/>
  <c r="X260" i="1"/>
  <c r="Y260" i="1"/>
  <c r="AD260" i="1"/>
  <c r="AE260" i="1"/>
  <c r="AF260" i="1"/>
  <c r="AG260" i="1"/>
  <c r="AH260" i="1"/>
  <c r="AI260" i="1"/>
  <c r="AJ260" i="1"/>
  <c r="AK260" i="1"/>
  <c r="AL260" i="1"/>
  <c r="AM260" i="1"/>
  <c r="AN260" i="1"/>
  <c r="AO260" i="1"/>
  <c r="AP260" i="1"/>
  <c r="AQ260" i="1"/>
  <c r="AR260" i="1"/>
  <c r="AS260" i="1"/>
  <c r="AT260" i="1"/>
  <c r="AU260" i="1"/>
  <c r="AV260" i="1"/>
  <c r="AW260" i="1"/>
  <c r="C532" i="1"/>
  <c r="E532" i="1"/>
  <c r="K532" i="1"/>
  <c r="L532" i="1"/>
  <c r="M532" i="1"/>
  <c r="N532" i="1"/>
  <c r="O532" i="1"/>
  <c r="P532" i="1"/>
  <c r="Q532" i="1"/>
  <c r="R532" i="1"/>
  <c r="S532" i="1"/>
  <c r="T532" i="1"/>
  <c r="U532" i="1"/>
  <c r="V532" i="1"/>
  <c r="W532" i="1"/>
  <c r="X532" i="1"/>
  <c r="Y532" i="1"/>
  <c r="AD532" i="1"/>
  <c r="AE532" i="1"/>
  <c r="AF532" i="1"/>
  <c r="AG532" i="1"/>
  <c r="AH532" i="1"/>
  <c r="AI532" i="1"/>
  <c r="AJ532" i="1"/>
  <c r="AK532" i="1"/>
  <c r="AL532" i="1"/>
  <c r="AM532" i="1"/>
  <c r="AN532" i="1"/>
  <c r="AO532" i="1"/>
  <c r="AP532" i="1"/>
  <c r="AQ532" i="1"/>
  <c r="AR532" i="1"/>
  <c r="AS532" i="1"/>
  <c r="AT532" i="1"/>
  <c r="AU532" i="1"/>
  <c r="AV532" i="1"/>
  <c r="AW532" i="1"/>
  <c r="C552" i="1"/>
  <c r="E552" i="1"/>
  <c r="K552" i="1"/>
  <c r="L552" i="1"/>
  <c r="M552" i="1"/>
  <c r="N552" i="1"/>
  <c r="O552" i="1"/>
  <c r="P552" i="1"/>
  <c r="Q552" i="1"/>
  <c r="R552" i="1"/>
  <c r="S552" i="1"/>
  <c r="T552" i="1"/>
  <c r="U552" i="1"/>
  <c r="V552" i="1"/>
  <c r="W552" i="1"/>
  <c r="X552" i="1"/>
  <c r="Y552" i="1"/>
  <c r="AD552" i="1"/>
  <c r="AE552" i="1"/>
  <c r="AF552" i="1"/>
  <c r="AG552" i="1"/>
  <c r="AH552" i="1"/>
  <c r="AI552" i="1"/>
  <c r="AJ552" i="1"/>
  <c r="AK552" i="1"/>
  <c r="AL552" i="1"/>
  <c r="AM552" i="1"/>
  <c r="AN552" i="1"/>
  <c r="AO552" i="1"/>
  <c r="AP552" i="1"/>
  <c r="AQ552" i="1"/>
  <c r="AR552" i="1"/>
  <c r="AS552" i="1"/>
  <c r="AT552" i="1"/>
  <c r="AU552" i="1"/>
  <c r="AV552" i="1"/>
  <c r="AW552" i="1"/>
  <c r="C885" i="1"/>
  <c r="E885" i="1"/>
  <c r="K885" i="1"/>
  <c r="L885" i="1"/>
  <c r="M885" i="1"/>
  <c r="N885" i="1"/>
  <c r="O885" i="1"/>
  <c r="P885" i="1"/>
  <c r="Q885" i="1"/>
  <c r="R885" i="1"/>
  <c r="S885" i="1"/>
  <c r="T885" i="1"/>
  <c r="U885" i="1"/>
  <c r="V885" i="1"/>
  <c r="W885" i="1"/>
  <c r="X885" i="1"/>
  <c r="Y885" i="1"/>
  <c r="AD885" i="1"/>
  <c r="AE885" i="1"/>
  <c r="AF885" i="1"/>
  <c r="AG885" i="1"/>
  <c r="AH885" i="1"/>
  <c r="AI885" i="1"/>
  <c r="AJ885" i="1"/>
  <c r="AK885" i="1"/>
  <c r="AL885" i="1"/>
  <c r="AM885" i="1"/>
  <c r="AN885" i="1"/>
  <c r="AO885" i="1"/>
  <c r="AP885" i="1"/>
  <c r="AQ885" i="1"/>
  <c r="AR885" i="1"/>
  <c r="AS885" i="1"/>
  <c r="AT885" i="1"/>
  <c r="AU885" i="1"/>
  <c r="AV885" i="1"/>
  <c r="AW885" i="1"/>
  <c r="C906" i="1"/>
  <c r="E906" i="1"/>
  <c r="K906" i="1"/>
  <c r="L906" i="1"/>
  <c r="M906" i="1"/>
  <c r="N906" i="1"/>
  <c r="O906" i="1"/>
  <c r="P906" i="1"/>
  <c r="Q906" i="1"/>
  <c r="R906" i="1"/>
  <c r="S906" i="1"/>
  <c r="T906" i="1"/>
  <c r="U906" i="1"/>
  <c r="V906" i="1"/>
  <c r="W906" i="1"/>
  <c r="X906" i="1"/>
  <c r="Y906" i="1"/>
  <c r="AD906" i="1"/>
  <c r="AE906" i="1"/>
  <c r="AF906" i="1"/>
  <c r="AG906" i="1"/>
  <c r="AH906" i="1"/>
  <c r="AI906" i="1"/>
  <c r="AJ906" i="1"/>
  <c r="AK906" i="1"/>
  <c r="AL906" i="1"/>
  <c r="AM906" i="1"/>
  <c r="AN906" i="1"/>
  <c r="AO906" i="1"/>
  <c r="AP906" i="1"/>
  <c r="AQ906" i="1"/>
  <c r="AR906" i="1"/>
  <c r="AS906" i="1"/>
  <c r="AT906" i="1"/>
  <c r="AU906" i="1"/>
  <c r="AV906" i="1"/>
  <c r="AW906" i="1"/>
  <c r="C710" i="1"/>
  <c r="E710" i="1"/>
  <c r="K710" i="1"/>
  <c r="L710" i="1"/>
  <c r="M710" i="1"/>
  <c r="N710" i="1"/>
  <c r="O710" i="1"/>
  <c r="P710" i="1"/>
  <c r="Q710" i="1"/>
  <c r="R710" i="1"/>
  <c r="S710" i="1"/>
  <c r="T710" i="1"/>
  <c r="U710" i="1"/>
  <c r="V710" i="1"/>
  <c r="W710" i="1"/>
  <c r="X710" i="1"/>
  <c r="Y710" i="1"/>
  <c r="AD710" i="1"/>
  <c r="AE710" i="1"/>
  <c r="AF710" i="1"/>
  <c r="AG710" i="1"/>
  <c r="AH710" i="1"/>
  <c r="AI710" i="1"/>
  <c r="AJ710" i="1"/>
  <c r="AK710" i="1"/>
  <c r="AL710" i="1"/>
  <c r="AM710" i="1"/>
  <c r="AN710" i="1"/>
  <c r="AO710" i="1"/>
  <c r="AP710" i="1"/>
  <c r="AQ710" i="1"/>
  <c r="AR710" i="1"/>
  <c r="AS710" i="1"/>
  <c r="AT710" i="1"/>
  <c r="AU710" i="1"/>
  <c r="AV710" i="1"/>
  <c r="AW710" i="1"/>
  <c r="C727" i="1"/>
  <c r="E727" i="1"/>
  <c r="K727" i="1"/>
  <c r="L727" i="1"/>
  <c r="M727" i="1"/>
  <c r="N727" i="1"/>
  <c r="O727" i="1"/>
  <c r="P727" i="1"/>
  <c r="Q727" i="1"/>
  <c r="R727" i="1"/>
  <c r="S727" i="1"/>
  <c r="T727" i="1"/>
  <c r="U727" i="1"/>
  <c r="V727" i="1"/>
  <c r="W727" i="1"/>
  <c r="X727" i="1"/>
  <c r="Y727" i="1"/>
  <c r="AD727" i="1"/>
  <c r="AE727" i="1"/>
  <c r="AF727" i="1"/>
  <c r="AG727" i="1"/>
  <c r="AH727" i="1"/>
  <c r="AI727" i="1"/>
  <c r="AJ727" i="1"/>
  <c r="AK727" i="1"/>
  <c r="AL727" i="1"/>
  <c r="AM727" i="1"/>
  <c r="AN727" i="1"/>
  <c r="AO727" i="1"/>
  <c r="AP727" i="1"/>
  <c r="AQ727" i="1"/>
  <c r="AR727" i="1"/>
  <c r="AS727" i="1"/>
  <c r="AT727" i="1"/>
  <c r="AU727" i="1"/>
  <c r="AV727" i="1"/>
  <c r="AW727" i="1"/>
  <c r="A392" i="1"/>
  <c r="C392" i="1"/>
  <c r="E392" i="1"/>
  <c r="K392" i="1"/>
  <c r="L392" i="1"/>
  <c r="M392" i="1"/>
  <c r="N392" i="1"/>
  <c r="O392" i="1"/>
  <c r="P392" i="1"/>
  <c r="Q392" i="1"/>
  <c r="R392" i="1"/>
  <c r="S392" i="1"/>
  <c r="T392" i="1"/>
  <c r="U392" i="1"/>
  <c r="V392" i="1"/>
  <c r="W392" i="1"/>
  <c r="X392" i="1"/>
  <c r="Y392" i="1"/>
  <c r="F4" i="81" s="1"/>
  <c r="AD392" i="1"/>
  <c r="AE392" i="1"/>
  <c r="AF392" i="1"/>
  <c r="AG392" i="1"/>
  <c r="AH392" i="1"/>
  <c r="AI392" i="1"/>
  <c r="AJ392" i="1"/>
  <c r="AK392" i="1"/>
  <c r="AL392" i="1"/>
  <c r="AM392" i="1"/>
  <c r="AN392" i="1"/>
  <c r="AO392" i="1"/>
  <c r="AP392" i="1"/>
  <c r="AQ392" i="1"/>
  <c r="AR392" i="1"/>
  <c r="AS392" i="1"/>
  <c r="AT392" i="1"/>
  <c r="AU392" i="1"/>
  <c r="AV392" i="1"/>
  <c r="AW392" i="1"/>
  <c r="A410" i="1"/>
  <c r="C410" i="1"/>
  <c r="E410" i="1"/>
  <c r="K410" i="1"/>
  <c r="L410" i="1"/>
  <c r="M410" i="1"/>
  <c r="N410" i="1"/>
  <c r="O410" i="1"/>
  <c r="P410" i="1"/>
  <c r="Q410" i="1"/>
  <c r="R410" i="1"/>
  <c r="S410" i="1"/>
  <c r="T410" i="1"/>
  <c r="U410" i="1"/>
  <c r="V410" i="1"/>
  <c r="W410" i="1"/>
  <c r="X410" i="1"/>
  <c r="Y410" i="1"/>
  <c r="F5" i="81" s="1"/>
  <c r="AD410" i="1"/>
  <c r="AE410" i="1"/>
  <c r="AF410" i="1"/>
  <c r="AG410" i="1"/>
  <c r="AH410" i="1"/>
  <c r="AI410" i="1"/>
  <c r="AJ410" i="1"/>
  <c r="AK410" i="1"/>
  <c r="AL410" i="1"/>
  <c r="AM410" i="1"/>
  <c r="AN410" i="1"/>
  <c r="AO410" i="1"/>
  <c r="AP410" i="1"/>
  <c r="AQ410" i="1"/>
  <c r="AR410" i="1"/>
  <c r="AS410" i="1"/>
  <c r="AT410" i="1"/>
  <c r="AU410" i="1"/>
  <c r="AV410" i="1"/>
  <c r="AW410" i="1"/>
  <c r="A428" i="1"/>
  <c r="C428" i="1"/>
  <c r="E428" i="1"/>
  <c r="K428" i="1"/>
  <c r="L428" i="1"/>
  <c r="M428" i="1"/>
  <c r="N428" i="1"/>
  <c r="O428" i="1"/>
  <c r="P428" i="1"/>
  <c r="Q428" i="1"/>
  <c r="R428" i="1"/>
  <c r="S428" i="1"/>
  <c r="T428" i="1"/>
  <c r="U428" i="1"/>
  <c r="V428" i="1"/>
  <c r="W428" i="1"/>
  <c r="X428" i="1"/>
  <c r="Y428" i="1"/>
  <c r="F6" i="81" s="1"/>
  <c r="AD428" i="1"/>
  <c r="AE428" i="1"/>
  <c r="AF428" i="1"/>
  <c r="AG428" i="1"/>
  <c r="AH428" i="1"/>
  <c r="AI428" i="1"/>
  <c r="AJ428" i="1"/>
  <c r="AK428" i="1"/>
  <c r="AL428" i="1"/>
  <c r="AM428" i="1"/>
  <c r="AN428" i="1"/>
  <c r="AO428" i="1"/>
  <c r="AP428" i="1"/>
  <c r="AQ428" i="1"/>
  <c r="AR428" i="1"/>
  <c r="AS428" i="1"/>
  <c r="AT428" i="1"/>
  <c r="AU428" i="1"/>
  <c r="AV428" i="1"/>
  <c r="AW428" i="1"/>
  <c r="A14" i="1"/>
  <c r="C14" i="1"/>
  <c r="E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B4" i="81" s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28" i="1"/>
  <c r="C28" i="1"/>
  <c r="E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B5" i="81" s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310" i="1"/>
  <c r="C310" i="1"/>
  <c r="E310" i="1"/>
  <c r="K310" i="1"/>
  <c r="L310" i="1"/>
  <c r="M310" i="1"/>
  <c r="N310" i="1"/>
  <c r="O310" i="1"/>
  <c r="P310" i="1"/>
  <c r="Q310" i="1"/>
  <c r="R310" i="1"/>
  <c r="S310" i="1"/>
  <c r="T310" i="1"/>
  <c r="U310" i="1"/>
  <c r="V310" i="1"/>
  <c r="W310" i="1"/>
  <c r="X310" i="1"/>
  <c r="Y310" i="1"/>
  <c r="E5" i="75" s="1"/>
  <c r="AD310" i="1"/>
  <c r="AE310" i="1"/>
  <c r="AF310" i="1"/>
  <c r="AG310" i="1"/>
  <c r="AH310" i="1"/>
  <c r="AI310" i="1"/>
  <c r="AJ310" i="1"/>
  <c r="AK310" i="1"/>
  <c r="AL310" i="1"/>
  <c r="AM310" i="1"/>
  <c r="AN310" i="1"/>
  <c r="AO310" i="1"/>
  <c r="AP310" i="1"/>
  <c r="AQ310" i="1"/>
  <c r="AR310" i="1"/>
  <c r="AS310" i="1"/>
  <c r="AT310" i="1"/>
  <c r="AU310" i="1"/>
  <c r="AV310" i="1"/>
  <c r="AW310" i="1"/>
  <c r="A327" i="1"/>
  <c r="C327" i="1"/>
  <c r="E327" i="1"/>
  <c r="K327" i="1"/>
  <c r="L327" i="1"/>
  <c r="M327" i="1"/>
  <c r="N327" i="1"/>
  <c r="O327" i="1"/>
  <c r="P327" i="1"/>
  <c r="Q327" i="1"/>
  <c r="R327" i="1"/>
  <c r="S327" i="1"/>
  <c r="T327" i="1"/>
  <c r="U327" i="1"/>
  <c r="V327" i="1"/>
  <c r="W327" i="1"/>
  <c r="X327" i="1"/>
  <c r="Y327" i="1"/>
  <c r="E6" i="75" s="1"/>
  <c r="AD327" i="1"/>
  <c r="AE327" i="1"/>
  <c r="AF327" i="1"/>
  <c r="AG327" i="1"/>
  <c r="AH327" i="1"/>
  <c r="AI327" i="1"/>
  <c r="AJ327" i="1"/>
  <c r="AK327" i="1"/>
  <c r="AL327" i="1"/>
  <c r="AM327" i="1"/>
  <c r="AN327" i="1"/>
  <c r="AO327" i="1"/>
  <c r="AP327" i="1"/>
  <c r="AQ327" i="1"/>
  <c r="AR327" i="1"/>
  <c r="AS327" i="1"/>
  <c r="AT327" i="1"/>
  <c r="AU327" i="1"/>
  <c r="AV327" i="1"/>
  <c r="AW327" i="1"/>
  <c r="C596" i="1"/>
  <c r="E596" i="1"/>
  <c r="K596" i="1"/>
  <c r="L596" i="1"/>
  <c r="M596" i="1"/>
  <c r="N596" i="1"/>
  <c r="O596" i="1"/>
  <c r="P596" i="1"/>
  <c r="Q596" i="1"/>
  <c r="R596" i="1"/>
  <c r="S596" i="1"/>
  <c r="T596" i="1"/>
  <c r="U596" i="1"/>
  <c r="V596" i="1"/>
  <c r="W596" i="1"/>
  <c r="X596" i="1"/>
  <c r="Y596" i="1"/>
  <c r="AD596" i="1"/>
  <c r="AE596" i="1"/>
  <c r="AF596" i="1"/>
  <c r="AG596" i="1"/>
  <c r="AH596" i="1"/>
  <c r="AI596" i="1"/>
  <c r="AJ596" i="1"/>
  <c r="AK596" i="1"/>
  <c r="AL596" i="1"/>
  <c r="AM596" i="1"/>
  <c r="AN596" i="1"/>
  <c r="AO596" i="1"/>
  <c r="AP596" i="1"/>
  <c r="AQ596" i="1"/>
  <c r="AR596" i="1"/>
  <c r="AS596" i="1"/>
  <c r="AT596" i="1"/>
  <c r="AU596" i="1"/>
  <c r="AV596" i="1"/>
  <c r="AW596" i="1"/>
  <c r="C616" i="1"/>
  <c r="E616" i="1"/>
  <c r="K616" i="1"/>
  <c r="L616" i="1"/>
  <c r="M616" i="1"/>
  <c r="N616" i="1"/>
  <c r="O616" i="1"/>
  <c r="P616" i="1"/>
  <c r="Q616" i="1"/>
  <c r="R616" i="1"/>
  <c r="S616" i="1"/>
  <c r="T616" i="1"/>
  <c r="U616" i="1"/>
  <c r="V616" i="1"/>
  <c r="W616" i="1"/>
  <c r="X616" i="1"/>
  <c r="Y616" i="1"/>
  <c r="AD616" i="1"/>
  <c r="AE616" i="1"/>
  <c r="AF616" i="1"/>
  <c r="AG616" i="1"/>
  <c r="AH616" i="1"/>
  <c r="AI616" i="1"/>
  <c r="AJ616" i="1"/>
  <c r="AK616" i="1"/>
  <c r="AL616" i="1"/>
  <c r="AM616" i="1"/>
  <c r="AN616" i="1"/>
  <c r="AO616" i="1"/>
  <c r="AP616" i="1"/>
  <c r="AQ616" i="1"/>
  <c r="AR616" i="1"/>
  <c r="AS616" i="1"/>
  <c r="AT616" i="1"/>
  <c r="AU616" i="1"/>
  <c r="AV616" i="1"/>
  <c r="AW616" i="1"/>
  <c r="A149" i="1"/>
  <c r="C149" i="1"/>
  <c r="E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C7" i="75" s="1"/>
  <c r="AD149" i="1"/>
  <c r="AE149" i="1"/>
  <c r="AF149" i="1"/>
  <c r="AG149" i="1"/>
  <c r="AH149" i="1"/>
  <c r="AI149" i="1"/>
  <c r="AJ149" i="1"/>
  <c r="AK149" i="1"/>
  <c r="AL149" i="1"/>
  <c r="AM149" i="1"/>
  <c r="AN149" i="1"/>
  <c r="AO149" i="1"/>
  <c r="AP149" i="1"/>
  <c r="AQ149" i="1"/>
  <c r="AR149" i="1"/>
  <c r="AS149" i="1"/>
  <c r="AT149" i="1"/>
  <c r="AU149" i="1"/>
  <c r="AV149" i="1"/>
  <c r="AW149" i="1"/>
  <c r="A172" i="1"/>
  <c r="C172" i="1"/>
  <c r="E172" i="1"/>
  <c r="K172" i="1"/>
  <c r="L172" i="1"/>
  <c r="M172" i="1"/>
  <c r="N172" i="1"/>
  <c r="O172" i="1"/>
  <c r="P172" i="1"/>
  <c r="Q172" i="1"/>
  <c r="R172" i="1"/>
  <c r="S172" i="1"/>
  <c r="T172" i="1"/>
  <c r="U172" i="1"/>
  <c r="V172" i="1"/>
  <c r="W172" i="1"/>
  <c r="X172" i="1"/>
  <c r="Y172" i="1"/>
  <c r="C8" i="75" s="1"/>
  <c r="AD172" i="1"/>
  <c r="AE172" i="1"/>
  <c r="AF172" i="1"/>
  <c r="AG172" i="1"/>
  <c r="AH172" i="1"/>
  <c r="AI172" i="1"/>
  <c r="AJ172" i="1"/>
  <c r="AK172" i="1"/>
  <c r="AL172" i="1"/>
  <c r="AM172" i="1"/>
  <c r="AN172" i="1"/>
  <c r="AO172" i="1"/>
  <c r="AP172" i="1"/>
  <c r="AQ172" i="1"/>
  <c r="AR172" i="1"/>
  <c r="AS172" i="1"/>
  <c r="AT172" i="1"/>
  <c r="AU172" i="1"/>
  <c r="AV172" i="1"/>
  <c r="AW172" i="1"/>
  <c r="A338" i="1"/>
  <c r="C338" i="1"/>
  <c r="E338" i="1"/>
  <c r="K338" i="1"/>
  <c r="L338" i="1"/>
  <c r="M338" i="1"/>
  <c r="N338" i="1"/>
  <c r="O338" i="1"/>
  <c r="P338" i="1"/>
  <c r="Q338" i="1"/>
  <c r="R338" i="1"/>
  <c r="S338" i="1"/>
  <c r="T338" i="1"/>
  <c r="U338" i="1"/>
  <c r="V338" i="1"/>
  <c r="W338" i="1"/>
  <c r="X338" i="1"/>
  <c r="Y338" i="1"/>
  <c r="AD338" i="1"/>
  <c r="AE338" i="1"/>
  <c r="AF338" i="1"/>
  <c r="AG338" i="1"/>
  <c r="AH338" i="1"/>
  <c r="AI338" i="1"/>
  <c r="AJ338" i="1"/>
  <c r="AK338" i="1"/>
  <c r="AL338" i="1"/>
  <c r="AM338" i="1"/>
  <c r="AN338" i="1"/>
  <c r="AO338" i="1"/>
  <c r="AP338" i="1"/>
  <c r="AQ338" i="1"/>
  <c r="AR338" i="1"/>
  <c r="AS338" i="1"/>
  <c r="AT338" i="1"/>
  <c r="AU338" i="1"/>
  <c r="AV338" i="1"/>
  <c r="AW338" i="1"/>
  <c r="A354" i="1"/>
  <c r="C354" i="1"/>
  <c r="E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E8" i="75" s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C523" i="1"/>
  <c r="E523" i="1"/>
  <c r="K523" i="1"/>
  <c r="L523" i="1"/>
  <c r="M523" i="1"/>
  <c r="N523" i="1"/>
  <c r="O523" i="1"/>
  <c r="P523" i="1"/>
  <c r="Q523" i="1"/>
  <c r="R523" i="1"/>
  <c r="S523" i="1"/>
  <c r="T523" i="1"/>
  <c r="U523" i="1"/>
  <c r="V523" i="1"/>
  <c r="W523" i="1"/>
  <c r="X523" i="1"/>
  <c r="Y523" i="1"/>
  <c r="AD523" i="1"/>
  <c r="AE523" i="1"/>
  <c r="AF523" i="1"/>
  <c r="AG523" i="1"/>
  <c r="AH523" i="1"/>
  <c r="AI523" i="1"/>
  <c r="AJ523" i="1"/>
  <c r="AK523" i="1"/>
  <c r="AL523" i="1"/>
  <c r="AM523" i="1"/>
  <c r="AN523" i="1"/>
  <c r="AO523" i="1"/>
  <c r="AP523" i="1"/>
  <c r="AQ523" i="1"/>
  <c r="AR523" i="1"/>
  <c r="AS523" i="1"/>
  <c r="AT523" i="1"/>
  <c r="AU523" i="1"/>
  <c r="AV523" i="1"/>
  <c r="AW523" i="1"/>
  <c r="C544" i="1"/>
  <c r="E544" i="1"/>
  <c r="K544" i="1"/>
  <c r="L544" i="1"/>
  <c r="M544" i="1"/>
  <c r="N544" i="1"/>
  <c r="O544" i="1"/>
  <c r="P544" i="1"/>
  <c r="Q544" i="1"/>
  <c r="R544" i="1"/>
  <c r="S544" i="1"/>
  <c r="T544" i="1"/>
  <c r="U544" i="1"/>
  <c r="V544" i="1"/>
  <c r="W544" i="1"/>
  <c r="X544" i="1"/>
  <c r="Y544" i="1"/>
  <c r="G7" i="75" s="1"/>
  <c r="AD544" i="1"/>
  <c r="AE544" i="1"/>
  <c r="AF544" i="1"/>
  <c r="AG544" i="1"/>
  <c r="AH544" i="1"/>
  <c r="AI544" i="1"/>
  <c r="AJ544" i="1"/>
  <c r="AK544" i="1"/>
  <c r="AL544" i="1"/>
  <c r="AM544" i="1"/>
  <c r="AN544" i="1"/>
  <c r="AO544" i="1"/>
  <c r="AP544" i="1"/>
  <c r="AQ544" i="1"/>
  <c r="AR544" i="1"/>
  <c r="AS544" i="1"/>
  <c r="AT544" i="1"/>
  <c r="AU544" i="1"/>
  <c r="AV544" i="1"/>
  <c r="AW544" i="1"/>
  <c r="P5" i="75"/>
  <c r="C948" i="1"/>
  <c r="E948" i="1"/>
  <c r="K948" i="1"/>
  <c r="L948" i="1"/>
  <c r="M948" i="1"/>
  <c r="N948" i="1"/>
  <c r="O948" i="1"/>
  <c r="P948" i="1"/>
  <c r="Q948" i="1"/>
  <c r="R948" i="1"/>
  <c r="S948" i="1"/>
  <c r="T948" i="1"/>
  <c r="U948" i="1"/>
  <c r="V948" i="1"/>
  <c r="W948" i="1"/>
  <c r="X948" i="1"/>
  <c r="Y948" i="1"/>
  <c r="AD948" i="1"/>
  <c r="AE948" i="1"/>
  <c r="AF948" i="1"/>
  <c r="AG948" i="1"/>
  <c r="AH948" i="1"/>
  <c r="AI948" i="1"/>
  <c r="AJ948" i="1"/>
  <c r="AK948" i="1"/>
  <c r="AL948" i="1"/>
  <c r="AM948" i="1"/>
  <c r="AN948" i="1"/>
  <c r="AO948" i="1"/>
  <c r="AP948" i="1"/>
  <c r="AQ948" i="1"/>
  <c r="AR948" i="1"/>
  <c r="AS948" i="1"/>
  <c r="AT948" i="1"/>
  <c r="AU948" i="1"/>
  <c r="AV948" i="1"/>
  <c r="AW948" i="1"/>
  <c r="M5" i="75"/>
  <c r="A104" i="1"/>
  <c r="C104" i="1"/>
  <c r="E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AD104" i="1"/>
  <c r="AE104" i="1"/>
  <c r="AF104" i="1"/>
  <c r="AG104" i="1"/>
  <c r="AH104" i="1"/>
  <c r="AI104" i="1"/>
  <c r="AJ104" i="1"/>
  <c r="AK104" i="1"/>
  <c r="AL104" i="1"/>
  <c r="AM104" i="1"/>
  <c r="AN104" i="1"/>
  <c r="AO104" i="1"/>
  <c r="AP104" i="1"/>
  <c r="AQ104" i="1"/>
  <c r="AR104" i="1"/>
  <c r="AS104" i="1"/>
  <c r="AT104" i="1"/>
  <c r="AU104" i="1"/>
  <c r="AV104" i="1"/>
  <c r="AW104" i="1"/>
  <c r="C660" i="1"/>
  <c r="E660" i="1"/>
  <c r="K660" i="1"/>
  <c r="L660" i="1"/>
  <c r="M660" i="1"/>
  <c r="N660" i="1"/>
  <c r="O660" i="1"/>
  <c r="P660" i="1"/>
  <c r="Q660" i="1"/>
  <c r="R660" i="1"/>
  <c r="S660" i="1"/>
  <c r="T660" i="1"/>
  <c r="U660" i="1"/>
  <c r="V660" i="1"/>
  <c r="W660" i="1"/>
  <c r="X660" i="1"/>
  <c r="Y660" i="1"/>
  <c r="AD660" i="1"/>
  <c r="AE660" i="1"/>
  <c r="AF660" i="1"/>
  <c r="AG660" i="1"/>
  <c r="AH660" i="1"/>
  <c r="AI660" i="1"/>
  <c r="AJ660" i="1"/>
  <c r="AK660" i="1"/>
  <c r="AL660" i="1"/>
  <c r="AM660" i="1"/>
  <c r="AN660" i="1"/>
  <c r="AO660" i="1"/>
  <c r="AP660" i="1"/>
  <c r="AQ660" i="1"/>
  <c r="AR660" i="1"/>
  <c r="AS660" i="1"/>
  <c r="AT660" i="1"/>
  <c r="AU660" i="1"/>
  <c r="AV660" i="1"/>
  <c r="AW660" i="1"/>
  <c r="A386" i="1"/>
  <c r="C386" i="1"/>
  <c r="E386" i="1"/>
  <c r="K386" i="1"/>
  <c r="L386" i="1"/>
  <c r="M386" i="1"/>
  <c r="N386" i="1"/>
  <c r="O386" i="1"/>
  <c r="P386" i="1"/>
  <c r="Q386" i="1"/>
  <c r="R386" i="1"/>
  <c r="S386" i="1"/>
  <c r="T386" i="1"/>
  <c r="U386" i="1"/>
  <c r="V386" i="1"/>
  <c r="W386" i="1"/>
  <c r="X386" i="1"/>
  <c r="Y386" i="1"/>
  <c r="F4" i="75" s="1"/>
  <c r="AD386" i="1"/>
  <c r="AE386" i="1"/>
  <c r="AF386" i="1"/>
  <c r="AG386" i="1"/>
  <c r="AH386" i="1"/>
  <c r="AI386" i="1"/>
  <c r="AJ386" i="1"/>
  <c r="AK386" i="1"/>
  <c r="AL386" i="1"/>
  <c r="AM386" i="1"/>
  <c r="AN386" i="1"/>
  <c r="AO386" i="1"/>
  <c r="AP386" i="1"/>
  <c r="AQ386" i="1"/>
  <c r="AR386" i="1"/>
  <c r="AS386" i="1"/>
  <c r="AT386" i="1"/>
  <c r="AU386" i="1"/>
  <c r="AV386" i="1"/>
  <c r="AW386" i="1"/>
  <c r="A401" i="1"/>
  <c r="C401" i="1"/>
  <c r="E401" i="1"/>
  <c r="K401" i="1"/>
  <c r="L401" i="1"/>
  <c r="M401" i="1"/>
  <c r="N401" i="1"/>
  <c r="O401" i="1"/>
  <c r="P401" i="1"/>
  <c r="Q401" i="1"/>
  <c r="R401" i="1"/>
  <c r="S401" i="1"/>
  <c r="T401" i="1"/>
  <c r="U401" i="1"/>
  <c r="V401" i="1"/>
  <c r="W401" i="1"/>
  <c r="X401" i="1"/>
  <c r="Y401" i="1"/>
  <c r="F5" i="75" s="1"/>
  <c r="AD401" i="1"/>
  <c r="AE401" i="1"/>
  <c r="AF401" i="1"/>
  <c r="AG401" i="1"/>
  <c r="AH401" i="1"/>
  <c r="AI401" i="1"/>
  <c r="AJ401" i="1"/>
  <c r="AK401" i="1"/>
  <c r="AL401" i="1"/>
  <c r="AM401" i="1"/>
  <c r="AN401" i="1"/>
  <c r="AO401" i="1"/>
  <c r="AP401" i="1"/>
  <c r="AQ401" i="1"/>
  <c r="AR401" i="1"/>
  <c r="AS401" i="1"/>
  <c r="AT401" i="1"/>
  <c r="AU401" i="1"/>
  <c r="AV401" i="1"/>
  <c r="AW401" i="1"/>
  <c r="A421" i="1"/>
  <c r="C421" i="1"/>
  <c r="E421" i="1"/>
  <c r="K421" i="1"/>
  <c r="L421" i="1"/>
  <c r="M421" i="1"/>
  <c r="N421" i="1"/>
  <c r="O421" i="1"/>
  <c r="P421" i="1"/>
  <c r="Q421" i="1"/>
  <c r="R421" i="1"/>
  <c r="S421" i="1"/>
  <c r="T421" i="1"/>
  <c r="U421" i="1"/>
  <c r="V421" i="1"/>
  <c r="W421" i="1"/>
  <c r="X421" i="1"/>
  <c r="Y421" i="1"/>
  <c r="F6" i="75" s="1"/>
  <c r="AD421" i="1"/>
  <c r="AE421" i="1"/>
  <c r="AF421" i="1"/>
  <c r="AG421" i="1"/>
  <c r="AH421" i="1"/>
  <c r="AI421" i="1"/>
  <c r="AJ421" i="1"/>
  <c r="AK421" i="1"/>
  <c r="AL421" i="1"/>
  <c r="AM421" i="1"/>
  <c r="AN421" i="1"/>
  <c r="AO421" i="1"/>
  <c r="AP421" i="1"/>
  <c r="AQ421" i="1"/>
  <c r="AR421" i="1"/>
  <c r="AS421" i="1"/>
  <c r="AT421" i="1"/>
  <c r="AU421" i="1"/>
  <c r="AV421" i="1"/>
  <c r="AW421" i="1"/>
  <c r="C625" i="1"/>
  <c r="E625" i="1"/>
  <c r="K625" i="1"/>
  <c r="L625" i="1"/>
  <c r="M625" i="1"/>
  <c r="N625" i="1"/>
  <c r="O625" i="1"/>
  <c r="P625" i="1"/>
  <c r="Q625" i="1"/>
  <c r="R625" i="1"/>
  <c r="S625" i="1"/>
  <c r="T625" i="1"/>
  <c r="U625" i="1"/>
  <c r="V625" i="1"/>
  <c r="W625" i="1"/>
  <c r="X625" i="1"/>
  <c r="Y625" i="1"/>
  <c r="AD625" i="1"/>
  <c r="AE625" i="1"/>
  <c r="AF625" i="1"/>
  <c r="AG625" i="1"/>
  <c r="AH625" i="1"/>
  <c r="AI625" i="1"/>
  <c r="AJ625" i="1"/>
  <c r="AK625" i="1"/>
  <c r="AL625" i="1"/>
  <c r="AM625" i="1"/>
  <c r="AN625" i="1"/>
  <c r="AO625" i="1"/>
  <c r="AP625" i="1"/>
  <c r="AQ625" i="1"/>
  <c r="AR625" i="1"/>
  <c r="AS625" i="1"/>
  <c r="AT625" i="1"/>
  <c r="AU625" i="1"/>
  <c r="AV625" i="1"/>
  <c r="AW625" i="1"/>
  <c r="C645" i="1"/>
  <c r="E645" i="1"/>
  <c r="K645" i="1"/>
  <c r="L645" i="1"/>
  <c r="M645" i="1"/>
  <c r="N645" i="1"/>
  <c r="O645" i="1"/>
  <c r="P645" i="1"/>
  <c r="Q645" i="1"/>
  <c r="R645" i="1"/>
  <c r="S645" i="1"/>
  <c r="T645" i="1"/>
  <c r="U645" i="1"/>
  <c r="V645" i="1"/>
  <c r="W645" i="1"/>
  <c r="X645" i="1"/>
  <c r="Y645" i="1"/>
  <c r="H7" i="75" s="1"/>
  <c r="AD645" i="1"/>
  <c r="AE645" i="1"/>
  <c r="AF645" i="1"/>
  <c r="AG645" i="1"/>
  <c r="AH645" i="1"/>
  <c r="AI645" i="1"/>
  <c r="AJ645" i="1"/>
  <c r="AK645" i="1"/>
  <c r="AL645" i="1"/>
  <c r="AM645" i="1"/>
  <c r="AN645" i="1"/>
  <c r="AO645" i="1"/>
  <c r="AP645" i="1"/>
  <c r="AQ645" i="1"/>
  <c r="AR645" i="1"/>
  <c r="AS645" i="1"/>
  <c r="AT645" i="1"/>
  <c r="AU645" i="1"/>
  <c r="AV645" i="1"/>
  <c r="AW645" i="1"/>
  <c r="O4" i="75"/>
  <c r="O6" i="75"/>
  <c r="A130" i="1"/>
  <c r="C130" i="1"/>
  <c r="E130" i="1"/>
  <c r="K130" i="1"/>
  <c r="L130" i="1"/>
  <c r="M130" i="1"/>
  <c r="N130" i="1"/>
  <c r="O130" i="1"/>
  <c r="P130" i="1"/>
  <c r="Q130" i="1"/>
  <c r="R130" i="1"/>
  <c r="S130" i="1"/>
  <c r="T130" i="1"/>
  <c r="U130" i="1"/>
  <c r="V130" i="1"/>
  <c r="W130" i="1"/>
  <c r="X130" i="1"/>
  <c r="Y130" i="1"/>
  <c r="C6" i="75" s="1"/>
  <c r="AD130" i="1"/>
  <c r="AE130" i="1"/>
  <c r="AF130" i="1"/>
  <c r="AG130" i="1"/>
  <c r="AH130" i="1"/>
  <c r="AI130" i="1"/>
  <c r="AJ130" i="1"/>
  <c r="AK130" i="1"/>
  <c r="AL130" i="1"/>
  <c r="AM130" i="1"/>
  <c r="AN130" i="1"/>
  <c r="AO130" i="1"/>
  <c r="AP130" i="1"/>
  <c r="AQ130" i="1"/>
  <c r="AR130" i="1"/>
  <c r="AS130" i="1"/>
  <c r="AT130" i="1"/>
  <c r="AU130" i="1"/>
  <c r="AV130" i="1"/>
  <c r="AW130" i="1"/>
  <c r="A234" i="1"/>
  <c r="C234" i="1"/>
  <c r="E234" i="1"/>
  <c r="K234" i="1"/>
  <c r="L234" i="1"/>
  <c r="M234" i="1"/>
  <c r="N234" i="1"/>
  <c r="O234" i="1"/>
  <c r="P234" i="1"/>
  <c r="Q234" i="1"/>
  <c r="R234" i="1"/>
  <c r="S234" i="1"/>
  <c r="T234" i="1"/>
  <c r="U234" i="1"/>
  <c r="V234" i="1"/>
  <c r="W234" i="1"/>
  <c r="X234" i="1"/>
  <c r="Y234" i="1"/>
  <c r="AD234" i="1"/>
  <c r="AE234" i="1"/>
  <c r="AF234" i="1"/>
  <c r="AG234" i="1"/>
  <c r="AH234" i="1"/>
  <c r="AI234" i="1"/>
  <c r="AJ234" i="1"/>
  <c r="AK234" i="1"/>
  <c r="AL234" i="1"/>
  <c r="AM234" i="1"/>
  <c r="AN234" i="1"/>
  <c r="AO234" i="1"/>
  <c r="AP234" i="1"/>
  <c r="AQ234" i="1"/>
  <c r="AR234" i="1"/>
  <c r="AS234" i="1"/>
  <c r="AT234" i="1"/>
  <c r="AU234" i="1"/>
  <c r="AV234" i="1"/>
  <c r="AW234" i="1"/>
  <c r="A252" i="1"/>
  <c r="C252" i="1"/>
  <c r="E252" i="1"/>
  <c r="K252" i="1"/>
  <c r="L252" i="1"/>
  <c r="M252" i="1"/>
  <c r="N252" i="1"/>
  <c r="O252" i="1"/>
  <c r="P252" i="1"/>
  <c r="Q252" i="1"/>
  <c r="R252" i="1"/>
  <c r="S252" i="1"/>
  <c r="T252" i="1"/>
  <c r="U252" i="1"/>
  <c r="V252" i="1"/>
  <c r="W252" i="1"/>
  <c r="X252" i="1"/>
  <c r="Y252" i="1"/>
  <c r="AD252" i="1"/>
  <c r="AE252" i="1"/>
  <c r="AF252" i="1"/>
  <c r="AG252" i="1"/>
  <c r="AH252" i="1"/>
  <c r="AI252" i="1"/>
  <c r="AJ252" i="1"/>
  <c r="AK252" i="1"/>
  <c r="AL252" i="1"/>
  <c r="AM252" i="1"/>
  <c r="AN252" i="1"/>
  <c r="AO252" i="1"/>
  <c r="AP252" i="1"/>
  <c r="AQ252" i="1"/>
  <c r="AR252" i="1"/>
  <c r="AS252" i="1"/>
  <c r="AT252" i="1"/>
  <c r="AU252" i="1"/>
  <c r="AV252" i="1"/>
  <c r="AW252" i="1"/>
  <c r="A265" i="1"/>
  <c r="C265" i="1"/>
  <c r="E265" i="1"/>
  <c r="K265" i="1"/>
  <c r="L265" i="1"/>
  <c r="M265" i="1"/>
  <c r="N265" i="1"/>
  <c r="O265" i="1"/>
  <c r="P265" i="1"/>
  <c r="Q265" i="1"/>
  <c r="R265" i="1"/>
  <c r="S265" i="1"/>
  <c r="T265" i="1"/>
  <c r="U265" i="1"/>
  <c r="V265" i="1"/>
  <c r="W265" i="1"/>
  <c r="X265" i="1"/>
  <c r="Y265" i="1"/>
  <c r="AD265" i="1"/>
  <c r="AE265" i="1"/>
  <c r="AF265" i="1"/>
  <c r="AG265" i="1"/>
  <c r="AH265" i="1"/>
  <c r="AI265" i="1"/>
  <c r="AJ265" i="1"/>
  <c r="AK265" i="1"/>
  <c r="AL265" i="1"/>
  <c r="AM265" i="1"/>
  <c r="AN265" i="1"/>
  <c r="AO265" i="1"/>
  <c r="AP265" i="1"/>
  <c r="AQ265" i="1"/>
  <c r="AR265" i="1"/>
  <c r="AS265" i="1"/>
  <c r="AT265" i="1"/>
  <c r="AU265" i="1"/>
  <c r="AV265" i="1"/>
  <c r="AW265" i="1"/>
  <c r="C705" i="1"/>
  <c r="E705" i="1"/>
  <c r="K705" i="1"/>
  <c r="L705" i="1"/>
  <c r="M705" i="1"/>
  <c r="N705" i="1"/>
  <c r="O705" i="1"/>
  <c r="P705" i="1"/>
  <c r="Q705" i="1"/>
  <c r="R705" i="1"/>
  <c r="S705" i="1"/>
  <c r="T705" i="1"/>
  <c r="U705" i="1"/>
  <c r="V705" i="1"/>
  <c r="W705" i="1"/>
  <c r="X705" i="1"/>
  <c r="Y705" i="1"/>
  <c r="AD705" i="1"/>
  <c r="AE705" i="1"/>
  <c r="AF705" i="1"/>
  <c r="AG705" i="1"/>
  <c r="AH705" i="1"/>
  <c r="AI705" i="1"/>
  <c r="AJ705" i="1"/>
  <c r="AK705" i="1"/>
  <c r="AL705" i="1"/>
  <c r="AM705" i="1"/>
  <c r="AN705" i="1"/>
  <c r="AO705" i="1"/>
  <c r="AP705" i="1"/>
  <c r="AQ705" i="1"/>
  <c r="AR705" i="1"/>
  <c r="AS705" i="1"/>
  <c r="AT705" i="1"/>
  <c r="AU705" i="1"/>
  <c r="AV705" i="1"/>
  <c r="AW705" i="1"/>
  <c r="C722" i="1"/>
  <c r="E722" i="1"/>
  <c r="K722" i="1"/>
  <c r="L722" i="1"/>
  <c r="M722" i="1"/>
  <c r="N722" i="1"/>
  <c r="O722" i="1"/>
  <c r="P722" i="1"/>
  <c r="Q722" i="1"/>
  <c r="R722" i="1"/>
  <c r="S722" i="1"/>
  <c r="T722" i="1"/>
  <c r="U722" i="1"/>
  <c r="V722" i="1"/>
  <c r="W722" i="1"/>
  <c r="X722" i="1"/>
  <c r="Y722" i="1"/>
  <c r="AD722" i="1"/>
  <c r="AE722" i="1"/>
  <c r="AF722" i="1"/>
  <c r="AG722" i="1"/>
  <c r="AH722" i="1"/>
  <c r="AI722" i="1"/>
  <c r="AJ722" i="1"/>
  <c r="AK722" i="1"/>
  <c r="AL722" i="1"/>
  <c r="AM722" i="1"/>
  <c r="AN722" i="1"/>
  <c r="AO722" i="1"/>
  <c r="AP722" i="1"/>
  <c r="AQ722" i="1"/>
  <c r="AR722" i="1"/>
  <c r="AS722" i="1"/>
  <c r="AT722" i="1"/>
  <c r="AU722" i="1"/>
  <c r="AV722" i="1"/>
  <c r="AW722" i="1"/>
  <c r="A13" i="1"/>
  <c r="C13" i="1"/>
  <c r="E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B4" i="75" s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27" i="1"/>
  <c r="C27" i="1"/>
  <c r="E27" i="1"/>
  <c r="K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B5" i="75" s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206" i="1"/>
  <c r="C206" i="1"/>
  <c r="E206" i="1"/>
  <c r="K206" i="1"/>
  <c r="L206" i="1"/>
  <c r="M206" i="1"/>
  <c r="N206" i="1"/>
  <c r="O206" i="1"/>
  <c r="P206" i="1"/>
  <c r="Q206" i="1"/>
  <c r="R206" i="1"/>
  <c r="S206" i="1"/>
  <c r="T206" i="1"/>
  <c r="U206" i="1"/>
  <c r="V206" i="1"/>
  <c r="W206" i="1"/>
  <c r="X206" i="1"/>
  <c r="Y206" i="1"/>
  <c r="AD206" i="1"/>
  <c r="AE206" i="1"/>
  <c r="AF206" i="1"/>
  <c r="AG206" i="1"/>
  <c r="AH206" i="1"/>
  <c r="AI206" i="1"/>
  <c r="AJ206" i="1"/>
  <c r="AK206" i="1"/>
  <c r="AL206" i="1"/>
  <c r="AM206" i="1"/>
  <c r="AN206" i="1"/>
  <c r="AO206" i="1"/>
  <c r="AP206" i="1"/>
  <c r="AQ206" i="1"/>
  <c r="AR206" i="1"/>
  <c r="AS206" i="1"/>
  <c r="AT206" i="1"/>
  <c r="AU206" i="1"/>
  <c r="AV206" i="1"/>
  <c r="AW206" i="1"/>
  <c r="A225" i="1"/>
  <c r="C225" i="1"/>
  <c r="E225" i="1"/>
  <c r="K225" i="1"/>
  <c r="L225" i="1"/>
  <c r="M225" i="1"/>
  <c r="N225" i="1"/>
  <c r="O225" i="1"/>
  <c r="P225" i="1"/>
  <c r="Q225" i="1"/>
  <c r="R225" i="1"/>
  <c r="S225" i="1"/>
  <c r="T225" i="1"/>
  <c r="U225" i="1"/>
  <c r="V225" i="1"/>
  <c r="W225" i="1"/>
  <c r="X225" i="1"/>
  <c r="Y225" i="1"/>
  <c r="AD225" i="1"/>
  <c r="AE225" i="1"/>
  <c r="AF225" i="1"/>
  <c r="AG225" i="1"/>
  <c r="AH225" i="1"/>
  <c r="AI225" i="1"/>
  <c r="AJ225" i="1"/>
  <c r="AK225" i="1"/>
  <c r="AL225" i="1"/>
  <c r="AM225" i="1"/>
  <c r="AN225" i="1"/>
  <c r="AO225" i="1"/>
  <c r="AP225" i="1"/>
  <c r="AQ225" i="1"/>
  <c r="AR225" i="1"/>
  <c r="AS225" i="1"/>
  <c r="AT225" i="1"/>
  <c r="AU225" i="1"/>
  <c r="AV225" i="1"/>
  <c r="AW225" i="1"/>
  <c r="P7" i="75"/>
  <c r="A443" i="1"/>
  <c r="C443" i="1"/>
  <c r="E443" i="1"/>
  <c r="K443" i="1"/>
  <c r="L443" i="1"/>
  <c r="M443" i="1"/>
  <c r="N443" i="1"/>
  <c r="O443" i="1"/>
  <c r="P443" i="1"/>
  <c r="Q443" i="1"/>
  <c r="R443" i="1"/>
  <c r="S443" i="1"/>
  <c r="T443" i="1"/>
  <c r="U443" i="1"/>
  <c r="V443" i="1"/>
  <c r="W443" i="1"/>
  <c r="X443" i="1"/>
  <c r="Y443" i="1"/>
  <c r="F7" i="75" s="1"/>
  <c r="AD443" i="1"/>
  <c r="AE443" i="1"/>
  <c r="AF443" i="1"/>
  <c r="AG443" i="1"/>
  <c r="AH443" i="1"/>
  <c r="AI443" i="1"/>
  <c r="AJ443" i="1"/>
  <c r="AK443" i="1"/>
  <c r="AL443" i="1"/>
  <c r="AM443" i="1"/>
  <c r="AN443" i="1"/>
  <c r="AO443" i="1"/>
  <c r="AP443" i="1"/>
  <c r="AQ443" i="1"/>
  <c r="AR443" i="1"/>
  <c r="AS443" i="1"/>
  <c r="AT443" i="1"/>
  <c r="AU443" i="1"/>
  <c r="AV443" i="1"/>
  <c r="AW443" i="1"/>
  <c r="C852" i="1"/>
  <c r="E852" i="1"/>
  <c r="K852" i="1"/>
  <c r="L852" i="1"/>
  <c r="M852" i="1"/>
  <c r="N852" i="1"/>
  <c r="O852" i="1"/>
  <c r="P852" i="1"/>
  <c r="Q852" i="1"/>
  <c r="R852" i="1"/>
  <c r="S852" i="1"/>
  <c r="T852" i="1"/>
  <c r="U852" i="1"/>
  <c r="V852" i="1"/>
  <c r="W852" i="1"/>
  <c r="X852" i="1"/>
  <c r="Y852" i="1"/>
  <c r="L4" i="75" s="1"/>
  <c r="AD852" i="1"/>
  <c r="AE852" i="1"/>
  <c r="AF852" i="1"/>
  <c r="AG852" i="1"/>
  <c r="AH852" i="1"/>
  <c r="AI852" i="1"/>
  <c r="AJ852" i="1"/>
  <c r="AK852" i="1"/>
  <c r="AL852" i="1"/>
  <c r="AM852" i="1"/>
  <c r="AN852" i="1"/>
  <c r="AO852" i="1"/>
  <c r="AP852" i="1"/>
  <c r="AQ852" i="1"/>
  <c r="AR852" i="1"/>
  <c r="AS852" i="1"/>
  <c r="AT852" i="1"/>
  <c r="AU852" i="1"/>
  <c r="AV852" i="1"/>
  <c r="AW852" i="1"/>
  <c r="C869" i="1"/>
  <c r="E869" i="1"/>
  <c r="K869" i="1"/>
  <c r="L869" i="1"/>
  <c r="M869" i="1"/>
  <c r="N869" i="1"/>
  <c r="O869" i="1"/>
  <c r="P869" i="1"/>
  <c r="Q869" i="1"/>
  <c r="R869" i="1"/>
  <c r="S869" i="1"/>
  <c r="T869" i="1"/>
  <c r="U869" i="1"/>
  <c r="V869" i="1"/>
  <c r="W869" i="1"/>
  <c r="X869" i="1"/>
  <c r="Y869" i="1"/>
  <c r="L5" i="75" s="1"/>
  <c r="AD869" i="1"/>
  <c r="AE869" i="1"/>
  <c r="AF869" i="1"/>
  <c r="AG869" i="1"/>
  <c r="AH869" i="1"/>
  <c r="AI869" i="1"/>
  <c r="AJ869" i="1"/>
  <c r="AK869" i="1"/>
  <c r="AL869" i="1"/>
  <c r="AM869" i="1"/>
  <c r="AN869" i="1"/>
  <c r="AO869" i="1"/>
  <c r="AP869" i="1"/>
  <c r="AQ869" i="1"/>
  <c r="AR869" i="1"/>
  <c r="AS869" i="1"/>
  <c r="AT869" i="1"/>
  <c r="AU869" i="1"/>
  <c r="AV869" i="1"/>
  <c r="AW869" i="1"/>
  <c r="M8" i="75"/>
  <c r="O7" i="75"/>
  <c r="O8" i="75"/>
  <c r="A156" i="1"/>
  <c r="C156" i="1"/>
  <c r="E156" i="1"/>
  <c r="K156" i="1"/>
  <c r="L156" i="1"/>
  <c r="M156" i="1"/>
  <c r="N156" i="1"/>
  <c r="O156" i="1"/>
  <c r="P156" i="1"/>
  <c r="Q156" i="1"/>
  <c r="R156" i="1"/>
  <c r="S156" i="1"/>
  <c r="T156" i="1"/>
  <c r="U156" i="1"/>
  <c r="V156" i="1"/>
  <c r="W156" i="1"/>
  <c r="X156" i="1"/>
  <c r="Y156" i="1"/>
  <c r="AD156" i="1"/>
  <c r="AE156" i="1"/>
  <c r="AF156" i="1"/>
  <c r="AG156" i="1"/>
  <c r="AH156" i="1"/>
  <c r="AI156" i="1"/>
  <c r="AJ156" i="1"/>
  <c r="AK156" i="1"/>
  <c r="AL156" i="1"/>
  <c r="AM156" i="1"/>
  <c r="AN156" i="1"/>
  <c r="AO156" i="1"/>
  <c r="AP156" i="1"/>
  <c r="AQ156" i="1"/>
  <c r="AR156" i="1"/>
  <c r="AS156" i="1"/>
  <c r="AT156" i="1"/>
  <c r="AU156" i="1"/>
  <c r="AV156" i="1"/>
  <c r="AW156" i="1"/>
  <c r="A179" i="1"/>
  <c r="C179" i="1"/>
  <c r="E179" i="1"/>
  <c r="K179" i="1"/>
  <c r="L179" i="1"/>
  <c r="M179" i="1"/>
  <c r="N179" i="1"/>
  <c r="O179" i="1"/>
  <c r="P179" i="1"/>
  <c r="Q179" i="1"/>
  <c r="R179" i="1"/>
  <c r="S179" i="1"/>
  <c r="T179" i="1"/>
  <c r="U179" i="1"/>
  <c r="V179" i="1"/>
  <c r="W179" i="1"/>
  <c r="X179" i="1"/>
  <c r="Y179" i="1"/>
  <c r="AD179" i="1"/>
  <c r="AE179" i="1"/>
  <c r="AF179" i="1"/>
  <c r="AG179" i="1"/>
  <c r="AH179" i="1"/>
  <c r="AI179" i="1"/>
  <c r="AJ179" i="1"/>
  <c r="AK179" i="1"/>
  <c r="AL179" i="1"/>
  <c r="AM179" i="1"/>
  <c r="AN179" i="1"/>
  <c r="AO179" i="1"/>
  <c r="AP179" i="1"/>
  <c r="AQ179" i="1"/>
  <c r="AR179" i="1"/>
  <c r="AS179" i="1"/>
  <c r="AT179" i="1"/>
  <c r="AU179" i="1"/>
  <c r="AV179" i="1"/>
  <c r="AW179" i="1"/>
  <c r="C478" i="1"/>
  <c r="E478" i="1"/>
  <c r="K478" i="1"/>
  <c r="L478" i="1"/>
  <c r="M478" i="1"/>
  <c r="N478" i="1"/>
  <c r="O478" i="1"/>
  <c r="P478" i="1"/>
  <c r="Q478" i="1"/>
  <c r="R478" i="1"/>
  <c r="S478" i="1"/>
  <c r="T478" i="1"/>
  <c r="U478" i="1"/>
  <c r="V478" i="1"/>
  <c r="W478" i="1"/>
  <c r="X478" i="1"/>
  <c r="Y478" i="1"/>
  <c r="AD478" i="1"/>
  <c r="AE478" i="1"/>
  <c r="AF478" i="1"/>
  <c r="AG478" i="1"/>
  <c r="AH478" i="1"/>
  <c r="AI478" i="1"/>
  <c r="AJ478" i="1"/>
  <c r="AK478" i="1"/>
  <c r="AL478" i="1"/>
  <c r="AM478" i="1"/>
  <c r="AN478" i="1"/>
  <c r="AO478" i="1"/>
  <c r="AP478" i="1"/>
  <c r="AQ478" i="1"/>
  <c r="AR478" i="1"/>
  <c r="AS478" i="1"/>
  <c r="AT478" i="1"/>
  <c r="AU478" i="1"/>
  <c r="AV478" i="1"/>
  <c r="AW478" i="1"/>
  <c r="C502" i="1"/>
  <c r="E502" i="1"/>
  <c r="K502" i="1"/>
  <c r="L502" i="1"/>
  <c r="M502" i="1"/>
  <c r="N502" i="1"/>
  <c r="O502" i="1"/>
  <c r="P502" i="1"/>
  <c r="Q502" i="1"/>
  <c r="R502" i="1"/>
  <c r="S502" i="1"/>
  <c r="T502" i="1"/>
  <c r="U502" i="1"/>
  <c r="V502" i="1"/>
  <c r="W502" i="1"/>
  <c r="X502" i="1"/>
  <c r="Y502" i="1"/>
  <c r="AD502" i="1"/>
  <c r="AE502" i="1"/>
  <c r="AF502" i="1"/>
  <c r="AG502" i="1"/>
  <c r="AH502" i="1"/>
  <c r="AI502" i="1"/>
  <c r="AJ502" i="1"/>
  <c r="AK502" i="1"/>
  <c r="AL502" i="1"/>
  <c r="AM502" i="1"/>
  <c r="AN502" i="1"/>
  <c r="AO502" i="1"/>
  <c r="AP502" i="1"/>
  <c r="AQ502" i="1"/>
  <c r="AR502" i="1"/>
  <c r="AS502" i="1"/>
  <c r="AT502" i="1"/>
  <c r="AU502" i="1"/>
  <c r="AV502" i="1"/>
  <c r="AW502" i="1"/>
  <c r="C587" i="1"/>
  <c r="E587" i="1"/>
  <c r="K587" i="1"/>
  <c r="L587" i="1"/>
  <c r="M587" i="1"/>
  <c r="N587" i="1"/>
  <c r="O587" i="1"/>
  <c r="P587" i="1"/>
  <c r="Q587" i="1"/>
  <c r="R587" i="1"/>
  <c r="S587" i="1"/>
  <c r="T587" i="1"/>
  <c r="U587" i="1"/>
  <c r="V587" i="1"/>
  <c r="W587" i="1"/>
  <c r="X587" i="1"/>
  <c r="Y587" i="1"/>
  <c r="AD587" i="1"/>
  <c r="AE587" i="1"/>
  <c r="AF587" i="1"/>
  <c r="AG587" i="1"/>
  <c r="AH587" i="1"/>
  <c r="AI587" i="1"/>
  <c r="AJ587" i="1"/>
  <c r="AK587" i="1"/>
  <c r="AL587" i="1"/>
  <c r="AM587" i="1"/>
  <c r="AN587" i="1"/>
  <c r="AO587" i="1"/>
  <c r="AP587" i="1"/>
  <c r="AQ587" i="1"/>
  <c r="AR587" i="1"/>
  <c r="AS587" i="1"/>
  <c r="AT587" i="1"/>
  <c r="AU587" i="1"/>
  <c r="AV587" i="1"/>
  <c r="AW587" i="1"/>
  <c r="C606" i="1"/>
  <c r="E606" i="1"/>
  <c r="K606" i="1"/>
  <c r="L606" i="1"/>
  <c r="M606" i="1"/>
  <c r="N606" i="1"/>
  <c r="O606" i="1"/>
  <c r="P606" i="1"/>
  <c r="Q606" i="1"/>
  <c r="R606" i="1"/>
  <c r="S606" i="1"/>
  <c r="T606" i="1"/>
  <c r="U606" i="1"/>
  <c r="V606" i="1"/>
  <c r="W606" i="1"/>
  <c r="X606" i="1"/>
  <c r="Y606" i="1"/>
  <c r="AD606" i="1"/>
  <c r="AE606" i="1"/>
  <c r="AF606" i="1"/>
  <c r="AG606" i="1"/>
  <c r="AH606" i="1"/>
  <c r="AI606" i="1"/>
  <c r="AJ606" i="1"/>
  <c r="AK606" i="1"/>
  <c r="AL606" i="1"/>
  <c r="AM606" i="1"/>
  <c r="AN606" i="1"/>
  <c r="AO606" i="1"/>
  <c r="AP606" i="1"/>
  <c r="AQ606" i="1"/>
  <c r="AR606" i="1"/>
  <c r="AS606" i="1"/>
  <c r="AT606" i="1"/>
  <c r="AU606" i="1"/>
  <c r="AV606" i="1"/>
  <c r="AW606" i="1"/>
  <c r="C624" i="1"/>
  <c r="E624" i="1"/>
  <c r="K624" i="1"/>
  <c r="L624" i="1"/>
  <c r="M624" i="1"/>
  <c r="N624" i="1"/>
  <c r="O624" i="1"/>
  <c r="P624" i="1"/>
  <c r="Q624" i="1"/>
  <c r="R624" i="1"/>
  <c r="S624" i="1"/>
  <c r="T624" i="1"/>
  <c r="U624" i="1"/>
  <c r="V624" i="1"/>
  <c r="W624" i="1"/>
  <c r="X624" i="1"/>
  <c r="Y624" i="1"/>
  <c r="AD624" i="1"/>
  <c r="AE624" i="1"/>
  <c r="AF624" i="1"/>
  <c r="AG624" i="1"/>
  <c r="AH624" i="1"/>
  <c r="AI624" i="1"/>
  <c r="AJ624" i="1"/>
  <c r="AK624" i="1"/>
  <c r="AL624" i="1"/>
  <c r="AM624" i="1"/>
  <c r="AN624" i="1"/>
  <c r="AO624" i="1"/>
  <c r="AP624" i="1"/>
  <c r="AQ624" i="1"/>
  <c r="AR624" i="1"/>
  <c r="AS624" i="1"/>
  <c r="AT624" i="1"/>
  <c r="AU624" i="1"/>
  <c r="AV624" i="1"/>
  <c r="AW624" i="1"/>
  <c r="C680" i="1"/>
  <c r="E680" i="1"/>
  <c r="K680" i="1"/>
  <c r="L680" i="1"/>
  <c r="M680" i="1"/>
  <c r="N680" i="1"/>
  <c r="O680" i="1"/>
  <c r="P680" i="1"/>
  <c r="Q680" i="1"/>
  <c r="R680" i="1"/>
  <c r="S680" i="1"/>
  <c r="T680" i="1"/>
  <c r="U680" i="1"/>
  <c r="V680" i="1"/>
  <c r="W680" i="1"/>
  <c r="X680" i="1"/>
  <c r="Y680" i="1"/>
  <c r="AD680" i="1"/>
  <c r="AE680" i="1"/>
  <c r="AF680" i="1"/>
  <c r="AG680" i="1"/>
  <c r="AH680" i="1"/>
  <c r="AI680" i="1"/>
  <c r="AJ680" i="1"/>
  <c r="AK680" i="1"/>
  <c r="AL680" i="1"/>
  <c r="AM680" i="1"/>
  <c r="AN680" i="1"/>
  <c r="AO680" i="1"/>
  <c r="AP680" i="1"/>
  <c r="AQ680" i="1"/>
  <c r="AR680" i="1"/>
  <c r="AS680" i="1"/>
  <c r="AT680" i="1"/>
  <c r="AU680" i="1"/>
  <c r="AV680" i="1"/>
  <c r="AW680" i="1"/>
  <c r="A444" i="1"/>
  <c r="C444" i="1"/>
  <c r="E444" i="1"/>
  <c r="K444" i="1"/>
  <c r="L444" i="1"/>
  <c r="M444" i="1"/>
  <c r="N444" i="1"/>
  <c r="O444" i="1"/>
  <c r="P444" i="1"/>
  <c r="Q444" i="1"/>
  <c r="R444" i="1"/>
  <c r="S444" i="1"/>
  <c r="T444" i="1"/>
  <c r="U444" i="1"/>
  <c r="V444" i="1"/>
  <c r="W444" i="1"/>
  <c r="X444" i="1"/>
  <c r="Y444" i="1"/>
  <c r="AD444" i="1"/>
  <c r="AE444" i="1"/>
  <c r="AF444" i="1"/>
  <c r="AG444" i="1"/>
  <c r="AH444" i="1"/>
  <c r="AI444" i="1"/>
  <c r="AJ444" i="1"/>
  <c r="AK444" i="1"/>
  <c r="AL444" i="1"/>
  <c r="AM444" i="1"/>
  <c r="AN444" i="1"/>
  <c r="AO444" i="1"/>
  <c r="AP444" i="1"/>
  <c r="AQ444" i="1"/>
  <c r="AR444" i="1"/>
  <c r="AS444" i="1"/>
  <c r="AT444" i="1"/>
  <c r="AU444" i="1"/>
  <c r="AV444" i="1"/>
  <c r="AW444" i="1"/>
  <c r="A457" i="1"/>
  <c r="C457" i="1"/>
  <c r="E457" i="1"/>
  <c r="K457" i="1"/>
  <c r="L457" i="1"/>
  <c r="M457" i="1"/>
  <c r="N457" i="1"/>
  <c r="O457" i="1"/>
  <c r="P457" i="1"/>
  <c r="Q457" i="1"/>
  <c r="R457" i="1"/>
  <c r="S457" i="1"/>
  <c r="T457" i="1"/>
  <c r="U457" i="1"/>
  <c r="V457" i="1"/>
  <c r="W457" i="1"/>
  <c r="X457" i="1"/>
  <c r="Y457" i="1"/>
  <c r="AD457" i="1"/>
  <c r="AE457" i="1"/>
  <c r="AF457" i="1"/>
  <c r="AG457" i="1"/>
  <c r="AH457" i="1"/>
  <c r="AI457" i="1"/>
  <c r="AJ457" i="1"/>
  <c r="AK457" i="1"/>
  <c r="AL457" i="1"/>
  <c r="AM457" i="1"/>
  <c r="AN457" i="1"/>
  <c r="AO457" i="1"/>
  <c r="AP457" i="1"/>
  <c r="AQ457" i="1"/>
  <c r="AR457" i="1"/>
  <c r="AS457" i="1"/>
  <c r="AT457" i="1"/>
  <c r="AU457" i="1"/>
  <c r="AV457" i="1"/>
  <c r="AW457" i="1"/>
  <c r="A329" i="1"/>
  <c r="C329" i="1"/>
  <c r="E329" i="1"/>
  <c r="K329" i="1"/>
  <c r="L329" i="1"/>
  <c r="M329" i="1"/>
  <c r="N329" i="1"/>
  <c r="O329" i="1"/>
  <c r="P329" i="1"/>
  <c r="Q329" i="1"/>
  <c r="R329" i="1"/>
  <c r="S329" i="1"/>
  <c r="T329" i="1"/>
  <c r="U329" i="1"/>
  <c r="V329" i="1"/>
  <c r="W329" i="1"/>
  <c r="X329" i="1"/>
  <c r="Y329" i="1"/>
  <c r="AD329" i="1"/>
  <c r="AE329" i="1"/>
  <c r="AF329" i="1"/>
  <c r="AG329" i="1"/>
  <c r="AH329" i="1"/>
  <c r="AI329" i="1"/>
  <c r="AJ329" i="1"/>
  <c r="AK329" i="1"/>
  <c r="AL329" i="1"/>
  <c r="AM329" i="1"/>
  <c r="AN329" i="1"/>
  <c r="AO329" i="1"/>
  <c r="AP329" i="1"/>
  <c r="AQ329" i="1"/>
  <c r="AR329" i="1"/>
  <c r="AS329" i="1"/>
  <c r="AT329" i="1"/>
  <c r="AU329" i="1"/>
  <c r="AV329" i="1"/>
  <c r="AW329" i="1"/>
  <c r="A346" i="1"/>
  <c r="C346" i="1"/>
  <c r="E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360" i="1"/>
  <c r="C360" i="1"/>
  <c r="E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C856" i="1"/>
  <c r="E856" i="1"/>
  <c r="K856" i="1"/>
  <c r="L856" i="1"/>
  <c r="M856" i="1"/>
  <c r="N856" i="1"/>
  <c r="O856" i="1"/>
  <c r="P856" i="1"/>
  <c r="Q856" i="1"/>
  <c r="R856" i="1"/>
  <c r="S856" i="1"/>
  <c r="T856" i="1"/>
  <c r="U856" i="1"/>
  <c r="V856" i="1"/>
  <c r="W856" i="1"/>
  <c r="X856" i="1"/>
  <c r="Y856" i="1"/>
  <c r="AD856" i="1"/>
  <c r="AE856" i="1"/>
  <c r="AF856" i="1"/>
  <c r="AG856" i="1"/>
  <c r="AH856" i="1"/>
  <c r="AI856" i="1"/>
  <c r="AJ856" i="1"/>
  <c r="AK856" i="1"/>
  <c r="AL856" i="1"/>
  <c r="AM856" i="1"/>
  <c r="AN856" i="1"/>
  <c r="AO856" i="1"/>
  <c r="AP856" i="1"/>
  <c r="AQ856" i="1"/>
  <c r="AR856" i="1"/>
  <c r="AS856" i="1"/>
  <c r="AT856" i="1"/>
  <c r="AU856" i="1"/>
  <c r="AV856" i="1"/>
  <c r="AW856" i="1"/>
  <c r="C873" i="1"/>
  <c r="E873" i="1"/>
  <c r="K873" i="1"/>
  <c r="L873" i="1"/>
  <c r="M873" i="1"/>
  <c r="N873" i="1"/>
  <c r="O873" i="1"/>
  <c r="P873" i="1"/>
  <c r="Q873" i="1"/>
  <c r="R873" i="1"/>
  <c r="S873" i="1"/>
  <c r="T873" i="1"/>
  <c r="U873" i="1"/>
  <c r="V873" i="1"/>
  <c r="W873" i="1"/>
  <c r="X873" i="1"/>
  <c r="Y873" i="1"/>
  <c r="AD873" i="1"/>
  <c r="AE873" i="1"/>
  <c r="AF873" i="1"/>
  <c r="AG873" i="1"/>
  <c r="AH873" i="1"/>
  <c r="AI873" i="1"/>
  <c r="AJ873" i="1"/>
  <c r="AK873" i="1"/>
  <c r="AL873" i="1"/>
  <c r="AM873" i="1"/>
  <c r="AN873" i="1"/>
  <c r="AO873" i="1"/>
  <c r="AP873" i="1"/>
  <c r="AQ873" i="1"/>
  <c r="AR873" i="1"/>
  <c r="AS873" i="1"/>
  <c r="AT873" i="1"/>
  <c r="AU873" i="1"/>
  <c r="AV873" i="1"/>
  <c r="AW873" i="1"/>
  <c r="A287" i="1"/>
  <c r="C287" i="1"/>
  <c r="E287" i="1"/>
  <c r="K287" i="1"/>
  <c r="L287" i="1"/>
  <c r="M287" i="1"/>
  <c r="N287" i="1"/>
  <c r="O287" i="1"/>
  <c r="P287" i="1"/>
  <c r="Q287" i="1"/>
  <c r="R287" i="1"/>
  <c r="S287" i="1"/>
  <c r="T287" i="1"/>
  <c r="U287" i="1"/>
  <c r="V287" i="1"/>
  <c r="W287" i="1"/>
  <c r="X287" i="1"/>
  <c r="Y287" i="1"/>
  <c r="AD287" i="1"/>
  <c r="AE287" i="1"/>
  <c r="AF287" i="1"/>
  <c r="AG287" i="1"/>
  <c r="AH287" i="1"/>
  <c r="AI287" i="1"/>
  <c r="AJ287" i="1"/>
  <c r="AK287" i="1"/>
  <c r="AL287" i="1"/>
  <c r="AM287" i="1"/>
  <c r="AN287" i="1"/>
  <c r="AO287" i="1"/>
  <c r="AP287" i="1"/>
  <c r="AQ287" i="1"/>
  <c r="AR287" i="1"/>
  <c r="AS287" i="1"/>
  <c r="AT287" i="1"/>
  <c r="AU287" i="1"/>
  <c r="AV287" i="1"/>
  <c r="AW287" i="1"/>
  <c r="A304" i="1"/>
  <c r="C304" i="1"/>
  <c r="E304" i="1"/>
  <c r="K304" i="1"/>
  <c r="L304" i="1"/>
  <c r="M304" i="1"/>
  <c r="N304" i="1"/>
  <c r="O304" i="1"/>
  <c r="P304" i="1"/>
  <c r="Q304" i="1"/>
  <c r="R304" i="1"/>
  <c r="S304" i="1"/>
  <c r="T304" i="1"/>
  <c r="U304" i="1"/>
  <c r="V304" i="1"/>
  <c r="W304" i="1"/>
  <c r="X304" i="1"/>
  <c r="Y304" i="1"/>
  <c r="AD304" i="1"/>
  <c r="AE304" i="1"/>
  <c r="AF304" i="1"/>
  <c r="AG304" i="1"/>
  <c r="AH304" i="1"/>
  <c r="AI304" i="1"/>
  <c r="AJ304" i="1"/>
  <c r="AK304" i="1"/>
  <c r="AL304" i="1"/>
  <c r="AM304" i="1"/>
  <c r="AN304" i="1"/>
  <c r="AO304" i="1"/>
  <c r="AP304" i="1"/>
  <c r="AQ304" i="1"/>
  <c r="AR304" i="1"/>
  <c r="AS304" i="1"/>
  <c r="AT304" i="1"/>
  <c r="AU304" i="1"/>
  <c r="AV304" i="1"/>
  <c r="AW304" i="1"/>
  <c r="C644" i="1"/>
  <c r="E644" i="1"/>
  <c r="K644" i="1"/>
  <c r="L644" i="1"/>
  <c r="M644" i="1"/>
  <c r="N644" i="1"/>
  <c r="O644" i="1"/>
  <c r="P644" i="1"/>
  <c r="Q644" i="1"/>
  <c r="R644" i="1"/>
  <c r="S644" i="1"/>
  <c r="T644" i="1"/>
  <c r="U644" i="1"/>
  <c r="V644" i="1"/>
  <c r="W644" i="1"/>
  <c r="X644" i="1"/>
  <c r="Y644" i="1"/>
  <c r="AD644" i="1"/>
  <c r="AE644" i="1"/>
  <c r="AF644" i="1"/>
  <c r="AG644" i="1"/>
  <c r="AH644" i="1"/>
  <c r="AI644" i="1"/>
  <c r="AJ644" i="1"/>
  <c r="AK644" i="1"/>
  <c r="AL644" i="1"/>
  <c r="AM644" i="1"/>
  <c r="AN644" i="1"/>
  <c r="AO644" i="1"/>
  <c r="AP644" i="1"/>
  <c r="AQ644" i="1"/>
  <c r="AR644" i="1"/>
  <c r="AS644" i="1"/>
  <c r="AT644" i="1"/>
  <c r="AU644" i="1"/>
  <c r="AV644" i="1"/>
  <c r="AW644" i="1"/>
  <c r="C658" i="1"/>
  <c r="E658" i="1"/>
  <c r="K658" i="1"/>
  <c r="L658" i="1"/>
  <c r="M658" i="1"/>
  <c r="N658" i="1"/>
  <c r="O658" i="1"/>
  <c r="P658" i="1"/>
  <c r="Q658" i="1"/>
  <c r="R658" i="1"/>
  <c r="S658" i="1"/>
  <c r="T658" i="1"/>
  <c r="U658" i="1"/>
  <c r="V658" i="1"/>
  <c r="W658" i="1"/>
  <c r="X658" i="1"/>
  <c r="Y658" i="1"/>
  <c r="AD658" i="1"/>
  <c r="AE658" i="1"/>
  <c r="AF658" i="1"/>
  <c r="AG658" i="1"/>
  <c r="AH658" i="1"/>
  <c r="AI658" i="1"/>
  <c r="AJ658" i="1"/>
  <c r="AK658" i="1"/>
  <c r="AL658" i="1"/>
  <c r="AM658" i="1"/>
  <c r="AN658" i="1"/>
  <c r="AO658" i="1"/>
  <c r="AP658" i="1"/>
  <c r="AQ658" i="1"/>
  <c r="AR658" i="1"/>
  <c r="AS658" i="1"/>
  <c r="AT658" i="1"/>
  <c r="AU658" i="1"/>
  <c r="AV658" i="1"/>
  <c r="AW658" i="1"/>
  <c r="C789" i="1"/>
  <c r="E789" i="1"/>
  <c r="K789" i="1"/>
  <c r="L789" i="1"/>
  <c r="M789" i="1"/>
  <c r="N789" i="1"/>
  <c r="O789" i="1"/>
  <c r="P789" i="1"/>
  <c r="Q789" i="1"/>
  <c r="R789" i="1"/>
  <c r="S789" i="1"/>
  <c r="T789" i="1"/>
  <c r="U789" i="1"/>
  <c r="V789" i="1"/>
  <c r="W789" i="1"/>
  <c r="X789" i="1"/>
  <c r="Y789" i="1"/>
  <c r="AD789" i="1"/>
  <c r="AE789" i="1"/>
  <c r="AF789" i="1"/>
  <c r="AG789" i="1"/>
  <c r="AH789" i="1"/>
  <c r="AI789" i="1"/>
  <c r="AJ789" i="1"/>
  <c r="AK789" i="1"/>
  <c r="AL789" i="1"/>
  <c r="AM789" i="1"/>
  <c r="AN789" i="1"/>
  <c r="AO789" i="1"/>
  <c r="AP789" i="1"/>
  <c r="AQ789" i="1"/>
  <c r="AR789" i="1"/>
  <c r="AS789" i="1"/>
  <c r="AT789" i="1"/>
  <c r="AU789" i="1"/>
  <c r="AV789" i="1"/>
  <c r="AW789" i="1"/>
  <c r="C806" i="1"/>
  <c r="E806" i="1"/>
  <c r="K806" i="1"/>
  <c r="L806" i="1"/>
  <c r="M806" i="1"/>
  <c r="N806" i="1"/>
  <c r="O806" i="1"/>
  <c r="P806" i="1"/>
  <c r="Q806" i="1"/>
  <c r="R806" i="1"/>
  <c r="S806" i="1"/>
  <c r="T806" i="1"/>
  <c r="U806" i="1"/>
  <c r="V806" i="1"/>
  <c r="W806" i="1"/>
  <c r="X806" i="1"/>
  <c r="Y806" i="1"/>
  <c r="AD806" i="1"/>
  <c r="AE806" i="1"/>
  <c r="AF806" i="1"/>
  <c r="AG806" i="1"/>
  <c r="AH806" i="1"/>
  <c r="AI806" i="1"/>
  <c r="AJ806" i="1"/>
  <c r="AK806" i="1"/>
  <c r="AL806" i="1"/>
  <c r="AM806" i="1"/>
  <c r="AN806" i="1"/>
  <c r="AO806" i="1"/>
  <c r="AP806" i="1"/>
  <c r="AQ806" i="1"/>
  <c r="AR806" i="1"/>
  <c r="AS806" i="1"/>
  <c r="AT806" i="1"/>
  <c r="AU806" i="1"/>
  <c r="AV806" i="1"/>
  <c r="AW806" i="1"/>
  <c r="C953" i="1"/>
  <c r="E953" i="1"/>
  <c r="K953" i="1"/>
  <c r="L953" i="1"/>
  <c r="M953" i="1"/>
  <c r="N953" i="1"/>
  <c r="O953" i="1"/>
  <c r="P953" i="1"/>
  <c r="Q953" i="1"/>
  <c r="R953" i="1"/>
  <c r="S953" i="1"/>
  <c r="T953" i="1"/>
  <c r="U953" i="1"/>
  <c r="V953" i="1"/>
  <c r="W953" i="1"/>
  <c r="X953" i="1"/>
  <c r="Y953" i="1"/>
  <c r="AD953" i="1"/>
  <c r="AE953" i="1"/>
  <c r="AF953" i="1"/>
  <c r="AG953" i="1"/>
  <c r="AH953" i="1"/>
  <c r="AI953" i="1"/>
  <c r="AJ953" i="1"/>
  <c r="AK953" i="1"/>
  <c r="AL953" i="1"/>
  <c r="AM953" i="1"/>
  <c r="AN953" i="1"/>
  <c r="AO953" i="1"/>
  <c r="AP953" i="1"/>
  <c r="AQ953" i="1"/>
  <c r="AR953" i="1"/>
  <c r="AS953" i="1"/>
  <c r="AT953" i="1"/>
  <c r="AU953" i="1"/>
  <c r="AV953" i="1"/>
  <c r="AW953" i="1"/>
  <c r="A275" i="1"/>
  <c r="C275" i="1"/>
  <c r="E275" i="1"/>
  <c r="K275" i="1"/>
  <c r="L275" i="1"/>
  <c r="M275" i="1"/>
  <c r="N275" i="1"/>
  <c r="O275" i="1"/>
  <c r="P275" i="1"/>
  <c r="Q275" i="1"/>
  <c r="R275" i="1"/>
  <c r="S275" i="1"/>
  <c r="T275" i="1"/>
  <c r="U275" i="1"/>
  <c r="V275" i="1"/>
  <c r="W275" i="1"/>
  <c r="X275" i="1"/>
  <c r="Y275" i="1"/>
  <c r="AD275" i="1"/>
  <c r="AE275" i="1"/>
  <c r="AF275" i="1"/>
  <c r="AG275" i="1"/>
  <c r="AH275" i="1"/>
  <c r="AI275" i="1"/>
  <c r="AJ275" i="1"/>
  <c r="AK275" i="1"/>
  <c r="AL275" i="1"/>
  <c r="AM275" i="1"/>
  <c r="AN275" i="1"/>
  <c r="AO275" i="1"/>
  <c r="AP275" i="1"/>
  <c r="AQ275" i="1"/>
  <c r="AR275" i="1"/>
  <c r="AS275" i="1"/>
  <c r="AT275" i="1"/>
  <c r="AU275" i="1"/>
  <c r="AV275" i="1"/>
  <c r="AW275" i="1"/>
  <c r="A280" i="1"/>
  <c r="C280" i="1"/>
  <c r="E280" i="1"/>
  <c r="K280" i="1"/>
  <c r="L280" i="1"/>
  <c r="M280" i="1"/>
  <c r="N280" i="1"/>
  <c r="O280" i="1"/>
  <c r="P280" i="1"/>
  <c r="Q280" i="1"/>
  <c r="R280" i="1"/>
  <c r="S280" i="1"/>
  <c r="T280" i="1"/>
  <c r="U280" i="1"/>
  <c r="V280" i="1"/>
  <c r="W280" i="1"/>
  <c r="X280" i="1"/>
  <c r="Y280" i="1"/>
  <c r="AD280" i="1"/>
  <c r="AE280" i="1"/>
  <c r="AF280" i="1"/>
  <c r="AG280" i="1"/>
  <c r="AH280" i="1"/>
  <c r="AI280" i="1"/>
  <c r="AJ280" i="1"/>
  <c r="AK280" i="1"/>
  <c r="AL280" i="1"/>
  <c r="AM280" i="1"/>
  <c r="AN280" i="1"/>
  <c r="AO280" i="1"/>
  <c r="AP280" i="1"/>
  <c r="AQ280" i="1"/>
  <c r="AR280" i="1"/>
  <c r="AS280" i="1"/>
  <c r="AT280" i="1"/>
  <c r="AU280" i="1"/>
  <c r="AV280" i="1"/>
  <c r="AW280" i="1"/>
  <c r="C572" i="1"/>
  <c r="E572" i="1"/>
  <c r="K572" i="1"/>
  <c r="L572" i="1"/>
  <c r="M572" i="1"/>
  <c r="N572" i="1"/>
  <c r="O572" i="1"/>
  <c r="P572" i="1"/>
  <c r="Q572" i="1"/>
  <c r="R572" i="1"/>
  <c r="S572" i="1"/>
  <c r="T572" i="1"/>
  <c r="U572" i="1"/>
  <c r="V572" i="1"/>
  <c r="W572" i="1"/>
  <c r="X572" i="1"/>
  <c r="Y572" i="1"/>
  <c r="AD572" i="1"/>
  <c r="AE572" i="1"/>
  <c r="AF572" i="1"/>
  <c r="AG572" i="1"/>
  <c r="AH572" i="1"/>
  <c r="AI572" i="1"/>
  <c r="AJ572" i="1"/>
  <c r="AK572" i="1"/>
  <c r="AL572" i="1"/>
  <c r="AM572" i="1"/>
  <c r="AN572" i="1"/>
  <c r="AO572" i="1"/>
  <c r="AP572" i="1"/>
  <c r="AQ572" i="1"/>
  <c r="AR572" i="1"/>
  <c r="AS572" i="1"/>
  <c r="AT572" i="1"/>
  <c r="AU572" i="1"/>
  <c r="AV572" i="1"/>
  <c r="AW572" i="1"/>
  <c r="C577" i="1"/>
  <c r="E577" i="1"/>
  <c r="K577" i="1"/>
  <c r="L577" i="1"/>
  <c r="M577" i="1"/>
  <c r="N577" i="1"/>
  <c r="O577" i="1"/>
  <c r="P577" i="1"/>
  <c r="Q577" i="1"/>
  <c r="R577" i="1"/>
  <c r="S577" i="1"/>
  <c r="T577" i="1"/>
  <c r="U577" i="1"/>
  <c r="V577" i="1"/>
  <c r="W577" i="1"/>
  <c r="X577" i="1"/>
  <c r="Y577" i="1"/>
  <c r="AD577" i="1"/>
  <c r="AE577" i="1"/>
  <c r="AF577" i="1"/>
  <c r="AG577" i="1"/>
  <c r="AH577" i="1"/>
  <c r="AI577" i="1"/>
  <c r="AJ577" i="1"/>
  <c r="AK577" i="1"/>
  <c r="AL577" i="1"/>
  <c r="AM577" i="1"/>
  <c r="AN577" i="1"/>
  <c r="AO577" i="1"/>
  <c r="AP577" i="1"/>
  <c r="AQ577" i="1"/>
  <c r="AR577" i="1"/>
  <c r="AS577" i="1"/>
  <c r="AT577" i="1"/>
  <c r="AU577" i="1"/>
  <c r="AV577" i="1"/>
  <c r="AW577" i="1"/>
  <c r="C935" i="1"/>
  <c r="E935" i="1"/>
  <c r="K935" i="1"/>
  <c r="L935" i="1"/>
  <c r="M935" i="1"/>
  <c r="N935" i="1"/>
  <c r="O935" i="1"/>
  <c r="P935" i="1"/>
  <c r="Q935" i="1"/>
  <c r="R935" i="1"/>
  <c r="S935" i="1"/>
  <c r="T935" i="1"/>
  <c r="U935" i="1"/>
  <c r="V935" i="1"/>
  <c r="W935" i="1"/>
  <c r="X935" i="1"/>
  <c r="Y935" i="1"/>
  <c r="AD935" i="1"/>
  <c r="AE935" i="1"/>
  <c r="AF935" i="1"/>
  <c r="AG935" i="1"/>
  <c r="AH935" i="1"/>
  <c r="AI935" i="1"/>
  <c r="AJ935" i="1"/>
  <c r="AK935" i="1"/>
  <c r="AL935" i="1"/>
  <c r="AM935" i="1"/>
  <c r="AN935" i="1"/>
  <c r="AO935" i="1"/>
  <c r="AP935" i="1"/>
  <c r="AQ935" i="1"/>
  <c r="AR935" i="1"/>
  <c r="AS935" i="1"/>
  <c r="AT935" i="1"/>
  <c r="AU935" i="1"/>
  <c r="AV935" i="1"/>
  <c r="AW935" i="1"/>
  <c r="C942" i="1"/>
  <c r="E942" i="1"/>
  <c r="K942" i="1"/>
  <c r="L942" i="1"/>
  <c r="M942" i="1"/>
  <c r="N942" i="1"/>
  <c r="O942" i="1"/>
  <c r="P942" i="1"/>
  <c r="Q942" i="1"/>
  <c r="R942" i="1"/>
  <c r="S942" i="1"/>
  <c r="T942" i="1"/>
  <c r="U942" i="1"/>
  <c r="V942" i="1"/>
  <c r="W942" i="1"/>
  <c r="X942" i="1"/>
  <c r="Y942" i="1"/>
  <c r="AD942" i="1"/>
  <c r="AE942" i="1"/>
  <c r="AF942" i="1"/>
  <c r="AG942" i="1"/>
  <c r="AH942" i="1"/>
  <c r="AI942" i="1"/>
  <c r="AJ942" i="1"/>
  <c r="AK942" i="1"/>
  <c r="AL942" i="1"/>
  <c r="AM942" i="1"/>
  <c r="AN942" i="1"/>
  <c r="AO942" i="1"/>
  <c r="AP942" i="1"/>
  <c r="AQ942" i="1"/>
  <c r="AR942" i="1"/>
  <c r="AS942" i="1"/>
  <c r="AT942" i="1"/>
  <c r="AU942" i="1"/>
  <c r="AV942" i="1"/>
  <c r="AW942" i="1"/>
  <c r="A197" i="1"/>
  <c r="C197" i="1"/>
  <c r="E197" i="1"/>
  <c r="K197" i="1"/>
  <c r="L197" i="1"/>
  <c r="M197" i="1"/>
  <c r="N197" i="1"/>
  <c r="O197" i="1"/>
  <c r="P197" i="1"/>
  <c r="Q197" i="1"/>
  <c r="R197" i="1"/>
  <c r="S197" i="1"/>
  <c r="T197" i="1"/>
  <c r="U197" i="1"/>
  <c r="V197" i="1"/>
  <c r="W197" i="1"/>
  <c r="X197" i="1"/>
  <c r="Y197" i="1"/>
  <c r="AD197" i="1"/>
  <c r="AE197" i="1"/>
  <c r="AF197" i="1"/>
  <c r="AG197" i="1"/>
  <c r="AH197" i="1"/>
  <c r="AI197" i="1"/>
  <c r="AJ197" i="1"/>
  <c r="AK197" i="1"/>
  <c r="AL197" i="1"/>
  <c r="AM197" i="1"/>
  <c r="AN197" i="1"/>
  <c r="AO197" i="1"/>
  <c r="AP197" i="1"/>
  <c r="AQ197" i="1"/>
  <c r="AR197" i="1"/>
  <c r="AS197" i="1"/>
  <c r="AT197" i="1"/>
  <c r="AU197" i="1"/>
  <c r="AV197" i="1"/>
  <c r="AW197" i="1"/>
  <c r="D4" i="70"/>
  <c r="A385" i="1"/>
  <c r="C385" i="1"/>
  <c r="E385" i="1"/>
  <c r="K385" i="1"/>
  <c r="L385" i="1"/>
  <c r="M385" i="1"/>
  <c r="N385" i="1"/>
  <c r="O385" i="1"/>
  <c r="P385" i="1"/>
  <c r="Q385" i="1"/>
  <c r="R385" i="1"/>
  <c r="S385" i="1"/>
  <c r="T385" i="1"/>
  <c r="U385" i="1"/>
  <c r="V385" i="1"/>
  <c r="W385" i="1"/>
  <c r="X385" i="1"/>
  <c r="Y385" i="1"/>
  <c r="AD385" i="1"/>
  <c r="AE385" i="1"/>
  <c r="AF385" i="1"/>
  <c r="AG385" i="1"/>
  <c r="AH385" i="1"/>
  <c r="AI385" i="1"/>
  <c r="AJ385" i="1"/>
  <c r="AK385" i="1"/>
  <c r="AL385" i="1"/>
  <c r="AM385" i="1"/>
  <c r="AN385" i="1"/>
  <c r="AO385" i="1"/>
  <c r="AP385" i="1"/>
  <c r="AQ385" i="1"/>
  <c r="AR385" i="1"/>
  <c r="AS385" i="1"/>
  <c r="AT385" i="1"/>
  <c r="AU385" i="1"/>
  <c r="AV385" i="1"/>
  <c r="AW385" i="1"/>
  <c r="F4" i="70"/>
  <c r="C760" i="1"/>
  <c r="E760" i="1"/>
  <c r="K760" i="1"/>
  <c r="L760" i="1"/>
  <c r="M760" i="1"/>
  <c r="N760" i="1"/>
  <c r="O760" i="1"/>
  <c r="P760" i="1"/>
  <c r="Q760" i="1"/>
  <c r="R760" i="1"/>
  <c r="S760" i="1"/>
  <c r="T760" i="1"/>
  <c r="U760" i="1"/>
  <c r="V760" i="1"/>
  <c r="W760" i="1"/>
  <c r="X760" i="1"/>
  <c r="Y760" i="1"/>
  <c r="AD760" i="1"/>
  <c r="AE760" i="1"/>
  <c r="AF760" i="1"/>
  <c r="AG760" i="1"/>
  <c r="AH760" i="1"/>
  <c r="AI760" i="1"/>
  <c r="AJ760" i="1"/>
  <c r="AK760" i="1"/>
  <c r="AL760" i="1"/>
  <c r="AM760" i="1"/>
  <c r="AN760" i="1"/>
  <c r="AO760" i="1"/>
  <c r="AP760" i="1"/>
  <c r="AQ760" i="1"/>
  <c r="AR760" i="1"/>
  <c r="AS760" i="1"/>
  <c r="AT760" i="1"/>
  <c r="AU760" i="1"/>
  <c r="AV760" i="1"/>
  <c r="AW760" i="1"/>
  <c r="K4" i="70"/>
  <c r="C775" i="1"/>
  <c r="E775" i="1"/>
  <c r="K775" i="1"/>
  <c r="L775" i="1"/>
  <c r="M775" i="1"/>
  <c r="N775" i="1"/>
  <c r="O775" i="1"/>
  <c r="P775" i="1"/>
  <c r="Q775" i="1"/>
  <c r="R775" i="1"/>
  <c r="S775" i="1"/>
  <c r="T775" i="1"/>
  <c r="U775" i="1"/>
  <c r="V775" i="1"/>
  <c r="W775" i="1"/>
  <c r="X775" i="1"/>
  <c r="Y775" i="1"/>
  <c r="AD775" i="1"/>
  <c r="AE775" i="1"/>
  <c r="AF775" i="1"/>
  <c r="AG775" i="1"/>
  <c r="AH775" i="1"/>
  <c r="AI775" i="1"/>
  <c r="AJ775" i="1"/>
  <c r="AK775" i="1"/>
  <c r="AL775" i="1"/>
  <c r="AM775" i="1"/>
  <c r="AN775" i="1"/>
  <c r="AO775" i="1"/>
  <c r="AP775" i="1"/>
  <c r="AQ775" i="1"/>
  <c r="AR775" i="1"/>
  <c r="AS775" i="1"/>
  <c r="AT775" i="1"/>
  <c r="AU775" i="1"/>
  <c r="AV775" i="1"/>
  <c r="AW775" i="1"/>
  <c r="K5" i="70"/>
  <c r="C886" i="1"/>
  <c r="E886" i="1"/>
  <c r="K886" i="1"/>
  <c r="L886" i="1"/>
  <c r="M886" i="1"/>
  <c r="N886" i="1"/>
  <c r="O886" i="1"/>
  <c r="P886" i="1"/>
  <c r="Q886" i="1"/>
  <c r="R886" i="1"/>
  <c r="S886" i="1"/>
  <c r="T886" i="1"/>
  <c r="U886" i="1"/>
  <c r="V886" i="1"/>
  <c r="W886" i="1"/>
  <c r="X886" i="1"/>
  <c r="Y886" i="1"/>
  <c r="AD886" i="1"/>
  <c r="AE886" i="1"/>
  <c r="AF886" i="1"/>
  <c r="AG886" i="1"/>
  <c r="AH886" i="1"/>
  <c r="AI886" i="1"/>
  <c r="AJ886" i="1"/>
  <c r="AK886" i="1"/>
  <c r="AL886" i="1"/>
  <c r="AM886" i="1"/>
  <c r="AN886" i="1"/>
  <c r="AO886" i="1"/>
  <c r="AP886" i="1"/>
  <c r="AQ886" i="1"/>
  <c r="AR886" i="1"/>
  <c r="AS886" i="1"/>
  <c r="AT886" i="1"/>
  <c r="AU886" i="1"/>
  <c r="AV886" i="1"/>
  <c r="AW886" i="1"/>
  <c r="L6" i="70"/>
  <c r="C717" i="1"/>
  <c r="E717" i="1"/>
  <c r="K717" i="1"/>
  <c r="L717" i="1"/>
  <c r="M717" i="1"/>
  <c r="N717" i="1"/>
  <c r="O717" i="1"/>
  <c r="P717" i="1"/>
  <c r="Q717" i="1"/>
  <c r="R717" i="1"/>
  <c r="S717" i="1"/>
  <c r="T717" i="1"/>
  <c r="U717" i="1"/>
  <c r="V717" i="1"/>
  <c r="W717" i="1"/>
  <c r="X717" i="1"/>
  <c r="Y717" i="1"/>
  <c r="I6" i="81" s="1"/>
  <c r="AD717" i="1"/>
  <c r="AE717" i="1"/>
  <c r="AF717" i="1"/>
  <c r="AG717" i="1"/>
  <c r="AH717" i="1"/>
  <c r="AI717" i="1"/>
  <c r="AJ717" i="1"/>
  <c r="AK717" i="1"/>
  <c r="AL717" i="1"/>
  <c r="AM717" i="1"/>
  <c r="AN717" i="1"/>
  <c r="AO717" i="1"/>
  <c r="AP717" i="1"/>
  <c r="AQ717" i="1"/>
  <c r="AR717" i="1"/>
  <c r="AS717" i="1"/>
  <c r="AT717" i="1"/>
  <c r="AU717" i="1"/>
  <c r="AV717" i="1"/>
  <c r="AW717" i="1"/>
  <c r="I6" i="70"/>
  <c r="C733" i="1"/>
  <c r="E733" i="1"/>
  <c r="K733" i="1"/>
  <c r="L733" i="1"/>
  <c r="M733" i="1"/>
  <c r="N733" i="1"/>
  <c r="O733" i="1"/>
  <c r="P733" i="1"/>
  <c r="Q733" i="1"/>
  <c r="R733" i="1"/>
  <c r="S733" i="1"/>
  <c r="T733" i="1"/>
  <c r="U733" i="1"/>
  <c r="V733" i="1"/>
  <c r="W733" i="1"/>
  <c r="X733" i="1"/>
  <c r="Y733" i="1"/>
  <c r="I7" i="81" s="1"/>
  <c r="AD733" i="1"/>
  <c r="AE733" i="1"/>
  <c r="AF733" i="1"/>
  <c r="AG733" i="1"/>
  <c r="AH733" i="1"/>
  <c r="AI733" i="1"/>
  <c r="AJ733" i="1"/>
  <c r="AK733" i="1"/>
  <c r="AL733" i="1"/>
  <c r="AM733" i="1"/>
  <c r="AN733" i="1"/>
  <c r="AO733" i="1"/>
  <c r="AP733" i="1"/>
  <c r="AQ733" i="1"/>
  <c r="AR733" i="1"/>
  <c r="AS733" i="1"/>
  <c r="AT733" i="1"/>
  <c r="AU733" i="1"/>
  <c r="AV733" i="1"/>
  <c r="AW733" i="1"/>
  <c r="I7" i="70"/>
  <c r="C742" i="1"/>
  <c r="E742" i="1"/>
  <c r="K742" i="1"/>
  <c r="L742" i="1"/>
  <c r="M742" i="1"/>
  <c r="N742" i="1"/>
  <c r="O742" i="1"/>
  <c r="P742" i="1"/>
  <c r="Q742" i="1"/>
  <c r="R742" i="1"/>
  <c r="S742" i="1"/>
  <c r="T742" i="1"/>
  <c r="U742" i="1"/>
  <c r="V742" i="1"/>
  <c r="W742" i="1"/>
  <c r="X742" i="1"/>
  <c r="Y742" i="1"/>
  <c r="I8" i="81" s="1"/>
  <c r="AD742" i="1"/>
  <c r="AE742" i="1"/>
  <c r="AF742" i="1"/>
  <c r="AG742" i="1"/>
  <c r="AH742" i="1"/>
  <c r="AI742" i="1"/>
  <c r="AJ742" i="1"/>
  <c r="AK742" i="1"/>
  <c r="AL742" i="1"/>
  <c r="AM742" i="1"/>
  <c r="AN742" i="1"/>
  <c r="AO742" i="1"/>
  <c r="AP742" i="1"/>
  <c r="AQ742" i="1"/>
  <c r="AR742" i="1"/>
  <c r="AS742" i="1"/>
  <c r="AT742" i="1"/>
  <c r="AU742" i="1"/>
  <c r="AV742" i="1"/>
  <c r="AW742" i="1"/>
  <c r="I8" i="70"/>
  <c r="C484" i="1"/>
  <c r="E484" i="1"/>
  <c r="K484" i="1"/>
  <c r="L484" i="1"/>
  <c r="M484" i="1"/>
  <c r="N484" i="1"/>
  <c r="O484" i="1"/>
  <c r="P484" i="1"/>
  <c r="Q484" i="1"/>
  <c r="R484" i="1"/>
  <c r="S484" i="1"/>
  <c r="T484" i="1"/>
  <c r="U484" i="1"/>
  <c r="V484" i="1"/>
  <c r="W484" i="1"/>
  <c r="X484" i="1"/>
  <c r="Y484" i="1"/>
  <c r="G4" i="81" s="1"/>
  <c r="AD484" i="1"/>
  <c r="AE484" i="1"/>
  <c r="AF484" i="1"/>
  <c r="AG484" i="1"/>
  <c r="AH484" i="1"/>
  <c r="AI484" i="1"/>
  <c r="AJ484" i="1"/>
  <c r="AK484" i="1"/>
  <c r="AL484" i="1"/>
  <c r="AM484" i="1"/>
  <c r="AN484" i="1"/>
  <c r="AO484" i="1"/>
  <c r="AP484" i="1"/>
  <c r="AQ484" i="1"/>
  <c r="AR484" i="1"/>
  <c r="AS484" i="1"/>
  <c r="AT484" i="1"/>
  <c r="AU484" i="1"/>
  <c r="AV484" i="1"/>
  <c r="AW484" i="1"/>
  <c r="G4" i="70"/>
  <c r="C508" i="1"/>
  <c r="E508" i="1"/>
  <c r="K508" i="1"/>
  <c r="L508" i="1"/>
  <c r="M508" i="1"/>
  <c r="N508" i="1"/>
  <c r="O508" i="1"/>
  <c r="P508" i="1"/>
  <c r="Q508" i="1"/>
  <c r="R508" i="1"/>
  <c r="S508" i="1"/>
  <c r="T508" i="1"/>
  <c r="U508" i="1"/>
  <c r="V508" i="1"/>
  <c r="W508" i="1"/>
  <c r="X508" i="1"/>
  <c r="Y508" i="1"/>
  <c r="G5" i="81" s="1"/>
  <c r="AD508" i="1"/>
  <c r="AE508" i="1"/>
  <c r="AF508" i="1"/>
  <c r="AG508" i="1"/>
  <c r="AH508" i="1"/>
  <c r="AI508" i="1"/>
  <c r="AJ508" i="1"/>
  <c r="AK508" i="1"/>
  <c r="AL508" i="1"/>
  <c r="AM508" i="1"/>
  <c r="AN508" i="1"/>
  <c r="AO508" i="1"/>
  <c r="AP508" i="1"/>
  <c r="AQ508" i="1"/>
  <c r="AR508" i="1"/>
  <c r="AS508" i="1"/>
  <c r="AT508" i="1"/>
  <c r="AU508" i="1"/>
  <c r="AV508" i="1"/>
  <c r="AW508" i="1"/>
  <c r="G5" i="70"/>
  <c r="C855" i="1"/>
  <c r="E855" i="1"/>
  <c r="K855" i="1"/>
  <c r="L855" i="1"/>
  <c r="M855" i="1"/>
  <c r="N855" i="1"/>
  <c r="O855" i="1"/>
  <c r="P855" i="1"/>
  <c r="Q855" i="1"/>
  <c r="R855" i="1"/>
  <c r="S855" i="1"/>
  <c r="T855" i="1"/>
  <c r="U855" i="1"/>
  <c r="V855" i="1"/>
  <c r="W855" i="1"/>
  <c r="X855" i="1"/>
  <c r="Y855" i="1"/>
  <c r="L4" i="81" s="1"/>
  <c r="AD855" i="1"/>
  <c r="AE855" i="1"/>
  <c r="AF855" i="1"/>
  <c r="AG855" i="1"/>
  <c r="AH855" i="1"/>
  <c r="AI855" i="1"/>
  <c r="AJ855" i="1"/>
  <c r="AK855" i="1"/>
  <c r="AL855" i="1"/>
  <c r="AM855" i="1"/>
  <c r="AN855" i="1"/>
  <c r="AO855" i="1"/>
  <c r="AP855" i="1"/>
  <c r="AQ855" i="1"/>
  <c r="AR855" i="1"/>
  <c r="AS855" i="1"/>
  <c r="AT855" i="1"/>
  <c r="AU855" i="1"/>
  <c r="AV855" i="1"/>
  <c r="AW855" i="1"/>
  <c r="L4" i="70"/>
  <c r="C872" i="1"/>
  <c r="E872" i="1"/>
  <c r="K872" i="1"/>
  <c r="L872" i="1"/>
  <c r="M872" i="1"/>
  <c r="N872" i="1"/>
  <c r="O872" i="1"/>
  <c r="P872" i="1"/>
  <c r="Q872" i="1"/>
  <c r="R872" i="1"/>
  <c r="S872" i="1"/>
  <c r="T872" i="1"/>
  <c r="U872" i="1"/>
  <c r="V872" i="1"/>
  <c r="W872" i="1"/>
  <c r="X872" i="1"/>
  <c r="Y872" i="1"/>
  <c r="L5" i="81" s="1"/>
  <c r="AD872" i="1"/>
  <c r="AE872" i="1"/>
  <c r="AF872" i="1"/>
  <c r="AG872" i="1"/>
  <c r="AH872" i="1"/>
  <c r="AI872" i="1"/>
  <c r="AJ872" i="1"/>
  <c r="AK872" i="1"/>
  <c r="AL872" i="1"/>
  <c r="AM872" i="1"/>
  <c r="AN872" i="1"/>
  <c r="AO872" i="1"/>
  <c r="AP872" i="1"/>
  <c r="AQ872" i="1"/>
  <c r="AR872" i="1"/>
  <c r="AS872" i="1"/>
  <c r="AT872" i="1"/>
  <c r="AU872" i="1"/>
  <c r="AV872" i="1"/>
  <c r="AW872" i="1"/>
  <c r="L5" i="70"/>
  <c r="P5" i="81"/>
  <c r="P4" i="70"/>
  <c r="A239" i="1"/>
  <c r="C239" i="1"/>
  <c r="E239" i="1"/>
  <c r="K239" i="1"/>
  <c r="L239" i="1"/>
  <c r="M239" i="1"/>
  <c r="N239" i="1"/>
  <c r="O239" i="1"/>
  <c r="P239" i="1"/>
  <c r="Q239" i="1"/>
  <c r="R239" i="1"/>
  <c r="S239" i="1"/>
  <c r="T239" i="1"/>
  <c r="U239" i="1"/>
  <c r="V239" i="1"/>
  <c r="W239" i="1"/>
  <c r="X239" i="1"/>
  <c r="Y239" i="1"/>
  <c r="D6" i="81" s="1"/>
  <c r="AD239" i="1"/>
  <c r="AE239" i="1"/>
  <c r="AF239" i="1"/>
  <c r="AG239" i="1"/>
  <c r="AH239" i="1"/>
  <c r="AI239" i="1"/>
  <c r="AJ239" i="1"/>
  <c r="AK239" i="1"/>
  <c r="AL239" i="1"/>
  <c r="AM239" i="1"/>
  <c r="AN239" i="1"/>
  <c r="AO239" i="1"/>
  <c r="AP239" i="1"/>
  <c r="AQ239" i="1"/>
  <c r="AR239" i="1"/>
  <c r="AS239" i="1"/>
  <c r="AT239" i="1"/>
  <c r="AU239" i="1"/>
  <c r="AV239" i="1"/>
  <c r="AW239" i="1"/>
  <c r="A255" i="1"/>
  <c r="C255" i="1"/>
  <c r="E255" i="1"/>
  <c r="K255" i="1"/>
  <c r="L255" i="1"/>
  <c r="M255" i="1"/>
  <c r="N255" i="1"/>
  <c r="O255" i="1"/>
  <c r="P255" i="1"/>
  <c r="Q255" i="1"/>
  <c r="R255" i="1"/>
  <c r="S255" i="1"/>
  <c r="T255" i="1"/>
  <c r="U255" i="1"/>
  <c r="V255" i="1"/>
  <c r="W255" i="1"/>
  <c r="X255" i="1"/>
  <c r="Y255" i="1"/>
  <c r="D7" i="81" s="1"/>
  <c r="AD255" i="1"/>
  <c r="AE255" i="1"/>
  <c r="AF255" i="1"/>
  <c r="AG255" i="1"/>
  <c r="AH255" i="1"/>
  <c r="AI255" i="1"/>
  <c r="AJ255" i="1"/>
  <c r="AK255" i="1"/>
  <c r="AL255" i="1"/>
  <c r="AM255" i="1"/>
  <c r="AN255" i="1"/>
  <c r="AO255" i="1"/>
  <c r="AP255" i="1"/>
  <c r="AQ255" i="1"/>
  <c r="AR255" i="1"/>
  <c r="AS255" i="1"/>
  <c r="AT255" i="1"/>
  <c r="AU255" i="1"/>
  <c r="AV255" i="1"/>
  <c r="AW255" i="1"/>
  <c r="C681" i="1"/>
  <c r="E681" i="1"/>
  <c r="K681" i="1"/>
  <c r="L681" i="1"/>
  <c r="M681" i="1"/>
  <c r="N681" i="1"/>
  <c r="O681" i="1"/>
  <c r="P681" i="1"/>
  <c r="Q681" i="1"/>
  <c r="R681" i="1"/>
  <c r="S681" i="1"/>
  <c r="T681" i="1"/>
  <c r="U681" i="1"/>
  <c r="V681" i="1"/>
  <c r="W681" i="1"/>
  <c r="X681" i="1"/>
  <c r="Y681" i="1"/>
  <c r="AD681" i="1"/>
  <c r="AE681" i="1"/>
  <c r="AF681" i="1"/>
  <c r="AG681" i="1"/>
  <c r="AH681" i="1"/>
  <c r="AI681" i="1"/>
  <c r="AJ681" i="1"/>
  <c r="AK681" i="1"/>
  <c r="AL681" i="1"/>
  <c r="AM681" i="1"/>
  <c r="AN681" i="1"/>
  <c r="AO681" i="1"/>
  <c r="AP681" i="1"/>
  <c r="AQ681" i="1"/>
  <c r="AR681" i="1"/>
  <c r="AS681" i="1"/>
  <c r="AT681" i="1"/>
  <c r="AU681" i="1"/>
  <c r="AV681" i="1"/>
  <c r="AW681" i="1"/>
  <c r="C695" i="1"/>
  <c r="E695" i="1"/>
  <c r="K695" i="1"/>
  <c r="L695" i="1"/>
  <c r="M695" i="1"/>
  <c r="N695" i="1"/>
  <c r="O695" i="1"/>
  <c r="P695" i="1"/>
  <c r="Q695" i="1"/>
  <c r="R695" i="1"/>
  <c r="S695" i="1"/>
  <c r="T695" i="1"/>
  <c r="U695" i="1"/>
  <c r="V695" i="1"/>
  <c r="W695" i="1"/>
  <c r="X695" i="1"/>
  <c r="Y695" i="1"/>
  <c r="AD695" i="1"/>
  <c r="AE695" i="1"/>
  <c r="AF695" i="1"/>
  <c r="AG695" i="1"/>
  <c r="AH695" i="1"/>
  <c r="AI695" i="1"/>
  <c r="AJ695" i="1"/>
  <c r="AK695" i="1"/>
  <c r="AL695" i="1"/>
  <c r="AM695" i="1"/>
  <c r="AN695" i="1"/>
  <c r="AO695" i="1"/>
  <c r="AP695" i="1"/>
  <c r="AQ695" i="1"/>
  <c r="AR695" i="1"/>
  <c r="AS695" i="1"/>
  <c r="AT695" i="1"/>
  <c r="AU695" i="1"/>
  <c r="AV695" i="1"/>
  <c r="AW695" i="1"/>
  <c r="C808" i="1"/>
  <c r="E808" i="1"/>
  <c r="K808" i="1"/>
  <c r="L808" i="1"/>
  <c r="M808" i="1"/>
  <c r="N808" i="1"/>
  <c r="O808" i="1"/>
  <c r="P808" i="1"/>
  <c r="Q808" i="1"/>
  <c r="R808" i="1"/>
  <c r="S808" i="1"/>
  <c r="T808" i="1"/>
  <c r="U808" i="1"/>
  <c r="V808" i="1"/>
  <c r="W808" i="1"/>
  <c r="X808" i="1"/>
  <c r="Y808" i="1"/>
  <c r="H8" i="81" s="1"/>
  <c r="AD808" i="1"/>
  <c r="AE808" i="1"/>
  <c r="AF808" i="1"/>
  <c r="AG808" i="1"/>
  <c r="AH808" i="1"/>
  <c r="AI808" i="1"/>
  <c r="AJ808" i="1"/>
  <c r="AK808" i="1"/>
  <c r="AL808" i="1"/>
  <c r="AM808" i="1"/>
  <c r="AN808" i="1"/>
  <c r="AO808" i="1"/>
  <c r="AP808" i="1"/>
  <c r="AQ808" i="1"/>
  <c r="AR808" i="1"/>
  <c r="AS808" i="1"/>
  <c r="AT808" i="1"/>
  <c r="AU808" i="1"/>
  <c r="AV808" i="1"/>
  <c r="AW808" i="1"/>
  <c r="C819" i="1"/>
  <c r="E819" i="1"/>
  <c r="K819" i="1"/>
  <c r="L819" i="1"/>
  <c r="M819" i="1"/>
  <c r="N819" i="1"/>
  <c r="O819" i="1"/>
  <c r="P819" i="1"/>
  <c r="Q819" i="1"/>
  <c r="R819" i="1"/>
  <c r="S819" i="1"/>
  <c r="T819" i="1"/>
  <c r="U819" i="1"/>
  <c r="V819" i="1"/>
  <c r="W819" i="1"/>
  <c r="X819" i="1"/>
  <c r="Y819" i="1"/>
  <c r="AD819" i="1"/>
  <c r="AE819" i="1"/>
  <c r="AF819" i="1"/>
  <c r="AG819" i="1"/>
  <c r="AH819" i="1"/>
  <c r="AI819" i="1"/>
  <c r="AJ819" i="1"/>
  <c r="AK819" i="1"/>
  <c r="AL819" i="1"/>
  <c r="AM819" i="1"/>
  <c r="AN819" i="1"/>
  <c r="AO819" i="1"/>
  <c r="AP819" i="1"/>
  <c r="AQ819" i="1"/>
  <c r="AR819" i="1"/>
  <c r="AS819" i="1"/>
  <c r="AT819" i="1"/>
  <c r="AU819" i="1"/>
  <c r="AV819" i="1"/>
  <c r="AW819" i="1"/>
  <c r="O4" i="81"/>
  <c r="O5" i="81"/>
  <c r="A43" i="1"/>
  <c r="C43" i="1"/>
  <c r="E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61" i="1"/>
  <c r="C61" i="1"/>
  <c r="E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V61" i="1"/>
  <c r="AW61" i="1"/>
  <c r="A202" i="1"/>
  <c r="C202" i="1"/>
  <c r="E202" i="1"/>
  <c r="K202" i="1"/>
  <c r="L202" i="1"/>
  <c r="M202" i="1"/>
  <c r="N202" i="1"/>
  <c r="O202" i="1"/>
  <c r="P202" i="1"/>
  <c r="Q202" i="1"/>
  <c r="R202" i="1"/>
  <c r="S202" i="1"/>
  <c r="T202" i="1"/>
  <c r="U202" i="1"/>
  <c r="V202" i="1"/>
  <c r="W202" i="1"/>
  <c r="X202" i="1"/>
  <c r="Y202" i="1"/>
  <c r="AD202" i="1"/>
  <c r="AE202" i="1"/>
  <c r="AF202" i="1"/>
  <c r="AG202" i="1"/>
  <c r="AH202" i="1"/>
  <c r="AI202" i="1"/>
  <c r="AJ202" i="1"/>
  <c r="AK202" i="1"/>
  <c r="AL202" i="1"/>
  <c r="AM202" i="1"/>
  <c r="AN202" i="1"/>
  <c r="AO202" i="1"/>
  <c r="AP202" i="1"/>
  <c r="AQ202" i="1"/>
  <c r="AR202" i="1"/>
  <c r="AS202" i="1"/>
  <c r="AT202" i="1"/>
  <c r="AU202" i="1"/>
  <c r="AV202" i="1"/>
  <c r="AW202" i="1"/>
  <c r="A221" i="1"/>
  <c r="C221" i="1"/>
  <c r="E221" i="1"/>
  <c r="K221" i="1"/>
  <c r="L221" i="1"/>
  <c r="M221" i="1"/>
  <c r="N221" i="1"/>
  <c r="O221" i="1"/>
  <c r="P221" i="1"/>
  <c r="Q221" i="1"/>
  <c r="R221" i="1"/>
  <c r="S221" i="1"/>
  <c r="T221" i="1"/>
  <c r="U221" i="1"/>
  <c r="V221" i="1"/>
  <c r="W221" i="1"/>
  <c r="X221" i="1"/>
  <c r="Y221" i="1"/>
  <c r="AD221" i="1"/>
  <c r="AE221" i="1"/>
  <c r="AF221" i="1"/>
  <c r="AG221" i="1"/>
  <c r="AH221" i="1"/>
  <c r="AI221" i="1"/>
  <c r="AJ221" i="1"/>
  <c r="AK221" i="1"/>
  <c r="AL221" i="1"/>
  <c r="AM221" i="1"/>
  <c r="AN221" i="1"/>
  <c r="AO221" i="1"/>
  <c r="AP221" i="1"/>
  <c r="AQ221" i="1"/>
  <c r="AR221" i="1"/>
  <c r="AS221" i="1"/>
  <c r="AT221" i="1"/>
  <c r="AU221" i="1"/>
  <c r="AV221" i="1"/>
  <c r="AW221" i="1"/>
  <c r="A289" i="1"/>
  <c r="C289" i="1"/>
  <c r="E289" i="1"/>
  <c r="K289" i="1"/>
  <c r="L289" i="1"/>
  <c r="M289" i="1"/>
  <c r="N289" i="1"/>
  <c r="O289" i="1"/>
  <c r="P289" i="1"/>
  <c r="Q289" i="1"/>
  <c r="R289" i="1"/>
  <c r="S289" i="1"/>
  <c r="T289" i="1"/>
  <c r="U289" i="1"/>
  <c r="V289" i="1"/>
  <c r="W289" i="1"/>
  <c r="X289" i="1"/>
  <c r="Y289" i="1"/>
  <c r="AD289" i="1"/>
  <c r="AE289" i="1"/>
  <c r="AF289" i="1"/>
  <c r="AG289" i="1"/>
  <c r="AH289" i="1"/>
  <c r="AI289" i="1"/>
  <c r="AJ289" i="1"/>
  <c r="AK289" i="1"/>
  <c r="AL289" i="1"/>
  <c r="AM289" i="1"/>
  <c r="AN289" i="1"/>
  <c r="AO289" i="1"/>
  <c r="AP289" i="1"/>
  <c r="AQ289" i="1"/>
  <c r="AR289" i="1"/>
  <c r="AS289" i="1"/>
  <c r="AT289" i="1"/>
  <c r="AU289" i="1"/>
  <c r="AV289" i="1"/>
  <c r="AW289" i="1"/>
  <c r="A387" i="1"/>
  <c r="C387" i="1"/>
  <c r="E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402" i="1"/>
  <c r="C402" i="1"/>
  <c r="E402" i="1"/>
  <c r="K402" i="1"/>
  <c r="L402" i="1"/>
  <c r="M402" i="1"/>
  <c r="N402" i="1"/>
  <c r="O402" i="1"/>
  <c r="P402" i="1"/>
  <c r="Q402" i="1"/>
  <c r="R402" i="1"/>
  <c r="S402" i="1"/>
  <c r="T402" i="1"/>
  <c r="U402" i="1"/>
  <c r="V402" i="1"/>
  <c r="W402" i="1"/>
  <c r="X402" i="1"/>
  <c r="Y402" i="1"/>
  <c r="AD402" i="1"/>
  <c r="AE402" i="1"/>
  <c r="AF402" i="1"/>
  <c r="AG402" i="1"/>
  <c r="AH402" i="1"/>
  <c r="AI402" i="1"/>
  <c r="AJ402" i="1"/>
  <c r="AK402" i="1"/>
  <c r="AL402" i="1"/>
  <c r="AM402" i="1"/>
  <c r="AN402" i="1"/>
  <c r="AO402" i="1"/>
  <c r="AP402" i="1"/>
  <c r="AQ402" i="1"/>
  <c r="AR402" i="1"/>
  <c r="AS402" i="1"/>
  <c r="AT402" i="1"/>
  <c r="AU402" i="1"/>
  <c r="AV402" i="1"/>
  <c r="AW402" i="1"/>
  <c r="A422" i="1"/>
  <c r="C422" i="1"/>
  <c r="E422" i="1"/>
  <c r="K422" i="1"/>
  <c r="L422" i="1"/>
  <c r="M422" i="1"/>
  <c r="N422" i="1"/>
  <c r="O422" i="1"/>
  <c r="P422" i="1"/>
  <c r="Q422" i="1"/>
  <c r="R422" i="1"/>
  <c r="S422" i="1"/>
  <c r="T422" i="1"/>
  <c r="U422" i="1"/>
  <c r="V422" i="1"/>
  <c r="W422" i="1"/>
  <c r="X422" i="1"/>
  <c r="Y422" i="1"/>
  <c r="AD422" i="1"/>
  <c r="AE422" i="1"/>
  <c r="AF422" i="1"/>
  <c r="AG422" i="1"/>
  <c r="AH422" i="1"/>
  <c r="AI422" i="1"/>
  <c r="AJ422" i="1"/>
  <c r="AK422" i="1"/>
  <c r="AL422" i="1"/>
  <c r="AM422" i="1"/>
  <c r="AN422" i="1"/>
  <c r="AO422" i="1"/>
  <c r="AP422" i="1"/>
  <c r="AQ422" i="1"/>
  <c r="AR422" i="1"/>
  <c r="AS422" i="1"/>
  <c r="AT422" i="1"/>
  <c r="AU422" i="1"/>
  <c r="AV422" i="1"/>
  <c r="AW422" i="1"/>
  <c r="C481" i="1"/>
  <c r="E481" i="1"/>
  <c r="K481" i="1"/>
  <c r="L481" i="1"/>
  <c r="M481" i="1"/>
  <c r="N481" i="1"/>
  <c r="O481" i="1"/>
  <c r="P481" i="1"/>
  <c r="Q481" i="1"/>
  <c r="R481" i="1"/>
  <c r="S481" i="1"/>
  <c r="T481" i="1"/>
  <c r="U481" i="1"/>
  <c r="V481" i="1"/>
  <c r="W481" i="1"/>
  <c r="X481" i="1"/>
  <c r="Y481" i="1"/>
  <c r="AD481" i="1"/>
  <c r="AE481" i="1"/>
  <c r="AF481" i="1"/>
  <c r="AG481" i="1"/>
  <c r="AH481" i="1"/>
  <c r="AI481" i="1"/>
  <c r="AJ481" i="1"/>
  <c r="AK481" i="1"/>
  <c r="AL481" i="1"/>
  <c r="AM481" i="1"/>
  <c r="AN481" i="1"/>
  <c r="AO481" i="1"/>
  <c r="AP481" i="1"/>
  <c r="AQ481" i="1"/>
  <c r="AR481" i="1"/>
  <c r="AS481" i="1"/>
  <c r="AT481" i="1"/>
  <c r="AU481" i="1"/>
  <c r="AV481" i="1"/>
  <c r="AW481" i="1"/>
  <c r="C505" i="1"/>
  <c r="E505" i="1"/>
  <c r="K505" i="1"/>
  <c r="L505" i="1"/>
  <c r="M505" i="1"/>
  <c r="N505" i="1"/>
  <c r="O505" i="1"/>
  <c r="P505" i="1"/>
  <c r="Q505" i="1"/>
  <c r="R505" i="1"/>
  <c r="S505" i="1"/>
  <c r="T505" i="1"/>
  <c r="U505" i="1"/>
  <c r="V505" i="1"/>
  <c r="W505" i="1"/>
  <c r="X505" i="1"/>
  <c r="Y505" i="1"/>
  <c r="AD505" i="1"/>
  <c r="AE505" i="1"/>
  <c r="AF505" i="1"/>
  <c r="AG505" i="1"/>
  <c r="AH505" i="1"/>
  <c r="AI505" i="1"/>
  <c r="AJ505" i="1"/>
  <c r="AK505" i="1"/>
  <c r="AL505" i="1"/>
  <c r="AM505" i="1"/>
  <c r="AN505" i="1"/>
  <c r="AO505" i="1"/>
  <c r="AP505" i="1"/>
  <c r="AQ505" i="1"/>
  <c r="AR505" i="1"/>
  <c r="AS505" i="1"/>
  <c r="AT505" i="1"/>
  <c r="AU505" i="1"/>
  <c r="AV505" i="1"/>
  <c r="AW505" i="1"/>
  <c r="C590" i="1"/>
  <c r="E590" i="1"/>
  <c r="K590" i="1"/>
  <c r="L590" i="1"/>
  <c r="M590" i="1"/>
  <c r="N590" i="1"/>
  <c r="O590" i="1"/>
  <c r="P590" i="1"/>
  <c r="Q590" i="1"/>
  <c r="R590" i="1"/>
  <c r="S590" i="1"/>
  <c r="T590" i="1"/>
  <c r="U590" i="1"/>
  <c r="V590" i="1"/>
  <c r="W590" i="1"/>
  <c r="X590" i="1"/>
  <c r="Y590" i="1"/>
  <c r="AD590" i="1"/>
  <c r="AE590" i="1"/>
  <c r="AF590" i="1"/>
  <c r="AG590" i="1"/>
  <c r="AH590" i="1"/>
  <c r="AI590" i="1"/>
  <c r="AJ590" i="1"/>
  <c r="AK590" i="1"/>
  <c r="AL590" i="1"/>
  <c r="AM590" i="1"/>
  <c r="AN590" i="1"/>
  <c r="AO590" i="1"/>
  <c r="AP590" i="1"/>
  <c r="AQ590" i="1"/>
  <c r="AR590" i="1"/>
  <c r="AS590" i="1"/>
  <c r="AT590" i="1"/>
  <c r="AU590" i="1"/>
  <c r="AV590" i="1"/>
  <c r="AW590" i="1"/>
  <c r="C609" i="1"/>
  <c r="E609" i="1"/>
  <c r="K609" i="1"/>
  <c r="L609" i="1"/>
  <c r="M609" i="1"/>
  <c r="N609" i="1"/>
  <c r="O609" i="1"/>
  <c r="P609" i="1"/>
  <c r="Q609" i="1"/>
  <c r="R609" i="1"/>
  <c r="S609" i="1"/>
  <c r="T609" i="1"/>
  <c r="U609" i="1"/>
  <c r="V609" i="1"/>
  <c r="W609" i="1"/>
  <c r="X609" i="1"/>
  <c r="Y609" i="1"/>
  <c r="AD609" i="1"/>
  <c r="AE609" i="1"/>
  <c r="AF609" i="1"/>
  <c r="AG609" i="1"/>
  <c r="AH609" i="1"/>
  <c r="AI609" i="1"/>
  <c r="AJ609" i="1"/>
  <c r="AK609" i="1"/>
  <c r="AL609" i="1"/>
  <c r="AM609" i="1"/>
  <c r="AN609" i="1"/>
  <c r="AO609" i="1"/>
  <c r="AP609" i="1"/>
  <c r="AQ609" i="1"/>
  <c r="AR609" i="1"/>
  <c r="AS609" i="1"/>
  <c r="AT609" i="1"/>
  <c r="AU609" i="1"/>
  <c r="AV609" i="1"/>
  <c r="AW609" i="1"/>
  <c r="C792" i="1"/>
  <c r="E792" i="1"/>
  <c r="K792" i="1"/>
  <c r="L792" i="1"/>
  <c r="M792" i="1"/>
  <c r="N792" i="1"/>
  <c r="O792" i="1"/>
  <c r="P792" i="1"/>
  <c r="Q792" i="1"/>
  <c r="R792" i="1"/>
  <c r="S792" i="1"/>
  <c r="T792" i="1"/>
  <c r="U792" i="1"/>
  <c r="V792" i="1"/>
  <c r="W792" i="1"/>
  <c r="X792" i="1"/>
  <c r="Y792" i="1"/>
  <c r="AD792" i="1"/>
  <c r="AE792" i="1"/>
  <c r="AF792" i="1"/>
  <c r="AG792" i="1"/>
  <c r="AH792" i="1"/>
  <c r="AI792" i="1"/>
  <c r="AJ792" i="1"/>
  <c r="AK792" i="1"/>
  <c r="AL792" i="1"/>
  <c r="AM792" i="1"/>
  <c r="AN792" i="1"/>
  <c r="AO792" i="1"/>
  <c r="AP792" i="1"/>
  <c r="AQ792" i="1"/>
  <c r="AR792" i="1"/>
  <c r="AS792" i="1"/>
  <c r="AT792" i="1"/>
  <c r="AU792" i="1"/>
  <c r="AV792" i="1"/>
  <c r="AW792" i="1"/>
  <c r="A464" i="1"/>
  <c r="C464" i="1"/>
  <c r="E464" i="1"/>
  <c r="K464" i="1"/>
  <c r="L464" i="1"/>
  <c r="M464" i="1"/>
  <c r="N464" i="1"/>
  <c r="O464" i="1"/>
  <c r="P464" i="1"/>
  <c r="Q464" i="1"/>
  <c r="R464" i="1"/>
  <c r="S464" i="1"/>
  <c r="T464" i="1"/>
  <c r="U464" i="1"/>
  <c r="V464" i="1"/>
  <c r="W464" i="1"/>
  <c r="X464" i="1"/>
  <c r="Y464" i="1"/>
  <c r="AD464" i="1"/>
  <c r="AE464" i="1"/>
  <c r="AF464" i="1"/>
  <c r="AG464" i="1"/>
  <c r="AH464" i="1"/>
  <c r="AI464" i="1"/>
  <c r="AJ464" i="1"/>
  <c r="AK464" i="1"/>
  <c r="AL464" i="1"/>
  <c r="AM464" i="1"/>
  <c r="AN464" i="1"/>
  <c r="AO464" i="1"/>
  <c r="AP464" i="1"/>
  <c r="AQ464" i="1"/>
  <c r="AR464" i="1"/>
  <c r="AS464" i="1"/>
  <c r="AT464" i="1"/>
  <c r="AU464" i="1"/>
  <c r="AV464" i="1"/>
  <c r="AW464" i="1"/>
  <c r="A302" i="1"/>
  <c r="C302" i="1"/>
  <c r="E302" i="1"/>
  <c r="K302" i="1"/>
  <c r="L302" i="1"/>
  <c r="M302" i="1"/>
  <c r="N302" i="1"/>
  <c r="O302" i="1"/>
  <c r="P302" i="1"/>
  <c r="Q302" i="1"/>
  <c r="R302" i="1"/>
  <c r="S302" i="1"/>
  <c r="T302" i="1"/>
  <c r="U302" i="1"/>
  <c r="V302" i="1"/>
  <c r="W302" i="1"/>
  <c r="X302" i="1"/>
  <c r="Y302" i="1"/>
  <c r="AD302" i="1"/>
  <c r="AE302" i="1"/>
  <c r="AF302" i="1"/>
  <c r="AG302" i="1"/>
  <c r="AH302" i="1"/>
  <c r="AI302" i="1"/>
  <c r="AJ302" i="1"/>
  <c r="AK302" i="1"/>
  <c r="AL302" i="1"/>
  <c r="AM302" i="1"/>
  <c r="AN302" i="1"/>
  <c r="AO302" i="1"/>
  <c r="AP302" i="1"/>
  <c r="AQ302" i="1"/>
  <c r="AR302" i="1"/>
  <c r="AS302" i="1"/>
  <c r="AT302" i="1"/>
  <c r="AU302" i="1"/>
  <c r="AV302" i="1"/>
  <c r="AW302" i="1"/>
  <c r="A322" i="1"/>
  <c r="C322" i="1"/>
  <c r="E322" i="1"/>
  <c r="K322" i="1"/>
  <c r="L322" i="1"/>
  <c r="M322" i="1"/>
  <c r="N322" i="1"/>
  <c r="O322" i="1"/>
  <c r="P322" i="1"/>
  <c r="Q322" i="1"/>
  <c r="R322" i="1"/>
  <c r="S322" i="1"/>
  <c r="T322" i="1"/>
  <c r="U322" i="1"/>
  <c r="V322" i="1"/>
  <c r="W322" i="1"/>
  <c r="X322" i="1"/>
  <c r="Y322" i="1"/>
  <c r="AD322" i="1"/>
  <c r="AE322" i="1"/>
  <c r="AF322" i="1"/>
  <c r="AG322" i="1"/>
  <c r="AH322" i="1"/>
  <c r="AI322" i="1"/>
  <c r="AJ322" i="1"/>
  <c r="AK322" i="1"/>
  <c r="AL322" i="1"/>
  <c r="AM322" i="1"/>
  <c r="AN322" i="1"/>
  <c r="AO322" i="1"/>
  <c r="AP322" i="1"/>
  <c r="AQ322" i="1"/>
  <c r="AR322" i="1"/>
  <c r="AS322" i="1"/>
  <c r="AT322" i="1"/>
  <c r="AU322" i="1"/>
  <c r="AV322" i="1"/>
  <c r="AW322" i="1"/>
  <c r="C804" i="1"/>
  <c r="E804" i="1"/>
  <c r="K804" i="1"/>
  <c r="L804" i="1"/>
  <c r="M804" i="1"/>
  <c r="N804" i="1"/>
  <c r="O804" i="1"/>
  <c r="P804" i="1"/>
  <c r="Q804" i="1"/>
  <c r="R804" i="1"/>
  <c r="S804" i="1"/>
  <c r="T804" i="1"/>
  <c r="U804" i="1"/>
  <c r="V804" i="1"/>
  <c r="W804" i="1"/>
  <c r="X804" i="1"/>
  <c r="Y804" i="1"/>
  <c r="AD804" i="1"/>
  <c r="AE804" i="1"/>
  <c r="AF804" i="1"/>
  <c r="AG804" i="1"/>
  <c r="AH804" i="1"/>
  <c r="AI804" i="1"/>
  <c r="AJ804" i="1"/>
  <c r="AK804" i="1"/>
  <c r="AL804" i="1"/>
  <c r="AM804" i="1"/>
  <c r="AN804" i="1"/>
  <c r="AO804" i="1"/>
  <c r="AP804" i="1"/>
  <c r="AQ804" i="1"/>
  <c r="AR804" i="1"/>
  <c r="AS804" i="1"/>
  <c r="AT804" i="1"/>
  <c r="AU804" i="1"/>
  <c r="AV804" i="1"/>
  <c r="AW804" i="1"/>
  <c r="C818" i="1"/>
  <c r="E818" i="1"/>
  <c r="K818" i="1"/>
  <c r="L818" i="1"/>
  <c r="M818" i="1"/>
  <c r="N818" i="1"/>
  <c r="O818" i="1"/>
  <c r="P818" i="1"/>
  <c r="Q818" i="1"/>
  <c r="R818" i="1"/>
  <c r="S818" i="1"/>
  <c r="T818" i="1"/>
  <c r="U818" i="1"/>
  <c r="V818" i="1"/>
  <c r="W818" i="1"/>
  <c r="X818" i="1"/>
  <c r="Y818" i="1"/>
  <c r="AD818" i="1"/>
  <c r="AE818" i="1"/>
  <c r="AF818" i="1"/>
  <c r="AG818" i="1"/>
  <c r="AH818" i="1"/>
  <c r="AI818" i="1"/>
  <c r="AJ818" i="1"/>
  <c r="AK818" i="1"/>
  <c r="AL818" i="1"/>
  <c r="AM818" i="1"/>
  <c r="AN818" i="1"/>
  <c r="AO818" i="1"/>
  <c r="AP818" i="1"/>
  <c r="AQ818" i="1"/>
  <c r="AR818" i="1"/>
  <c r="AS818" i="1"/>
  <c r="AT818" i="1"/>
  <c r="AU818" i="1"/>
  <c r="AV818" i="1"/>
  <c r="AW818" i="1"/>
  <c r="A70" i="1"/>
  <c r="C70" i="1"/>
  <c r="E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AU70" i="1"/>
  <c r="AV70" i="1"/>
  <c r="AW70" i="1"/>
  <c r="A79" i="1"/>
  <c r="C79" i="1"/>
  <c r="E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AU79" i="1"/>
  <c r="AV79" i="1"/>
  <c r="AW79" i="1"/>
  <c r="A146" i="1"/>
  <c r="C146" i="1"/>
  <c r="E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AD146" i="1"/>
  <c r="AE146" i="1"/>
  <c r="AF146" i="1"/>
  <c r="AG146" i="1"/>
  <c r="AH146" i="1"/>
  <c r="AI146" i="1"/>
  <c r="AJ146" i="1"/>
  <c r="AK146" i="1"/>
  <c r="AL146" i="1"/>
  <c r="AM146" i="1"/>
  <c r="AN146" i="1"/>
  <c r="AO146" i="1"/>
  <c r="AP146" i="1"/>
  <c r="AQ146" i="1"/>
  <c r="AR146" i="1"/>
  <c r="AS146" i="1"/>
  <c r="AT146" i="1"/>
  <c r="AU146" i="1"/>
  <c r="AV146" i="1"/>
  <c r="AW146" i="1"/>
  <c r="A169" i="1"/>
  <c r="C169" i="1"/>
  <c r="E169" i="1"/>
  <c r="K169" i="1"/>
  <c r="L169" i="1"/>
  <c r="M169" i="1"/>
  <c r="N169" i="1"/>
  <c r="O169" i="1"/>
  <c r="P169" i="1"/>
  <c r="Q169" i="1"/>
  <c r="R169" i="1"/>
  <c r="S169" i="1"/>
  <c r="T169" i="1"/>
  <c r="U169" i="1"/>
  <c r="V169" i="1"/>
  <c r="W169" i="1"/>
  <c r="X169" i="1"/>
  <c r="Y169" i="1"/>
  <c r="AD169" i="1"/>
  <c r="AE169" i="1"/>
  <c r="AF169" i="1"/>
  <c r="AG169" i="1"/>
  <c r="AH169" i="1"/>
  <c r="AI169" i="1"/>
  <c r="AJ169" i="1"/>
  <c r="AK169" i="1"/>
  <c r="AL169" i="1"/>
  <c r="AM169" i="1"/>
  <c r="AN169" i="1"/>
  <c r="AO169" i="1"/>
  <c r="AP169" i="1"/>
  <c r="AQ169" i="1"/>
  <c r="AR169" i="1"/>
  <c r="AS169" i="1"/>
  <c r="AT169" i="1"/>
  <c r="AU169" i="1"/>
  <c r="AV169" i="1"/>
  <c r="AW169" i="1"/>
  <c r="A351" i="1"/>
  <c r="C351" i="1"/>
  <c r="E351" i="1"/>
  <c r="K351" i="1"/>
  <c r="L351" i="1"/>
  <c r="M351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E8" i="69"/>
  <c r="A365" i="1"/>
  <c r="C365" i="1"/>
  <c r="E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E9" i="69"/>
  <c r="C879" i="1"/>
  <c r="E879" i="1"/>
  <c r="K879" i="1"/>
  <c r="L879" i="1"/>
  <c r="M879" i="1"/>
  <c r="N879" i="1"/>
  <c r="O879" i="1"/>
  <c r="P879" i="1"/>
  <c r="Q879" i="1"/>
  <c r="R879" i="1"/>
  <c r="S879" i="1"/>
  <c r="T879" i="1"/>
  <c r="U879" i="1"/>
  <c r="V879" i="1"/>
  <c r="W879" i="1"/>
  <c r="X879" i="1"/>
  <c r="Y879" i="1"/>
  <c r="AD879" i="1"/>
  <c r="AE879" i="1"/>
  <c r="AF879" i="1"/>
  <c r="AG879" i="1"/>
  <c r="AH879" i="1"/>
  <c r="AI879" i="1"/>
  <c r="AJ879" i="1"/>
  <c r="AK879" i="1"/>
  <c r="AL879" i="1"/>
  <c r="AM879" i="1"/>
  <c r="AN879" i="1"/>
  <c r="AO879" i="1"/>
  <c r="AP879" i="1"/>
  <c r="AQ879" i="1"/>
  <c r="AR879" i="1"/>
  <c r="AS879" i="1"/>
  <c r="AT879" i="1"/>
  <c r="AU879" i="1"/>
  <c r="AV879" i="1"/>
  <c r="AW879" i="1"/>
  <c r="C898" i="1"/>
  <c r="E898" i="1"/>
  <c r="K898" i="1"/>
  <c r="L898" i="1"/>
  <c r="M898" i="1"/>
  <c r="N898" i="1"/>
  <c r="O898" i="1"/>
  <c r="P898" i="1"/>
  <c r="Q898" i="1"/>
  <c r="R898" i="1"/>
  <c r="S898" i="1"/>
  <c r="T898" i="1"/>
  <c r="U898" i="1"/>
  <c r="V898" i="1"/>
  <c r="W898" i="1"/>
  <c r="X898" i="1"/>
  <c r="Y898" i="1"/>
  <c r="AD898" i="1"/>
  <c r="AE898" i="1"/>
  <c r="AF898" i="1"/>
  <c r="AG898" i="1"/>
  <c r="AH898" i="1"/>
  <c r="AI898" i="1"/>
  <c r="AJ898" i="1"/>
  <c r="AK898" i="1"/>
  <c r="AL898" i="1"/>
  <c r="AM898" i="1"/>
  <c r="AN898" i="1"/>
  <c r="AO898" i="1"/>
  <c r="AP898" i="1"/>
  <c r="AQ898" i="1"/>
  <c r="AR898" i="1"/>
  <c r="AS898" i="1"/>
  <c r="AT898" i="1"/>
  <c r="AU898" i="1"/>
  <c r="AV898" i="1"/>
  <c r="AW898" i="1"/>
  <c r="C918" i="1"/>
  <c r="E918" i="1"/>
  <c r="K918" i="1"/>
  <c r="L918" i="1"/>
  <c r="M918" i="1"/>
  <c r="N918" i="1"/>
  <c r="O918" i="1"/>
  <c r="P918" i="1"/>
  <c r="Q918" i="1"/>
  <c r="R918" i="1"/>
  <c r="S918" i="1"/>
  <c r="T918" i="1"/>
  <c r="U918" i="1"/>
  <c r="V918" i="1"/>
  <c r="W918" i="1"/>
  <c r="X918" i="1"/>
  <c r="Y918" i="1"/>
  <c r="AD918" i="1"/>
  <c r="AE918" i="1"/>
  <c r="AF918" i="1"/>
  <c r="AG918" i="1"/>
  <c r="AH918" i="1"/>
  <c r="AI918" i="1"/>
  <c r="AJ918" i="1"/>
  <c r="AK918" i="1"/>
  <c r="AL918" i="1"/>
  <c r="AM918" i="1"/>
  <c r="AN918" i="1"/>
  <c r="AO918" i="1"/>
  <c r="AP918" i="1"/>
  <c r="AQ918" i="1"/>
  <c r="AR918" i="1"/>
  <c r="AS918" i="1"/>
  <c r="AT918" i="1"/>
  <c r="AU918" i="1"/>
  <c r="AV918" i="1"/>
  <c r="AW918" i="1"/>
  <c r="A99" i="1"/>
  <c r="C99" i="1"/>
  <c r="E99" i="1"/>
  <c r="K99" i="1"/>
  <c r="L99" i="1"/>
  <c r="M99" i="1"/>
  <c r="N99" i="1"/>
  <c r="O99" i="1"/>
  <c r="P99" i="1"/>
  <c r="Q99" i="1"/>
  <c r="R99" i="1"/>
  <c r="S99" i="1"/>
  <c r="T99" i="1"/>
  <c r="U99" i="1"/>
  <c r="V99" i="1"/>
  <c r="W99" i="1"/>
  <c r="X99" i="1"/>
  <c r="Y99" i="1"/>
  <c r="AD99" i="1"/>
  <c r="AE99" i="1"/>
  <c r="AF99" i="1"/>
  <c r="AG99" i="1"/>
  <c r="AH99" i="1"/>
  <c r="AI99" i="1"/>
  <c r="AJ99" i="1"/>
  <c r="AK99" i="1"/>
  <c r="AL99" i="1"/>
  <c r="AM99" i="1"/>
  <c r="AN99" i="1"/>
  <c r="AO99" i="1"/>
  <c r="AP99" i="1"/>
  <c r="AQ99" i="1"/>
  <c r="AR99" i="1"/>
  <c r="AS99" i="1"/>
  <c r="AT99" i="1"/>
  <c r="AU99" i="1"/>
  <c r="AV99" i="1"/>
  <c r="AW99" i="1"/>
  <c r="A116" i="1"/>
  <c r="C116" i="1"/>
  <c r="E116" i="1"/>
  <c r="K116" i="1"/>
  <c r="L116" i="1"/>
  <c r="M116" i="1"/>
  <c r="N116" i="1"/>
  <c r="O116" i="1"/>
  <c r="P116" i="1"/>
  <c r="Q116" i="1"/>
  <c r="R116" i="1"/>
  <c r="S116" i="1"/>
  <c r="T116" i="1"/>
  <c r="U116" i="1"/>
  <c r="V116" i="1"/>
  <c r="W116" i="1"/>
  <c r="X116" i="1"/>
  <c r="Y116" i="1"/>
  <c r="AD116" i="1"/>
  <c r="AE116" i="1"/>
  <c r="AF116" i="1"/>
  <c r="AG116" i="1"/>
  <c r="AH116" i="1"/>
  <c r="AI116" i="1"/>
  <c r="AJ116" i="1"/>
  <c r="AK116" i="1"/>
  <c r="AL116" i="1"/>
  <c r="AM116" i="1"/>
  <c r="AN116" i="1"/>
  <c r="AO116" i="1"/>
  <c r="AP116" i="1"/>
  <c r="AQ116" i="1"/>
  <c r="AR116" i="1"/>
  <c r="AS116" i="1"/>
  <c r="AT116" i="1"/>
  <c r="AU116" i="1"/>
  <c r="AV116" i="1"/>
  <c r="AW116" i="1"/>
  <c r="C675" i="1"/>
  <c r="E675" i="1"/>
  <c r="K675" i="1"/>
  <c r="L675" i="1"/>
  <c r="M675" i="1"/>
  <c r="N675" i="1"/>
  <c r="O675" i="1"/>
  <c r="P675" i="1"/>
  <c r="Q675" i="1"/>
  <c r="R675" i="1"/>
  <c r="S675" i="1"/>
  <c r="T675" i="1"/>
  <c r="U675" i="1"/>
  <c r="V675" i="1"/>
  <c r="W675" i="1"/>
  <c r="X675" i="1"/>
  <c r="Y675" i="1"/>
  <c r="AD675" i="1"/>
  <c r="AE675" i="1"/>
  <c r="AF675" i="1"/>
  <c r="AG675" i="1"/>
  <c r="AH675" i="1"/>
  <c r="AI675" i="1"/>
  <c r="AJ675" i="1"/>
  <c r="AK675" i="1"/>
  <c r="AL675" i="1"/>
  <c r="AM675" i="1"/>
  <c r="AN675" i="1"/>
  <c r="AO675" i="1"/>
  <c r="AP675" i="1"/>
  <c r="AQ675" i="1"/>
  <c r="AR675" i="1"/>
  <c r="AS675" i="1"/>
  <c r="AT675" i="1"/>
  <c r="AU675" i="1"/>
  <c r="AV675" i="1"/>
  <c r="AW675" i="1"/>
  <c r="C690" i="1"/>
  <c r="E690" i="1"/>
  <c r="K690" i="1"/>
  <c r="L690" i="1"/>
  <c r="M690" i="1"/>
  <c r="N690" i="1"/>
  <c r="O690" i="1"/>
  <c r="P690" i="1"/>
  <c r="Q690" i="1"/>
  <c r="R690" i="1"/>
  <c r="S690" i="1"/>
  <c r="T690" i="1"/>
  <c r="U690" i="1"/>
  <c r="V690" i="1"/>
  <c r="W690" i="1"/>
  <c r="X690" i="1"/>
  <c r="Y690" i="1"/>
  <c r="AD690" i="1"/>
  <c r="AE690" i="1"/>
  <c r="AF690" i="1"/>
  <c r="AG690" i="1"/>
  <c r="AH690" i="1"/>
  <c r="AI690" i="1"/>
  <c r="AJ690" i="1"/>
  <c r="AK690" i="1"/>
  <c r="AL690" i="1"/>
  <c r="AM690" i="1"/>
  <c r="AN690" i="1"/>
  <c r="AO690" i="1"/>
  <c r="AP690" i="1"/>
  <c r="AQ690" i="1"/>
  <c r="AR690" i="1"/>
  <c r="AS690" i="1"/>
  <c r="AT690" i="1"/>
  <c r="AU690" i="1"/>
  <c r="AV690" i="1"/>
  <c r="AW690" i="1"/>
  <c r="C949" i="1"/>
  <c r="E949" i="1"/>
  <c r="K949" i="1"/>
  <c r="L949" i="1"/>
  <c r="M949" i="1"/>
  <c r="N949" i="1"/>
  <c r="O949" i="1"/>
  <c r="P949" i="1"/>
  <c r="Q949" i="1"/>
  <c r="R949" i="1"/>
  <c r="S949" i="1"/>
  <c r="T949" i="1"/>
  <c r="U949" i="1"/>
  <c r="V949" i="1"/>
  <c r="W949" i="1"/>
  <c r="X949" i="1"/>
  <c r="Y949" i="1"/>
  <c r="AD949" i="1"/>
  <c r="AE949" i="1"/>
  <c r="AF949" i="1"/>
  <c r="AG949" i="1"/>
  <c r="AH949" i="1"/>
  <c r="AI949" i="1"/>
  <c r="AJ949" i="1"/>
  <c r="AK949" i="1"/>
  <c r="AL949" i="1"/>
  <c r="AM949" i="1"/>
  <c r="AN949" i="1"/>
  <c r="AO949" i="1"/>
  <c r="AP949" i="1"/>
  <c r="AQ949" i="1"/>
  <c r="AR949" i="1"/>
  <c r="AS949" i="1"/>
  <c r="AT949" i="1"/>
  <c r="AU949" i="1"/>
  <c r="AV949" i="1"/>
  <c r="AW949" i="1"/>
  <c r="A132" i="1"/>
  <c r="C132" i="1"/>
  <c r="E132" i="1"/>
  <c r="K132" i="1"/>
  <c r="L132" i="1"/>
  <c r="M132" i="1"/>
  <c r="N132" i="1"/>
  <c r="O132" i="1"/>
  <c r="P132" i="1"/>
  <c r="Q132" i="1"/>
  <c r="R132" i="1"/>
  <c r="S132" i="1"/>
  <c r="T132" i="1"/>
  <c r="U132" i="1"/>
  <c r="V132" i="1"/>
  <c r="W132" i="1"/>
  <c r="X132" i="1"/>
  <c r="Y132" i="1"/>
  <c r="AD132" i="1"/>
  <c r="AE132" i="1"/>
  <c r="AF132" i="1"/>
  <c r="AG132" i="1"/>
  <c r="AH132" i="1"/>
  <c r="AI132" i="1"/>
  <c r="AJ132" i="1"/>
  <c r="AK132" i="1"/>
  <c r="AL132" i="1"/>
  <c r="AM132" i="1"/>
  <c r="AN132" i="1"/>
  <c r="AO132" i="1"/>
  <c r="AP132" i="1"/>
  <c r="AQ132" i="1"/>
  <c r="AR132" i="1"/>
  <c r="AS132" i="1"/>
  <c r="AT132" i="1"/>
  <c r="AU132" i="1"/>
  <c r="AV132" i="1"/>
  <c r="AW132" i="1"/>
  <c r="A340" i="1"/>
  <c r="C340" i="1"/>
  <c r="E340" i="1"/>
  <c r="K340" i="1"/>
  <c r="L340" i="1"/>
  <c r="M340" i="1"/>
  <c r="N340" i="1"/>
  <c r="O340" i="1"/>
  <c r="P340" i="1"/>
  <c r="Q340" i="1"/>
  <c r="R340" i="1"/>
  <c r="S340" i="1"/>
  <c r="T340" i="1"/>
  <c r="U340" i="1"/>
  <c r="V340" i="1"/>
  <c r="W340" i="1"/>
  <c r="X340" i="1"/>
  <c r="Y340" i="1"/>
  <c r="AD340" i="1"/>
  <c r="AE340" i="1"/>
  <c r="AF340" i="1"/>
  <c r="AG340" i="1"/>
  <c r="AH340" i="1"/>
  <c r="AI340" i="1"/>
  <c r="AJ340" i="1"/>
  <c r="AK340" i="1"/>
  <c r="AL340" i="1"/>
  <c r="AM340" i="1"/>
  <c r="AN340" i="1"/>
  <c r="AO340" i="1"/>
  <c r="AP340" i="1"/>
  <c r="AQ340" i="1"/>
  <c r="AR340" i="1"/>
  <c r="AS340" i="1"/>
  <c r="AT340" i="1"/>
  <c r="AU340" i="1"/>
  <c r="AV340" i="1"/>
  <c r="AW340" i="1"/>
  <c r="A436" i="1"/>
  <c r="C436" i="1"/>
  <c r="E436" i="1"/>
  <c r="K436" i="1"/>
  <c r="L436" i="1"/>
  <c r="M436" i="1"/>
  <c r="N436" i="1"/>
  <c r="O436" i="1"/>
  <c r="P436" i="1"/>
  <c r="Q436" i="1"/>
  <c r="R436" i="1"/>
  <c r="S436" i="1"/>
  <c r="T436" i="1"/>
  <c r="U436" i="1"/>
  <c r="V436" i="1"/>
  <c r="W436" i="1"/>
  <c r="X436" i="1"/>
  <c r="Y436" i="1"/>
  <c r="AD436" i="1"/>
  <c r="AE436" i="1"/>
  <c r="AF436" i="1"/>
  <c r="AG436" i="1"/>
  <c r="AH436" i="1"/>
  <c r="AI436" i="1"/>
  <c r="AJ436" i="1"/>
  <c r="AK436" i="1"/>
  <c r="AL436" i="1"/>
  <c r="AM436" i="1"/>
  <c r="AN436" i="1"/>
  <c r="AO436" i="1"/>
  <c r="AP436" i="1"/>
  <c r="AQ436" i="1"/>
  <c r="AR436" i="1"/>
  <c r="AS436" i="1"/>
  <c r="AT436" i="1"/>
  <c r="AU436" i="1"/>
  <c r="AV436" i="1"/>
  <c r="AW436" i="1"/>
  <c r="A451" i="1"/>
  <c r="C451" i="1"/>
  <c r="E451" i="1"/>
  <c r="K451" i="1"/>
  <c r="L451" i="1"/>
  <c r="M451" i="1"/>
  <c r="N451" i="1"/>
  <c r="O451" i="1"/>
  <c r="P451" i="1"/>
  <c r="Q451" i="1"/>
  <c r="R451" i="1"/>
  <c r="S451" i="1"/>
  <c r="T451" i="1"/>
  <c r="U451" i="1"/>
  <c r="V451" i="1"/>
  <c r="W451" i="1"/>
  <c r="X451" i="1"/>
  <c r="Y451" i="1"/>
  <c r="AD451" i="1"/>
  <c r="AE451" i="1"/>
  <c r="AF451" i="1"/>
  <c r="AG451" i="1"/>
  <c r="AH451" i="1"/>
  <c r="AI451" i="1"/>
  <c r="AJ451" i="1"/>
  <c r="AK451" i="1"/>
  <c r="AL451" i="1"/>
  <c r="AM451" i="1"/>
  <c r="AN451" i="1"/>
  <c r="AO451" i="1"/>
  <c r="AP451" i="1"/>
  <c r="AQ451" i="1"/>
  <c r="AR451" i="1"/>
  <c r="AS451" i="1"/>
  <c r="AT451" i="1"/>
  <c r="AU451" i="1"/>
  <c r="AV451" i="1"/>
  <c r="AW451" i="1"/>
  <c r="C521" i="1"/>
  <c r="E521" i="1"/>
  <c r="K521" i="1"/>
  <c r="L521" i="1"/>
  <c r="M521" i="1"/>
  <c r="N521" i="1"/>
  <c r="O521" i="1"/>
  <c r="P521" i="1"/>
  <c r="Q521" i="1"/>
  <c r="R521" i="1"/>
  <c r="S521" i="1"/>
  <c r="T521" i="1"/>
  <c r="U521" i="1"/>
  <c r="V521" i="1"/>
  <c r="W521" i="1"/>
  <c r="X521" i="1"/>
  <c r="Y521" i="1"/>
  <c r="AD521" i="1"/>
  <c r="AE521" i="1"/>
  <c r="AF521" i="1"/>
  <c r="AG521" i="1"/>
  <c r="AH521" i="1"/>
  <c r="AI521" i="1"/>
  <c r="AJ521" i="1"/>
  <c r="AK521" i="1"/>
  <c r="AL521" i="1"/>
  <c r="AM521" i="1"/>
  <c r="AN521" i="1"/>
  <c r="AO521" i="1"/>
  <c r="AP521" i="1"/>
  <c r="AQ521" i="1"/>
  <c r="AR521" i="1"/>
  <c r="AS521" i="1"/>
  <c r="AT521" i="1"/>
  <c r="AU521" i="1"/>
  <c r="AV521" i="1"/>
  <c r="AW521" i="1"/>
  <c r="C542" i="1"/>
  <c r="E542" i="1"/>
  <c r="K542" i="1"/>
  <c r="L542" i="1"/>
  <c r="M542" i="1"/>
  <c r="N542" i="1"/>
  <c r="O542" i="1"/>
  <c r="P542" i="1"/>
  <c r="Q542" i="1"/>
  <c r="R542" i="1"/>
  <c r="S542" i="1"/>
  <c r="T542" i="1"/>
  <c r="U542" i="1"/>
  <c r="V542" i="1"/>
  <c r="W542" i="1"/>
  <c r="X542" i="1"/>
  <c r="Y542" i="1"/>
  <c r="AD542" i="1"/>
  <c r="AE542" i="1"/>
  <c r="AF542" i="1"/>
  <c r="AG542" i="1"/>
  <c r="AH542" i="1"/>
  <c r="AI542" i="1"/>
  <c r="AJ542" i="1"/>
  <c r="AK542" i="1"/>
  <c r="AL542" i="1"/>
  <c r="AM542" i="1"/>
  <c r="AN542" i="1"/>
  <c r="AO542" i="1"/>
  <c r="AP542" i="1"/>
  <c r="AQ542" i="1"/>
  <c r="AR542" i="1"/>
  <c r="AS542" i="1"/>
  <c r="AT542" i="1"/>
  <c r="AU542" i="1"/>
  <c r="AV542" i="1"/>
  <c r="AW542" i="1"/>
  <c r="C561" i="1"/>
  <c r="E561" i="1"/>
  <c r="K561" i="1"/>
  <c r="L561" i="1"/>
  <c r="M561" i="1"/>
  <c r="N561" i="1"/>
  <c r="O561" i="1"/>
  <c r="P561" i="1"/>
  <c r="Q561" i="1"/>
  <c r="R561" i="1"/>
  <c r="S561" i="1"/>
  <c r="T561" i="1"/>
  <c r="U561" i="1"/>
  <c r="V561" i="1"/>
  <c r="W561" i="1"/>
  <c r="X561" i="1"/>
  <c r="Y561" i="1"/>
  <c r="AD561" i="1"/>
  <c r="AE561" i="1"/>
  <c r="AF561" i="1"/>
  <c r="AG561" i="1"/>
  <c r="AH561" i="1"/>
  <c r="AI561" i="1"/>
  <c r="AJ561" i="1"/>
  <c r="AK561" i="1"/>
  <c r="AL561" i="1"/>
  <c r="AM561" i="1"/>
  <c r="AN561" i="1"/>
  <c r="AO561" i="1"/>
  <c r="AP561" i="1"/>
  <c r="AQ561" i="1"/>
  <c r="AR561" i="1"/>
  <c r="AS561" i="1"/>
  <c r="AT561" i="1"/>
  <c r="AU561" i="1"/>
  <c r="AV561" i="1"/>
  <c r="AW561" i="1"/>
  <c r="C702" i="1"/>
  <c r="E702" i="1"/>
  <c r="K702" i="1"/>
  <c r="L702" i="1"/>
  <c r="M702" i="1"/>
  <c r="N702" i="1"/>
  <c r="O702" i="1"/>
  <c r="P702" i="1"/>
  <c r="Q702" i="1"/>
  <c r="R702" i="1"/>
  <c r="S702" i="1"/>
  <c r="T702" i="1"/>
  <c r="U702" i="1"/>
  <c r="V702" i="1"/>
  <c r="W702" i="1"/>
  <c r="X702" i="1"/>
  <c r="Y702" i="1"/>
  <c r="AD702" i="1"/>
  <c r="AE702" i="1"/>
  <c r="AF702" i="1"/>
  <c r="AG702" i="1"/>
  <c r="AH702" i="1"/>
  <c r="AI702" i="1"/>
  <c r="AJ702" i="1"/>
  <c r="AK702" i="1"/>
  <c r="AL702" i="1"/>
  <c r="AM702" i="1"/>
  <c r="AN702" i="1"/>
  <c r="AO702" i="1"/>
  <c r="AP702" i="1"/>
  <c r="AQ702" i="1"/>
  <c r="AR702" i="1"/>
  <c r="AS702" i="1"/>
  <c r="AT702" i="1"/>
  <c r="AU702" i="1"/>
  <c r="AV702" i="1"/>
  <c r="AW702" i="1"/>
  <c r="I6" i="34"/>
  <c r="C719" i="1"/>
  <c r="E719" i="1"/>
  <c r="K719" i="1"/>
  <c r="L719" i="1"/>
  <c r="M719" i="1"/>
  <c r="N719" i="1"/>
  <c r="O719" i="1"/>
  <c r="P719" i="1"/>
  <c r="Q719" i="1"/>
  <c r="R719" i="1"/>
  <c r="S719" i="1"/>
  <c r="T719" i="1"/>
  <c r="U719" i="1"/>
  <c r="V719" i="1"/>
  <c r="W719" i="1"/>
  <c r="X719" i="1"/>
  <c r="Y719" i="1"/>
  <c r="AD719" i="1"/>
  <c r="AE719" i="1"/>
  <c r="AF719" i="1"/>
  <c r="AG719" i="1"/>
  <c r="AH719" i="1"/>
  <c r="AI719" i="1"/>
  <c r="AJ719" i="1"/>
  <c r="AK719" i="1"/>
  <c r="AL719" i="1"/>
  <c r="AM719" i="1"/>
  <c r="AN719" i="1"/>
  <c r="AO719" i="1"/>
  <c r="AP719" i="1"/>
  <c r="AQ719" i="1"/>
  <c r="AR719" i="1"/>
  <c r="AS719" i="1"/>
  <c r="AT719" i="1"/>
  <c r="AU719" i="1"/>
  <c r="AV719" i="1"/>
  <c r="AW719" i="1"/>
  <c r="I7" i="34"/>
  <c r="C736" i="1"/>
  <c r="E736" i="1"/>
  <c r="K736" i="1"/>
  <c r="L736" i="1"/>
  <c r="M736" i="1"/>
  <c r="N736" i="1"/>
  <c r="O736" i="1"/>
  <c r="P736" i="1"/>
  <c r="Q736" i="1"/>
  <c r="R736" i="1"/>
  <c r="S736" i="1"/>
  <c r="T736" i="1"/>
  <c r="U736" i="1"/>
  <c r="V736" i="1"/>
  <c r="W736" i="1"/>
  <c r="X736" i="1"/>
  <c r="Y736" i="1"/>
  <c r="AD736" i="1"/>
  <c r="AE736" i="1"/>
  <c r="AF736" i="1"/>
  <c r="AG736" i="1"/>
  <c r="AH736" i="1"/>
  <c r="AI736" i="1"/>
  <c r="AJ736" i="1"/>
  <c r="AK736" i="1"/>
  <c r="AL736" i="1"/>
  <c r="AM736" i="1"/>
  <c r="AN736" i="1"/>
  <c r="AO736" i="1"/>
  <c r="AP736" i="1"/>
  <c r="AQ736" i="1"/>
  <c r="AR736" i="1"/>
  <c r="AS736" i="1"/>
  <c r="AT736" i="1"/>
  <c r="AU736" i="1"/>
  <c r="AV736" i="1"/>
  <c r="AW736" i="1"/>
  <c r="I8" i="34"/>
  <c r="C840" i="1"/>
  <c r="E840" i="1"/>
  <c r="K840" i="1"/>
  <c r="L840" i="1"/>
  <c r="M840" i="1"/>
  <c r="N840" i="1"/>
  <c r="O840" i="1"/>
  <c r="P840" i="1"/>
  <c r="Q840" i="1"/>
  <c r="R840" i="1"/>
  <c r="S840" i="1"/>
  <c r="T840" i="1"/>
  <c r="U840" i="1"/>
  <c r="V840" i="1"/>
  <c r="W840" i="1"/>
  <c r="X840" i="1"/>
  <c r="Y840" i="1"/>
  <c r="AD840" i="1"/>
  <c r="AE840" i="1"/>
  <c r="AF840" i="1"/>
  <c r="AG840" i="1"/>
  <c r="AH840" i="1"/>
  <c r="AI840" i="1"/>
  <c r="AJ840" i="1"/>
  <c r="AK840" i="1"/>
  <c r="AL840" i="1"/>
  <c r="AM840" i="1"/>
  <c r="AN840" i="1"/>
  <c r="AO840" i="1"/>
  <c r="AP840" i="1"/>
  <c r="AQ840" i="1"/>
  <c r="AR840" i="1"/>
  <c r="AS840" i="1"/>
  <c r="AT840" i="1"/>
  <c r="AU840" i="1"/>
  <c r="AV840" i="1"/>
  <c r="AW840" i="1"/>
  <c r="C858" i="1"/>
  <c r="E858" i="1"/>
  <c r="K858" i="1"/>
  <c r="L858" i="1"/>
  <c r="M858" i="1"/>
  <c r="N858" i="1"/>
  <c r="O858" i="1"/>
  <c r="P858" i="1"/>
  <c r="Q858" i="1"/>
  <c r="R858" i="1"/>
  <c r="S858" i="1"/>
  <c r="T858" i="1"/>
  <c r="U858" i="1"/>
  <c r="V858" i="1"/>
  <c r="W858" i="1"/>
  <c r="X858" i="1"/>
  <c r="Y858" i="1"/>
  <c r="AD858" i="1"/>
  <c r="AE858" i="1"/>
  <c r="AF858" i="1"/>
  <c r="AG858" i="1"/>
  <c r="AH858" i="1"/>
  <c r="AI858" i="1"/>
  <c r="AJ858" i="1"/>
  <c r="AK858" i="1"/>
  <c r="AL858" i="1"/>
  <c r="AM858" i="1"/>
  <c r="AN858" i="1"/>
  <c r="AO858" i="1"/>
  <c r="AP858" i="1"/>
  <c r="AQ858" i="1"/>
  <c r="AR858" i="1"/>
  <c r="AS858" i="1"/>
  <c r="AT858" i="1"/>
  <c r="AU858" i="1"/>
  <c r="AV858" i="1"/>
  <c r="AW858" i="1"/>
  <c r="L5" i="34"/>
  <c r="P4" i="34"/>
  <c r="P5" i="34"/>
  <c r="K9" i="34"/>
  <c r="A10" i="1"/>
  <c r="C10" i="1"/>
  <c r="E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B4" i="34"/>
  <c r="A11" i="1"/>
  <c r="C11" i="1"/>
  <c r="E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23" i="1"/>
  <c r="C23" i="1"/>
  <c r="E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B5" i="34"/>
  <c r="A24" i="1"/>
  <c r="C24" i="1"/>
  <c r="E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242" i="1"/>
  <c r="C242" i="1"/>
  <c r="E242" i="1"/>
  <c r="K242" i="1"/>
  <c r="L242" i="1"/>
  <c r="M242" i="1"/>
  <c r="N242" i="1"/>
  <c r="O242" i="1"/>
  <c r="P242" i="1"/>
  <c r="Q242" i="1"/>
  <c r="R242" i="1"/>
  <c r="S242" i="1"/>
  <c r="T242" i="1"/>
  <c r="U242" i="1"/>
  <c r="V242" i="1"/>
  <c r="W242" i="1"/>
  <c r="X242" i="1"/>
  <c r="Y242" i="1"/>
  <c r="AD242" i="1"/>
  <c r="AE242" i="1"/>
  <c r="AF242" i="1"/>
  <c r="AG242" i="1"/>
  <c r="AH242" i="1"/>
  <c r="AI242" i="1"/>
  <c r="AJ242" i="1"/>
  <c r="AK242" i="1"/>
  <c r="AL242" i="1"/>
  <c r="AM242" i="1"/>
  <c r="AN242" i="1"/>
  <c r="AO242" i="1"/>
  <c r="AP242" i="1"/>
  <c r="AQ242" i="1"/>
  <c r="AR242" i="1"/>
  <c r="AS242" i="1"/>
  <c r="AT242" i="1"/>
  <c r="AU242" i="1"/>
  <c r="AV242" i="1"/>
  <c r="AW242" i="1"/>
  <c r="D6" i="34"/>
  <c r="A257" i="1"/>
  <c r="C257" i="1"/>
  <c r="E257" i="1"/>
  <c r="K257" i="1"/>
  <c r="L257" i="1"/>
  <c r="M257" i="1"/>
  <c r="N257" i="1"/>
  <c r="O257" i="1"/>
  <c r="P257" i="1"/>
  <c r="Q257" i="1"/>
  <c r="R257" i="1"/>
  <c r="S257" i="1"/>
  <c r="T257" i="1"/>
  <c r="U257" i="1"/>
  <c r="V257" i="1"/>
  <c r="W257" i="1"/>
  <c r="X257" i="1"/>
  <c r="Y257" i="1"/>
  <c r="AD257" i="1"/>
  <c r="AE257" i="1"/>
  <c r="AF257" i="1"/>
  <c r="AG257" i="1"/>
  <c r="AH257" i="1"/>
  <c r="AI257" i="1"/>
  <c r="AJ257" i="1"/>
  <c r="AK257" i="1"/>
  <c r="AL257" i="1"/>
  <c r="AM257" i="1"/>
  <c r="AN257" i="1"/>
  <c r="AO257" i="1"/>
  <c r="AP257" i="1"/>
  <c r="AQ257" i="1"/>
  <c r="AR257" i="1"/>
  <c r="AS257" i="1"/>
  <c r="AT257" i="1"/>
  <c r="AU257" i="1"/>
  <c r="AV257" i="1"/>
  <c r="AW257" i="1"/>
  <c r="D7" i="34"/>
  <c r="A269" i="1"/>
  <c r="C269" i="1"/>
  <c r="E269" i="1"/>
  <c r="K269" i="1"/>
  <c r="L269" i="1"/>
  <c r="M269" i="1"/>
  <c r="N269" i="1"/>
  <c r="O269" i="1"/>
  <c r="P269" i="1"/>
  <c r="Q269" i="1"/>
  <c r="R269" i="1"/>
  <c r="S269" i="1"/>
  <c r="T269" i="1"/>
  <c r="U269" i="1"/>
  <c r="V269" i="1"/>
  <c r="W269" i="1"/>
  <c r="X269" i="1"/>
  <c r="Y269" i="1"/>
  <c r="AD269" i="1"/>
  <c r="AE269" i="1"/>
  <c r="AF269" i="1"/>
  <c r="AG269" i="1"/>
  <c r="AH269" i="1"/>
  <c r="AI269" i="1"/>
  <c r="AJ269" i="1"/>
  <c r="AK269" i="1"/>
  <c r="AL269" i="1"/>
  <c r="AM269" i="1"/>
  <c r="AN269" i="1"/>
  <c r="AO269" i="1"/>
  <c r="AP269" i="1"/>
  <c r="AQ269" i="1"/>
  <c r="AR269" i="1"/>
  <c r="AS269" i="1"/>
  <c r="AT269" i="1"/>
  <c r="AU269" i="1"/>
  <c r="AV269" i="1"/>
  <c r="AW269" i="1"/>
  <c r="D8" i="34"/>
  <c r="C627" i="1"/>
  <c r="E627" i="1"/>
  <c r="K627" i="1"/>
  <c r="L627" i="1"/>
  <c r="M627" i="1"/>
  <c r="N627" i="1"/>
  <c r="O627" i="1"/>
  <c r="P627" i="1"/>
  <c r="Q627" i="1"/>
  <c r="R627" i="1"/>
  <c r="S627" i="1"/>
  <c r="T627" i="1"/>
  <c r="U627" i="1"/>
  <c r="V627" i="1"/>
  <c r="W627" i="1"/>
  <c r="X627" i="1"/>
  <c r="Y627" i="1"/>
  <c r="AD627" i="1"/>
  <c r="AE627" i="1"/>
  <c r="AF627" i="1"/>
  <c r="AG627" i="1"/>
  <c r="AH627" i="1"/>
  <c r="AI627" i="1"/>
  <c r="AJ627" i="1"/>
  <c r="AK627" i="1"/>
  <c r="AL627" i="1"/>
  <c r="AM627" i="1"/>
  <c r="AN627" i="1"/>
  <c r="AO627" i="1"/>
  <c r="AP627" i="1"/>
  <c r="AQ627" i="1"/>
  <c r="AR627" i="1"/>
  <c r="AS627" i="1"/>
  <c r="AT627" i="1"/>
  <c r="AU627" i="1"/>
  <c r="AV627" i="1"/>
  <c r="AW627" i="1"/>
  <c r="H6" i="34"/>
  <c r="C646" i="1"/>
  <c r="E646" i="1"/>
  <c r="K646" i="1"/>
  <c r="L646" i="1"/>
  <c r="M646" i="1"/>
  <c r="N646" i="1"/>
  <c r="O646" i="1"/>
  <c r="P646" i="1"/>
  <c r="Q646" i="1"/>
  <c r="R646" i="1"/>
  <c r="S646" i="1"/>
  <c r="T646" i="1"/>
  <c r="U646" i="1"/>
  <c r="V646" i="1"/>
  <c r="W646" i="1"/>
  <c r="X646" i="1"/>
  <c r="Y646" i="1"/>
  <c r="AD646" i="1"/>
  <c r="AE646" i="1"/>
  <c r="AF646" i="1"/>
  <c r="AG646" i="1"/>
  <c r="AH646" i="1"/>
  <c r="AI646" i="1"/>
  <c r="AJ646" i="1"/>
  <c r="AK646" i="1"/>
  <c r="AL646" i="1"/>
  <c r="AM646" i="1"/>
  <c r="AN646" i="1"/>
  <c r="AO646" i="1"/>
  <c r="AP646" i="1"/>
  <c r="AQ646" i="1"/>
  <c r="AR646" i="1"/>
  <c r="AS646" i="1"/>
  <c r="AT646" i="1"/>
  <c r="AU646" i="1"/>
  <c r="AV646" i="1"/>
  <c r="AW646" i="1"/>
  <c r="H7" i="34"/>
  <c r="C595" i="1"/>
  <c r="E595" i="1"/>
  <c r="K595" i="1"/>
  <c r="L595" i="1"/>
  <c r="M595" i="1"/>
  <c r="N595" i="1"/>
  <c r="O595" i="1"/>
  <c r="P595" i="1"/>
  <c r="Q595" i="1"/>
  <c r="R595" i="1"/>
  <c r="S595" i="1"/>
  <c r="T595" i="1"/>
  <c r="U595" i="1"/>
  <c r="V595" i="1"/>
  <c r="W595" i="1"/>
  <c r="X595" i="1"/>
  <c r="Y595" i="1"/>
  <c r="AD595" i="1"/>
  <c r="AE595" i="1"/>
  <c r="AF595" i="1"/>
  <c r="AG595" i="1"/>
  <c r="AH595" i="1"/>
  <c r="AI595" i="1"/>
  <c r="AJ595" i="1"/>
  <c r="AK595" i="1"/>
  <c r="AL595" i="1"/>
  <c r="AM595" i="1"/>
  <c r="AN595" i="1"/>
  <c r="AO595" i="1"/>
  <c r="AP595" i="1"/>
  <c r="AQ595" i="1"/>
  <c r="AR595" i="1"/>
  <c r="AS595" i="1"/>
  <c r="AT595" i="1"/>
  <c r="AU595" i="1"/>
  <c r="AV595" i="1"/>
  <c r="AW595" i="1"/>
  <c r="C615" i="1"/>
  <c r="E615" i="1"/>
  <c r="K615" i="1"/>
  <c r="L615" i="1"/>
  <c r="M615" i="1"/>
  <c r="N615" i="1"/>
  <c r="O615" i="1"/>
  <c r="P615" i="1"/>
  <c r="Q615" i="1"/>
  <c r="R615" i="1"/>
  <c r="S615" i="1"/>
  <c r="T615" i="1"/>
  <c r="U615" i="1"/>
  <c r="V615" i="1"/>
  <c r="W615" i="1"/>
  <c r="X615" i="1"/>
  <c r="Y615" i="1"/>
  <c r="AD615" i="1"/>
  <c r="AE615" i="1"/>
  <c r="AF615" i="1"/>
  <c r="AG615" i="1"/>
  <c r="AH615" i="1"/>
  <c r="AI615" i="1"/>
  <c r="AJ615" i="1"/>
  <c r="AK615" i="1"/>
  <c r="AL615" i="1"/>
  <c r="AM615" i="1"/>
  <c r="AN615" i="1"/>
  <c r="AO615" i="1"/>
  <c r="AP615" i="1"/>
  <c r="AQ615" i="1"/>
  <c r="AR615" i="1"/>
  <c r="AS615" i="1"/>
  <c r="AT615" i="1"/>
  <c r="AU615" i="1"/>
  <c r="AV615" i="1"/>
  <c r="AW615" i="1"/>
  <c r="A368" i="1"/>
  <c r="C368" i="1"/>
  <c r="E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C913" i="1"/>
  <c r="E913" i="1"/>
  <c r="K913" i="1"/>
  <c r="L913" i="1"/>
  <c r="M913" i="1"/>
  <c r="N913" i="1"/>
  <c r="O913" i="1"/>
  <c r="P913" i="1"/>
  <c r="Q913" i="1"/>
  <c r="R913" i="1"/>
  <c r="S913" i="1"/>
  <c r="T913" i="1"/>
  <c r="U913" i="1"/>
  <c r="V913" i="1"/>
  <c r="W913" i="1"/>
  <c r="X913" i="1"/>
  <c r="Y913" i="1"/>
  <c r="AD913" i="1"/>
  <c r="AE913" i="1"/>
  <c r="AF913" i="1"/>
  <c r="AG913" i="1"/>
  <c r="AH913" i="1"/>
  <c r="AI913" i="1"/>
  <c r="AJ913" i="1"/>
  <c r="AK913" i="1"/>
  <c r="AL913" i="1"/>
  <c r="AM913" i="1"/>
  <c r="AN913" i="1"/>
  <c r="AO913" i="1"/>
  <c r="AP913" i="1"/>
  <c r="AQ913" i="1"/>
  <c r="AR913" i="1"/>
  <c r="AS913" i="1"/>
  <c r="AT913" i="1"/>
  <c r="AU913" i="1"/>
  <c r="AV913" i="1"/>
  <c r="AW913" i="1"/>
  <c r="C925" i="1"/>
  <c r="E925" i="1"/>
  <c r="K925" i="1"/>
  <c r="L925" i="1"/>
  <c r="M925" i="1"/>
  <c r="N925" i="1"/>
  <c r="O925" i="1"/>
  <c r="P925" i="1"/>
  <c r="Q925" i="1"/>
  <c r="R925" i="1"/>
  <c r="S925" i="1"/>
  <c r="T925" i="1"/>
  <c r="U925" i="1"/>
  <c r="V925" i="1"/>
  <c r="W925" i="1"/>
  <c r="X925" i="1"/>
  <c r="Y925" i="1"/>
  <c r="AD925" i="1"/>
  <c r="AE925" i="1"/>
  <c r="AF925" i="1"/>
  <c r="AG925" i="1"/>
  <c r="AH925" i="1"/>
  <c r="AI925" i="1"/>
  <c r="AJ925" i="1"/>
  <c r="AK925" i="1"/>
  <c r="AL925" i="1"/>
  <c r="AM925" i="1"/>
  <c r="AN925" i="1"/>
  <c r="AO925" i="1"/>
  <c r="AP925" i="1"/>
  <c r="AQ925" i="1"/>
  <c r="AR925" i="1"/>
  <c r="AS925" i="1"/>
  <c r="AT925" i="1"/>
  <c r="AU925" i="1"/>
  <c r="AV925" i="1"/>
  <c r="AW925" i="1"/>
  <c r="C930" i="1"/>
  <c r="E930" i="1"/>
  <c r="K930" i="1"/>
  <c r="L930" i="1"/>
  <c r="M930" i="1"/>
  <c r="N930" i="1"/>
  <c r="O930" i="1"/>
  <c r="P930" i="1"/>
  <c r="Q930" i="1"/>
  <c r="R930" i="1"/>
  <c r="S930" i="1"/>
  <c r="T930" i="1"/>
  <c r="U930" i="1"/>
  <c r="V930" i="1"/>
  <c r="W930" i="1"/>
  <c r="X930" i="1"/>
  <c r="Y930" i="1"/>
  <c r="AD930" i="1"/>
  <c r="AE930" i="1"/>
  <c r="AF930" i="1"/>
  <c r="AG930" i="1"/>
  <c r="AH930" i="1"/>
  <c r="AI930" i="1"/>
  <c r="AJ930" i="1"/>
  <c r="AK930" i="1"/>
  <c r="AL930" i="1"/>
  <c r="AM930" i="1"/>
  <c r="AN930" i="1"/>
  <c r="AO930" i="1"/>
  <c r="AP930" i="1"/>
  <c r="AQ930" i="1"/>
  <c r="AR930" i="1"/>
  <c r="AS930" i="1"/>
  <c r="AT930" i="1"/>
  <c r="AU930" i="1"/>
  <c r="AV930" i="1"/>
  <c r="AW930" i="1"/>
  <c r="A47" i="1"/>
  <c r="C47" i="1"/>
  <c r="E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AD47" i="1"/>
  <c r="AE47" i="1"/>
  <c r="AF47" i="1"/>
  <c r="AG47" i="1"/>
  <c r="AH47" i="1"/>
  <c r="AI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C574" i="1"/>
  <c r="E574" i="1"/>
  <c r="K574" i="1"/>
  <c r="L574" i="1"/>
  <c r="M574" i="1"/>
  <c r="N574" i="1"/>
  <c r="O574" i="1"/>
  <c r="P574" i="1"/>
  <c r="Q574" i="1"/>
  <c r="R574" i="1"/>
  <c r="S574" i="1"/>
  <c r="T574" i="1"/>
  <c r="U574" i="1"/>
  <c r="V574" i="1"/>
  <c r="W574" i="1"/>
  <c r="X574" i="1"/>
  <c r="Y574" i="1"/>
  <c r="AD574" i="1"/>
  <c r="AE574" i="1"/>
  <c r="AF574" i="1"/>
  <c r="AG574" i="1"/>
  <c r="AH574" i="1"/>
  <c r="AI574" i="1"/>
  <c r="AJ574" i="1"/>
  <c r="AK574" i="1"/>
  <c r="AL574" i="1"/>
  <c r="AM574" i="1"/>
  <c r="AN574" i="1"/>
  <c r="AO574" i="1"/>
  <c r="AP574" i="1"/>
  <c r="AQ574" i="1"/>
  <c r="AR574" i="1"/>
  <c r="AS574" i="1"/>
  <c r="AT574" i="1"/>
  <c r="AU574" i="1"/>
  <c r="AV574" i="1"/>
  <c r="AW574" i="1"/>
  <c r="C579" i="1"/>
  <c r="E579" i="1"/>
  <c r="K579" i="1"/>
  <c r="L579" i="1"/>
  <c r="M579" i="1"/>
  <c r="N579" i="1"/>
  <c r="O579" i="1"/>
  <c r="P579" i="1"/>
  <c r="Q579" i="1"/>
  <c r="R579" i="1"/>
  <c r="S579" i="1"/>
  <c r="T579" i="1"/>
  <c r="U579" i="1"/>
  <c r="V579" i="1"/>
  <c r="W579" i="1"/>
  <c r="X579" i="1"/>
  <c r="Y579" i="1"/>
  <c r="AD579" i="1"/>
  <c r="AE579" i="1"/>
  <c r="AF579" i="1"/>
  <c r="AG579" i="1"/>
  <c r="AH579" i="1"/>
  <c r="AI579" i="1"/>
  <c r="AJ579" i="1"/>
  <c r="AK579" i="1"/>
  <c r="AL579" i="1"/>
  <c r="AM579" i="1"/>
  <c r="AN579" i="1"/>
  <c r="AO579" i="1"/>
  <c r="AP579" i="1"/>
  <c r="AQ579" i="1"/>
  <c r="AR579" i="1"/>
  <c r="AS579" i="1"/>
  <c r="AT579" i="1"/>
  <c r="AU579" i="1"/>
  <c r="AV579" i="1"/>
  <c r="AW579" i="1"/>
  <c r="A88" i="1"/>
  <c r="C88" i="1"/>
  <c r="E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AU88" i="1"/>
  <c r="AV88" i="1"/>
  <c r="AW88" i="1"/>
  <c r="A93" i="1"/>
  <c r="C93" i="1"/>
  <c r="E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AU93" i="1"/>
  <c r="AV93" i="1"/>
  <c r="AW93" i="1"/>
  <c r="A154" i="1"/>
  <c r="C154" i="1"/>
  <c r="E154" i="1"/>
  <c r="K154" i="1"/>
  <c r="L154" i="1"/>
  <c r="M154" i="1"/>
  <c r="N154" i="1"/>
  <c r="O154" i="1"/>
  <c r="P154" i="1"/>
  <c r="Q154" i="1"/>
  <c r="R154" i="1"/>
  <c r="S154" i="1"/>
  <c r="T154" i="1"/>
  <c r="U154" i="1"/>
  <c r="V154" i="1"/>
  <c r="W154" i="1"/>
  <c r="X154" i="1"/>
  <c r="Y154" i="1"/>
  <c r="AD154" i="1"/>
  <c r="AE154" i="1"/>
  <c r="AF154" i="1"/>
  <c r="AG154" i="1"/>
  <c r="AH154" i="1"/>
  <c r="AI154" i="1"/>
  <c r="AJ154" i="1"/>
  <c r="AK154" i="1"/>
  <c r="AL154" i="1"/>
  <c r="AM154" i="1"/>
  <c r="AN154" i="1"/>
  <c r="AO154" i="1"/>
  <c r="AP154" i="1"/>
  <c r="AQ154" i="1"/>
  <c r="AR154" i="1"/>
  <c r="AS154" i="1"/>
  <c r="AT154" i="1"/>
  <c r="AU154" i="1"/>
  <c r="AV154" i="1"/>
  <c r="AW154" i="1"/>
  <c r="A176" i="1"/>
  <c r="C176" i="1"/>
  <c r="E176" i="1"/>
  <c r="K176" i="1"/>
  <c r="L176" i="1"/>
  <c r="M176" i="1"/>
  <c r="N176" i="1"/>
  <c r="O176" i="1"/>
  <c r="P176" i="1"/>
  <c r="Q176" i="1"/>
  <c r="R176" i="1"/>
  <c r="S176" i="1"/>
  <c r="T176" i="1"/>
  <c r="U176" i="1"/>
  <c r="V176" i="1"/>
  <c r="W176" i="1"/>
  <c r="X176" i="1"/>
  <c r="Y176" i="1"/>
  <c r="AD176" i="1"/>
  <c r="AE176" i="1"/>
  <c r="AF176" i="1"/>
  <c r="AG176" i="1"/>
  <c r="AH176" i="1"/>
  <c r="AI176" i="1"/>
  <c r="AJ176" i="1"/>
  <c r="AK176" i="1"/>
  <c r="AL176" i="1"/>
  <c r="AM176" i="1"/>
  <c r="AN176" i="1"/>
  <c r="AO176" i="1"/>
  <c r="AP176" i="1"/>
  <c r="AQ176" i="1"/>
  <c r="AR176" i="1"/>
  <c r="AS176" i="1"/>
  <c r="AT176" i="1"/>
  <c r="AU176" i="1"/>
  <c r="AV176" i="1"/>
  <c r="AW176" i="1"/>
  <c r="A186" i="1"/>
  <c r="C186" i="1"/>
  <c r="E186" i="1"/>
  <c r="K186" i="1"/>
  <c r="L186" i="1"/>
  <c r="M186" i="1"/>
  <c r="N186" i="1"/>
  <c r="O186" i="1"/>
  <c r="P186" i="1"/>
  <c r="Q186" i="1"/>
  <c r="R186" i="1"/>
  <c r="S186" i="1"/>
  <c r="T186" i="1"/>
  <c r="U186" i="1"/>
  <c r="V186" i="1"/>
  <c r="W186" i="1"/>
  <c r="X186" i="1"/>
  <c r="Y186" i="1"/>
  <c r="AD186" i="1"/>
  <c r="AE186" i="1"/>
  <c r="AF186" i="1"/>
  <c r="AG186" i="1"/>
  <c r="AH186" i="1"/>
  <c r="AI186" i="1"/>
  <c r="AJ186" i="1"/>
  <c r="AK186" i="1"/>
  <c r="AL186" i="1"/>
  <c r="AM186" i="1"/>
  <c r="AN186" i="1"/>
  <c r="AO186" i="1"/>
  <c r="AP186" i="1"/>
  <c r="AQ186" i="1"/>
  <c r="AR186" i="1"/>
  <c r="AS186" i="1"/>
  <c r="AT186" i="1"/>
  <c r="AU186" i="1"/>
  <c r="AV186" i="1"/>
  <c r="AW186" i="1"/>
  <c r="A188" i="1"/>
  <c r="C188" i="1"/>
  <c r="E188" i="1"/>
  <c r="K188" i="1"/>
  <c r="L188" i="1"/>
  <c r="M188" i="1"/>
  <c r="N188" i="1"/>
  <c r="O188" i="1"/>
  <c r="P188" i="1"/>
  <c r="Q188" i="1"/>
  <c r="R188" i="1"/>
  <c r="S188" i="1"/>
  <c r="T188" i="1"/>
  <c r="U188" i="1"/>
  <c r="V188" i="1"/>
  <c r="W188" i="1"/>
  <c r="X188" i="1"/>
  <c r="Y188" i="1"/>
  <c r="AD188" i="1"/>
  <c r="AE188" i="1"/>
  <c r="AF188" i="1"/>
  <c r="AG188" i="1"/>
  <c r="AH188" i="1"/>
  <c r="AI188" i="1"/>
  <c r="AJ188" i="1"/>
  <c r="AK188" i="1"/>
  <c r="AL188" i="1"/>
  <c r="AM188" i="1"/>
  <c r="AN188" i="1"/>
  <c r="AO188" i="1"/>
  <c r="AP188" i="1"/>
  <c r="AQ188" i="1"/>
  <c r="AR188" i="1"/>
  <c r="AS188" i="1"/>
  <c r="AT188" i="1"/>
  <c r="AU188" i="1"/>
  <c r="AV188" i="1"/>
  <c r="AW188" i="1"/>
  <c r="A192" i="1"/>
  <c r="C192" i="1"/>
  <c r="E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W192" i="1"/>
  <c r="X192" i="1"/>
  <c r="Y192" i="1"/>
  <c r="AD192" i="1"/>
  <c r="AE192" i="1"/>
  <c r="AF192" i="1"/>
  <c r="AG192" i="1"/>
  <c r="AH192" i="1"/>
  <c r="AI192" i="1"/>
  <c r="AJ192" i="1"/>
  <c r="AK192" i="1"/>
  <c r="AL192" i="1"/>
  <c r="AM192" i="1"/>
  <c r="AN192" i="1"/>
  <c r="AO192" i="1"/>
  <c r="AP192" i="1"/>
  <c r="AQ192" i="1"/>
  <c r="AR192" i="1"/>
  <c r="AS192" i="1"/>
  <c r="AT192" i="1"/>
  <c r="AU192" i="1"/>
  <c r="AV192" i="1"/>
  <c r="AW192" i="1"/>
  <c r="A267" i="1"/>
  <c r="C267" i="1"/>
  <c r="E267" i="1"/>
  <c r="K267" i="1"/>
  <c r="L267" i="1"/>
  <c r="M267" i="1"/>
  <c r="N267" i="1"/>
  <c r="O267" i="1"/>
  <c r="P267" i="1"/>
  <c r="Q267" i="1"/>
  <c r="R267" i="1"/>
  <c r="S267" i="1"/>
  <c r="T267" i="1"/>
  <c r="U267" i="1"/>
  <c r="V267" i="1"/>
  <c r="W267" i="1"/>
  <c r="X267" i="1"/>
  <c r="Y267" i="1"/>
  <c r="AD267" i="1"/>
  <c r="AE267" i="1"/>
  <c r="AF267" i="1"/>
  <c r="AG267" i="1"/>
  <c r="AH267" i="1"/>
  <c r="AI267" i="1"/>
  <c r="AJ267" i="1"/>
  <c r="AK267" i="1"/>
  <c r="AL267" i="1"/>
  <c r="AM267" i="1"/>
  <c r="AN267" i="1"/>
  <c r="AO267" i="1"/>
  <c r="AP267" i="1"/>
  <c r="AQ267" i="1"/>
  <c r="AR267" i="1"/>
  <c r="AS267" i="1"/>
  <c r="AT267" i="1"/>
  <c r="AU267" i="1"/>
  <c r="AV267" i="1"/>
  <c r="AW267" i="1"/>
  <c r="A272" i="1"/>
  <c r="C272" i="1"/>
  <c r="E272" i="1"/>
  <c r="K272" i="1"/>
  <c r="L272" i="1"/>
  <c r="M272" i="1"/>
  <c r="N272" i="1"/>
  <c r="O272" i="1"/>
  <c r="P272" i="1"/>
  <c r="Q272" i="1"/>
  <c r="R272" i="1"/>
  <c r="S272" i="1"/>
  <c r="T272" i="1"/>
  <c r="U272" i="1"/>
  <c r="V272" i="1"/>
  <c r="W272" i="1"/>
  <c r="X272" i="1"/>
  <c r="Y272" i="1"/>
  <c r="AD272" i="1"/>
  <c r="AE272" i="1"/>
  <c r="AF272" i="1"/>
  <c r="AG272" i="1"/>
  <c r="AH272" i="1"/>
  <c r="AI272" i="1"/>
  <c r="AJ272" i="1"/>
  <c r="AK272" i="1"/>
  <c r="AL272" i="1"/>
  <c r="AM272" i="1"/>
  <c r="AN272" i="1"/>
  <c r="AO272" i="1"/>
  <c r="AP272" i="1"/>
  <c r="AQ272" i="1"/>
  <c r="AR272" i="1"/>
  <c r="AS272" i="1"/>
  <c r="AT272" i="1"/>
  <c r="AU272" i="1"/>
  <c r="AV272" i="1"/>
  <c r="AW272" i="1"/>
  <c r="A285" i="1"/>
  <c r="C285" i="1"/>
  <c r="E285" i="1"/>
  <c r="K285" i="1"/>
  <c r="L285" i="1"/>
  <c r="M285" i="1"/>
  <c r="N285" i="1"/>
  <c r="O285" i="1"/>
  <c r="P285" i="1"/>
  <c r="Q285" i="1"/>
  <c r="R285" i="1"/>
  <c r="S285" i="1"/>
  <c r="T285" i="1"/>
  <c r="U285" i="1"/>
  <c r="V285" i="1"/>
  <c r="W285" i="1"/>
  <c r="X285" i="1"/>
  <c r="Y285" i="1"/>
  <c r="AD285" i="1"/>
  <c r="AE285" i="1"/>
  <c r="AF285" i="1"/>
  <c r="AG285" i="1"/>
  <c r="AH285" i="1"/>
  <c r="AI285" i="1"/>
  <c r="AJ285" i="1"/>
  <c r="AK285" i="1"/>
  <c r="AL285" i="1"/>
  <c r="AM285" i="1"/>
  <c r="AN285" i="1"/>
  <c r="AO285" i="1"/>
  <c r="AP285" i="1"/>
  <c r="AQ285" i="1"/>
  <c r="AR285" i="1"/>
  <c r="AS285" i="1"/>
  <c r="AT285" i="1"/>
  <c r="AU285" i="1"/>
  <c r="AV285" i="1"/>
  <c r="AW285" i="1"/>
  <c r="A301" i="1"/>
  <c r="C301" i="1"/>
  <c r="E301" i="1"/>
  <c r="K301" i="1"/>
  <c r="L301" i="1"/>
  <c r="M301" i="1"/>
  <c r="N301" i="1"/>
  <c r="O301" i="1"/>
  <c r="P301" i="1"/>
  <c r="Q301" i="1"/>
  <c r="R301" i="1"/>
  <c r="S301" i="1"/>
  <c r="T301" i="1"/>
  <c r="U301" i="1"/>
  <c r="V301" i="1"/>
  <c r="W301" i="1"/>
  <c r="X301" i="1"/>
  <c r="Y301" i="1"/>
  <c r="AD301" i="1"/>
  <c r="AE301" i="1"/>
  <c r="AF301" i="1"/>
  <c r="AG301" i="1"/>
  <c r="AH301" i="1"/>
  <c r="AI301" i="1"/>
  <c r="AJ301" i="1"/>
  <c r="AK301" i="1"/>
  <c r="AL301" i="1"/>
  <c r="AM301" i="1"/>
  <c r="AN301" i="1"/>
  <c r="AO301" i="1"/>
  <c r="AP301" i="1"/>
  <c r="AQ301" i="1"/>
  <c r="AR301" i="1"/>
  <c r="AS301" i="1"/>
  <c r="AT301" i="1"/>
  <c r="AU301" i="1"/>
  <c r="AV301" i="1"/>
  <c r="AW301" i="1"/>
  <c r="A321" i="1"/>
  <c r="C321" i="1"/>
  <c r="E321" i="1"/>
  <c r="K321" i="1"/>
  <c r="L321" i="1"/>
  <c r="M321" i="1"/>
  <c r="N321" i="1"/>
  <c r="O321" i="1"/>
  <c r="P321" i="1"/>
  <c r="Q321" i="1"/>
  <c r="R321" i="1"/>
  <c r="S321" i="1"/>
  <c r="T321" i="1"/>
  <c r="U321" i="1"/>
  <c r="V321" i="1"/>
  <c r="W321" i="1"/>
  <c r="X321" i="1"/>
  <c r="Y321" i="1"/>
  <c r="AD321" i="1"/>
  <c r="AE321" i="1"/>
  <c r="AF321" i="1"/>
  <c r="AG321" i="1"/>
  <c r="AH321" i="1"/>
  <c r="AI321" i="1"/>
  <c r="AJ321" i="1"/>
  <c r="AK321" i="1"/>
  <c r="AL321" i="1"/>
  <c r="AM321" i="1"/>
  <c r="AN321" i="1"/>
  <c r="AO321" i="1"/>
  <c r="AP321" i="1"/>
  <c r="AQ321" i="1"/>
  <c r="AR321" i="1"/>
  <c r="AS321" i="1"/>
  <c r="AT321" i="1"/>
  <c r="AU321" i="1"/>
  <c r="AV321" i="1"/>
  <c r="AW321" i="1"/>
  <c r="A439" i="1"/>
  <c r="C439" i="1"/>
  <c r="E439" i="1"/>
  <c r="K439" i="1"/>
  <c r="L439" i="1"/>
  <c r="M439" i="1"/>
  <c r="N439" i="1"/>
  <c r="O439" i="1"/>
  <c r="P439" i="1"/>
  <c r="Q439" i="1"/>
  <c r="R439" i="1"/>
  <c r="S439" i="1"/>
  <c r="T439" i="1"/>
  <c r="U439" i="1"/>
  <c r="V439" i="1"/>
  <c r="W439" i="1"/>
  <c r="X439" i="1"/>
  <c r="Y439" i="1"/>
  <c r="AD439" i="1"/>
  <c r="AE439" i="1"/>
  <c r="AF439" i="1"/>
  <c r="AG439" i="1"/>
  <c r="AH439" i="1"/>
  <c r="AI439" i="1"/>
  <c r="AJ439" i="1"/>
  <c r="AK439" i="1"/>
  <c r="AL439" i="1"/>
  <c r="AM439" i="1"/>
  <c r="AN439" i="1"/>
  <c r="AO439" i="1"/>
  <c r="AP439" i="1"/>
  <c r="AQ439" i="1"/>
  <c r="AR439" i="1"/>
  <c r="AS439" i="1"/>
  <c r="AT439" i="1"/>
  <c r="AU439" i="1"/>
  <c r="AV439" i="1"/>
  <c r="AW439" i="1"/>
  <c r="A453" i="1"/>
  <c r="C453" i="1"/>
  <c r="E453" i="1"/>
  <c r="K453" i="1"/>
  <c r="L453" i="1"/>
  <c r="M453" i="1"/>
  <c r="N453" i="1"/>
  <c r="O453" i="1"/>
  <c r="P453" i="1"/>
  <c r="Q453" i="1"/>
  <c r="R453" i="1"/>
  <c r="S453" i="1"/>
  <c r="T453" i="1"/>
  <c r="U453" i="1"/>
  <c r="V453" i="1"/>
  <c r="W453" i="1"/>
  <c r="X453" i="1"/>
  <c r="Y453" i="1"/>
  <c r="AD453" i="1"/>
  <c r="AE453" i="1"/>
  <c r="AF453" i="1"/>
  <c r="AG453" i="1"/>
  <c r="AH453" i="1"/>
  <c r="AI453" i="1"/>
  <c r="AJ453" i="1"/>
  <c r="AK453" i="1"/>
  <c r="AL453" i="1"/>
  <c r="AM453" i="1"/>
  <c r="AN453" i="1"/>
  <c r="AO453" i="1"/>
  <c r="AP453" i="1"/>
  <c r="AQ453" i="1"/>
  <c r="AR453" i="1"/>
  <c r="AS453" i="1"/>
  <c r="AT453" i="1"/>
  <c r="AU453" i="1"/>
  <c r="AV453" i="1"/>
  <c r="AW453" i="1"/>
  <c r="A463" i="1"/>
  <c r="C463" i="1"/>
  <c r="E463" i="1"/>
  <c r="K463" i="1"/>
  <c r="L463" i="1"/>
  <c r="M463" i="1"/>
  <c r="N463" i="1"/>
  <c r="O463" i="1"/>
  <c r="P463" i="1"/>
  <c r="Q463" i="1"/>
  <c r="R463" i="1"/>
  <c r="S463" i="1"/>
  <c r="T463" i="1"/>
  <c r="U463" i="1"/>
  <c r="V463" i="1"/>
  <c r="W463" i="1"/>
  <c r="X463" i="1"/>
  <c r="Y463" i="1"/>
  <c r="AD463" i="1"/>
  <c r="AE463" i="1"/>
  <c r="AF463" i="1"/>
  <c r="AG463" i="1"/>
  <c r="AH463" i="1"/>
  <c r="AI463" i="1"/>
  <c r="AJ463" i="1"/>
  <c r="AK463" i="1"/>
  <c r="AL463" i="1"/>
  <c r="AM463" i="1"/>
  <c r="AN463" i="1"/>
  <c r="AO463" i="1"/>
  <c r="AP463" i="1"/>
  <c r="AQ463" i="1"/>
  <c r="AR463" i="1"/>
  <c r="AS463" i="1"/>
  <c r="AT463" i="1"/>
  <c r="AU463" i="1"/>
  <c r="AV463" i="1"/>
  <c r="AW463" i="1"/>
  <c r="C525" i="1"/>
  <c r="E525" i="1"/>
  <c r="K525" i="1"/>
  <c r="L525" i="1"/>
  <c r="M525" i="1"/>
  <c r="N525" i="1"/>
  <c r="O525" i="1"/>
  <c r="P525" i="1"/>
  <c r="Q525" i="1"/>
  <c r="R525" i="1"/>
  <c r="S525" i="1"/>
  <c r="T525" i="1"/>
  <c r="U525" i="1"/>
  <c r="V525" i="1"/>
  <c r="W525" i="1"/>
  <c r="X525" i="1"/>
  <c r="Y525" i="1"/>
  <c r="AD525" i="1"/>
  <c r="AE525" i="1"/>
  <c r="AF525" i="1"/>
  <c r="AG525" i="1"/>
  <c r="AH525" i="1"/>
  <c r="AI525" i="1"/>
  <c r="AJ525" i="1"/>
  <c r="AK525" i="1"/>
  <c r="AL525" i="1"/>
  <c r="AM525" i="1"/>
  <c r="AN525" i="1"/>
  <c r="AO525" i="1"/>
  <c r="AP525" i="1"/>
  <c r="AQ525" i="1"/>
  <c r="AR525" i="1"/>
  <c r="AS525" i="1"/>
  <c r="AT525" i="1"/>
  <c r="AU525" i="1"/>
  <c r="AV525" i="1"/>
  <c r="AW525" i="1"/>
  <c r="C563" i="1"/>
  <c r="E563" i="1"/>
  <c r="K563" i="1"/>
  <c r="L563" i="1"/>
  <c r="M563" i="1"/>
  <c r="N563" i="1"/>
  <c r="O563" i="1"/>
  <c r="P563" i="1"/>
  <c r="Q563" i="1"/>
  <c r="R563" i="1"/>
  <c r="S563" i="1"/>
  <c r="T563" i="1"/>
  <c r="U563" i="1"/>
  <c r="V563" i="1"/>
  <c r="W563" i="1"/>
  <c r="X563" i="1"/>
  <c r="Y563" i="1"/>
  <c r="AD563" i="1"/>
  <c r="AE563" i="1"/>
  <c r="AF563" i="1"/>
  <c r="AG563" i="1"/>
  <c r="AH563" i="1"/>
  <c r="AI563" i="1"/>
  <c r="AJ563" i="1"/>
  <c r="AK563" i="1"/>
  <c r="AL563" i="1"/>
  <c r="AM563" i="1"/>
  <c r="AN563" i="1"/>
  <c r="AO563" i="1"/>
  <c r="AP563" i="1"/>
  <c r="AQ563" i="1"/>
  <c r="AR563" i="1"/>
  <c r="AS563" i="1"/>
  <c r="AT563" i="1"/>
  <c r="AU563" i="1"/>
  <c r="AV563" i="1"/>
  <c r="AW563" i="1"/>
  <c r="C656" i="1"/>
  <c r="E656" i="1"/>
  <c r="K656" i="1"/>
  <c r="L656" i="1"/>
  <c r="M656" i="1"/>
  <c r="N656" i="1"/>
  <c r="O656" i="1"/>
  <c r="P656" i="1"/>
  <c r="Q656" i="1"/>
  <c r="R656" i="1"/>
  <c r="S656" i="1"/>
  <c r="T656" i="1"/>
  <c r="U656" i="1"/>
  <c r="V656" i="1"/>
  <c r="W656" i="1"/>
  <c r="X656" i="1"/>
  <c r="Y656" i="1"/>
  <c r="AD656" i="1"/>
  <c r="AE656" i="1"/>
  <c r="AF656" i="1"/>
  <c r="AG656" i="1"/>
  <c r="AH656" i="1"/>
  <c r="AI656" i="1"/>
  <c r="AJ656" i="1"/>
  <c r="AK656" i="1"/>
  <c r="AL656" i="1"/>
  <c r="AM656" i="1"/>
  <c r="AN656" i="1"/>
  <c r="AO656" i="1"/>
  <c r="AP656" i="1"/>
  <c r="AQ656" i="1"/>
  <c r="AR656" i="1"/>
  <c r="AS656" i="1"/>
  <c r="AT656" i="1"/>
  <c r="AU656" i="1"/>
  <c r="AV656" i="1"/>
  <c r="AW656" i="1"/>
  <c r="C665" i="1"/>
  <c r="E665" i="1"/>
  <c r="K665" i="1"/>
  <c r="L665" i="1"/>
  <c r="M665" i="1"/>
  <c r="N665" i="1"/>
  <c r="O665" i="1"/>
  <c r="P665" i="1"/>
  <c r="Q665" i="1"/>
  <c r="R665" i="1"/>
  <c r="S665" i="1"/>
  <c r="T665" i="1"/>
  <c r="U665" i="1"/>
  <c r="V665" i="1"/>
  <c r="W665" i="1"/>
  <c r="X665" i="1"/>
  <c r="Y665" i="1"/>
  <c r="AD665" i="1"/>
  <c r="AE665" i="1"/>
  <c r="AF665" i="1"/>
  <c r="AG665" i="1"/>
  <c r="AH665" i="1"/>
  <c r="AI665" i="1"/>
  <c r="AJ665" i="1"/>
  <c r="AK665" i="1"/>
  <c r="AL665" i="1"/>
  <c r="AM665" i="1"/>
  <c r="AN665" i="1"/>
  <c r="AO665" i="1"/>
  <c r="AP665" i="1"/>
  <c r="AQ665" i="1"/>
  <c r="AR665" i="1"/>
  <c r="AS665" i="1"/>
  <c r="AT665" i="1"/>
  <c r="AU665" i="1"/>
  <c r="AV665" i="1"/>
  <c r="AW665" i="1"/>
  <c r="C712" i="1"/>
  <c r="E712" i="1"/>
  <c r="K712" i="1"/>
  <c r="L712" i="1"/>
  <c r="M712" i="1"/>
  <c r="N712" i="1"/>
  <c r="O712" i="1"/>
  <c r="P712" i="1"/>
  <c r="Q712" i="1"/>
  <c r="R712" i="1"/>
  <c r="S712" i="1"/>
  <c r="T712" i="1"/>
  <c r="U712" i="1"/>
  <c r="V712" i="1"/>
  <c r="W712" i="1"/>
  <c r="X712" i="1"/>
  <c r="Y712" i="1"/>
  <c r="AD712" i="1"/>
  <c r="AE712" i="1"/>
  <c r="AF712" i="1"/>
  <c r="AG712" i="1"/>
  <c r="AH712" i="1"/>
  <c r="AI712" i="1"/>
  <c r="AJ712" i="1"/>
  <c r="AK712" i="1"/>
  <c r="AL712" i="1"/>
  <c r="AM712" i="1"/>
  <c r="AN712" i="1"/>
  <c r="AO712" i="1"/>
  <c r="AP712" i="1"/>
  <c r="AQ712" i="1"/>
  <c r="AR712" i="1"/>
  <c r="AS712" i="1"/>
  <c r="AT712" i="1"/>
  <c r="AU712" i="1"/>
  <c r="AV712" i="1"/>
  <c r="AW712" i="1"/>
  <c r="C729" i="1"/>
  <c r="E729" i="1"/>
  <c r="K729" i="1"/>
  <c r="L729" i="1"/>
  <c r="M729" i="1"/>
  <c r="N729" i="1"/>
  <c r="O729" i="1"/>
  <c r="P729" i="1"/>
  <c r="Q729" i="1"/>
  <c r="R729" i="1"/>
  <c r="S729" i="1"/>
  <c r="T729" i="1"/>
  <c r="U729" i="1"/>
  <c r="V729" i="1"/>
  <c r="W729" i="1"/>
  <c r="X729" i="1"/>
  <c r="Y729" i="1"/>
  <c r="AD729" i="1"/>
  <c r="AE729" i="1"/>
  <c r="AF729" i="1"/>
  <c r="AG729" i="1"/>
  <c r="AH729" i="1"/>
  <c r="AI729" i="1"/>
  <c r="AJ729" i="1"/>
  <c r="AK729" i="1"/>
  <c r="AL729" i="1"/>
  <c r="AM729" i="1"/>
  <c r="AN729" i="1"/>
  <c r="AO729" i="1"/>
  <c r="AP729" i="1"/>
  <c r="AQ729" i="1"/>
  <c r="AR729" i="1"/>
  <c r="AS729" i="1"/>
  <c r="AT729" i="1"/>
  <c r="AU729" i="1"/>
  <c r="AV729" i="1"/>
  <c r="AW729" i="1"/>
  <c r="C739" i="1"/>
  <c r="E739" i="1"/>
  <c r="K739" i="1"/>
  <c r="L739" i="1"/>
  <c r="M739" i="1"/>
  <c r="N739" i="1"/>
  <c r="O739" i="1"/>
  <c r="P739" i="1"/>
  <c r="Q739" i="1"/>
  <c r="R739" i="1"/>
  <c r="S739" i="1"/>
  <c r="T739" i="1"/>
  <c r="U739" i="1"/>
  <c r="V739" i="1"/>
  <c r="W739" i="1"/>
  <c r="X739" i="1"/>
  <c r="Y739" i="1"/>
  <c r="AD739" i="1"/>
  <c r="AE739" i="1"/>
  <c r="AF739" i="1"/>
  <c r="AG739" i="1"/>
  <c r="AH739" i="1"/>
  <c r="AI739" i="1"/>
  <c r="AJ739" i="1"/>
  <c r="AK739" i="1"/>
  <c r="AL739" i="1"/>
  <c r="AM739" i="1"/>
  <c r="AN739" i="1"/>
  <c r="AO739" i="1"/>
  <c r="AP739" i="1"/>
  <c r="AQ739" i="1"/>
  <c r="AR739" i="1"/>
  <c r="AS739" i="1"/>
  <c r="AT739" i="1"/>
  <c r="AU739" i="1"/>
  <c r="AV739" i="1"/>
  <c r="AW739" i="1"/>
  <c r="C794" i="1"/>
  <c r="E794" i="1"/>
  <c r="K794" i="1"/>
  <c r="L794" i="1"/>
  <c r="M794" i="1"/>
  <c r="N794" i="1"/>
  <c r="O794" i="1"/>
  <c r="P794" i="1"/>
  <c r="Q794" i="1"/>
  <c r="R794" i="1"/>
  <c r="S794" i="1"/>
  <c r="T794" i="1"/>
  <c r="U794" i="1"/>
  <c r="V794" i="1"/>
  <c r="W794" i="1"/>
  <c r="X794" i="1"/>
  <c r="Y794" i="1"/>
  <c r="AD794" i="1"/>
  <c r="AE794" i="1"/>
  <c r="AF794" i="1"/>
  <c r="AG794" i="1"/>
  <c r="AH794" i="1"/>
  <c r="AI794" i="1"/>
  <c r="AJ794" i="1"/>
  <c r="AK794" i="1"/>
  <c r="AL794" i="1"/>
  <c r="AM794" i="1"/>
  <c r="AN794" i="1"/>
  <c r="AO794" i="1"/>
  <c r="AP794" i="1"/>
  <c r="AQ794" i="1"/>
  <c r="AR794" i="1"/>
  <c r="AS794" i="1"/>
  <c r="AT794" i="1"/>
  <c r="AU794" i="1"/>
  <c r="AV794" i="1"/>
  <c r="AW794" i="1"/>
  <c r="C811" i="1"/>
  <c r="E811" i="1"/>
  <c r="K811" i="1"/>
  <c r="L811" i="1"/>
  <c r="M811" i="1"/>
  <c r="N811" i="1"/>
  <c r="O811" i="1"/>
  <c r="P811" i="1"/>
  <c r="Q811" i="1"/>
  <c r="R811" i="1"/>
  <c r="S811" i="1"/>
  <c r="T811" i="1"/>
  <c r="U811" i="1"/>
  <c r="V811" i="1"/>
  <c r="W811" i="1"/>
  <c r="X811" i="1"/>
  <c r="Y811" i="1"/>
  <c r="AD811" i="1"/>
  <c r="AE811" i="1"/>
  <c r="AF811" i="1"/>
  <c r="AG811" i="1"/>
  <c r="AH811" i="1"/>
  <c r="AI811" i="1"/>
  <c r="AJ811" i="1"/>
  <c r="AK811" i="1"/>
  <c r="AL811" i="1"/>
  <c r="AM811" i="1"/>
  <c r="AN811" i="1"/>
  <c r="AO811" i="1"/>
  <c r="AP811" i="1"/>
  <c r="AQ811" i="1"/>
  <c r="AR811" i="1"/>
  <c r="AS811" i="1"/>
  <c r="AT811" i="1"/>
  <c r="AU811" i="1"/>
  <c r="AV811" i="1"/>
  <c r="AW811" i="1"/>
  <c r="A277" i="1"/>
  <c r="C277" i="1"/>
  <c r="E277" i="1"/>
  <c r="K277" i="1"/>
  <c r="L277" i="1"/>
  <c r="M277" i="1"/>
  <c r="N277" i="1"/>
  <c r="O277" i="1"/>
  <c r="P277" i="1"/>
  <c r="Q277" i="1"/>
  <c r="R277" i="1"/>
  <c r="S277" i="1"/>
  <c r="T277" i="1"/>
  <c r="U277" i="1"/>
  <c r="V277" i="1"/>
  <c r="W277" i="1"/>
  <c r="X277" i="1"/>
  <c r="Y277" i="1"/>
  <c r="AD277" i="1"/>
  <c r="AE277" i="1"/>
  <c r="AF277" i="1"/>
  <c r="AG277" i="1"/>
  <c r="AH277" i="1"/>
  <c r="AI277" i="1"/>
  <c r="AJ277" i="1"/>
  <c r="AK277" i="1"/>
  <c r="AL277" i="1"/>
  <c r="AM277" i="1"/>
  <c r="AN277" i="1"/>
  <c r="AO277" i="1"/>
  <c r="AP277" i="1"/>
  <c r="AQ277" i="1"/>
  <c r="AR277" i="1"/>
  <c r="AS277" i="1"/>
  <c r="AT277" i="1"/>
  <c r="AU277" i="1"/>
  <c r="AV277" i="1"/>
  <c r="AW277" i="1"/>
  <c r="A282" i="1"/>
  <c r="C282" i="1"/>
  <c r="E282" i="1"/>
  <c r="K282" i="1"/>
  <c r="L282" i="1"/>
  <c r="M282" i="1"/>
  <c r="N282" i="1"/>
  <c r="O282" i="1"/>
  <c r="P282" i="1"/>
  <c r="Q282" i="1"/>
  <c r="R282" i="1"/>
  <c r="S282" i="1"/>
  <c r="T282" i="1"/>
  <c r="U282" i="1"/>
  <c r="V282" i="1"/>
  <c r="W282" i="1"/>
  <c r="X282" i="1"/>
  <c r="Y282" i="1"/>
  <c r="AD282" i="1"/>
  <c r="AE282" i="1"/>
  <c r="AF282" i="1"/>
  <c r="AG282" i="1"/>
  <c r="AH282" i="1"/>
  <c r="AI282" i="1"/>
  <c r="AJ282" i="1"/>
  <c r="AK282" i="1"/>
  <c r="AL282" i="1"/>
  <c r="AM282" i="1"/>
  <c r="AN282" i="1"/>
  <c r="AO282" i="1"/>
  <c r="AP282" i="1"/>
  <c r="AQ282" i="1"/>
  <c r="AR282" i="1"/>
  <c r="AS282" i="1"/>
  <c r="AT282" i="1"/>
  <c r="AU282" i="1"/>
  <c r="AV282" i="1"/>
  <c r="AW282" i="1"/>
  <c r="A72" i="1"/>
  <c r="C72" i="1"/>
  <c r="E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AU72" i="1"/>
  <c r="AV72" i="1"/>
  <c r="AW72" i="1"/>
  <c r="A96" i="1"/>
  <c r="C96" i="1"/>
  <c r="E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AU96" i="1"/>
  <c r="AV96" i="1"/>
  <c r="AW96" i="1"/>
  <c r="A113" i="1"/>
  <c r="C113" i="1"/>
  <c r="E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W113" i="1"/>
  <c r="X113" i="1"/>
  <c r="Y113" i="1"/>
  <c r="AD113" i="1"/>
  <c r="AE113" i="1"/>
  <c r="AF113" i="1"/>
  <c r="AG113" i="1"/>
  <c r="AH113" i="1"/>
  <c r="AI113" i="1"/>
  <c r="AJ113" i="1"/>
  <c r="AK113" i="1"/>
  <c r="AL113" i="1"/>
  <c r="AM113" i="1"/>
  <c r="AN113" i="1"/>
  <c r="AO113" i="1"/>
  <c r="AP113" i="1"/>
  <c r="AQ113" i="1"/>
  <c r="AR113" i="1"/>
  <c r="AS113" i="1"/>
  <c r="AT113" i="1"/>
  <c r="AU113" i="1"/>
  <c r="AV113" i="1"/>
  <c r="AW113" i="1"/>
  <c r="A129" i="1"/>
  <c r="C129" i="1"/>
  <c r="E129" i="1"/>
  <c r="K129" i="1"/>
  <c r="L129" i="1"/>
  <c r="M129" i="1"/>
  <c r="N129" i="1"/>
  <c r="O129" i="1"/>
  <c r="P129" i="1"/>
  <c r="Q129" i="1"/>
  <c r="R129" i="1"/>
  <c r="S129" i="1"/>
  <c r="T129" i="1"/>
  <c r="U129" i="1"/>
  <c r="V129" i="1"/>
  <c r="W129" i="1"/>
  <c r="X129" i="1"/>
  <c r="Y129" i="1"/>
  <c r="AD129" i="1"/>
  <c r="AE129" i="1"/>
  <c r="AF129" i="1"/>
  <c r="AG129" i="1"/>
  <c r="AH129" i="1"/>
  <c r="AI129" i="1"/>
  <c r="AJ129" i="1"/>
  <c r="AK129" i="1"/>
  <c r="AL129" i="1"/>
  <c r="AM129" i="1"/>
  <c r="AN129" i="1"/>
  <c r="AO129" i="1"/>
  <c r="AP129" i="1"/>
  <c r="AQ129" i="1"/>
  <c r="AR129" i="1"/>
  <c r="AS129" i="1"/>
  <c r="AT129" i="1"/>
  <c r="AU129" i="1"/>
  <c r="AV129" i="1"/>
  <c r="AW129" i="1"/>
  <c r="C573" i="1"/>
  <c r="E573" i="1"/>
  <c r="K573" i="1"/>
  <c r="L573" i="1"/>
  <c r="M573" i="1"/>
  <c r="N573" i="1"/>
  <c r="O573" i="1"/>
  <c r="P573" i="1"/>
  <c r="Q573" i="1"/>
  <c r="R573" i="1"/>
  <c r="S573" i="1"/>
  <c r="T573" i="1"/>
  <c r="U573" i="1"/>
  <c r="V573" i="1"/>
  <c r="W573" i="1"/>
  <c r="X573" i="1"/>
  <c r="Y573" i="1"/>
  <c r="AD573" i="1"/>
  <c r="AE573" i="1"/>
  <c r="AF573" i="1"/>
  <c r="AG573" i="1"/>
  <c r="AH573" i="1"/>
  <c r="AI573" i="1"/>
  <c r="AJ573" i="1"/>
  <c r="AK573" i="1"/>
  <c r="AL573" i="1"/>
  <c r="AM573" i="1"/>
  <c r="AN573" i="1"/>
  <c r="AO573" i="1"/>
  <c r="AP573" i="1"/>
  <c r="AQ573" i="1"/>
  <c r="AR573" i="1"/>
  <c r="AS573" i="1"/>
  <c r="AT573" i="1"/>
  <c r="AU573" i="1"/>
  <c r="AV573" i="1"/>
  <c r="AW573" i="1"/>
  <c r="C578" i="1"/>
  <c r="E578" i="1"/>
  <c r="K578" i="1"/>
  <c r="L578" i="1"/>
  <c r="M578" i="1"/>
  <c r="N578" i="1"/>
  <c r="O578" i="1"/>
  <c r="P578" i="1"/>
  <c r="Q578" i="1"/>
  <c r="R578" i="1"/>
  <c r="S578" i="1"/>
  <c r="T578" i="1"/>
  <c r="U578" i="1"/>
  <c r="V578" i="1"/>
  <c r="W578" i="1"/>
  <c r="X578" i="1"/>
  <c r="Y578" i="1"/>
  <c r="AD578" i="1"/>
  <c r="AE578" i="1"/>
  <c r="AF578" i="1"/>
  <c r="AG578" i="1"/>
  <c r="AH578" i="1"/>
  <c r="AI578" i="1"/>
  <c r="AJ578" i="1"/>
  <c r="AK578" i="1"/>
  <c r="AL578" i="1"/>
  <c r="AM578" i="1"/>
  <c r="AN578" i="1"/>
  <c r="AO578" i="1"/>
  <c r="AP578" i="1"/>
  <c r="AQ578" i="1"/>
  <c r="AR578" i="1"/>
  <c r="AS578" i="1"/>
  <c r="AT578" i="1"/>
  <c r="AU578" i="1"/>
  <c r="AV578" i="1"/>
  <c r="AW578" i="1"/>
  <c r="C758" i="1"/>
  <c r="E758" i="1"/>
  <c r="K758" i="1"/>
  <c r="L758" i="1"/>
  <c r="M758" i="1"/>
  <c r="N758" i="1"/>
  <c r="O758" i="1"/>
  <c r="P758" i="1"/>
  <c r="Q758" i="1"/>
  <c r="R758" i="1"/>
  <c r="S758" i="1"/>
  <c r="T758" i="1"/>
  <c r="U758" i="1"/>
  <c r="V758" i="1"/>
  <c r="W758" i="1"/>
  <c r="X758" i="1"/>
  <c r="Y758" i="1"/>
  <c r="AD758" i="1"/>
  <c r="AE758" i="1"/>
  <c r="AF758" i="1"/>
  <c r="AG758" i="1"/>
  <c r="AH758" i="1"/>
  <c r="AI758" i="1"/>
  <c r="AJ758" i="1"/>
  <c r="AK758" i="1"/>
  <c r="AL758" i="1"/>
  <c r="AM758" i="1"/>
  <c r="AN758" i="1"/>
  <c r="AO758" i="1"/>
  <c r="AP758" i="1"/>
  <c r="AQ758" i="1"/>
  <c r="AR758" i="1"/>
  <c r="AS758" i="1"/>
  <c r="AT758" i="1"/>
  <c r="AU758" i="1"/>
  <c r="AV758" i="1"/>
  <c r="AW758" i="1"/>
  <c r="C773" i="1"/>
  <c r="E773" i="1"/>
  <c r="K773" i="1"/>
  <c r="L773" i="1"/>
  <c r="M773" i="1"/>
  <c r="N773" i="1"/>
  <c r="O773" i="1"/>
  <c r="P773" i="1"/>
  <c r="Q773" i="1"/>
  <c r="R773" i="1"/>
  <c r="S773" i="1"/>
  <c r="T773" i="1"/>
  <c r="U773" i="1"/>
  <c r="V773" i="1"/>
  <c r="W773" i="1"/>
  <c r="X773" i="1"/>
  <c r="Y773" i="1"/>
  <c r="AD773" i="1"/>
  <c r="AE773" i="1"/>
  <c r="AF773" i="1"/>
  <c r="AG773" i="1"/>
  <c r="AH773" i="1"/>
  <c r="AI773" i="1"/>
  <c r="AJ773" i="1"/>
  <c r="AK773" i="1"/>
  <c r="AL773" i="1"/>
  <c r="AM773" i="1"/>
  <c r="AN773" i="1"/>
  <c r="AO773" i="1"/>
  <c r="AP773" i="1"/>
  <c r="AQ773" i="1"/>
  <c r="AR773" i="1"/>
  <c r="AS773" i="1"/>
  <c r="AT773" i="1"/>
  <c r="AU773" i="1"/>
  <c r="AV773" i="1"/>
  <c r="AW773" i="1"/>
  <c r="C884" i="1"/>
  <c r="E884" i="1"/>
  <c r="K884" i="1"/>
  <c r="L884" i="1"/>
  <c r="M884" i="1"/>
  <c r="N884" i="1"/>
  <c r="O884" i="1"/>
  <c r="P884" i="1"/>
  <c r="Q884" i="1"/>
  <c r="R884" i="1"/>
  <c r="S884" i="1"/>
  <c r="T884" i="1"/>
  <c r="U884" i="1"/>
  <c r="V884" i="1"/>
  <c r="W884" i="1"/>
  <c r="X884" i="1"/>
  <c r="Y884" i="1"/>
  <c r="AD884" i="1"/>
  <c r="AE884" i="1"/>
  <c r="AF884" i="1"/>
  <c r="AG884" i="1"/>
  <c r="AH884" i="1"/>
  <c r="AI884" i="1"/>
  <c r="AJ884" i="1"/>
  <c r="AK884" i="1"/>
  <c r="AL884" i="1"/>
  <c r="AM884" i="1"/>
  <c r="AN884" i="1"/>
  <c r="AO884" i="1"/>
  <c r="AP884" i="1"/>
  <c r="AQ884" i="1"/>
  <c r="AR884" i="1"/>
  <c r="AS884" i="1"/>
  <c r="AT884" i="1"/>
  <c r="AU884" i="1"/>
  <c r="AV884" i="1"/>
  <c r="AW884" i="1"/>
  <c r="C655" i="1"/>
  <c r="E655" i="1"/>
  <c r="K655" i="1"/>
  <c r="L655" i="1"/>
  <c r="M655" i="1"/>
  <c r="N655" i="1"/>
  <c r="O655" i="1"/>
  <c r="P655" i="1"/>
  <c r="Q655" i="1"/>
  <c r="R655" i="1"/>
  <c r="S655" i="1"/>
  <c r="T655" i="1"/>
  <c r="U655" i="1"/>
  <c r="V655" i="1"/>
  <c r="W655" i="1"/>
  <c r="X655" i="1"/>
  <c r="Y655" i="1"/>
  <c r="AD655" i="1"/>
  <c r="AE655" i="1"/>
  <c r="AF655" i="1"/>
  <c r="AG655" i="1"/>
  <c r="AH655" i="1"/>
  <c r="AI655" i="1"/>
  <c r="AJ655" i="1"/>
  <c r="AK655" i="1"/>
  <c r="AL655" i="1"/>
  <c r="AM655" i="1"/>
  <c r="AN655" i="1"/>
  <c r="AO655" i="1"/>
  <c r="AP655" i="1"/>
  <c r="AQ655" i="1"/>
  <c r="AR655" i="1"/>
  <c r="AS655" i="1"/>
  <c r="AT655" i="1"/>
  <c r="AU655" i="1"/>
  <c r="AV655" i="1"/>
  <c r="AW655" i="1"/>
  <c r="A106" i="1"/>
  <c r="C106" i="1"/>
  <c r="E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AD106" i="1"/>
  <c r="AE106" i="1"/>
  <c r="AF106" i="1"/>
  <c r="AG106" i="1"/>
  <c r="AH106" i="1"/>
  <c r="AI106" i="1"/>
  <c r="AJ106" i="1"/>
  <c r="AK106" i="1"/>
  <c r="AL106" i="1"/>
  <c r="AM106" i="1"/>
  <c r="AN106" i="1"/>
  <c r="AO106" i="1"/>
  <c r="AP106" i="1"/>
  <c r="AQ106" i="1"/>
  <c r="AR106" i="1"/>
  <c r="AS106" i="1"/>
  <c r="AT106" i="1"/>
  <c r="AU106" i="1"/>
  <c r="AV106" i="1"/>
  <c r="AW106" i="1"/>
  <c r="A123" i="1"/>
  <c r="C123" i="1"/>
  <c r="E123" i="1"/>
  <c r="K123" i="1"/>
  <c r="L123" i="1"/>
  <c r="M123" i="1"/>
  <c r="N123" i="1"/>
  <c r="O123" i="1"/>
  <c r="P123" i="1"/>
  <c r="Q123" i="1"/>
  <c r="R123" i="1"/>
  <c r="S123" i="1"/>
  <c r="T123" i="1"/>
  <c r="U123" i="1"/>
  <c r="V123" i="1"/>
  <c r="W123" i="1"/>
  <c r="X123" i="1"/>
  <c r="Y123" i="1"/>
  <c r="AD123" i="1"/>
  <c r="AE123" i="1"/>
  <c r="AF123" i="1"/>
  <c r="AG123" i="1"/>
  <c r="AH123" i="1"/>
  <c r="AI123" i="1"/>
  <c r="AJ123" i="1"/>
  <c r="AK123" i="1"/>
  <c r="AL123" i="1"/>
  <c r="AM123" i="1"/>
  <c r="AN123" i="1"/>
  <c r="AO123" i="1"/>
  <c r="AP123" i="1"/>
  <c r="AQ123" i="1"/>
  <c r="AR123" i="1"/>
  <c r="AS123" i="1"/>
  <c r="AT123" i="1"/>
  <c r="AU123" i="1"/>
  <c r="AV123" i="1"/>
  <c r="AW123" i="1"/>
  <c r="A136" i="1"/>
  <c r="C136" i="1"/>
  <c r="E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AD136" i="1"/>
  <c r="AE136" i="1"/>
  <c r="AF136" i="1"/>
  <c r="AG136" i="1"/>
  <c r="AH136" i="1"/>
  <c r="AI136" i="1"/>
  <c r="AJ136" i="1"/>
  <c r="AK136" i="1"/>
  <c r="AL136" i="1"/>
  <c r="AM136" i="1"/>
  <c r="AN136" i="1"/>
  <c r="AO136" i="1"/>
  <c r="AP136" i="1"/>
  <c r="AQ136" i="1"/>
  <c r="AR136" i="1"/>
  <c r="AS136" i="1"/>
  <c r="AT136" i="1"/>
  <c r="AU136" i="1"/>
  <c r="AV136" i="1"/>
  <c r="AW136" i="1"/>
  <c r="C487" i="1"/>
  <c r="E487" i="1"/>
  <c r="K487" i="1"/>
  <c r="L487" i="1"/>
  <c r="M487" i="1"/>
  <c r="N487" i="1"/>
  <c r="O487" i="1"/>
  <c r="P487" i="1"/>
  <c r="Q487" i="1"/>
  <c r="R487" i="1"/>
  <c r="S487" i="1"/>
  <c r="T487" i="1"/>
  <c r="U487" i="1"/>
  <c r="V487" i="1"/>
  <c r="W487" i="1"/>
  <c r="X487" i="1"/>
  <c r="Y487" i="1"/>
  <c r="AD487" i="1"/>
  <c r="AE487" i="1"/>
  <c r="AF487" i="1"/>
  <c r="AG487" i="1"/>
  <c r="AH487" i="1"/>
  <c r="AI487" i="1"/>
  <c r="AJ487" i="1"/>
  <c r="AK487" i="1"/>
  <c r="AL487" i="1"/>
  <c r="AM487" i="1"/>
  <c r="AN487" i="1"/>
  <c r="AO487" i="1"/>
  <c r="AP487" i="1"/>
  <c r="AQ487" i="1"/>
  <c r="AR487" i="1"/>
  <c r="AS487" i="1"/>
  <c r="AT487" i="1"/>
  <c r="AU487" i="1"/>
  <c r="AV487" i="1"/>
  <c r="AW487" i="1"/>
  <c r="C511" i="1"/>
  <c r="E511" i="1"/>
  <c r="K511" i="1"/>
  <c r="L511" i="1"/>
  <c r="M511" i="1"/>
  <c r="N511" i="1"/>
  <c r="O511" i="1"/>
  <c r="P511" i="1"/>
  <c r="Q511" i="1"/>
  <c r="R511" i="1"/>
  <c r="S511" i="1"/>
  <c r="T511" i="1"/>
  <c r="U511" i="1"/>
  <c r="V511" i="1"/>
  <c r="W511" i="1"/>
  <c r="X511" i="1"/>
  <c r="Y511" i="1"/>
  <c r="AD511" i="1"/>
  <c r="AE511" i="1"/>
  <c r="AF511" i="1"/>
  <c r="AG511" i="1"/>
  <c r="AH511" i="1"/>
  <c r="AI511" i="1"/>
  <c r="AJ511" i="1"/>
  <c r="AK511" i="1"/>
  <c r="AL511" i="1"/>
  <c r="AM511" i="1"/>
  <c r="AN511" i="1"/>
  <c r="AO511" i="1"/>
  <c r="AP511" i="1"/>
  <c r="AQ511" i="1"/>
  <c r="AR511" i="1"/>
  <c r="AS511" i="1"/>
  <c r="AT511" i="1"/>
  <c r="AU511" i="1"/>
  <c r="AV511" i="1"/>
  <c r="AW511" i="1"/>
  <c r="C958" i="1"/>
  <c r="E958" i="1"/>
  <c r="K958" i="1"/>
  <c r="L958" i="1"/>
  <c r="M958" i="1"/>
  <c r="N958" i="1"/>
  <c r="O958" i="1"/>
  <c r="P958" i="1"/>
  <c r="Q958" i="1"/>
  <c r="R958" i="1"/>
  <c r="S958" i="1"/>
  <c r="T958" i="1"/>
  <c r="U958" i="1"/>
  <c r="V958" i="1"/>
  <c r="W958" i="1"/>
  <c r="X958" i="1"/>
  <c r="Y958" i="1"/>
  <c r="AD958" i="1"/>
  <c r="AE958" i="1"/>
  <c r="AF958" i="1"/>
  <c r="AG958" i="1"/>
  <c r="AH958" i="1"/>
  <c r="AI958" i="1"/>
  <c r="AJ958" i="1"/>
  <c r="AK958" i="1"/>
  <c r="AL958" i="1"/>
  <c r="AM958" i="1"/>
  <c r="AN958" i="1"/>
  <c r="AO958" i="1"/>
  <c r="AP958" i="1"/>
  <c r="AQ958" i="1"/>
  <c r="AR958" i="1"/>
  <c r="AS958" i="1"/>
  <c r="AT958" i="1"/>
  <c r="AU958" i="1"/>
  <c r="AV958" i="1"/>
  <c r="AW958" i="1"/>
  <c r="A369" i="1"/>
  <c r="C369" i="1"/>
  <c r="E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372" i="1"/>
  <c r="C372" i="1"/>
  <c r="E372" i="1"/>
  <c r="K372" i="1"/>
  <c r="L372" i="1"/>
  <c r="M372" i="1"/>
  <c r="N372" i="1"/>
  <c r="O372" i="1"/>
  <c r="P372" i="1"/>
  <c r="Q372" i="1"/>
  <c r="R372" i="1"/>
  <c r="S372" i="1"/>
  <c r="T372" i="1"/>
  <c r="U372" i="1"/>
  <c r="V372" i="1"/>
  <c r="W372" i="1"/>
  <c r="X372" i="1"/>
  <c r="Y372" i="1"/>
  <c r="AD372" i="1"/>
  <c r="AE372" i="1"/>
  <c r="AF372" i="1"/>
  <c r="AG372" i="1"/>
  <c r="AH372" i="1"/>
  <c r="AI372" i="1"/>
  <c r="AJ372" i="1"/>
  <c r="AK372" i="1"/>
  <c r="AL372" i="1"/>
  <c r="AM372" i="1"/>
  <c r="AN372" i="1"/>
  <c r="AO372" i="1"/>
  <c r="AP372" i="1"/>
  <c r="AQ372" i="1"/>
  <c r="AR372" i="1"/>
  <c r="AS372" i="1"/>
  <c r="AT372" i="1"/>
  <c r="AU372" i="1"/>
  <c r="AV372" i="1"/>
  <c r="AW372" i="1"/>
  <c r="A379" i="1"/>
  <c r="C379" i="1"/>
  <c r="E379" i="1"/>
  <c r="K379" i="1"/>
  <c r="L379" i="1"/>
  <c r="M379" i="1"/>
  <c r="N379" i="1"/>
  <c r="O379" i="1"/>
  <c r="P379" i="1"/>
  <c r="Q379" i="1"/>
  <c r="R379" i="1"/>
  <c r="S379" i="1"/>
  <c r="T379" i="1"/>
  <c r="U379" i="1"/>
  <c r="V379" i="1"/>
  <c r="W379" i="1"/>
  <c r="X379" i="1"/>
  <c r="Y379" i="1"/>
  <c r="AD379" i="1"/>
  <c r="AE379" i="1"/>
  <c r="AF379" i="1"/>
  <c r="AG379" i="1"/>
  <c r="AH379" i="1"/>
  <c r="AI379" i="1"/>
  <c r="AJ379" i="1"/>
  <c r="AK379" i="1"/>
  <c r="AL379" i="1"/>
  <c r="AM379" i="1"/>
  <c r="AN379" i="1"/>
  <c r="AO379" i="1"/>
  <c r="AP379" i="1"/>
  <c r="AQ379" i="1"/>
  <c r="AR379" i="1"/>
  <c r="AS379" i="1"/>
  <c r="AT379" i="1"/>
  <c r="AU379" i="1"/>
  <c r="AV379" i="1"/>
  <c r="AW379" i="1"/>
  <c r="C931" i="1"/>
  <c r="E931" i="1"/>
  <c r="K931" i="1"/>
  <c r="L931" i="1"/>
  <c r="M931" i="1"/>
  <c r="N931" i="1"/>
  <c r="O931" i="1"/>
  <c r="P931" i="1"/>
  <c r="Q931" i="1"/>
  <c r="R931" i="1"/>
  <c r="S931" i="1"/>
  <c r="T931" i="1"/>
  <c r="U931" i="1"/>
  <c r="V931" i="1"/>
  <c r="W931" i="1"/>
  <c r="X931" i="1"/>
  <c r="Y931" i="1"/>
  <c r="AD931" i="1"/>
  <c r="AE931" i="1"/>
  <c r="AF931" i="1"/>
  <c r="AG931" i="1"/>
  <c r="AH931" i="1"/>
  <c r="AI931" i="1"/>
  <c r="AJ931" i="1"/>
  <c r="AK931" i="1"/>
  <c r="AL931" i="1"/>
  <c r="AM931" i="1"/>
  <c r="AN931" i="1"/>
  <c r="AO931" i="1"/>
  <c r="AP931" i="1"/>
  <c r="AQ931" i="1"/>
  <c r="AR931" i="1"/>
  <c r="AS931" i="1"/>
  <c r="AT931" i="1"/>
  <c r="AU931" i="1"/>
  <c r="AV931" i="1"/>
  <c r="AW931" i="1"/>
  <c r="C934" i="1"/>
  <c r="E934" i="1"/>
  <c r="K934" i="1"/>
  <c r="L934" i="1"/>
  <c r="M934" i="1"/>
  <c r="N934" i="1"/>
  <c r="O934" i="1"/>
  <c r="P934" i="1"/>
  <c r="Q934" i="1"/>
  <c r="R934" i="1"/>
  <c r="S934" i="1"/>
  <c r="T934" i="1"/>
  <c r="U934" i="1"/>
  <c r="V934" i="1"/>
  <c r="W934" i="1"/>
  <c r="X934" i="1"/>
  <c r="Y934" i="1"/>
  <c r="AD934" i="1"/>
  <c r="AE934" i="1"/>
  <c r="AF934" i="1"/>
  <c r="AG934" i="1"/>
  <c r="AH934" i="1"/>
  <c r="AI934" i="1"/>
  <c r="AJ934" i="1"/>
  <c r="AK934" i="1"/>
  <c r="AL934" i="1"/>
  <c r="AM934" i="1"/>
  <c r="AN934" i="1"/>
  <c r="AO934" i="1"/>
  <c r="AP934" i="1"/>
  <c r="AQ934" i="1"/>
  <c r="AR934" i="1"/>
  <c r="AS934" i="1"/>
  <c r="AT934" i="1"/>
  <c r="AU934" i="1"/>
  <c r="AV934" i="1"/>
  <c r="AW934" i="1"/>
  <c r="C941" i="1"/>
  <c r="E941" i="1"/>
  <c r="K941" i="1"/>
  <c r="L941" i="1"/>
  <c r="M941" i="1"/>
  <c r="N941" i="1"/>
  <c r="O941" i="1"/>
  <c r="P941" i="1"/>
  <c r="Q941" i="1"/>
  <c r="R941" i="1"/>
  <c r="S941" i="1"/>
  <c r="T941" i="1"/>
  <c r="U941" i="1"/>
  <c r="V941" i="1"/>
  <c r="W941" i="1"/>
  <c r="X941" i="1"/>
  <c r="Y941" i="1"/>
  <c r="AD941" i="1"/>
  <c r="AE941" i="1"/>
  <c r="AF941" i="1"/>
  <c r="AG941" i="1"/>
  <c r="AH941" i="1"/>
  <c r="AI941" i="1"/>
  <c r="AJ941" i="1"/>
  <c r="AK941" i="1"/>
  <c r="AL941" i="1"/>
  <c r="AM941" i="1"/>
  <c r="AN941" i="1"/>
  <c r="AO941" i="1"/>
  <c r="AP941" i="1"/>
  <c r="AQ941" i="1"/>
  <c r="AR941" i="1"/>
  <c r="AS941" i="1"/>
  <c r="AT941" i="1"/>
  <c r="AU941" i="1"/>
  <c r="AV941" i="1"/>
  <c r="AW941" i="1"/>
  <c r="C667" i="1"/>
  <c r="E667" i="1"/>
  <c r="K667" i="1"/>
  <c r="L667" i="1"/>
  <c r="M667" i="1"/>
  <c r="N667" i="1"/>
  <c r="O667" i="1"/>
  <c r="P667" i="1"/>
  <c r="Q667" i="1"/>
  <c r="R667" i="1"/>
  <c r="S667" i="1"/>
  <c r="T667" i="1"/>
  <c r="U667" i="1"/>
  <c r="V667" i="1"/>
  <c r="W667" i="1"/>
  <c r="X667" i="1"/>
  <c r="Y667" i="1"/>
  <c r="AD667" i="1"/>
  <c r="AE667" i="1"/>
  <c r="AF667" i="1"/>
  <c r="AG667" i="1"/>
  <c r="AH667" i="1"/>
  <c r="AI667" i="1"/>
  <c r="AJ667" i="1"/>
  <c r="AK667" i="1"/>
  <c r="AL667" i="1"/>
  <c r="AM667" i="1"/>
  <c r="AN667" i="1"/>
  <c r="AO667" i="1"/>
  <c r="AP667" i="1"/>
  <c r="AQ667" i="1"/>
  <c r="AR667" i="1"/>
  <c r="AS667" i="1"/>
  <c r="AT667" i="1"/>
  <c r="AU667" i="1"/>
  <c r="AV667" i="1"/>
  <c r="AW667" i="1"/>
  <c r="C670" i="1"/>
  <c r="E670" i="1"/>
  <c r="K670" i="1"/>
  <c r="L670" i="1"/>
  <c r="M670" i="1"/>
  <c r="N670" i="1"/>
  <c r="O670" i="1"/>
  <c r="P670" i="1"/>
  <c r="Q670" i="1"/>
  <c r="R670" i="1"/>
  <c r="S670" i="1"/>
  <c r="T670" i="1"/>
  <c r="U670" i="1"/>
  <c r="V670" i="1"/>
  <c r="W670" i="1"/>
  <c r="X670" i="1"/>
  <c r="Y670" i="1"/>
  <c r="AD670" i="1"/>
  <c r="AE670" i="1"/>
  <c r="AF670" i="1"/>
  <c r="AG670" i="1"/>
  <c r="AH670" i="1"/>
  <c r="AI670" i="1"/>
  <c r="AJ670" i="1"/>
  <c r="AK670" i="1"/>
  <c r="AL670" i="1"/>
  <c r="AM670" i="1"/>
  <c r="AN670" i="1"/>
  <c r="AO670" i="1"/>
  <c r="AP670" i="1"/>
  <c r="AQ670" i="1"/>
  <c r="AR670" i="1"/>
  <c r="AS670" i="1"/>
  <c r="AT670" i="1"/>
  <c r="AU670" i="1"/>
  <c r="AV670" i="1"/>
  <c r="AW670" i="1"/>
  <c r="A258" i="1"/>
  <c r="C258" i="1"/>
  <c r="E258" i="1"/>
  <c r="K258" i="1"/>
  <c r="L258" i="1"/>
  <c r="M258" i="1"/>
  <c r="N258" i="1"/>
  <c r="O258" i="1"/>
  <c r="P258" i="1"/>
  <c r="Q258" i="1"/>
  <c r="R258" i="1"/>
  <c r="S258" i="1"/>
  <c r="T258" i="1"/>
  <c r="U258" i="1"/>
  <c r="V258" i="1"/>
  <c r="W258" i="1"/>
  <c r="X258" i="1"/>
  <c r="Y258" i="1"/>
  <c r="AD258" i="1"/>
  <c r="AE258" i="1"/>
  <c r="AF258" i="1"/>
  <c r="AG258" i="1"/>
  <c r="AH258" i="1"/>
  <c r="AI258" i="1"/>
  <c r="AJ258" i="1"/>
  <c r="AK258" i="1"/>
  <c r="AL258" i="1"/>
  <c r="AM258" i="1"/>
  <c r="AN258" i="1"/>
  <c r="AO258" i="1"/>
  <c r="AP258" i="1"/>
  <c r="AQ258" i="1"/>
  <c r="AR258" i="1"/>
  <c r="AS258" i="1"/>
  <c r="AT258" i="1"/>
  <c r="AU258" i="1"/>
  <c r="AV258" i="1"/>
  <c r="AW258" i="1"/>
  <c r="A270" i="1"/>
  <c r="C270" i="1"/>
  <c r="E270" i="1"/>
  <c r="K270" i="1"/>
  <c r="L270" i="1"/>
  <c r="M270" i="1"/>
  <c r="N270" i="1"/>
  <c r="O270" i="1"/>
  <c r="P270" i="1"/>
  <c r="Q270" i="1"/>
  <c r="R270" i="1"/>
  <c r="S270" i="1"/>
  <c r="T270" i="1"/>
  <c r="U270" i="1"/>
  <c r="V270" i="1"/>
  <c r="W270" i="1"/>
  <c r="X270" i="1"/>
  <c r="Y270" i="1"/>
  <c r="AD270" i="1"/>
  <c r="AE270" i="1"/>
  <c r="AF270" i="1"/>
  <c r="AG270" i="1"/>
  <c r="AH270" i="1"/>
  <c r="AI270" i="1"/>
  <c r="AJ270" i="1"/>
  <c r="AK270" i="1"/>
  <c r="AL270" i="1"/>
  <c r="AM270" i="1"/>
  <c r="AN270" i="1"/>
  <c r="AO270" i="1"/>
  <c r="AP270" i="1"/>
  <c r="AQ270" i="1"/>
  <c r="AR270" i="1"/>
  <c r="AS270" i="1"/>
  <c r="AT270" i="1"/>
  <c r="AU270" i="1"/>
  <c r="AV270" i="1"/>
  <c r="AW270" i="1"/>
  <c r="C8" i="70"/>
  <c r="A358" i="1"/>
  <c r="C358" i="1"/>
  <c r="E358" i="1"/>
  <c r="K358" i="1"/>
  <c r="L358" i="1"/>
  <c r="M358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E8" i="70"/>
  <c r="C647" i="1"/>
  <c r="E647" i="1"/>
  <c r="K647" i="1"/>
  <c r="L647" i="1"/>
  <c r="M647" i="1"/>
  <c r="N647" i="1"/>
  <c r="O647" i="1"/>
  <c r="P647" i="1"/>
  <c r="Q647" i="1"/>
  <c r="R647" i="1"/>
  <c r="S647" i="1"/>
  <c r="T647" i="1"/>
  <c r="U647" i="1"/>
  <c r="V647" i="1"/>
  <c r="W647" i="1"/>
  <c r="X647" i="1"/>
  <c r="Y647" i="1"/>
  <c r="AD647" i="1"/>
  <c r="AE647" i="1"/>
  <c r="AF647" i="1"/>
  <c r="AG647" i="1"/>
  <c r="AH647" i="1"/>
  <c r="AI647" i="1"/>
  <c r="AJ647" i="1"/>
  <c r="AK647" i="1"/>
  <c r="AL647" i="1"/>
  <c r="AM647" i="1"/>
  <c r="AN647" i="1"/>
  <c r="AO647" i="1"/>
  <c r="AP647" i="1"/>
  <c r="AQ647" i="1"/>
  <c r="AR647" i="1"/>
  <c r="AS647" i="1"/>
  <c r="AT647" i="1"/>
  <c r="AU647" i="1"/>
  <c r="AV647" i="1"/>
  <c r="AW647" i="1"/>
  <c r="H7" i="70"/>
  <c r="C662" i="1"/>
  <c r="E662" i="1"/>
  <c r="K662" i="1"/>
  <c r="L662" i="1"/>
  <c r="M662" i="1"/>
  <c r="N662" i="1"/>
  <c r="O662" i="1"/>
  <c r="P662" i="1"/>
  <c r="Q662" i="1"/>
  <c r="R662" i="1"/>
  <c r="S662" i="1"/>
  <c r="T662" i="1"/>
  <c r="U662" i="1"/>
  <c r="V662" i="1"/>
  <c r="W662" i="1"/>
  <c r="X662" i="1"/>
  <c r="Y662" i="1"/>
  <c r="AD662" i="1"/>
  <c r="AE662" i="1"/>
  <c r="AF662" i="1"/>
  <c r="AG662" i="1"/>
  <c r="AH662" i="1"/>
  <c r="AI662" i="1"/>
  <c r="AJ662" i="1"/>
  <c r="AK662" i="1"/>
  <c r="AL662" i="1"/>
  <c r="AM662" i="1"/>
  <c r="AN662" i="1"/>
  <c r="AO662" i="1"/>
  <c r="AP662" i="1"/>
  <c r="AQ662" i="1"/>
  <c r="AR662" i="1"/>
  <c r="AS662" i="1"/>
  <c r="AT662" i="1"/>
  <c r="AU662" i="1"/>
  <c r="AV662" i="1"/>
  <c r="AW662" i="1"/>
  <c r="H8" i="70"/>
  <c r="A110" i="1"/>
  <c r="C110" i="1"/>
  <c r="E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AD110" i="1"/>
  <c r="AE110" i="1"/>
  <c r="AF110" i="1"/>
  <c r="AG110" i="1"/>
  <c r="AH110" i="1"/>
  <c r="AI110" i="1"/>
  <c r="AJ110" i="1"/>
  <c r="AK110" i="1"/>
  <c r="AL110" i="1"/>
  <c r="AM110" i="1"/>
  <c r="AN110" i="1"/>
  <c r="AO110" i="1"/>
  <c r="AP110" i="1"/>
  <c r="AQ110" i="1"/>
  <c r="AR110" i="1"/>
  <c r="AS110" i="1"/>
  <c r="AT110" i="1"/>
  <c r="AU110" i="1"/>
  <c r="AV110" i="1"/>
  <c r="AW110" i="1"/>
  <c r="A127" i="1"/>
  <c r="C127" i="1"/>
  <c r="E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AD127" i="1"/>
  <c r="AE127" i="1"/>
  <c r="AF127" i="1"/>
  <c r="AG127" i="1"/>
  <c r="AH127" i="1"/>
  <c r="AI127" i="1"/>
  <c r="AJ127" i="1"/>
  <c r="AK127" i="1"/>
  <c r="AL127" i="1"/>
  <c r="AM127" i="1"/>
  <c r="AN127" i="1"/>
  <c r="AO127" i="1"/>
  <c r="AP127" i="1"/>
  <c r="AQ127" i="1"/>
  <c r="AR127" i="1"/>
  <c r="AS127" i="1"/>
  <c r="AT127" i="1"/>
  <c r="AU127" i="1"/>
  <c r="AV127" i="1"/>
  <c r="AW127" i="1"/>
  <c r="A138" i="1"/>
  <c r="C138" i="1"/>
  <c r="E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X138" i="1"/>
  <c r="Y138" i="1"/>
  <c r="AD138" i="1"/>
  <c r="AE138" i="1"/>
  <c r="AF138" i="1"/>
  <c r="AG138" i="1"/>
  <c r="AH138" i="1"/>
  <c r="AI138" i="1"/>
  <c r="AJ138" i="1"/>
  <c r="AK138" i="1"/>
  <c r="AL138" i="1"/>
  <c r="AM138" i="1"/>
  <c r="AN138" i="1"/>
  <c r="AO138" i="1"/>
  <c r="AP138" i="1"/>
  <c r="AQ138" i="1"/>
  <c r="AR138" i="1"/>
  <c r="AS138" i="1"/>
  <c r="AT138" i="1"/>
  <c r="AU138" i="1"/>
  <c r="AV138" i="1"/>
  <c r="AW138" i="1"/>
  <c r="C683" i="1"/>
  <c r="E683" i="1"/>
  <c r="K683" i="1"/>
  <c r="L683" i="1"/>
  <c r="M683" i="1"/>
  <c r="N683" i="1"/>
  <c r="O683" i="1"/>
  <c r="P683" i="1"/>
  <c r="Q683" i="1"/>
  <c r="R683" i="1"/>
  <c r="S683" i="1"/>
  <c r="T683" i="1"/>
  <c r="U683" i="1"/>
  <c r="V683" i="1"/>
  <c r="W683" i="1"/>
  <c r="X683" i="1"/>
  <c r="Y683" i="1"/>
  <c r="AD683" i="1"/>
  <c r="AE683" i="1"/>
  <c r="AF683" i="1"/>
  <c r="AG683" i="1"/>
  <c r="AH683" i="1"/>
  <c r="AI683" i="1"/>
  <c r="AJ683" i="1"/>
  <c r="AK683" i="1"/>
  <c r="AL683" i="1"/>
  <c r="AM683" i="1"/>
  <c r="AN683" i="1"/>
  <c r="AO683" i="1"/>
  <c r="AP683" i="1"/>
  <c r="AQ683" i="1"/>
  <c r="AR683" i="1"/>
  <c r="AS683" i="1"/>
  <c r="AT683" i="1"/>
  <c r="AU683" i="1"/>
  <c r="AV683" i="1"/>
  <c r="AW683" i="1"/>
  <c r="C697" i="1"/>
  <c r="E697" i="1"/>
  <c r="K697" i="1"/>
  <c r="L697" i="1"/>
  <c r="M697" i="1"/>
  <c r="N697" i="1"/>
  <c r="O697" i="1"/>
  <c r="P697" i="1"/>
  <c r="Q697" i="1"/>
  <c r="R697" i="1"/>
  <c r="S697" i="1"/>
  <c r="T697" i="1"/>
  <c r="U697" i="1"/>
  <c r="V697" i="1"/>
  <c r="W697" i="1"/>
  <c r="X697" i="1"/>
  <c r="Y697" i="1"/>
  <c r="AD697" i="1"/>
  <c r="AE697" i="1"/>
  <c r="AF697" i="1"/>
  <c r="AG697" i="1"/>
  <c r="AH697" i="1"/>
  <c r="AI697" i="1"/>
  <c r="AJ697" i="1"/>
  <c r="AK697" i="1"/>
  <c r="AL697" i="1"/>
  <c r="AM697" i="1"/>
  <c r="AN697" i="1"/>
  <c r="AO697" i="1"/>
  <c r="AP697" i="1"/>
  <c r="AQ697" i="1"/>
  <c r="AR697" i="1"/>
  <c r="AS697" i="1"/>
  <c r="AT697" i="1"/>
  <c r="AU697" i="1"/>
  <c r="AV697" i="1"/>
  <c r="AW697" i="1"/>
  <c r="C767" i="1"/>
  <c r="E767" i="1"/>
  <c r="K767" i="1"/>
  <c r="L767" i="1"/>
  <c r="M767" i="1"/>
  <c r="N767" i="1"/>
  <c r="O767" i="1"/>
  <c r="P767" i="1"/>
  <c r="Q767" i="1"/>
  <c r="R767" i="1"/>
  <c r="S767" i="1"/>
  <c r="T767" i="1"/>
  <c r="U767" i="1"/>
  <c r="V767" i="1"/>
  <c r="W767" i="1"/>
  <c r="X767" i="1"/>
  <c r="Y767" i="1"/>
  <c r="AD767" i="1"/>
  <c r="AE767" i="1"/>
  <c r="AF767" i="1"/>
  <c r="AG767" i="1"/>
  <c r="AH767" i="1"/>
  <c r="AI767" i="1"/>
  <c r="AJ767" i="1"/>
  <c r="AK767" i="1"/>
  <c r="AL767" i="1"/>
  <c r="AM767" i="1"/>
  <c r="AN767" i="1"/>
  <c r="AO767" i="1"/>
  <c r="AP767" i="1"/>
  <c r="AQ767" i="1"/>
  <c r="AR767" i="1"/>
  <c r="AS767" i="1"/>
  <c r="AT767" i="1"/>
  <c r="AU767" i="1"/>
  <c r="AV767" i="1"/>
  <c r="AW767" i="1"/>
  <c r="C781" i="1"/>
  <c r="E781" i="1"/>
  <c r="K781" i="1"/>
  <c r="L781" i="1"/>
  <c r="M781" i="1"/>
  <c r="N781" i="1"/>
  <c r="O781" i="1"/>
  <c r="P781" i="1"/>
  <c r="Q781" i="1"/>
  <c r="R781" i="1"/>
  <c r="S781" i="1"/>
  <c r="T781" i="1"/>
  <c r="U781" i="1"/>
  <c r="V781" i="1"/>
  <c r="W781" i="1"/>
  <c r="X781" i="1"/>
  <c r="Y781" i="1"/>
  <c r="AD781" i="1"/>
  <c r="AE781" i="1"/>
  <c r="AF781" i="1"/>
  <c r="AG781" i="1"/>
  <c r="AH781" i="1"/>
  <c r="AI781" i="1"/>
  <c r="AJ781" i="1"/>
  <c r="AK781" i="1"/>
  <c r="AL781" i="1"/>
  <c r="AM781" i="1"/>
  <c r="AN781" i="1"/>
  <c r="AO781" i="1"/>
  <c r="AP781" i="1"/>
  <c r="AQ781" i="1"/>
  <c r="AR781" i="1"/>
  <c r="AS781" i="1"/>
  <c r="AT781" i="1"/>
  <c r="AU781" i="1"/>
  <c r="AV781" i="1"/>
  <c r="AW781" i="1"/>
  <c r="C892" i="1"/>
  <c r="E892" i="1"/>
  <c r="K892" i="1"/>
  <c r="L892" i="1"/>
  <c r="M892" i="1"/>
  <c r="N892" i="1"/>
  <c r="O892" i="1"/>
  <c r="P892" i="1"/>
  <c r="Q892" i="1"/>
  <c r="R892" i="1"/>
  <c r="S892" i="1"/>
  <c r="T892" i="1"/>
  <c r="U892" i="1"/>
  <c r="V892" i="1"/>
  <c r="W892" i="1"/>
  <c r="X892" i="1"/>
  <c r="Y892" i="1"/>
  <c r="AD892" i="1"/>
  <c r="AE892" i="1"/>
  <c r="AF892" i="1"/>
  <c r="AG892" i="1"/>
  <c r="AH892" i="1"/>
  <c r="AI892" i="1"/>
  <c r="AJ892" i="1"/>
  <c r="AK892" i="1"/>
  <c r="AL892" i="1"/>
  <c r="AM892" i="1"/>
  <c r="AN892" i="1"/>
  <c r="AO892" i="1"/>
  <c r="AP892" i="1"/>
  <c r="AQ892" i="1"/>
  <c r="AR892" i="1"/>
  <c r="AS892" i="1"/>
  <c r="AT892" i="1"/>
  <c r="AU892" i="1"/>
  <c r="AV892" i="1"/>
  <c r="AW892" i="1"/>
  <c r="A344" i="1"/>
  <c r="C344" i="1"/>
  <c r="E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442" i="1"/>
  <c r="C442" i="1"/>
  <c r="E442" i="1"/>
  <c r="K442" i="1"/>
  <c r="L442" i="1"/>
  <c r="M442" i="1"/>
  <c r="N442" i="1"/>
  <c r="O442" i="1"/>
  <c r="P442" i="1"/>
  <c r="Q442" i="1"/>
  <c r="R442" i="1"/>
  <c r="S442" i="1"/>
  <c r="T442" i="1"/>
  <c r="U442" i="1"/>
  <c r="V442" i="1"/>
  <c r="W442" i="1"/>
  <c r="X442" i="1"/>
  <c r="Y442" i="1"/>
  <c r="AD442" i="1"/>
  <c r="AE442" i="1"/>
  <c r="AF442" i="1"/>
  <c r="AG442" i="1"/>
  <c r="AH442" i="1"/>
  <c r="AI442" i="1"/>
  <c r="AJ442" i="1"/>
  <c r="AK442" i="1"/>
  <c r="AL442" i="1"/>
  <c r="AM442" i="1"/>
  <c r="AN442" i="1"/>
  <c r="AO442" i="1"/>
  <c r="AP442" i="1"/>
  <c r="AQ442" i="1"/>
  <c r="AR442" i="1"/>
  <c r="AS442" i="1"/>
  <c r="AT442" i="1"/>
  <c r="AU442" i="1"/>
  <c r="AV442" i="1"/>
  <c r="AW442" i="1"/>
  <c r="A455" i="1"/>
  <c r="C455" i="1"/>
  <c r="E455" i="1"/>
  <c r="K455" i="1"/>
  <c r="L455" i="1"/>
  <c r="M455" i="1"/>
  <c r="N455" i="1"/>
  <c r="O455" i="1"/>
  <c r="P455" i="1"/>
  <c r="Q455" i="1"/>
  <c r="R455" i="1"/>
  <c r="S455" i="1"/>
  <c r="T455" i="1"/>
  <c r="U455" i="1"/>
  <c r="V455" i="1"/>
  <c r="W455" i="1"/>
  <c r="X455" i="1"/>
  <c r="Y455" i="1"/>
  <c r="AD455" i="1"/>
  <c r="AE455" i="1"/>
  <c r="AF455" i="1"/>
  <c r="AG455" i="1"/>
  <c r="AH455" i="1"/>
  <c r="AI455" i="1"/>
  <c r="AJ455" i="1"/>
  <c r="AK455" i="1"/>
  <c r="AL455" i="1"/>
  <c r="AM455" i="1"/>
  <c r="AN455" i="1"/>
  <c r="AO455" i="1"/>
  <c r="AP455" i="1"/>
  <c r="AQ455" i="1"/>
  <c r="AR455" i="1"/>
  <c r="AS455" i="1"/>
  <c r="AT455" i="1"/>
  <c r="AU455" i="1"/>
  <c r="AV455" i="1"/>
  <c r="AW455" i="1"/>
  <c r="A39" i="1"/>
  <c r="C39" i="1"/>
  <c r="E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AD39" i="1"/>
  <c r="AE39" i="1"/>
  <c r="AF39" i="1"/>
  <c r="AG39" i="1"/>
  <c r="AH39" i="1"/>
  <c r="AI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57" i="1"/>
  <c r="C57" i="1"/>
  <c r="E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73" i="1"/>
  <c r="C73" i="1"/>
  <c r="E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AU73" i="1"/>
  <c r="AV73" i="1"/>
  <c r="AW73" i="1"/>
  <c r="A195" i="1"/>
  <c r="C195" i="1"/>
  <c r="E195" i="1"/>
  <c r="K195" i="1"/>
  <c r="L195" i="1"/>
  <c r="M195" i="1"/>
  <c r="N195" i="1"/>
  <c r="O195" i="1"/>
  <c r="P195" i="1"/>
  <c r="Q195" i="1"/>
  <c r="R195" i="1"/>
  <c r="S195" i="1"/>
  <c r="T195" i="1"/>
  <c r="U195" i="1"/>
  <c r="V195" i="1"/>
  <c r="W195" i="1"/>
  <c r="X195" i="1"/>
  <c r="Y195" i="1"/>
  <c r="AD195" i="1"/>
  <c r="AE195" i="1"/>
  <c r="AF195" i="1"/>
  <c r="AG195" i="1"/>
  <c r="AH195" i="1"/>
  <c r="AI195" i="1"/>
  <c r="AJ195" i="1"/>
  <c r="AK195" i="1"/>
  <c r="AL195" i="1"/>
  <c r="AM195" i="1"/>
  <c r="AN195" i="1"/>
  <c r="AO195" i="1"/>
  <c r="AP195" i="1"/>
  <c r="AQ195" i="1"/>
  <c r="AR195" i="1"/>
  <c r="AS195" i="1"/>
  <c r="AT195" i="1"/>
  <c r="AU195" i="1"/>
  <c r="AV195" i="1"/>
  <c r="AW195" i="1"/>
  <c r="A215" i="1"/>
  <c r="C215" i="1"/>
  <c r="E215" i="1"/>
  <c r="K215" i="1"/>
  <c r="L215" i="1"/>
  <c r="M215" i="1"/>
  <c r="N215" i="1"/>
  <c r="O215" i="1"/>
  <c r="P215" i="1"/>
  <c r="Q215" i="1"/>
  <c r="R215" i="1"/>
  <c r="S215" i="1"/>
  <c r="T215" i="1"/>
  <c r="U215" i="1"/>
  <c r="V215" i="1"/>
  <c r="W215" i="1"/>
  <c r="X215" i="1"/>
  <c r="Y215" i="1"/>
  <c r="AD215" i="1"/>
  <c r="AE215" i="1"/>
  <c r="AF215" i="1"/>
  <c r="AG215" i="1"/>
  <c r="AH215" i="1"/>
  <c r="AI215" i="1"/>
  <c r="AJ215" i="1"/>
  <c r="AK215" i="1"/>
  <c r="AL215" i="1"/>
  <c r="AM215" i="1"/>
  <c r="AN215" i="1"/>
  <c r="AO215" i="1"/>
  <c r="AP215" i="1"/>
  <c r="AQ215" i="1"/>
  <c r="AR215" i="1"/>
  <c r="AS215" i="1"/>
  <c r="AT215" i="1"/>
  <c r="AU215" i="1"/>
  <c r="AV215" i="1"/>
  <c r="AW215" i="1"/>
  <c r="A235" i="1"/>
  <c r="C235" i="1"/>
  <c r="E235" i="1"/>
  <c r="K235" i="1"/>
  <c r="L235" i="1"/>
  <c r="M235" i="1"/>
  <c r="N235" i="1"/>
  <c r="O235" i="1"/>
  <c r="P235" i="1"/>
  <c r="Q235" i="1"/>
  <c r="R235" i="1"/>
  <c r="S235" i="1"/>
  <c r="T235" i="1"/>
  <c r="U235" i="1"/>
  <c r="V235" i="1"/>
  <c r="W235" i="1"/>
  <c r="X235" i="1"/>
  <c r="Y235" i="1"/>
  <c r="AD235" i="1"/>
  <c r="AE235" i="1"/>
  <c r="AF235" i="1"/>
  <c r="AG235" i="1"/>
  <c r="AH235" i="1"/>
  <c r="AI235" i="1"/>
  <c r="AJ235" i="1"/>
  <c r="AK235" i="1"/>
  <c r="AL235" i="1"/>
  <c r="AM235" i="1"/>
  <c r="AN235" i="1"/>
  <c r="AO235" i="1"/>
  <c r="AP235" i="1"/>
  <c r="AQ235" i="1"/>
  <c r="AR235" i="1"/>
  <c r="AS235" i="1"/>
  <c r="AT235" i="1"/>
  <c r="AU235" i="1"/>
  <c r="AV235" i="1"/>
  <c r="AW235" i="1"/>
  <c r="A384" i="1"/>
  <c r="C384" i="1"/>
  <c r="E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400" i="1"/>
  <c r="C400" i="1"/>
  <c r="E400" i="1"/>
  <c r="K400" i="1"/>
  <c r="L400" i="1"/>
  <c r="M400" i="1"/>
  <c r="N400" i="1"/>
  <c r="O400" i="1"/>
  <c r="P400" i="1"/>
  <c r="Q400" i="1"/>
  <c r="R400" i="1"/>
  <c r="S400" i="1"/>
  <c r="T400" i="1"/>
  <c r="U400" i="1"/>
  <c r="V400" i="1"/>
  <c r="W400" i="1"/>
  <c r="X400" i="1"/>
  <c r="Y400" i="1"/>
  <c r="AD400" i="1"/>
  <c r="AE400" i="1"/>
  <c r="AF400" i="1"/>
  <c r="AG400" i="1"/>
  <c r="AH400" i="1"/>
  <c r="AI400" i="1"/>
  <c r="AJ400" i="1"/>
  <c r="AK400" i="1"/>
  <c r="AL400" i="1"/>
  <c r="AM400" i="1"/>
  <c r="AN400" i="1"/>
  <c r="AO400" i="1"/>
  <c r="AP400" i="1"/>
  <c r="AQ400" i="1"/>
  <c r="AR400" i="1"/>
  <c r="AS400" i="1"/>
  <c r="AT400" i="1"/>
  <c r="AU400" i="1"/>
  <c r="AV400" i="1"/>
  <c r="AW400" i="1"/>
  <c r="A419" i="1"/>
  <c r="C419" i="1"/>
  <c r="E419" i="1"/>
  <c r="K419" i="1"/>
  <c r="L419" i="1"/>
  <c r="M419" i="1"/>
  <c r="N419" i="1"/>
  <c r="O419" i="1"/>
  <c r="P419" i="1"/>
  <c r="Q419" i="1"/>
  <c r="R419" i="1"/>
  <c r="S419" i="1"/>
  <c r="T419" i="1"/>
  <c r="U419" i="1"/>
  <c r="V419" i="1"/>
  <c r="W419" i="1"/>
  <c r="X419" i="1"/>
  <c r="Y419" i="1"/>
  <c r="AD419" i="1"/>
  <c r="AE419" i="1"/>
  <c r="AF419" i="1"/>
  <c r="AG419" i="1"/>
  <c r="AH419" i="1"/>
  <c r="AI419" i="1"/>
  <c r="AJ419" i="1"/>
  <c r="AK419" i="1"/>
  <c r="AL419" i="1"/>
  <c r="AM419" i="1"/>
  <c r="AN419" i="1"/>
  <c r="AO419" i="1"/>
  <c r="AP419" i="1"/>
  <c r="AQ419" i="1"/>
  <c r="AR419" i="1"/>
  <c r="AS419" i="1"/>
  <c r="AT419" i="1"/>
  <c r="AU419" i="1"/>
  <c r="AV419" i="1"/>
  <c r="AW419" i="1"/>
  <c r="C706" i="1"/>
  <c r="E706" i="1"/>
  <c r="K706" i="1"/>
  <c r="L706" i="1"/>
  <c r="M706" i="1"/>
  <c r="N706" i="1"/>
  <c r="O706" i="1"/>
  <c r="P706" i="1"/>
  <c r="Q706" i="1"/>
  <c r="R706" i="1"/>
  <c r="S706" i="1"/>
  <c r="T706" i="1"/>
  <c r="U706" i="1"/>
  <c r="V706" i="1"/>
  <c r="W706" i="1"/>
  <c r="X706" i="1"/>
  <c r="Y706" i="1"/>
  <c r="AD706" i="1"/>
  <c r="AE706" i="1"/>
  <c r="AF706" i="1"/>
  <c r="AG706" i="1"/>
  <c r="AH706" i="1"/>
  <c r="AI706" i="1"/>
  <c r="AJ706" i="1"/>
  <c r="AK706" i="1"/>
  <c r="AL706" i="1"/>
  <c r="AM706" i="1"/>
  <c r="AN706" i="1"/>
  <c r="AO706" i="1"/>
  <c r="AP706" i="1"/>
  <c r="AQ706" i="1"/>
  <c r="AR706" i="1"/>
  <c r="AS706" i="1"/>
  <c r="AT706" i="1"/>
  <c r="AU706" i="1"/>
  <c r="AV706" i="1"/>
  <c r="AW706" i="1"/>
  <c r="C723" i="1"/>
  <c r="E723" i="1"/>
  <c r="K723" i="1"/>
  <c r="L723" i="1"/>
  <c r="M723" i="1"/>
  <c r="N723" i="1"/>
  <c r="O723" i="1"/>
  <c r="P723" i="1"/>
  <c r="Q723" i="1"/>
  <c r="R723" i="1"/>
  <c r="S723" i="1"/>
  <c r="T723" i="1"/>
  <c r="U723" i="1"/>
  <c r="V723" i="1"/>
  <c r="W723" i="1"/>
  <c r="X723" i="1"/>
  <c r="Y723" i="1"/>
  <c r="AD723" i="1"/>
  <c r="AE723" i="1"/>
  <c r="AF723" i="1"/>
  <c r="AG723" i="1"/>
  <c r="AH723" i="1"/>
  <c r="AI723" i="1"/>
  <c r="AJ723" i="1"/>
  <c r="AK723" i="1"/>
  <c r="AL723" i="1"/>
  <c r="AM723" i="1"/>
  <c r="AN723" i="1"/>
  <c r="AO723" i="1"/>
  <c r="AP723" i="1"/>
  <c r="AQ723" i="1"/>
  <c r="AR723" i="1"/>
  <c r="AS723" i="1"/>
  <c r="AT723" i="1"/>
  <c r="AU723" i="1"/>
  <c r="AV723" i="1"/>
  <c r="AW723" i="1"/>
  <c r="C737" i="1"/>
  <c r="E737" i="1"/>
  <c r="K737" i="1"/>
  <c r="L737" i="1"/>
  <c r="M737" i="1"/>
  <c r="N737" i="1"/>
  <c r="O737" i="1"/>
  <c r="P737" i="1"/>
  <c r="Q737" i="1"/>
  <c r="R737" i="1"/>
  <c r="S737" i="1"/>
  <c r="T737" i="1"/>
  <c r="U737" i="1"/>
  <c r="V737" i="1"/>
  <c r="W737" i="1"/>
  <c r="X737" i="1"/>
  <c r="Y737" i="1"/>
  <c r="AD737" i="1"/>
  <c r="AE737" i="1"/>
  <c r="AF737" i="1"/>
  <c r="AG737" i="1"/>
  <c r="AH737" i="1"/>
  <c r="AI737" i="1"/>
  <c r="AJ737" i="1"/>
  <c r="AK737" i="1"/>
  <c r="AL737" i="1"/>
  <c r="AM737" i="1"/>
  <c r="AN737" i="1"/>
  <c r="AO737" i="1"/>
  <c r="AP737" i="1"/>
  <c r="AQ737" i="1"/>
  <c r="AR737" i="1"/>
  <c r="AS737" i="1"/>
  <c r="AT737" i="1"/>
  <c r="AU737" i="1"/>
  <c r="AV737" i="1"/>
  <c r="AW737" i="1"/>
  <c r="C843" i="1"/>
  <c r="E843" i="1"/>
  <c r="K843" i="1"/>
  <c r="L843" i="1"/>
  <c r="M843" i="1"/>
  <c r="N843" i="1"/>
  <c r="O843" i="1"/>
  <c r="P843" i="1"/>
  <c r="Q843" i="1"/>
  <c r="R843" i="1"/>
  <c r="S843" i="1"/>
  <c r="T843" i="1"/>
  <c r="U843" i="1"/>
  <c r="V843" i="1"/>
  <c r="W843" i="1"/>
  <c r="X843" i="1"/>
  <c r="Y843" i="1"/>
  <c r="AD843" i="1"/>
  <c r="AE843" i="1"/>
  <c r="AF843" i="1"/>
  <c r="AG843" i="1"/>
  <c r="AH843" i="1"/>
  <c r="AI843" i="1"/>
  <c r="AJ843" i="1"/>
  <c r="AK843" i="1"/>
  <c r="AL843" i="1"/>
  <c r="AM843" i="1"/>
  <c r="AN843" i="1"/>
  <c r="AO843" i="1"/>
  <c r="AP843" i="1"/>
  <c r="AQ843" i="1"/>
  <c r="AR843" i="1"/>
  <c r="AS843" i="1"/>
  <c r="AT843" i="1"/>
  <c r="AU843" i="1"/>
  <c r="AV843" i="1"/>
  <c r="AW843" i="1"/>
  <c r="C861" i="1"/>
  <c r="E861" i="1"/>
  <c r="K861" i="1"/>
  <c r="L861" i="1"/>
  <c r="M861" i="1"/>
  <c r="N861" i="1"/>
  <c r="O861" i="1"/>
  <c r="P861" i="1"/>
  <c r="Q861" i="1"/>
  <c r="R861" i="1"/>
  <c r="S861" i="1"/>
  <c r="T861" i="1"/>
  <c r="U861" i="1"/>
  <c r="V861" i="1"/>
  <c r="W861" i="1"/>
  <c r="X861" i="1"/>
  <c r="Y861" i="1"/>
  <c r="AD861" i="1"/>
  <c r="AE861" i="1"/>
  <c r="AF861" i="1"/>
  <c r="AG861" i="1"/>
  <c r="AH861" i="1"/>
  <c r="AI861" i="1"/>
  <c r="AJ861" i="1"/>
  <c r="AK861" i="1"/>
  <c r="AL861" i="1"/>
  <c r="AM861" i="1"/>
  <c r="AN861" i="1"/>
  <c r="AO861" i="1"/>
  <c r="AP861" i="1"/>
  <c r="AQ861" i="1"/>
  <c r="AR861" i="1"/>
  <c r="AS861" i="1"/>
  <c r="AT861" i="1"/>
  <c r="AU861" i="1"/>
  <c r="AV861" i="1"/>
  <c r="AW861" i="1"/>
  <c r="C905" i="1"/>
  <c r="E905" i="1"/>
  <c r="K905" i="1"/>
  <c r="L905" i="1"/>
  <c r="M905" i="1"/>
  <c r="N905" i="1"/>
  <c r="O905" i="1"/>
  <c r="P905" i="1"/>
  <c r="Q905" i="1"/>
  <c r="R905" i="1"/>
  <c r="S905" i="1"/>
  <c r="T905" i="1"/>
  <c r="U905" i="1"/>
  <c r="V905" i="1"/>
  <c r="W905" i="1"/>
  <c r="X905" i="1"/>
  <c r="Y905" i="1"/>
  <c r="AD905" i="1"/>
  <c r="AE905" i="1"/>
  <c r="AF905" i="1"/>
  <c r="AG905" i="1"/>
  <c r="AH905" i="1"/>
  <c r="AI905" i="1"/>
  <c r="AJ905" i="1"/>
  <c r="AK905" i="1"/>
  <c r="AL905" i="1"/>
  <c r="AM905" i="1"/>
  <c r="AN905" i="1"/>
  <c r="AO905" i="1"/>
  <c r="AP905" i="1"/>
  <c r="AQ905" i="1"/>
  <c r="AR905" i="1"/>
  <c r="AS905" i="1"/>
  <c r="AT905" i="1"/>
  <c r="AU905" i="1"/>
  <c r="AV905" i="1"/>
  <c r="AW905" i="1"/>
  <c r="C472" i="1"/>
  <c r="E472" i="1"/>
  <c r="K472" i="1"/>
  <c r="L472" i="1"/>
  <c r="M472" i="1"/>
  <c r="N472" i="1"/>
  <c r="O472" i="1"/>
  <c r="P472" i="1"/>
  <c r="Q472" i="1"/>
  <c r="R472" i="1"/>
  <c r="S472" i="1"/>
  <c r="T472" i="1"/>
  <c r="U472" i="1"/>
  <c r="V472" i="1"/>
  <c r="W472" i="1"/>
  <c r="X472" i="1"/>
  <c r="Y472" i="1"/>
  <c r="AD472" i="1"/>
  <c r="AE472" i="1"/>
  <c r="AF472" i="1"/>
  <c r="AG472" i="1"/>
  <c r="AH472" i="1"/>
  <c r="AI472" i="1"/>
  <c r="AJ472" i="1"/>
  <c r="AK472" i="1"/>
  <c r="AL472" i="1"/>
  <c r="AM472" i="1"/>
  <c r="AN472" i="1"/>
  <c r="AO472" i="1"/>
  <c r="AP472" i="1"/>
  <c r="AQ472" i="1"/>
  <c r="AR472" i="1"/>
  <c r="AS472" i="1"/>
  <c r="AT472" i="1"/>
  <c r="AU472" i="1"/>
  <c r="AV472" i="1"/>
  <c r="AW472" i="1"/>
  <c r="C496" i="1"/>
  <c r="E496" i="1"/>
  <c r="K496" i="1"/>
  <c r="L496" i="1"/>
  <c r="M496" i="1"/>
  <c r="N496" i="1"/>
  <c r="O496" i="1"/>
  <c r="P496" i="1"/>
  <c r="Q496" i="1"/>
  <c r="R496" i="1"/>
  <c r="S496" i="1"/>
  <c r="T496" i="1"/>
  <c r="U496" i="1"/>
  <c r="V496" i="1"/>
  <c r="W496" i="1"/>
  <c r="X496" i="1"/>
  <c r="Y496" i="1"/>
  <c r="AD496" i="1"/>
  <c r="AE496" i="1"/>
  <c r="AF496" i="1"/>
  <c r="AG496" i="1"/>
  <c r="AH496" i="1"/>
  <c r="AI496" i="1"/>
  <c r="AJ496" i="1"/>
  <c r="AK496" i="1"/>
  <c r="AL496" i="1"/>
  <c r="AM496" i="1"/>
  <c r="AN496" i="1"/>
  <c r="AO496" i="1"/>
  <c r="AP496" i="1"/>
  <c r="AQ496" i="1"/>
  <c r="AR496" i="1"/>
  <c r="AS496" i="1"/>
  <c r="AT496" i="1"/>
  <c r="AU496" i="1"/>
  <c r="AV496" i="1"/>
  <c r="AW496" i="1"/>
  <c r="C947" i="1"/>
  <c r="E947" i="1"/>
  <c r="K947" i="1"/>
  <c r="L947" i="1"/>
  <c r="M947" i="1"/>
  <c r="N947" i="1"/>
  <c r="O947" i="1"/>
  <c r="P947" i="1"/>
  <c r="Q947" i="1"/>
  <c r="R947" i="1"/>
  <c r="S947" i="1"/>
  <c r="T947" i="1"/>
  <c r="U947" i="1"/>
  <c r="V947" i="1"/>
  <c r="W947" i="1"/>
  <c r="X947" i="1"/>
  <c r="Y947" i="1"/>
  <c r="AD947" i="1"/>
  <c r="AE947" i="1"/>
  <c r="AF947" i="1"/>
  <c r="AG947" i="1"/>
  <c r="AH947" i="1"/>
  <c r="AI947" i="1"/>
  <c r="AJ947" i="1"/>
  <c r="AK947" i="1"/>
  <c r="AL947" i="1"/>
  <c r="AM947" i="1"/>
  <c r="AN947" i="1"/>
  <c r="AO947" i="1"/>
  <c r="AP947" i="1"/>
  <c r="AQ947" i="1"/>
  <c r="AR947" i="1"/>
  <c r="AS947" i="1"/>
  <c r="AT947" i="1"/>
  <c r="AU947" i="1"/>
  <c r="AV947" i="1"/>
  <c r="AW947" i="1"/>
  <c r="C583" i="1"/>
  <c r="E583" i="1"/>
  <c r="K583" i="1"/>
  <c r="L583" i="1"/>
  <c r="M583" i="1"/>
  <c r="N583" i="1"/>
  <c r="O583" i="1"/>
  <c r="P583" i="1"/>
  <c r="Q583" i="1"/>
  <c r="R583" i="1"/>
  <c r="S583" i="1"/>
  <c r="T583" i="1"/>
  <c r="U583" i="1"/>
  <c r="V583" i="1"/>
  <c r="W583" i="1"/>
  <c r="X583" i="1"/>
  <c r="Y583" i="1"/>
  <c r="AD583" i="1"/>
  <c r="AE583" i="1"/>
  <c r="AF583" i="1"/>
  <c r="AG583" i="1"/>
  <c r="AH583" i="1"/>
  <c r="AI583" i="1"/>
  <c r="AJ583" i="1"/>
  <c r="AK583" i="1"/>
  <c r="AL583" i="1"/>
  <c r="AM583" i="1"/>
  <c r="AN583" i="1"/>
  <c r="AO583" i="1"/>
  <c r="AP583" i="1"/>
  <c r="AQ583" i="1"/>
  <c r="AR583" i="1"/>
  <c r="AS583" i="1"/>
  <c r="AT583" i="1"/>
  <c r="AU583" i="1"/>
  <c r="AV583" i="1"/>
  <c r="AW583" i="1"/>
  <c r="C602" i="1"/>
  <c r="E602" i="1"/>
  <c r="K602" i="1"/>
  <c r="L602" i="1"/>
  <c r="M602" i="1"/>
  <c r="N602" i="1"/>
  <c r="O602" i="1"/>
  <c r="P602" i="1"/>
  <c r="Q602" i="1"/>
  <c r="R602" i="1"/>
  <c r="S602" i="1"/>
  <c r="T602" i="1"/>
  <c r="U602" i="1"/>
  <c r="V602" i="1"/>
  <c r="W602" i="1"/>
  <c r="X602" i="1"/>
  <c r="Y602" i="1"/>
  <c r="AD602" i="1"/>
  <c r="AE602" i="1"/>
  <c r="AF602" i="1"/>
  <c r="AG602" i="1"/>
  <c r="AH602" i="1"/>
  <c r="AI602" i="1"/>
  <c r="AJ602" i="1"/>
  <c r="AK602" i="1"/>
  <c r="AL602" i="1"/>
  <c r="AM602" i="1"/>
  <c r="AN602" i="1"/>
  <c r="AO602" i="1"/>
  <c r="AP602" i="1"/>
  <c r="AQ602" i="1"/>
  <c r="AR602" i="1"/>
  <c r="AS602" i="1"/>
  <c r="AT602" i="1"/>
  <c r="AU602" i="1"/>
  <c r="AV602" i="1"/>
  <c r="AW602" i="1"/>
  <c r="C621" i="1"/>
  <c r="E621" i="1"/>
  <c r="K621" i="1"/>
  <c r="L621" i="1"/>
  <c r="M621" i="1"/>
  <c r="N621" i="1"/>
  <c r="O621" i="1"/>
  <c r="P621" i="1"/>
  <c r="Q621" i="1"/>
  <c r="R621" i="1"/>
  <c r="S621" i="1"/>
  <c r="T621" i="1"/>
  <c r="U621" i="1"/>
  <c r="V621" i="1"/>
  <c r="W621" i="1"/>
  <c r="X621" i="1"/>
  <c r="Y621" i="1"/>
  <c r="AD621" i="1"/>
  <c r="AE621" i="1"/>
  <c r="AF621" i="1"/>
  <c r="AG621" i="1"/>
  <c r="AH621" i="1"/>
  <c r="AI621" i="1"/>
  <c r="AJ621" i="1"/>
  <c r="AK621" i="1"/>
  <c r="AL621" i="1"/>
  <c r="AM621" i="1"/>
  <c r="AN621" i="1"/>
  <c r="AO621" i="1"/>
  <c r="AP621" i="1"/>
  <c r="AQ621" i="1"/>
  <c r="AR621" i="1"/>
  <c r="AS621" i="1"/>
  <c r="AT621" i="1"/>
  <c r="AU621" i="1"/>
  <c r="AV621" i="1"/>
  <c r="AW621" i="1"/>
  <c r="A241" i="1"/>
  <c r="C241" i="1"/>
  <c r="E241" i="1"/>
  <c r="K241" i="1"/>
  <c r="L241" i="1"/>
  <c r="M241" i="1"/>
  <c r="N241" i="1"/>
  <c r="O241" i="1"/>
  <c r="P241" i="1"/>
  <c r="Q241" i="1"/>
  <c r="R241" i="1"/>
  <c r="S241" i="1"/>
  <c r="T241" i="1"/>
  <c r="U241" i="1"/>
  <c r="V241" i="1"/>
  <c r="W241" i="1"/>
  <c r="X241" i="1"/>
  <c r="Y241" i="1"/>
  <c r="AD241" i="1"/>
  <c r="AE241" i="1"/>
  <c r="AF241" i="1"/>
  <c r="AG241" i="1"/>
  <c r="AH241" i="1"/>
  <c r="AI241" i="1"/>
  <c r="AJ241" i="1"/>
  <c r="AK241" i="1"/>
  <c r="AL241" i="1"/>
  <c r="AM241" i="1"/>
  <c r="AN241" i="1"/>
  <c r="AO241" i="1"/>
  <c r="AP241" i="1"/>
  <c r="AQ241" i="1"/>
  <c r="AR241" i="1"/>
  <c r="AS241" i="1"/>
  <c r="AT241" i="1"/>
  <c r="AU241" i="1"/>
  <c r="AV241" i="1"/>
  <c r="AW241" i="1"/>
  <c r="A157" i="1"/>
  <c r="C157" i="1"/>
  <c r="E157" i="1"/>
  <c r="K157" i="1"/>
  <c r="L157" i="1"/>
  <c r="M157" i="1"/>
  <c r="N157" i="1"/>
  <c r="O157" i="1"/>
  <c r="P157" i="1"/>
  <c r="Q157" i="1"/>
  <c r="R157" i="1"/>
  <c r="S157" i="1"/>
  <c r="T157" i="1"/>
  <c r="U157" i="1"/>
  <c r="V157" i="1"/>
  <c r="W157" i="1"/>
  <c r="X157" i="1"/>
  <c r="Y157" i="1"/>
  <c r="AD157" i="1"/>
  <c r="AE157" i="1"/>
  <c r="AF157" i="1"/>
  <c r="AG157" i="1"/>
  <c r="AH157" i="1"/>
  <c r="AI157" i="1"/>
  <c r="AJ157" i="1"/>
  <c r="AK157" i="1"/>
  <c r="AL157" i="1"/>
  <c r="AM157" i="1"/>
  <c r="AN157" i="1"/>
  <c r="AO157" i="1"/>
  <c r="AP157" i="1"/>
  <c r="AQ157" i="1"/>
  <c r="AR157" i="1"/>
  <c r="AS157" i="1"/>
  <c r="AT157" i="1"/>
  <c r="AU157" i="1"/>
  <c r="AV157" i="1"/>
  <c r="AW157" i="1"/>
  <c r="A180" i="1"/>
  <c r="C180" i="1"/>
  <c r="E180" i="1"/>
  <c r="K180" i="1"/>
  <c r="L180" i="1"/>
  <c r="M180" i="1"/>
  <c r="N180" i="1"/>
  <c r="O180" i="1"/>
  <c r="P180" i="1"/>
  <c r="Q180" i="1"/>
  <c r="R180" i="1"/>
  <c r="S180" i="1"/>
  <c r="T180" i="1"/>
  <c r="U180" i="1"/>
  <c r="V180" i="1"/>
  <c r="W180" i="1"/>
  <c r="X180" i="1"/>
  <c r="Y180" i="1"/>
  <c r="AD180" i="1"/>
  <c r="AE180" i="1"/>
  <c r="AF180" i="1"/>
  <c r="AG180" i="1"/>
  <c r="AH180" i="1"/>
  <c r="AI180" i="1"/>
  <c r="AJ180" i="1"/>
  <c r="AK180" i="1"/>
  <c r="AL180" i="1"/>
  <c r="AM180" i="1"/>
  <c r="AN180" i="1"/>
  <c r="AO180" i="1"/>
  <c r="AP180" i="1"/>
  <c r="AQ180" i="1"/>
  <c r="AR180" i="1"/>
  <c r="AS180" i="1"/>
  <c r="AT180" i="1"/>
  <c r="AU180" i="1"/>
  <c r="AV180" i="1"/>
  <c r="AW180" i="1"/>
  <c r="A388" i="1"/>
  <c r="C388" i="1"/>
  <c r="E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403" i="1"/>
  <c r="C403" i="1"/>
  <c r="E403" i="1"/>
  <c r="K403" i="1"/>
  <c r="L403" i="1"/>
  <c r="M403" i="1"/>
  <c r="N403" i="1"/>
  <c r="O403" i="1"/>
  <c r="P403" i="1"/>
  <c r="Q403" i="1"/>
  <c r="R403" i="1"/>
  <c r="S403" i="1"/>
  <c r="T403" i="1"/>
  <c r="U403" i="1"/>
  <c r="V403" i="1"/>
  <c r="W403" i="1"/>
  <c r="X403" i="1"/>
  <c r="Y403" i="1"/>
  <c r="AD403" i="1"/>
  <c r="AE403" i="1"/>
  <c r="AF403" i="1"/>
  <c r="AG403" i="1"/>
  <c r="AH403" i="1"/>
  <c r="AI403" i="1"/>
  <c r="AJ403" i="1"/>
  <c r="AK403" i="1"/>
  <c r="AL403" i="1"/>
  <c r="AM403" i="1"/>
  <c r="AN403" i="1"/>
  <c r="AO403" i="1"/>
  <c r="AP403" i="1"/>
  <c r="AQ403" i="1"/>
  <c r="AR403" i="1"/>
  <c r="AS403" i="1"/>
  <c r="AT403" i="1"/>
  <c r="AU403" i="1"/>
  <c r="AV403" i="1"/>
  <c r="AW403" i="1"/>
  <c r="C591" i="1"/>
  <c r="E591" i="1"/>
  <c r="K591" i="1"/>
  <c r="L591" i="1"/>
  <c r="M591" i="1"/>
  <c r="N591" i="1"/>
  <c r="O591" i="1"/>
  <c r="P591" i="1"/>
  <c r="Q591" i="1"/>
  <c r="R591" i="1"/>
  <c r="S591" i="1"/>
  <c r="T591" i="1"/>
  <c r="U591" i="1"/>
  <c r="V591" i="1"/>
  <c r="W591" i="1"/>
  <c r="X591" i="1"/>
  <c r="Y591" i="1"/>
  <c r="AD591" i="1"/>
  <c r="AE591" i="1"/>
  <c r="AF591" i="1"/>
  <c r="AG591" i="1"/>
  <c r="AH591" i="1"/>
  <c r="AI591" i="1"/>
  <c r="AJ591" i="1"/>
  <c r="AK591" i="1"/>
  <c r="AL591" i="1"/>
  <c r="AM591" i="1"/>
  <c r="AN591" i="1"/>
  <c r="AO591" i="1"/>
  <c r="AP591" i="1"/>
  <c r="AQ591" i="1"/>
  <c r="AR591" i="1"/>
  <c r="AS591" i="1"/>
  <c r="AT591" i="1"/>
  <c r="AU591" i="1"/>
  <c r="AV591" i="1"/>
  <c r="AW591" i="1"/>
  <c r="C610" i="1"/>
  <c r="E610" i="1"/>
  <c r="K610" i="1"/>
  <c r="L610" i="1"/>
  <c r="M610" i="1"/>
  <c r="N610" i="1"/>
  <c r="O610" i="1"/>
  <c r="P610" i="1"/>
  <c r="Q610" i="1"/>
  <c r="R610" i="1"/>
  <c r="S610" i="1"/>
  <c r="T610" i="1"/>
  <c r="U610" i="1"/>
  <c r="V610" i="1"/>
  <c r="W610" i="1"/>
  <c r="X610" i="1"/>
  <c r="Y610" i="1"/>
  <c r="AD610" i="1"/>
  <c r="AE610" i="1"/>
  <c r="AF610" i="1"/>
  <c r="AG610" i="1"/>
  <c r="AH610" i="1"/>
  <c r="AI610" i="1"/>
  <c r="AJ610" i="1"/>
  <c r="AK610" i="1"/>
  <c r="AL610" i="1"/>
  <c r="AM610" i="1"/>
  <c r="AN610" i="1"/>
  <c r="AO610" i="1"/>
  <c r="AP610" i="1"/>
  <c r="AQ610" i="1"/>
  <c r="AR610" i="1"/>
  <c r="AS610" i="1"/>
  <c r="AT610" i="1"/>
  <c r="AU610" i="1"/>
  <c r="AV610" i="1"/>
  <c r="AW610" i="1"/>
  <c r="C910" i="1"/>
  <c r="E910" i="1"/>
  <c r="K910" i="1"/>
  <c r="L910" i="1"/>
  <c r="M910" i="1"/>
  <c r="N910" i="1"/>
  <c r="O910" i="1"/>
  <c r="P910" i="1"/>
  <c r="Q910" i="1"/>
  <c r="R910" i="1"/>
  <c r="S910" i="1"/>
  <c r="T910" i="1"/>
  <c r="U910" i="1"/>
  <c r="V910" i="1"/>
  <c r="W910" i="1"/>
  <c r="X910" i="1"/>
  <c r="Y910" i="1"/>
  <c r="AD910" i="1"/>
  <c r="AE910" i="1"/>
  <c r="AF910" i="1"/>
  <c r="AG910" i="1"/>
  <c r="AH910" i="1"/>
  <c r="AI910" i="1"/>
  <c r="AJ910" i="1"/>
  <c r="AK910" i="1"/>
  <c r="AL910" i="1"/>
  <c r="AM910" i="1"/>
  <c r="AN910" i="1"/>
  <c r="AO910" i="1"/>
  <c r="AP910" i="1"/>
  <c r="AQ910" i="1"/>
  <c r="AR910" i="1"/>
  <c r="AS910" i="1"/>
  <c r="AT910" i="1"/>
  <c r="AU910" i="1"/>
  <c r="AV910" i="1"/>
  <c r="AW910" i="1"/>
  <c r="C924" i="1"/>
  <c r="E924" i="1"/>
  <c r="K924" i="1"/>
  <c r="L924" i="1"/>
  <c r="M924" i="1"/>
  <c r="N924" i="1"/>
  <c r="O924" i="1"/>
  <c r="P924" i="1"/>
  <c r="Q924" i="1"/>
  <c r="R924" i="1"/>
  <c r="S924" i="1"/>
  <c r="T924" i="1"/>
  <c r="U924" i="1"/>
  <c r="V924" i="1"/>
  <c r="W924" i="1"/>
  <c r="X924" i="1"/>
  <c r="Y924" i="1"/>
  <c r="AD924" i="1"/>
  <c r="AE924" i="1"/>
  <c r="AF924" i="1"/>
  <c r="AG924" i="1"/>
  <c r="AH924" i="1"/>
  <c r="AI924" i="1"/>
  <c r="AJ924" i="1"/>
  <c r="AK924" i="1"/>
  <c r="AL924" i="1"/>
  <c r="AM924" i="1"/>
  <c r="AN924" i="1"/>
  <c r="AO924" i="1"/>
  <c r="AP924" i="1"/>
  <c r="AQ924" i="1"/>
  <c r="AR924" i="1"/>
  <c r="AS924" i="1"/>
  <c r="AT924" i="1"/>
  <c r="AU924" i="1"/>
  <c r="AV924" i="1"/>
  <c r="AW924" i="1"/>
  <c r="C929" i="1"/>
  <c r="E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Y929" i="1"/>
  <c r="AD929" i="1"/>
  <c r="AE929" i="1"/>
  <c r="AF929" i="1"/>
  <c r="AG929" i="1"/>
  <c r="AH929" i="1"/>
  <c r="AI929" i="1"/>
  <c r="AJ929" i="1"/>
  <c r="AK929" i="1"/>
  <c r="AL929" i="1"/>
  <c r="AM929" i="1"/>
  <c r="AN929" i="1"/>
  <c r="AO929" i="1"/>
  <c r="AP929" i="1"/>
  <c r="AQ929" i="1"/>
  <c r="AR929" i="1"/>
  <c r="AS929" i="1"/>
  <c r="AT929" i="1"/>
  <c r="AU929" i="1"/>
  <c r="AV929" i="1"/>
  <c r="AW929" i="1"/>
  <c r="A75" i="1"/>
  <c r="C75" i="1"/>
  <c r="E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AU75" i="1"/>
  <c r="AV75" i="1"/>
  <c r="AW75" i="1"/>
  <c r="A82" i="1"/>
  <c r="C82" i="1"/>
  <c r="E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AU82" i="1"/>
  <c r="AV82" i="1"/>
  <c r="AW82" i="1"/>
  <c r="A89" i="1"/>
  <c r="C89" i="1"/>
  <c r="E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AU89" i="1"/>
  <c r="AV89" i="1"/>
  <c r="AW89" i="1"/>
  <c r="A94" i="1"/>
  <c r="C94" i="1"/>
  <c r="E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AU94" i="1"/>
  <c r="AV94" i="1"/>
  <c r="AW94" i="1"/>
  <c r="A429" i="1"/>
  <c r="C429" i="1"/>
  <c r="E429" i="1"/>
  <c r="K429" i="1"/>
  <c r="L429" i="1"/>
  <c r="M429" i="1"/>
  <c r="N429" i="1"/>
  <c r="O429" i="1"/>
  <c r="P429" i="1"/>
  <c r="Q429" i="1"/>
  <c r="R429" i="1"/>
  <c r="S429" i="1"/>
  <c r="T429" i="1"/>
  <c r="U429" i="1"/>
  <c r="V429" i="1"/>
  <c r="W429" i="1"/>
  <c r="X429" i="1"/>
  <c r="Y429" i="1"/>
  <c r="AD429" i="1"/>
  <c r="AE429" i="1"/>
  <c r="AF429" i="1"/>
  <c r="AG429" i="1"/>
  <c r="AH429" i="1"/>
  <c r="AI429" i="1"/>
  <c r="AJ429" i="1"/>
  <c r="AK429" i="1"/>
  <c r="AL429" i="1"/>
  <c r="AM429" i="1"/>
  <c r="AN429" i="1"/>
  <c r="AO429" i="1"/>
  <c r="AP429" i="1"/>
  <c r="AQ429" i="1"/>
  <c r="AR429" i="1"/>
  <c r="AS429" i="1"/>
  <c r="AT429" i="1"/>
  <c r="AU429" i="1"/>
  <c r="AV429" i="1"/>
  <c r="AW429" i="1"/>
  <c r="C633" i="1"/>
  <c r="E633" i="1"/>
  <c r="K633" i="1"/>
  <c r="L633" i="1"/>
  <c r="M633" i="1"/>
  <c r="N633" i="1"/>
  <c r="O633" i="1"/>
  <c r="P633" i="1"/>
  <c r="Q633" i="1"/>
  <c r="R633" i="1"/>
  <c r="S633" i="1"/>
  <c r="T633" i="1"/>
  <c r="U633" i="1"/>
  <c r="V633" i="1"/>
  <c r="W633" i="1"/>
  <c r="X633" i="1"/>
  <c r="Y633" i="1"/>
  <c r="AD633" i="1"/>
  <c r="AE633" i="1"/>
  <c r="AF633" i="1"/>
  <c r="AG633" i="1"/>
  <c r="AH633" i="1"/>
  <c r="AI633" i="1"/>
  <c r="AJ633" i="1"/>
  <c r="AK633" i="1"/>
  <c r="AL633" i="1"/>
  <c r="AM633" i="1"/>
  <c r="AN633" i="1"/>
  <c r="AO633" i="1"/>
  <c r="AP633" i="1"/>
  <c r="AQ633" i="1"/>
  <c r="AR633" i="1"/>
  <c r="AS633" i="1"/>
  <c r="AT633" i="1"/>
  <c r="AU633" i="1"/>
  <c r="AV633" i="1"/>
  <c r="AW633" i="1"/>
  <c r="A309" i="1"/>
  <c r="C309" i="1"/>
  <c r="E309" i="1"/>
  <c r="K309" i="1"/>
  <c r="L309" i="1"/>
  <c r="M309" i="1"/>
  <c r="N309" i="1"/>
  <c r="O309" i="1"/>
  <c r="P309" i="1"/>
  <c r="Q309" i="1"/>
  <c r="R309" i="1"/>
  <c r="S309" i="1"/>
  <c r="T309" i="1"/>
  <c r="U309" i="1"/>
  <c r="V309" i="1"/>
  <c r="W309" i="1"/>
  <c r="X309" i="1"/>
  <c r="Y309" i="1"/>
  <c r="AD309" i="1"/>
  <c r="AE309" i="1"/>
  <c r="AF309" i="1"/>
  <c r="AG309" i="1"/>
  <c r="AH309" i="1"/>
  <c r="AI309" i="1"/>
  <c r="AJ309" i="1"/>
  <c r="AK309" i="1"/>
  <c r="AL309" i="1"/>
  <c r="AM309" i="1"/>
  <c r="AN309" i="1"/>
  <c r="AO309" i="1"/>
  <c r="AP309" i="1"/>
  <c r="AQ309" i="1"/>
  <c r="AR309" i="1"/>
  <c r="AS309" i="1"/>
  <c r="AT309" i="1"/>
  <c r="AU309" i="1"/>
  <c r="AV309" i="1"/>
  <c r="AW309" i="1"/>
  <c r="A326" i="1"/>
  <c r="C326" i="1"/>
  <c r="E326" i="1"/>
  <c r="K326" i="1"/>
  <c r="L326" i="1"/>
  <c r="M326" i="1"/>
  <c r="N326" i="1"/>
  <c r="O326" i="1"/>
  <c r="P326" i="1"/>
  <c r="Q326" i="1"/>
  <c r="R326" i="1"/>
  <c r="S326" i="1"/>
  <c r="T326" i="1"/>
  <c r="U326" i="1"/>
  <c r="V326" i="1"/>
  <c r="W326" i="1"/>
  <c r="X326" i="1"/>
  <c r="Y326" i="1"/>
  <c r="AD326" i="1"/>
  <c r="AE326" i="1"/>
  <c r="AF326" i="1"/>
  <c r="AG326" i="1"/>
  <c r="AH326" i="1"/>
  <c r="AI326" i="1"/>
  <c r="AJ326" i="1"/>
  <c r="AK326" i="1"/>
  <c r="AL326" i="1"/>
  <c r="AM326" i="1"/>
  <c r="AN326" i="1"/>
  <c r="AO326" i="1"/>
  <c r="AP326" i="1"/>
  <c r="AQ326" i="1"/>
  <c r="AR326" i="1"/>
  <c r="AS326" i="1"/>
  <c r="AT326" i="1"/>
  <c r="AU326" i="1"/>
  <c r="AV326" i="1"/>
  <c r="AW326" i="1"/>
  <c r="C533" i="1"/>
  <c r="E533" i="1"/>
  <c r="K533" i="1"/>
  <c r="L533" i="1"/>
  <c r="M533" i="1"/>
  <c r="N533" i="1"/>
  <c r="O533" i="1"/>
  <c r="P533" i="1"/>
  <c r="Q533" i="1"/>
  <c r="R533" i="1"/>
  <c r="S533" i="1"/>
  <c r="T533" i="1"/>
  <c r="U533" i="1"/>
  <c r="V533" i="1"/>
  <c r="W533" i="1"/>
  <c r="X533" i="1"/>
  <c r="Y533" i="1"/>
  <c r="AD533" i="1"/>
  <c r="AE533" i="1"/>
  <c r="AF533" i="1"/>
  <c r="AG533" i="1"/>
  <c r="AH533" i="1"/>
  <c r="AI533" i="1"/>
  <c r="AJ533" i="1"/>
  <c r="AK533" i="1"/>
  <c r="AL533" i="1"/>
  <c r="AM533" i="1"/>
  <c r="AN533" i="1"/>
  <c r="AO533" i="1"/>
  <c r="AP533" i="1"/>
  <c r="AQ533" i="1"/>
  <c r="AR533" i="1"/>
  <c r="AS533" i="1"/>
  <c r="AT533" i="1"/>
  <c r="AU533" i="1"/>
  <c r="AV533" i="1"/>
  <c r="AW533" i="1"/>
  <c r="C553" i="1"/>
  <c r="E553" i="1"/>
  <c r="K553" i="1"/>
  <c r="L553" i="1"/>
  <c r="M553" i="1"/>
  <c r="N553" i="1"/>
  <c r="O553" i="1"/>
  <c r="P553" i="1"/>
  <c r="Q553" i="1"/>
  <c r="R553" i="1"/>
  <c r="S553" i="1"/>
  <c r="T553" i="1"/>
  <c r="U553" i="1"/>
  <c r="V553" i="1"/>
  <c r="W553" i="1"/>
  <c r="X553" i="1"/>
  <c r="Y553" i="1"/>
  <c r="AD553" i="1"/>
  <c r="AE553" i="1"/>
  <c r="AF553" i="1"/>
  <c r="AG553" i="1"/>
  <c r="AH553" i="1"/>
  <c r="AI553" i="1"/>
  <c r="AJ553" i="1"/>
  <c r="AK553" i="1"/>
  <c r="AL553" i="1"/>
  <c r="AM553" i="1"/>
  <c r="AN553" i="1"/>
  <c r="AO553" i="1"/>
  <c r="AP553" i="1"/>
  <c r="AQ553" i="1"/>
  <c r="AR553" i="1"/>
  <c r="AS553" i="1"/>
  <c r="AT553" i="1"/>
  <c r="AU553" i="1"/>
  <c r="AV553" i="1"/>
  <c r="AW553" i="1"/>
  <c r="C567" i="1"/>
  <c r="E567" i="1"/>
  <c r="K567" i="1"/>
  <c r="L567" i="1"/>
  <c r="M567" i="1"/>
  <c r="N567" i="1"/>
  <c r="O567" i="1"/>
  <c r="P567" i="1"/>
  <c r="Q567" i="1"/>
  <c r="R567" i="1"/>
  <c r="S567" i="1"/>
  <c r="T567" i="1"/>
  <c r="U567" i="1"/>
  <c r="V567" i="1"/>
  <c r="W567" i="1"/>
  <c r="X567" i="1"/>
  <c r="Y567" i="1"/>
  <c r="AD567" i="1"/>
  <c r="AE567" i="1"/>
  <c r="AF567" i="1"/>
  <c r="AG567" i="1"/>
  <c r="AH567" i="1"/>
  <c r="AI567" i="1"/>
  <c r="AJ567" i="1"/>
  <c r="AK567" i="1"/>
  <c r="AL567" i="1"/>
  <c r="AM567" i="1"/>
  <c r="AN567" i="1"/>
  <c r="AO567" i="1"/>
  <c r="AP567" i="1"/>
  <c r="AQ567" i="1"/>
  <c r="AR567" i="1"/>
  <c r="AS567" i="1"/>
  <c r="AT567" i="1"/>
  <c r="AU567" i="1"/>
  <c r="AV567" i="1"/>
  <c r="AW567" i="1"/>
  <c r="C718" i="1"/>
  <c r="E718" i="1"/>
  <c r="K718" i="1"/>
  <c r="L718" i="1"/>
  <c r="M718" i="1"/>
  <c r="N718" i="1"/>
  <c r="O718" i="1"/>
  <c r="P718" i="1"/>
  <c r="Q718" i="1"/>
  <c r="R718" i="1"/>
  <c r="S718" i="1"/>
  <c r="T718" i="1"/>
  <c r="U718" i="1"/>
  <c r="V718" i="1"/>
  <c r="W718" i="1"/>
  <c r="X718" i="1"/>
  <c r="Y718" i="1"/>
  <c r="AD718" i="1"/>
  <c r="AE718" i="1"/>
  <c r="AF718" i="1"/>
  <c r="AG718" i="1"/>
  <c r="AH718" i="1"/>
  <c r="AI718" i="1"/>
  <c r="AJ718" i="1"/>
  <c r="AK718" i="1"/>
  <c r="AL718" i="1"/>
  <c r="AM718" i="1"/>
  <c r="AN718" i="1"/>
  <c r="AO718" i="1"/>
  <c r="AP718" i="1"/>
  <c r="AQ718" i="1"/>
  <c r="AR718" i="1"/>
  <c r="AS718" i="1"/>
  <c r="AT718" i="1"/>
  <c r="AU718" i="1"/>
  <c r="AV718" i="1"/>
  <c r="AW718" i="1"/>
  <c r="C734" i="1"/>
  <c r="E734" i="1"/>
  <c r="K734" i="1"/>
  <c r="L734" i="1"/>
  <c r="M734" i="1"/>
  <c r="N734" i="1"/>
  <c r="O734" i="1"/>
  <c r="P734" i="1"/>
  <c r="Q734" i="1"/>
  <c r="R734" i="1"/>
  <c r="S734" i="1"/>
  <c r="T734" i="1"/>
  <c r="U734" i="1"/>
  <c r="V734" i="1"/>
  <c r="W734" i="1"/>
  <c r="X734" i="1"/>
  <c r="Y734" i="1"/>
  <c r="AD734" i="1"/>
  <c r="AE734" i="1"/>
  <c r="AF734" i="1"/>
  <c r="AG734" i="1"/>
  <c r="AH734" i="1"/>
  <c r="AI734" i="1"/>
  <c r="AJ734" i="1"/>
  <c r="AK734" i="1"/>
  <c r="AL734" i="1"/>
  <c r="AM734" i="1"/>
  <c r="AN734" i="1"/>
  <c r="AO734" i="1"/>
  <c r="AP734" i="1"/>
  <c r="AQ734" i="1"/>
  <c r="AR734" i="1"/>
  <c r="AS734" i="1"/>
  <c r="AT734" i="1"/>
  <c r="AU734" i="1"/>
  <c r="AV734" i="1"/>
  <c r="AW734" i="1"/>
  <c r="C743" i="1"/>
  <c r="E743" i="1"/>
  <c r="K743" i="1"/>
  <c r="L743" i="1"/>
  <c r="M743" i="1"/>
  <c r="N743" i="1"/>
  <c r="O743" i="1"/>
  <c r="P743" i="1"/>
  <c r="Q743" i="1"/>
  <c r="R743" i="1"/>
  <c r="S743" i="1"/>
  <c r="T743" i="1"/>
  <c r="U743" i="1"/>
  <c r="V743" i="1"/>
  <c r="W743" i="1"/>
  <c r="X743" i="1"/>
  <c r="Y743" i="1"/>
  <c r="AD743" i="1"/>
  <c r="AE743" i="1"/>
  <c r="AF743" i="1"/>
  <c r="AG743" i="1"/>
  <c r="AH743" i="1"/>
  <c r="AI743" i="1"/>
  <c r="AJ743" i="1"/>
  <c r="AK743" i="1"/>
  <c r="AL743" i="1"/>
  <c r="AM743" i="1"/>
  <c r="AN743" i="1"/>
  <c r="AO743" i="1"/>
  <c r="AP743" i="1"/>
  <c r="AQ743" i="1"/>
  <c r="AR743" i="1"/>
  <c r="AS743" i="1"/>
  <c r="AT743" i="1"/>
  <c r="AU743" i="1"/>
  <c r="AV743" i="1"/>
  <c r="AW743" i="1"/>
  <c r="A42" i="1"/>
  <c r="C42" i="1"/>
  <c r="E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60" i="1"/>
  <c r="C60" i="1"/>
  <c r="E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V60" i="1"/>
  <c r="AW60" i="1"/>
  <c r="A200" i="1"/>
  <c r="C200" i="1"/>
  <c r="E200" i="1"/>
  <c r="K200" i="1"/>
  <c r="L200" i="1"/>
  <c r="M200" i="1"/>
  <c r="N200" i="1"/>
  <c r="O200" i="1"/>
  <c r="P200" i="1"/>
  <c r="Q200" i="1"/>
  <c r="R200" i="1"/>
  <c r="S200" i="1"/>
  <c r="T200" i="1"/>
  <c r="U200" i="1"/>
  <c r="V200" i="1"/>
  <c r="W200" i="1"/>
  <c r="X200" i="1"/>
  <c r="Y200" i="1"/>
  <c r="AD200" i="1"/>
  <c r="AE200" i="1"/>
  <c r="AF200" i="1"/>
  <c r="AG200" i="1"/>
  <c r="AH200" i="1"/>
  <c r="AI200" i="1"/>
  <c r="AJ200" i="1"/>
  <c r="AK200" i="1"/>
  <c r="AL200" i="1"/>
  <c r="AM200" i="1"/>
  <c r="AN200" i="1"/>
  <c r="AO200" i="1"/>
  <c r="AP200" i="1"/>
  <c r="AQ200" i="1"/>
  <c r="AR200" i="1"/>
  <c r="AS200" i="1"/>
  <c r="AT200" i="1"/>
  <c r="AU200" i="1"/>
  <c r="AV200" i="1"/>
  <c r="AW200" i="1"/>
  <c r="A219" i="1"/>
  <c r="C219" i="1"/>
  <c r="E219" i="1"/>
  <c r="K219" i="1"/>
  <c r="L219" i="1"/>
  <c r="M219" i="1"/>
  <c r="N219" i="1"/>
  <c r="O219" i="1"/>
  <c r="P219" i="1"/>
  <c r="Q219" i="1"/>
  <c r="R219" i="1"/>
  <c r="S219" i="1"/>
  <c r="T219" i="1"/>
  <c r="U219" i="1"/>
  <c r="V219" i="1"/>
  <c r="W219" i="1"/>
  <c r="X219" i="1"/>
  <c r="Y219" i="1"/>
  <c r="AD219" i="1"/>
  <c r="AE219" i="1"/>
  <c r="AF219" i="1"/>
  <c r="AG219" i="1"/>
  <c r="AH219" i="1"/>
  <c r="AI219" i="1"/>
  <c r="AJ219" i="1"/>
  <c r="AK219" i="1"/>
  <c r="AL219" i="1"/>
  <c r="AM219" i="1"/>
  <c r="AN219" i="1"/>
  <c r="AO219" i="1"/>
  <c r="AP219" i="1"/>
  <c r="AQ219" i="1"/>
  <c r="AR219" i="1"/>
  <c r="AS219" i="1"/>
  <c r="AT219" i="1"/>
  <c r="AU219" i="1"/>
  <c r="AV219" i="1"/>
  <c r="AW219" i="1"/>
  <c r="C790" i="1"/>
  <c r="E790" i="1"/>
  <c r="K790" i="1"/>
  <c r="L790" i="1"/>
  <c r="M790" i="1"/>
  <c r="N790" i="1"/>
  <c r="O790" i="1"/>
  <c r="P790" i="1"/>
  <c r="Q790" i="1"/>
  <c r="R790" i="1"/>
  <c r="S790" i="1"/>
  <c r="T790" i="1"/>
  <c r="U790" i="1"/>
  <c r="V790" i="1"/>
  <c r="W790" i="1"/>
  <c r="X790" i="1"/>
  <c r="Y790" i="1"/>
  <c r="AD790" i="1"/>
  <c r="AE790" i="1"/>
  <c r="AF790" i="1"/>
  <c r="AG790" i="1"/>
  <c r="AH790" i="1"/>
  <c r="AI790" i="1"/>
  <c r="AJ790" i="1"/>
  <c r="AK790" i="1"/>
  <c r="AL790" i="1"/>
  <c r="AM790" i="1"/>
  <c r="AN790" i="1"/>
  <c r="AO790" i="1"/>
  <c r="AP790" i="1"/>
  <c r="AQ790" i="1"/>
  <c r="AR790" i="1"/>
  <c r="AS790" i="1"/>
  <c r="AT790" i="1"/>
  <c r="AU790" i="1"/>
  <c r="AV790" i="1"/>
  <c r="AW790" i="1"/>
  <c r="C807" i="1"/>
  <c r="E807" i="1"/>
  <c r="K807" i="1"/>
  <c r="L807" i="1"/>
  <c r="M807" i="1"/>
  <c r="N807" i="1"/>
  <c r="O807" i="1"/>
  <c r="P807" i="1"/>
  <c r="Q807" i="1"/>
  <c r="R807" i="1"/>
  <c r="S807" i="1"/>
  <c r="T807" i="1"/>
  <c r="U807" i="1"/>
  <c r="V807" i="1"/>
  <c r="W807" i="1"/>
  <c r="X807" i="1"/>
  <c r="Y807" i="1"/>
  <c r="AD807" i="1"/>
  <c r="AE807" i="1"/>
  <c r="AF807" i="1"/>
  <c r="AG807" i="1"/>
  <c r="AH807" i="1"/>
  <c r="AI807" i="1"/>
  <c r="AJ807" i="1"/>
  <c r="AK807" i="1"/>
  <c r="AL807" i="1"/>
  <c r="AM807" i="1"/>
  <c r="AN807" i="1"/>
  <c r="AO807" i="1"/>
  <c r="AP807" i="1"/>
  <c r="AQ807" i="1"/>
  <c r="AR807" i="1"/>
  <c r="AS807" i="1"/>
  <c r="AT807" i="1"/>
  <c r="AU807" i="1"/>
  <c r="AV807" i="1"/>
  <c r="AW807" i="1"/>
  <c r="C954" i="1"/>
  <c r="E954" i="1"/>
  <c r="K954" i="1"/>
  <c r="L954" i="1"/>
  <c r="M954" i="1"/>
  <c r="N954" i="1"/>
  <c r="O954" i="1"/>
  <c r="P954" i="1"/>
  <c r="Q954" i="1"/>
  <c r="R954" i="1"/>
  <c r="S954" i="1"/>
  <c r="T954" i="1"/>
  <c r="U954" i="1"/>
  <c r="V954" i="1"/>
  <c r="W954" i="1"/>
  <c r="X954" i="1"/>
  <c r="Y954" i="1"/>
  <c r="AD954" i="1"/>
  <c r="AE954" i="1"/>
  <c r="AF954" i="1"/>
  <c r="AG954" i="1"/>
  <c r="AH954" i="1"/>
  <c r="AI954" i="1"/>
  <c r="AJ954" i="1"/>
  <c r="AK954" i="1"/>
  <c r="AL954" i="1"/>
  <c r="AM954" i="1"/>
  <c r="AN954" i="1"/>
  <c r="AO954" i="1"/>
  <c r="AP954" i="1"/>
  <c r="AQ954" i="1"/>
  <c r="AR954" i="1"/>
  <c r="AS954" i="1"/>
  <c r="AT954" i="1"/>
  <c r="AU954" i="1"/>
  <c r="AV954" i="1"/>
  <c r="AW954" i="1"/>
  <c r="A34" i="1"/>
  <c r="C34" i="1"/>
  <c r="E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B6" i="70"/>
  <c r="A52" i="1"/>
  <c r="C52" i="1"/>
  <c r="E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B7" i="70"/>
  <c r="A396" i="1"/>
  <c r="C396" i="1"/>
  <c r="E396" i="1"/>
  <c r="K396" i="1"/>
  <c r="L396" i="1"/>
  <c r="M396" i="1"/>
  <c r="N396" i="1"/>
  <c r="O396" i="1"/>
  <c r="P396" i="1"/>
  <c r="Q396" i="1"/>
  <c r="R396" i="1"/>
  <c r="S396" i="1"/>
  <c r="T396" i="1"/>
  <c r="U396" i="1"/>
  <c r="V396" i="1"/>
  <c r="W396" i="1"/>
  <c r="X396" i="1"/>
  <c r="Y396" i="1"/>
  <c r="AD396" i="1"/>
  <c r="AE396" i="1"/>
  <c r="AF396" i="1"/>
  <c r="AG396" i="1"/>
  <c r="AH396" i="1"/>
  <c r="AI396" i="1"/>
  <c r="AJ396" i="1"/>
  <c r="AK396" i="1"/>
  <c r="AL396" i="1"/>
  <c r="AM396" i="1"/>
  <c r="AN396" i="1"/>
  <c r="AO396" i="1"/>
  <c r="AP396" i="1"/>
  <c r="AQ396" i="1"/>
  <c r="AR396" i="1"/>
  <c r="AS396" i="1"/>
  <c r="AT396" i="1"/>
  <c r="AU396" i="1"/>
  <c r="AV396" i="1"/>
  <c r="AW396" i="1"/>
  <c r="A414" i="1"/>
  <c r="C414" i="1"/>
  <c r="E414" i="1"/>
  <c r="K414" i="1"/>
  <c r="L414" i="1"/>
  <c r="M414" i="1"/>
  <c r="N414" i="1"/>
  <c r="O414" i="1"/>
  <c r="P414" i="1"/>
  <c r="Q414" i="1"/>
  <c r="R414" i="1"/>
  <c r="S414" i="1"/>
  <c r="T414" i="1"/>
  <c r="U414" i="1"/>
  <c r="V414" i="1"/>
  <c r="W414" i="1"/>
  <c r="X414" i="1"/>
  <c r="Y414" i="1"/>
  <c r="AD414" i="1"/>
  <c r="AE414" i="1"/>
  <c r="AF414" i="1"/>
  <c r="AG414" i="1"/>
  <c r="AH414" i="1"/>
  <c r="AI414" i="1"/>
  <c r="AJ414" i="1"/>
  <c r="AK414" i="1"/>
  <c r="AL414" i="1"/>
  <c r="AM414" i="1"/>
  <c r="AN414" i="1"/>
  <c r="AO414" i="1"/>
  <c r="AP414" i="1"/>
  <c r="AQ414" i="1"/>
  <c r="AR414" i="1"/>
  <c r="AS414" i="1"/>
  <c r="AT414" i="1"/>
  <c r="AU414" i="1"/>
  <c r="AV414" i="1"/>
  <c r="AW414" i="1"/>
  <c r="C519" i="1"/>
  <c r="E519" i="1"/>
  <c r="K519" i="1"/>
  <c r="L519" i="1"/>
  <c r="M519" i="1"/>
  <c r="N519" i="1"/>
  <c r="O519" i="1"/>
  <c r="P519" i="1"/>
  <c r="Q519" i="1"/>
  <c r="R519" i="1"/>
  <c r="S519" i="1"/>
  <c r="T519" i="1"/>
  <c r="U519" i="1"/>
  <c r="V519" i="1"/>
  <c r="W519" i="1"/>
  <c r="X519" i="1"/>
  <c r="Y519" i="1"/>
  <c r="AD519" i="1"/>
  <c r="AE519" i="1"/>
  <c r="AF519" i="1"/>
  <c r="AG519" i="1"/>
  <c r="AH519" i="1"/>
  <c r="AI519" i="1"/>
  <c r="AJ519" i="1"/>
  <c r="AK519" i="1"/>
  <c r="AL519" i="1"/>
  <c r="AM519" i="1"/>
  <c r="AN519" i="1"/>
  <c r="AO519" i="1"/>
  <c r="AP519" i="1"/>
  <c r="AQ519" i="1"/>
  <c r="AR519" i="1"/>
  <c r="AS519" i="1"/>
  <c r="AT519" i="1"/>
  <c r="AU519" i="1"/>
  <c r="AV519" i="1"/>
  <c r="AW519" i="1"/>
  <c r="G6" i="70"/>
  <c r="C540" i="1"/>
  <c r="E540" i="1"/>
  <c r="K540" i="1"/>
  <c r="L540" i="1"/>
  <c r="M540" i="1"/>
  <c r="N540" i="1"/>
  <c r="O540" i="1"/>
  <c r="P540" i="1"/>
  <c r="Q540" i="1"/>
  <c r="R540" i="1"/>
  <c r="S540" i="1"/>
  <c r="T540" i="1"/>
  <c r="U540" i="1"/>
  <c r="V540" i="1"/>
  <c r="W540" i="1"/>
  <c r="X540" i="1"/>
  <c r="Y540" i="1"/>
  <c r="AD540" i="1"/>
  <c r="AE540" i="1"/>
  <c r="AF540" i="1"/>
  <c r="AG540" i="1"/>
  <c r="AH540" i="1"/>
  <c r="AI540" i="1"/>
  <c r="AJ540" i="1"/>
  <c r="AK540" i="1"/>
  <c r="AL540" i="1"/>
  <c r="AM540" i="1"/>
  <c r="AN540" i="1"/>
  <c r="AO540" i="1"/>
  <c r="AP540" i="1"/>
  <c r="AQ540" i="1"/>
  <c r="AR540" i="1"/>
  <c r="AS540" i="1"/>
  <c r="AT540" i="1"/>
  <c r="AU540" i="1"/>
  <c r="AV540" i="1"/>
  <c r="AW540" i="1"/>
  <c r="G7" i="70"/>
  <c r="C560" i="1"/>
  <c r="E560" i="1"/>
  <c r="K560" i="1"/>
  <c r="L560" i="1"/>
  <c r="M560" i="1"/>
  <c r="N560" i="1"/>
  <c r="O560" i="1"/>
  <c r="P560" i="1"/>
  <c r="Q560" i="1"/>
  <c r="R560" i="1"/>
  <c r="S560" i="1"/>
  <c r="T560" i="1"/>
  <c r="U560" i="1"/>
  <c r="V560" i="1"/>
  <c r="W560" i="1"/>
  <c r="X560" i="1"/>
  <c r="Y560" i="1"/>
  <c r="AD560" i="1"/>
  <c r="AE560" i="1"/>
  <c r="AF560" i="1"/>
  <c r="AG560" i="1"/>
  <c r="AH560" i="1"/>
  <c r="AI560" i="1"/>
  <c r="AJ560" i="1"/>
  <c r="AK560" i="1"/>
  <c r="AL560" i="1"/>
  <c r="AM560" i="1"/>
  <c r="AN560" i="1"/>
  <c r="AO560" i="1"/>
  <c r="AP560" i="1"/>
  <c r="AQ560" i="1"/>
  <c r="AR560" i="1"/>
  <c r="AS560" i="1"/>
  <c r="AT560" i="1"/>
  <c r="AU560" i="1"/>
  <c r="AV560" i="1"/>
  <c r="AW560" i="1"/>
  <c r="G8" i="70"/>
  <c r="M6" i="70"/>
  <c r="M7" i="70"/>
  <c r="M8" i="70"/>
  <c r="A8" i="1"/>
  <c r="C8" i="1"/>
  <c r="E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B4" i="70"/>
  <c r="A21" i="1"/>
  <c r="C21" i="1"/>
  <c r="E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B5" i="70"/>
  <c r="A212" i="1"/>
  <c r="C212" i="1"/>
  <c r="E212" i="1"/>
  <c r="K212" i="1"/>
  <c r="L212" i="1"/>
  <c r="M212" i="1"/>
  <c r="N212" i="1"/>
  <c r="O212" i="1"/>
  <c r="P212" i="1"/>
  <c r="Q212" i="1"/>
  <c r="R212" i="1"/>
  <c r="S212" i="1"/>
  <c r="T212" i="1"/>
  <c r="U212" i="1"/>
  <c r="V212" i="1"/>
  <c r="W212" i="1"/>
  <c r="X212" i="1"/>
  <c r="Y212" i="1"/>
  <c r="AD212" i="1"/>
  <c r="AE212" i="1"/>
  <c r="AF212" i="1"/>
  <c r="AG212" i="1"/>
  <c r="AH212" i="1"/>
  <c r="AI212" i="1"/>
  <c r="AJ212" i="1"/>
  <c r="AK212" i="1"/>
  <c r="AL212" i="1"/>
  <c r="AM212" i="1"/>
  <c r="AN212" i="1"/>
  <c r="AO212" i="1"/>
  <c r="AP212" i="1"/>
  <c r="AQ212" i="1"/>
  <c r="AR212" i="1"/>
  <c r="AS212" i="1"/>
  <c r="AT212" i="1"/>
  <c r="AU212" i="1"/>
  <c r="AV212" i="1"/>
  <c r="AW212" i="1"/>
  <c r="D5" i="70"/>
  <c r="A231" i="1"/>
  <c r="C231" i="1"/>
  <c r="E231" i="1"/>
  <c r="K231" i="1"/>
  <c r="L231" i="1"/>
  <c r="M231" i="1"/>
  <c r="N231" i="1"/>
  <c r="O231" i="1"/>
  <c r="P231" i="1"/>
  <c r="Q231" i="1"/>
  <c r="R231" i="1"/>
  <c r="S231" i="1"/>
  <c r="T231" i="1"/>
  <c r="U231" i="1"/>
  <c r="V231" i="1"/>
  <c r="W231" i="1"/>
  <c r="X231" i="1"/>
  <c r="Y231" i="1"/>
  <c r="AD231" i="1"/>
  <c r="AE231" i="1"/>
  <c r="AF231" i="1"/>
  <c r="AG231" i="1"/>
  <c r="AH231" i="1"/>
  <c r="AI231" i="1"/>
  <c r="AJ231" i="1"/>
  <c r="AK231" i="1"/>
  <c r="AL231" i="1"/>
  <c r="AM231" i="1"/>
  <c r="AN231" i="1"/>
  <c r="AO231" i="1"/>
  <c r="AP231" i="1"/>
  <c r="AQ231" i="1"/>
  <c r="AR231" i="1"/>
  <c r="AS231" i="1"/>
  <c r="AT231" i="1"/>
  <c r="AU231" i="1"/>
  <c r="AV231" i="1"/>
  <c r="AW231" i="1"/>
  <c r="A147" i="1"/>
  <c r="C147" i="1"/>
  <c r="E147" i="1"/>
  <c r="K147" i="1"/>
  <c r="L147" i="1"/>
  <c r="M147" i="1"/>
  <c r="N147" i="1"/>
  <c r="O147" i="1"/>
  <c r="P147" i="1"/>
  <c r="Q147" i="1"/>
  <c r="R147" i="1"/>
  <c r="S147" i="1"/>
  <c r="T147" i="1"/>
  <c r="U147" i="1"/>
  <c r="V147" i="1"/>
  <c r="W147" i="1"/>
  <c r="X147" i="1"/>
  <c r="Y147" i="1"/>
  <c r="AD147" i="1"/>
  <c r="AE147" i="1"/>
  <c r="AF147" i="1"/>
  <c r="AG147" i="1"/>
  <c r="AH147" i="1"/>
  <c r="AI147" i="1"/>
  <c r="AJ147" i="1"/>
  <c r="AK147" i="1"/>
  <c r="AL147" i="1"/>
  <c r="AM147" i="1"/>
  <c r="AN147" i="1"/>
  <c r="AO147" i="1"/>
  <c r="AP147" i="1"/>
  <c r="AQ147" i="1"/>
  <c r="AR147" i="1"/>
  <c r="AS147" i="1"/>
  <c r="AT147" i="1"/>
  <c r="AU147" i="1"/>
  <c r="AV147" i="1"/>
  <c r="AW147" i="1"/>
  <c r="C921" i="1"/>
  <c r="E921" i="1"/>
  <c r="K921" i="1"/>
  <c r="L921" i="1"/>
  <c r="M921" i="1"/>
  <c r="N921" i="1"/>
  <c r="O921" i="1"/>
  <c r="P921" i="1"/>
  <c r="Q921" i="1"/>
  <c r="R921" i="1"/>
  <c r="S921" i="1"/>
  <c r="T921" i="1"/>
  <c r="U921" i="1"/>
  <c r="V921" i="1"/>
  <c r="W921" i="1"/>
  <c r="X921" i="1"/>
  <c r="Y921" i="1"/>
  <c r="AD921" i="1"/>
  <c r="AE921" i="1"/>
  <c r="AF921" i="1"/>
  <c r="AG921" i="1"/>
  <c r="AH921" i="1"/>
  <c r="AI921" i="1"/>
  <c r="AJ921" i="1"/>
  <c r="AK921" i="1"/>
  <c r="AL921" i="1"/>
  <c r="AM921" i="1"/>
  <c r="AN921" i="1"/>
  <c r="AO921" i="1"/>
  <c r="AP921" i="1"/>
  <c r="AQ921" i="1"/>
  <c r="AR921" i="1"/>
  <c r="AS921" i="1"/>
  <c r="AT921" i="1"/>
  <c r="AU921" i="1"/>
  <c r="AV921" i="1"/>
  <c r="AW921" i="1"/>
  <c r="L8" i="70"/>
  <c r="C581" i="1"/>
  <c r="E581" i="1"/>
  <c r="K581" i="1"/>
  <c r="L581" i="1"/>
  <c r="M581" i="1"/>
  <c r="N581" i="1"/>
  <c r="O581" i="1"/>
  <c r="P581" i="1"/>
  <c r="Q581" i="1"/>
  <c r="R581" i="1"/>
  <c r="S581" i="1"/>
  <c r="T581" i="1"/>
  <c r="U581" i="1"/>
  <c r="V581" i="1"/>
  <c r="W581" i="1"/>
  <c r="X581" i="1"/>
  <c r="Y581" i="1"/>
  <c r="AD581" i="1"/>
  <c r="AE581" i="1"/>
  <c r="AF581" i="1"/>
  <c r="AG581" i="1"/>
  <c r="AH581" i="1"/>
  <c r="AI581" i="1"/>
  <c r="AJ581" i="1"/>
  <c r="AK581" i="1"/>
  <c r="AL581" i="1"/>
  <c r="AM581" i="1"/>
  <c r="AN581" i="1"/>
  <c r="AO581" i="1"/>
  <c r="AP581" i="1"/>
  <c r="AQ581" i="1"/>
  <c r="AR581" i="1"/>
  <c r="AS581" i="1"/>
  <c r="AT581" i="1"/>
  <c r="AU581" i="1"/>
  <c r="AV581" i="1"/>
  <c r="AW581" i="1"/>
  <c r="H4" i="70"/>
  <c r="C599" i="1"/>
  <c r="E599" i="1"/>
  <c r="K599" i="1"/>
  <c r="L599" i="1"/>
  <c r="M599" i="1"/>
  <c r="N599" i="1"/>
  <c r="O599" i="1"/>
  <c r="P599" i="1"/>
  <c r="Q599" i="1"/>
  <c r="R599" i="1"/>
  <c r="S599" i="1"/>
  <c r="T599" i="1"/>
  <c r="U599" i="1"/>
  <c r="V599" i="1"/>
  <c r="W599" i="1"/>
  <c r="X599" i="1"/>
  <c r="Y599" i="1"/>
  <c r="AD599" i="1"/>
  <c r="AE599" i="1"/>
  <c r="AF599" i="1"/>
  <c r="AG599" i="1"/>
  <c r="AH599" i="1"/>
  <c r="AI599" i="1"/>
  <c r="AJ599" i="1"/>
  <c r="AK599" i="1"/>
  <c r="AL599" i="1"/>
  <c r="AM599" i="1"/>
  <c r="AN599" i="1"/>
  <c r="AO599" i="1"/>
  <c r="AP599" i="1"/>
  <c r="AQ599" i="1"/>
  <c r="AR599" i="1"/>
  <c r="AS599" i="1"/>
  <c r="AT599" i="1"/>
  <c r="AU599" i="1"/>
  <c r="AV599" i="1"/>
  <c r="AW599" i="1"/>
  <c r="H5" i="70"/>
  <c r="C619" i="1"/>
  <c r="E619" i="1"/>
  <c r="K619" i="1"/>
  <c r="L619" i="1"/>
  <c r="M619" i="1"/>
  <c r="N619" i="1"/>
  <c r="O619" i="1"/>
  <c r="P619" i="1"/>
  <c r="Q619" i="1"/>
  <c r="R619" i="1"/>
  <c r="S619" i="1"/>
  <c r="T619" i="1"/>
  <c r="U619" i="1"/>
  <c r="V619" i="1"/>
  <c r="W619" i="1"/>
  <c r="X619" i="1"/>
  <c r="Y619" i="1"/>
  <c r="AD619" i="1"/>
  <c r="AE619" i="1"/>
  <c r="AF619" i="1"/>
  <c r="AG619" i="1"/>
  <c r="AH619" i="1"/>
  <c r="AI619" i="1"/>
  <c r="AJ619" i="1"/>
  <c r="AK619" i="1"/>
  <c r="AL619" i="1"/>
  <c r="AM619" i="1"/>
  <c r="AN619" i="1"/>
  <c r="AO619" i="1"/>
  <c r="AP619" i="1"/>
  <c r="AQ619" i="1"/>
  <c r="AR619" i="1"/>
  <c r="AS619" i="1"/>
  <c r="AT619" i="1"/>
  <c r="AU619" i="1"/>
  <c r="AV619" i="1"/>
  <c r="AW619" i="1"/>
  <c r="H6" i="70"/>
  <c r="C901" i="1"/>
  <c r="E901" i="1"/>
  <c r="K901" i="1"/>
  <c r="L901" i="1"/>
  <c r="M901" i="1"/>
  <c r="N901" i="1"/>
  <c r="O901" i="1"/>
  <c r="P901" i="1"/>
  <c r="Q901" i="1"/>
  <c r="R901" i="1"/>
  <c r="S901" i="1"/>
  <c r="T901" i="1"/>
  <c r="U901" i="1"/>
  <c r="V901" i="1"/>
  <c r="W901" i="1"/>
  <c r="X901" i="1"/>
  <c r="Y901" i="1"/>
  <c r="AD901" i="1"/>
  <c r="AE901" i="1"/>
  <c r="AF901" i="1"/>
  <c r="AG901" i="1"/>
  <c r="AH901" i="1"/>
  <c r="AI901" i="1"/>
  <c r="AJ901" i="1"/>
  <c r="AK901" i="1"/>
  <c r="AL901" i="1"/>
  <c r="AM901" i="1"/>
  <c r="AN901" i="1"/>
  <c r="AO901" i="1"/>
  <c r="AP901" i="1"/>
  <c r="AQ901" i="1"/>
  <c r="AR901" i="1"/>
  <c r="AS901" i="1"/>
  <c r="AT901" i="1"/>
  <c r="AU901" i="1"/>
  <c r="AV901" i="1"/>
  <c r="AW901" i="1"/>
  <c r="L7" i="70"/>
  <c r="O7" i="70"/>
  <c r="O8" i="70"/>
  <c r="A189" i="1"/>
  <c r="C189" i="1"/>
  <c r="E189" i="1"/>
  <c r="K189" i="1"/>
  <c r="L189" i="1"/>
  <c r="M189" i="1"/>
  <c r="N189" i="1"/>
  <c r="O189" i="1"/>
  <c r="P189" i="1"/>
  <c r="Q189" i="1"/>
  <c r="R189" i="1"/>
  <c r="S189" i="1"/>
  <c r="T189" i="1"/>
  <c r="U189" i="1"/>
  <c r="V189" i="1"/>
  <c r="W189" i="1"/>
  <c r="X189" i="1"/>
  <c r="Y189" i="1"/>
  <c r="AD189" i="1"/>
  <c r="AE189" i="1"/>
  <c r="AF189" i="1"/>
  <c r="AG189" i="1"/>
  <c r="AH189" i="1"/>
  <c r="AI189" i="1"/>
  <c r="AJ189" i="1"/>
  <c r="AK189" i="1"/>
  <c r="AL189" i="1"/>
  <c r="AM189" i="1"/>
  <c r="AN189" i="1"/>
  <c r="AO189" i="1"/>
  <c r="AP189" i="1"/>
  <c r="AQ189" i="1"/>
  <c r="AR189" i="1"/>
  <c r="AS189" i="1"/>
  <c r="AT189" i="1"/>
  <c r="AU189" i="1"/>
  <c r="AV189" i="1"/>
  <c r="AW189" i="1"/>
  <c r="C594" i="1"/>
  <c r="E594" i="1"/>
  <c r="K594" i="1"/>
  <c r="L594" i="1"/>
  <c r="M594" i="1"/>
  <c r="N594" i="1"/>
  <c r="O594" i="1"/>
  <c r="P594" i="1"/>
  <c r="Q594" i="1"/>
  <c r="R594" i="1"/>
  <c r="S594" i="1"/>
  <c r="T594" i="1"/>
  <c r="U594" i="1"/>
  <c r="V594" i="1"/>
  <c r="W594" i="1"/>
  <c r="X594" i="1"/>
  <c r="Y594" i="1"/>
  <c r="AD594" i="1"/>
  <c r="AE594" i="1"/>
  <c r="AF594" i="1"/>
  <c r="AG594" i="1"/>
  <c r="AH594" i="1"/>
  <c r="AI594" i="1"/>
  <c r="AJ594" i="1"/>
  <c r="AK594" i="1"/>
  <c r="AL594" i="1"/>
  <c r="AM594" i="1"/>
  <c r="AN594" i="1"/>
  <c r="AO594" i="1"/>
  <c r="AP594" i="1"/>
  <c r="AQ594" i="1"/>
  <c r="AR594" i="1"/>
  <c r="AS594" i="1"/>
  <c r="AT594" i="1"/>
  <c r="AU594" i="1"/>
  <c r="AV594" i="1"/>
  <c r="AW594" i="1"/>
  <c r="C614" i="1"/>
  <c r="E614" i="1"/>
  <c r="K614" i="1"/>
  <c r="L614" i="1"/>
  <c r="M614" i="1"/>
  <c r="N614" i="1"/>
  <c r="O614" i="1"/>
  <c r="P614" i="1"/>
  <c r="Q614" i="1"/>
  <c r="R614" i="1"/>
  <c r="S614" i="1"/>
  <c r="T614" i="1"/>
  <c r="U614" i="1"/>
  <c r="V614" i="1"/>
  <c r="W614" i="1"/>
  <c r="X614" i="1"/>
  <c r="Y614" i="1"/>
  <c r="AD614" i="1"/>
  <c r="AE614" i="1"/>
  <c r="AF614" i="1"/>
  <c r="AG614" i="1"/>
  <c r="AH614" i="1"/>
  <c r="AI614" i="1"/>
  <c r="AJ614" i="1"/>
  <c r="AK614" i="1"/>
  <c r="AL614" i="1"/>
  <c r="AM614" i="1"/>
  <c r="AN614" i="1"/>
  <c r="AO614" i="1"/>
  <c r="AP614" i="1"/>
  <c r="AQ614" i="1"/>
  <c r="AR614" i="1"/>
  <c r="AS614" i="1"/>
  <c r="AT614" i="1"/>
  <c r="AU614" i="1"/>
  <c r="AV614" i="1"/>
  <c r="AW614" i="1"/>
  <c r="C632" i="1"/>
  <c r="E632" i="1"/>
  <c r="K632" i="1"/>
  <c r="L632" i="1"/>
  <c r="M632" i="1"/>
  <c r="N632" i="1"/>
  <c r="O632" i="1"/>
  <c r="P632" i="1"/>
  <c r="Q632" i="1"/>
  <c r="R632" i="1"/>
  <c r="S632" i="1"/>
  <c r="T632" i="1"/>
  <c r="U632" i="1"/>
  <c r="V632" i="1"/>
  <c r="W632" i="1"/>
  <c r="X632" i="1"/>
  <c r="Y632" i="1"/>
  <c r="AD632" i="1"/>
  <c r="AE632" i="1"/>
  <c r="AF632" i="1"/>
  <c r="AG632" i="1"/>
  <c r="AH632" i="1"/>
  <c r="AI632" i="1"/>
  <c r="AJ632" i="1"/>
  <c r="AK632" i="1"/>
  <c r="AL632" i="1"/>
  <c r="AM632" i="1"/>
  <c r="AN632" i="1"/>
  <c r="AO632" i="1"/>
  <c r="AP632" i="1"/>
  <c r="AQ632" i="1"/>
  <c r="AR632" i="1"/>
  <c r="AS632" i="1"/>
  <c r="AT632" i="1"/>
  <c r="AU632" i="1"/>
  <c r="AV632" i="1"/>
  <c r="AW632" i="1"/>
  <c r="C674" i="1"/>
  <c r="E674" i="1"/>
  <c r="K674" i="1"/>
  <c r="L674" i="1"/>
  <c r="M674" i="1"/>
  <c r="N674" i="1"/>
  <c r="O674" i="1"/>
  <c r="P674" i="1"/>
  <c r="Q674" i="1"/>
  <c r="R674" i="1"/>
  <c r="S674" i="1"/>
  <c r="T674" i="1"/>
  <c r="U674" i="1"/>
  <c r="V674" i="1"/>
  <c r="W674" i="1"/>
  <c r="X674" i="1"/>
  <c r="Y674" i="1"/>
  <c r="AD674" i="1"/>
  <c r="AE674" i="1"/>
  <c r="AF674" i="1"/>
  <c r="AG674" i="1"/>
  <c r="AH674" i="1"/>
  <c r="AI674" i="1"/>
  <c r="AJ674" i="1"/>
  <c r="AK674" i="1"/>
  <c r="AL674" i="1"/>
  <c r="AM674" i="1"/>
  <c r="AN674" i="1"/>
  <c r="AO674" i="1"/>
  <c r="AP674" i="1"/>
  <c r="AQ674" i="1"/>
  <c r="AR674" i="1"/>
  <c r="AS674" i="1"/>
  <c r="AT674" i="1"/>
  <c r="AU674" i="1"/>
  <c r="AV674" i="1"/>
  <c r="AW674" i="1"/>
  <c r="C689" i="1"/>
  <c r="E689" i="1"/>
  <c r="K689" i="1"/>
  <c r="L689" i="1"/>
  <c r="M689" i="1"/>
  <c r="N689" i="1"/>
  <c r="O689" i="1"/>
  <c r="P689" i="1"/>
  <c r="Q689" i="1"/>
  <c r="R689" i="1"/>
  <c r="S689" i="1"/>
  <c r="T689" i="1"/>
  <c r="U689" i="1"/>
  <c r="V689" i="1"/>
  <c r="W689" i="1"/>
  <c r="X689" i="1"/>
  <c r="Y689" i="1"/>
  <c r="AD689" i="1"/>
  <c r="AE689" i="1"/>
  <c r="AF689" i="1"/>
  <c r="AG689" i="1"/>
  <c r="AH689" i="1"/>
  <c r="AI689" i="1"/>
  <c r="AJ689" i="1"/>
  <c r="AK689" i="1"/>
  <c r="AL689" i="1"/>
  <c r="AM689" i="1"/>
  <c r="AN689" i="1"/>
  <c r="AO689" i="1"/>
  <c r="AP689" i="1"/>
  <c r="AQ689" i="1"/>
  <c r="AR689" i="1"/>
  <c r="AS689" i="1"/>
  <c r="AT689" i="1"/>
  <c r="AU689" i="1"/>
  <c r="AV689" i="1"/>
  <c r="AW689" i="1"/>
  <c r="A36" i="1"/>
  <c r="C36" i="1"/>
  <c r="E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54" i="1"/>
  <c r="C54" i="1"/>
  <c r="E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71" i="1"/>
  <c r="C71" i="1"/>
  <c r="E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AU71" i="1"/>
  <c r="AV71" i="1"/>
  <c r="AW71" i="1"/>
  <c r="A152" i="1"/>
  <c r="C152" i="1"/>
  <c r="E152" i="1"/>
  <c r="K152" i="1"/>
  <c r="L152" i="1"/>
  <c r="M152" i="1"/>
  <c r="N152" i="1"/>
  <c r="O152" i="1"/>
  <c r="P152" i="1"/>
  <c r="Q152" i="1"/>
  <c r="R152" i="1"/>
  <c r="S152" i="1"/>
  <c r="T152" i="1"/>
  <c r="U152" i="1"/>
  <c r="V152" i="1"/>
  <c r="W152" i="1"/>
  <c r="X152" i="1"/>
  <c r="Y152" i="1"/>
  <c r="AD152" i="1"/>
  <c r="AE152" i="1"/>
  <c r="AF152" i="1"/>
  <c r="AG152" i="1"/>
  <c r="AH152" i="1"/>
  <c r="AI152" i="1"/>
  <c r="AJ152" i="1"/>
  <c r="AK152" i="1"/>
  <c r="AL152" i="1"/>
  <c r="AM152" i="1"/>
  <c r="AN152" i="1"/>
  <c r="AO152" i="1"/>
  <c r="AP152" i="1"/>
  <c r="AQ152" i="1"/>
  <c r="AR152" i="1"/>
  <c r="AS152" i="1"/>
  <c r="AT152" i="1"/>
  <c r="AU152" i="1"/>
  <c r="AV152" i="1"/>
  <c r="AW152" i="1"/>
  <c r="A174" i="1"/>
  <c r="C174" i="1"/>
  <c r="E174" i="1"/>
  <c r="K174" i="1"/>
  <c r="L174" i="1"/>
  <c r="M174" i="1"/>
  <c r="N174" i="1"/>
  <c r="O174" i="1"/>
  <c r="P174" i="1"/>
  <c r="Q174" i="1"/>
  <c r="R174" i="1"/>
  <c r="S174" i="1"/>
  <c r="T174" i="1"/>
  <c r="U174" i="1"/>
  <c r="V174" i="1"/>
  <c r="W174" i="1"/>
  <c r="X174" i="1"/>
  <c r="Y174" i="1"/>
  <c r="AD174" i="1"/>
  <c r="AE174" i="1"/>
  <c r="AF174" i="1"/>
  <c r="AG174" i="1"/>
  <c r="AH174" i="1"/>
  <c r="AI174" i="1"/>
  <c r="AJ174" i="1"/>
  <c r="AK174" i="1"/>
  <c r="AL174" i="1"/>
  <c r="AM174" i="1"/>
  <c r="AN174" i="1"/>
  <c r="AO174" i="1"/>
  <c r="AP174" i="1"/>
  <c r="AQ174" i="1"/>
  <c r="AR174" i="1"/>
  <c r="AS174" i="1"/>
  <c r="AT174" i="1"/>
  <c r="AU174" i="1"/>
  <c r="AV174" i="1"/>
  <c r="AW174" i="1"/>
  <c r="A236" i="1"/>
  <c r="C236" i="1"/>
  <c r="E236" i="1"/>
  <c r="K236" i="1"/>
  <c r="L236" i="1"/>
  <c r="M236" i="1"/>
  <c r="N236" i="1"/>
  <c r="O236" i="1"/>
  <c r="P236" i="1"/>
  <c r="Q236" i="1"/>
  <c r="R236" i="1"/>
  <c r="S236" i="1"/>
  <c r="T236" i="1"/>
  <c r="U236" i="1"/>
  <c r="V236" i="1"/>
  <c r="W236" i="1"/>
  <c r="X236" i="1"/>
  <c r="Y236" i="1"/>
  <c r="AD236" i="1"/>
  <c r="AE236" i="1"/>
  <c r="AF236" i="1"/>
  <c r="AG236" i="1"/>
  <c r="AH236" i="1"/>
  <c r="AI236" i="1"/>
  <c r="AJ236" i="1"/>
  <c r="AK236" i="1"/>
  <c r="AL236" i="1"/>
  <c r="AM236" i="1"/>
  <c r="AN236" i="1"/>
  <c r="AO236" i="1"/>
  <c r="AP236" i="1"/>
  <c r="AQ236" i="1"/>
  <c r="AR236" i="1"/>
  <c r="AS236" i="1"/>
  <c r="AT236" i="1"/>
  <c r="AU236" i="1"/>
  <c r="AV236" i="1"/>
  <c r="AW236" i="1"/>
  <c r="A253" i="1"/>
  <c r="C253" i="1"/>
  <c r="E253" i="1"/>
  <c r="K253" i="1"/>
  <c r="L253" i="1"/>
  <c r="M253" i="1"/>
  <c r="N253" i="1"/>
  <c r="O253" i="1"/>
  <c r="P253" i="1"/>
  <c r="Q253" i="1"/>
  <c r="R253" i="1"/>
  <c r="S253" i="1"/>
  <c r="T253" i="1"/>
  <c r="U253" i="1"/>
  <c r="V253" i="1"/>
  <c r="W253" i="1"/>
  <c r="X253" i="1"/>
  <c r="Y253" i="1"/>
  <c r="AD253" i="1"/>
  <c r="AE253" i="1"/>
  <c r="AF253" i="1"/>
  <c r="AG253" i="1"/>
  <c r="AH253" i="1"/>
  <c r="AI253" i="1"/>
  <c r="AJ253" i="1"/>
  <c r="AK253" i="1"/>
  <c r="AL253" i="1"/>
  <c r="AM253" i="1"/>
  <c r="AN253" i="1"/>
  <c r="AO253" i="1"/>
  <c r="AP253" i="1"/>
  <c r="AQ253" i="1"/>
  <c r="AR253" i="1"/>
  <c r="AS253" i="1"/>
  <c r="AT253" i="1"/>
  <c r="AU253" i="1"/>
  <c r="AV253" i="1"/>
  <c r="AW253" i="1"/>
  <c r="C761" i="1"/>
  <c r="E761" i="1"/>
  <c r="K761" i="1"/>
  <c r="L761" i="1"/>
  <c r="M761" i="1"/>
  <c r="N761" i="1"/>
  <c r="O761" i="1"/>
  <c r="P761" i="1"/>
  <c r="Q761" i="1"/>
  <c r="R761" i="1"/>
  <c r="S761" i="1"/>
  <c r="T761" i="1"/>
  <c r="U761" i="1"/>
  <c r="V761" i="1"/>
  <c r="W761" i="1"/>
  <c r="X761" i="1"/>
  <c r="Y761" i="1"/>
  <c r="AD761" i="1"/>
  <c r="AE761" i="1"/>
  <c r="AF761" i="1"/>
  <c r="AG761" i="1"/>
  <c r="AH761" i="1"/>
  <c r="AI761" i="1"/>
  <c r="AJ761" i="1"/>
  <c r="AK761" i="1"/>
  <c r="AL761" i="1"/>
  <c r="AM761" i="1"/>
  <c r="AN761" i="1"/>
  <c r="AO761" i="1"/>
  <c r="AP761" i="1"/>
  <c r="AQ761" i="1"/>
  <c r="AR761" i="1"/>
  <c r="AS761" i="1"/>
  <c r="AT761" i="1"/>
  <c r="AU761" i="1"/>
  <c r="AV761" i="1"/>
  <c r="AW761" i="1"/>
  <c r="C776" i="1"/>
  <c r="E776" i="1"/>
  <c r="K776" i="1"/>
  <c r="L776" i="1"/>
  <c r="M776" i="1"/>
  <c r="N776" i="1"/>
  <c r="O776" i="1"/>
  <c r="P776" i="1"/>
  <c r="Q776" i="1"/>
  <c r="R776" i="1"/>
  <c r="S776" i="1"/>
  <c r="T776" i="1"/>
  <c r="U776" i="1"/>
  <c r="V776" i="1"/>
  <c r="W776" i="1"/>
  <c r="X776" i="1"/>
  <c r="Y776" i="1"/>
  <c r="AD776" i="1"/>
  <c r="AE776" i="1"/>
  <c r="AF776" i="1"/>
  <c r="AG776" i="1"/>
  <c r="AH776" i="1"/>
  <c r="AI776" i="1"/>
  <c r="AJ776" i="1"/>
  <c r="AK776" i="1"/>
  <c r="AL776" i="1"/>
  <c r="AM776" i="1"/>
  <c r="AN776" i="1"/>
  <c r="AO776" i="1"/>
  <c r="AP776" i="1"/>
  <c r="AQ776" i="1"/>
  <c r="AR776" i="1"/>
  <c r="AS776" i="1"/>
  <c r="AT776" i="1"/>
  <c r="AU776" i="1"/>
  <c r="AV776" i="1"/>
  <c r="AW776" i="1"/>
  <c r="C846" i="1"/>
  <c r="E846" i="1"/>
  <c r="K846" i="1"/>
  <c r="L846" i="1"/>
  <c r="M846" i="1"/>
  <c r="N846" i="1"/>
  <c r="O846" i="1"/>
  <c r="P846" i="1"/>
  <c r="Q846" i="1"/>
  <c r="R846" i="1"/>
  <c r="S846" i="1"/>
  <c r="T846" i="1"/>
  <c r="U846" i="1"/>
  <c r="V846" i="1"/>
  <c r="W846" i="1"/>
  <c r="X846" i="1"/>
  <c r="Y846" i="1"/>
  <c r="AD846" i="1"/>
  <c r="AE846" i="1"/>
  <c r="AF846" i="1"/>
  <c r="AG846" i="1"/>
  <c r="AH846" i="1"/>
  <c r="AI846" i="1"/>
  <c r="AJ846" i="1"/>
  <c r="AK846" i="1"/>
  <c r="AL846" i="1"/>
  <c r="AM846" i="1"/>
  <c r="AN846" i="1"/>
  <c r="AO846" i="1"/>
  <c r="AP846" i="1"/>
  <c r="AQ846" i="1"/>
  <c r="AR846" i="1"/>
  <c r="AS846" i="1"/>
  <c r="AT846" i="1"/>
  <c r="AU846" i="1"/>
  <c r="AV846" i="1"/>
  <c r="AW846" i="1"/>
  <c r="C499" i="1"/>
  <c r="E499" i="1"/>
  <c r="K499" i="1"/>
  <c r="L499" i="1"/>
  <c r="M499" i="1"/>
  <c r="N499" i="1"/>
  <c r="O499" i="1"/>
  <c r="P499" i="1"/>
  <c r="Q499" i="1"/>
  <c r="R499" i="1"/>
  <c r="S499" i="1"/>
  <c r="T499" i="1"/>
  <c r="U499" i="1"/>
  <c r="V499" i="1"/>
  <c r="W499" i="1"/>
  <c r="X499" i="1"/>
  <c r="Y499" i="1"/>
  <c r="AD499" i="1"/>
  <c r="AE499" i="1"/>
  <c r="AF499" i="1"/>
  <c r="AG499" i="1"/>
  <c r="AH499" i="1"/>
  <c r="AI499" i="1"/>
  <c r="AJ499" i="1"/>
  <c r="AK499" i="1"/>
  <c r="AL499" i="1"/>
  <c r="AM499" i="1"/>
  <c r="AN499" i="1"/>
  <c r="AO499" i="1"/>
  <c r="AP499" i="1"/>
  <c r="AQ499" i="1"/>
  <c r="AR499" i="1"/>
  <c r="AS499" i="1"/>
  <c r="AT499" i="1"/>
  <c r="AU499" i="1"/>
  <c r="AV499" i="1"/>
  <c r="AW499" i="1"/>
  <c r="A355" i="1"/>
  <c r="C355" i="1"/>
  <c r="E355" i="1"/>
  <c r="K355" i="1"/>
  <c r="L355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C709" i="1"/>
  <c r="E709" i="1"/>
  <c r="K709" i="1"/>
  <c r="L709" i="1"/>
  <c r="M709" i="1"/>
  <c r="N709" i="1"/>
  <c r="O709" i="1"/>
  <c r="P709" i="1"/>
  <c r="Q709" i="1"/>
  <c r="R709" i="1"/>
  <c r="S709" i="1"/>
  <c r="T709" i="1"/>
  <c r="U709" i="1"/>
  <c r="V709" i="1"/>
  <c r="W709" i="1"/>
  <c r="X709" i="1"/>
  <c r="Y709" i="1"/>
  <c r="AD709" i="1"/>
  <c r="AE709" i="1"/>
  <c r="AF709" i="1"/>
  <c r="AG709" i="1"/>
  <c r="AH709" i="1"/>
  <c r="AI709" i="1"/>
  <c r="AJ709" i="1"/>
  <c r="AK709" i="1"/>
  <c r="AL709" i="1"/>
  <c r="AM709" i="1"/>
  <c r="AN709" i="1"/>
  <c r="AO709" i="1"/>
  <c r="AP709" i="1"/>
  <c r="AQ709" i="1"/>
  <c r="AR709" i="1"/>
  <c r="AS709" i="1"/>
  <c r="AT709" i="1"/>
  <c r="AU709" i="1"/>
  <c r="AV709" i="1"/>
  <c r="AW709" i="1"/>
  <c r="C726" i="1"/>
  <c r="E726" i="1"/>
  <c r="K726" i="1"/>
  <c r="L726" i="1"/>
  <c r="M726" i="1"/>
  <c r="N726" i="1"/>
  <c r="O726" i="1"/>
  <c r="P726" i="1"/>
  <c r="Q726" i="1"/>
  <c r="R726" i="1"/>
  <c r="S726" i="1"/>
  <c r="T726" i="1"/>
  <c r="U726" i="1"/>
  <c r="V726" i="1"/>
  <c r="W726" i="1"/>
  <c r="X726" i="1"/>
  <c r="Y726" i="1"/>
  <c r="AD726" i="1"/>
  <c r="AE726" i="1"/>
  <c r="AF726" i="1"/>
  <c r="AG726" i="1"/>
  <c r="AH726" i="1"/>
  <c r="AI726" i="1"/>
  <c r="AJ726" i="1"/>
  <c r="AK726" i="1"/>
  <c r="AL726" i="1"/>
  <c r="AM726" i="1"/>
  <c r="AN726" i="1"/>
  <c r="AO726" i="1"/>
  <c r="AP726" i="1"/>
  <c r="AQ726" i="1"/>
  <c r="AR726" i="1"/>
  <c r="AS726" i="1"/>
  <c r="AT726" i="1"/>
  <c r="AU726" i="1"/>
  <c r="AV726" i="1"/>
  <c r="AW726" i="1"/>
  <c r="C863" i="1"/>
  <c r="E863" i="1"/>
  <c r="K863" i="1"/>
  <c r="L863" i="1"/>
  <c r="M863" i="1"/>
  <c r="N863" i="1"/>
  <c r="O863" i="1"/>
  <c r="P863" i="1"/>
  <c r="Q863" i="1"/>
  <c r="R863" i="1"/>
  <c r="S863" i="1"/>
  <c r="T863" i="1"/>
  <c r="U863" i="1"/>
  <c r="V863" i="1"/>
  <c r="W863" i="1"/>
  <c r="X863" i="1"/>
  <c r="Y863" i="1"/>
  <c r="AD863" i="1"/>
  <c r="AE863" i="1"/>
  <c r="AF863" i="1"/>
  <c r="AG863" i="1"/>
  <c r="AH863" i="1"/>
  <c r="AI863" i="1"/>
  <c r="AJ863" i="1"/>
  <c r="AK863" i="1"/>
  <c r="AL863" i="1"/>
  <c r="AM863" i="1"/>
  <c r="AN863" i="1"/>
  <c r="AO863" i="1"/>
  <c r="AP863" i="1"/>
  <c r="AQ863" i="1"/>
  <c r="AR863" i="1"/>
  <c r="AS863" i="1"/>
  <c r="AT863" i="1"/>
  <c r="AU863" i="1"/>
  <c r="AV863" i="1"/>
  <c r="AW863" i="1"/>
  <c r="A366" i="1"/>
  <c r="C366" i="1"/>
  <c r="E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315" i="1"/>
  <c r="C315" i="1"/>
  <c r="E315" i="1"/>
  <c r="K315" i="1"/>
  <c r="L315" i="1"/>
  <c r="M315" i="1"/>
  <c r="N315" i="1"/>
  <c r="O315" i="1"/>
  <c r="P315" i="1"/>
  <c r="Q315" i="1"/>
  <c r="R315" i="1"/>
  <c r="S315" i="1"/>
  <c r="T315" i="1"/>
  <c r="U315" i="1"/>
  <c r="V315" i="1"/>
  <c r="W315" i="1"/>
  <c r="X315" i="1"/>
  <c r="Y315" i="1"/>
  <c r="AD315" i="1"/>
  <c r="AE315" i="1"/>
  <c r="AF315" i="1"/>
  <c r="AG315" i="1"/>
  <c r="AH315" i="1"/>
  <c r="AI315" i="1"/>
  <c r="AJ315" i="1"/>
  <c r="AK315" i="1"/>
  <c r="AL315" i="1"/>
  <c r="AM315" i="1"/>
  <c r="AN315" i="1"/>
  <c r="AO315" i="1"/>
  <c r="AP315" i="1"/>
  <c r="AQ315" i="1"/>
  <c r="AR315" i="1"/>
  <c r="AS315" i="1"/>
  <c r="AT315" i="1"/>
  <c r="AU315" i="1"/>
  <c r="AV315" i="1"/>
  <c r="AW315" i="1"/>
  <c r="A335" i="1"/>
  <c r="C335" i="1"/>
  <c r="E335" i="1"/>
  <c r="K335" i="1"/>
  <c r="L335" i="1"/>
  <c r="M335" i="1"/>
  <c r="N335" i="1"/>
  <c r="O335" i="1"/>
  <c r="P335" i="1"/>
  <c r="Q335" i="1"/>
  <c r="R335" i="1"/>
  <c r="S335" i="1"/>
  <c r="T335" i="1"/>
  <c r="U335" i="1"/>
  <c r="V335" i="1"/>
  <c r="W335" i="1"/>
  <c r="X335" i="1"/>
  <c r="Y335" i="1"/>
  <c r="AD335" i="1"/>
  <c r="AE335" i="1"/>
  <c r="AF335" i="1"/>
  <c r="AG335" i="1"/>
  <c r="AH335" i="1"/>
  <c r="AI335" i="1"/>
  <c r="AJ335" i="1"/>
  <c r="AK335" i="1"/>
  <c r="AL335" i="1"/>
  <c r="AM335" i="1"/>
  <c r="AN335" i="1"/>
  <c r="AO335" i="1"/>
  <c r="AP335" i="1"/>
  <c r="AQ335" i="1"/>
  <c r="AR335" i="1"/>
  <c r="AS335" i="1"/>
  <c r="AT335" i="1"/>
  <c r="AU335" i="1"/>
  <c r="AV335" i="1"/>
  <c r="AW335" i="1"/>
  <c r="C878" i="1"/>
  <c r="E878" i="1"/>
  <c r="K878" i="1"/>
  <c r="L878" i="1"/>
  <c r="M878" i="1"/>
  <c r="N878" i="1"/>
  <c r="O878" i="1"/>
  <c r="P878" i="1"/>
  <c r="Q878" i="1"/>
  <c r="R878" i="1"/>
  <c r="S878" i="1"/>
  <c r="T878" i="1"/>
  <c r="U878" i="1"/>
  <c r="V878" i="1"/>
  <c r="W878" i="1"/>
  <c r="X878" i="1"/>
  <c r="Y878" i="1"/>
  <c r="AD878" i="1"/>
  <c r="AE878" i="1"/>
  <c r="AF878" i="1"/>
  <c r="AG878" i="1"/>
  <c r="AH878" i="1"/>
  <c r="AI878" i="1"/>
  <c r="AJ878" i="1"/>
  <c r="AK878" i="1"/>
  <c r="AL878" i="1"/>
  <c r="AM878" i="1"/>
  <c r="AN878" i="1"/>
  <c r="AO878" i="1"/>
  <c r="AP878" i="1"/>
  <c r="AQ878" i="1"/>
  <c r="AR878" i="1"/>
  <c r="AS878" i="1"/>
  <c r="AT878" i="1"/>
  <c r="AU878" i="1"/>
  <c r="AV878" i="1"/>
  <c r="AW878" i="1"/>
  <c r="B24" i="1"/>
  <c r="B11" i="1"/>
  <c r="B280" i="1"/>
  <c r="B275" i="1"/>
  <c r="I5" i="75" l="1"/>
  <c r="P9" i="75"/>
  <c r="I4" i="75"/>
  <c r="P8" i="75"/>
  <c r="H9" i="81"/>
  <c r="K8" i="81"/>
  <c r="B6" i="75"/>
  <c r="C4" i="75"/>
  <c r="G6" i="34"/>
  <c r="D8" i="70"/>
  <c r="P5" i="70"/>
  <c r="E9" i="34"/>
  <c r="E8" i="34"/>
  <c r="J9" i="75"/>
  <c r="P4" i="75"/>
  <c r="H9" i="75"/>
  <c r="G6" i="75"/>
  <c r="B8" i="75"/>
  <c r="H8" i="75"/>
  <c r="L7" i="75"/>
  <c r="I7" i="75"/>
  <c r="L6" i="75"/>
  <c r="I6" i="75"/>
  <c r="H6" i="75"/>
  <c r="D8" i="75"/>
  <c r="H5" i="75"/>
  <c r="D7" i="75"/>
  <c r="H4" i="75"/>
  <c r="D6" i="75"/>
  <c r="E9" i="81"/>
  <c r="I5" i="81"/>
  <c r="E8" i="81"/>
  <c r="I4" i="81"/>
  <c r="K16" i="77"/>
  <c r="K16" i="76"/>
  <c r="K15" i="76"/>
  <c r="K15" i="77"/>
  <c r="F16" i="76"/>
  <c r="F16" i="77"/>
  <c r="F15" i="77"/>
  <c r="F15" i="76"/>
  <c r="F9" i="77"/>
  <c r="P8" i="77"/>
  <c r="P8" i="76"/>
  <c r="P7" i="77"/>
  <c r="P7" i="76"/>
  <c r="P6" i="77"/>
  <c r="P6" i="76"/>
  <c r="O8" i="76"/>
  <c r="O8" i="77"/>
  <c r="O7" i="77"/>
  <c r="O7" i="76"/>
  <c r="O6" i="77"/>
  <c r="O6" i="76"/>
  <c r="H8" i="76"/>
  <c r="H8" i="77"/>
  <c r="E9" i="76"/>
  <c r="E9" i="77"/>
  <c r="E8" i="76"/>
  <c r="E8" i="77"/>
  <c r="K6" i="77"/>
  <c r="K6" i="76"/>
  <c r="K5" i="77"/>
  <c r="K5" i="76"/>
  <c r="K4" i="76"/>
  <c r="K4" i="77"/>
  <c r="F5" i="76"/>
  <c r="F5" i="77"/>
  <c r="F4" i="77"/>
  <c r="F4" i="76"/>
  <c r="G5" i="76"/>
  <c r="G5" i="77"/>
  <c r="G4" i="76"/>
  <c r="G4" i="77"/>
  <c r="C7" i="77"/>
  <c r="C7" i="76"/>
  <c r="C6" i="76"/>
  <c r="C6" i="77"/>
  <c r="B5" i="76"/>
  <c r="B5" i="77"/>
  <c r="B4" i="77"/>
  <c r="B4" i="76"/>
  <c r="O5" i="77"/>
  <c r="O5" i="76"/>
  <c r="O4" i="77"/>
  <c r="O4" i="76"/>
  <c r="M5" i="77"/>
  <c r="M5" i="76"/>
  <c r="M4" i="77"/>
  <c r="M4" i="76"/>
  <c r="I5" i="76"/>
  <c r="I5" i="77"/>
  <c r="I4" i="76"/>
  <c r="I4" i="77"/>
  <c r="F9" i="76"/>
  <c r="G6" i="76"/>
  <c r="C9" i="76"/>
  <c r="B6" i="76"/>
  <c r="M8" i="81"/>
  <c r="M8" i="77"/>
  <c r="M7" i="77"/>
  <c r="M7" i="81"/>
  <c r="M6" i="81"/>
  <c r="M6" i="77"/>
  <c r="G8" i="77"/>
  <c r="G8" i="81"/>
  <c r="G7" i="81"/>
  <c r="G7" i="77"/>
  <c r="G6" i="77"/>
  <c r="G6" i="81"/>
  <c r="B7" i="81"/>
  <c r="B7" i="77"/>
  <c r="B6" i="81"/>
  <c r="B6" i="77"/>
  <c r="E9" i="75"/>
  <c r="E7" i="75"/>
  <c r="K7" i="81"/>
  <c r="K5" i="81"/>
  <c r="K6" i="81"/>
  <c r="K4" i="81"/>
  <c r="K9" i="75"/>
  <c r="M4" i="75"/>
  <c r="H6" i="76"/>
  <c r="H6" i="81"/>
  <c r="H6" i="77"/>
  <c r="H5" i="76"/>
  <c r="H5" i="81"/>
  <c r="H5" i="77"/>
  <c r="H4" i="81"/>
  <c r="H4" i="77"/>
  <c r="H4" i="76"/>
  <c r="L8" i="76"/>
  <c r="L8" i="81"/>
  <c r="L8" i="77"/>
  <c r="L7" i="77"/>
  <c r="L7" i="76"/>
  <c r="L7" i="81"/>
  <c r="L6" i="77"/>
  <c r="L6" i="76"/>
  <c r="P6" i="70"/>
  <c r="L6" i="81"/>
  <c r="P6" i="81"/>
  <c r="D5" i="77"/>
  <c r="D5" i="81"/>
  <c r="D5" i="76"/>
  <c r="D4" i="76"/>
  <c r="D4" i="77"/>
  <c r="D4" i="81"/>
  <c r="D6" i="76"/>
  <c r="D6" i="77"/>
  <c r="H7" i="77"/>
  <c r="H7" i="76"/>
  <c r="C7" i="70"/>
  <c r="E7" i="76"/>
  <c r="E7" i="77"/>
  <c r="E6" i="76"/>
  <c r="E6" i="77"/>
  <c r="F6" i="70"/>
  <c r="D7" i="70"/>
  <c r="F5" i="70"/>
  <c r="D6" i="70"/>
  <c r="G7" i="34"/>
  <c r="M9" i="34"/>
  <c r="K8" i="34"/>
  <c r="K8" i="69"/>
  <c r="K7" i="69"/>
  <c r="K7" i="34"/>
  <c r="E6" i="69"/>
  <c r="E6" i="34"/>
  <c r="E5" i="69"/>
  <c r="E5" i="34"/>
  <c r="M8" i="69"/>
  <c r="M8" i="34"/>
  <c r="M7" i="69"/>
  <c r="M7" i="34"/>
  <c r="M6" i="34"/>
  <c r="M6" i="69"/>
  <c r="F9" i="34"/>
  <c r="F9" i="69"/>
  <c r="C6" i="34"/>
  <c r="C6" i="69"/>
  <c r="C6" i="70"/>
  <c r="F8" i="69"/>
  <c r="F8" i="70"/>
  <c r="F8" i="34"/>
  <c r="F7" i="69"/>
  <c r="F7" i="70"/>
  <c r="F7" i="34"/>
  <c r="E7" i="70"/>
  <c r="E7" i="34"/>
  <c r="E7" i="69"/>
  <c r="G9" i="69"/>
  <c r="G9" i="34"/>
  <c r="G8" i="34"/>
  <c r="G8" i="69"/>
  <c r="C8" i="69"/>
  <c r="C8" i="34"/>
  <c r="C7" i="69"/>
  <c r="C7" i="34"/>
  <c r="B9" i="34"/>
  <c r="B9" i="69"/>
  <c r="B8" i="34"/>
  <c r="B8" i="69"/>
  <c r="M4" i="34"/>
  <c r="M4" i="70"/>
  <c r="M4" i="69"/>
  <c r="M5" i="69"/>
  <c r="M5" i="70"/>
  <c r="M5" i="34"/>
  <c r="O9" i="69"/>
  <c r="O9" i="34"/>
  <c r="O8" i="34"/>
  <c r="O8" i="69"/>
  <c r="O7" i="34"/>
  <c r="O7" i="69"/>
  <c r="L8" i="34"/>
  <c r="L8" i="69"/>
  <c r="L7" i="34"/>
  <c r="L7" i="69"/>
  <c r="L6" i="69"/>
  <c r="L6" i="34"/>
  <c r="O6" i="69"/>
  <c r="O6" i="34"/>
  <c r="O5" i="34"/>
  <c r="O5" i="69"/>
  <c r="O6" i="70"/>
  <c r="O6" i="72"/>
  <c r="O5" i="70"/>
  <c r="O5" i="72"/>
  <c r="O4" i="70"/>
  <c r="O4" i="72"/>
  <c r="K7" i="72"/>
  <c r="K7" i="70"/>
  <c r="K6" i="72"/>
  <c r="K6" i="70"/>
  <c r="E6" i="70"/>
  <c r="E6" i="72"/>
  <c r="E5" i="72"/>
  <c r="E5" i="70"/>
  <c r="E4" i="70"/>
  <c r="E4" i="72"/>
  <c r="I5" i="34"/>
  <c r="I5" i="70"/>
  <c r="I5" i="69"/>
  <c r="I4" i="34"/>
  <c r="I4" i="69"/>
  <c r="I4" i="70"/>
  <c r="C5" i="70"/>
  <c r="C5" i="69"/>
  <c r="C5" i="34"/>
  <c r="C4" i="69"/>
  <c r="C4" i="70"/>
  <c r="C4" i="34"/>
  <c r="F6" i="72"/>
  <c r="C6" i="72"/>
  <c r="F5" i="72"/>
  <c r="C5" i="72"/>
  <c r="F4" i="72"/>
  <c r="C4" i="72"/>
  <c r="J9" i="34"/>
  <c r="L4" i="34"/>
  <c r="L5" i="76"/>
  <c r="L5" i="77"/>
  <c r="L4" i="76"/>
  <c r="L4" i="77"/>
  <c r="P5" i="69"/>
  <c r="P5" i="72"/>
  <c r="G6" i="72"/>
  <c r="G6" i="69"/>
  <c r="P4" i="72"/>
  <c r="P4" i="69"/>
  <c r="L5" i="69"/>
  <c r="L5" i="72"/>
  <c r="L4" i="72"/>
  <c r="L4" i="69"/>
  <c r="I8" i="72"/>
  <c r="I8" i="69"/>
  <c r="I7" i="69"/>
  <c r="I7" i="72"/>
  <c r="I6" i="72"/>
  <c r="I6" i="69"/>
  <c r="P6" i="72"/>
  <c r="P6" i="69"/>
  <c r="G7" i="72"/>
  <c r="G7" i="69"/>
  <c r="G4" i="34"/>
  <c r="G4" i="69"/>
  <c r="B6" i="69"/>
  <c r="B6" i="34"/>
  <c r="F6" i="34"/>
  <c r="F6" i="69"/>
  <c r="F5" i="69"/>
  <c r="F5" i="34"/>
  <c r="F4" i="34"/>
  <c r="F4" i="69"/>
  <c r="K6" i="69"/>
  <c r="K6" i="34"/>
  <c r="E4" i="69"/>
  <c r="E4" i="34"/>
  <c r="H5" i="34"/>
  <c r="H5" i="69"/>
  <c r="D5" i="69"/>
  <c r="D5" i="34"/>
  <c r="H4" i="34"/>
  <c r="H4" i="69"/>
  <c r="D4" i="34"/>
  <c r="D4" i="69"/>
  <c r="G5" i="34"/>
  <c r="G5" i="69"/>
  <c r="B7" i="34"/>
  <c r="B7" i="69"/>
  <c r="B4" i="69"/>
  <c r="B4" i="72"/>
  <c r="K5" i="72"/>
  <c r="K5" i="69"/>
  <c r="K4" i="72"/>
  <c r="K4" i="69"/>
  <c r="H7" i="72"/>
  <c r="H7" i="69"/>
  <c r="H6" i="72"/>
  <c r="H6" i="69"/>
  <c r="D7" i="72"/>
  <c r="D7" i="69"/>
  <c r="D6" i="72"/>
  <c r="D6" i="69"/>
  <c r="B5" i="69"/>
  <c r="B5" i="72"/>
  <c r="F7" i="76"/>
  <c r="F7" i="77"/>
  <c r="F6" i="77"/>
  <c r="F6" i="76"/>
  <c r="C4" i="77"/>
  <c r="C4" i="76"/>
  <c r="E5" i="76"/>
  <c r="E5" i="77"/>
  <c r="E4" i="77"/>
  <c r="E4" i="76"/>
  <c r="D8" i="76"/>
  <c r="D8" i="77"/>
  <c r="D7" i="77"/>
  <c r="D7" i="76"/>
  <c r="I7" i="77"/>
  <c r="I7" i="76"/>
  <c r="I6" i="77"/>
  <c r="I6" i="76"/>
  <c r="C5" i="76"/>
  <c r="C5" i="77"/>
  <c r="H9" i="69"/>
  <c r="H9" i="34"/>
  <c r="P9" i="76"/>
  <c r="P9" i="77"/>
  <c r="M9" i="77"/>
  <c r="M9" i="76"/>
  <c r="H9" i="76"/>
  <c r="H9" i="77"/>
  <c r="D577" i="1"/>
  <c r="D872" i="1"/>
  <c r="D275" i="1"/>
  <c r="D935" i="1"/>
  <c r="D24" i="1"/>
  <c r="D11" i="1"/>
  <c r="D152" i="1"/>
  <c r="D280" i="1"/>
  <c r="D942" i="1"/>
  <c r="D572" i="1"/>
  <c r="D855" i="1"/>
  <c r="BJ11" i="1"/>
  <c r="BJ24" i="1"/>
  <c r="BJ275" i="1"/>
  <c r="BJ1158" i="1"/>
  <c r="BJ1149" i="1"/>
  <c r="BJ1137" i="1"/>
  <c r="BJ872" i="1"/>
  <c r="BJ855" i="1"/>
  <c r="BJ577" i="1"/>
  <c r="BJ935" i="1"/>
  <c r="BJ280" i="1"/>
  <c r="BJ942" i="1"/>
  <c r="BJ572" i="1"/>
  <c r="B304" i="1"/>
  <c r="B287" i="1"/>
  <c r="B360" i="1"/>
  <c r="B346" i="1"/>
  <c r="B329" i="1"/>
  <c r="B457" i="1"/>
  <c r="B444" i="1"/>
  <c r="B179" i="1"/>
  <c r="B156" i="1"/>
  <c r="D478" i="1" l="1"/>
  <c r="D856" i="1"/>
  <c r="D953" i="1"/>
  <c r="D502" i="1"/>
  <c r="D680" i="1"/>
  <c r="D329" i="1"/>
  <c r="D873" i="1"/>
  <c r="D658" i="1"/>
  <c r="D587" i="1"/>
  <c r="D287" i="1"/>
  <c r="D156" i="1"/>
  <c r="D444" i="1"/>
  <c r="D346" i="1"/>
  <c r="D789" i="1"/>
  <c r="D179" i="1"/>
  <c r="D606" i="1"/>
  <c r="D457" i="1"/>
  <c r="D360" i="1"/>
  <c r="D304" i="1"/>
  <c r="D806" i="1"/>
  <c r="D624" i="1"/>
  <c r="D644" i="1"/>
  <c r="BJ973" i="1"/>
  <c r="BJ156" i="1"/>
  <c r="BJ587" i="1"/>
  <c r="BJ444" i="1"/>
  <c r="BJ346" i="1"/>
  <c r="BJ287" i="1"/>
  <c r="BJ789" i="1"/>
  <c r="BJ478" i="1"/>
  <c r="BJ856" i="1"/>
  <c r="BJ644" i="1"/>
  <c r="BJ953" i="1"/>
  <c r="BJ502" i="1"/>
  <c r="BJ329" i="1"/>
  <c r="BJ658" i="1"/>
  <c r="BJ1133" i="1"/>
  <c r="BJ304" i="1"/>
  <c r="BJ806" i="1"/>
  <c r="BJ1145" i="1"/>
  <c r="BJ179" i="1"/>
  <c r="BJ606" i="1"/>
  <c r="BJ360" i="1"/>
  <c r="BJ457" i="1"/>
  <c r="BJ1020" i="1"/>
  <c r="BJ873" i="1"/>
  <c r="BJ624" i="1"/>
  <c r="BJ680" i="1"/>
  <c r="B461" i="1"/>
  <c r="B449" i="1"/>
  <c r="B433" i="1"/>
  <c r="B352" i="1"/>
  <c r="B336" i="1"/>
  <c r="B48" i="1"/>
  <c r="B66" i="1"/>
  <c r="D556" i="1" l="1"/>
  <c r="D336" i="1"/>
  <c r="D880" i="1"/>
  <c r="D731" i="1"/>
  <c r="D48" i="1"/>
  <c r="D352" i="1"/>
  <c r="D899" i="1"/>
  <c r="D528" i="1"/>
  <c r="D66" i="1"/>
  <c r="D433" i="1"/>
  <c r="D461" i="1"/>
  <c r="D549" i="1"/>
  <c r="D927" i="1"/>
  <c r="D536" i="1"/>
  <c r="D449" i="1"/>
  <c r="D919" i="1"/>
  <c r="D715" i="1"/>
  <c r="BJ995" i="1"/>
  <c r="BJ1138" i="1"/>
  <c r="BJ536" i="1"/>
  <c r="BJ1090" i="1"/>
  <c r="BJ48" i="1"/>
  <c r="BJ556" i="1"/>
  <c r="BJ1107" i="1"/>
  <c r="BJ899" i="1"/>
  <c r="BJ1162" i="1"/>
  <c r="BJ919" i="1"/>
  <c r="BJ461" i="1"/>
  <c r="BJ880" i="1"/>
  <c r="BJ449" i="1"/>
  <c r="BJ433" i="1"/>
  <c r="BJ352" i="1"/>
  <c r="BJ336" i="1"/>
  <c r="BJ66" i="1"/>
  <c r="BJ1009" i="1"/>
  <c r="BJ1150" i="1"/>
  <c r="BJ731" i="1"/>
  <c r="BJ715" i="1"/>
  <c r="BJ549" i="1"/>
  <c r="BJ528" i="1"/>
  <c r="B196" i="1"/>
  <c r="B216" i="1"/>
  <c r="D498" i="1" l="1"/>
  <c r="D474" i="1"/>
  <c r="D216" i="1"/>
  <c r="D196" i="1"/>
  <c r="BJ474" i="1"/>
  <c r="BJ216" i="1"/>
  <c r="BJ498" i="1"/>
  <c r="BJ196" i="1"/>
  <c r="BJ1017" i="1" l="1"/>
  <c r="B96" i="1" l="1"/>
  <c r="B113" i="1"/>
  <c r="B129" i="1"/>
  <c r="B72" i="1"/>
  <c r="B150" i="1"/>
  <c r="B173" i="1"/>
  <c r="B98" i="1"/>
  <c r="B115" i="1"/>
  <c r="B266" i="1"/>
  <c r="B319" i="1"/>
  <c r="B339" i="1"/>
  <c r="B420" i="1"/>
  <c r="B435" i="1"/>
  <c r="B15" i="1"/>
  <c r="B29" i="1"/>
  <c r="B247" i="1"/>
  <c r="B261" i="1"/>
  <c r="B16" i="1"/>
  <c r="B30" i="1"/>
  <c r="B248" i="1"/>
  <c r="B262" i="1"/>
  <c r="B140" i="1"/>
  <c r="B163" i="1"/>
  <c r="B286" i="1"/>
  <c r="B303" i="1"/>
  <c r="B109" i="1"/>
  <c r="B126" i="1"/>
  <c r="B137" i="1"/>
  <c r="B391" i="1"/>
  <c r="B409" i="1"/>
  <c r="B296" i="1"/>
  <c r="B314" i="1"/>
  <c r="B334" i="1"/>
  <c r="B50" i="1"/>
  <c r="B68" i="1"/>
  <c r="B395" i="1"/>
  <c r="B413" i="1"/>
  <c r="B431" i="1"/>
  <c r="B210" i="1"/>
  <c r="B229" i="1"/>
  <c r="B184" i="1"/>
  <c r="B373" i="1"/>
  <c r="B91" i="1"/>
  <c r="B274" i="1"/>
  <c r="B279" i="1"/>
  <c r="B371" i="1"/>
  <c r="B378" i="1"/>
  <c r="B35" i="1"/>
  <c r="B53" i="1"/>
  <c r="B398" i="1"/>
  <c r="B416" i="1"/>
  <c r="B417" i="1"/>
  <c r="B432" i="1"/>
  <c r="B250" i="1"/>
  <c r="B264" i="1"/>
  <c r="B446" i="1"/>
  <c r="B459" i="1"/>
  <c r="B232" i="1"/>
  <c r="B251" i="1"/>
  <c r="B330" i="1"/>
  <c r="B348" i="1"/>
  <c r="B362" i="1"/>
  <c r="B141" i="1"/>
  <c r="B164" i="1"/>
  <c r="B102" i="1"/>
  <c r="B119" i="1"/>
  <c r="B12" i="1"/>
  <c r="B26" i="1"/>
  <c r="B292" i="1"/>
  <c r="B308" i="1"/>
  <c r="B205" i="1"/>
  <c r="B224" i="1"/>
  <c r="B97" i="1"/>
  <c r="B114" i="1"/>
  <c r="B131" i="1"/>
  <c r="B283" i="1"/>
  <c r="B298" i="1"/>
  <c r="B317" i="1"/>
  <c r="B167" i="1"/>
  <c r="B76" i="1"/>
  <c r="B194" i="1"/>
  <c r="B213" i="1"/>
  <c r="B74" i="1"/>
  <c r="B199" i="1"/>
  <c r="B218" i="1"/>
  <c r="B440" i="1"/>
  <c r="B454" i="1"/>
  <c r="B46" i="1"/>
  <c r="B64" i="1"/>
  <c r="B133" i="1"/>
  <c r="B155" i="1"/>
  <c r="B177" i="1"/>
  <c r="B238" i="1"/>
  <c r="B254" i="1"/>
  <c r="B445" i="1"/>
  <c r="B458" i="1"/>
  <c r="B208" i="1"/>
  <c r="B227" i="1"/>
  <c r="B288" i="1"/>
  <c r="B305" i="1"/>
  <c r="B323" i="1"/>
  <c r="B143" i="1"/>
  <c r="B166" i="1"/>
  <c r="B363" i="1"/>
  <c r="B101" i="1"/>
  <c r="B118" i="1"/>
  <c r="B341" i="1"/>
  <c r="B144" i="1"/>
  <c r="B271" i="1"/>
  <c r="B350" i="1"/>
  <c r="B364" i="1"/>
  <c r="B108" i="1"/>
  <c r="B125" i="1"/>
  <c r="B83" i="1"/>
  <c r="B84" i="1"/>
  <c r="B246" i="1"/>
  <c r="B260" i="1"/>
  <c r="B392" i="1"/>
  <c r="B410" i="1"/>
  <c r="B428" i="1"/>
  <c r="B14" i="1"/>
  <c r="B28" i="1"/>
  <c r="B310" i="1"/>
  <c r="B327" i="1"/>
  <c r="B149" i="1"/>
  <c r="B172" i="1"/>
  <c r="B338" i="1"/>
  <c r="B354" i="1"/>
  <c r="B104" i="1"/>
  <c r="B386" i="1"/>
  <c r="B401" i="1"/>
  <c r="B421" i="1"/>
  <c r="B130" i="1"/>
  <c r="B234" i="1"/>
  <c r="B252" i="1"/>
  <c r="B265" i="1"/>
  <c r="B13" i="1"/>
  <c r="B27" i="1"/>
  <c r="B206" i="1"/>
  <c r="B225" i="1"/>
  <c r="B443" i="1"/>
  <c r="B197" i="1"/>
  <c r="B385" i="1"/>
  <c r="B239" i="1"/>
  <c r="B255" i="1"/>
  <c r="B43" i="1"/>
  <c r="B61" i="1"/>
  <c r="B202" i="1"/>
  <c r="B221" i="1"/>
  <c r="B289" i="1"/>
  <c r="B387" i="1"/>
  <c r="B402" i="1"/>
  <c r="B422" i="1"/>
  <c r="B464" i="1"/>
  <c r="B302" i="1"/>
  <c r="B322" i="1"/>
  <c r="B70" i="1"/>
  <c r="B79" i="1"/>
  <c r="B146" i="1"/>
  <c r="B169" i="1"/>
  <c r="B351" i="1"/>
  <c r="B365" i="1"/>
  <c r="B99" i="1"/>
  <c r="B116" i="1"/>
  <c r="B132" i="1"/>
  <c r="B340" i="1"/>
  <c r="B436" i="1"/>
  <c r="B451" i="1"/>
  <c r="B10" i="1"/>
  <c r="B23" i="1"/>
  <c r="B242" i="1"/>
  <c r="B257" i="1"/>
  <c r="B269" i="1"/>
  <c r="B368" i="1"/>
  <c r="B47" i="1"/>
  <c r="B88" i="1"/>
  <c r="B93" i="1"/>
  <c r="B154" i="1"/>
  <c r="B176" i="1"/>
  <c r="B186" i="1"/>
  <c r="B188" i="1"/>
  <c r="B192" i="1"/>
  <c r="B267" i="1"/>
  <c r="B272" i="1"/>
  <c r="B285" i="1"/>
  <c r="B301" i="1"/>
  <c r="B321" i="1"/>
  <c r="B439" i="1"/>
  <c r="B453" i="1"/>
  <c r="B463" i="1"/>
  <c r="B277" i="1"/>
  <c r="B282" i="1"/>
  <c r="B106" i="1"/>
  <c r="B123" i="1"/>
  <c r="B136" i="1"/>
  <c r="B369" i="1"/>
  <c r="B372" i="1"/>
  <c r="B379" i="1"/>
  <c r="B258" i="1"/>
  <c r="B270" i="1"/>
  <c r="B358" i="1"/>
  <c r="B110" i="1"/>
  <c r="B127" i="1"/>
  <c r="B138" i="1"/>
  <c r="B344" i="1"/>
  <c r="B442" i="1"/>
  <c r="B455" i="1"/>
  <c r="B39" i="1"/>
  <c r="B57" i="1"/>
  <c r="B73" i="1"/>
  <c r="B195" i="1"/>
  <c r="B215" i="1"/>
  <c r="B235" i="1"/>
  <c r="B384" i="1"/>
  <c r="B400" i="1"/>
  <c r="B419" i="1"/>
  <c r="B241" i="1"/>
  <c r="B157" i="1"/>
  <c r="B180" i="1"/>
  <c r="B388" i="1"/>
  <c r="B403" i="1"/>
  <c r="B75" i="1"/>
  <c r="B82" i="1"/>
  <c r="B89" i="1"/>
  <c r="B94" i="1"/>
  <c r="B429" i="1"/>
  <c r="B309" i="1"/>
  <c r="B326" i="1"/>
  <c r="B42" i="1"/>
  <c r="B60" i="1"/>
  <c r="B200" i="1"/>
  <c r="B219" i="1"/>
  <c r="B34" i="1"/>
  <c r="B52" i="1"/>
  <c r="B396" i="1"/>
  <c r="B414" i="1"/>
  <c r="B8" i="1"/>
  <c r="B21" i="1"/>
  <c r="B212" i="1"/>
  <c r="B231" i="1"/>
  <c r="B147" i="1"/>
  <c r="B189" i="1"/>
  <c r="B36" i="1"/>
  <c r="B54" i="1"/>
  <c r="B71" i="1"/>
  <c r="B152" i="1"/>
  <c r="B174" i="1"/>
  <c r="B236" i="1"/>
  <c r="B253" i="1"/>
  <c r="B355" i="1"/>
  <c r="B366" i="1"/>
  <c r="B315" i="1"/>
  <c r="B335" i="1"/>
  <c r="D940" i="1"/>
  <c r="D661" i="1"/>
  <c r="D765" i="1"/>
  <c r="D779" i="1"/>
  <c r="AD58" i="1"/>
  <c r="K58" i="1"/>
  <c r="L58" i="1"/>
  <c r="M58" i="1"/>
  <c r="K40" i="1"/>
  <c r="L40" i="1"/>
  <c r="C5" i="60" l="1"/>
  <c r="C4" i="60"/>
  <c r="I5" i="60"/>
  <c r="I4" i="60"/>
  <c r="P9" i="60"/>
  <c r="B8" i="60"/>
  <c r="B7" i="60"/>
  <c r="I16" i="80"/>
  <c r="P15" i="80"/>
  <c r="H15" i="80"/>
  <c r="O14" i="80"/>
  <c r="G14" i="80"/>
  <c r="O16" i="80"/>
  <c r="G16" i="80"/>
  <c r="N15" i="80"/>
  <c r="F15" i="80"/>
  <c r="M14" i="80"/>
  <c r="E14" i="80"/>
  <c r="L13" i="80"/>
  <c r="D13" i="80"/>
  <c r="K9" i="80"/>
  <c r="C9" i="80"/>
  <c r="J8" i="80"/>
  <c r="P7" i="80"/>
  <c r="H7" i="80"/>
  <c r="N16" i="80"/>
  <c r="F16" i="80"/>
  <c r="M15" i="80"/>
  <c r="E15" i="80"/>
  <c r="L14" i="80"/>
  <c r="D14" i="80"/>
  <c r="K13" i="80"/>
  <c r="C13" i="80"/>
  <c r="J9" i="80"/>
  <c r="B9" i="80"/>
  <c r="I8" i="80"/>
  <c r="O7" i="80"/>
  <c r="G7" i="80"/>
  <c r="L16" i="80"/>
  <c r="O15" i="80"/>
  <c r="B15" i="80"/>
  <c r="C14" i="80"/>
  <c r="H13" i="80"/>
  <c r="M9" i="80"/>
  <c r="P8" i="80"/>
  <c r="F8" i="80"/>
  <c r="J7" i="80"/>
  <c r="N6" i="80"/>
  <c r="F6" i="80"/>
  <c r="M5" i="80"/>
  <c r="E5" i="80"/>
  <c r="L4" i="80"/>
  <c r="D4" i="80"/>
  <c r="K16" i="80"/>
  <c r="L15" i="80"/>
  <c r="P14" i="80"/>
  <c r="B14" i="80"/>
  <c r="G13" i="80"/>
  <c r="L9" i="80"/>
  <c r="O8" i="80"/>
  <c r="E8" i="80"/>
  <c r="I7" i="80"/>
  <c r="M6" i="80"/>
  <c r="E6" i="80"/>
  <c r="L5" i="80"/>
  <c r="D5" i="80"/>
  <c r="K4" i="80"/>
  <c r="C4" i="80"/>
  <c r="J16" i="80"/>
  <c r="K15" i="80"/>
  <c r="N14" i="80"/>
  <c r="P13" i="80"/>
  <c r="F13" i="80"/>
  <c r="I9" i="80"/>
  <c r="N8" i="80"/>
  <c r="D8" i="80"/>
  <c r="F7" i="80"/>
  <c r="L6" i="80"/>
  <c r="D6" i="80"/>
  <c r="K5" i="80"/>
  <c r="C5" i="80"/>
  <c r="J4" i="80"/>
  <c r="B4" i="80"/>
  <c r="H16" i="80"/>
  <c r="J15" i="80"/>
  <c r="K14" i="80"/>
  <c r="O13" i="80"/>
  <c r="E13" i="80"/>
  <c r="H9" i="80"/>
  <c r="M8" i="80"/>
  <c r="C8" i="80"/>
  <c r="E7" i="80"/>
  <c r="K6" i="80"/>
  <c r="C6" i="80"/>
  <c r="J5" i="80"/>
  <c r="B5" i="80"/>
  <c r="I4" i="80"/>
  <c r="E16" i="80"/>
  <c r="I15" i="80"/>
  <c r="J14" i="80"/>
  <c r="N13" i="80"/>
  <c r="B13" i="80"/>
  <c r="G9" i="80"/>
  <c r="L8" i="80"/>
  <c r="N7" i="80"/>
  <c r="D7" i="80"/>
  <c r="J6" i="80"/>
  <c r="B6" i="80"/>
  <c r="I5" i="80"/>
  <c r="P4" i="80"/>
  <c r="H4" i="80"/>
  <c r="D16" i="80"/>
  <c r="G15" i="80"/>
  <c r="I14" i="80"/>
  <c r="M13" i="80"/>
  <c r="P9" i="80"/>
  <c r="F9" i="80"/>
  <c r="K8" i="80"/>
  <c r="M7" i="80"/>
  <c r="C7" i="80"/>
  <c r="I6" i="80"/>
  <c r="P5" i="80"/>
  <c r="H5" i="80"/>
  <c r="O4" i="80"/>
  <c r="G4" i="80"/>
  <c r="P16" i="80"/>
  <c r="C16" i="80"/>
  <c r="D15" i="80"/>
  <c r="H14" i="80"/>
  <c r="J13" i="80"/>
  <c r="O9" i="80"/>
  <c r="E9" i="80"/>
  <c r="H8" i="80"/>
  <c r="L7" i="80"/>
  <c r="P6" i="80"/>
  <c r="H6" i="80"/>
  <c r="O5" i="80"/>
  <c r="G5" i="80"/>
  <c r="N4" i="80"/>
  <c r="F4" i="80"/>
  <c r="B16" i="80"/>
  <c r="O6" i="80"/>
  <c r="C15" i="80"/>
  <c r="G6" i="80"/>
  <c r="M4" i="80"/>
  <c r="K7" i="80"/>
  <c r="F14" i="80"/>
  <c r="N5" i="80"/>
  <c r="N9" i="80"/>
  <c r="I13" i="80"/>
  <c r="F5" i="80"/>
  <c r="D9" i="80"/>
  <c r="E4" i="80"/>
  <c r="G8" i="80"/>
  <c r="M16" i="80"/>
  <c r="O16" i="60"/>
  <c r="G16" i="60"/>
  <c r="N15" i="60"/>
  <c r="F15" i="60"/>
  <c r="M14" i="60"/>
  <c r="E14" i="60"/>
  <c r="L13" i="60"/>
  <c r="D13" i="60"/>
  <c r="K9" i="60"/>
  <c r="C9" i="60"/>
  <c r="J8" i="60"/>
  <c r="P7" i="60"/>
  <c r="H7" i="60"/>
  <c r="N6" i="60"/>
  <c r="M16" i="60"/>
  <c r="E16" i="60"/>
  <c r="L15" i="60"/>
  <c r="D15" i="60"/>
  <c r="K14" i="60"/>
  <c r="C14" i="60"/>
  <c r="J13" i="60"/>
  <c r="B13" i="60"/>
  <c r="I9" i="60"/>
  <c r="P8" i="60"/>
  <c r="H8" i="60"/>
  <c r="N7" i="60"/>
  <c r="F7" i="60"/>
  <c r="L6" i="60"/>
  <c r="D6" i="60"/>
  <c r="J4" i="60"/>
  <c r="B4" i="60"/>
  <c r="K16" i="60"/>
  <c r="C16" i="60"/>
  <c r="J15" i="60"/>
  <c r="B15" i="60"/>
  <c r="I14" i="60"/>
  <c r="P13" i="60"/>
  <c r="H13" i="60"/>
  <c r="O9" i="60"/>
  <c r="G9" i="60"/>
  <c r="N8" i="60"/>
  <c r="F8" i="60"/>
  <c r="L7" i="60"/>
  <c r="D7" i="60"/>
  <c r="J6" i="60"/>
  <c r="B6" i="60"/>
  <c r="P4" i="60"/>
  <c r="J16" i="60"/>
  <c r="B16" i="60"/>
  <c r="I15" i="60"/>
  <c r="P14" i="60"/>
  <c r="H14" i="60"/>
  <c r="O13" i="60"/>
  <c r="G13" i="60"/>
  <c r="N9" i="60"/>
  <c r="F9" i="60"/>
  <c r="M8" i="60"/>
  <c r="E8" i="60"/>
  <c r="K7" i="60"/>
  <c r="C7" i="60"/>
  <c r="I6" i="60"/>
  <c r="P5" i="60"/>
  <c r="O4" i="60"/>
  <c r="G4" i="60"/>
  <c r="N16" i="60"/>
  <c r="M15" i="60"/>
  <c r="L14" i="60"/>
  <c r="K13" i="60"/>
  <c r="J9" i="60"/>
  <c r="I8" i="60"/>
  <c r="G7" i="60"/>
  <c r="F6" i="60"/>
  <c r="G5" i="60"/>
  <c r="L16" i="60"/>
  <c r="K15" i="60"/>
  <c r="J14" i="60"/>
  <c r="I13" i="60"/>
  <c r="H9" i="60"/>
  <c r="G8" i="60"/>
  <c r="E7" i="60"/>
  <c r="E6" i="60"/>
  <c r="F5" i="60"/>
  <c r="I16" i="60"/>
  <c r="H15" i="60"/>
  <c r="G14" i="60"/>
  <c r="F13" i="60"/>
  <c r="E9" i="60"/>
  <c r="D8" i="60"/>
  <c r="P6" i="60"/>
  <c r="C6" i="60"/>
  <c r="E5" i="60"/>
  <c r="F4" i="60"/>
  <c r="H16" i="60"/>
  <c r="G15" i="60"/>
  <c r="F14" i="60"/>
  <c r="E13" i="60"/>
  <c r="D9" i="60"/>
  <c r="C8" i="60"/>
  <c r="O6" i="60"/>
  <c r="O5" i="60"/>
  <c r="D5" i="60"/>
  <c r="E4" i="60"/>
  <c r="F16" i="60"/>
  <c r="E15" i="60"/>
  <c r="D14" i="60"/>
  <c r="C13" i="60"/>
  <c r="B9" i="60"/>
  <c r="O7" i="60"/>
  <c r="M6" i="60"/>
  <c r="N5" i="60"/>
  <c r="B5" i="60"/>
  <c r="D4" i="60"/>
  <c r="D16" i="60"/>
  <c r="C15" i="60"/>
  <c r="B14" i="60"/>
  <c r="O8" i="60"/>
  <c r="M7" i="60"/>
  <c r="K6" i="60"/>
  <c r="M5" i="60"/>
  <c r="N4" i="60"/>
  <c r="P15" i="60"/>
  <c r="O14" i="60"/>
  <c r="N13" i="60"/>
  <c r="M9" i="60"/>
  <c r="L8" i="60"/>
  <c r="J7" i="60"/>
  <c r="H6" i="60"/>
  <c r="L5" i="60"/>
  <c r="M4" i="60"/>
  <c r="M13" i="60"/>
  <c r="G6" i="60"/>
  <c r="L9" i="60"/>
  <c r="K8" i="60"/>
  <c r="I7" i="60"/>
  <c r="P16" i="60"/>
  <c r="J5" i="60"/>
  <c r="N14" i="60"/>
  <c r="O15" i="60"/>
  <c r="L4" i="60"/>
  <c r="D499" i="1"/>
  <c r="D212" i="1"/>
  <c r="D42" i="1"/>
  <c r="D241" i="1"/>
  <c r="D781" i="1"/>
  <c r="D282" i="1"/>
  <c r="D116" i="1"/>
  <c r="D335" i="1"/>
  <c r="D846" i="1"/>
  <c r="D366" i="1"/>
  <c r="D71" i="1"/>
  <c r="D594" i="1"/>
  <c r="D599" i="1"/>
  <c r="D52" i="1"/>
  <c r="D807" i="1"/>
  <c r="D718" i="1"/>
  <c r="D94" i="1"/>
  <c r="D591" i="1"/>
  <c r="D621" i="1"/>
  <c r="D843" i="1"/>
  <c r="D215" i="1"/>
  <c r="D442" i="1"/>
  <c r="D683" i="1"/>
  <c r="D258" i="1"/>
  <c r="D369" i="1"/>
  <c r="D136" i="1"/>
  <c r="D277" i="1"/>
  <c r="D563" i="1"/>
  <c r="D285" i="1"/>
  <c r="D93" i="1"/>
  <c r="D930" i="1"/>
  <c r="D702" i="1"/>
  <c r="D132" i="1"/>
  <c r="D146" i="1"/>
  <c r="D818" i="1"/>
  <c r="D505" i="1"/>
  <c r="D61" i="1"/>
  <c r="D508" i="1"/>
  <c r="D385" i="1"/>
  <c r="D206" i="1"/>
  <c r="D130" i="1"/>
  <c r="D660" i="1"/>
  <c r="D354" i="1"/>
  <c r="D327" i="1"/>
  <c r="D885" i="1"/>
  <c r="D83" i="1"/>
  <c r="D770" i="1"/>
  <c r="D527" i="1"/>
  <c r="D101" i="1"/>
  <c r="D791" i="1"/>
  <c r="D208" i="1"/>
  <c r="D254" i="1"/>
  <c r="D951" i="1"/>
  <c r="D802" i="1"/>
  <c r="D904" i="1"/>
  <c r="D637" i="1"/>
  <c r="D317" i="1"/>
  <c r="D512" i="1"/>
  <c r="D663" i="1"/>
  <c r="D859" i="1"/>
  <c r="D877" i="1"/>
  <c r="D416" i="1"/>
  <c r="D378" i="1"/>
  <c r="D838" i="1"/>
  <c r="D598" i="1"/>
  <c r="D395" i="1"/>
  <c r="D50" i="1"/>
  <c r="D296" i="1"/>
  <c r="D137" i="1"/>
  <c r="D952" i="1"/>
  <c r="D865" i="1"/>
  <c r="D248" i="1"/>
  <c r="D247" i="1"/>
  <c r="D319" i="1"/>
  <c r="D150" i="1"/>
  <c r="D773" i="1"/>
  <c r="D129" i="1"/>
  <c r="D602" i="1"/>
  <c r="D88" i="1"/>
  <c r="D804" i="1"/>
  <c r="D43" i="1"/>
  <c r="D484" i="1"/>
  <c r="D27" i="1"/>
  <c r="D104" i="1"/>
  <c r="D338" i="1"/>
  <c r="D310" i="1"/>
  <c r="D871" i="1"/>
  <c r="D364" i="1"/>
  <c r="D785" i="1"/>
  <c r="D626" i="1"/>
  <c r="D652" i="1"/>
  <c r="D238" i="1"/>
  <c r="D501" i="1"/>
  <c r="D657" i="1"/>
  <c r="D883" i="1"/>
  <c r="D617" i="1"/>
  <c r="D298" i="1"/>
  <c r="D488" i="1"/>
  <c r="D650" i="1"/>
  <c r="D841" i="1"/>
  <c r="D857" i="1"/>
  <c r="D398" i="1"/>
  <c r="D371" i="1"/>
  <c r="D831" i="1"/>
  <c r="D795" i="1"/>
  <c r="D126" i="1"/>
  <c r="D693" i="1"/>
  <c r="D848" i="1"/>
  <c r="D30" i="1"/>
  <c r="D29" i="1"/>
  <c r="D266" i="1"/>
  <c r="D776" i="1"/>
  <c r="D89" i="1"/>
  <c r="D195" i="1"/>
  <c r="D670" i="1"/>
  <c r="D925" i="1"/>
  <c r="D481" i="1"/>
  <c r="D36" i="1"/>
  <c r="D921" i="1"/>
  <c r="D219" i="1"/>
  <c r="D553" i="1"/>
  <c r="D82" i="1"/>
  <c r="D388" i="1"/>
  <c r="D583" i="1"/>
  <c r="D723" i="1"/>
  <c r="D73" i="1"/>
  <c r="D127" i="1"/>
  <c r="D667" i="1"/>
  <c r="D106" i="1"/>
  <c r="D794" i="1"/>
  <c r="D525" i="1"/>
  <c r="D267" i="1"/>
  <c r="D579" i="1"/>
  <c r="D913" i="1"/>
  <c r="D627" i="1"/>
  <c r="D561" i="1"/>
  <c r="D949" i="1"/>
  <c r="D918" i="1"/>
  <c r="D70" i="1"/>
  <c r="D322" i="1"/>
  <c r="D422" i="1"/>
  <c r="D819" i="1"/>
  <c r="D742" i="1"/>
  <c r="D13" i="1"/>
  <c r="D172" i="1"/>
  <c r="D28" i="1"/>
  <c r="D854" i="1"/>
  <c r="D350" i="1"/>
  <c r="D698" i="1"/>
  <c r="D608" i="1"/>
  <c r="D458" i="1"/>
  <c r="D526" i="1"/>
  <c r="D477" i="1"/>
  <c r="D643" i="1"/>
  <c r="D495" i="1"/>
  <c r="D597" i="1"/>
  <c r="D283" i="1"/>
  <c r="D224" i="1"/>
  <c r="D551" i="1"/>
  <c r="D777" i="1"/>
  <c r="D635" i="1"/>
  <c r="D251" i="1"/>
  <c r="D264" i="1"/>
  <c r="D53" i="1"/>
  <c r="D279" i="1"/>
  <c r="D916" i="1"/>
  <c r="D780" i="1"/>
  <c r="D109" i="1"/>
  <c r="D678" i="1"/>
  <c r="D741" i="1"/>
  <c r="D16" i="1"/>
  <c r="D15" i="1"/>
  <c r="D641" i="1"/>
  <c r="D758" i="1"/>
  <c r="D113" i="1"/>
  <c r="D863" i="1"/>
  <c r="D189" i="1"/>
  <c r="D34" i="1"/>
  <c r="D567" i="1"/>
  <c r="D737" i="1"/>
  <c r="D138" i="1"/>
  <c r="D811" i="1"/>
  <c r="D272" i="1"/>
  <c r="D646" i="1"/>
  <c r="D79" i="1"/>
  <c r="D197" i="1"/>
  <c r="D709" i="1"/>
  <c r="D689" i="1"/>
  <c r="D147" i="1"/>
  <c r="D560" i="1"/>
  <c r="D200" i="1"/>
  <c r="D533" i="1"/>
  <c r="D75" i="1"/>
  <c r="D180" i="1"/>
  <c r="D947" i="1"/>
  <c r="D706" i="1"/>
  <c r="D57" i="1"/>
  <c r="D110" i="1"/>
  <c r="D941" i="1"/>
  <c r="D739" i="1"/>
  <c r="D463" i="1"/>
  <c r="D192" i="1"/>
  <c r="D574" i="1"/>
  <c r="D368" i="1"/>
  <c r="D269" i="1"/>
  <c r="D542" i="1"/>
  <c r="D690" i="1"/>
  <c r="D898" i="1"/>
  <c r="D302" i="1"/>
  <c r="D402" i="1"/>
  <c r="D808" i="1"/>
  <c r="D733" i="1"/>
  <c r="D722" i="1"/>
  <c r="D645" i="1"/>
  <c r="D948" i="1"/>
  <c r="D149" i="1"/>
  <c r="D14" i="1"/>
  <c r="D727" i="1"/>
  <c r="D552" i="1"/>
  <c r="D696" i="1"/>
  <c r="D271" i="1"/>
  <c r="D684" i="1"/>
  <c r="D589" i="1"/>
  <c r="D445" i="1"/>
  <c r="D177" i="1"/>
  <c r="D64" i="1"/>
  <c r="D454" i="1"/>
  <c r="D471" i="1"/>
  <c r="D131" i="1"/>
  <c r="D205" i="1"/>
  <c r="D531" i="1"/>
  <c r="D763" i="1"/>
  <c r="D164" i="1"/>
  <c r="D232" i="1"/>
  <c r="D250" i="1"/>
  <c r="D35" i="1"/>
  <c r="D274" i="1"/>
  <c r="D896" i="1"/>
  <c r="D766" i="1"/>
  <c r="D303" i="1"/>
  <c r="D513" i="1"/>
  <c r="D783" i="1"/>
  <c r="D725" i="1"/>
  <c r="D115" i="1"/>
  <c r="D72" i="1"/>
  <c r="D54" i="1"/>
  <c r="D581" i="1"/>
  <c r="D790" i="1"/>
  <c r="D403" i="1"/>
  <c r="D344" i="1"/>
  <c r="D123" i="1"/>
  <c r="D726" i="1"/>
  <c r="D761" i="1"/>
  <c r="D355" i="1"/>
  <c r="D674" i="1"/>
  <c r="D231" i="1"/>
  <c r="D540" i="1"/>
  <c r="D60" i="1"/>
  <c r="D326" i="1"/>
  <c r="D929" i="1"/>
  <c r="D157" i="1"/>
  <c r="D496" i="1"/>
  <c r="D419" i="1"/>
  <c r="D39" i="1"/>
  <c r="D892" i="1"/>
  <c r="D662" i="1"/>
  <c r="D934" i="1"/>
  <c r="D729" i="1"/>
  <c r="D453" i="1"/>
  <c r="D188" i="1"/>
  <c r="D615" i="1"/>
  <c r="D257" i="1"/>
  <c r="D858" i="1"/>
  <c r="D521" i="1"/>
  <c r="D675" i="1"/>
  <c r="D879" i="1"/>
  <c r="D464" i="1"/>
  <c r="D387" i="1"/>
  <c r="D695" i="1"/>
  <c r="D717" i="1"/>
  <c r="D705" i="1"/>
  <c r="D625" i="1"/>
  <c r="D428" i="1"/>
  <c r="D710" i="1"/>
  <c r="D532" i="1"/>
  <c r="D682" i="1"/>
  <c r="D144" i="1"/>
  <c r="D363" i="1"/>
  <c r="D323" i="1"/>
  <c r="D778" i="1"/>
  <c r="D155" i="1"/>
  <c r="D46" i="1"/>
  <c r="D440" i="1"/>
  <c r="D213" i="1"/>
  <c r="D76" i="1"/>
  <c r="D114" i="1"/>
  <c r="D908" i="1"/>
  <c r="D308" i="1"/>
  <c r="D604" i="1"/>
  <c r="D141" i="1"/>
  <c r="D699" i="1"/>
  <c r="D701" i="1"/>
  <c r="D91" i="1"/>
  <c r="D664" i="1"/>
  <c r="D639" i="1"/>
  <c r="D700" i="1"/>
  <c r="D568" i="1"/>
  <c r="D816" i="1"/>
  <c r="D409" i="1"/>
  <c r="D286" i="1"/>
  <c r="D489" i="1"/>
  <c r="D769" i="1"/>
  <c r="D708" i="1"/>
  <c r="D98" i="1"/>
  <c r="D655" i="1"/>
  <c r="D578" i="1"/>
  <c r="D96" i="1"/>
  <c r="D519" i="1"/>
  <c r="D472" i="1"/>
  <c r="D958" i="1"/>
  <c r="D451" i="1"/>
  <c r="D792" i="1"/>
  <c r="D886" i="1"/>
  <c r="D265" i="1"/>
  <c r="D421" i="1"/>
  <c r="D410" i="1"/>
  <c r="D260" i="1"/>
  <c r="D125" i="1"/>
  <c r="D864" i="1"/>
  <c r="D762" i="1"/>
  <c r="D166" i="1"/>
  <c r="D305" i="1"/>
  <c r="D764" i="1"/>
  <c r="D133" i="1"/>
  <c r="D218" i="1"/>
  <c r="D194" i="1"/>
  <c r="D167" i="1"/>
  <c r="D97" i="1"/>
  <c r="D888" i="1"/>
  <c r="D292" i="1"/>
  <c r="D585" i="1"/>
  <c r="D362" i="1"/>
  <c r="D685" i="1"/>
  <c r="D687" i="1"/>
  <c r="D933" i="1"/>
  <c r="D654" i="1"/>
  <c r="D229" i="1"/>
  <c r="D686" i="1"/>
  <c r="D559" i="1"/>
  <c r="D801" i="1"/>
  <c r="D391" i="1"/>
  <c r="D866" i="1"/>
  <c r="D163" i="1"/>
  <c r="D649" i="1"/>
  <c r="D435" i="1"/>
  <c r="D603" i="1"/>
  <c r="D253" i="1"/>
  <c r="D924" i="1"/>
  <c r="D931" i="1"/>
  <c r="D439" i="1"/>
  <c r="D595" i="1"/>
  <c r="D840" i="1"/>
  <c r="D289" i="1"/>
  <c r="D681" i="1"/>
  <c r="D236" i="1"/>
  <c r="D901" i="1"/>
  <c r="D21" i="1"/>
  <c r="D414" i="1"/>
  <c r="D743" i="1"/>
  <c r="D633" i="1"/>
  <c r="D910" i="1"/>
  <c r="D905" i="1"/>
  <c r="D384" i="1"/>
  <c r="D767" i="1"/>
  <c r="D358" i="1"/>
  <c r="D379" i="1"/>
  <c r="D511" i="1"/>
  <c r="D665" i="1"/>
  <c r="D321" i="1"/>
  <c r="D176" i="1"/>
  <c r="D23" i="1"/>
  <c r="D736" i="1"/>
  <c r="D436" i="1"/>
  <c r="D99" i="1"/>
  <c r="D351" i="1"/>
  <c r="D609" i="1"/>
  <c r="D221" i="1"/>
  <c r="D255" i="1"/>
  <c r="D775" i="1"/>
  <c r="D852" i="1"/>
  <c r="D252" i="1"/>
  <c r="D401" i="1"/>
  <c r="D544" i="1"/>
  <c r="D616" i="1"/>
  <c r="D392" i="1"/>
  <c r="D246" i="1"/>
  <c r="D108" i="1"/>
  <c r="D847" i="1"/>
  <c r="D341" i="1"/>
  <c r="D143" i="1"/>
  <c r="D288" i="1"/>
  <c r="D199" i="1"/>
  <c r="D555" i="1"/>
  <c r="D774" i="1"/>
  <c r="D912" i="1"/>
  <c r="D500" i="1"/>
  <c r="D26" i="1"/>
  <c r="D119" i="1"/>
  <c r="D348" i="1"/>
  <c r="D459" i="1"/>
  <c r="D432" i="1"/>
  <c r="D751" i="1"/>
  <c r="D373" i="1"/>
  <c r="D210" i="1"/>
  <c r="D431" i="1"/>
  <c r="D539" i="1"/>
  <c r="D334" i="1"/>
  <c r="D849" i="1"/>
  <c r="D140" i="1"/>
  <c r="D634" i="1"/>
  <c r="D420" i="1"/>
  <c r="D584" i="1"/>
  <c r="D884" i="1"/>
  <c r="D573" i="1"/>
  <c r="D878" i="1"/>
  <c r="D309" i="1"/>
  <c r="D400" i="1"/>
  <c r="D647" i="1"/>
  <c r="D712" i="1"/>
  <c r="D186" i="1"/>
  <c r="D242" i="1"/>
  <c r="D365" i="1"/>
  <c r="D869" i="1"/>
  <c r="D632" i="1"/>
  <c r="D315" i="1"/>
  <c r="D174" i="1"/>
  <c r="D614" i="1"/>
  <c r="D619" i="1"/>
  <c r="D8" i="1"/>
  <c r="D396" i="1"/>
  <c r="D954" i="1"/>
  <c r="D734" i="1"/>
  <c r="D429" i="1"/>
  <c r="D610" i="1"/>
  <c r="D861" i="1"/>
  <c r="D235" i="1"/>
  <c r="D455" i="1"/>
  <c r="D697" i="1"/>
  <c r="D270" i="1"/>
  <c r="D372" i="1"/>
  <c r="D487" i="1"/>
  <c r="D656" i="1"/>
  <c r="D301" i="1"/>
  <c r="D154" i="1"/>
  <c r="D47" i="1"/>
  <c r="D10" i="1"/>
  <c r="D719" i="1"/>
  <c r="D340" i="1"/>
  <c r="D169" i="1"/>
  <c r="D590" i="1"/>
  <c r="D202" i="1"/>
  <c r="D239" i="1"/>
  <c r="D760" i="1"/>
  <c r="D443" i="1"/>
  <c r="D225" i="1"/>
  <c r="D234" i="1"/>
  <c r="D386" i="1"/>
  <c r="D523" i="1"/>
  <c r="D596" i="1"/>
  <c r="D906" i="1"/>
  <c r="D84" i="1"/>
  <c r="D786" i="1"/>
  <c r="D548" i="1"/>
  <c r="D118" i="1"/>
  <c r="D809" i="1"/>
  <c r="D227" i="1"/>
  <c r="D817" i="1"/>
  <c r="D74" i="1"/>
  <c r="D535" i="1"/>
  <c r="D759" i="1"/>
  <c r="D891" i="1"/>
  <c r="D476" i="1"/>
  <c r="D12" i="1"/>
  <c r="D102" i="1"/>
  <c r="D330" i="1"/>
  <c r="D446" i="1"/>
  <c r="D417" i="1"/>
  <c r="D746" i="1"/>
  <c r="D184" i="1"/>
  <c r="D618" i="1"/>
  <c r="D413" i="1"/>
  <c r="D68" i="1"/>
  <c r="D314" i="1"/>
  <c r="D959" i="1"/>
  <c r="D262" i="1"/>
  <c r="D261" i="1"/>
  <c r="D339" i="1"/>
  <c r="D173" i="1"/>
  <c r="BJ655" i="1"/>
  <c r="BJ96" i="1"/>
  <c r="BJ72" i="1"/>
  <c r="BJ884" i="1"/>
  <c r="BJ758" i="1"/>
  <c r="BJ113" i="1"/>
  <c r="BJ773" i="1"/>
  <c r="BJ573" i="1"/>
  <c r="BJ129" i="1"/>
  <c r="BJ578" i="1"/>
  <c r="BJ392" i="1" l="1"/>
  <c r="BJ410" i="1"/>
  <c r="BJ560" i="1" l="1"/>
  <c r="BJ1000" i="1"/>
  <c r="BJ984" i="1"/>
  <c r="BJ414" i="1"/>
  <c r="BJ34" i="1"/>
  <c r="BJ540" i="1"/>
  <c r="BJ52" i="1"/>
  <c r="BJ1013" i="1"/>
  <c r="BJ519" i="1"/>
  <c r="BJ396" i="1"/>
  <c r="BJ43" i="1"/>
  <c r="BJ809" i="1" l="1"/>
  <c r="BJ1061" i="1"/>
  <c r="BJ727" i="1"/>
  <c r="BJ710" i="1"/>
  <c r="BJ1045" i="1"/>
  <c r="BJ791" i="1"/>
  <c r="BJ608" i="1"/>
  <c r="BJ589" i="1"/>
  <c r="BJ323" i="1"/>
  <c r="BJ305" i="1"/>
  <c r="BJ288" i="1"/>
  <c r="BJ626" i="1"/>
  <c r="AE58" i="1" l="1"/>
  <c r="AD40" i="1"/>
  <c r="AE40" i="1"/>
  <c r="M6" i="68" l="1"/>
  <c r="M7" i="68"/>
  <c r="I8" i="68"/>
  <c r="P5" i="68"/>
  <c r="P6" i="68"/>
  <c r="P7" i="68"/>
  <c r="P8" i="68"/>
  <c r="O5" i="68"/>
  <c r="N5" i="68"/>
  <c r="M5" i="68"/>
  <c r="O6" i="68"/>
  <c r="I7" i="68"/>
  <c r="N6" i="68"/>
  <c r="O16" i="67"/>
  <c r="G16" i="67"/>
  <c r="N15" i="67"/>
  <c r="N16" i="67"/>
  <c r="F16" i="67"/>
  <c r="M15" i="67"/>
  <c r="E15" i="67"/>
  <c r="L14" i="67"/>
  <c r="D14" i="67"/>
  <c r="K13" i="67"/>
  <c r="C13" i="67"/>
  <c r="J9" i="67"/>
  <c r="B9" i="67"/>
  <c r="I8" i="67"/>
  <c r="P7" i="67"/>
  <c r="M16" i="67"/>
  <c r="E16" i="67"/>
  <c r="L15" i="67"/>
  <c r="D15" i="67"/>
  <c r="K14" i="67"/>
  <c r="C14" i="67"/>
  <c r="J13" i="67"/>
  <c r="B13" i="67"/>
  <c r="I9" i="67"/>
  <c r="P8" i="67"/>
  <c r="H8" i="67"/>
  <c r="O7" i="67"/>
  <c r="L16" i="67"/>
  <c r="D16" i="67"/>
  <c r="K15" i="67"/>
  <c r="C15" i="67"/>
  <c r="J14" i="67"/>
  <c r="B14" i="67"/>
  <c r="I13" i="67"/>
  <c r="P9" i="67"/>
  <c r="H9" i="67"/>
  <c r="O8" i="67"/>
  <c r="G8" i="67"/>
  <c r="N7" i="67"/>
  <c r="J16" i="67"/>
  <c r="B16" i="67"/>
  <c r="I15" i="67"/>
  <c r="P14" i="67"/>
  <c r="H14" i="67"/>
  <c r="O13" i="67"/>
  <c r="G13" i="67"/>
  <c r="N9" i="67"/>
  <c r="F9" i="67"/>
  <c r="M8" i="67"/>
  <c r="E8" i="67"/>
  <c r="L7" i="67"/>
  <c r="O15" i="67"/>
  <c r="M14" i="67"/>
  <c r="L13" i="67"/>
  <c r="K9" i="67"/>
  <c r="J8" i="67"/>
  <c r="I7" i="67"/>
  <c r="P6" i="67"/>
  <c r="H6" i="67"/>
  <c r="O5" i="67"/>
  <c r="G5" i="67"/>
  <c r="N4" i="67"/>
  <c r="F4" i="67"/>
  <c r="J15" i="67"/>
  <c r="I14" i="67"/>
  <c r="H13" i="67"/>
  <c r="G9" i="67"/>
  <c r="F8" i="67"/>
  <c r="H7" i="67"/>
  <c r="O6" i="67"/>
  <c r="G6" i="67"/>
  <c r="N5" i="67"/>
  <c r="F5" i="67"/>
  <c r="M4" i="67"/>
  <c r="E4" i="67"/>
  <c r="P16" i="67"/>
  <c r="H15" i="67"/>
  <c r="G14" i="67"/>
  <c r="F13" i="67"/>
  <c r="E9" i="67"/>
  <c r="D8" i="67"/>
  <c r="G7" i="67"/>
  <c r="N6" i="67"/>
  <c r="F6" i="67"/>
  <c r="M5" i="67"/>
  <c r="E5" i="67"/>
  <c r="L4" i="67"/>
  <c r="D4" i="67"/>
  <c r="K16" i="67"/>
  <c r="G15" i="67"/>
  <c r="F14" i="67"/>
  <c r="E13" i="67"/>
  <c r="D9" i="67"/>
  <c r="C8" i="67"/>
  <c r="F7" i="67"/>
  <c r="M6" i="67"/>
  <c r="E6" i="67"/>
  <c r="L5" i="67"/>
  <c r="D5" i="67"/>
  <c r="K4" i="67"/>
  <c r="C4" i="67"/>
  <c r="I16" i="67"/>
  <c r="F15" i="67"/>
  <c r="E14" i="67"/>
  <c r="D13" i="67"/>
  <c r="C9" i="67"/>
  <c r="B8" i="67"/>
  <c r="E7" i="67"/>
  <c r="L6" i="67"/>
  <c r="D6" i="67"/>
  <c r="K5" i="67"/>
  <c r="C5" i="67"/>
  <c r="J4" i="67"/>
  <c r="B4" i="67"/>
  <c r="H16" i="67"/>
  <c r="B15" i="67"/>
  <c r="P13" i="67"/>
  <c r="O9" i="67"/>
  <c r="N8" i="67"/>
  <c r="M7" i="67"/>
  <c r="D7" i="67"/>
  <c r="K6" i="67"/>
  <c r="C6" i="67"/>
  <c r="J5" i="67"/>
  <c r="B5" i="67"/>
  <c r="I4" i="67"/>
  <c r="M9" i="67"/>
  <c r="J6" i="67"/>
  <c r="H4" i="67"/>
  <c r="L9" i="67"/>
  <c r="I6" i="67"/>
  <c r="G4" i="67"/>
  <c r="C16" i="67"/>
  <c r="L8" i="67"/>
  <c r="B6" i="67"/>
  <c r="P15" i="67"/>
  <c r="K8" i="67"/>
  <c r="P5" i="67"/>
  <c r="O14" i="67"/>
  <c r="K7" i="67"/>
  <c r="I5" i="67"/>
  <c r="M13" i="67"/>
  <c r="B7" i="67"/>
  <c r="O4" i="67"/>
  <c r="H5" i="67"/>
  <c r="P4" i="67"/>
  <c r="N14" i="67"/>
  <c r="N13" i="67"/>
  <c r="J7" i="67"/>
  <c r="C7" i="67"/>
  <c r="M16" i="68"/>
  <c r="E16" i="68"/>
  <c r="L15" i="68"/>
  <c r="D15" i="68"/>
  <c r="K14" i="68"/>
  <c r="C14" i="68"/>
  <c r="J13" i="68"/>
  <c r="B13" i="68"/>
  <c r="I9" i="68"/>
  <c r="G8" i="68"/>
  <c r="N7" i="68"/>
  <c r="E7" i="68"/>
  <c r="H6" i="68"/>
  <c r="K5" i="68"/>
  <c r="C5" i="68"/>
  <c r="J4" i="68"/>
  <c r="B4" i="68"/>
  <c r="L16" i="68"/>
  <c r="D16" i="68"/>
  <c r="K15" i="68"/>
  <c r="C15" i="68"/>
  <c r="J14" i="68"/>
  <c r="B14" i="68"/>
  <c r="I13" i="68"/>
  <c r="P9" i="68"/>
  <c r="H9" i="68"/>
  <c r="O8" i="68"/>
  <c r="F8" i="68"/>
  <c r="D7" i="68"/>
  <c r="G6" i="68"/>
  <c r="J5" i="68"/>
  <c r="B5" i="68"/>
  <c r="I4" i="68"/>
  <c r="K16" i="68"/>
  <c r="C16" i="68"/>
  <c r="J15" i="68"/>
  <c r="B15" i="68"/>
  <c r="I14" i="68"/>
  <c r="P13" i="68"/>
  <c r="H13" i="68"/>
  <c r="O9" i="68"/>
  <c r="G9" i="68"/>
  <c r="N8" i="68"/>
  <c r="E8" i="68"/>
  <c r="L7" i="68"/>
  <c r="C7" i="68"/>
  <c r="F6" i="68"/>
  <c r="I5" i="68"/>
  <c r="P4" i="68"/>
  <c r="H4" i="68"/>
  <c r="J16" i="68"/>
  <c r="B16" i="68"/>
  <c r="I15" i="68"/>
  <c r="P14" i="68"/>
  <c r="H14" i="68"/>
  <c r="O13" i="68"/>
  <c r="G13" i="68"/>
  <c r="N9" i="68"/>
  <c r="F9" i="68"/>
  <c r="M8" i="68"/>
  <c r="D8" i="68"/>
  <c r="B7" i="68"/>
  <c r="E6" i="68"/>
  <c r="H5" i="68"/>
  <c r="O4" i="68"/>
  <c r="G4" i="68"/>
  <c r="I16" i="68"/>
  <c r="P15" i="68"/>
  <c r="H15" i="68"/>
  <c r="O14" i="68"/>
  <c r="G14" i="68"/>
  <c r="N13" i="68"/>
  <c r="F13" i="68"/>
  <c r="M9" i="68"/>
  <c r="E9" i="68"/>
  <c r="L8" i="68"/>
  <c r="C8" i="68"/>
  <c r="J7" i="68"/>
  <c r="L6" i="68"/>
  <c r="D6" i="68"/>
  <c r="G5" i="68"/>
  <c r="N4" i="68"/>
  <c r="F4" i="68"/>
  <c r="P16" i="68"/>
  <c r="H16" i="68"/>
  <c r="O15" i="68"/>
  <c r="G15" i="68"/>
  <c r="N14" i="68"/>
  <c r="F14" i="68"/>
  <c r="M13" i="68"/>
  <c r="E13" i="68"/>
  <c r="L9" i="68"/>
  <c r="D9" i="68"/>
  <c r="K8" i="68"/>
  <c r="B8" i="68"/>
  <c r="H7" i="68"/>
  <c r="C6" i="68"/>
  <c r="F5" i="68"/>
  <c r="M4" i="68"/>
  <c r="E4" i="68"/>
  <c r="F15" i="68"/>
  <c r="D13" i="68"/>
  <c r="E5" i="68"/>
  <c r="E15" i="68"/>
  <c r="C13" i="68"/>
  <c r="O7" i="68"/>
  <c r="D5" i="68"/>
  <c r="O16" i="68"/>
  <c r="M14" i="68"/>
  <c r="K9" i="68"/>
  <c r="G7" i="68"/>
  <c r="L4" i="68"/>
  <c r="N16" i="68"/>
  <c r="L14" i="68"/>
  <c r="J9" i="68"/>
  <c r="F7" i="68"/>
  <c r="K4" i="68"/>
  <c r="G16" i="68"/>
  <c r="E14" i="68"/>
  <c r="C9" i="68"/>
  <c r="J6" i="68"/>
  <c r="D4" i="68"/>
  <c r="M15" i="68"/>
  <c r="K13" i="68"/>
  <c r="H8" i="68"/>
  <c r="L5" i="68"/>
  <c r="I6" i="68"/>
  <c r="B6" i="68"/>
  <c r="F16" i="68"/>
  <c r="C4" i="68"/>
  <c r="N15" i="68"/>
  <c r="D14" i="68"/>
  <c r="L13" i="68"/>
  <c r="B9" i="68"/>
  <c r="J8" i="68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F40" i="1"/>
  <c r="N58" i="1"/>
  <c r="O58" i="1"/>
  <c r="P58" i="1"/>
  <c r="Q58" i="1"/>
  <c r="R58" i="1"/>
  <c r="S58" i="1"/>
  <c r="T58" i="1"/>
  <c r="U58" i="1"/>
  <c r="V58" i="1"/>
  <c r="W58" i="1"/>
  <c r="X58" i="1"/>
  <c r="M40" i="1"/>
  <c r="N40" i="1"/>
  <c r="O40" i="1"/>
  <c r="P40" i="1"/>
  <c r="Q40" i="1"/>
  <c r="R40" i="1"/>
  <c r="S40" i="1"/>
  <c r="T40" i="1"/>
  <c r="U40" i="1"/>
  <c r="V40" i="1"/>
  <c r="W40" i="1"/>
  <c r="M9" i="78" s="1"/>
  <c r="X40" i="1"/>
  <c r="M6" i="24" l="1"/>
  <c r="M7" i="24"/>
  <c r="M6" i="16"/>
  <c r="M7" i="16"/>
  <c r="M7" i="33"/>
  <c r="M6" i="33"/>
  <c r="M7" i="28"/>
  <c r="M6" i="28"/>
  <c r="M7" i="42"/>
  <c r="M6" i="42"/>
  <c r="M6" i="79"/>
  <c r="M7" i="79"/>
  <c r="M6" i="59"/>
  <c r="M7" i="59"/>
  <c r="M6" i="87"/>
  <c r="M7" i="87"/>
  <c r="M7" i="43"/>
  <c r="M6" i="43"/>
  <c r="M7" i="35"/>
  <c r="M6" i="35"/>
  <c r="M6" i="20"/>
  <c r="M7" i="20"/>
  <c r="P8" i="11"/>
  <c r="M6" i="11"/>
  <c r="M7" i="11"/>
  <c r="H16" i="21"/>
  <c r="K8" i="21"/>
  <c r="K7" i="21"/>
  <c r="K6" i="21"/>
  <c r="H16" i="41"/>
  <c r="I6" i="86"/>
  <c r="I7" i="86"/>
  <c r="L6" i="86"/>
  <c r="L7" i="86"/>
  <c r="L7" i="19"/>
  <c r="L6" i="19"/>
  <c r="I7" i="19"/>
  <c r="I6" i="19"/>
  <c r="I6" i="18"/>
  <c r="L6" i="18"/>
  <c r="L7" i="18"/>
  <c r="I7" i="18"/>
  <c r="I7" i="17"/>
  <c r="L7" i="17"/>
  <c r="I6" i="17"/>
  <c r="L6" i="17"/>
  <c r="L6" i="78"/>
  <c r="I6" i="78"/>
  <c r="L7" i="78"/>
  <c r="I7" i="78"/>
  <c r="I7" i="23"/>
  <c r="L7" i="23"/>
  <c r="L6" i="23"/>
  <c r="I6" i="23"/>
  <c r="L7" i="65"/>
  <c r="I7" i="65"/>
  <c r="L6" i="65"/>
  <c r="I6" i="65"/>
  <c r="I7" i="15"/>
  <c r="L7" i="15"/>
  <c r="I6" i="15"/>
  <c r="L6" i="15"/>
  <c r="L6" i="13"/>
  <c r="L7" i="13"/>
  <c r="I7" i="13"/>
  <c r="I6" i="13"/>
  <c r="L7" i="39"/>
  <c r="L6" i="39"/>
  <c r="I7" i="39"/>
  <c r="I6" i="39"/>
  <c r="I15" i="21"/>
  <c r="G14" i="21"/>
  <c r="I14" i="21"/>
  <c r="G15" i="21"/>
  <c r="G15" i="41"/>
  <c r="I14" i="41"/>
  <c r="I15" i="41"/>
  <c r="G14" i="41"/>
  <c r="L5" i="19"/>
  <c r="G6" i="19"/>
  <c r="G6" i="65"/>
  <c r="I9" i="78"/>
  <c r="B8" i="16"/>
  <c r="I8" i="35"/>
  <c r="B8" i="20"/>
  <c r="B8" i="24"/>
  <c r="M4" i="24"/>
  <c r="C4" i="43"/>
  <c r="K4" i="43"/>
  <c r="I8" i="43"/>
  <c r="L8" i="87"/>
  <c r="I8" i="87"/>
  <c r="M4" i="28"/>
  <c r="I8" i="28"/>
  <c r="I8" i="42"/>
  <c r="L5" i="39"/>
  <c r="L5" i="23"/>
  <c r="O7" i="23"/>
  <c r="G5" i="23"/>
  <c r="P8" i="23"/>
  <c r="N7" i="23"/>
  <c r="G4" i="23"/>
  <c r="N8" i="23"/>
  <c r="M8" i="23"/>
  <c r="M7" i="23"/>
  <c r="P7" i="23"/>
  <c r="I5" i="23"/>
  <c r="O8" i="23"/>
  <c r="G6" i="23"/>
  <c r="I4" i="23"/>
  <c r="N8" i="19"/>
  <c r="M8" i="19"/>
  <c r="M7" i="19"/>
  <c r="G4" i="19"/>
  <c r="N7" i="19"/>
  <c r="I5" i="19"/>
  <c r="O7" i="19"/>
  <c r="I4" i="19"/>
  <c r="P7" i="19"/>
  <c r="G5" i="19"/>
  <c r="O8" i="19"/>
  <c r="P8" i="19"/>
  <c r="M8" i="15"/>
  <c r="M7" i="15"/>
  <c r="O7" i="15"/>
  <c r="O8" i="15"/>
  <c r="I5" i="15"/>
  <c r="I4" i="15"/>
  <c r="P8" i="15"/>
  <c r="P7" i="15"/>
  <c r="N7" i="15"/>
  <c r="N8" i="15"/>
  <c r="P7" i="13"/>
  <c r="P8" i="13"/>
  <c r="G6" i="13"/>
  <c r="D7" i="13"/>
  <c r="D6" i="13"/>
  <c r="M8" i="39"/>
  <c r="M7" i="39"/>
  <c r="O8" i="39"/>
  <c r="I5" i="39"/>
  <c r="P8" i="39"/>
  <c r="I4" i="39"/>
  <c r="P7" i="39"/>
  <c r="G6" i="39"/>
  <c r="G4" i="39"/>
  <c r="O7" i="39"/>
  <c r="G5" i="39"/>
  <c r="N7" i="39"/>
  <c r="N8" i="39"/>
  <c r="M8" i="78"/>
  <c r="I4" i="78"/>
  <c r="M7" i="78"/>
  <c r="N7" i="78"/>
  <c r="I5" i="78"/>
  <c r="O7" i="78"/>
  <c r="P7" i="78"/>
  <c r="G5" i="78"/>
  <c r="O8" i="78"/>
  <c r="P8" i="78"/>
  <c r="G4" i="78"/>
  <c r="N8" i="78"/>
  <c r="N8" i="18"/>
  <c r="I4" i="18"/>
  <c r="O8" i="18"/>
  <c r="G6" i="18"/>
  <c r="P8" i="18"/>
  <c r="G5" i="18"/>
  <c r="P7" i="18"/>
  <c r="G4" i="18"/>
  <c r="O7" i="18"/>
  <c r="D7" i="18"/>
  <c r="M7" i="18"/>
  <c r="N7" i="18"/>
  <c r="D6" i="18"/>
  <c r="M8" i="18"/>
  <c r="I5" i="18"/>
  <c r="P7" i="65"/>
  <c r="G5" i="65"/>
  <c r="P8" i="65"/>
  <c r="G4" i="65"/>
  <c r="O8" i="65"/>
  <c r="N7" i="65"/>
  <c r="M8" i="65"/>
  <c r="M7" i="65"/>
  <c r="I5" i="65"/>
  <c r="O7" i="65"/>
  <c r="I4" i="65"/>
  <c r="N8" i="65"/>
  <c r="P7" i="17"/>
  <c r="G6" i="17"/>
  <c r="P8" i="17"/>
  <c r="G5" i="17"/>
  <c r="I5" i="17"/>
  <c r="O8" i="17"/>
  <c r="G4" i="17"/>
  <c r="N8" i="17"/>
  <c r="D7" i="17"/>
  <c r="M8" i="17"/>
  <c r="D6" i="17"/>
  <c r="M7" i="17"/>
  <c r="N7" i="17"/>
  <c r="O7" i="17"/>
  <c r="I4" i="17"/>
  <c r="N8" i="86"/>
  <c r="I4" i="86"/>
  <c r="M7" i="86"/>
  <c r="O8" i="86"/>
  <c r="G5" i="86"/>
  <c r="P8" i="86"/>
  <c r="G4" i="86"/>
  <c r="P7" i="86"/>
  <c r="O7" i="86"/>
  <c r="N7" i="86"/>
  <c r="M8" i="86"/>
  <c r="I5" i="86"/>
  <c r="P8" i="79"/>
  <c r="I8" i="59"/>
  <c r="P8" i="59"/>
  <c r="P8" i="20"/>
  <c r="M4" i="20"/>
  <c r="P8" i="24"/>
  <c r="P8" i="16"/>
  <c r="P8" i="33"/>
  <c r="E16" i="41"/>
  <c r="I4" i="13"/>
  <c r="M7" i="13"/>
  <c r="I5" i="13"/>
  <c r="O8" i="13"/>
  <c r="O7" i="13"/>
  <c r="M8" i="13"/>
  <c r="N8" i="13"/>
  <c r="N7" i="13"/>
  <c r="L16" i="41"/>
  <c r="I16" i="41"/>
  <c r="G16" i="41"/>
  <c r="F16" i="41"/>
  <c r="O16" i="41"/>
  <c r="N16" i="21"/>
  <c r="N15" i="21"/>
  <c r="K16" i="21"/>
  <c r="P15" i="21"/>
  <c r="K4" i="21"/>
  <c r="G16" i="21"/>
  <c r="P16" i="21"/>
  <c r="O4" i="21"/>
  <c r="O16" i="21"/>
  <c r="K15" i="21"/>
  <c r="P8" i="21"/>
  <c r="P9" i="21"/>
  <c r="O6" i="21"/>
  <c r="O5" i="21"/>
  <c r="M4" i="21"/>
  <c r="M5" i="21"/>
  <c r="M6" i="21"/>
  <c r="P6" i="21"/>
  <c r="P4" i="21"/>
  <c r="P5" i="21"/>
  <c r="L7" i="21"/>
  <c r="L8" i="21"/>
  <c r="J7" i="65"/>
  <c r="J6" i="65"/>
  <c r="K7" i="65"/>
  <c r="K6" i="65"/>
  <c r="J6" i="17"/>
  <c r="K6" i="17"/>
  <c r="J7" i="17"/>
  <c r="K7" i="17"/>
  <c r="J6" i="15"/>
  <c r="K6" i="15"/>
  <c r="J7" i="15"/>
  <c r="K7" i="15"/>
  <c r="K6" i="13"/>
  <c r="J7" i="13"/>
  <c r="J6" i="13"/>
  <c r="K7" i="13"/>
  <c r="J6" i="39"/>
  <c r="K6" i="39"/>
  <c r="J7" i="39"/>
  <c r="K7" i="39"/>
  <c r="J7" i="86"/>
  <c r="J6" i="86"/>
  <c r="K6" i="86"/>
  <c r="K7" i="86"/>
  <c r="K6" i="23"/>
  <c r="J6" i="23"/>
  <c r="K7" i="23"/>
  <c r="J7" i="23"/>
  <c r="J6" i="19"/>
  <c r="K6" i="19"/>
  <c r="J7" i="19"/>
  <c r="K7" i="19"/>
  <c r="J6" i="78"/>
  <c r="K6" i="78"/>
  <c r="J7" i="78"/>
  <c r="K7" i="78"/>
  <c r="K6" i="18"/>
  <c r="J6" i="18"/>
  <c r="J7" i="18"/>
  <c r="K7" i="18"/>
  <c r="I8" i="16"/>
  <c r="I8" i="33"/>
  <c r="I8" i="79"/>
  <c r="I8" i="20"/>
  <c r="I8" i="24"/>
  <c r="P6" i="41"/>
  <c r="N6" i="41"/>
  <c r="I4" i="41"/>
  <c r="C7" i="41"/>
  <c r="P5" i="41"/>
  <c r="G8" i="41"/>
  <c r="C8" i="41"/>
  <c r="P4" i="41"/>
  <c r="G7" i="41"/>
  <c r="B7" i="41"/>
  <c r="M6" i="41"/>
  <c r="F7" i="41"/>
  <c r="B6" i="41"/>
  <c r="K6" i="41"/>
  <c r="D5" i="41"/>
  <c r="K5" i="41"/>
  <c r="D4" i="41"/>
  <c r="N4" i="41"/>
  <c r="K4" i="41"/>
  <c r="N5" i="41"/>
  <c r="I5" i="41"/>
  <c r="B7" i="21"/>
  <c r="F8" i="21"/>
  <c r="I4" i="21"/>
  <c r="B8" i="21"/>
  <c r="F9" i="21"/>
  <c r="B9" i="21"/>
  <c r="H9" i="21"/>
  <c r="B6" i="21"/>
  <c r="D9" i="21"/>
  <c r="H8" i="21"/>
  <c r="C4" i="21"/>
  <c r="D8" i="21"/>
  <c r="G6" i="21"/>
  <c r="C5" i="21"/>
  <c r="E7" i="21"/>
  <c r="G5" i="21"/>
  <c r="I5" i="21"/>
  <c r="C6" i="21"/>
  <c r="G4" i="21"/>
  <c r="F7" i="21"/>
  <c r="P5" i="20"/>
  <c r="P6" i="20"/>
  <c r="P7" i="20"/>
  <c r="P5" i="24"/>
  <c r="P6" i="24"/>
  <c r="P7" i="24"/>
  <c r="P5" i="87"/>
  <c r="P6" i="87"/>
  <c r="P7" i="87"/>
  <c r="P8" i="87"/>
  <c r="P5" i="16"/>
  <c r="P6" i="16"/>
  <c r="P7" i="16"/>
  <c r="P5" i="35"/>
  <c r="P6" i="35"/>
  <c r="P7" i="35"/>
  <c r="P8" i="35"/>
  <c r="P5" i="33"/>
  <c r="P6" i="33"/>
  <c r="P7" i="33"/>
  <c r="P5" i="79"/>
  <c r="P6" i="79"/>
  <c r="P7" i="79"/>
  <c r="P5" i="59"/>
  <c r="P6" i="59"/>
  <c r="P7" i="59"/>
  <c r="P9" i="59"/>
  <c r="J5" i="28"/>
  <c r="L7" i="28"/>
  <c r="K5" i="28"/>
  <c r="L6" i="28"/>
  <c r="L5" i="28"/>
  <c r="N7" i="28"/>
  <c r="M5" i="28"/>
  <c r="N6" i="28"/>
  <c r="O7" i="28"/>
  <c r="N5" i="28"/>
  <c r="O6" i="28"/>
  <c r="P7" i="28"/>
  <c r="J7" i="28"/>
  <c r="O5" i="28"/>
  <c r="P6" i="28"/>
  <c r="I6" i="28"/>
  <c r="P5" i="28"/>
  <c r="I7" i="28"/>
  <c r="J6" i="28"/>
  <c r="O6" i="24"/>
  <c r="O5" i="24"/>
  <c r="N5" i="24"/>
  <c r="I7" i="24"/>
  <c r="M5" i="24"/>
  <c r="N6" i="24"/>
  <c r="O5" i="20"/>
  <c r="N5" i="20"/>
  <c r="N6" i="20"/>
  <c r="M5" i="20"/>
  <c r="I7" i="20"/>
  <c r="O6" i="20"/>
  <c r="K5" i="42"/>
  <c r="L6" i="42"/>
  <c r="L5" i="42"/>
  <c r="N7" i="42"/>
  <c r="M5" i="42"/>
  <c r="N6" i="42"/>
  <c r="O7" i="42"/>
  <c r="N5" i="42"/>
  <c r="O6" i="42"/>
  <c r="P7" i="42"/>
  <c r="J6" i="42"/>
  <c r="O5" i="42"/>
  <c r="P6" i="42"/>
  <c r="I6" i="42"/>
  <c r="P5" i="42"/>
  <c r="J7" i="42"/>
  <c r="I7" i="42"/>
  <c r="J5" i="42"/>
  <c r="L7" i="42"/>
  <c r="L5" i="43"/>
  <c r="N7" i="43"/>
  <c r="L7" i="43"/>
  <c r="M5" i="43"/>
  <c r="N6" i="43"/>
  <c r="O7" i="43"/>
  <c r="N5" i="43"/>
  <c r="O6" i="43"/>
  <c r="P7" i="43"/>
  <c r="O5" i="43"/>
  <c r="P6" i="43"/>
  <c r="I6" i="43"/>
  <c r="P5" i="43"/>
  <c r="J7" i="43"/>
  <c r="I7" i="43"/>
  <c r="J6" i="43"/>
  <c r="K5" i="43"/>
  <c r="L6" i="43"/>
  <c r="J5" i="43"/>
  <c r="N6" i="16"/>
  <c r="O6" i="16"/>
  <c r="O5" i="16"/>
  <c r="N5" i="16"/>
  <c r="M5" i="16"/>
  <c r="I7" i="16"/>
  <c r="M5" i="35"/>
  <c r="N6" i="35"/>
  <c r="O7" i="35"/>
  <c r="N5" i="35"/>
  <c r="O6" i="35"/>
  <c r="O5" i="35"/>
  <c r="I6" i="35"/>
  <c r="J7" i="35"/>
  <c r="I7" i="35"/>
  <c r="J6" i="35"/>
  <c r="K5" i="35"/>
  <c r="J5" i="35"/>
  <c r="L7" i="35"/>
  <c r="L6" i="35"/>
  <c r="L5" i="35"/>
  <c r="N7" i="35"/>
  <c r="I7" i="33"/>
  <c r="N6" i="33"/>
  <c r="O6" i="33"/>
  <c r="O5" i="33"/>
  <c r="M5" i="33"/>
  <c r="N5" i="33"/>
  <c r="N5" i="79"/>
  <c r="M5" i="79"/>
  <c r="L5" i="79"/>
  <c r="N6" i="79"/>
  <c r="I7" i="79"/>
  <c r="O6" i="79"/>
  <c r="O5" i="79"/>
  <c r="M5" i="59"/>
  <c r="O5" i="59"/>
  <c r="I7" i="59"/>
  <c r="N6" i="59"/>
  <c r="O6" i="59"/>
  <c r="N5" i="59"/>
  <c r="P16" i="65"/>
  <c r="H16" i="65"/>
  <c r="O15" i="65"/>
  <c r="G15" i="65"/>
  <c r="N14" i="65"/>
  <c r="F14" i="65"/>
  <c r="M13" i="65"/>
  <c r="E13" i="65"/>
  <c r="L9" i="65"/>
  <c r="D9" i="65"/>
  <c r="G8" i="65"/>
  <c r="P6" i="65"/>
  <c r="N5" i="65"/>
  <c r="E5" i="65"/>
  <c r="L4" i="65"/>
  <c r="C4" i="65"/>
  <c r="O16" i="65"/>
  <c r="G16" i="65"/>
  <c r="N15" i="65"/>
  <c r="F15" i="65"/>
  <c r="M14" i="65"/>
  <c r="E14" i="65"/>
  <c r="L13" i="65"/>
  <c r="D13" i="65"/>
  <c r="K9" i="65"/>
  <c r="C9" i="65"/>
  <c r="F8" i="65"/>
  <c r="H7" i="65"/>
  <c r="O6" i="65"/>
  <c r="M5" i="65"/>
  <c r="D5" i="65"/>
  <c r="K4" i="65"/>
  <c r="N16" i="65"/>
  <c r="F16" i="65"/>
  <c r="M15" i="65"/>
  <c r="E15" i="65"/>
  <c r="L14" i="65"/>
  <c r="D14" i="65"/>
  <c r="K13" i="65"/>
  <c r="C13" i="65"/>
  <c r="J9" i="65"/>
  <c r="B9" i="65"/>
  <c r="E8" i="65"/>
  <c r="G7" i="65"/>
  <c r="N6" i="65"/>
  <c r="E6" i="65"/>
  <c r="L5" i="65"/>
  <c r="C5" i="65"/>
  <c r="J4" i="65"/>
  <c r="B16" i="65"/>
  <c r="G13" i="65"/>
  <c r="E4" i="65"/>
  <c r="M16" i="65"/>
  <c r="E16" i="65"/>
  <c r="L15" i="65"/>
  <c r="D15" i="65"/>
  <c r="K14" i="65"/>
  <c r="C14" i="65"/>
  <c r="J13" i="65"/>
  <c r="B13" i="65"/>
  <c r="I9" i="65"/>
  <c r="L8" i="65"/>
  <c r="D8" i="65"/>
  <c r="F7" i="65"/>
  <c r="M6" i="65"/>
  <c r="D6" i="65"/>
  <c r="K5" i="65"/>
  <c r="H4" i="65"/>
  <c r="I15" i="65"/>
  <c r="N9" i="65"/>
  <c r="N4" i="65"/>
  <c r="L16" i="65"/>
  <c r="D16" i="65"/>
  <c r="K15" i="65"/>
  <c r="C15" i="65"/>
  <c r="J14" i="65"/>
  <c r="B14" i="65"/>
  <c r="I13" i="65"/>
  <c r="P9" i="65"/>
  <c r="H9" i="65"/>
  <c r="K8" i="65"/>
  <c r="C8" i="65"/>
  <c r="E7" i="65"/>
  <c r="C6" i="65"/>
  <c r="J5" i="65"/>
  <c r="P4" i="65"/>
  <c r="P14" i="65"/>
  <c r="O13" i="65"/>
  <c r="F9" i="65"/>
  <c r="C7" i="65"/>
  <c r="K16" i="65"/>
  <c r="C16" i="65"/>
  <c r="J15" i="65"/>
  <c r="B15" i="65"/>
  <c r="I14" i="65"/>
  <c r="P13" i="65"/>
  <c r="H13" i="65"/>
  <c r="O9" i="65"/>
  <c r="G9" i="65"/>
  <c r="J8" i="65"/>
  <c r="B8" i="65"/>
  <c r="D7" i="65"/>
  <c r="B6" i="65"/>
  <c r="H5" i="65"/>
  <c r="F4" i="65"/>
  <c r="J16" i="65"/>
  <c r="H14" i="65"/>
  <c r="I8" i="65"/>
  <c r="P5" i="65"/>
  <c r="O14" i="65"/>
  <c r="B7" i="65"/>
  <c r="G14" i="65"/>
  <c r="H6" i="65"/>
  <c r="M4" i="65"/>
  <c r="H15" i="65"/>
  <c r="N13" i="65"/>
  <c r="M9" i="65"/>
  <c r="F13" i="65"/>
  <c r="I16" i="65"/>
  <c r="E9" i="65"/>
  <c r="D4" i="65"/>
  <c r="P15" i="65"/>
  <c r="H8" i="65"/>
  <c r="E16" i="79"/>
  <c r="J14" i="79"/>
  <c r="J13" i="79"/>
  <c r="L9" i="79"/>
  <c r="D9" i="79"/>
  <c r="K8" i="79"/>
  <c r="B8" i="79"/>
  <c r="H7" i="79"/>
  <c r="C6" i="79"/>
  <c r="F5" i="79"/>
  <c r="M4" i="79"/>
  <c r="E4" i="79"/>
  <c r="C16" i="79"/>
  <c r="I14" i="79"/>
  <c r="H13" i="79"/>
  <c r="K9" i="79"/>
  <c r="C9" i="79"/>
  <c r="J8" i="79"/>
  <c r="G7" i="79"/>
  <c r="J6" i="79"/>
  <c r="B6" i="79"/>
  <c r="E5" i="79"/>
  <c r="L4" i="79"/>
  <c r="D4" i="79"/>
  <c r="N15" i="79"/>
  <c r="F14" i="79"/>
  <c r="E13" i="79"/>
  <c r="J9" i="79"/>
  <c r="B9" i="79"/>
  <c r="H8" i="79"/>
  <c r="O7" i="79"/>
  <c r="F7" i="79"/>
  <c r="I6" i="79"/>
  <c r="D5" i="79"/>
  <c r="K4" i="79"/>
  <c r="C4" i="79"/>
  <c r="J15" i="79"/>
  <c r="E14" i="79"/>
  <c r="D13" i="79"/>
  <c r="I9" i="79"/>
  <c r="G8" i="79"/>
  <c r="N7" i="79"/>
  <c r="E7" i="79"/>
  <c r="H6" i="79"/>
  <c r="K5" i="79"/>
  <c r="C5" i="79"/>
  <c r="J4" i="79"/>
  <c r="B4" i="79"/>
  <c r="F15" i="79"/>
  <c r="B14" i="79"/>
  <c r="B13" i="79"/>
  <c r="P9" i="79"/>
  <c r="H9" i="79"/>
  <c r="O8" i="79"/>
  <c r="F8" i="79"/>
  <c r="D7" i="79"/>
  <c r="G6" i="79"/>
  <c r="J5" i="79"/>
  <c r="B5" i="79"/>
  <c r="I4" i="79"/>
  <c r="B15" i="79"/>
  <c r="P13" i="79"/>
  <c r="O9" i="79"/>
  <c r="G9" i="79"/>
  <c r="N8" i="79"/>
  <c r="E8" i="79"/>
  <c r="L7" i="79"/>
  <c r="C7" i="79"/>
  <c r="F6" i="79"/>
  <c r="I5" i="79"/>
  <c r="P4" i="79"/>
  <c r="H4" i="79"/>
  <c r="M16" i="79"/>
  <c r="N14" i="79"/>
  <c r="M13" i="79"/>
  <c r="N9" i="79"/>
  <c r="F9" i="79"/>
  <c r="M8" i="79"/>
  <c r="D8" i="79"/>
  <c r="B7" i="79"/>
  <c r="E6" i="79"/>
  <c r="H5" i="79"/>
  <c r="O4" i="79"/>
  <c r="G4" i="79"/>
  <c r="L13" i="79"/>
  <c r="M9" i="79"/>
  <c r="N4" i="79"/>
  <c r="G5" i="79"/>
  <c r="E9" i="79"/>
  <c r="F4" i="79"/>
  <c r="J7" i="79"/>
  <c r="L8" i="79"/>
  <c r="C8" i="79"/>
  <c r="L6" i="79"/>
  <c r="K16" i="79"/>
  <c r="D6" i="79"/>
  <c r="M14" i="79"/>
  <c r="E15" i="79"/>
  <c r="H15" i="79"/>
  <c r="C15" i="79"/>
  <c r="G16" i="79"/>
  <c r="C13" i="79"/>
  <c r="M15" i="79"/>
  <c r="P15" i="79"/>
  <c r="K15" i="79"/>
  <c r="O16" i="79"/>
  <c r="K13" i="79"/>
  <c r="I16" i="79"/>
  <c r="D16" i="79"/>
  <c r="H16" i="79"/>
  <c r="G13" i="79"/>
  <c r="L16" i="79"/>
  <c r="F16" i="79"/>
  <c r="P16" i="79"/>
  <c r="B16" i="79"/>
  <c r="F13" i="79"/>
  <c r="O13" i="79"/>
  <c r="C14" i="79"/>
  <c r="I13" i="79"/>
  <c r="I15" i="79"/>
  <c r="N16" i="79"/>
  <c r="J16" i="79"/>
  <c r="D14" i="79"/>
  <c r="N13" i="79"/>
  <c r="H14" i="79"/>
  <c r="K14" i="79"/>
  <c r="O15" i="79"/>
  <c r="L15" i="79"/>
  <c r="G15" i="79"/>
  <c r="L14" i="79"/>
  <c r="G14" i="79"/>
  <c r="P14" i="79"/>
  <c r="D15" i="79"/>
  <c r="O14" i="79"/>
  <c r="N16" i="64"/>
  <c r="F16" i="64"/>
  <c r="M15" i="64"/>
  <c r="E15" i="64"/>
  <c r="L14" i="64"/>
  <c r="D14" i="64"/>
  <c r="K13" i="64"/>
  <c r="C13" i="64"/>
  <c r="J9" i="64"/>
  <c r="B9" i="64"/>
  <c r="I8" i="64"/>
  <c r="P7" i="64"/>
  <c r="H7" i="64"/>
  <c r="O6" i="64"/>
  <c r="G6" i="64"/>
  <c r="N5" i="64"/>
  <c r="F5" i="64"/>
  <c r="M4" i="64"/>
  <c r="E4" i="64"/>
  <c r="L16" i="64"/>
  <c r="D16" i="64"/>
  <c r="K15" i="64"/>
  <c r="C15" i="64"/>
  <c r="J14" i="64"/>
  <c r="B14" i="64"/>
  <c r="I13" i="64"/>
  <c r="P9" i="64"/>
  <c r="H9" i="64"/>
  <c r="O8" i="64"/>
  <c r="G8" i="64"/>
  <c r="N7" i="64"/>
  <c r="F7" i="64"/>
  <c r="M6" i="64"/>
  <c r="E6" i="64"/>
  <c r="L5" i="64"/>
  <c r="D5" i="64"/>
  <c r="K4" i="64"/>
  <c r="C4" i="64"/>
  <c r="P16" i="64"/>
  <c r="H16" i="64"/>
  <c r="O15" i="64"/>
  <c r="G15" i="64"/>
  <c r="N14" i="64"/>
  <c r="F14" i="64"/>
  <c r="M13" i="64"/>
  <c r="E13" i="64"/>
  <c r="L9" i="64"/>
  <c r="D9" i="64"/>
  <c r="K8" i="64"/>
  <c r="C8" i="64"/>
  <c r="J7" i="64"/>
  <c r="B7" i="64"/>
  <c r="I6" i="64"/>
  <c r="P5" i="64"/>
  <c r="J16" i="64"/>
  <c r="L15" i="64"/>
  <c r="O14" i="64"/>
  <c r="P13" i="64"/>
  <c r="D13" i="64"/>
  <c r="F9" i="64"/>
  <c r="H8" i="64"/>
  <c r="K7" i="64"/>
  <c r="L6" i="64"/>
  <c r="O5" i="64"/>
  <c r="C5" i="64"/>
  <c r="H4" i="64"/>
  <c r="I16" i="64"/>
  <c r="J15" i="64"/>
  <c r="M14" i="64"/>
  <c r="O13" i="64"/>
  <c r="B13" i="64"/>
  <c r="E9" i="64"/>
  <c r="F8" i="64"/>
  <c r="I7" i="64"/>
  <c r="K6" i="64"/>
  <c r="M5" i="64"/>
  <c r="B5" i="64"/>
  <c r="G4" i="64"/>
  <c r="G16" i="64"/>
  <c r="I15" i="64"/>
  <c r="K14" i="64"/>
  <c r="N13" i="64"/>
  <c r="O9" i="64"/>
  <c r="C9" i="64"/>
  <c r="E8" i="64"/>
  <c r="G7" i="64"/>
  <c r="J6" i="64"/>
  <c r="K5" i="64"/>
  <c r="P4" i="64"/>
  <c r="F4" i="64"/>
  <c r="E16" i="64"/>
  <c r="H15" i="64"/>
  <c r="I14" i="64"/>
  <c r="L13" i="64"/>
  <c r="N9" i="64"/>
  <c r="P8" i="64"/>
  <c r="D8" i="64"/>
  <c r="E7" i="64"/>
  <c r="H6" i="64"/>
  <c r="J5" i="64"/>
  <c r="O4" i="64"/>
  <c r="D4" i="64"/>
  <c r="O16" i="64"/>
  <c r="B16" i="64"/>
  <c r="D15" i="64"/>
  <c r="G14" i="64"/>
  <c r="H13" i="64"/>
  <c r="K9" i="64"/>
  <c r="M8" i="64"/>
  <c r="O7" i="64"/>
  <c r="C7" i="64"/>
  <c r="D6" i="64"/>
  <c r="H5" i="64"/>
  <c r="L4" i="64"/>
  <c r="M16" i="64"/>
  <c r="P15" i="64"/>
  <c r="B15" i="64"/>
  <c r="E14" i="64"/>
  <c r="G13" i="64"/>
  <c r="I9" i="64"/>
  <c r="L8" i="64"/>
  <c r="M7" i="64"/>
  <c r="P6" i="64"/>
  <c r="C6" i="64"/>
  <c r="G5" i="64"/>
  <c r="J4" i="64"/>
  <c r="N15" i="64"/>
  <c r="G9" i="64"/>
  <c r="B6" i="64"/>
  <c r="F15" i="64"/>
  <c r="N8" i="64"/>
  <c r="I5" i="64"/>
  <c r="P14" i="64"/>
  <c r="J8" i="64"/>
  <c r="E5" i="64"/>
  <c r="H14" i="64"/>
  <c r="B8" i="64"/>
  <c r="N4" i="64"/>
  <c r="C14" i="64"/>
  <c r="L7" i="64"/>
  <c r="I4" i="64"/>
  <c r="J13" i="64"/>
  <c r="D7" i="64"/>
  <c r="B4" i="64"/>
  <c r="K16" i="64"/>
  <c r="F13" i="64"/>
  <c r="N6" i="64"/>
  <c r="M9" i="64"/>
  <c r="C16" i="64"/>
  <c r="F6" i="64"/>
  <c r="O16" i="17"/>
  <c r="G16" i="17"/>
  <c r="N15" i="17"/>
  <c r="F15" i="17"/>
  <c r="M14" i="17"/>
  <c r="E14" i="17"/>
  <c r="L13" i="17"/>
  <c r="D13" i="17"/>
  <c r="K9" i="17"/>
  <c r="C9" i="17"/>
  <c r="F8" i="17"/>
  <c r="H7" i="17"/>
  <c r="O6" i="17"/>
  <c r="M5" i="17"/>
  <c r="D5" i="17"/>
  <c r="K4" i="17"/>
  <c r="N16" i="17"/>
  <c r="F16" i="17"/>
  <c r="M15" i="17"/>
  <c r="E15" i="17"/>
  <c r="L14" i="17"/>
  <c r="D14" i="17"/>
  <c r="K13" i="17"/>
  <c r="C13" i="17"/>
  <c r="J9" i="17"/>
  <c r="B9" i="17"/>
  <c r="E8" i="17"/>
  <c r="G7" i="17"/>
  <c r="N6" i="17"/>
  <c r="E6" i="17"/>
  <c r="L5" i="17"/>
  <c r="C5" i="17"/>
  <c r="J4" i="17"/>
  <c r="M16" i="17"/>
  <c r="E16" i="17"/>
  <c r="L15" i="17"/>
  <c r="D15" i="17"/>
  <c r="K14" i="17"/>
  <c r="C14" i="17"/>
  <c r="J13" i="17"/>
  <c r="B13" i="17"/>
  <c r="I9" i="17"/>
  <c r="L8" i="17"/>
  <c r="D8" i="17"/>
  <c r="F7" i="17"/>
  <c r="M6" i="17"/>
  <c r="K5" i="17"/>
  <c r="H4" i="17"/>
  <c r="K16" i="17"/>
  <c r="C16" i="17"/>
  <c r="J15" i="17"/>
  <c r="B15" i="17"/>
  <c r="I14" i="17"/>
  <c r="P13" i="17"/>
  <c r="H13" i="17"/>
  <c r="O9" i="17"/>
  <c r="G9" i="17"/>
  <c r="J8" i="17"/>
  <c r="B8" i="17"/>
  <c r="B6" i="17"/>
  <c r="H5" i="17"/>
  <c r="F4" i="17"/>
  <c r="J16" i="17"/>
  <c r="B16" i="17"/>
  <c r="I15" i="17"/>
  <c r="P14" i="17"/>
  <c r="H14" i="17"/>
  <c r="O13" i="17"/>
  <c r="G13" i="17"/>
  <c r="N9" i="17"/>
  <c r="F9" i="17"/>
  <c r="I8" i="17"/>
  <c r="C7" i="17"/>
  <c r="P5" i="17"/>
  <c r="N4" i="17"/>
  <c r="E4" i="17"/>
  <c r="P15" i="17"/>
  <c r="J14" i="17"/>
  <c r="E13" i="17"/>
  <c r="H8" i="17"/>
  <c r="E5" i="17"/>
  <c r="P16" i="17"/>
  <c r="H15" i="17"/>
  <c r="B14" i="17"/>
  <c r="L9" i="17"/>
  <c r="C6" i="17"/>
  <c r="L4" i="17"/>
  <c r="L16" i="17"/>
  <c r="G15" i="17"/>
  <c r="N13" i="17"/>
  <c r="H9" i="17"/>
  <c r="I16" i="17"/>
  <c r="C15" i="17"/>
  <c r="M13" i="17"/>
  <c r="E9" i="17"/>
  <c r="E7" i="17"/>
  <c r="N5" i="17"/>
  <c r="D4" i="17"/>
  <c r="H16" i="17"/>
  <c r="O14" i="17"/>
  <c r="I13" i="17"/>
  <c r="D9" i="17"/>
  <c r="B7" i="17"/>
  <c r="J5" i="17"/>
  <c r="C4" i="17"/>
  <c r="D16" i="17"/>
  <c r="G14" i="17"/>
  <c r="P6" i="17"/>
  <c r="F14" i="17"/>
  <c r="H6" i="17"/>
  <c r="F13" i="17"/>
  <c r="M9" i="17"/>
  <c r="P4" i="17"/>
  <c r="O15" i="17"/>
  <c r="K8" i="17"/>
  <c r="M4" i="17"/>
  <c r="K15" i="17"/>
  <c r="G8" i="17"/>
  <c r="C8" i="17"/>
  <c r="N14" i="17"/>
  <c r="P9" i="17"/>
  <c r="J16" i="59"/>
  <c r="B16" i="59"/>
  <c r="I15" i="59"/>
  <c r="P14" i="59"/>
  <c r="H14" i="59"/>
  <c r="O13" i="59"/>
  <c r="G13" i="59"/>
  <c r="N9" i="59"/>
  <c r="F9" i="59"/>
  <c r="M8" i="59"/>
  <c r="D8" i="59"/>
  <c r="B7" i="59"/>
  <c r="E6" i="59"/>
  <c r="H5" i="59"/>
  <c r="O4" i="59"/>
  <c r="G4" i="59"/>
  <c r="I16" i="59"/>
  <c r="P15" i="59"/>
  <c r="H15" i="59"/>
  <c r="O14" i="59"/>
  <c r="G14" i="59"/>
  <c r="N13" i="59"/>
  <c r="F13" i="59"/>
  <c r="M9" i="59"/>
  <c r="E9" i="59"/>
  <c r="L8" i="59"/>
  <c r="C8" i="59"/>
  <c r="J7" i="59"/>
  <c r="L6" i="59"/>
  <c r="D6" i="59"/>
  <c r="G5" i="59"/>
  <c r="N4" i="59"/>
  <c r="F4" i="59"/>
  <c r="P16" i="59"/>
  <c r="H16" i="59"/>
  <c r="O15" i="59"/>
  <c r="G15" i="59"/>
  <c r="N14" i="59"/>
  <c r="F14" i="59"/>
  <c r="M13" i="59"/>
  <c r="E13" i="59"/>
  <c r="L9" i="59"/>
  <c r="D9" i="59"/>
  <c r="K8" i="59"/>
  <c r="B8" i="59"/>
  <c r="H7" i="59"/>
  <c r="C6" i="59"/>
  <c r="F5" i="59"/>
  <c r="M4" i="59"/>
  <c r="E4" i="59"/>
  <c r="O16" i="59"/>
  <c r="G16" i="59"/>
  <c r="N15" i="59"/>
  <c r="F15" i="59"/>
  <c r="M14" i="59"/>
  <c r="E14" i="59"/>
  <c r="L13" i="59"/>
  <c r="D13" i="59"/>
  <c r="K9" i="59"/>
  <c r="C9" i="59"/>
  <c r="J8" i="59"/>
  <c r="G7" i="59"/>
  <c r="J6" i="59"/>
  <c r="B6" i="59"/>
  <c r="E5" i="59"/>
  <c r="L4" i="59"/>
  <c r="D4" i="59"/>
  <c r="N16" i="59"/>
  <c r="F16" i="59"/>
  <c r="M15" i="59"/>
  <c r="E15" i="59"/>
  <c r="L14" i="59"/>
  <c r="D14" i="59"/>
  <c r="K13" i="59"/>
  <c r="C13" i="59"/>
  <c r="J9" i="59"/>
  <c r="B9" i="59"/>
  <c r="H8" i="59"/>
  <c r="O7" i="59"/>
  <c r="F7" i="59"/>
  <c r="I6" i="59"/>
  <c r="L5" i="59"/>
  <c r="D5" i="59"/>
  <c r="K4" i="59"/>
  <c r="C4" i="59"/>
  <c r="M16" i="59"/>
  <c r="E16" i="59"/>
  <c r="L15" i="59"/>
  <c r="D15" i="59"/>
  <c r="K14" i="59"/>
  <c r="C14" i="59"/>
  <c r="J13" i="59"/>
  <c r="B13" i="59"/>
  <c r="I9" i="59"/>
  <c r="G8" i="59"/>
  <c r="N7" i="59"/>
  <c r="E7" i="59"/>
  <c r="H6" i="59"/>
  <c r="K5" i="59"/>
  <c r="C5" i="59"/>
  <c r="J4" i="59"/>
  <c r="B4" i="59"/>
  <c r="L16" i="59"/>
  <c r="D16" i="59"/>
  <c r="K15" i="59"/>
  <c r="C15" i="59"/>
  <c r="J14" i="59"/>
  <c r="B14" i="59"/>
  <c r="I13" i="59"/>
  <c r="H9" i="59"/>
  <c r="O8" i="59"/>
  <c r="F8" i="59"/>
  <c r="D7" i="59"/>
  <c r="G6" i="59"/>
  <c r="J5" i="59"/>
  <c r="B5" i="59"/>
  <c r="I4" i="59"/>
  <c r="B15" i="59"/>
  <c r="L7" i="59"/>
  <c r="P4" i="59"/>
  <c r="I14" i="59"/>
  <c r="C7" i="59"/>
  <c r="P13" i="59"/>
  <c r="F6" i="59"/>
  <c r="O9" i="59"/>
  <c r="E8" i="59"/>
  <c r="H13" i="59"/>
  <c r="I5" i="59"/>
  <c r="K16" i="59"/>
  <c r="G9" i="59"/>
  <c r="H4" i="59"/>
  <c r="J15" i="59"/>
  <c r="C16" i="59"/>
  <c r="N8" i="59"/>
  <c r="J16" i="85"/>
  <c r="B16" i="85"/>
  <c r="I15" i="85"/>
  <c r="P14" i="85"/>
  <c r="H14" i="85"/>
  <c r="O13" i="85"/>
  <c r="G13" i="85"/>
  <c r="N9" i="85"/>
  <c r="F9" i="85"/>
  <c r="M8" i="85"/>
  <c r="E8" i="85"/>
  <c r="L7" i="85"/>
  <c r="D7" i="85"/>
  <c r="K6" i="85"/>
  <c r="C6" i="85"/>
  <c r="J5" i="85"/>
  <c r="B5" i="85"/>
  <c r="I4" i="85"/>
  <c r="I16" i="85"/>
  <c r="P15" i="85"/>
  <c r="H15" i="85"/>
  <c r="O14" i="85"/>
  <c r="G14" i="85"/>
  <c r="N13" i="85"/>
  <c r="F13" i="85"/>
  <c r="M9" i="85"/>
  <c r="E9" i="85"/>
  <c r="L8" i="85"/>
  <c r="D8" i="85"/>
  <c r="K7" i="85"/>
  <c r="C7" i="85"/>
  <c r="J6" i="85"/>
  <c r="B6" i="85"/>
  <c r="P16" i="85"/>
  <c r="H16" i="85"/>
  <c r="O15" i="85"/>
  <c r="G15" i="85"/>
  <c r="N14" i="85"/>
  <c r="F14" i="85"/>
  <c r="M13" i="85"/>
  <c r="E13" i="85"/>
  <c r="L9" i="85"/>
  <c r="D9" i="85"/>
  <c r="K8" i="85"/>
  <c r="C8" i="85"/>
  <c r="J7" i="85"/>
  <c r="B7" i="85"/>
  <c r="I6" i="85"/>
  <c r="P5" i="85"/>
  <c r="H5" i="85"/>
  <c r="O4" i="85"/>
  <c r="G4" i="85"/>
  <c r="M16" i="85"/>
  <c r="E16" i="85"/>
  <c r="L15" i="85"/>
  <c r="D15" i="85"/>
  <c r="K14" i="85"/>
  <c r="C14" i="85"/>
  <c r="J13" i="85"/>
  <c r="B13" i="85"/>
  <c r="I9" i="85"/>
  <c r="P8" i="85"/>
  <c r="H8" i="85"/>
  <c r="O7" i="85"/>
  <c r="G7" i="85"/>
  <c r="N6" i="85"/>
  <c r="F6" i="85"/>
  <c r="M5" i="85"/>
  <c r="L16" i="85"/>
  <c r="D16" i="85"/>
  <c r="K15" i="85"/>
  <c r="C15" i="85"/>
  <c r="J14" i="85"/>
  <c r="B14" i="85"/>
  <c r="I13" i="85"/>
  <c r="P9" i="85"/>
  <c r="H9" i="85"/>
  <c r="O8" i="85"/>
  <c r="G8" i="85"/>
  <c r="N7" i="85"/>
  <c r="F7" i="85"/>
  <c r="M6" i="85"/>
  <c r="E6" i="85"/>
  <c r="L5" i="85"/>
  <c r="D5" i="85"/>
  <c r="K4" i="85"/>
  <c r="C4" i="85"/>
  <c r="O16" i="85"/>
  <c r="J15" i="85"/>
  <c r="D14" i="85"/>
  <c r="K9" i="85"/>
  <c r="F8" i="85"/>
  <c r="O6" i="85"/>
  <c r="I5" i="85"/>
  <c r="L4" i="85"/>
  <c r="N16" i="85"/>
  <c r="F15" i="85"/>
  <c r="P13" i="85"/>
  <c r="J9" i="85"/>
  <c r="B8" i="85"/>
  <c r="L6" i="85"/>
  <c r="G5" i="85"/>
  <c r="J4" i="85"/>
  <c r="K16" i="85"/>
  <c r="E15" i="85"/>
  <c r="L13" i="85"/>
  <c r="G9" i="85"/>
  <c r="P7" i="85"/>
  <c r="H6" i="85"/>
  <c r="F5" i="85"/>
  <c r="H4" i="85"/>
  <c r="G16" i="85"/>
  <c r="B15" i="85"/>
  <c r="K13" i="85"/>
  <c r="C9" i="85"/>
  <c r="M7" i="85"/>
  <c r="G6" i="85"/>
  <c r="E5" i="85"/>
  <c r="F4" i="85"/>
  <c r="C16" i="85"/>
  <c r="L14" i="85"/>
  <c r="D13" i="85"/>
  <c r="N8" i="85"/>
  <c r="H7" i="85"/>
  <c r="O5" i="85"/>
  <c r="P4" i="85"/>
  <c r="D4" i="85"/>
  <c r="N15" i="85"/>
  <c r="I14" i="85"/>
  <c r="C13" i="85"/>
  <c r="J8" i="85"/>
  <c r="E7" i="85"/>
  <c r="N5" i="85"/>
  <c r="N4" i="85"/>
  <c r="B4" i="85"/>
  <c r="I8" i="85"/>
  <c r="F16" i="85"/>
  <c r="I7" i="85"/>
  <c r="M15" i="85"/>
  <c r="P6" i="85"/>
  <c r="M14" i="85"/>
  <c r="D6" i="85"/>
  <c r="E14" i="85"/>
  <c r="K5" i="85"/>
  <c r="H13" i="85"/>
  <c r="C5" i="85"/>
  <c r="O9" i="85"/>
  <c r="M4" i="85"/>
  <c r="E4" i="85"/>
  <c r="B9" i="85"/>
  <c r="L16" i="13"/>
  <c r="D16" i="13"/>
  <c r="K15" i="13"/>
  <c r="C15" i="13"/>
  <c r="J14" i="13"/>
  <c r="B14" i="13"/>
  <c r="I13" i="13"/>
  <c r="P9" i="13"/>
  <c r="H9" i="13"/>
  <c r="K8" i="13"/>
  <c r="C8" i="13"/>
  <c r="E7" i="13"/>
  <c r="C6" i="13"/>
  <c r="J5" i="13"/>
  <c r="P4" i="13"/>
  <c r="G4" i="13"/>
  <c r="K16" i="13"/>
  <c r="C16" i="13"/>
  <c r="J15" i="13"/>
  <c r="B15" i="13"/>
  <c r="I14" i="13"/>
  <c r="P13" i="13"/>
  <c r="H13" i="13"/>
  <c r="O9" i="13"/>
  <c r="G9" i="13"/>
  <c r="J8" i="13"/>
  <c r="B8" i="13"/>
  <c r="B6" i="13"/>
  <c r="H5" i="13"/>
  <c r="F4" i="13"/>
  <c r="J16" i="13"/>
  <c r="B16" i="13"/>
  <c r="I15" i="13"/>
  <c r="P14" i="13"/>
  <c r="H14" i="13"/>
  <c r="O13" i="13"/>
  <c r="G13" i="13"/>
  <c r="N9" i="13"/>
  <c r="F9" i="13"/>
  <c r="I8" i="13"/>
  <c r="C7" i="13"/>
  <c r="P5" i="13"/>
  <c r="G5" i="13"/>
  <c r="N4" i="13"/>
  <c r="E4" i="13"/>
  <c r="I16" i="13"/>
  <c r="P15" i="13"/>
  <c r="H15" i="13"/>
  <c r="O14" i="13"/>
  <c r="G14" i="13"/>
  <c r="N13" i="13"/>
  <c r="F13" i="13"/>
  <c r="M9" i="13"/>
  <c r="E9" i="13"/>
  <c r="H8" i="13"/>
  <c r="B7" i="13"/>
  <c r="H6" i="13"/>
  <c r="M4" i="13"/>
  <c r="D4" i="13"/>
  <c r="P16" i="13"/>
  <c r="H16" i="13"/>
  <c r="O15" i="13"/>
  <c r="G15" i="13"/>
  <c r="N14" i="13"/>
  <c r="F14" i="13"/>
  <c r="M13" i="13"/>
  <c r="E13" i="13"/>
  <c r="L9" i="13"/>
  <c r="D9" i="13"/>
  <c r="G8" i="13"/>
  <c r="P6" i="13"/>
  <c r="N5" i="13"/>
  <c r="E5" i="13"/>
  <c r="L4" i="13"/>
  <c r="C4" i="13"/>
  <c r="O16" i="13"/>
  <c r="G16" i="13"/>
  <c r="N15" i="13"/>
  <c r="F15" i="13"/>
  <c r="M14" i="13"/>
  <c r="E14" i="13"/>
  <c r="L13" i="13"/>
  <c r="D13" i="13"/>
  <c r="K9" i="13"/>
  <c r="C9" i="13"/>
  <c r="F8" i="13"/>
  <c r="H7" i="13"/>
  <c r="O6" i="13"/>
  <c r="M5" i="13"/>
  <c r="D5" i="13"/>
  <c r="K4" i="13"/>
  <c r="N16" i="13"/>
  <c r="F16" i="13"/>
  <c r="M15" i="13"/>
  <c r="E15" i="13"/>
  <c r="L14" i="13"/>
  <c r="D14" i="13"/>
  <c r="K13" i="13"/>
  <c r="C13" i="13"/>
  <c r="J9" i="13"/>
  <c r="B9" i="13"/>
  <c r="E8" i="13"/>
  <c r="G7" i="13"/>
  <c r="N6" i="13"/>
  <c r="E6" i="13"/>
  <c r="L5" i="13"/>
  <c r="C5" i="13"/>
  <c r="J4" i="13"/>
  <c r="J13" i="13"/>
  <c r="K5" i="13"/>
  <c r="B13" i="13"/>
  <c r="D8" i="13"/>
  <c r="M16" i="13"/>
  <c r="I9" i="13"/>
  <c r="H4" i="13"/>
  <c r="E16" i="13"/>
  <c r="L8" i="13"/>
  <c r="L15" i="13"/>
  <c r="C14" i="13"/>
  <c r="D15" i="13"/>
  <c r="F7" i="13"/>
  <c r="K14" i="13"/>
  <c r="M6" i="13"/>
  <c r="I16" i="84"/>
  <c r="P15" i="84"/>
  <c r="H15" i="84"/>
  <c r="O14" i="84"/>
  <c r="G14" i="84"/>
  <c r="N13" i="84"/>
  <c r="F13" i="84"/>
  <c r="M9" i="84"/>
  <c r="E9" i="84"/>
  <c r="K16" i="84"/>
  <c r="C16" i="84"/>
  <c r="O16" i="84"/>
  <c r="E16" i="84"/>
  <c r="J15" i="84"/>
  <c r="P14" i="84"/>
  <c r="F14" i="84"/>
  <c r="L13" i="84"/>
  <c r="C13" i="84"/>
  <c r="I9" i="84"/>
  <c r="O8" i="84"/>
  <c r="G8" i="84"/>
  <c r="N7" i="84"/>
  <c r="F7" i="84"/>
  <c r="M6" i="84"/>
  <c r="E6" i="84"/>
  <c r="L5" i="84"/>
  <c r="D5" i="84"/>
  <c r="K4" i="84"/>
  <c r="C4" i="84"/>
  <c r="N16" i="84"/>
  <c r="D16" i="84"/>
  <c r="I15" i="84"/>
  <c r="N14" i="84"/>
  <c r="E14" i="84"/>
  <c r="K13" i="84"/>
  <c r="B13" i="84"/>
  <c r="H9" i="84"/>
  <c r="N8" i="84"/>
  <c r="F8" i="84"/>
  <c r="M7" i="84"/>
  <c r="E7" i="84"/>
  <c r="L6" i="84"/>
  <c r="D6" i="84"/>
  <c r="K5" i="84"/>
  <c r="C5" i="84"/>
  <c r="J4" i="84"/>
  <c r="B4" i="84"/>
  <c r="M16" i="84"/>
  <c r="B16" i="84"/>
  <c r="G15" i="84"/>
  <c r="M14" i="84"/>
  <c r="D14" i="84"/>
  <c r="J13" i="84"/>
  <c r="P9" i="84"/>
  <c r="G9" i="84"/>
  <c r="M8" i="84"/>
  <c r="E8" i="84"/>
  <c r="L7" i="84"/>
  <c r="D7" i="84"/>
  <c r="K6" i="84"/>
  <c r="C6" i="84"/>
  <c r="J5" i="84"/>
  <c r="B5" i="84"/>
  <c r="I4" i="84"/>
  <c r="J16" i="84"/>
  <c r="N15" i="84"/>
  <c r="E15" i="84"/>
  <c r="K14" i="84"/>
  <c r="B14" i="84"/>
  <c r="H13" i="84"/>
  <c r="N9" i="84"/>
  <c r="D9" i="84"/>
  <c r="K8" i="84"/>
  <c r="C8" i="84"/>
  <c r="J7" i="84"/>
  <c r="B7" i="84"/>
  <c r="I6" i="84"/>
  <c r="P5" i="84"/>
  <c r="H5" i="84"/>
  <c r="H16" i="84"/>
  <c r="M15" i="84"/>
  <c r="D15" i="84"/>
  <c r="J14" i="84"/>
  <c r="P13" i="84"/>
  <c r="G13" i="84"/>
  <c r="L9" i="84"/>
  <c r="C9" i="84"/>
  <c r="J8" i="84"/>
  <c r="B8" i="84"/>
  <c r="I7" i="84"/>
  <c r="P6" i="84"/>
  <c r="H6" i="84"/>
  <c r="O5" i="84"/>
  <c r="G5" i="84"/>
  <c r="N4" i="84"/>
  <c r="F4" i="84"/>
  <c r="G16" i="84"/>
  <c r="L15" i="84"/>
  <c r="C15" i="84"/>
  <c r="I14" i="84"/>
  <c r="O13" i="84"/>
  <c r="E13" i="84"/>
  <c r="K9" i="84"/>
  <c r="B9" i="84"/>
  <c r="I8" i="84"/>
  <c r="P7" i="84"/>
  <c r="H7" i="84"/>
  <c r="O6" i="84"/>
  <c r="G6" i="84"/>
  <c r="N5" i="84"/>
  <c r="F5" i="84"/>
  <c r="M4" i="84"/>
  <c r="E4" i="84"/>
  <c r="F15" i="84"/>
  <c r="O9" i="84"/>
  <c r="K7" i="84"/>
  <c r="I5" i="84"/>
  <c r="B15" i="84"/>
  <c r="J9" i="84"/>
  <c r="G7" i="84"/>
  <c r="E5" i="84"/>
  <c r="L14" i="84"/>
  <c r="F9" i="84"/>
  <c r="C7" i="84"/>
  <c r="P4" i="84"/>
  <c r="P16" i="84"/>
  <c r="H14" i="84"/>
  <c r="P8" i="84"/>
  <c r="N6" i="84"/>
  <c r="O4" i="84"/>
  <c r="F16" i="84"/>
  <c r="M13" i="84"/>
  <c r="H8" i="84"/>
  <c r="F6" i="84"/>
  <c r="H4" i="84"/>
  <c r="O15" i="84"/>
  <c r="I13" i="84"/>
  <c r="D8" i="84"/>
  <c r="B6" i="84"/>
  <c r="G4" i="84"/>
  <c r="K15" i="84"/>
  <c r="D4" i="84"/>
  <c r="C14" i="84"/>
  <c r="D13" i="84"/>
  <c r="L8" i="84"/>
  <c r="O7" i="84"/>
  <c r="J6" i="84"/>
  <c r="M5" i="84"/>
  <c r="L16" i="84"/>
  <c r="L4" i="84"/>
  <c r="P14" i="21"/>
  <c r="H14" i="21"/>
  <c r="O13" i="21"/>
  <c r="G13" i="21"/>
  <c r="N9" i="21"/>
  <c r="C9" i="21"/>
  <c r="G8" i="21"/>
  <c r="F16" i="21"/>
  <c r="D14" i="21"/>
  <c r="J13" i="21"/>
  <c r="E9" i="21"/>
  <c r="E8" i="21"/>
  <c r="I7" i="21"/>
  <c r="L6" i="21"/>
  <c r="E16" i="21"/>
  <c r="C14" i="21"/>
  <c r="I13" i="21"/>
  <c r="O9" i="21"/>
  <c r="N5" i="21"/>
  <c r="D5" i="21"/>
  <c r="J4" i="21"/>
  <c r="D16" i="21"/>
  <c r="E15" i="21"/>
  <c r="K14" i="21"/>
  <c r="B14" i="21"/>
  <c r="H13" i="21"/>
  <c r="M9" i="21"/>
  <c r="P7" i="21"/>
  <c r="G7" i="21"/>
  <c r="J6" i="21"/>
  <c r="H4" i="21"/>
  <c r="C16" i="21"/>
  <c r="D15" i="21"/>
  <c r="J14" i="21"/>
  <c r="P13" i="21"/>
  <c r="F13" i="21"/>
  <c r="L9" i="21"/>
  <c r="N8" i="21"/>
  <c r="I6" i="21"/>
  <c r="L5" i="21"/>
  <c r="F4" i="21"/>
  <c r="B16" i="21"/>
  <c r="C15" i="21"/>
  <c r="N13" i="21"/>
  <c r="E13" i="21"/>
  <c r="K9" i="21"/>
  <c r="M8" i="21"/>
  <c r="N7" i="21"/>
  <c r="K5" i="21"/>
  <c r="J16" i="21"/>
  <c r="B15" i="21"/>
  <c r="M13" i="21"/>
  <c r="D13" i="21"/>
  <c r="J9" i="21"/>
  <c r="M7" i="21"/>
  <c r="F6" i="21"/>
  <c r="J5" i="21"/>
  <c r="N4" i="21"/>
  <c r="D4" i="21"/>
  <c r="E14" i="21"/>
  <c r="I8" i="21"/>
  <c r="F5" i="21"/>
  <c r="J15" i="21"/>
  <c r="C13" i="21"/>
  <c r="N6" i="21"/>
  <c r="B4" i="21"/>
  <c r="H15" i="21"/>
  <c r="B13" i="21"/>
  <c r="I9" i="21"/>
  <c r="N14" i="21"/>
  <c r="G9" i="21"/>
  <c r="J8" i="21"/>
  <c r="H5" i="21"/>
  <c r="J7" i="21"/>
  <c r="L4" i="21"/>
  <c r="L13" i="21"/>
  <c r="K13" i="21"/>
  <c r="I16" i="21"/>
  <c r="O16" i="28"/>
  <c r="N16" i="28"/>
  <c r="K16" i="28"/>
  <c r="P16" i="28"/>
  <c r="H16" i="28"/>
  <c r="O15" i="28"/>
  <c r="G15" i="28"/>
  <c r="N14" i="28"/>
  <c r="F14" i="28"/>
  <c r="M13" i="28"/>
  <c r="E13" i="28"/>
  <c r="L9" i="28"/>
  <c r="D9" i="28"/>
  <c r="K8" i="28"/>
  <c r="B8" i="28"/>
  <c r="H7" i="28"/>
  <c r="C6" i="28"/>
  <c r="F5" i="28"/>
  <c r="E4" i="28"/>
  <c r="I16" i="28"/>
  <c r="N15" i="28"/>
  <c r="E15" i="28"/>
  <c r="K14" i="28"/>
  <c r="B14" i="28"/>
  <c r="H13" i="28"/>
  <c r="N9" i="28"/>
  <c r="E9" i="28"/>
  <c r="J8" i="28"/>
  <c r="E7" i="28"/>
  <c r="G6" i="28"/>
  <c r="I5" i="28"/>
  <c r="O4" i="28"/>
  <c r="F4" i="28"/>
  <c r="G16" i="28"/>
  <c r="M15" i="28"/>
  <c r="D15" i="28"/>
  <c r="J14" i="28"/>
  <c r="P13" i="28"/>
  <c r="G13" i="28"/>
  <c r="M9" i="28"/>
  <c r="C9" i="28"/>
  <c r="H8" i="28"/>
  <c r="D7" i="28"/>
  <c r="F6" i="28"/>
  <c r="H5" i="28"/>
  <c r="N4" i="28"/>
  <c r="D4" i="28"/>
  <c r="F16" i="28"/>
  <c r="L15" i="28"/>
  <c r="C15" i="28"/>
  <c r="I14" i="28"/>
  <c r="O13" i="28"/>
  <c r="F13" i="28"/>
  <c r="K9" i="28"/>
  <c r="B9" i="28"/>
  <c r="G8" i="28"/>
  <c r="C7" i="28"/>
  <c r="E6" i="28"/>
  <c r="G5" i="28"/>
  <c r="L4" i="28"/>
  <c r="C4" i="28"/>
  <c r="E16" i="28"/>
  <c r="K15" i="28"/>
  <c r="B15" i="28"/>
  <c r="H14" i="28"/>
  <c r="N13" i="28"/>
  <c r="D13" i="28"/>
  <c r="J9" i="28"/>
  <c r="P8" i="28"/>
  <c r="F8" i="28"/>
  <c r="B7" i="28"/>
  <c r="D6" i="28"/>
  <c r="E5" i="28"/>
  <c r="K4" i="28"/>
  <c r="B4" i="28"/>
  <c r="D16" i="28"/>
  <c r="J15" i="28"/>
  <c r="P14" i="28"/>
  <c r="G14" i="28"/>
  <c r="L13" i="28"/>
  <c r="C13" i="28"/>
  <c r="I9" i="28"/>
  <c r="O8" i="28"/>
  <c r="E8" i="28"/>
  <c r="B6" i="28"/>
  <c r="D5" i="28"/>
  <c r="J4" i="28"/>
  <c r="M16" i="28"/>
  <c r="C16" i="28"/>
  <c r="I15" i="28"/>
  <c r="O14" i="28"/>
  <c r="E14" i="28"/>
  <c r="K13" i="28"/>
  <c r="B13" i="28"/>
  <c r="H9" i="28"/>
  <c r="N8" i="28"/>
  <c r="D8" i="28"/>
  <c r="C5" i="28"/>
  <c r="I4" i="28"/>
  <c r="F15" i="28"/>
  <c r="O9" i="28"/>
  <c r="F7" i="28"/>
  <c r="G4" i="28"/>
  <c r="L16" i="28"/>
  <c r="D14" i="28"/>
  <c r="M8" i="28"/>
  <c r="J16" i="28"/>
  <c r="C14" i="28"/>
  <c r="L8" i="28"/>
  <c r="B16" i="28"/>
  <c r="J13" i="28"/>
  <c r="C8" i="28"/>
  <c r="B5" i="28"/>
  <c r="P15" i="28"/>
  <c r="I13" i="28"/>
  <c r="P4" i="28"/>
  <c r="H15" i="28"/>
  <c r="P9" i="28"/>
  <c r="G7" i="28"/>
  <c r="H4" i="28"/>
  <c r="F9" i="28"/>
  <c r="H6" i="28"/>
  <c r="M14" i="28"/>
  <c r="L14" i="28"/>
  <c r="G9" i="28"/>
  <c r="I16" i="87"/>
  <c r="P15" i="87"/>
  <c r="H15" i="87"/>
  <c r="O14" i="87"/>
  <c r="G14" i="87"/>
  <c r="N13" i="87"/>
  <c r="F13" i="87"/>
  <c r="M9" i="87"/>
  <c r="E9" i="87"/>
  <c r="C8" i="87"/>
  <c r="N4" i="87"/>
  <c r="F4" i="87"/>
  <c r="P16" i="87"/>
  <c r="H16" i="87"/>
  <c r="O15" i="87"/>
  <c r="G15" i="87"/>
  <c r="N14" i="87"/>
  <c r="F14" i="87"/>
  <c r="M13" i="87"/>
  <c r="E13" i="87"/>
  <c r="L9" i="87"/>
  <c r="D9" i="87"/>
  <c r="K8" i="87"/>
  <c r="B8" i="87"/>
  <c r="M4" i="87"/>
  <c r="E4" i="87"/>
  <c r="O16" i="87"/>
  <c r="G16" i="87"/>
  <c r="N15" i="87"/>
  <c r="F15" i="87"/>
  <c r="M14" i="87"/>
  <c r="E14" i="87"/>
  <c r="L13" i="87"/>
  <c r="D13" i="87"/>
  <c r="K9" i="87"/>
  <c r="C9" i="87"/>
  <c r="J8" i="87"/>
  <c r="L4" i="87"/>
  <c r="D4" i="87"/>
  <c r="N16" i="87"/>
  <c r="F16" i="87"/>
  <c r="M15" i="87"/>
  <c r="E15" i="87"/>
  <c r="L14" i="87"/>
  <c r="D14" i="87"/>
  <c r="K13" i="87"/>
  <c r="C13" i="87"/>
  <c r="J9" i="87"/>
  <c r="B9" i="87"/>
  <c r="H8" i="87"/>
  <c r="K4" i="87"/>
  <c r="C4" i="87"/>
  <c r="M16" i="87"/>
  <c r="E16" i="87"/>
  <c r="L15" i="87"/>
  <c r="D15" i="87"/>
  <c r="K14" i="87"/>
  <c r="C14" i="87"/>
  <c r="J13" i="87"/>
  <c r="B13" i="87"/>
  <c r="I9" i="87"/>
  <c r="G8" i="87"/>
  <c r="L16" i="87"/>
  <c r="D16" i="87"/>
  <c r="K15" i="87"/>
  <c r="C15" i="87"/>
  <c r="J14" i="87"/>
  <c r="B14" i="87"/>
  <c r="I13" i="87"/>
  <c r="P9" i="87"/>
  <c r="H9" i="87"/>
  <c r="O8" i="87"/>
  <c r="F8" i="87"/>
  <c r="I4" i="87"/>
  <c r="C16" i="87"/>
  <c r="P13" i="87"/>
  <c r="N8" i="87"/>
  <c r="H4" i="87"/>
  <c r="B16" i="87"/>
  <c r="O13" i="87"/>
  <c r="M8" i="87"/>
  <c r="G4" i="87"/>
  <c r="J15" i="87"/>
  <c r="H13" i="87"/>
  <c r="E8" i="87"/>
  <c r="B4" i="87"/>
  <c r="I15" i="87"/>
  <c r="G13" i="87"/>
  <c r="D8" i="87"/>
  <c r="B15" i="87"/>
  <c r="O9" i="87"/>
  <c r="J16" i="87"/>
  <c r="H14" i="87"/>
  <c r="F9" i="87"/>
  <c r="J4" i="87"/>
  <c r="P4" i="87"/>
  <c r="K16" i="87"/>
  <c r="O4" i="87"/>
  <c r="P14" i="87"/>
  <c r="I14" i="87"/>
  <c r="N9" i="87"/>
  <c r="G9" i="87"/>
  <c r="P16" i="86"/>
  <c r="H16" i="86"/>
  <c r="O15" i="86"/>
  <c r="G15" i="86"/>
  <c r="N14" i="86"/>
  <c r="F14" i="86"/>
  <c r="M13" i="86"/>
  <c r="E13" i="86"/>
  <c r="L9" i="86"/>
  <c r="D9" i="86"/>
  <c r="G8" i="86"/>
  <c r="P6" i="86"/>
  <c r="G6" i="86"/>
  <c r="N5" i="86"/>
  <c r="E5" i="86"/>
  <c r="L4" i="86"/>
  <c r="C4" i="86"/>
  <c r="M16" i="86"/>
  <c r="E16" i="86"/>
  <c r="L15" i="86"/>
  <c r="L16" i="86"/>
  <c r="K16" i="86"/>
  <c r="C16" i="86"/>
  <c r="J15" i="86"/>
  <c r="B15" i="86"/>
  <c r="I14" i="86"/>
  <c r="P13" i="86"/>
  <c r="H13" i="86"/>
  <c r="O9" i="86"/>
  <c r="G9" i="86"/>
  <c r="J8" i="86"/>
  <c r="B8" i="86"/>
  <c r="D7" i="86"/>
  <c r="B6" i="86"/>
  <c r="H5" i="86"/>
  <c r="F4" i="86"/>
  <c r="J16" i="86"/>
  <c r="B16" i="86"/>
  <c r="I15" i="86"/>
  <c r="P14" i="86"/>
  <c r="H14" i="86"/>
  <c r="O13" i="86"/>
  <c r="G13" i="86"/>
  <c r="N9" i="86"/>
  <c r="F9" i="86"/>
  <c r="I8" i="86"/>
  <c r="C7" i="86"/>
  <c r="P5" i="86"/>
  <c r="N4" i="86"/>
  <c r="E4" i="86"/>
  <c r="O16" i="86"/>
  <c r="M15" i="86"/>
  <c r="M14" i="86"/>
  <c r="B14" i="86"/>
  <c r="C13" i="86"/>
  <c r="E9" i="86"/>
  <c r="D8" i="86"/>
  <c r="O6" i="86"/>
  <c r="C6" i="86"/>
  <c r="C5" i="86"/>
  <c r="D4" i="86"/>
  <c r="N16" i="86"/>
  <c r="K15" i="86"/>
  <c r="L14" i="86"/>
  <c r="N13" i="86"/>
  <c r="B13" i="86"/>
  <c r="C9" i="86"/>
  <c r="C8" i="86"/>
  <c r="N6" i="86"/>
  <c r="I16" i="86"/>
  <c r="H15" i="86"/>
  <c r="K14" i="86"/>
  <c r="L13" i="86"/>
  <c r="P9" i="86"/>
  <c r="B9" i="86"/>
  <c r="M6" i="86"/>
  <c r="M5" i="86"/>
  <c r="P4" i="86"/>
  <c r="F16" i="86"/>
  <c r="E15" i="86"/>
  <c r="G14" i="86"/>
  <c r="J13" i="86"/>
  <c r="K9" i="86"/>
  <c r="K8" i="86"/>
  <c r="G7" i="86"/>
  <c r="H6" i="86"/>
  <c r="K5" i="86"/>
  <c r="K4" i="86"/>
  <c r="D16" i="86"/>
  <c r="D15" i="86"/>
  <c r="E14" i="86"/>
  <c r="I13" i="86"/>
  <c r="J9" i="86"/>
  <c r="H8" i="86"/>
  <c r="F7" i="86"/>
  <c r="J5" i="86"/>
  <c r="J4" i="86"/>
  <c r="P15" i="86"/>
  <c r="C15" i="86"/>
  <c r="D14" i="86"/>
  <c r="F13" i="86"/>
  <c r="I9" i="86"/>
  <c r="F8" i="86"/>
  <c r="E7" i="86"/>
  <c r="E6" i="86"/>
  <c r="H4" i="86"/>
  <c r="N15" i="86"/>
  <c r="H9" i="86"/>
  <c r="D5" i="86"/>
  <c r="F15" i="86"/>
  <c r="L8" i="86"/>
  <c r="M4" i="86"/>
  <c r="O14" i="86"/>
  <c r="E8" i="86"/>
  <c r="J14" i="86"/>
  <c r="H7" i="86"/>
  <c r="K13" i="86"/>
  <c r="D13" i="86"/>
  <c r="D6" i="86"/>
  <c r="C14" i="86"/>
  <c r="M9" i="86"/>
  <c r="B7" i="86"/>
  <c r="L5" i="86"/>
  <c r="G16" i="86"/>
  <c r="P16" i="43"/>
  <c r="H16" i="43"/>
  <c r="O15" i="43"/>
  <c r="G15" i="43"/>
  <c r="N14" i="43"/>
  <c r="F14" i="43"/>
  <c r="M13" i="43"/>
  <c r="E13" i="43"/>
  <c r="L9" i="43"/>
  <c r="D9" i="43"/>
  <c r="K8" i="43"/>
  <c r="I16" i="43"/>
  <c r="N15" i="43"/>
  <c r="E15" i="43"/>
  <c r="K14" i="43"/>
  <c r="B14" i="43"/>
  <c r="H13" i="43"/>
  <c r="N9" i="43"/>
  <c r="E9" i="43"/>
  <c r="J8" i="43"/>
  <c r="G7" i="43"/>
  <c r="B6" i="43"/>
  <c r="E5" i="43"/>
  <c r="L4" i="43"/>
  <c r="D4" i="43"/>
  <c r="G16" i="43"/>
  <c r="M15" i="43"/>
  <c r="D15" i="43"/>
  <c r="J14" i="43"/>
  <c r="P13" i="43"/>
  <c r="G13" i="43"/>
  <c r="M9" i="43"/>
  <c r="C9" i="43"/>
  <c r="H8" i="43"/>
  <c r="F7" i="43"/>
  <c r="D5" i="43"/>
  <c r="O16" i="43"/>
  <c r="F16" i="43"/>
  <c r="L15" i="43"/>
  <c r="C15" i="43"/>
  <c r="I14" i="43"/>
  <c r="O13" i="43"/>
  <c r="F13" i="43"/>
  <c r="K9" i="43"/>
  <c r="B9" i="43"/>
  <c r="G8" i="43"/>
  <c r="E7" i="43"/>
  <c r="H6" i="43"/>
  <c r="C5" i="43"/>
  <c r="J4" i="43"/>
  <c r="B4" i="43"/>
  <c r="N16" i="43"/>
  <c r="E16" i="43"/>
  <c r="K15" i="43"/>
  <c r="B15" i="43"/>
  <c r="H14" i="43"/>
  <c r="N13" i="43"/>
  <c r="D13" i="43"/>
  <c r="J9" i="43"/>
  <c r="P8" i="43"/>
  <c r="F8" i="43"/>
  <c r="D7" i="43"/>
  <c r="G6" i="43"/>
  <c r="B5" i="43"/>
  <c r="I4" i="43"/>
  <c r="M16" i="43"/>
  <c r="D16" i="43"/>
  <c r="J15" i="43"/>
  <c r="P14" i="43"/>
  <c r="G14" i="43"/>
  <c r="L13" i="43"/>
  <c r="C13" i="43"/>
  <c r="I9" i="43"/>
  <c r="O8" i="43"/>
  <c r="E8" i="43"/>
  <c r="C7" i="43"/>
  <c r="F6" i="43"/>
  <c r="I5" i="43"/>
  <c r="P4" i="43"/>
  <c r="H4" i="43"/>
  <c r="J16" i="43"/>
  <c r="P15" i="43"/>
  <c r="F15" i="43"/>
  <c r="L14" i="43"/>
  <c r="C14" i="43"/>
  <c r="I13" i="43"/>
  <c r="O9" i="43"/>
  <c r="F9" i="43"/>
  <c r="L8" i="43"/>
  <c r="B8" i="43"/>
  <c r="H7" i="43"/>
  <c r="C6" i="43"/>
  <c r="F5" i="43"/>
  <c r="M4" i="43"/>
  <c r="E4" i="43"/>
  <c r="M14" i="43"/>
  <c r="G9" i="43"/>
  <c r="F4" i="43"/>
  <c r="L16" i="43"/>
  <c r="E14" i="43"/>
  <c r="N8" i="43"/>
  <c r="E6" i="43"/>
  <c r="K16" i="43"/>
  <c r="D14" i="43"/>
  <c r="M8" i="43"/>
  <c r="D6" i="43"/>
  <c r="C16" i="43"/>
  <c r="K13" i="43"/>
  <c r="D8" i="43"/>
  <c r="H5" i="43"/>
  <c r="B16" i="43"/>
  <c r="J13" i="43"/>
  <c r="C8" i="43"/>
  <c r="G5" i="43"/>
  <c r="I15" i="43"/>
  <c r="B13" i="43"/>
  <c r="O4" i="43"/>
  <c r="B7" i="43"/>
  <c r="H15" i="43"/>
  <c r="O14" i="43"/>
  <c r="P9" i="43"/>
  <c r="H9" i="43"/>
  <c r="N4" i="43"/>
  <c r="G4" i="43"/>
  <c r="N16" i="15"/>
  <c r="F16" i="15"/>
  <c r="M15" i="15"/>
  <c r="E15" i="15"/>
  <c r="L14" i="15"/>
  <c r="D14" i="15"/>
  <c r="K13" i="15"/>
  <c r="C13" i="15"/>
  <c r="J9" i="15"/>
  <c r="B9" i="15"/>
  <c r="E8" i="15"/>
  <c r="G7" i="15"/>
  <c r="N6" i="15"/>
  <c r="E6" i="15"/>
  <c r="L5" i="15"/>
  <c r="C5" i="15"/>
  <c r="J4" i="15"/>
  <c r="M16" i="15"/>
  <c r="E16" i="15"/>
  <c r="L15" i="15"/>
  <c r="D15" i="15"/>
  <c r="K14" i="15"/>
  <c r="C14" i="15"/>
  <c r="J13" i="15"/>
  <c r="B13" i="15"/>
  <c r="I9" i="15"/>
  <c r="L8" i="15"/>
  <c r="D8" i="15"/>
  <c r="F7" i="15"/>
  <c r="M6" i="15"/>
  <c r="D6" i="15"/>
  <c r="K5" i="15"/>
  <c r="H4" i="15"/>
  <c r="L16" i="15"/>
  <c r="D16" i="15"/>
  <c r="K15" i="15"/>
  <c r="C15" i="15"/>
  <c r="J14" i="15"/>
  <c r="B14" i="15"/>
  <c r="I13" i="15"/>
  <c r="P9" i="15"/>
  <c r="H9" i="15"/>
  <c r="K8" i="15"/>
  <c r="C8" i="15"/>
  <c r="E7" i="15"/>
  <c r="C6" i="15"/>
  <c r="J5" i="15"/>
  <c r="P4" i="15"/>
  <c r="G4" i="15"/>
  <c r="N14" i="15"/>
  <c r="G8" i="15"/>
  <c r="N5" i="15"/>
  <c r="K16" i="15"/>
  <c r="C16" i="15"/>
  <c r="J15" i="15"/>
  <c r="B15" i="15"/>
  <c r="I14" i="15"/>
  <c r="P13" i="15"/>
  <c r="H13" i="15"/>
  <c r="O9" i="15"/>
  <c r="G9" i="15"/>
  <c r="J8" i="15"/>
  <c r="B8" i="15"/>
  <c r="D7" i="15"/>
  <c r="B6" i="15"/>
  <c r="H5" i="15"/>
  <c r="F4" i="15"/>
  <c r="M13" i="15"/>
  <c r="D9" i="15"/>
  <c r="G6" i="15"/>
  <c r="L4" i="15"/>
  <c r="J16" i="15"/>
  <c r="B16" i="15"/>
  <c r="I15" i="15"/>
  <c r="P14" i="15"/>
  <c r="H14" i="15"/>
  <c r="O13" i="15"/>
  <c r="G13" i="15"/>
  <c r="N9" i="15"/>
  <c r="F9" i="15"/>
  <c r="I8" i="15"/>
  <c r="C7" i="15"/>
  <c r="P5" i="15"/>
  <c r="G5" i="15"/>
  <c r="N4" i="15"/>
  <c r="E4" i="15"/>
  <c r="E13" i="15"/>
  <c r="E5" i="15"/>
  <c r="C4" i="15"/>
  <c r="I16" i="15"/>
  <c r="P15" i="15"/>
  <c r="H15" i="15"/>
  <c r="O14" i="15"/>
  <c r="G14" i="15"/>
  <c r="N13" i="15"/>
  <c r="F13" i="15"/>
  <c r="M9" i="15"/>
  <c r="E9" i="15"/>
  <c r="H8" i="15"/>
  <c r="B7" i="15"/>
  <c r="H6" i="15"/>
  <c r="M4" i="15"/>
  <c r="D4" i="15"/>
  <c r="F14" i="15"/>
  <c r="L9" i="15"/>
  <c r="P6" i="15"/>
  <c r="P16" i="15"/>
  <c r="H16" i="15"/>
  <c r="O15" i="15"/>
  <c r="G15" i="15"/>
  <c r="E14" i="15"/>
  <c r="C9" i="15"/>
  <c r="O6" i="15"/>
  <c r="L13" i="15"/>
  <c r="M5" i="15"/>
  <c r="K9" i="15"/>
  <c r="D13" i="15"/>
  <c r="D5" i="15"/>
  <c r="K4" i="15"/>
  <c r="G16" i="15"/>
  <c r="M14" i="15"/>
  <c r="O16" i="15"/>
  <c r="N15" i="15"/>
  <c r="F8" i="15"/>
  <c r="F15" i="15"/>
  <c r="H7" i="15"/>
  <c r="N15" i="41"/>
  <c r="E14" i="41"/>
  <c r="L13" i="41"/>
  <c r="D13" i="41"/>
  <c r="K9" i="41"/>
  <c r="C9" i="41"/>
  <c r="J8" i="41"/>
  <c r="O7" i="41"/>
  <c r="L4" i="41"/>
  <c r="N16" i="41"/>
  <c r="E15" i="41"/>
  <c r="D14" i="41"/>
  <c r="K13" i="41"/>
  <c r="C13" i="41"/>
  <c r="J9" i="41"/>
  <c r="B9" i="41"/>
  <c r="I8" i="41"/>
  <c r="N7" i="41"/>
  <c r="L6" i="41"/>
  <c r="L5" i="41"/>
  <c r="J4" i="41"/>
  <c r="M16" i="41"/>
  <c r="D15" i="41"/>
  <c r="K14" i="41"/>
  <c r="C14" i="41"/>
  <c r="J13" i="41"/>
  <c r="B13" i="41"/>
  <c r="I9" i="41"/>
  <c r="P8" i="41"/>
  <c r="H8" i="41"/>
  <c r="M7" i="41"/>
  <c r="J6" i="41"/>
  <c r="J5" i="41"/>
  <c r="H4" i="41"/>
  <c r="D16" i="41"/>
  <c r="K15" i="41"/>
  <c r="C15" i="41"/>
  <c r="J14" i="41"/>
  <c r="B14" i="41"/>
  <c r="K16" i="41"/>
  <c r="C16" i="41"/>
  <c r="J15" i="41"/>
  <c r="B15" i="41"/>
  <c r="P13" i="41"/>
  <c r="H13" i="41"/>
  <c r="O9" i="41"/>
  <c r="G9" i="41"/>
  <c r="N8" i="41"/>
  <c r="E8" i="41"/>
  <c r="K7" i="41"/>
  <c r="G6" i="41"/>
  <c r="F4" i="41"/>
  <c r="J16" i="41"/>
  <c r="B16" i="41"/>
  <c r="P14" i="41"/>
  <c r="H14" i="41"/>
  <c r="O13" i="41"/>
  <c r="G13" i="41"/>
  <c r="N9" i="41"/>
  <c r="F9" i="41"/>
  <c r="M8" i="41"/>
  <c r="D8" i="41"/>
  <c r="J7" i="41"/>
  <c r="F6" i="41"/>
  <c r="F5" i="41"/>
  <c r="E4" i="41"/>
  <c r="M13" i="41"/>
  <c r="E9" i="41"/>
  <c r="L7" i="41"/>
  <c r="E13" i="41"/>
  <c r="L8" i="41"/>
  <c r="I6" i="41"/>
  <c r="P16" i="41"/>
  <c r="N14" i="41"/>
  <c r="P9" i="41"/>
  <c r="K8" i="41"/>
  <c r="E6" i="41"/>
  <c r="M9" i="41"/>
  <c r="F8" i="41"/>
  <c r="L9" i="41"/>
  <c r="B8" i="41"/>
  <c r="H5" i="41"/>
  <c r="P15" i="41"/>
  <c r="N13" i="41"/>
  <c r="H9" i="41"/>
  <c r="P7" i="41"/>
  <c r="E5" i="41"/>
  <c r="O8" i="41"/>
  <c r="I7" i="41"/>
  <c r="E7" i="41"/>
  <c r="B4" i="41"/>
  <c r="I13" i="41"/>
  <c r="F13" i="41"/>
  <c r="H15" i="41"/>
  <c r="D9" i="41"/>
  <c r="K16" i="6"/>
  <c r="C16" i="6"/>
  <c r="J15" i="6"/>
  <c r="B15" i="6"/>
  <c r="I14" i="6"/>
  <c r="P13" i="6"/>
  <c r="H13" i="6"/>
  <c r="O9" i="6"/>
  <c r="G9" i="6"/>
  <c r="N8" i="6"/>
  <c r="F8" i="6"/>
  <c r="M7" i="6"/>
  <c r="E7" i="6"/>
  <c r="L6" i="6"/>
  <c r="D6" i="6"/>
  <c r="K5" i="6"/>
  <c r="C5" i="6"/>
  <c r="J4" i="6"/>
  <c r="B4" i="6"/>
  <c r="N16" i="6"/>
  <c r="M16" i="6"/>
  <c r="E16" i="6"/>
  <c r="L15" i="6"/>
  <c r="D15" i="6"/>
  <c r="K14" i="6"/>
  <c r="C14" i="6"/>
  <c r="J13" i="6"/>
  <c r="B13" i="6"/>
  <c r="I9" i="6"/>
  <c r="P8" i="6"/>
  <c r="H8" i="6"/>
  <c r="O7" i="6"/>
  <c r="G7" i="6"/>
  <c r="N6" i="6"/>
  <c r="F6" i="6"/>
  <c r="M5" i="6"/>
  <c r="E5" i="6"/>
  <c r="L4" i="6"/>
  <c r="D4" i="6"/>
  <c r="P16" i="6"/>
  <c r="D16" i="6"/>
  <c r="H15" i="6"/>
  <c r="M14" i="6"/>
  <c r="B14" i="6"/>
  <c r="F13" i="6"/>
  <c r="K9" i="6"/>
  <c r="O8" i="6"/>
  <c r="D8" i="6"/>
  <c r="I7" i="6"/>
  <c r="M6" i="6"/>
  <c r="B6" i="6"/>
  <c r="G5" i="6"/>
  <c r="K4" i="6"/>
  <c r="O16" i="6"/>
  <c r="B16" i="6"/>
  <c r="G15" i="6"/>
  <c r="L14" i="6"/>
  <c r="O13" i="6"/>
  <c r="E13" i="6"/>
  <c r="J9" i="6"/>
  <c r="M8" i="6"/>
  <c r="C8" i="6"/>
  <c r="H7" i="6"/>
  <c r="K6" i="6"/>
  <c r="P5" i="6"/>
  <c r="F5" i="6"/>
  <c r="I4" i="6"/>
  <c r="L16" i="6"/>
  <c r="P15" i="6"/>
  <c r="F15" i="6"/>
  <c r="J14" i="6"/>
  <c r="N13" i="6"/>
  <c r="D13" i="6"/>
  <c r="H9" i="6"/>
  <c r="L8" i="6"/>
  <c r="B8" i="6"/>
  <c r="F7" i="6"/>
  <c r="J6" i="6"/>
  <c r="O5" i="6"/>
  <c r="D5" i="6"/>
  <c r="H4" i="6"/>
  <c r="I16" i="6"/>
  <c r="N15" i="6"/>
  <c r="C15" i="6"/>
  <c r="G14" i="6"/>
  <c r="L13" i="6"/>
  <c r="P9" i="6"/>
  <c r="E9" i="6"/>
  <c r="J8" i="6"/>
  <c r="N7" i="6"/>
  <c r="C7" i="6"/>
  <c r="H6" i="6"/>
  <c r="L5" i="6"/>
  <c r="P4" i="6"/>
  <c r="F4" i="6"/>
  <c r="H16" i="6"/>
  <c r="M15" i="6"/>
  <c r="P14" i="6"/>
  <c r="F14" i="6"/>
  <c r="K13" i="6"/>
  <c r="N9" i="6"/>
  <c r="D9" i="6"/>
  <c r="I8" i="6"/>
  <c r="L7" i="6"/>
  <c r="B7" i="6"/>
  <c r="G6" i="6"/>
  <c r="J5" i="6"/>
  <c r="O4" i="6"/>
  <c r="E4" i="6"/>
  <c r="G16" i="6"/>
  <c r="K15" i="6"/>
  <c r="O14" i="6"/>
  <c r="E14" i="6"/>
  <c r="I13" i="6"/>
  <c r="M9" i="6"/>
  <c r="C9" i="6"/>
  <c r="G8" i="6"/>
  <c r="K7" i="6"/>
  <c r="P6" i="6"/>
  <c r="E6" i="6"/>
  <c r="I5" i="6"/>
  <c r="N4" i="6"/>
  <c r="C4" i="6"/>
  <c r="J16" i="6"/>
  <c r="M13" i="6"/>
  <c r="P7" i="6"/>
  <c r="B5" i="6"/>
  <c r="F16" i="6"/>
  <c r="G13" i="6"/>
  <c r="J7" i="6"/>
  <c r="M4" i="6"/>
  <c r="O15" i="6"/>
  <c r="C13" i="6"/>
  <c r="D7" i="6"/>
  <c r="G4" i="6"/>
  <c r="I15" i="6"/>
  <c r="L9" i="6"/>
  <c r="O6" i="6"/>
  <c r="N14" i="6"/>
  <c r="B9" i="6"/>
  <c r="C6" i="6"/>
  <c r="H14" i="6"/>
  <c r="K8" i="6"/>
  <c r="N5" i="6"/>
  <c r="E15" i="6"/>
  <c r="D14" i="6"/>
  <c r="F9" i="6"/>
  <c r="E8" i="6"/>
  <c r="I6" i="6"/>
  <c r="H5" i="6"/>
  <c r="I16" i="39"/>
  <c r="P15" i="39"/>
  <c r="H15" i="39"/>
  <c r="O14" i="39"/>
  <c r="G14" i="39"/>
  <c r="N13" i="39"/>
  <c r="F13" i="39"/>
  <c r="M9" i="39"/>
  <c r="E9" i="39"/>
  <c r="H8" i="39"/>
  <c r="B7" i="39"/>
  <c r="H6" i="39"/>
  <c r="M4" i="39"/>
  <c r="D4" i="39"/>
  <c r="L16" i="39"/>
  <c r="D16" i="39"/>
  <c r="K15" i="39"/>
  <c r="C15" i="39"/>
  <c r="J14" i="39"/>
  <c r="B14" i="39"/>
  <c r="I13" i="39"/>
  <c r="P9" i="39"/>
  <c r="H9" i="39"/>
  <c r="K8" i="39"/>
  <c r="C8" i="39"/>
  <c r="E7" i="39"/>
  <c r="C6" i="39"/>
  <c r="J5" i="39"/>
  <c r="P4" i="39"/>
  <c r="K16" i="39"/>
  <c r="C16" i="39"/>
  <c r="J15" i="39"/>
  <c r="B15" i="39"/>
  <c r="I14" i="39"/>
  <c r="P13" i="39"/>
  <c r="H13" i="39"/>
  <c r="O9" i="39"/>
  <c r="G9" i="39"/>
  <c r="J8" i="39"/>
  <c r="B8" i="39"/>
  <c r="D7" i="39"/>
  <c r="B6" i="39"/>
  <c r="H5" i="39"/>
  <c r="F4" i="39"/>
  <c r="F16" i="39"/>
  <c r="G15" i="39"/>
  <c r="K14" i="39"/>
  <c r="L13" i="39"/>
  <c r="N9" i="39"/>
  <c r="B9" i="39"/>
  <c r="M6" i="39"/>
  <c r="M5" i="39"/>
  <c r="N4" i="39"/>
  <c r="P16" i="39"/>
  <c r="E16" i="39"/>
  <c r="F15" i="39"/>
  <c r="H14" i="39"/>
  <c r="K13" i="39"/>
  <c r="L9" i="39"/>
  <c r="L8" i="39"/>
  <c r="H7" i="39"/>
  <c r="L4" i="39"/>
  <c r="O16" i="39"/>
  <c r="B16" i="39"/>
  <c r="E15" i="39"/>
  <c r="F14" i="39"/>
  <c r="J13" i="39"/>
  <c r="K9" i="39"/>
  <c r="I8" i="39"/>
  <c r="G7" i="39"/>
  <c r="K5" i="39"/>
  <c r="K4" i="39"/>
  <c r="M16" i="39"/>
  <c r="N15" i="39"/>
  <c r="P14" i="39"/>
  <c r="D14" i="39"/>
  <c r="E13" i="39"/>
  <c r="I9" i="39"/>
  <c r="F8" i="39"/>
  <c r="C7" i="39"/>
  <c r="E6" i="39"/>
  <c r="E5" i="39"/>
  <c r="H4" i="39"/>
  <c r="J16" i="39"/>
  <c r="M15" i="39"/>
  <c r="N14" i="39"/>
  <c r="C14" i="39"/>
  <c r="D13" i="39"/>
  <c r="F9" i="39"/>
  <c r="E8" i="39"/>
  <c r="P6" i="39"/>
  <c r="D6" i="39"/>
  <c r="D5" i="39"/>
  <c r="E4" i="39"/>
  <c r="H16" i="39"/>
  <c r="L15" i="39"/>
  <c r="M14" i="39"/>
  <c r="O13" i="39"/>
  <c r="C13" i="39"/>
  <c r="D9" i="39"/>
  <c r="D8" i="39"/>
  <c r="O6" i="39"/>
  <c r="P5" i="39"/>
  <c r="C5" i="39"/>
  <c r="C4" i="39"/>
  <c r="E14" i="39"/>
  <c r="F7" i="39"/>
  <c r="M13" i="39"/>
  <c r="N6" i="39"/>
  <c r="N16" i="39"/>
  <c r="G13" i="39"/>
  <c r="G16" i="39"/>
  <c r="B13" i="39"/>
  <c r="N5" i="39"/>
  <c r="I15" i="39"/>
  <c r="C9" i="39"/>
  <c r="D15" i="39"/>
  <c r="G8" i="39"/>
  <c r="J4" i="39"/>
  <c r="O15" i="39"/>
  <c r="L14" i="39"/>
  <c r="J9" i="39"/>
  <c r="K16" i="42"/>
  <c r="C16" i="42"/>
  <c r="J15" i="42"/>
  <c r="B15" i="42"/>
  <c r="I14" i="42"/>
  <c r="P13" i="42"/>
  <c r="H13" i="42"/>
  <c r="O9" i="42"/>
  <c r="G9" i="42"/>
  <c r="N8" i="42"/>
  <c r="E8" i="42"/>
  <c r="C7" i="42"/>
  <c r="F6" i="42"/>
  <c r="I5" i="42"/>
  <c r="P4" i="42"/>
  <c r="H4" i="42"/>
  <c r="J16" i="42"/>
  <c r="B16" i="42"/>
  <c r="I15" i="42"/>
  <c r="P14" i="42"/>
  <c r="H14" i="42"/>
  <c r="O13" i="42"/>
  <c r="G13" i="42"/>
  <c r="N9" i="42"/>
  <c r="F9" i="42"/>
  <c r="M8" i="42"/>
  <c r="D8" i="42"/>
  <c r="B7" i="42"/>
  <c r="E6" i="42"/>
  <c r="H5" i="42"/>
  <c r="O4" i="42"/>
  <c r="G4" i="42"/>
  <c r="I16" i="42"/>
  <c r="P15" i="42"/>
  <c r="H15" i="42"/>
  <c r="O14" i="42"/>
  <c r="G14" i="42"/>
  <c r="N13" i="42"/>
  <c r="F13" i="42"/>
  <c r="M9" i="42"/>
  <c r="E9" i="42"/>
  <c r="L8" i="42"/>
  <c r="C8" i="42"/>
  <c r="D6" i="42"/>
  <c r="G5" i="42"/>
  <c r="N4" i="42"/>
  <c r="F4" i="42"/>
  <c r="P16" i="42"/>
  <c r="H16" i="42"/>
  <c r="O15" i="42"/>
  <c r="G15" i="42"/>
  <c r="N14" i="42"/>
  <c r="F14" i="42"/>
  <c r="M13" i="42"/>
  <c r="E13" i="42"/>
  <c r="L9" i="42"/>
  <c r="D9" i="42"/>
  <c r="K8" i="42"/>
  <c r="B8" i="42"/>
  <c r="H7" i="42"/>
  <c r="C6" i="42"/>
  <c r="F5" i="42"/>
  <c r="M4" i="42"/>
  <c r="E4" i="42"/>
  <c r="O16" i="42"/>
  <c r="G16" i="42"/>
  <c r="N15" i="42"/>
  <c r="F15" i="42"/>
  <c r="M14" i="42"/>
  <c r="E14" i="42"/>
  <c r="L13" i="42"/>
  <c r="D13" i="42"/>
  <c r="K9" i="42"/>
  <c r="C9" i="42"/>
  <c r="J8" i="42"/>
  <c r="G7" i="42"/>
  <c r="B6" i="42"/>
  <c r="E5" i="42"/>
  <c r="L4" i="42"/>
  <c r="D4" i="42"/>
  <c r="L16" i="42"/>
  <c r="D16" i="42"/>
  <c r="K15" i="42"/>
  <c r="C15" i="42"/>
  <c r="J14" i="42"/>
  <c r="B14" i="42"/>
  <c r="I13" i="42"/>
  <c r="P9" i="42"/>
  <c r="H9" i="42"/>
  <c r="O8" i="42"/>
  <c r="F8" i="42"/>
  <c r="D7" i="42"/>
  <c r="G6" i="42"/>
  <c r="B5" i="42"/>
  <c r="I4" i="42"/>
  <c r="D15" i="42"/>
  <c r="B13" i="42"/>
  <c r="C5" i="42"/>
  <c r="N16" i="42"/>
  <c r="L14" i="42"/>
  <c r="J9" i="42"/>
  <c r="F7" i="42"/>
  <c r="K4" i="42"/>
  <c r="M16" i="42"/>
  <c r="K14" i="42"/>
  <c r="I9" i="42"/>
  <c r="E7" i="42"/>
  <c r="J4" i="42"/>
  <c r="F16" i="42"/>
  <c r="D14" i="42"/>
  <c r="B9" i="42"/>
  <c r="C4" i="42"/>
  <c r="E16" i="42"/>
  <c r="C14" i="42"/>
  <c r="P8" i="42"/>
  <c r="H6" i="42"/>
  <c r="B4" i="42"/>
  <c r="M15" i="42"/>
  <c r="K13" i="42"/>
  <c r="H8" i="42"/>
  <c r="L15" i="42"/>
  <c r="E15" i="42"/>
  <c r="J13" i="42"/>
  <c r="C13" i="42"/>
  <c r="G8" i="42"/>
  <c r="D5" i="42"/>
  <c r="M15" i="83"/>
  <c r="P13" i="83"/>
  <c r="O9" i="83"/>
  <c r="G9" i="83"/>
  <c r="N8" i="83"/>
  <c r="F8" i="83"/>
  <c r="M7" i="83"/>
  <c r="E7" i="83"/>
  <c r="L6" i="83"/>
  <c r="D6" i="83"/>
  <c r="K5" i="83"/>
  <c r="C5" i="83"/>
  <c r="J4" i="83"/>
  <c r="B4" i="83"/>
  <c r="K16" i="83"/>
  <c r="B15" i="83"/>
  <c r="G13" i="83"/>
  <c r="I9" i="83"/>
  <c r="O8" i="83"/>
  <c r="E8" i="83"/>
  <c r="K7" i="83"/>
  <c r="B7" i="83"/>
  <c r="H6" i="83"/>
  <c r="N5" i="83"/>
  <c r="E5" i="83"/>
  <c r="K4" i="83"/>
  <c r="J16" i="83"/>
  <c r="P14" i="83"/>
  <c r="E13" i="83"/>
  <c r="H9" i="83"/>
  <c r="M8" i="83"/>
  <c r="D8" i="83"/>
  <c r="J7" i="83"/>
  <c r="P6" i="83"/>
  <c r="G6" i="83"/>
  <c r="M5" i="83"/>
  <c r="D5" i="83"/>
  <c r="I4" i="83"/>
  <c r="H16" i="83"/>
  <c r="I14" i="83"/>
  <c r="C13" i="83"/>
  <c r="P9" i="83"/>
  <c r="F9" i="83"/>
  <c r="L8" i="83"/>
  <c r="C8" i="83"/>
  <c r="I7" i="83"/>
  <c r="O6" i="83"/>
  <c r="F6" i="83"/>
  <c r="L5" i="83"/>
  <c r="B5" i="83"/>
  <c r="H4" i="83"/>
  <c r="C16" i="83"/>
  <c r="H14" i="83"/>
  <c r="N9" i="83"/>
  <c r="E9" i="83"/>
  <c r="K8" i="83"/>
  <c r="B8" i="83"/>
  <c r="H7" i="83"/>
  <c r="N6" i="83"/>
  <c r="E6" i="83"/>
  <c r="J5" i="83"/>
  <c r="P4" i="83"/>
  <c r="G4" i="83"/>
  <c r="J15" i="83"/>
  <c r="M13" i="83"/>
  <c r="L9" i="83"/>
  <c r="C9" i="83"/>
  <c r="I8" i="83"/>
  <c r="O7" i="83"/>
  <c r="F7" i="83"/>
  <c r="K6" i="83"/>
  <c r="B6" i="83"/>
  <c r="H5" i="83"/>
  <c r="N4" i="83"/>
  <c r="E4" i="83"/>
  <c r="I15" i="83"/>
  <c r="K13" i="83"/>
  <c r="K9" i="83"/>
  <c r="B9" i="83"/>
  <c r="H8" i="83"/>
  <c r="N7" i="83"/>
  <c r="D7" i="83"/>
  <c r="J6" i="83"/>
  <c r="P5" i="83"/>
  <c r="G5" i="83"/>
  <c r="M4" i="83"/>
  <c r="D4" i="83"/>
  <c r="E15" i="83"/>
  <c r="P7" i="83"/>
  <c r="I5" i="83"/>
  <c r="O13" i="83"/>
  <c r="L7" i="83"/>
  <c r="F5" i="83"/>
  <c r="H13" i="83"/>
  <c r="M9" i="83"/>
  <c r="G7" i="83"/>
  <c r="O4" i="83"/>
  <c r="J9" i="83"/>
  <c r="C7" i="83"/>
  <c r="L4" i="83"/>
  <c r="D9" i="83"/>
  <c r="M6" i="83"/>
  <c r="F4" i="83"/>
  <c r="P8" i="83"/>
  <c r="I6" i="83"/>
  <c r="C4" i="83"/>
  <c r="P16" i="83"/>
  <c r="J8" i="83"/>
  <c r="C6" i="83"/>
  <c r="B16" i="83"/>
  <c r="G8" i="83"/>
  <c r="O5" i="83"/>
  <c r="D13" i="83"/>
  <c r="G15" i="83"/>
  <c r="J13" i="83"/>
  <c r="O14" i="83"/>
  <c r="D15" i="83"/>
  <c r="F15" i="83"/>
  <c r="O15" i="83"/>
  <c r="C14" i="83"/>
  <c r="I16" i="83"/>
  <c r="L15" i="83"/>
  <c r="N15" i="83"/>
  <c r="L16" i="83"/>
  <c r="E14" i="83"/>
  <c r="K14" i="83"/>
  <c r="B14" i="83"/>
  <c r="E16" i="83"/>
  <c r="G16" i="83"/>
  <c r="B13" i="83"/>
  <c r="L13" i="83"/>
  <c r="M14" i="83"/>
  <c r="H15" i="83"/>
  <c r="J14" i="83"/>
  <c r="M16" i="83"/>
  <c r="O16" i="83"/>
  <c r="G14" i="83"/>
  <c r="F14" i="83"/>
  <c r="P15" i="83"/>
  <c r="C15" i="83"/>
  <c r="D14" i="83"/>
  <c r="N14" i="83"/>
  <c r="F13" i="83"/>
  <c r="K15" i="83"/>
  <c r="L14" i="83"/>
  <c r="N16" i="83"/>
  <c r="I13" i="83"/>
  <c r="N13" i="83"/>
  <c r="D16" i="83"/>
  <c r="F16" i="83"/>
  <c r="O16" i="19"/>
  <c r="G16" i="19"/>
  <c r="N15" i="19"/>
  <c r="F15" i="19"/>
  <c r="M14" i="19"/>
  <c r="E14" i="19"/>
  <c r="L13" i="19"/>
  <c r="L16" i="19"/>
  <c r="C16" i="19"/>
  <c r="I15" i="19"/>
  <c r="O14" i="19"/>
  <c r="F14" i="19"/>
  <c r="K13" i="19"/>
  <c r="C13" i="19"/>
  <c r="J9" i="19"/>
  <c r="B9" i="19"/>
  <c r="E8" i="19"/>
  <c r="G7" i="19"/>
  <c r="N6" i="19"/>
  <c r="E6" i="19"/>
  <c r="C5" i="19"/>
  <c r="J4" i="19"/>
  <c r="I16" i="19"/>
  <c r="O15" i="19"/>
  <c r="E15" i="19"/>
  <c r="K14" i="19"/>
  <c r="B14" i="19"/>
  <c r="H13" i="19"/>
  <c r="O9" i="19"/>
  <c r="G9" i="19"/>
  <c r="J8" i="19"/>
  <c r="B8" i="19"/>
  <c r="D7" i="19"/>
  <c r="B6" i="19"/>
  <c r="H5" i="19"/>
  <c r="F4" i="19"/>
  <c r="H16" i="19"/>
  <c r="M15" i="19"/>
  <c r="D15" i="19"/>
  <c r="J14" i="19"/>
  <c r="P13" i="19"/>
  <c r="G13" i="19"/>
  <c r="N9" i="19"/>
  <c r="F9" i="19"/>
  <c r="I8" i="19"/>
  <c r="C7" i="19"/>
  <c r="P5" i="19"/>
  <c r="N4" i="19"/>
  <c r="E4" i="19"/>
  <c r="P16" i="19"/>
  <c r="F16" i="19"/>
  <c r="L15" i="19"/>
  <c r="C15" i="19"/>
  <c r="I14" i="19"/>
  <c r="O13" i="19"/>
  <c r="F13" i="19"/>
  <c r="M9" i="19"/>
  <c r="E9" i="19"/>
  <c r="H8" i="19"/>
  <c r="B7" i="19"/>
  <c r="H6" i="19"/>
  <c r="M4" i="19"/>
  <c r="D4" i="19"/>
  <c r="N16" i="19"/>
  <c r="E16" i="19"/>
  <c r="K15" i="19"/>
  <c r="B15" i="19"/>
  <c r="H14" i="19"/>
  <c r="N13" i="19"/>
  <c r="E13" i="19"/>
  <c r="L9" i="19"/>
  <c r="D9" i="19"/>
  <c r="G8" i="19"/>
  <c r="P6" i="19"/>
  <c r="N5" i="19"/>
  <c r="E5" i="19"/>
  <c r="L4" i="19"/>
  <c r="C4" i="19"/>
  <c r="K16" i="19"/>
  <c r="P14" i="19"/>
  <c r="I13" i="19"/>
  <c r="L8" i="19"/>
  <c r="O6" i="19"/>
  <c r="J5" i="19"/>
  <c r="J16" i="19"/>
  <c r="N14" i="19"/>
  <c r="D13" i="19"/>
  <c r="K8" i="19"/>
  <c r="M6" i="19"/>
  <c r="D5" i="19"/>
  <c r="D16" i="19"/>
  <c r="L14" i="19"/>
  <c r="B13" i="19"/>
  <c r="F8" i="19"/>
  <c r="P15" i="19"/>
  <c r="D14" i="19"/>
  <c r="K9" i="19"/>
  <c r="C8" i="19"/>
  <c r="D6" i="19"/>
  <c r="K4" i="19"/>
  <c r="J15" i="19"/>
  <c r="C14" i="19"/>
  <c r="I9" i="19"/>
  <c r="H7" i="19"/>
  <c r="C6" i="19"/>
  <c r="H4" i="19"/>
  <c r="H15" i="19"/>
  <c r="M13" i="19"/>
  <c r="H9" i="19"/>
  <c r="F7" i="19"/>
  <c r="M5" i="19"/>
  <c r="C9" i="19"/>
  <c r="D8" i="19"/>
  <c r="M16" i="19"/>
  <c r="E7" i="19"/>
  <c r="B16" i="19"/>
  <c r="G14" i="19"/>
  <c r="P4" i="19"/>
  <c r="J13" i="19"/>
  <c r="G15" i="19"/>
  <c r="P9" i="19"/>
  <c r="K5" i="19"/>
  <c r="L16" i="35"/>
  <c r="D16" i="35"/>
  <c r="K15" i="35"/>
  <c r="C15" i="35"/>
  <c r="J14" i="35"/>
  <c r="B14" i="35"/>
  <c r="I13" i="35"/>
  <c r="P9" i="35"/>
  <c r="H9" i="35"/>
  <c r="O8" i="35"/>
  <c r="F8" i="35"/>
  <c r="D7" i="35"/>
  <c r="G6" i="35"/>
  <c r="B5" i="35"/>
  <c r="I4" i="35"/>
  <c r="K16" i="35"/>
  <c r="C16" i="35"/>
  <c r="J15" i="35"/>
  <c r="B15" i="35"/>
  <c r="I14" i="35"/>
  <c r="P13" i="35"/>
  <c r="H13" i="35"/>
  <c r="O9" i="35"/>
  <c r="G9" i="35"/>
  <c r="N8" i="35"/>
  <c r="E8" i="35"/>
  <c r="J16" i="35"/>
  <c r="B16" i="35"/>
  <c r="I15" i="35"/>
  <c r="P14" i="35"/>
  <c r="H14" i="35"/>
  <c r="O13" i="35"/>
  <c r="G13" i="35"/>
  <c r="N9" i="35"/>
  <c r="F9" i="35"/>
  <c r="M8" i="35"/>
  <c r="I16" i="35"/>
  <c r="P15" i="35"/>
  <c r="H15" i="35"/>
  <c r="O14" i="35"/>
  <c r="G14" i="35"/>
  <c r="N13" i="35"/>
  <c r="F13" i="35"/>
  <c r="M9" i="35"/>
  <c r="E9" i="35"/>
  <c r="O16" i="35"/>
  <c r="G16" i="35"/>
  <c r="N15" i="35"/>
  <c r="F15" i="35"/>
  <c r="M14" i="35"/>
  <c r="O15" i="35"/>
  <c r="K14" i="35"/>
  <c r="J13" i="35"/>
  <c r="I9" i="35"/>
  <c r="H8" i="35"/>
  <c r="B7" i="35"/>
  <c r="D6" i="35"/>
  <c r="F5" i="35"/>
  <c r="L4" i="35"/>
  <c r="C4" i="35"/>
  <c r="M15" i="35"/>
  <c r="F14" i="35"/>
  <c r="E13" i="35"/>
  <c r="D9" i="35"/>
  <c r="G8" i="35"/>
  <c r="C6" i="35"/>
  <c r="E5" i="35"/>
  <c r="K4" i="35"/>
  <c r="B4" i="35"/>
  <c r="P16" i="35"/>
  <c r="L15" i="35"/>
  <c r="E14" i="35"/>
  <c r="D13" i="35"/>
  <c r="C9" i="35"/>
  <c r="D8" i="35"/>
  <c r="B6" i="35"/>
  <c r="D5" i="35"/>
  <c r="J4" i="35"/>
  <c r="N16" i="35"/>
  <c r="G15" i="35"/>
  <c r="D14" i="35"/>
  <c r="C13" i="35"/>
  <c r="B9" i="35"/>
  <c r="C8" i="35"/>
  <c r="H7" i="35"/>
  <c r="C5" i="35"/>
  <c r="H4" i="35"/>
  <c r="M16" i="35"/>
  <c r="E15" i="35"/>
  <c r="C14" i="35"/>
  <c r="B13" i="35"/>
  <c r="B8" i="35"/>
  <c r="G7" i="35"/>
  <c r="P4" i="35"/>
  <c r="G4" i="35"/>
  <c r="E16" i="35"/>
  <c r="L14" i="35"/>
  <c r="K13" i="35"/>
  <c r="J9" i="35"/>
  <c r="J8" i="35"/>
  <c r="C7" i="35"/>
  <c r="E6" i="35"/>
  <c r="G5" i="35"/>
  <c r="M4" i="35"/>
  <c r="D4" i="35"/>
  <c r="L13" i="35"/>
  <c r="E7" i="35"/>
  <c r="E4" i="35"/>
  <c r="L9" i="35"/>
  <c r="H6" i="35"/>
  <c r="K9" i="35"/>
  <c r="F6" i="35"/>
  <c r="H16" i="35"/>
  <c r="L8" i="35"/>
  <c r="I5" i="35"/>
  <c r="F16" i="35"/>
  <c r="K8" i="35"/>
  <c r="H5" i="35"/>
  <c r="D15" i="35"/>
  <c r="O4" i="35"/>
  <c r="F7" i="35"/>
  <c r="F4" i="35"/>
  <c r="N14" i="35"/>
  <c r="M13" i="35"/>
  <c r="N4" i="35"/>
  <c r="K14" i="78"/>
  <c r="B13" i="78"/>
  <c r="P9" i="78"/>
  <c r="H9" i="78"/>
  <c r="K8" i="78"/>
  <c r="C8" i="78"/>
  <c r="E7" i="78"/>
  <c r="C6" i="78"/>
  <c r="J5" i="78"/>
  <c r="P4" i="78"/>
  <c r="D14" i="78"/>
  <c r="O9" i="78"/>
  <c r="G9" i="78"/>
  <c r="J8" i="78"/>
  <c r="B8" i="78"/>
  <c r="D7" i="78"/>
  <c r="B6" i="78"/>
  <c r="H5" i="78"/>
  <c r="F4" i="78"/>
  <c r="E16" i="78"/>
  <c r="C14" i="78"/>
  <c r="N9" i="78"/>
  <c r="F9" i="78"/>
  <c r="I8" i="78"/>
  <c r="C7" i="78"/>
  <c r="P5" i="78"/>
  <c r="N4" i="78"/>
  <c r="E4" i="78"/>
  <c r="M5" i="78"/>
  <c r="E8" i="78"/>
  <c r="M15" i="78"/>
  <c r="O13" i="78"/>
  <c r="E9" i="78"/>
  <c r="H8" i="78"/>
  <c r="B7" i="78"/>
  <c r="H6" i="78"/>
  <c r="M4" i="78"/>
  <c r="D4" i="78"/>
  <c r="H7" i="78"/>
  <c r="D5" i="78"/>
  <c r="G13" i="78"/>
  <c r="B9" i="78"/>
  <c r="L15" i="78"/>
  <c r="K13" i="78"/>
  <c r="L9" i="78"/>
  <c r="D9" i="78"/>
  <c r="G8" i="78"/>
  <c r="P6" i="78"/>
  <c r="G6" i="78"/>
  <c r="N5" i="78"/>
  <c r="E5" i="78"/>
  <c r="L4" i="78"/>
  <c r="C4" i="78"/>
  <c r="D15" i="78"/>
  <c r="J9" i="78"/>
  <c r="E15" i="78"/>
  <c r="J13" i="78"/>
  <c r="K9" i="78"/>
  <c r="C9" i="78"/>
  <c r="F8" i="78"/>
  <c r="O6" i="78"/>
  <c r="K4" i="78"/>
  <c r="L8" i="78"/>
  <c r="L5" i="78"/>
  <c r="N6" i="78"/>
  <c r="D8" i="78"/>
  <c r="K5" i="78"/>
  <c r="G7" i="78"/>
  <c r="C5" i="78"/>
  <c r="F7" i="78"/>
  <c r="D6" i="78"/>
  <c r="J4" i="78"/>
  <c r="M6" i="78"/>
  <c r="H4" i="78"/>
  <c r="L14" i="78"/>
  <c r="E6" i="78"/>
  <c r="C13" i="78"/>
  <c r="K15" i="78"/>
  <c r="O15" i="78"/>
  <c r="I16" i="78"/>
  <c r="I14" i="78"/>
  <c r="F16" i="78"/>
  <c r="I13" i="78"/>
  <c r="O16" i="78"/>
  <c r="B14" i="78"/>
  <c r="D13" i="78"/>
  <c r="H14" i="78"/>
  <c r="B15" i="78"/>
  <c r="N16" i="78"/>
  <c r="J14" i="78"/>
  <c r="L13" i="78"/>
  <c r="F14" i="78"/>
  <c r="F13" i="78"/>
  <c r="P14" i="78"/>
  <c r="J15" i="78"/>
  <c r="E14" i="78"/>
  <c r="M16" i="78"/>
  <c r="N14" i="78"/>
  <c r="H16" i="78"/>
  <c r="N13" i="78"/>
  <c r="I15" i="78"/>
  <c r="C16" i="78"/>
  <c r="M14" i="78"/>
  <c r="P13" i="78"/>
  <c r="P16" i="78"/>
  <c r="G14" i="78"/>
  <c r="B16" i="78"/>
  <c r="K16" i="78"/>
  <c r="F15" i="78"/>
  <c r="P15" i="78"/>
  <c r="E13" i="78"/>
  <c r="O14" i="78"/>
  <c r="J16" i="78"/>
  <c r="D16" i="78"/>
  <c r="N15" i="78"/>
  <c r="M13" i="78"/>
  <c r="C15" i="78"/>
  <c r="H15" i="78"/>
  <c r="H13" i="78"/>
  <c r="L16" i="78"/>
  <c r="G16" i="78"/>
  <c r="G15" i="78"/>
  <c r="L16" i="82"/>
  <c r="D16" i="82"/>
  <c r="K15" i="82"/>
  <c r="C15" i="82"/>
  <c r="J14" i="82"/>
  <c r="B14" i="82"/>
  <c r="I13" i="82"/>
  <c r="P9" i="82"/>
  <c r="H9" i="82"/>
  <c r="O8" i="82"/>
  <c r="G8" i="82"/>
  <c r="N7" i="82"/>
  <c r="F7" i="82"/>
  <c r="M6" i="82"/>
  <c r="E6" i="82"/>
  <c r="L5" i="82"/>
  <c r="D5" i="82"/>
  <c r="K4" i="82"/>
  <c r="C4" i="82"/>
  <c r="J16" i="82"/>
  <c r="M16" i="82"/>
  <c r="B16" i="82"/>
  <c r="H15" i="82"/>
  <c r="N14" i="82"/>
  <c r="E14" i="82"/>
  <c r="K13" i="82"/>
  <c r="B13" i="82"/>
  <c r="G9" i="82"/>
  <c r="M8" i="82"/>
  <c r="D8" i="82"/>
  <c r="J7" i="82"/>
  <c r="P6" i="82"/>
  <c r="G6" i="82"/>
  <c r="M5" i="82"/>
  <c r="C5" i="82"/>
  <c r="I4" i="82"/>
  <c r="K16" i="82"/>
  <c r="P15" i="82"/>
  <c r="G15" i="82"/>
  <c r="M14" i="82"/>
  <c r="D14" i="82"/>
  <c r="J13" i="82"/>
  <c r="O9" i="82"/>
  <c r="F9" i="82"/>
  <c r="L8" i="82"/>
  <c r="C8" i="82"/>
  <c r="I7" i="82"/>
  <c r="O6" i="82"/>
  <c r="F6" i="82"/>
  <c r="K5" i="82"/>
  <c r="B5" i="82"/>
  <c r="H4" i="82"/>
  <c r="I16" i="82"/>
  <c r="O15" i="82"/>
  <c r="F15" i="82"/>
  <c r="L14" i="82"/>
  <c r="C14" i="82"/>
  <c r="H13" i="82"/>
  <c r="N9" i="82"/>
  <c r="E9" i="82"/>
  <c r="K8" i="82"/>
  <c r="B8" i="82"/>
  <c r="H7" i="82"/>
  <c r="N6" i="82"/>
  <c r="D6" i="82"/>
  <c r="J5" i="82"/>
  <c r="P4" i="82"/>
  <c r="G4" i="82"/>
  <c r="H16" i="82"/>
  <c r="N15" i="82"/>
  <c r="E15" i="82"/>
  <c r="K14" i="82"/>
  <c r="P13" i="82"/>
  <c r="G13" i="82"/>
  <c r="M9" i="82"/>
  <c r="D9" i="82"/>
  <c r="J8" i="82"/>
  <c r="P7" i="82"/>
  <c r="G7" i="82"/>
  <c r="L6" i="82"/>
  <c r="C6" i="82"/>
  <c r="I5" i="82"/>
  <c r="O4" i="82"/>
  <c r="F4" i="82"/>
  <c r="P16" i="82"/>
  <c r="F16" i="82"/>
  <c r="L15" i="82"/>
  <c r="B15" i="82"/>
  <c r="H14" i="82"/>
  <c r="N13" i="82"/>
  <c r="E13" i="82"/>
  <c r="K9" i="82"/>
  <c r="B9" i="82"/>
  <c r="H8" i="82"/>
  <c r="M7" i="82"/>
  <c r="D7" i="82"/>
  <c r="J6" i="82"/>
  <c r="P5" i="82"/>
  <c r="G5" i="82"/>
  <c r="M4" i="82"/>
  <c r="D4" i="82"/>
  <c r="O16" i="82"/>
  <c r="E16" i="82"/>
  <c r="J15" i="82"/>
  <c r="P14" i="82"/>
  <c r="G14" i="82"/>
  <c r="M13" i="82"/>
  <c r="D13" i="82"/>
  <c r="J9" i="82"/>
  <c r="P8" i="82"/>
  <c r="F8" i="82"/>
  <c r="L7" i="82"/>
  <c r="C7" i="82"/>
  <c r="I6" i="82"/>
  <c r="O5" i="82"/>
  <c r="F5" i="82"/>
  <c r="L4" i="82"/>
  <c r="B4" i="82"/>
  <c r="C16" i="82"/>
  <c r="L13" i="82"/>
  <c r="E8" i="82"/>
  <c r="N5" i="82"/>
  <c r="M15" i="82"/>
  <c r="F13" i="82"/>
  <c r="O7" i="82"/>
  <c r="H5" i="82"/>
  <c r="I15" i="82"/>
  <c r="C13" i="82"/>
  <c r="K7" i="82"/>
  <c r="E5" i="82"/>
  <c r="D15" i="82"/>
  <c r="L9" i="82"/>
  <c r="E7" i="82"/>
  <c r="N4" i="82"/>
  <c r="O14" i="82"/>
  <c r="I9" i="82"/>
  <c r="B7" i="82"/>
  <c r="J4" i="82"/>
  <c r="I14" i="82"/>
  <c r="C9" i="82"/>
  <c r="K6" i="82"/>
  <c r="E4" i="82"/>
  <c r="N16" i="82"/>
  <c r="F14" i="82"/>
  <c r="N8" i="82"/>
  <c r="H6" i="82"/>
  <c r="I8" i="82"/>
  <c r="B6" i="82"/>
  <c r="O13" i="82"/>
  <c r="G16" i="82"/>
  <c r="I16" i="18"/>
  <c r="P15" i="18"/>
  <c r="H15" i="18"/>
  <c r="O14" i="18"/>
  <c r="G14" i="18"/>
  <c r="N13" i="18"/>
  <c r="F13" i="18"/>
  <c r="M9" i="18"/>
  <c r="E9" i="18"/>
  <c r="H8" i="18"/>
  <c r="P16" i="18"/>
  <c r="H16" i="18"/>
  <c r="O15" i="18"/>
  <c r="G15" i="18"/>
  <c r="N14" i="18"/>
  <c r="F14" i="18"/>
  <c r="M13" i="18"/>
  <c r="E13" i="18"/>
  <c r="L9" i="18"/>
  <c r="D9" i="18"/>
  <c r="O16" i="18"/>
  <c r="G16" i="18"/>
  <c r="N15" i="18"/>
  <c r="F15" i="18"/>
  <c r="M14" i="18"/>
  <c r="E14" i="18"/>
  <c r="L13" i="18"/>
  <c r="D13" i="18"/>
  <c r="M16" i="18"/>
  <c r="E16" i="18"/>
  <c r="L15" i="18"/>
  <c r="D15" i="18"/>
  <c r="K14" i="18"/>
  <c r="C14" i="18"/>
  <c r="J13" i="18"/>
  <c r="B13" i="18"/>
  <c r="I9" i="18"/>
  <c r="L8" i="18"/>
  <c r="D8" i="18"/>
  <c r="F7" i="18"/>
  <c r="M6" i="18"/>
  <c r="K5" i="18"/>
  <c r="H4" i="18"/>
  <c r="L16" i="18"/>
  <c r="D16" i="18"/>
  <c r="K15" i="18"/>
  <c r="C15" i="18"/>
  <c r="J14" i="18"/>
  <c r="B14" i="18"/>
  <c r="I13" i="18"/>
  <c r="K16" i="18"/>
  <c r="E15" i="18"/>
  <c r="O13" i="18"/>
  <c r="K9" i="18"/>
  <c r="J8" i="18"/>
  <c r="P6" i="18"/>
  <c r="L5" i="18"/>
  <c r="P4" i="18"/>
  <c r="F4" i="18"/>
  <c r="C16" i="18"/>
  <c r="L14" i="18"/>
  <c r="G13" i="18"/>
  <c r="G9" i="18"/>
  <c r="F8" i="18"/>
  <c r="G7" i="18"/>
  <c r="B6" i="18"/>
  <c r="M4" i="18"/>
  <c r="C4" i="18"/>
  <c r="B16" i="18"/>
  <c r="I14" i="18"/>
  <c r="C13" i="18"/>
  <c r="F9" i="18"/>
  <c r="E8" i="18"/>
  <c r="E7" i="18"/>
  <c r="P5" i="18"/>
  <c r="L4" i="18"/>
  <c r="M15" i="18"/>
  <c r="H14" i="18"/>
  <c r="P9" i="18"/>
  <c r="C9" i="18"/>
  <c r="C8" i="18"/>
  <c r="E5" i="18"/>
  <c r="K4" i="18"/>
  <c r="J15" i="18"/>
  <c r="D14" i="18"/>
  <c r="O9" i="18"/>
  <c r="B9" i="18"/>
  <c r="B8" i="18"/>
  <c r="C7" i="18"/>
  <c r="H6" i="18"/>
  <c r="N5" i="18"/>
  <c r="D5" i="18"/>
  <c r="J4" i="18"/>
  <c r="F16" i="18"/>
  <c r="J9" i="18"/>
  <c r="B7" i="18"/>
  <c r="H5" i="18"/>
  <c r="I15" i="18"/>
  <c r="H9" i="18"/>
  <c r="O6" i="18"/>
  <c r="C5" i="18"/>
  <c r="B15" i="18"/>
  <c r="K8" i="18"/>
  <c r="N6" i="18"/>
  <c r="P13" i="18"/>
  <c r="G8" i="18"/>
  <c r="E6" i="18"/>
  <c r="K13" i="18"/>
  <c r="C6" i="18"/>
  <c r="E4" i="18"/>
  <c r="N16" i="18"/>
  <c r="H13" i="18"/>
  <c r="M5" i="18"/>
  <c r="D4" i="18"/>
  <c r="J5" i="18"/>
  <c r="N4" i="18"/>
  <c r="J16" i="18"/>
  <c r="P14" i="18"/>
  <c r="I8" i="18"/>
  <c r="H7" i="18"/>
  <c r="N9" i="18"/>
  <c r="M16" i="23"/>
  <c r="N15" i="23"/>
  <c r="O9" i="23"/>
  <c r="M13" i="23"/>
  <c r="N9" i="23"/>
  <c r="O6" i="23"/>
  <c r="M9" i="23"/>
  <c r="N6" i="23"/>
  <c r="M6" i="23"/>
  <c r="N5" i="23"/>
  <c r="M5" i="23"/>
  <c r="N4" i="23"/>
  <c r="M4" i="23"/>
  <c r="O16" i="23"/>
  <c r="O14" i="23"/>
  <c r="N16" i="23"/>
  <c r="O15" i="23"/>
  <c r="N13" i="23"/>
  <c r="M15" i="23"/>
  <c r="M14" i="23"/>
  <c r="N14" i="23"/>
  <c r="O13" i="23"/>
  <c r="M4" i="11"/>
  <c r="N6" i="11"/>
  <c r="O6" i="11"/>
  <c r="N16" i="11"/>
  <c r="N5" i="11"/>
  <c r="O5" i="11"/>
  <c r="M13" i="11"/>
  <c r="N15" i="11"/>
  <c r="N4" i="11"/>
  <c r="O4" i="11"/>
  <c r="M9" i="11"/>
  <c r="N13" i="11"/>
  <c r="O16" i="11"/>
  <c r="M8" i="11"/>
  <c r="N14" i="11"/>
  <c r="O14" i="11"/>
  <c r="N9" i="11"/>
  <c r="O9" i="11"/>
  <c r="N8" i="11"/>
  <c r="O8" i="11"/>
  <c r="M5" i="11"/>
  <c r="N7" i="11"/>
  <c r="O7" i="11"/>
  <c r="M15" i="11"/>
  <c r="O13" i="11"/>
  <c r="M16" i="11"/>
  <c r="M14" i="11"/>
  <c r="O15" i="11"/>
  <c r="N7" i="20"/>
  <c r="O7" i="20"/>
  <c r="N4" i="20"/>
  <c r="O4" i="20"/>
  <c r="N16" i="20"/>
  <c r="O16" i="20"/>
  <c r="M16" i="20"/>
  <c r="N15" i="20"/>
  <c r="O15" i="20"/>
  <c r="M15" i="20"/>
  <c r="N14" i="20"/>
  <c r="O14" i="20"/>
  <c r="M13" i="20"/>
  <c r="N13" i="20"/>
  <c r="O13" i="20"/>
  <c r="M9" i="20"/>
  <c r="N9" i="20"/>
  <c r="O9" i="20"/>
  <c r="M8" i="20"/>
  <c r="N8" i="20"/>
  <c r="O8" i="20"/>
  <c r="M14" i="20"/>
  <c r="N9" i="24"/>
  <c r="O8" i="24"/>
  <c r="M16" i="24"/>
  <c r="N8" i="24"/>
  <c r="O7" i="24"/>
  <c r="M9" i="24"/>
  <c r="N7" i="24"/>
  <c r="O4" i="24"/>
  <c r="M8" i="24"/>
  <c r="N4" i="24"/>
  <c r="O16" i="24"/>
  <c r="O14" i="24"/>
  <c r="N14" i="24"/>
  <c r="O13" i="24"/>
  <c r="N15" i="24"/>
  <c r="O9" i="24"/>
  <c r="M14" i="24"/>
  <c r="M13" i="24"/>
  <c r="N13" i="24"/>
  <c r="O15" i="24"/>
  <c r="M15" i="24"/>
  <c r="N16" i="24"/>
  <c r="N4" i="16"/>
  <c r="O4" i="16"/>
  <c r="M4" i="16"/>
  <c r="O16" i="16"/>
  <c r="N15" i="16"/>
  <c r="O15" i="16"/>
  <c r="N14" i="16"/>
  <c r="O14" i="16"/>
  <c r="N13" i="16"/>
  <c r="O13" i="16"/>
  <c r="M16" i="16"/>
  <c r="N9" i="16"/>
  <c r="O9" i="16"/>
  <c r="M9" i="16"/>
  <c r="N8" i="16"/>
  <c r="O8" i="16"/>
  <c r="M8" i="16"/>
  <c r="N7" i="16"/>
  <c r="O7" i="16"/>
  <c r="M13" i="16"/>
  <c r="M15" i="16"/>
  <c r="N16" i="16"/>
  <c r="M14" i="16"/>
  <c r="K4" i="33"/>
  <c r="M15" i="33"/>
  <c r="N13" i="33"/>
  <c r="O13" i="33"/>
  <c r="M9" i="33"/>
  <c r="N9" i="33"/>
  <c r="O9" i="33"/>
  <c r="M8" i="33"/>
  <c r="N8" i="33"/>
  <c r="O8" i="33"/>
  <c r="N7" i="33"/>
  <c r="O7" i="33"/>
  <c r="M4" i="33"/>
  <c r="N4" i="33"/>
  <c r="O4" i="33"/>
  <c r="N16" i="33"/>
  <c r="O16" i="33"/>
  <c r="M16" i="33"/>
  <c r="N15" i="33"/>
  <c r="O15" i="33"/>
  <c r="M14" i="33"/>
  <c r="N14" i="33"/>
  <c r="O14" i="33"/>
  <c r="M13" i="33"/>
  <c r="D6" i="23"/>
  <c r="D7" i="23"/>
  <c r="G7" i="23"/>
  <c r="G8" i="23"/>
  <c r="F4" i="16"/>
  <c r="K4" i="16"/>
  <c r="K5" i="16"/>
  <c r="J5" i="24"/>
  <c r="K4" i="24"/>
  <c r="K5" i="24"/>
  <c r="F4" i="24"/>
  <c r="J4" i="24"/>
  <c r="J6" i="20"/>
  <c r="F4" i="20"/>
  <c r="K5" i="20"/>
  <c r="J4" i="20"/>
  <c r="K4" i="20"/>
  <c r="J5" i="20"/>
  <c r="F4" i="33"/>
  <c r="K5" i="33"/>
  <c r="D8" i="24"/>
  <c r="D8" i="33"/>
  <c r="B8" i="33"/>
  <c r="B9" i="33"/>
  <c r="D8" i="20"/>
  <c r="D8" i="16"/>
  <c r="E7" i="23"/>
  <c r="E6" i="23"/>
  <c r="H7" i="23"/>
  <c r="H6" i="23"/>
  <c r="H8" i="23"/>
  <c r="F7" i="23"/>
  <c r="B8" i="11"/>
  <c r="J8" i="11"/>
  <c r="E9" i="11"/>
  <c r="I6" i="11"/>
  <c r="C6" i="11"/>
  <c r="C8" i="11"/>
  <c r="K8" i="11"/>
  <c r="F9" i="11"/>
  <c r="P9" i="11"/>
  <c r="J4" i="11"/>
  <c r="F5" i="11"/>
  <c r="P5" i="11"/>
  <c r="J6" i="11"/>
  <c r="F7" i="11"/>
  <c r="P7" i="11"/>
  <c r="H9" i="11"/>
  <c r="H5" i="11"/>
  <c r="H7" i="11"/>
  <c r="D8" i="11"/>
  <c r="F8" i="11"/>
  <c r="I9" i="11"/>
  <c r="I7" i="11"/>
  <c r="L8" i="11"/>
  <c r="G7" i="11"/>
  <c r="G8" i="11"/>
  <c r="B9" i="11"/>
  <c r="J9" i="11"/>
  <c r="F4" i="11"/>
  <c r="P4" i="11"/>
  <c r="J5" i="11"/>
  <c r="F6" i="11"/>
  <c r="P6" i="11"/>
  <c r="J7" i="11"/>
  <c r="H8" i="11"/>
  <c r="C9" i="11"/>
  <c r="K9" i="11"/>
  <c r="G4" i="11"/>
  <c r="G6" i="11"/>
  <c r="C7" i="11"/>
  <c r="G5" i="11"/>
  <c r="I8" i="11"/>
  <c r="D9" i="11"/>
  <c r="L9" i="11"/>
  <c r="H6" i="11"/>
  <c r="D7" i="11"/>
  <c r="L7" i="11"/>
  <c r="G9" i="11"/>
  <c r="C9" i="20"/>
  <c r="K9" i="20"/>
  <c r="L9" i="20"/>
  <c r="H4" i="20"/>
  <c r="F9" i="20"/>
  <c r="P9" i="20"/>
  <c r="L8" i="20"/>
  <c r="G9" i="20"/>
  <c r="C4" i="20"/>
  <c r="G7" i="20"/>
  <c r="D7" i="20"/>
  <c r="E9" i="20"/>
  <c r="H9" i="20"/>
  <c r="I4" i="20"/>
  <c r="I9" i="20"/>
  <c r="G8" i="20"/>
  <c r="B9" i="20"/>
  <c r="J9" i="20"/>
  <c r="P4" i="20"/>
  <c r="D9" i="20"/>
  <c r="I9" i="24"/>
  <c r="C9" i="24"/>
  <c r="D9" i="24"/>
  <c r="L9" i="24"/>
  <c r="H4" i="24"/>
  <c r="D7" i="24"/>
  <c r="J9" i="24"/>
  <c r="E9" i="24"/>
  <c r="I4" i="24"/>
  <c r="F9" i="24"/>
  <c r="P9" i="24"/>
  <c r="B9" i="24"/>
  <c r="K9" i="24"/>
  <c r="L8" i="24"/>
  <c r="G9" i="24"/>
  <c r="C4" i="24"/>
  <c r="G7" i="24"/>
  <c r="G8" i="24"/>
  <c r="H9" i="24"/>
  <c r="P4" i="24"/>
  <c r="E9" i="23"/>
  <c r="J8" i="23"/>
  <c r="G9" i="23"/>
  <c r="J4" i="23"/>
  <c r="C4" i="23"/>
  <c r="D4" i="23"/>
  <c r="L4" i="23"/>
  <c r="L8" i="23"/>
  <c r="H9" i="23"/>
  <c r="J5" i="23"/>
  <c r="J9" i="23"/>
  <c r="F9" i="23"/>
  <c r="K8" i="23"/>
  <c r="P6" i="23"/>
  <c r="D5" i="23"/>
  <c r="B16" i="23"/>
  <c r="D9" i="23"/>
  <c r="P5" i="23"/>
  <c r="C5" i="23"/>
  <c r="C9" i="23"/>
  <c r="K9" i="23"/>
  <c r="B9" i="23"/>
  <c r="P9" i="23"/>
  <c r="L8" i="16"/>
  <c r="G9" i="16"/>
  <c r="C4" i="16"/>
  <c r="B9" i="16"/>
  <c r="J9" i="16"/>
  <c r="P4" i="16"/>
  <c r="F6" i="16"/>
  <c r="H9" i="16"/>
  <c r="C9" i="16"/>
  <c r="K9" i="16"/>
  <c r="D9" i="16"/>
  <c r="L9" i="16"/>
  <c r="E9" i="16"/>
  <c r="I9" i="16"/>
  <c r="F9" i="16"/>
  <c r="P9" i="16"/>
  <c r="F7" i="16"/>
  <c r="F8" i="16"/>
  <c r="C4" i="33"/>
  <c r="E6" i="33"/>
  <c r="I9" i="33"/>
  <c r="P4" i="33"/>
  <c r="F8" i="33"/>
  <c r="J9" i="33"/>
  <c r="L9" i="33"/>
  <c r="C7" i="33"/>
  <c r="C9" i="33"/>
  <c r="K9" i="33"/>
  <c r="L8" i="33"/>
  <c r="D9" i="33"/>
  <c r="E7" i="33"/>
  <c r="E9" i="33"/>
  <c r="H9" i="33"/>
  <c r="F9" i="33"/>
  <c r="P9" i="33"/>
  <c r="C8" i="33"/>
  <c r="G9" i="33"/>
  <c r="BB58" i="1" l="1"/>
  <c r="BJ1043" i="1" l="1"/>
  <c r="BJ841" i="1" l="1"/>
  <c r="BJ251" i="1"/>
  <c r="BJ859" i="1"/>
  <c r="BJ487" i="1" l="1"/>
  <c r="BJ282" i="1"/>
  <c r="BJ712" i="1"/>
  <c r="BJ186" i="1"/>
  <c r="BJ242" i="1"/>
  <c r="BJ858" i="1"/>
  <c r="BJ702" i="1"/>
  <c r="BJ521" i="1"/>
  <c r="BJ132" i="1"/>
  <c r="BJ675" i="1"/>
  <c r="BJ879" i="1"/>
  <c r="BJ146" i="1"/>
  <c r="BJ1063" i="1"/>
  <c r="BJ619" i="1"/>
  <c r="BJ235" i="1"/>
  <c r="BJ200" i="1"/>
  <c r="BJ610" i="1"/>
  <c r="BJ147" i="1"/>
  <c r="BJ734" i="1"/>
  <c r="BJ75" i="1"/>
  <c r="BJ965" i="1"/>
  <c r="BJ954" i="1"/>
  <c r="BJ429" i="1"/>
  <c r="BJ180" i="1"/>
  <c r="BJ947" i="1"/>
  <c r="BJ57" i="1"/>
  <c r="BJ533" i="1"/>
  <c r="BJ781" i="1"/>
  <c r="BJ138" i="1"/>
  <c r="BJ670" i="1"/>
  <c r="BJ439" i="1"/>
  <c r="BJ641" i="1"/>
  <c r="BJ584" i="1"/>
  <c r="BJ878" i="1"/>
  <c r="BJ499" i="1"/>
  <c r="BJ776" i="1"/>
  <c r="BJ253" i="1"/>
  <c r="BJ1109" i="1"/>
  <c r="BJ599" i="1"/>
  <c r="BJ231" i="1"/>
  <c r="BJ1080" i="1"/>
  <c r="BJ8" i="1"/>
  <c r="BJ861" i="1"/>
  <c r="BJ706" i="1"/>
  <c r="BJ455" i="1"/>
  <c r="BJ647" i="1"/>
  <c r="BJ931" i="1"/>
  <c r="BJ1052" i="1"/>
  <c r="BJ811" i="1"/>
  <c r="BJ272" i="1"/>
  <c r="BJ88" i="1"/>
  <c r="BJ925" i="1"/>
  <c r="BJ595" i="1"/>
  <c r="BJ646" i="1"/>
  <c r="BJ1108" i="1"/>
  <c r="BJ523" i="1"/>
  <c r="BJ149" i="1"/>
  <c r="BJ596" i="1"/>
  <c r="BJ14" i="1"/>
  <c r="BJ906" i="1"/>
  <c r="BJ246" i="1"/>
  <c r="BJ854" i="1"/>
  <c r="BJ108" i="1"/>
  <c r="BJ350" i="1"/>
  <c r="BJ718" i="1"/>
  <c r="BJ326" i="1"/>
  <c r="BJ94" i="1"/>
  <c r="BJ929" i="1"/>
  <c r="BJ591" i="1"/>
  <c r="BJ157" i="1"/>
  <c r="BJ621" i="1"/>
  <c r="BJ496" i="1"/>
  <c r="BJ843" i="1"/>
  <c r="BJ847" i="1"/>
  <c r="BJ1078" i="1"/>
  <c r="BJ341" i="1"/>
  <c r="BJ698" i="1"/>
  <c r="BJ143" i="1"/>
  <c r="BJ458" i="1"/>
  <c r="BJ778" i="1"/>
  <c r="BJ155" i="1"/>
  <c r="BJ971" i="1"/>
  <c r="BJ802" i="1"/>
  <c r="BJ1079" i="1"/>
  <c r="BJ440" i="1"/>
  <c r="BJ495" i="1"/>
  <c r="BJ555" i="1"/>
  <c r="BJ597" i="1"/>
  <c r="BJ774" i="1"/>
  <c r="BJ283" i="1"/>
  <c r="BJ912" i="1"/>
  <c r="BJ224" i="1"/>
  <c r="BJ500" i="1"/>
  <c r="BJ551" i="1"/>
  <c r="BJ26" i="1"/>
  <c r="BJ777" i="1"/>
  <c r="BJ119" i="1"/>
  <c r="BJ635" i="1"/>
  <c r="BJ348" i="1"/>
  <c r="BJ685" i="1"/>
  <c r="BJ857" i="1"/>
  <c r="BJ687" i="1"/>
  <c r="BJ398" i="1"/>
  <c r="BJ933" i="1"/>
  <c r="BJ371" i="1"/>
  <c r="BJ1030" i="1"/>
  <c r="BJ1025" i="1"/>
  <c r="BJ184" i="1"/>
  <c r="BJ639" i="1"/>
  <c r="BJ598" i="1"/>
  <c r="BJ700" i="1"/>
  <c r="BJ395" i="1"/>
  <c r="BJ568" i="1"/>
  <c r="BJ50" i="1"/>
  <c r="BJ816" i="1"/>
  <c r="BJ296" i="1"/>
  <c r="BJ409" i="1"/>
  <c r="BJ137" i="1"/>
  <c r="BJ1048" i="1"/>
  <c r="BJ952" i="1"/>
  <c r="BJ286" i="1"/>
  <c r="BJ865" i="1"/>
  <c r="BJ489" i="1"/>
  <c r="BJ248" i="1"/>
  <c r="BJ769" i="1"/>
  <c r="BJ247" i="1"/>
  <c r="BJ708" i="1"/>
  <c r="BJ319" i="1"/>
  <c r="BJ667" i="1"/>
  <c r="BJ665" i="1"/>
  <c r="BJ525" i="1"/>
  <c r="BJ779" i="1"/>
  <c r="BJ627" i="1"/>
  <c r="BJ23" i="1"/>
  <c r="BJ1093" i="1"/>
  <c r="BJ79" i="1"/>
  <c r="BJ1015" i="1"/>
  <c r="BJ792" i="1"/>
  <c r="BJ481" i="1"/>
  <c r="BJ289" i="1"/>
  <c r="BJ808" i="1"/>
  <c r="BJ733" i="1"/>
  <c r="BJ852" i="1"/>
  <c r="BJ994" i="1"/>
  <c r="BJ13" i="1"/>
  <c r="BJ252" i="1"/>
  <c r="BJ1050" i="1"/>
  <c r="BJ401" i="1"/>
  <c r="BJ104" i="1"/>
  <c r="BJ1140" i="1"/>
  <c r="BJ354" i="1"/>
  <c r="BJ1177" i="1"/>
  <c r="BJ327" i="1"/>
  <c r="BJ428" i="1"/>
  <c r="BJ885" i="1"/>
  <c r="BJ552" i="1"/>
  <c r="BJ84" i="1"/>
  <c r="BJ696" i="1"/>
  <c r="BJ786" i="1"/>
  <c r="BJ271" i="1"/>
  <c r="BJ548" i="1"/>
  <c r="BJ1016" i="1"/>
  <c r="BJ118" i="1"/>
  <c r="BJ684" i="1"/>
  <c r="BJ445" i="1"/>
  <c r="BJ764" i="1"/>
  <c r="BJ133" i="1"/>
  <c r="BJ951" i="1"/>
  <c r="BJ1011" i="1"/>
  <c r="BJ1040" i="1"/>
  <c r="BJ657" i="1"/>
  <c r="BJ218" i="1"/>
  <c r="BJ471" i="1"/>
  <c r="BJ535" i="1"/>
  <c r="BJ1088" i="1"/>
  <c r="BJ759" i="1"/>
  <c r="BJ131" i="1"/>
  <c r="BJ891" i="1"/>
  <c r="BJ205" i="1"/>
  <c r="BJ531" i="1"/>
  <c r="BJ12" i="1"/>
  <c r="BJ763" i="1"/>
  <c r="BJ164" i="1"/>
  <c r="BJ330" i="1"/>
  <c r="BJ459" i="1"/>
  <c r="BJ432" i="1"/>
  <c r="BJ751" i="1"/>
  <c r="BJ838" i="1"/>
  <c r="BJ664" i="1"/>
  <c r="BJ927" i="1"/>
  <c r="BJ229" i="1"/>
  <c r="BJ1021" i="1"/>
  <c r="BJ559" i="1"/>
  <c r="BJ795" i="1"/>
  <c r="BJ391" i="1"/>
  <c r="BJ126" i="1"/>
  <c r="BJ866" i="1"/>
  <c r="BJ693" i="1"/>
  <c r="BJ1155" i="1"/>
  <c r="BJ848" i="1"/>
  <c r="BJ30" i="1"/>
  <c r="BJ649" i="1"/>
  <c r="BJ29" i="1"/>
  <c r="BJ435" i="1"/>
  <c r="BJ115" i="1"/>
  <c r="BJ173" i="1"/>
  <c r="BJ335" i="1"/>
  <c r="BJ726" i="1"/>
  <c r="BJ846" i="1"/>
  <c r="BJ761" i="1"/>
  <c r="BJ236" i="1"/>
  <c r="BJ54" i="1"/>
  <c r="BJ189" i="1"/>
  <c r="BJ1095" i="1"/>
  <c r="BJ581" i="1"/>
  <c r="BJ212" i="1"/>
  <c r="BJ990" i="1"/>
  <c r="BJ790" i="1"/>
  <c r="BJ42" i="1"/>
  <c r="BJ924" i="1"/>
  <c r="BJ602" i="1"/>
  <c r="BJ472" i="1"/>
  <c r="BJ737" i="1"/>
  <c r="BJ400" i="1"/>
  <c r="BJ1111" i="1"/>
  <c r="BJ1008" i="1"/>
  <c r="BJ372" i="1"/>
  <c r="BJ958" i="1"/>
  <c r="BJ123" i="1"/>
  <c r="BJ1148" i="1"/>
  <c r="BJ1104" i="1"/>
  <c r="BJ739" i="1"/>
  <c r="BJ656" i="1"/>
  <c r="BJ463" i="1"/>
  <c r="BJ154" i="1"/>
  <c r="BJ574" i="1"/>
  <c r="BJ765" i="1"/>
  <c r="BJ269" i="1"/>
  <c r="BJ10" i="1"/>
  <c r="BJ1139" i="1"/>
  <c r="BJ736" i="1"/>
  <c r="BJ561" i="1"/>
  <c r="BJ436" i="1"/>
  <c r="BJ949" i="1"/>
  <c r="BJ918" i="1"/>
  <c r="BJ351" i="1"/>
  <c r="BJ70" i="1"/>
  <c r="BJ1003" i="1"/>
  <c r="BJ322" i="1"/>
  <c r="BJ609" i="1"/>
  <c r="BJ422" i="1"/>
  <c r="BJ221" i="1"/>
  <c r="BJ1066" i="1"/>
  <c r="BJ695" i="1"/>
  <c r="BJ508" i="1"/>
  <c r="BJ717" i="1"/>
  <c r="BJ385" i="1"/>
  <c r="BJ1115" i="1"/>
  <c r="BJ1005" i="1"/>
  <c r="BJ443" i="1"/>
  <c r="BJ234" i="1"/>
  <c r="BJ645" i="1"/>
  <c r="BJ386" i="1"/>
  <c r="BJ1129" i="1"/>
  <c r="BJ40" i="1"/>
  <c r="BJ818" i="1"/>
  <c r="BJ464" i="1"/>
  <c r="BJ505" i="1"/>
  <c r="BJ387" i="1"/>
  <c r="BJ61" i="1"/>
  <c r="BJ819" i="1"/>
  <c r="BJ255" i="1"/>
  <c r="BJ742" i="1"/>
  <c r="BJ775" i="1"/>
  <c r="BJ869" i="1"/>
  <c r="BJ1007" i="1"/>
  <c r="BJ27" i="1"/>
  <c r="BJ265" i="1"/>
  <c r="BJ1081" i="1"/>
  <c r="BJ421" i="1"/>
  <c r="BJ948" i="1"/>
  <c r="BJ338" i="1"/>
  <c r="BJ1176" i="1"/>
  <c r="BJ310" i="1"/>
  <c r="BJ1059" i="1"/>
  <c r="BJ532" i="1"/>
  <c r="BJ83" i="1"/>
  <c r="BJ682" i="1"/>
  <c r="BJ770" i="1"/>
  <c r="BJ144" i="1"/>
  <c r="BJ527" i="1"/>
  <c r="BJ1004" i="1"/>
  <c r="BJ101" i="1"/>
  <c r="BJ363" i="1"/>
  <c r="BJ208" i="1"/>
  <c r="BJ1146" i="1"/>
  <c r="BJ526" i="1"/>
  <c r="BJ998" i="1"/>
  <c r="BJ1110" i="1"/>
  <c r="BJ643" i="1"/>
  <c r="BJ199" i="1"/>
  <c r="BJ904" i="1"/>
  <c r="BJ213" i="1"/>
  <c r="BJ637" i="1"/>
  <c r="BJ317" i="1"/>
  <c r="BJ114" i="1"/>
  <c r="BJ908" i="1"/>
  <c r="BJ1142" i="1"/>
  <c r="BJ308" i="1"/>
  <c r="BJ1064" i="1"/>
  <c r="BJ604" i="1"/>
  <c r="BJ417" i="1"/>
  <c r="BJ746" i="1"/>
  <c r="BJ831" i="1"/>
  <c r="BJ654" i="1"/>
  <c r="BJ210" i="1"/>
  <c r="BJ431" i="1"/>
  <c r="BJ1010" i="1"/>
  <c r="BJ539" i="1"/>
  <c r="BJ1074" i="1"/>
  <c r="BJ780" i="1"/>
  <c r="BJ979" i="1"/>
  <c r="BJ109" i="1"/>
  <c r="BJ678" i="1"/>
  <c r="BJ1144" i="1"/>
  <c r="BJ741" i="1"/>
  <c r="BJ140" i="1"/>
  <c r="BJ16" i="1"/>
  <c r="BJ634" i="1"/>
  <c r="BJ15" i="1"/>
  <c r="BJ420" i="1"/>
  <c r="BJ36" i="1"/>
  <c r="BJ21" i="1"/>
  <c r="BJ219" i="1"/>
  <c r="BJ985" i="1"/>
  <c r="BJ1099" i="1"/>
  <c r="BJ662" i="1"/>
  <c r="BJ188" i="1"/>
  <c r="BJ152" i="1"/>
  <c r="BJ98" i="1"/>
  <c r="BJ1167" i="1"/>
  <c r="BJ921" i="1"/>
  <c r="BJ910" i="1"/>
  <c r="BJ723" i="1"/>
  <c r="BJ892" i="1"/>
  <c r="BJ277" i="1"/>
  <c r="BJ542" i="1"/>
  <c r="BJ58" i="1"/>
  <c r="BJ1154" i="1"/>
  <c r="BJ632" i="1"/>
  <c r="BJ743" i="1"/>
  <c r="BJ615" i="1"/>
  <c r="BJ661" i="1"/>
  <c r="BJ719" i="1"/>
  <c r="BJ690" i="1"/>
  <c r="BJ1117" i="1"/>
  <c r="BJ898" i="1"/>
  <c r="BJ169" i="1"/>
  <c r="BJ1076" i="1"/>
  <c r="BJ988" i="1"/>
  <c r="BJ302" i="1"/>
  <c r="BJ590" i="1"/>
  <c r="BJ402" i="1"/>
  <c r="BJ202" i="1"/>
  <c r="BJ1049" i="1"/>
  <c r="BJ681" i="1"/>
  <c r="BJ484" i="1"/>
  <c r="BJ886" i="1"/>
  <c r="BJ197" i="1"/>
  <c r="BJ1103" i="1"/>
  <c r="BJ993" i="1"/>
  <c r="BJ1169" i="1"/>
  <c r="BJ206" i="1"/>
  <c r="BJ705" i="1"/>
  <c r="BJ130" i="1"/>
  <c r="BJ625" i="1"/>
  <c r="BJ660" i="1"/>
  <c r="BJ967" i="1"/>
  <c r="BJ544" i="1"/>
  <c r="BJ172" i="1"/>
  <c r="BJ616" i="1"/>
  <c r="BJ28" i="1"/>
  <c r="BJ260" i="1"/>
  <c r="BJ871" i="1"/>
  <c r="BJ125" i="1"/>
  <c r="BJ364" i="1"/>
  <c r="BJ709" i="1"/>
  <c r="BJ553" i="1"/>
  <c r="BJ583" i="1"/>
  <c r="BJ934" i="1"/>
  <c r="BJ106" i="1"/>
  <c r="BJ453" i="1"/>
  <c r="BJ1128" i="1"/>
  <c r="BJ174" i="1"/>
  <c r="BJ901" i="1"/>
  <c r="BJ82" i="1"/>
  <c r="BJ905" i="1"/>
  <c r="BJ369" i="1"/>
  <c r="BJ1136" i="1"/>
  <c r="BJ285" i="1"/>
  <c r="BJ1044" i="1"/>
  <c r="BJ150" i="1"/>
  <c r="BJ1060" i="1"/>
  <c r="BJ633" i="1"/>
  <c r="BJ384" i="1"/>
  <c r="BJ683" i="1"/>
  <c r="BJ1069" i="1"/>
  <c r="BJ729" i="1"/>
  <c r="BJ93" i="1"/>
  <c r="BJ930" i="1"/>
  <c r="BJ257" i="1"/>
  <c r="BJ603" i="1"/>
  <c r="BJ355" i="1"/>
  <c r="BJ689" i="1"/>
  <c r="BJ315" i="1"/>
  <c r="BJ974" i="1"/>
  <c r="BJ388" i="1"/>
  <c r="BJ73" i="1"/>
  <c r="BJ258" i="1"/>
  <c r="BJ511" i="1"/>
  <c r="BJ563" i="1"/>
  <c r="BJ340" i="1"/>
  <c r="BJ266" i="1"/>
  <c r="BJ366" i="1"/>
  <c r="BJ614" i="1"/>
  <c r="BJ567" i="1"/>
  <c r="BJ309" i="1"/>
  <c r="BJ89" i="1"/>
  <c r="BJ403" i="1"/>
  <c r="BJ241" i="1"/>
  <c r="BJ195" i="1"/>
  <c r="BJ344" i="1"/>
  <c r="BJ697" i="1"/>
  <c r="BJ110" i="1"/>
  <c r="BJ270" i="1"/>
  <c r="BJ941" i="1"/>
  <c r="BJ1083" i="1"/>
  <c r="BJ301" i="1"/>
  <c r="BJ192" i="1"/>
  <c r="BJ47" i="1"/>
  <c r="BJ368" i="1"/>
  <c r="BJ99" i="1"/>
  <c r="BJ225" i="1"/>
  <c r="BJ722" i="1"/>
  <c r="BJ501" i="1"/>
  <c r="BJ64" i="1"/>
  <c r="BJ76" i="1"/>
  <c r="BJ512" i="1"/>
  <c r="BJ663" i="1"/>
  <c r="BJ141" i="1"/>
  <c r="BJ232" i="1"/>
  <c r="BJ446" i="1"/>
  <c r="BJ250" i="1"/>
  <c r="BJ35" i="1"/>
  <c r="BJ916" i="1"/>
  <c r="BJ1012" i="1"/>
  <c r="BJ334" i="1"/>
  <c r="BJ849" i="1"/>
  <c r="BJ864" i="1"/>
  <c r="BJ1097" i="1"/>
  <c r="BJ762" i="1"/>
  <c r="BJ785" i="1"/>
  <c r="BJ166" i="1"/>
  <c r="BJ652" i="1"/>
  <c r="BJ1134" i="1"/>
  <c r="BJ177" i="1"/>
  <c r="BJ989" i="1"/>
  <c r="BJ477" i="1"/>
  <c r="BJ46" i="1"/>
  <c r="BJ817" i="1"/>
  <c r="BJ1098" i="1"/>
  <c r="BJ454" i="1"/>
  <c r="BJ74" i="1"/>
  <c r="BJ883" i="1"/>
  <c r="BJ194" i="1"/>
  <c r="BJ617" i="1"/>
  <c r="BJ167" i="1"/>
  <c r="BJ298" i="1"/>
  <c r="BJ97" i="1"/>
  <c r="BJ488" i="1"/>
  <c r="BJ888" i="1"/>
  <c r="BJ1130" i="1"/>
  <c r="BJ292" i="1"/>
  <c r="BJ1047" i="1"/>
  <c r="BJ585" i="1"/>
  <c r="BJ650" i="1"/>
  <c r="BJ362" i="1"/>
  <c r="BJ699" i="1"/>
  <c r="BJ877" i="1"/>
  <c r="BJ701" i="1"/>
  <c r="BJ416" i="1"/>
  <c r="BJ940" i="1"/>
  <c r="BJ378" i="1"/>
  <c r="BJ1037" i="1"/>
  <c r="BJ1026" i="1"/>
  <c r="BJ373" i="1"/>
  <c r="BJ896" i="1"/>
  <c r="BJ618" i="1"/>
  <c r="BJ999" i="1"/>
  <c r="BJ413" i="1"/>
  <c r="BJ997" i="1"/>
  <c r="BJ68" i="1"/>
  <c r="BJ1055" i="1"/>
  <c r="BJ314" i="1"/>
  <c r="BJ766" i="1"/>
  <c r="BJ959" i="1"/>
  <c r="BJ1065" i="1"/>
  <c r="BJ972" i="1"/>
  <c r="BJ303" i="1"/>
  <c r="BJ1132" i="1"/>
  <c r="BJ513" i="1"/>
  <c r="BJ262" i="1"/>
  <c r="BJ783" i="1"/>
  <c r="BJ261" i="1"/>
  <c r="BJ725" i="1"/>
  <c r="BJ339" i="1"/>
  <c r="BJ863" i="1"/>
  <c r="BJ71" i="1"/>
  <c r="BJ674" i="1"/>
  <c r="BJ594" i="1"/>
  <c r="BJ807" i="1"/>
  <c r="BJ60" i="1"/>
  <c r="BJ419" i="1"/>
  <c r="BJ215" i="1"/>
  <c r="BJ39" i="1"/>
  <c r="BJ442" i="1"/>
  <c r="BJ1019" i="1"/>
  <c r="BJ767" i="1"/>
  <c r="BJ127" i="1"/>
  <c r="BJ358" i="1"/>
  <c r="BJ379" i="1"/>
  <c r="BJ978" i="1"/>
  <c r="BJ136" i="1"/>
  <c r="BJ1116" i="1"/>
  <c r="BJ794" i="1"/>
  <c r="BJ321" i="1"/>
  <c r="BJ267" i="1"/>
  <c r="BJ176" i="1"/>
  <c r="BJ579" i="1"/>
  <c r="BJ913" i="1"/>
  <c r="BJ840" i="1"/>
  <c r="BJ1024" i="1"/>
  <c r="BJ451" i="1"/>
  <c r="BJ969" i="1"/>
  <c r="BJ116" i="1"/>
  <c r="BJ365" i="1"/>
  <c r="BJ804" i="1"/>
  <c r="BJ239" i="1"/>
  <c r="BJ760" i="1"/>
  <c r="BJ227" i="1"/>
  <c r="BJ476" i="1"/>
  <c r="BJ102" i="1"/>
  <c r="BJ264" i="1"/>
  <c r="BJ53" i="1"/>
  <c r="BJ1022" i="1"/>
  <c r="BJ686" i="1"/>
  <c r="BJ1092" i="1"/>
  <c r="BJ801" i="1"/>
  <c r="BJ163" i="1"/>
  <c r="E7" i="11"/>
  <c r="E8" i="11"/>
  <c r="B14" i="23" l="1"/>
  <c r="B15" i="23"/>
  <c r="P4" i="23" l="1"/>
  <c r="K5" i="23"/>
  <c r="K4" i="23"/>
  <c r="L9" i="23"/>
  <c r="C7" i="23" l="1"/>
  <c r="C6" i="23"/>
  <c r="J6" i="16" l="1"/>
  <c r="J6" i="33"/>
  <c r="J6" i="24"/>
  <c r="J5" i="33"/>
  <c r="J5" i="16"/>
  <c r="H5" i="23"/>
  <c r="H4" i="23"/>
  <c r="F4" i="23"/>
  <c r="C8" i="23"/>
  <c r="L7" i="24"/>
  <c r="L7" i="16"/>
  <c r="L7" i="20"/>
  <c r="L7" i="33"/>
  <c r="K8" i="33"/>
  <c r="K8" i="20"/>
  <c r="K8" i="24"/>
  <c r="K8" i="16"/>
  <c r="D58" i="1" l="1"/>
  <c r="D40" i="1"/>
  <c r="B58" i="1"/>
  <c r="B40" i="1"/>
  <c r="L5" i="11" l="1"/>
  <c r="L6" i="11"/>
  <c r="E8" i="23" l="1"/>
  <c r="G8" i="33" l="1"/>
  <c r="G8" i="16"/>
  <c r="G7" i="16"/>
  <c r="G7" i="33"/>
  <c r="E5" i="23" l="1"/>
  <c r="E4" i="23"/>
  <c r="C7" i="24"/>
  <c r="C8" i="24"/>
  <c r="E6" i="24"/>
  <c r="E7" i="24"/>
  <c r="G6" i="16" l="1"/>
  <c r="G6" i="33"/>
  <c r="L5" i="20"/>
  <c r="L5" i="24"/>
  <c r="E4" i="20"/>
  <c r="E4" i="24"/>
  <c r="I4" i="33"/>
  <c r="I4" i="16"/>
  <c r="E4" i="16"/>
  <c r="E4" i="33"/>
  <c r="H4" i="16"/>
  <c r="H4" i="33"/>
  <c r="I5" i="33"/>
  <c r="I5" i="16"/>
  <c r="E5" i="16"/>
  <c r="E5" i="33"/>
  <c r="J7" i="33" l="1"/>
  <c r="J7" i="20"/>
  <c r="J7" i="16"/>
  <c r="J7" i="24"/>
  <c r="G5" i="20"/>
  <c r="G5" i="24"/>
  <c r="G5" i="33"/>
  <c r="G5" i="16"/>
  <c r="D4" i="20"/>
  <c r="D4" i="16"/>
  <c r="D4" i="33"/>
  <c r="D4" i="24"/>
  <c r="H7" i="16"/>
  <c r="H7" i="33"/>
  <c r="H7" i="24"/>
  <c r="H7" i="20"/>
  <c r="D5" i="33"/>
  <c r="D5" i="16"/>
  <c r="D5" i="24"/>
  <c r="D5" i="20"/>
  <c r="H8" i="24"/>
  <c r="H8" i="33"/>
  <c r="H8" i="16"/>
  <c r="H8" i="20"/>
  <c r="G4" i="20"/>
  <c r="G4" i="24"/>
  <c r="G4" i="16"/>
  <c r="G4" i="33"/>
  <c r="J8" i="20"/>
  <c r="J8" i="33"/>
  <c r="J8" i="16"/>
  <c r="J8" i="24"/>
  <c r="F8" i="23" l="1"/>
  <c r="B4" i="33" l="1"/>
  <c r="C6" i="33" l="1"/>
  <c r="C6" i="16"/>
  <c r="D7" i="33"/>
  <c r="D7" i="16"/>
  <c r="D6" i="16"/>
  <c r="D6" i="33"/>
  <c r="C5" i="33"/>
  <c r="C5" i="16"/>
  <c r="E6" i="11" l="1"/>
  <c r="H4" i="11"/>
  <c r="L4" i="11"/>
  <c r="C4" i="11"/>
  <c r="C5" i="11"/>
  <c r="E4" i="11"/>
  <c r="I4" i="11"/>
  <c r="I5" i="11"/>
  <c r="C8" i="20" l="1"/>
  <c r="C8" i="16"/>
  <c r="E8" i="24"/>
  <c r="E8" i="16"/>
  <c r="E8" i="33"/>
  <c r="E8" i="20"/>
  <c r="I8" i="23"/>
  <c r="E6" i="16"/>
  <c r="E6" i="20"/>
  <c r="J4" i="16"/>
  <c r="J4" i="33"/>
  <c r="K4" i="11"/>
  <c r="E7" i="20"/>
  <c r="E7" i="16"/>
  <c r="I9" i="23"/>
  <c r="K5" i="11"/>
  <c r="E5" i="11"/>
  <c r="D6" i="11"/>
  <c r="P14" i="23" l="1"/>
  <c r="L14" i="23"/>
  <c r="J14" i="23"/>
  <c r="H14" i="23"/>
  <c r="F14" i="23"/>
  <c r="P13" i="23"/>
  <c r="L13" i="23"/>
  <c r="J13" i="23"/>
  <c r="H13" i="23"/>
  <c r="F13" i="23"/>
  <c r="B13" i="23"/>
  <c r="K16" i="23"/>
  <c r="I16" i="23"/>
  <c r="G16" i="23"/>
  <c r="E16" i="23"/>
  <c r="C16" i="23"/>
  <c r="K15" i="23"/>
  <c r="I15" i="23"/>
  <c r="G15" i="23"/>
  <c r="K14" i="23"/>
  <c r="I14" i="23"/>
  <c r="G14" i="23"/>
  <c r="C14" i="23"/>
  <c r="K13" i="23"/>
  <c r="I13" i="23"/>
  <c r="G13" i="23"/>
  <c r="E13" i="23"/>
  <c r="C13" i="23"/>
  <c r="P16" i="23"/>
  <c r="L16" i="23"/>
  <c r="J16" i="23"/>
  <c r="H16" i="23"/>
  <c r="F16" i="23"/>
  <c r="D16" i="23"/>
  <c r="P15" i="23"/>
  <c r="L15" i="23"/>
  <c r="J15" i="23"/>
  <c r="H15" i="23"/>
  <c r="F15" i="23"/>
  <c r="E16" i="20"/>
  <c r="J15" i="20"/>
  <c r="L16" i="20"/>
  <c r="D16" i="20"/>
  <c r="I15" i="20"/>
  <c r="P14" i="20"/>
  <c r="F14" i="20"/>
  <c r="K13" i="20"/>
  <c r="K16" i="20"/>
  <c r="C16" i="20"/>
  <c r="H15" i="20"/>
  <c r="J13" i="20"/>
  <c r="B13" i="20"/>
  <c r="J16" i="20"/>
  <c r="B16" i="20"/>
  <c r="G15" i="20"/>
  <c r="L14" i="20"/>
  <c r="I13" i="20"/>
  <c r="B4" i="20"/>
  <c r="I16" i="20"/>
  <c r="P15" i="20"/>
  <c r="F15" i="20"/>
  <c r="K14" i="20"/>
  <c r="H13" i="20"/>
  <c r="H16" i="20"/>
  <c r="J14" i="20"/>
  <c r="B14" i="20"/>
  <c r="G13" i="20"/>
  <c r="E13" i="20"/>
  <c r="I14" i="20"/>
  <c r="P16" i="20"/>
  <c r="H14" i="20"/>
  <c r="B7" i="20"/>
  <c r="G16" i="20"/>
  <c r="G14" i="20"/>
  <c r="F13" i="20"/>
  <c r="F16" i="20"/>
  <c r="P13" i="20"/>
  <c r="L15" i="20"/>
  <c r="K15" i="20"/>
  <c r="L13" i="20"/>
  <c r="P16" i="16"/>
  <c r="F16" i="16"/>
  <c r="K15" i="16"/>
  <c r="H14" i="16"/>
  <c r="E13" i="16"/>
  <c r="E16" i="16"/>
  <c r="J15" i="16"/>
  <c r="B15" i="16"/>
  <c r="G14" i="16"/>
  <c r="L13" i="16"/>
  <c r="B4" i="16"/>
  <c r="L16" i="16"/>
  <c r="D16" i="16"/>
  <c r="I15" i="16"/>
  <c r="P14" i="16"/>
  <c r="F14" i="16"/>
  <c r="K13" i="16"/>
  <c r="C13" i="16"/>
  <c r="K16" i="16"/>
  <c r="C16" i="16"/>
  <c r="H15" i="16"/>
  <c r="J13" i="16"/>
  <c r="B13" i="16"/>
  <c r="J16" i="16"/>
  <c r="B16" i="16"/>
  <c r="G15" i="16"/>
  <c r="L14" i="16"/>
  <c r="I13" i="16"/>
  <c r="I16" i="16"/>
  <c r="P15" i="16"/>
  <c r="F15" i="16"/>
  <c r="K14" i="16"/>
  <c r="H13" i="16"/>
  <c r="H16" i="16"/>
  <c r="J14" i="16"/>
  <c r="B14" i="16"/>
  <c r="G13" i="16"/>
  <c r="G16" i="16"/>
  <c r="L15" i="16"/>
  <c r="I14" i="16"/>
  <c r="P13" i="16"/>
  <c r="F13" i="16"/>
  <c r="P16" i="24"/>
  <c r="F16" i="24"/>
  <c r="K15" i="24"/>
  <c r="H14" i="24"/>
  <c r="E13" i="24"/>
  <c r="E16" i="24"/>
  <c r="J15" i="24"/>
  <c r="G14" i="24"/>
  <c r="L13" i="24"/>
  <c r="L16" i="24"/>
  <c r="D16" i="24"/>
  <c r="I15" i="24"/>
  <c r="P14" i="24"/>
  <c r="F14" i="24"/>
  <c r="K16" i="24"/>
  <c r="C16" i="24"/>
  <c r="H15" i="24"/>
  <c r="J13" i="24"/>
  <c r="B13" i="24"/>
  <c r="J16" i="24"/>
  <c r="B16" i="24"/>
  <c r="G15" i="24"/>
  <c r="L14" i="24"/>
  <c r="I13" i="24"/>
  <c r="B4" i="24"/>
  <c r="I16" i="24"/>
  <c r="H13" i="24"/>
  <c r="K14" i="24"/>
  <c r="G13" i="24"/>
  <c r="H16" i="24"/>
  <c r="G16" i="24"/>
  <c r="J14" i="24"/>
  <c r="F13" i="24"/>
  <c r="P15" i="24"/>
  <c r="I14" i="24"/>
  <c r="L15" i="24"/>
  <c r="B14" i="24"/>
  <c r="K13" i="24"/>
  <c r="F15" i="24"/>
  <c r="P13" i="24"/>
  <c r="I13" i="33"/>
  <c r="I15" i="33"/>
  <c r="E16" i="33"/>
  <c r="J13" i="33"/>
  <c r="F14" i="33"/>
  <c r="P14" i="33"/>
  <c r="J15" i="33"/>
  <c r="F16" i="33"/>
  <c r="P16" i="33"/>
  <c r="C13" i="33"/>
  <c r="K13" i="33"/>
  <c r="G14" i="33"/>
  <c r="K15" i="33"/>
  <c r="G16" i="33"/>
  <c r="B14" i="33"/>
  <c r="D13" i="33"/>
  <c r="L13" i="33"/>
  <c r="H14" i="33"/>
  <c r="L15" i="33"/>
  <c r="H16" i="33"/>
  <c r="B15" i="33"/>
  <c r="E13" i="33"/>
  <c r="I14" i="33"/>
  <c r="I16" i="33"/>
  <c r="B16" i="33"/>
  <c r="F13" i="33"/>
  <c r="P13" i="33"/>
  <c r="J14" i="33"/>
  <c r="F15" i="33"/>
  <c r="P15" i="33"/>
  <c r="J16" i="33"/>
  <c r="B13" i="33"/>
  <c r="G13" i="33"/>
  <c r="K14" i="33"/>
  <c r="G15" i="33"/>
  <c r="C16" i="33"/>
  <c r="K16" i="33"/>
  <c r="H13" i="33"/>
  <c r="L14" i="33"/>
  <c r="H15" i="33"/>
  <c r="D16" i="33"/>
  <c r="L16" i="33"/>
  <c r="B14" i="11"/>
  <c r="F14" i="11"/>
  <c r="H14" i="11"/>
  <c r="J14" i="11"/>
  <c r="L14" i="11"/>
  <c r="P14" i="11"/>
  <c r="G15" i="11"/>
  <c r="I15" i="11"/>
  <c r="K15" i="11"/>
  <c r="B16" i="11"/>
  <c r="D16" i="11"/>
  <c r="F16" i="11"/>
  <c r="H16" i="11"/>
  <c r="J16" i="11"/>
  <c r="L16" i="11"/>
  <c r="P16" i="11"/>
  <c r="D13" i="11"/>
  <c r="F13" i="11"/>
  <c r="H13" i="11"/>
  <c r="J13" i="11"/>
  <c r="L13" i="11"/>
  <c r="P13" i="11"/>
  <c r="G14" i="11"/>
  <c r="I14" i="11"/>
  <c r="K14" i="11"/>
  <c r="F15" i="11"/>
  <c r="H15" i="11"/>
  <c r="J15" i="11"/>
  <c r="L15" i="11"/>
  <c r="P15" i="11"/>
  <c r="C16" i="11"/>
  <c r="E16" i="11"/>
  <c r="G16" i="11"/>
  <c r="I16" i="11"/>
  <c r="K16" i="11"/>
  <c r="E13" i="11"/>
  <c r="G13" i="11"/>
  <c r="I13" i="11"/>
  <c r="K13" i="11"/>
  <c r="B13" i="11"/>
  <c r="B4" i="11"/>
  <c r="C15" i="33" l="1"/>
  <c r="D14" i="33"/>
  <c r="D15" i="33"/>
  <c r="E14" i="33"/>
  <c r="E15" i="33"/>
  <c r="C14" i="16" l="1"/>
  <c r="C14" i="33"/>
  <c r="C15" i="11"/>
  <c r="D14" i="11"/>
  <c r="E14" i="11"/>
  <c r="E15" i="11"/>
  <c r="C14" i="11"/>
  <c r="C14" i="24"/>
  <c r="C14" i="20"/>
  <c r="B15" i="20"/>
  <c r="B15" i="24"/>
  <c r="B15" i="11"/>
  <c r="D15" i="11"/>
  <c r="C13" i="20"/>
  <c r="C13" i="24"/>
  <c r="C13" i="11"/>
  <c r="D14" i="24"/>
  <c r="D14" i="16"/>
  <c r="D14" i="20"/>
  <c r="D14" i="23"/>
  <c r="D15" i="16"/>
  <c r="D15" i="23"/>
  <c r="D15" i="24"/>
  <c r="D15" i="20"/>
  <c r="E14" i="24"/>
  <c r="E14" i="23"/>
  <c r="E14" i="16"/>
  <c r="E14" i="20"/>
  <c r="C15" i="20"/>
  <c r="C15" i="23"/>
  <c r="C15" i="16"/>
  <c r="C15" i="24"/>
  <c r="E15" i="16"/>
  <c r="E15" i="23"/>
  <c r="E15" i="24"/>
  <c r="E15" i="20"/>
  <c r="D13" i="20"/>
  <c r="D13" i="23"/>
  <c r="D13" i="16"/>
  <c r="D13" i="24"/>
  <c r="B7" i="11"/>
  <c r="B7" i="72" l="1"/>
  <c r="F6" i="33"/>
  <c r="F7" i="33"/>
  <c r="B6" i="23"/>
  <c r="B7" i="23"/>
  <c r="Y58" i="1"/>
  <c r="BB40" i="1"/>
  <c r="D8" i="23" l="1"/>
  <c r="B8" i="23"/>
  <c r="L4" i="20"/>
  <c r="L4" i="24"/>
  <c r="I6" i="24"/>
  <c r="I6" i="20"/>
  <c r="I5" i="24"/>
  <c r="I5" i="20"/>
  <c r="I6" i="33"/>
  <c r="I6" i="16"/>
  <c r="G6" i="24"/>
  <c r="G6" i="20"/>
  <c r="F8" i="20"/>
  <c r="F8" i="24"/>
  <c r="H6" i="33"/>
  <c r="H6" i="16"/>
  <c r="H6" i="20"/>
  <c r="H6" i="24"/>
  <c r="L6" i="24"/>
  <c r="L6" i="20"/>
  <c r="F7" i="20"/>
  <c r="F7" i="24"/>
  <c r="H5" i="33"/>
  <c r="H5" i="20"/>
  <c r="H5" i="16"/>
  <c r="H5" i="24"/>
  <c r="D6" i="24"/>
  <c r="D6" i="20"/>
  <c r="E5" i="24"/>
  <c r="E5" i="20"/>
  <c r="L6" i="33"/>
  <c r="L6" i="16"/>
  <c r="F5" i="16"/>
  <c r="F5" i="20"/>
  <c r="F5" i="33"/>
  <c r="F5" i="24"/>
  <c r="D4" i="11"/>
  <c r="C6" i="20"/>
  <c r="C6" i="24"/>
  <c r="F6" i="20"/>
  <c r="F6" i="24"/>
  <c r="L5" i="16"/>
  <c r="L5" i="33"/>
  <c r="D5" i="11"/>
  <c r="C5" i="20"/>
  <c r="C5" i="24"/>
  <c r="C7" i="16"/>
  <c r="C7" i="20"/>
  <c r="L4" i="16"/>
  <c r="L4" i="33"/>
  <c r="B7" i="16"/>
  <c r="B7" i="24"/>
  <c r="B7" i="33"/>
  <c r="B5" i="33"/>
  <c r="B6" i="33"/>
  <c r="B6" i="24"/>
  <c r="B6" i="16"/>
  <c r="B6" i="20"/>
  <c r="B5" i="24"/>
  <c r="B5" i="16"/>
  <c r="B5" i="20"/>
  <c r="B6" i="11"/>
  <c r="B5" i="11"/>
  <c r="C58" i="1" l="1"/>
  <c r="C40" i="1"/>
  <c r="O7" i="54" l="1"/>
  <c r="O13" i="54"/>
  <c r="O6" i="54"/>
  <c r="O12" i="54"/>
  <c r="O5" i="54"/>
  <c r="O8" i="54"/>
  <c r="O15" i="54"/>
  <c r="O4" i="54"/>
  <c r="O14" i="54"/>
  <c r="O3" i="54"/>
  <c r="M7" i="44"/>
  <c r="N6" i="44"/>
  <c r="O5" i="44"/>
  <c r="M6" i="44"/>
  <c r="N5" i="44"/>
  <c r="O4" i="44"/>
  <c r="M5" i="44"/>
  <c r="N4" i="44"/>
  <c r="M4" i="44"/>
  <c r="O16" i="44"/>
  <c r="M15" i="44"/>
  <c r="N16" i="44"/>
  <c r="O9" i="44"/>
  <c r="M14" i="44"/>
  <c r="N9" i="44"/>
  <c r="O8" i="44"/>
  <c r="M9" i="44"/>
  <c r="N8" i="44"/>
  <c r="O7" i="44"/>
  <c r="M8" i="44"/>
  <c r="N7" i="44"/>
  <c r="O6" i="44"/>
  <c r="M16" i="44"/>
  <c r="N15" i="44"/>
  <c r="O13" i="44"/>
  <c r="O14" i="44"/>
  <c r="M13" i="44"/>
  <c r="O15" i="44"/>
  <c r="N13" i="44"/>
  <c r="N14" i="44"/>
  <c r="P15" i="54"/>
  <c r="P14" i="54"/>
  <c r="P13" i="54"/>
  <c r="P12" i="54"/>
  <c r="P3" i="54"/>
  <c r="P8" i="54"/>
  <c r="P7" i="54"/>
  <c r="P6" i="54"/>
  <c r="P5" i="54"/>
  <c r="P4" i="54"/>
  <c r="C15" i="54"/>
  <c r="C12" i="54"/>
  <c r="C5" i="54"/>
  <c r="C3" i="54"/>
  <c r="C8" i="54"/>
  <c r="C14" i="54"/>
  <c r="C13" i="54"/>
  <c r="C7" i="54"/>
  <c r="C6" i="54"/>
  <c r="C4" i="54"/>
  <c r="D12" i="54"/>
  <c r="R15" i="54"/>
  <c r="R13" i="54"/>
  <c r="R7" i="54"/>
  <c r="R5" i="54"/>
  <c r="R3" i="54"/>
  <c r="R14" i="54"/>
  <c r="R12" i="54"/>
  <c r="R8" i="54"/>
  <c r="R6" i="54"/>
  <c r="R4" i="54"/>
  <c r="U15" i="54"/>
  <c r="U13" i="54"/>
  <c r="T15" i="54"/>
  <c r="T13" i="54"/>
  <c r="S15" i="54"/>
  <c r="S13" i="54"/>
  <c r="U7" i="54"/>
  <c r="U5" i="54"/>
  <c r="U14" i="54"/>
  <c r="U12" i="54"/>
  <c r="T14" i="54"/>
  <c r="T12" i="54"/>
  <c r="S14" i="54"/>
  <c r="S12" i="54"/>
  <c r="U8" i="54"/>
  <c r="U6" i="54"/>
  <c r="U4" i="54"/>
  <c r="T7" i="54"/>
  <c r="T5" i="54"/>
  <c r="T3" i="54"/>
  <c r="S8" i="54"/>
  <c r="S6" i="54"/>
  <c r="S4" i="54"/>
  <c r="U3" i="54"/>
  <c r="T8" i="54"/>
  <c r="T6" i="54"/>
  <c r="T4" i="54"/>
  <c r="S7" i="54"/>
  <c r="S5" i="54"/>
  <c r="S3" i="54"/>
  <c r="L4" i="54"/>
  <c r="L3" i="54"/>
  <c r="L15" i="54"/>
  <c r="L13" i="54"/>
  <c r="L7" i="54"/>
  <c r="L5" i="54"/>
  <c r="L14" i="54"/>
  <c r="L12" i="54"/>
  <c r="L8" i="54"/>
  <c r="L6" i="54"/>
  <c r="E12" i="54"/>
  <c r="G12" i="54"/>
  <c r="I12" i="54"/>
  <c r="K12" i="54"/>
  <c r="N12" i="54"/>
  <c r="V12" i="54"/>
  <c r="E13" i="54"/>
  <c r="G13" i="54"/>
  <c r="I13" i="54"/>
  <c r="K13" i="54"/>
  <c r="N13" i="54"/>
  <c r="V13" i="54"/>
  <c r="E14" i="54"/>
  <c r="G14" i="54"/>
  <c r="I14" i="54"/>
  <c r="K14" i="54"/>
  <c r="N14" i="54"/>
  <c r="V14" i="54"/>
  <c r="E15" i="54"/>
  <c r="G15" i="54"/>
  <c r="I15" i="54"/>
  <c r="K15" i="54"/>
  <c r="N15" i="54"/>
  <c r="V15" i="54"/>
  <c r="B14" i="54"/>
  <c r="B12" i="54"/>
  <c r="D4" i="54"/>
  <c r="F4" i="54"/>
  <c r="H4" i="54"/>
  <c r="J4" i="54"/>
  <c r="M4" i="54"/>
  <c r="Q4" i="54"/>
  <c r="B5" i="54"/>
  <c r="E5" i="54"/>
  <c r="G5" i="54"/>
  <c r="I5" i="54"/>
  <c r="K5" i="54"/>
  <c r="N5" i="54"/>
  <c r="V5" i="54"/>
  <c r="D6" i="54"/>
  <c r="F6" i="54"/>
  <c r="H6" i="54"/>
  <c r="J6" i="54"/>
  <c r="M6" i="54"/>
  <c r="Q6" i="54"/>
  <c r="B7" i="54"/>
  <c r="E7" i="54"/>
  <c r="G7" i="54"/>
  <c r="I7" i="54"/>
  <c r="K7" i="54"/>
  <c r="N7" i="54"/>
  <c r="V7" i="54"/>
  <c r="D8" i="54"/>
  <c r="F8" i="54"/>
  <c r="H8" i="54"/>
  <c r="J8" i="54"/>
  <c r="M8" i="54"/>
  <c r="Q8" i="54"/>
  <c r="E3" i="54"/>
  <c r="G3" i="54"/>
  <c r="I3" i="54"/>
  <c r="K3" i="54"/>
  <c r="N3" i="54"/>
  <c r="V3" i="54"/>
  <c r="F12" i="54"/>
  <c r="H12" i="54"/>
  <c r="J12" i="54"/>
  <c r="M12" i="54"/>
  <c r="Q12" i="54"/>
  <c r="D13" i="54"/>
  <c r="F13" i="54"/>
  <c r="H13" i="54"/>
  <c r="J13" i="54"/>
  <c r="M13" i="54"/>
  <c r="Q13" i="54"/>
  <c r="D14" i="54"/>
  <c r="F14" i="54"/>
  <c r="J14" i="54"/>
  <c r="Q14" i="54"/>
  <c r="F15" i="54"/>
  <c r="J15" i="54"/>
  <c r="Q15" i="54"/>
  <c r="B15" i="54"/>
  <c r="E4" i="54"/>
  <c r="I4" i="54"/>
  <c r="N4" i="54"/>
  <c r="D5" i="54"/>
  <c r="H5" i="54"/>
  <c r="M5" i="54"/>
  <c r="B6" i="54"/>
  <c r="G6" i="54"/>
  <c r="K6" i="54"/>
  <c r="V6" i="54"/>
  <c r="F7" i="54"/>
  <c r="J7" i="54"/>
  <c r="Q7" i="54"/>
  <c r="E8" i="54"/>
  <c r="I8" i="54"/>
  <c r="N8" i="54"/>
  <c r="D3" i="54"/>
  <c r="H3" i="54"/>
  <c r="M3" i="54"/>
  <c r="B3" i="54"/>
  <c r="H14" i="54"/>
  <c r="M14" i="54"/>
  <c r="D15" i="54"/>
  <c r="H15" i="54"/>
  <c r="M15" i="54"/>
  <c r="B13" i="54"/>
  <c r="B4" i="54"/>
  <c r="G4" i="54"/>
  <c r="K4" i="54"/>
  <c r="V4" i="54"/>
  <c r="F5" i="54"/>
  <c r="J5" i="54"/>
  <c r="Q5" i="54"/>
  <c r="E6" i="54"/>
  <c r="I6" i="54"/>
  <c r="N6" i="54"/>
  <c r="D7" i="54"/>
  <c r="H7" i="54"/>
  <c r="M7" i="54"/>
  <c r="B8" i="54"/>
  <c r="G8" i="54"/>
  <c r="K8" i="54"/>
  <c r="V8" i="54"/>
  <c r="F3" i="54"/>
  <c r="J3" i="54"/>
  <c r="Q3" i="54"/>
  <c r="C7" i="44"/>
  <c r="C6" i="44"/>
  <c r="F5" i="44"/>
  <c r="C4" i="44"/>
  <c r="L9" i="44"/>
  <c r="H9" i="44"/>
  <c r="D9" i="44"/>
  <c r="I8" i="44"/>
  <c r="P7" i="44"/>
  <c r="C13" i="44"/>
  <c r="I4" i="44"/>
  <c r="E4" i="44"/>
  <c r="P9" i="44"/>
  <c r="J9" i="44"/>
  <c r="F9" i="44"/>
  <c r="B9" i="44"/>
  <c r="K8" i="44"/>
  <c r="G8" i="44"/>
  <c r="C8" i="44"/>
  <c r="L7" i="44"/>
  <c r="H7" i="44"/>
  <c r="D7" i="44"/>
  <c r="B7" i="44"/>
  <c r="K6" i="44"/>
  <c r="G6" i="44"/>
  <c r="L5" i="44"/>
  <c r="H5" i="44"/>
  <c r="B4" i="44"/>
  <c r="K4" i="44"/>
  <c r="G4" i="44"/>
  <c r="E8" i="44"/>
  <c r="J7" i="44"/>
  <c r="F7" i="44"/>
  <c r="I6" i="44"/>
  <c r="E6" i="44"/>
  <c r="P5" i="44"/>
  <c r="J5" i="44"/>
  <c r="D5" i="44"/>
  <c r="B5" i="44"/>
  <c r="B15" i="44"/>
  <c r="P16" i="44"/>
  <c r="L16" i="44"/>
  <c r="J16" i="44"/>
  <c r="H16" i="44"/>
  <c r="F16" i="44"/>
  <c r="D16" i="44"/>
  <c r="P15" i="44"/>
  <c r="L15" i="44"/>
  <c r="J15" i="44"/>
  <c r="H15" i="44"/>
  <c r="F15" i="44"/>
  <c r="D15" i="44"/>
  <c r="P14" i="44"/>
  <c r="L14" i="44"/>
  <c r="J14" i="44"/>
  <c r="H14" i="44"/>
  <c r="F14" i="44"/>
  <c r="D14" i="44"/>
  <c r="P13" i="44"/>
  <c r="L13" i="44"/>
  <c r="J13" i="44"/>
  <c r="H13" i="44"/>
  <c r="F13" i="44"/>
  <c r="D13" i="44"/>
  <c r="P4" i="44"/>
  <c r="L4" i="44"/>
  <c r="J4" i="44"/>
  <c r="H4" i="44"/>
  <c r="F4" i="44"/>
  <c r="D4" i="44"/>
  <c r="K9" i="44"/>
  <c r="I9" i="44"/>
  <c r="G9" i="44"/>
  <c r="E9" i="44"/>
  <c r="C9" i="44"/>
  <c r="P8" i="44"/>
  <c r="L8" i="44"/>
  <c r="J8" i="44"/>
  <c r="H8" i="44"/>
  <c r="F8" i="44"/>
  <c r="D8" i="44"/>
  <c r="B8" i="44"/>
  <c r="K7" i="44"/>
  <c r="I7" i="44"/>
  <c r="G7" i="44"/>
  <c r="E7" i="44"/>
  <c r="P6" i="44"/>
  <c r="L6" i="44"/>
  <c r="J6" i="44"/>
  <c r="H6" i="44"/>
  <c r="F6" i="44"/>
  <c r="D6" i="44"/>
  <c r="B6" i="44"/>
  <c r="K5" i="44"/>
  <c r="I5" i="44"/>
  <c r="G5" i="44"/>
  <c r="E5" i="44"/>
  <c r="C5" i="44"/>
  <c r="B16" i="44"/>
  <c r="B14" i="44"/>
  <c r="K16" i="44"/>
  <c r="I16" i="44"/>
  <c r="G16" i="44"/>
  <c r="E16" i="44"/>
  <c r="C16" i="44"/>
  <c r="K15" i="44"/>
  <c r="I15" i="44"/>
  <c r="G15" i="44"/>
  <c r="E15" i="44"/>
  <c r="C15" i="44"/>
  <c r="K14" i="44"/>
  <c r="I14" i="44"/>
  <c r="G14" i="44"/>
  <c r="E14" i="44"/>
  <c r="C14" i="44"/>
  <c r="K13" i="44"/>
  <c r="I13" i="44"/>
  <c r="G13" i="44"/>
  <c r="E13" i="44"/>
  <c r="B6" i="72" l="1"/>
  <c r="Y40" i="1"/>
  <c r="A58" i="1"/>
  <c r="A40" i="1"/>
  <c r="E58" i="1"/>
  <c r="E40" i="1"/>
  <c r="E3" i="46" l="1"/>
  <c r="E4" i="46"/>
  <c r="D5" i="46"/>
  <c r="M6" i="46"/>
  <c r="K6" i="46"/>
  <c r="I6" i="46"/>
  <c r="L6" i="46"/>
  <c r="J6" i="46"/>
  <c r="L15" i="46"/>
  <c r="L7" i="46"/>
  <c r="L4" i="46"/>
  <c r="L5" i="46"/>
  <c r="L14" i="46"/>
  <c r="L3" i="46"/>
  <c r="L13" i="46"/>
  <c r="L12" i="46"/>
  <c r="L8" i="46"/>
  <c r="O9" i="3"/>
  <c r="N7" i="3"/>
  <c r="M5" i="3"/>
  <c r="O8" i="3"/>
  <c r="N6" i="3"/>
  <c r="M4" i="3"/>
  <c r="O7" i="3"/>
  <c r="N5" i="3"/>
  <c r="O6" i="3"/>
  <c r="N4" i="3"/>
  <c r="O5" i="3"/>
  <c r="M9" i="3"/>
  <c r="O4" i="3"/>
  <c r="M8" i="3"/>
  <c r="N9" i="3"/>
  <c r="M7" i="3"/>
  <c r="N8" i="3"/>
  <c r="M6" i="3"/>
  <c r="O13" i="3"/>
  <c r="M14" i="3"/>
  <c r="O14" i="3"/>
  <c r="M15" i="3"/>
  <c r="M16" i="3"/>
  <c r="N16" i="3"/>
  <c r="N14" i="3"/>
  <c r="O15" i="3"/>
  <c r="N15" i="3"/>
  <c r="N13" i="3"/>
  <c r="O16" i="3"/>
  <c r="M13" i="3"/>
  <c r="M7" i="4"/>
  <c r="N7" i="4"/>
  <c r="O7" i="4"/>
  <c r="M6" i="4"/>
  <c r="N6" i="4"/>
  <c r="O6" i="4"/>
  <c r="M5" i="4"/>
  <c r="N5" i="4"/>
  <c r="O5" i="4"/>
  <c r="M4" i="4"/>
  <c r="N4" i="4"/>
  <c r="O4" i="4"/>
  <c r="N14" i="4"/>
  <c r="O16" i="4"/>
  <c r="M9" i="4"/>
  <c r="N9" i="4"/>
  <c r="O9" i="4"/>
  <c r="M8" i="4"/>
  <c r="N8" i="4"/>
  <c r="O8" i="4"/>
  <c r="O15" i="4"/>
  <c r="O14" i="4"/>
  <c r="N16" i="4"/>
  <c r="N13" i="4"/>
  <c r="M16" i="4"/>
  <c r="M13" i="4"/>
  <c r="M14" i="4"/>
  <c r="M15" i="4"/>
  <c r="N15" i="4"/>
  <c r="O13" i="4"/>
  <c r="B7" i="46"/>
  <c r="B6" i="46"/>
  <c r="C12" i="46"/>
  <c r="C5" i="46"/>
  <c r="D12" i="46"/>
  <c r="E12" i="46"/>
  <c r="E5" i="46"/>
  <c r="F12" i="46"/>
  <c r="F5" i="46"/>
  <c r="E13" i="46"/>
  <c r="E6" i="46"/>
  <c r="J15" i="46"/>
  <c r="K15" i="46"/>
  <c r="C7" i="46"/>
  <c r="K12" i="46"/>
  <c r="K5" i="46"/>
  <c r="M12" i="46"/>
  <c r="M5" i="46"/>
  <c r="C13" i="46"/>
  <c r="C6" i="46"/>
  <c r="D13" i="46"/>
  <c r="D6" i="46"/>
  <c r="D3" i="46"/>
  <c r="I13" i="46"/>
  <c r="J13" i="46"/>
  <c r="K13" i="46"/>
  <c r="M13" i="46"/>
  <c r="K14" i="46"/>
  <c r="K7" i="46"/>
  <c r="M3" i="46"/>
  <c r="D15" i="46"/>
  <c r="C4" i="46"/>
  <c r="F14" i="46"/>
  <c r="K3" i="46"/>
  <c r="G14" i="46"/>
  <c r="G7" i="46"/>
  <c r="H14" i="46"/>
  <c r="H7" i="46"/>
  <c r="I14" i="46"/>
  <c r="I7" i="46"/>
  <c r="J14" i="46"/>
  <c r="J7" i="46"/>
  <c r="I15" i="46"/>
  <c r="M4" i="46"/>
  <c r="J4" i="46"/>
  <c r="D8" i="46"/>
  <c r="K4" i="46"/>
  <c r="J5" i="46"/>
  <c r="I12" i="46"/>
  <c r="F13" i="46"/>
  <c r="E15" i="46"/>
  <c r="E8" i="46"/>
  <c r="F15" i="46"/>
  <c r="F8" i="46"/>
  <c r="G15" i="46"/>
  <c r="G8" i="46"/>
  <c r="H15" i="46"/>
  <c r="H8" i="46"/>
  <c r="C3" i="46"/>
  <c r="H12" i="46"/>
  <c r="H5" i="46"/>
  <c r="I5" i="46"/>
  <c r="G13" i="46"/>
  <c r="B13" i="46"/>
  <c r="B4" i="46"/>
  <c r="B14" i="46"/>
  <c r="B5" i="46"/>
  <c r="B15" i="46"/>
  <c r="I8" i="46"/>
  <c r="B12" i="46"/>
  <c r="B8" i="46"/>
  <c r="F6" i="46"/>
  <c r="G6" i="46"/>
  <c r="G3" i="46"/>
  <c r="M15" i="46"/>
  <c r="H3" i="46"/>
  <c r="H13" i="46"/>
  <c r="I3" i="46"/>
  <c r="F3" i="46"/>
  <c r="J3" i="46"/>
  <c r="D4" i="46"/>
  <c r="I4" i="46"/>
  <c r="D14" i="46"/>
  <c r="D7" i="46"/>
  <c r="E14" i="46"/>
  <c r="E7" i="46"/>
  <c r="K8" i="46"/>
  <c r="C14" i="46"/>
  <c r="J12" i="46"/>
  <c r="F7" i="46"/>
  <c r="F4" i="46"/>
  <c r="H6" i="46"/>
  <c r="G4" i="46"/>
  <c r="M8" i="46"/>
  <c r="H4" i="46"/>
  <c r="G12" i="46"/>
  <c r="G5" i="46"/>
  <c r="M14" i="46"/>
  <c r="M7" i="46"/>
  <c r="C15" i="46"/>
  <c r="C8" i="46"/>
  <c r="J8" i="46"/>
  <c r="B3" i="46"/>
  <c r="L5" i="4"/>
  <c r="F6" i="4"/>
  <c r="K7" i="4"/>
  <c r="E4" i="4"/>
  <c r="E5" i="4"/>
  <c r="K6" i="4"/>
  <c r="L4" i="4"/>
  <c r="E6" i="4"/>
  <c r="F8" i="4"/>
  <c r="D5" i="4"/>
  <c r="J5" i="4"/>
  <c r="G6" i="4"/>
  <c r="I6" i="4"/>
  <c r="G7" i="4"/>
  <c r="I7" i="4"/>
  <c r="B8" i="4"/>
  <c r="H8" i="4"/>
  <c r="J8" i="4"/>
  <c r="B9" i="4"/>
  <c r="D4" i="4"/>
  <c r="C5" i="4"/>
  <c r="J6" i="4"/>
  <c r="L6" i="4"/>
  <c r="J7" i="4"/>
  <c r="L7" i="4"/>
  <c r="I8" i="4"/>
  <c r="C4" i="4"/>
  <c r="H6" i="4"/>
  <c r="H7" i="4"/>
  <c r="E9" i="4"/>
  <c r="F7" i="4"/>
  <c r="L8" i="4"/>
  <c r="E8" i="4"/>
  <c r="C13" i="4"/>
  <c r="E13" i="4"/>
  <c r="G13" i="4"/>
  <c r="I13" i="4"/>
  <c r="K13" i="4"/>
  <c r="C14" i="4"/>
  <c r="E14" i="4"/>
  <c r="D13" i="4"/>
  <c r="H13" i="4"/>
  <c r="L13" i="4"/>
  <c r="D14" i="4"/>
  <c r="G14" i="4"/>
  <c r="I14" i="4"/>
  <c r="K14" i="4"/>
  <c r="C15" i="4"/>
  <c r="E15" i="4"/>
  <c r="G15" i="4"/>
  <c r="I15" i="4"/>
  <c r="K15" i="4"/>
  <c r="C16" i="4"/>
  <c r="E16" i="4"/>
  <c r="G16" i="4"/>
  <c r="I16" i="4"/>
  <c r="K16" i="4"/>
  <c r="B14" i="4"/>
  <c r="B16" i="4"/>
  <c r="B5" i="4"/>
  <c r="F5" i="4"/>
  <c r="H5" i="4"/>
  <c r="P5" i="4"/>
  <c r="C6" i="4"/>
  <c r="B7" i="4"/>
  <c r="D7" i="4"/>
  <c r="P7" i="4"/>
  <c r="C8" i="4"/>
  <c r="G8" i="4"/>
  <c r="K8" i="4"/>
  <c r="D9" i="4"/>
  <c r="F9" i="4"/>
  <c r="H9" i="4"/>
  <c r="J9" i="4"/>
  <c r="L9" i="4"/>
  <c r="P9" i="4"/>
  <c r="G4" i="4"/>
  <c r="I4" i="4"/>
  <c r="K4" i="4"/>
  <c r="B4" i="4"/>
  <c r="F13" i="4"/>
  <c r="J13" i="4"/>
  <c r="P13" i="4"/>
  <c r="F14" i="4"/>
  <c r="H14" i="4"/>
  <c r="J14" i="4"/>
  <c r="L14" i="4"/>
  <c r="P14" i="4"/>
  <c r="D15" i="4"/>
  <c r="F15" i="4"/>
  <c r="H15" i="4"/>
  <c r="J15" i="4"/>
  <c r="L15" i="4"/>
  <c r="P15" i="4"/>
  <c r="D16" i="4"/>
  <c r="F16" i="4"/>
  <c r="H16" i="4"/>
  <c r="J16" i="4"/>
  <c r="L16" i="4"/>
  <c r="P16" i="4"/>
  <c r="B15" i="4"/>
  <c r="B13" i="4"/>
  <c r="G5" i="4"/>
  <c r="I5" i="4"/>
  <c r="K5" i="4"/>
  <c r="B6" i="4"/>
  <c r="D6" i="4"/>
  <c r="P6" i="4"/>
  <c r="C7" i="4"/>
  <c r="E7" i="4"/>
  <c r="D8" i="4"/>
  <c r="P8" i="4"/>
  <c r="C9" i="4"/>
  <c r="G9" i="4"/>
  <c r="I9" i="4"/>
  <c r="K9" i="4"/>
  <c r="F4" i="4"/>
  <c r="H4" i="4"/>
  <c r="J4" i="4"/>
  <c r="P4" i="4"/>
  <c r="C13" i="3"/>
  <c r="E13" i="3"/>
  <c r="G13" i="3"/>
  <c r="I13" i="3"/>
  <c r="K13" i="3"/>
  <c r="C14" i="3"/>
  <c r="E14" i="3"/>
  <c r="G14" i="3"/>
  <c r="I14" i="3"/>
  <c r="K14" i="3"/>
  <c r="C15" i="3"/>
  <c r="E15" i="3"/>
  <c r="G15" i="3"/>
  <c r="I15" i="3"/>
  <c r="K15" i="3"/>
  <c r="C16" i="3"/>
  <c r="E16" i="3"/>
  <c r="G16" i="3"/>
  <c r="I16" i="3"/>
  <c r="K16" i="3"/>
  <c r="B14" i="3"/>
  <c r="B16" i="3"/>
  <c r="B5" i="3"/>
  <c r="D5" i="3"/>
  <c r="F5" i="3"/>
  <c r="H5" i="3"/>
  <c r="J5" i="3"/>
  <c r="L5" i="3"/>
  <c r="P5" i="3"/>
  <c r="C6" i="3"/>
  <c r="E6" i="3"/>
  <c r="G6" i="3"/>
  <c r="I6" i="3"/>
  <c r="K6" i="3"/>
  <c r="B7" i="3"/>
  <c r="D7" i="3"/>
  <c r="F7" i="3"/>
  <c r="H7" i="3"/>
  <c r="J7" i="3"/>
  <c r="L7" i="3"/>
  <c r="P7" i="3"/>
  <c r="C8" i="3"/>
  <c r="E8" i="3"/>
  <c r="G8" i="3"/>
  <c r="I8" i="3"/>
  <c r="K8" i="3"/>
  <c r="B9" i="3"/>
  <c r="D9" i="3"/>
  <c r="F9" i="3"/>
  <c r="H9" i="3"/>
  <c r="J9" i="3"/>
  <c r="L9" i="3"/>
  <c r="P9" i="3"/>
  <c r="E4" i="3"/>
  <c r="I4" i="3"/>
  <c r="D13" i="3"/>
  <c r="F13" i="3"/>
  <c r="H13" i="3"/>
  <c r="J13" i="3"/>
  <c r="L13" i="3"/>
  <c r="P13" i="3"/>
  <c r="D14" i="3"/>
  <c r="F14" i="3"/>
  <c r="H14" i="3"/>
  <c r="J14" i="3"/>
  <c r="L14" i="3"/>
  <c r="P14" i="3"/>
  <c r="D15" i="3"/>
  <c r="F15" i="3"/>
  <c r="H15" i="3"/>
  <c r="J15" i="3"/>
  <c r="L15" i="3"/>
  <c r="P15" i="3"/>
  <c r="D16" i="3"/>
  <c r="F16" i="3"/>
  <c r="H16" i="3"/>
  <c r="J16" i="3"/>
  <c r="L16" i="3"/>
  <c r="P16" i="3"/>
  <c r="B15" i="3"/>
  <c r="B13" i="3"/>
  <c r="C5" i="3"/>
  <c r="E5" i="3"/>
  <c r="G5" i="3"/>
  <c r="I5" i="3"/>
  <c r="K5" i="3"/>
  <c r="B6" i="3"/>
  <c r="D6" i="3"/>
  <c r="F6" i="3"/>
  <c r="H6" i="3"/>
  <c r="J6" i="3"/>
  <c r="L6" i="3"/>
  <c r="P6" i="3"/>
  <c r="C7" i="3"/>
  <c r="E7" i="3"/>
  <c r="G7" i="3"/>
  <c r="I7" i="3"/>
  <c r="K7" i="3"/>
  <c r="B8" i="3"/>
  <c r="D8" i="3"/>
  <c r="F8" i="3"/>
  <c r="H8" i="3"/>
  <c r="J8" i="3"/>
  <c r="L8" i="3"/>
  <c r="P8" i="3"/>
  <c r="C9" i="3"/>
  <c r="E9" i="3"/>
  <c r="G9" i="3"/>
  <c r="I9" i="3"/>
  <c r="K9" i="3"/>
  <c r="D4" i="3"/>
  <c r="F4" i="3"/>
  <c r="H4" i="3"/>
  <c r="J4" i="3"/>
  <c r="L4" i="3"/>
  <c r="P4" i="3"/>
  <c r="C4" i="3"/>
  <c r="G4" i="3"/>
  <c r="K4" i="3"/>
  <c r="B4" i="3"/>
  <c r="B13" i="44" l="1"/>
  <c r="B7" i="87" l="1"/>
  <c r="L7" i="87"/>
  <c r="C7" i="87"/>
  <c r="G7" i="87"/>
  <c r="H7" i="87"/>
  <c r="O7" i="87"/>
  <c r="F7" i="87"/>
  <c r="D7" i="87"/>
  <c r="N7" i="87"/>
  <c r="E7" i="87"/>
  <c r="I7" i="87"/>
  <c r="J7" i="87"/>
  <c r="C6" i="87"/>
  <c r="L6" i="87"/>
  <c r="D6" i="87"/>
  <c r="I6" i="87"/>
  <c r="B6" i="87"/>
  <c r="F6" i="87"/>
  <c r="G6" i="87"/>
  <c r="N6" i="87"/>
  <c r="J6" i="87"/>
  <c r="H6" i="87"/>
  <c r="O6" i="87"/>
  <c r="E6" i="87"/>
  <c r="B5" i="87"/>
  <c r="O5" i="87"/>
  <c r="G5" i="87"/>
  <c r="L5" i="87"/>
  <c r="N5" i="87"/>
  <c r="F5" i="87"/>
  <c r="E5" i="87"/>
  <c r="H5" i="87"/>
  <c r="J5" i="87"/>
  <c r="C5" i="87"/>
  <c r="I5" i="87"/>
  <c r="D5" i="87"/>
  <c r="K5" i="87"/>
  <c r="M5" i="87"/>
</calcChain>
</file>

<file path=xl/sharedStrings.xml><?xml version="1.0" encoding="utf-8"?>
<sst xmlns="http://schemas.openxmlformats.org/spreadsheetml/2006/main" count="15476" uniqueCount="2326">
  <si>
    <t>sáv</t>
  </si>
  <si>
    <t>8.00 - 9.30</t>
  </si>
  <si>
    <t>9.45 - 11.15</t>
  </si>
  <si>
    <t>11.30 - 13.00</t>
  </si>
  <si>
    <t>13.30 - 15.00</t>
  </si>
  <si>
    <t>15.15 - 16.45</t>
  </si>
  <si>
    <t>17.00 - 18.30</t>
  </si>
  <si>
    <t>18.45 - 20.15</t>
  </si>
  <si>
    <t>Kovács Gergely</t>
  </si>
  <si>
    <t>Bp.</t>
  </si>
  <si>
    <t>Dátum</t>
  </si>
  <si>
    <t>Tárgy</t>
  </si>
  <si>
    <t>Oktató</t>
  </si>
  <si>
    <t>Terem</t>
  </si>
  <si>
    <t>B1</t>
  </si>
  <si>
    <t>T1</t>
  </si>
  <si>
    <t>Oktatóhoz</t>
  </si>
  <si>
    <t>Teremhez</t>
  </si>
  <si>
    <t>Sárkány Péter</t>
  </si>
  <si>
    <t>Tb.</t>
  </si>
  <si>
    <t>Brunner Zsuzsanna</t>
  </si>
  <si>
    <t>Hallgató Budapest</t>
  </si>
  <si>
    <t>Hallgató Tatabánya</t>
  </si>
  <si>
    <t>Alkalmazott informatika</t>
  </si>
  <si>
    <t>Gaál Béla</t>
  </si>
  <si>
    <t>Juhász Krisztina</t>
  </si>
  <si>
    <t>péntek</t>
  </si>
  <si>
    <t>szombat</t>
  </si>
  <si>
    <t>Némethné Gál Andrea</t>
  </si>
  <si>
    <t>Barócsi Zoltán</t>
  </si>
  <si>
    <t>Statisztika I.</t>
  </si>
  <si>
    <t>Piroska László</t>
  </si>
  <si>
    <t>Közgazdaságtan II.</t>
  </si>
  <si>
    <t>Gazdasági matematika II.</t>
  </si>
  <si>
    <t>Operációkutatás</t>
  </si>
  <si>
    <t>Vigh László</t>
  </si>
  <si>
    <t>Belyó Pál</t>
  </si>
  <si>
    <t>Vállalati pénzügy</t>
  </si>
  <si>
    <t>1Me</t>
  </si>
  <si>
    <t>2Me</t>
  </si>
  <si>
    <t>Tbteremhez</t>
  </si>
  <si>
    <t>TB terem</t>
  </si>
  <si>
    <t>Molnár László</t>
  </si>
  <si>
    <t>Felhasználói útmutató a levelezős órarendi Excel használatához</t>
  </si>
  <si>
    <t>Útmutató oktatóknak:</t>
  </si>
  <si>
    <t>Útmutató hallgatóknak:</t>
  </si>
  <si>
    <t>Az alábbi táblázatban keresse ki az adott évfolyam rövidítését, majd keresse meg az adott rövidítéshez tartozó munkalapot. A pénteki órák a szombati órák alatti táblázatban találhatóak.</t>
  </si>
  <si>
    <t>Amennyiben nem a mintatanterv szerint halad, az órák több munkalapon is lehetnek, ez esetben szerencsésebb az alábbi módszer:</t>
  </si>
  <si>
    <t>2. Egy adott tantárgy óráinak megjelenítése.</t>
  </si>
  <si>
    <t>2. Ha egy tárgyról részletes adatokat szeretne, az Alap munkalapon a tárgy nevére, vagy az oktató nevére szűrve láthatja a saját óráit.</t>
  </si>
  <si>
    <t>Ha egy tárgyról részletes adatokat szeretne, az Alap munkalapon a tárgy nevére szűrve láthatja a tárgy óráit.</t>
  </si>
  <si>
    <t>Sáv0</t>
  </si>
  <si>
    <t>8.00-9.30</t>
  </si>
  <si>
    <t>9.45-11.15</t>
  </si>
  <si>
    <t>11.30-13.00</t>
  </si>
  <si>
    <t>13.30-15.00</t>
  </si>
  <si>
    <t>15.15-16.45</t>
  </si>
  <si>
    <t>17.00-18.30</t>
  </si>
  <si>
    <t>18.45-20.15</t>
  </si>
  <si>
    <t>kód</t>
  </si>
  <si>
    <t>Időtartam</t>
  </si>
  <si>
    <t>Bármilyen kérdése van az órarendi Excellel kapcsolatban, keresse Kovács Gergelyt a kovacs.gergely@edutus.hu elérhetőségen.</t>
  </si>
  <si>
    <t>1. Egy adott szak és évfolyama óráinak megjelenítése.</t>
  </si>
  <si>
    <t>május 16.</t>
  </si>
  <si>
    <t>Pénzügy</t>
  </si>
  <si>
    <t>Vezetés, szervezés</t>
  </si>
  <si>
    <t>web</t>
  </si>
  <si>
    <t>Számvitel II.</t>
  </si>
  <si>
    <t>Kontrolling</t>
  </si>
  <si>
    <t>Környezetgazdaságtan</t>
  </si>
  <si>
    <t>Strat. men. a marketingben</t>
  </si>
  <si>
    <t>Fogy. és vás. magatartás</t>
  </si>
  <si>
    <t>Értékesítés-menedzsment</t>
  </si>
  <si>
    <t>Pénzügyi menedzsment</t>
  </si>
  <si>
    <t>Nemz. és interk. marketing</t>
  </si>
  <si>
    <t>Bp.-ről web</t>
  </si>
  <si>
    <t>Tb.-ről web</t>
  </si>
  <si>
    <t>Matematika II.</t>
  </si>
  <si>
    <t>Elektrotechnika II.</t>
  </si>
  <si>
    <t>Mechatronika alapjai</t>
  </si>
  <si>
    <t>Gépgyártás technológia</t>
  </si>
  <si>
    <t>Optikai- és látórendszerek</t>
  </si>
  <si>
    <t>Projekt feladat</t>
  </si>
  <si>
    <t>Minőségir. rendszerek</t>
  </si>
  <si>
    <t>Energia és környezet</t>
  </si>
  <si>
    <t>Balog Mónika</t>
  </si>
  <si>
    <t>Képzés</t>
  </si>
  <si>
    <t>terem</t>
  </si>
  <si>
    <t>tatabányai FOKSZ</t>
  </si>
  <si>
    <t>C ép.</t>
  </si>
  <si>
    <t>3</t>
  </si>
  <si>
    <t>6</t>
  </si>
  <si>
    <t>212</t>
  </si>
  <si>
    <t>213</t>
  </si>
  <si>
    <t>214</t>
  </si>
  <si>
    <t>215</t>
  </si>
  <si>
    <t>216</t>
  </si>
  <si>
    <t>217</t>
  </si>
  <si>
    <t>501</t>
  </si>
  <si>
    <t>601</t>
  </si>
  <si>
    <t>603</t>
  </si>
  <si>
    <t>604</t>
  </si>
  <si>
    <t>605</t>
  </si>
  <si>
    <t>Duga Zsófia</t>
  </si>
  <si>
    <t>Peredy Zoltán</t>
  </si>
  <si>
    <t>KKV-k versenyképessége</t>
  </si>
  <si>
    <t>Deés Szilvia</t>
  </si>
  <si>
    <t>1. Az Oktató munkalapon a bal felső piros cellában a legördülő menüből válassza ki a nevét (előfordulhat, hogy ehhez a szerkeszthetőséget engedélyezni kell).</t>
  </si>
  <si>
    <t>Ezek után a táblázatban megjelennek az órák, felül a szombatok, alatta egy külön táblázatban a péntekek.</t>
  </si>
  <si>
    <t xml:space="preserve">Ha egy sorban több helyszín rovata is töltött, akkor az óra webináriummal egyszerre több helyszínen zajlik, az oktató a Megjegyzés rovatban jelzett helyszínen jelenik meg. </t>
  </si>
  <si>
    <t>Megjegyzés</t>
  </si>
  <si>
    <t>weblink</t>
  </si>
  <si>
    <t>Köbli Ádám</t>
  </si>
  <si>
    <t>KKV-k üzleti tervezése</t>
  </si>
  <si>
    <t>KKV-k finanszírozása</t>
  </si>
  <si>
    <t>Marketingkutatás, k. és piacel.</t>
  </si>
  <si>
    <t>Prezentációs és karrt. tech.</t>
  </si>
  <si>
    <t>Kémia és anyagismeret</t>
  </si>
  <si>
    <t>Alkalmazott mechanika</t>
  </si>
  <si>
    <t>Folyamatok fejlesztése - Lean</t>
  </si>
  <si>
    <t>B2KN</t>
  </si>
  <si>
    <t>T2KN</t>
  </si>
  <si>
    <t>Termékfejlesztés, termékpolitika</t>
  </si>
  <si>
    <t>Termék- és folyamatinnováció</t>
  </si>
  <si>
    <t>Vállalatirányítási inf. rendszerek</t>
  </si>
  <si>
    <t>Fogy. és szer. vás. magatartás</t>
  </si>
  <si>
    <t>Pénzügyi és számviteli ismeretek</t>
  </si>
  <si>
    <t>Irányítástechnika, mikrovezérlők</t>
  </si>
  <si>
    <t>Munka-, körny. és egészségvéd.</t>
  </si>
  <si>
    <t>Az elektrotechnika alapjai</t>
  </si>
  <si>
    <t>Nemzetközi gazdaságtan</t>
  </si>
  <si>
    <t>Emberi erőforrás menedzsment</t>
  </si>
  <si>
    <t>Integrált irányítási rendszerek</t>
  </si>
  <si>
    <t>Hulladékgazdálkodási tech.</t>
  </si>
  <si>
    <t>A létesítménygazd. jogi keretei</t>
  </si>
  <si>
    <t>401</t>
  </si>
  <si>
    <t>402</t>
  </si>
  <si>
    <t>403</t>
  </si>
  <si>
    <t>Az órarendi adatok januártól a Neptun tanulmányi rendszerből is elérhetőek!</t>
  </si>
  <si>
    <t>A webináriumi közvetítés linkje az Alap munkalapon a terembeosztás után található.</t>
  </si>
  <si>
    <t>Budapest, 1. év, marketing mesterképzés</t>
  </si>
  <si>
    <t>Tatabánya, 1. év, gazdálkodási és menedzsment, illetve kereskedelem és marketing alapképzés</t>
  </si>
  <si>
    <t>Tatabánya, 1. év, műszaki FOKSZ</t>
  </si>
  <si>
    <t>Tatabánya, 1. év, mechatronikai mérnök alapképzés</t>
  </si>
  <si>
    <t>Tatabánya, 1. év, műszaki menedzser mesterképzés</t>
  </si>
  <si>
    <t>Budapest, 2. év, Kereskedelem és marketing alapképzés, nemzetközi piacok szakirány</t>
  </si>
  <si>
    <t>Tatabánya, 3. év, gazdálkodási és menedzsment alapképzés, innovatív vállalkozások szakirány</t>
  </si>
  <si>
    <t>Tatabánya, 3. év, kereskedelem és marketing alapképzés, nemzetközi piacok szakirány</t>
  </si>
  <si>
    <t>Tatabánya, 2. év, gazdálkodási és menedzsment alapképzés, innovatív vállalkozások szakirány</t>
  </si>
  <si>
    <t>Tatabánya, 2. év, kereskedelem és marketing alapképzés, nemzetközi piacok szakirány</t>
  </si>
  <si>
    <t>Tatabánya, 2. év, mechatronikai mérnök alapképzés</t>
  </si>
  <si>
    <t>B3KN</t>
  </si>
  <si>
    <t>T3KN</t>
  </si>
  <si>
    <t>Tatabánya, 3. évfolyam, kereskedelem és marketing alapképzés, nemzetközi piacok szakirány, szombat</t>
  </si>
  <si>
    <t>Tatabánya, 1. évfolyam, gazdálkodási és menedzsment, illetve kereskedelem és marketing alapképzés, szombat</t>
  </si>
  <si>
    <t>Tatabánya, 1. évfolyam, műszaki FOKSZ, szombat</t>
  </si>
  <si>
    <t>Tatabánya, 1. évfolyam, mechatronikai mérnök alapképzés, szombat</t>
  </si>
  <si>
    <t>Tatabánya, 1. évfolyam, műszaki menedzser mesterképzés, szombat</t>
  </si>
  <si>
    <t>Tatabánya, 2. évfolyam, gazdálkodási és menedzsment alapképzés, innovatív vállalkozások szakirány, szombat</t>
  </si>
  <si>
    <t>Tatabánya, 2. évfolyam, mechatronikai mérnök alapképzés, szombat</t>
  </si>
  <si>
    <t>Tatabánya, 3. évfolyam, gazdálkodási és menedzsment alapképzés, innovatív vállalkozások szakirány, szombat</t>
  </si>
  <si>
    <t>Budapest, 1. évfolyam, marketing mesterképzés, szombat</t>
  </si>
  <si>
    <t>Budapest, 2. évfolyam, kereskedelem és marketing alapképzés, nemzetközi piacok szakirány, szombat</t>
  </si>
  <si>
    <t>Budapest, 3. évfolyam, kereskedelem és marketing alapképzés, nemzetközi piacok szakirány, szombat</t>
  </si>
  <si>
    <t>tatabányai alapképzés</t>
  </si>
  <si>
    <t>budapesti alapképzés</t>
  </si>
  <si>
    <t>tatabányai alapképzés, FOKSZ</t>
  </si>
  <si>
    <t>tatabányai, budapesti alapképzés</t>
  </si>
  <si>
    <t>Emberi erőforrás gazd. és men.</t>
  </si>
  <si>
    <t>tatabányai, budapesti alapképzés, FOKSZ</t>
  </si>
  <si>
    <t>Külker. és értékesítéstechnika</t>
  </si>
  <si>
    <t>Transzn. váll. gazdaságtana</t>
  </si>
  <si>
    <t>Marketingtervezés</t>
  </si>
  <si>
    <t>Gazdasági etika</t>
  </si>
  <si>
    <t>Gazdaságpolitika</t>
  </si>
  <si>
    <t>budapesti mesterképzés</t>
  </si>
  <si>
    <t>Logisztikai technológiák</t>
  </si>
  <si>
    <t>tatabányai mesterképzés</t>
  </si>
  <si>
    <t>Antalík Imrich</t>
  </si>
  <si>
    <t>Szilágyi Zoltán</t>
  </si>
  <si>
    <t>Borbás Lajos</t>
  </si>
  <si>
    <t>Böröczki Ágoston</t>
  </si>
  <si>
    <t>Üzleti földrajz (szv.)</t>
  </si>
  <si>
    <t>A "terem Bp.", illetve "terem Tb." oszlopok töltöttsége jelzi azt, hogy az óra Budapesten vagy Tatabányán van. Mindenkire csak a saját tagozatának órái vonatkoznak.</t>
  </si>
  <si>
    <t>Budapest, 1. év, gazdálkodási és menedzsment, illetve kereskedelem és marketing alapképzés</t>
  </si>
  <si>
    <t>Budapest, 1. évfolyam, gazdálkodási és menedzsment, illetve kereskedelem és marketing alapképzés, szombat</t>
  </si>
  <si>
    <t>Labossa Ildikó</t>
  </si>
  <si>
    <t>Lakatos Péter</t>
  </si>
  <si>
    <t>tatabányai, budapesti mesterképzés</t>
  </si>
  <si>
    <t>létsz.</t>
  </si>
  <si>
    <t>Molnárné Dőry Zsófia</t>
  </si>
  <si>
    <t>2</t>
  </si>
  <si>
    <t>A "terem Bp.", illetve a "terem Tb." oszlopok töltöttsége jelzi azt, hogy az óra Budapesten vagy Tatabányán van.</t>
  </si>
  <si>
    <t>1Mű</t>
  </si>
  <si>
    <t>Tatabánya, 1. év, műszaki menedzser alapképzés</t>
  </si>
  <si>
    <t>helyszín, évfolyam, szak, szakirány</t>
  </si>
  <si>
    <t>Tatabánya, 1. évfolyam, műszaki menedzser alapképzés, szombat</t>
  </si>
  <si>
    <t>Interkulturális men. és tárgyalást.</t>
  </si>
  <si>
    <t>Dobos Ádám</t>
  </si>
  <si>
    <t>408</t>
  </si>
  <si>
    <t>2Mű</t>
  </si>
  <si>
    <t>Tatabánya, 2. év, műszaki menedzser alapképzés</t>
  </si>
  <si>
    <t>Tatabánya, 2. évfolyam, műszaki menedzser alapképzés, szombat</t>
  </si>
  <si>
    <t>Tatabánya, 2. év, kereskedelem és marketing alapképzés, logisztika szakirány</t>
  </si>
  <si>
    <t>Tatabánya, 2. évfolyam, kereskedelem és marketing alapképzés, nemzetközi piacok szakirány, szombat</t>
  </si>
  <si>
    <t>Tatabánya, 2. évfolyam, kereskedelem és marketing alapképzés, logisztika szakirány, szombat</t>
  </si>
  <si>
    <t>Tatabánya, 2. évfolyam, gazdálkodási és menedzsment alapképzés, nemzetközi piacok szakirány, szombat</t>
  </si>
  <si>
    <t>Tatabánya, 2. év, gazdálkodás és menedzsment alapképzés, nemzetközi piacok szakirány</t>
  </si>
  <si>
    <t>Budapest, 2. évfolyam, kereskedelem és marketing alapképzés, logisztika szakirány, szombat</t>
  </si>
  <si>
    <t>Budapest, 2. évfolyam, gazdálkodási és menedzsment alapképzés, nemzetközi piacok szakirány, szombat</t>
  </si>
  <si>
    <t>Budapest, 2. év, kereskedelem és marketing alapképzés, logisztika szakirány</t>
  </si>
  <si>
    <t>Budapest, 2. év, gazdálkodási és menedzsment alapképzés, nemzetközi piacok szakirány</t>
  </si>
  <si>
    <t>Budapest, 2. év, gazdálkodási és menedzsment alapképzés, innovatív vállalkozások szakirány</t>
  </si>
  <si>
    <t>Budapest, 2. évfolyam, gazdálkodási és menedzsment alapképzés, innovatív vállalkozások szakirány, szombat</t>
  </si>
  <si>
    <t>FM</t>
  </si>
  <si>
    <t>Nemzetközi vállalatok működése</t>
  </si>
  <si>
    <t>Ellátáslánc menedzsment alapjai</t>
  </si>
  <si>
    <t>Energiagazdálkodás</t>
  </si>
  <si>
    <t>Ökológia, környezeti fenntarth.</t>
  </si>
  <si>
    <t>Varga István</t>
  </si>
  <si>
    <t>gépterem, web</t>
  </si>
  <si>
    <t>A CAD alapjai</t>
  </si>
  <si>
    <t>1T</t>
  </si>
  <si>
    <t>Budapest, 1. év, turizmus-vendéglátás alapképzés</t>
  </si>
  <si>
    <t>Budapest, 1. év, ellátásilánc-menedzsment mesterképzés</t>
  </si>
  <si>
    <t>FK</t>
  </si>
  <si>
    <t>B2GI</t>
  </si>
  <si>
    <t>B2GN</t>
  </si>
  <si>
    <t>B2KL</t>
  </si>
  <si>
    <t>T2GI</t>
  </si>
  <si>
    <t>T2GN</t>
  </si>
  <si>
    <t>T2KL</t>
  </si>
  <si>
    <t>Budapest, 3. év, gazdálkodási és menedzsment alapképzés, innovatív vállalkozások szakirány</t>
  </si>
  <si>
    <t>Budapest, 3. év, gazdálkodási és menedzsment alapképzés, nemzetközi piacok szakirány</t>
  </si>
  <si>
    <t>Budapest, 3. év, kereskedelem és marketing alapképzés, logisztika szakirány</t>
  </si>
  <si>
    <t>B3GI</t>
  </si>
  <si>
    <t>B3GN</t>
  </si>
  <si>
    <t>B3KL</t>
  </si>
  <si>
    <t>T3GI</t>
  </si>
  <si>
    <t>T3GN</t>
  </si>
  <si>
    <t>Tatabánya, 3. év, gazdálkodás és menedzsment alapképzés, nemzetközi piacok szakirány</t>
  </si>
  <si>
    <t>T3KL</t>
  </si>
  <si>
    <t>Tatabánya, 3. év, kereskedelem és marketing alapképzés, logisztika szakirány</t>
  </si>
  <si>
    <t>Budapest, 3. évfolyam, kereskedelem és marketing alapképzés, logisztika szakirány, szombat</t>
  </si>
  <si>
    <t>Budapest, 3. évfolyam, gazdálkodási és menedzsment alapképzés, nemzetközi piacok szakirány, szombat</t>
  </si>
  <si>
    <t>Budapest, 3. évfolyam, gazdálkodási és menedzsment alapképzés, innovatív vállalkozások szakirány, szombat</t>
  </si>
  <si>
    <t>Budapest, 1. évfolyam, turizmus-vendéglátás alapképzés, szombat</t>
  </si>
  <si>
    <t>Budapest, 1. évfolyam, ellátásilánc-menedzsment mesterképzés, szombat</t>
  </si>
  <si>
    <t>Tatabánya, 3. évfolyam, kereskedelem és marketing alapképzés, logisztika szakirány, szombat</t>
  </si>
  <si>
    <t>Tatabánya, 3. évfolyam, gazdálkodási és menedzsment alapképzés, nemzetközi piacok szakirány, szombat</t>
  </si>
  <si>
    <t>Turizmus társ. és gazd. alapjai</t>
  </si>
  <si>
    <t>Gondos Borbála</t>
  </si>
  <si>
    <t>Angol gazdasági szaknyelv II., 1. csop.</t>
  </si>
  <si>
    <t>Angol gazdasági szaknyelv II., 2. csop.</t>
  </si>
  <si>
    <t>Készletgazdálkodás terv. és elemz.</t>
  </si>
  <si>
    <t>Logisztikai esettanulmányok</t>
  </si>
  <si>
    <t>Nemzetk. váll. esettanulmányok</t>
  </si>
  <si>
    <t>Projektmunka nemz. vállalatoknál</t>
  </si>
  <si>
    <t>Logisztikai folyamatok és techn.</t>
  </si>
  <si>
    <t>Szállítási log. az ellátási láncban</t>
  </si>
  <si>
    <t>Kvantitatív módszerek, ökonometria</t>
  </si>
  <si>
    <t>Pénzügyi alapismeretek</t>
  </si>
  <si>
    <t>Mechatronika alapjai (dupla terem)</t>
  </si>
  <si>
    <t>Nagyné Csóti Beáta</t>
  </si>
  <si>
    <t>Buda Lorina</t>
  </si>
  <si>
    <t>Kárpáti-Daróczi Judit</t>
  </si>
  <si>
    <t>Ellátásilánc-menedzsment esettan.</t>
  </si>
  <si>
    <t>gépterem</t>
  </si>
  <si>
    <t>Lábszki József</t>
  </si>
  <si>
    <t>Fizikai alapismeretek</t>
  </si>
  <si>
    <t>Külső</t>
  </si>
  <si>
    <t>Sportprotokoll (szv.)</t>
  </si>
  <si>
    <t>Passzív</t>
  </si>
  <si>
    <t>A/Nae.</t>
  </si>
  <si>
    <t>február 7.</t>
  </si>
  <si>
    <t>február 14.</t>
  </si>
  <si>
    <t>február 21.</t>
  </si>
  <si>
    <t>február 28.</t>
  </si>
  <si>
    <t>március 7.</t>
  </si>
  <si>
    <t>március 21.</t>
  </si>
  <si>
    <t>március 28.</t>
  </si>
  <si>
    <t>április 4.</t>
  </si>
  <si>
    <t>április 11.</t>
  </si>
  <si>
    <t>április 25.</t>
  </si>
  <si>
    <t>május 9.</t>
  </si>
  <si>
    <t>217 (30 fő, okos)</t>
  </si>
  <si>
    <t>Budapest, 2. év, kereskedelem és marketing alapképzés, marketingkommunikáció szakirány</t>
  </si>
  <si>
    <t>TKM</t>
  </si>
  <si>
    <t>Tatabánya, 2. év, kereskedelem és marketing alapképzés, marketingkommunikáció szakirány</t>
  </si>
  <si>
    <t>Budapest, 2. évfolyam, kereskedelem és marketing alapképzés, marketingkommunikáció szakirány, szombat</t>
  </si>
  <si>
    <t>Tatabánya, 2. évfolyam, kereskedelem és marketing alapképzés, marketingkommunikáció szakirány, szombat</t>
  </si>
  <si>
    <t>Angol gazdasági szaknyelv II., 3. csop.</t>
  </si>
  <si>
    <t>Marketingpszichológia</t>
  </si>
  <si>
    <t>Ellátásilánc-men. felj. és kontr.</t>
  </si>
  <si>
    <t>Cservenyi Dóra</t>
  </si>
  <si>
    <t>Műszaki szaknyelv II. (angol), 1. csop.</t>
  </si>
  <si>
    <t>Műszaki szaknyelv II. (angol), 2. csop.</t>
  </si>
  <si>
    <t>Műszaki szaknyelv II. (angol), 3. csop.</t>
  </si>
  <si>
    <t>Műszaki szaknyelv II. (angol), 4. csop.</t>
  </si>
  <si>
    <t>Mech. rendszerek II. (Akutátorok)</t>
  </si>
  <si>
    <t>Robottechnika</t>
  </si>
  <si>
    <t>Palotai Péter</t>
  </si>
  <si>
    <t>Közgazdaságtan I.</t>
  </si>
  <si>
    <t>Nyeste Zsolt</t>
  </si>
  <si>
    <t>Szamosi Barna</t>
  </si>
  <si>
    <t>Szentgyörgyiné Gyöngyösi Éva</t>
  </si>
  <si>
    <t>Szabó Zsófia</t>
  </si>
  <si>
    <t>Krupánszkyné Léhárt Marianna</t>
  </si>
  <si>
    <t>Gellért Judit</t>
  </si>
  <si>
    <t>Ferencz-Antal Klára</t>
  </si>
  <si>
    <t>Várnai Ibolya</t>
  </si>
  <si>
    <t>Barna Zsolt</t>
  </si>
  <si>
    <t>Havasi Zoltán</t>
  </si>
  <si>
    <t>Zalahegyi Zoltán</t>
  </si>
  <si>
    <t>Szám. seg. mérés (NI-Labv.)</t>
  </si>
  <si>
    <t>Üzleti tervezés (szv.)</t>
  </si>
  <si>
    <t>gépterem, Tb.-ről web</t>
  </si>
  <si>
    <t>gépterem, Bp.-ről web</t>
  </si>
  <si>
    <t>Gazdasági etika (Bp.-ről web) / Interk. men. (Tb.-ről web)</t>
  </si>
  <si>
    <t>Idegen nyelv II.</t>
  </si>
  <si>
    <t>18.45-19.30</t>
  </si>
  <si>
    <t>19.30-ig, web</t>
  </si>
  <si>
    <t>Pü. mened. (Tb.-ről web) / KKV-k innov. / Száll. log. ell.</t>
  </si>
  <si>
    <t>február 6-7.</t>
  </si>
  <si>
    <t>február 13-14.</t>
  </si>
  <si>
    <t>február 20-21.</t>
  </si>
  <si>
    <t>február 27-28.</t>
  </si>
  <si>
    <t>március 6-7.</t>
  </si>
  <si>
    <t>március 13-14.</t>
  </si>
  <si>
    <t>március 20-21.</t>
  </si>
  <si>
    <t>március 27-28.</t>
  </si>
  <si>
    <t>április 10-11.</t>
  </si>
  <si>
    <t>április 17-18.</t>
  </si>
  <si>
    <t>április 24-25.</t>
  </si>
  <si>
    <t>május 8-9.</t>
  </si>
  <si>
    <t>május 15-16.</t>
  </si>
  <si>
    <t>április 3-4.</t>
  </si>
  <si>
    <t>május 1-2.</t>
  </si>
  <si>
    <t>március 14.</t>
  </si>
  <si>
    <t>április 18.</t>
  </si>
  <si>
    <t>május 2.</t>
  </si>
  <si>
    <t>február 6.</t>
  </si>
  <si>
    <t>február 13.</t>
  </si>
  <si>
    <t>február 20.</t>
  </si>
  <si>
    <t>február 27.</t>
  </si>
  <si>
    <t>március 6.</t>
  </si>
  <si>
    <t>március 13.</t>
  </si>
  <si>
    <t>március 20.</t>
  </si>
  <si>
    <t>március 27.</t>
  </si>
  <si>
    <t>április 3.</t>
  </si>
  <si>
    <t>április 10.</t>
  </si>
  <si>
    <t>április 17.</t>
  </si>
  <si>
    <t>április 24.</t>
  </si>
  <si>
    <t>május 1.</t>
  </si>
  <si>
    <t>május 8.</t>
  </si>
  <si>
    <t>május 15.</t>
  </si>
  <si>
    <t>404</t>
  </si>
  <si>
    <t>Budapest, 1. év, kereskedelem és marketing FOKSZ</t>
  </si>
  <si>
    <t>Budapest, 1. év, körforgásos gazdaság menedzsment mesterképzés</t>
  </si>
  <si>
    <t>2T</t>
  </si>
  <si>
    <t>Budapest, 2. év, turizmus-vendéglátás alapképzés</t>
  </si>
  <si>
    <t>Tatabánya, 3. év, kereskedelem és marketing alapképzés, marketingkommunikáció szakirány</t>
  </si>
  <si>
    <t>MF</t>
  </si>
  <si>
    <t>Tatabánya, 3. év, műszaki menedzser alapképzés, folyamat- és projektmenedzser szakirány</t>
  </si>
  <si>
    <t>MűL</t>
  </si>
  <si>
    <t>Tatabánya, 3. év, műszaki menedzser alapképzés, létesítménygazdálkodási menedzser szakirány</t>
  </si>
  <si>
    <t>MM</t>
  </si>
  <si>
    <t>Tatabánya, 3. év, műszaki menedzser alapképzés, minőségmenedzsment szakirány</t>
  </si>
  <si>
    <t>MK</t>
  </si>
  <si>
    <t>Tatabánya, 3. év, mechatronikai mérnök alapképzés, karbantartás szakirány</t>
  </si>
  <si>
    <t>MeL</t>
  </si>
  <si>
    <t>Tatabánya, 3. év, mechatronikai mérnök alapképzés, lézertechnológia szakirány</t>
  </si>
  <si>
    <t>MR</t>
  </si>
  <si>
    <t>Tatabánya, 3. év, mechatronikai mérnök alapképzés, robotika és dróntechnológia szakirány</t>
  </si>
  <si>
    <t>B2GK</t>
  </si>
  <si>
    <t>Budapest, 2. év, gazdálkodási és menedzsment alapképzés, kontrolling szakirány</t>
  </si>
  <si>
    <t>B2KM</t>
  </si>
  <si>
    <t>Tatabánya, 2. év, gazdálkodási és menedzsment alapképzés, kontrolling szakirány</t>
  </si>
  <si>
    <t>B3KM</t>
  </si>
  <si>
    <t>T3KM</t>
  </si>
  <si>
    <t>T2KM</t>
  </si>
  <si>
    <t>BGK</t>
  </si>
  <si>
    <t>TGK</t>
  </si>
  <si>
    <t>K</t>
  </si>
  <si>
    <t>E</t>
  </si>
  <si>
    <t>BM</t>
  </si>
  <si>
    <t>TM</t>
  </si>
  <si>
    <t>Üzleti és szakmai kommunikáció</t>
  </si>
  <si>
    <t>budapesti alapképzés, FOKSZ</t>
  </si>
  <si>
    <t>Vezetői számvitel és inf. rend.</t>
  </si>
  <si>
    <t>Turisztikai erőforrások</t>
  </si>
  <si>
    <t>Utazás- és rendezvényszervezés</t>
  </si>
  <si>
    <t>Vendéglátás szervezés, vezetés</t>
  </si>
  <si>
    <t>Turisztikai termékek</t>
  </si>
  <si>
    <t>SMART marketingkoncepció</t>
  </si>
  <si>
    <t xml:space="preserve">Közösség- és hálózatépítés </t>
  </si>
  <si>
    <t>B2B marketingkommunikáció</t>
  </si>
  <si>
    <t>Komplex projektfeladat</t>
  </si>
  <si>
    <t>Épf., bizt. rendszerek irányítása</t>
  </si>
  <si>
    <t>Épületszerkezetek, akadálym.</t>
  </si>
  <si>
    <t>Beruh., üzem. jogi ismeretek</t>
  </si>
  <si>
    <t>Minőségmenedzser feladatai</t>
  </si>
  <si>
    <t>Minőségmenedzsment II.</t>
  </si>
  <si>
    <t>Földi kockázatok UAS műv. során</t>
  </si>
  <si>
    <t>UAS repülési teljesítménye</t>
  </si>
  <si>
    <t>Mobil robotika és robot biztonságt.</t>
  </si>
  <si>
    <t>Karbantartás elmélet</t>
  </si>
  <si>
    <t>Tribológia</t>
  </si>
  <si>
    <t>Műszaki diagnosztika I.</t>
  </si>
  <si>
    <t>budapesti FOKSZ</t>
  </si>
  <si>
    <t>Munkaerőpiaci technikák</t>
  </si>
  <si>
    <t>tatabányai, budapesti FOKSZ</t>
  </si>
  <si>
    <t>Szolgáltatásmarketing (szv.)</t>
  </si>
  <si>
    <t>Stratégiai és változásmenedzsment</t>
  </si>
  <si>
    <t>K+F+I projektek és finanszírozásuk</t>
  </si>
  <si>
    <t>Fogyasztói magatartásvizsgálat</t>
  </si>
  <si>
    <t>Marketing stratégia és tervezés</t>
  </si>
  <si>
    <t>Megújuló energiaforrások és fennt.</t>
  </si>
  <si>
    <t>Kiterjesztett ellátási láncok</t>
  </si>
  <si>
    <t>Gyártórendszerek modellezése</t>
  </si>
  <si>
    <t>Az R alapjai, gépi tanulás (szv.)</t>
  </si>
  <si>
    <t>Nagy Judit</t>
  </si>
  <si>
    <t>Tarján Gábor</t>
  </si>
  <si>
    <t>Tóth Zsuzsanna</t>
  </si>
  <si>
    <t>Vavra Gábor</t>
  </si>
  <si>
    <t>Szabó Tünde</t>
  </si>
  <si>
    <t>Műszaki karriertervezés (szv.)</t>
  </si>
  <si>
    <t>Laki Balázs</t>
  </si>
  <si>
    <t>Krupánszki Kornél</t>
  </si>
  <si>
    <t>Miklós Ilona</t>
  </si>
  <si>
    <t>Nagy Róbert</t>
  </si>
  <si>
    <t>Rózsa Zoltán</t>
  </si>
  <si>
    <t>Gyalogos Norbert</t>
  </si>
  <si>
    <t>Papp Vanda</t>
  </si>
  <si>
    <t>Péter Sára</t>
  </si>
  <si>
    <t>Mészáros Sándor</t>
  </si>
  <si>
    <t>Póka Viktor</t>
  </si>
  <si>
    <t>Aktuális nemzetközi gazd. tr. (szv.)</t>
  </si>
  <si>
    <t>Ökológiai közgazdaságtan</t>
  </si>
  <si>
    <t>Kovács Cecília</t>
  </si>
  <si>
    <t>Peres Anna</t>
  </si>
  <si>
    <t>Nagy Mónika</t>
  </si>
  <si>
    <t>Budapest, 3. év, kereskedelem és marketing alapképzés, marketingkommunikáció szakirány</t>
  </si>
  <si>
    <t>Budapest, 3. év, kereskedelem és marketing alapképzés, nemzetközi piacok szakirány</t>
  </si>
  <si>
    <t>Budapest, 3. évfolyam, kereskedelem és marketing alapképzés, marketingkommunikáció szakirány, szombat</t>
  </si>
  <si>
    <t>Budapest, 2. évfolyam, turizmus-vendéglátás alapképzés, szombat</t>
  </si>
  <si>
    <t>Budapest, 2. évfolyam, gazdálkodási és menedzsment alapképzés, kontrolling szakirány, szombat</t>
  </si>
  <si>
    <t>Budapest, 1. évfolyam, körforgásos gazdaság menedzsment mesterképzés, szombat</t>
  </si>
  <si>
    <t>Budapest, 1. évfolyam, kereskedelem és marketing FOKSZ, szombat</t>
  </si>
  <si>
    <t>Tatabánya, 3. évfolyam, mechatronikai mérnök alapképzés, robotika és dróntechnológia szakirány, szombat</t>
  </si>
  <si>
    <t>Tatabánya, 3. évfolyam, mechatronikai mérnök alapképzés, lézertechnológia szakirány, szombat</t>
  </si>
  <si>
    <t>Tatabánya, 3. évfolyam, mechatronikai mérnök alapképzés, karbantartás szakirány, szombat</t>
  </si>
  <si>
    <t>Tatabánya, 3. évfolyam, műszaki menedzser alapképzés, minőségmenedzsment szakirány, szombat</t>
  </si>
  <si>
    <t>Tatabánya, 3. évfolyam, műszaki menedzser alapképzés, létesítménygazdálkodási menedzser szakirány, szombat</t>
  </si>
  <si>
    <t>Tatabánya, 3. évfolyam, műszaki menedzser alapképzés, folyamat- és projektmenedzser szakirány, szombat</t>
  </si>
  <si>
    <t>Tatabánya, 3. évfolyam, kereskedelem és marketing alapképzés, marketingkommunikáció szakirány, szombat</t>
  </si>
  <si>
    <t>Tatabánya, 2. évfolyam, gazdálkodási és menedzsment alapképzés, kontrolling szakirány, szombat</t>
  </si>
  <si>
    <t>Bev. az ellátási láncok men.</t>
  </si>
  <si>
    <t>Bíró Csaba</t>
  </si>
  <si>
    <t>Duchai Márta</t>
  </si>
  <si>
    <t>Nemzetk. ellátásilánc men.</t>
  </si>
  <si>
    <t>Műszaki karrierterv. (szv.) / Üzleti tervezés (szv.)</t>
  </si>
  <si>
    <t>Statisztika I. (szv.) / Műszaki karrierterv. (szv.)</t>
  </si>
  <si>
    <t>Szám. seg. mérés (NI-Labv.), 1. csop.</t>
  </si>
  <si>
    <t>Szám. seg. mérés (NI-Labv.), 2. csop.</t>
  </si>
  <si>
    <t>Német gazdasági szaknyelv II.</t>
  </si>
  <si>
    <t>Árendás Bence</t>
  </si>
  <si>
    <t>Műszaki szaknyelv II. (német)</t>
  </si>
  <si>
    <t>Angol szaknyelv II., 1. csop. / 2. csop. / Német szaknyelv II.</t>
  </si>
  <si>
    <t>Irányítástechnika (dupla terem)</t>
  </si>
  <si>
    <t>Angol szaknyelv II., 2. csop. / Német szaknyelv II.</t>
  </si>
  <si>
    <t>Angol szaknyelv II., 1. csop. / 2. csop.</t>
  </si>
  <si>
    <t>Műszaki szaknyelv II., angol, 1. csop. / 2. csop.</t>
  </si>
  <si>
    <t>Műszaki szaknyelv II., angol, 3. csop. / 4. csop.</t>
  </si>
  <si>
    <t>16.00-tól</t>
  </si>
  <si>
    <t>19.15-ig</t>
  </si>
  <si>
    <r>
      <t xml:space="preserve">Műszaki szaknyelv II. (német) </t>
    </r>
    <r>
      <rPr>
        <sz val="9"/>
        <color rgb="FF00B050"/>
        <rFont val="Calibri"/>
        <family val="2"/>
        <charset val="238"/>
        <scheme val="minor"/>
      </rPr>
      <t>/ Az R alapjai (szv.) (web)</t>
    </r>
  </si>
  <si>
    <t>Földi kockázatok UAS műv. (1. csop.)</t>
  </si>
  <si>
    <t>Földi kockázatok UAS műv. (2. csop.)</t>
  </si>
  <si>
    <t>Földi kockázatok UAS műv. (3. csop.)</t>
  </si>
  <si>
    <t>UAS repülési teljesítménye (1. csop.)</t>
  </si>
  <si>
    <t>UAS repülési teljesítménye (2. csop.)</t>
  </si>
  <si>
    <t>UAS repülési teljesítménye (3. csop.)</t>
  </si>
  <si>
    <t>Üzleti földrajz (szv., Tb.-ről) / Sportprotokoll (szv. Tb.-ről)</t>
  </si>
  <si>
    <t>otthon</t>
  </si>
  <si>
    <t>otthonról web</t>
  </si>
  <si>
    <t>Prez. és karrt. tech. (Tb.-ről web) / Akt. ng. trendek (Bp.-ről web)</t>
  </si>
  <si>
    <t>Prez. és karrt. tech. (Bp.-ről web) / Akt. ng. trendek (Tb.-ről web)</t>
  </si>
  <si>
    <t>8.45-9.30</t>
  </si>
  <si>
    <t>8.45-től, web</t>
  </si>
  <si>
    <t>Pü. mened. (Bp.-ről web) / Nemz. és int. mark. (web)</t>
  </si>
  <si>
    <t>Logisztikai foly. és tech. / Bev. az ell. men. (web)</t>
  </si>
  <si>
    <t>Ellát. men. fejl. és kont. / Bev. az ell. men. (web)</t>
  </si>
  <si>
    <t>17.45-ig, web</t>
  </si>
  <si>
    <t>17.00-17.45</t>
  </si>
  <si>
    <t>Az órarend és a terembeosztás év közben sűrűn változhat, érdemes ellenőrizni!</t>
  </si>
  <si>
    <t>Dzur Annamária</t>
  </si>
  <si>
    <t>Kasza József</t>
  </si>
  <si>
    <t>Szakszeminárium I. (műszaki)</t>
  </si>
  <si>
    <t>Szakszeminárium I. (gazdász)</t>
  </si>
  <si>
    <t>Lézeres anyagmegmunkálás</t>
  </si>
  <si>
    <t>Marketing</t>
  </si>
  <si>
    <t>Lukács András</t>
  </si>
  <si>
    <t>Gyakorlat</t>
  </si>
  <si>
    <t>Elmélet</t>
  </si>
  <si>
    <t>BMDO-0-1464LE0</t>
  </si>
  <si>
    <t>Dutka Krisztián</t>
  </si>
  <si>
    <t>Website ergonómia (Usability)</t>
  </si>
  <si>
    <t>MDO-0-1464T</t>
  </si>
  <si>
    <t>BMDO-0-1467LE0</t>
  </si>
  <si>
    <t>Mészáros Ádám</t>
  </si>
  <si>
    <t>Webanalitika</t>
  </si>
  <si>
    <t>MDO-0-1467T</t>
  </si>
  <si>
    <t>BK-B-0-A210NS1</t>
  </si>
  <si>
    <t>Dr. Peredy Zoltán Sándor</t>
  </si>
  <si>
    <t>K-B-0-A210T</t>
  </si>
  <si>
    <t>BK-B-0-A210NE0</t>
  </si>
  <si>
    <t>BB-0-A210LS1</t>
  </si>
  <si>
    <t>B-0-A210T</t>
  </si>
  <si>
    <t>BB-0-A210LE0</t>
  </si>
  <si>
    <t>TB-0-A210LS1</t>
  </si>
  <si>
    <t>TB-0-A210LE0</t>
  </si>
  <si>
    <t>BB-0-A210NS3</t>
  </si>
  <si>
    <t>BB-0-A210NS2</t>
  </si>
  <si>
    <t>BB-0-A210NS1</t>
  </si>
  <si>
    <t>BB-0-A210NE0</t>
  </si>
  <si>
    <t>TB-0-A210NS2</t>
  </si>
  <si>
    <t>TB-0-A210NS1</t>
  </si>
  <si>
    <t>TB-0-A210NE0</t>
  </si>
  <si>
    <t>Dr. Kárpáti-Daróczi Judit</t>
  </si>
  <si>
    <t>B-0-C431T</t>
  </si>
  <si>
    <t>BB-0-C431NS1</t>
  </si>
  <si>
    <t>BB-0-C431NE0</t>
  </si>
  <si>
    <t>TB-3-C653NS1</t>
  </si>
  <si>
    <t>Vállalatirányítási információs rendszerek</t>
  </si>
  <si>
    <t>B-3-C653T</t>
  </si>
  <si>
    <t>TB-3-C653NE0</t>
  </si>
  <si>
    <t>BB-3-C653NS1</t>
  </si>
  <si>
    <t>BB-3-C653NE0</t>
  </si>
  <si>
    <t>BB-3-C653LS1</t>
  </si>
  <si>
    <t>BB-3-C653LE0</t>
  </si>
  <si>
    <t>TB-3-C653LS1</t>
  </si>
  <si>
    <t>TB-3-C653LE0</t>
  </si>
  <si>
    <t>BB-0-C422LS1</t>
  </si>
  <si>
    <t>B-0-C422T</t>
  </si>
  <si>
    <t>BB-0-C422LE0</t>
  </si>
  <si>
    <t>TB-0-C422LS1</t>
  </si>
  <si>
    <t>TB-0-C422LE0</t>
  </si>
  <si>
    <t>BK-B-0-C422NS1</t>
  </si>
  <si>
    <t>K-B-0-C422T</t>
  </si>
  <si>
    <t>BK-B-0-C422NE0</t>
  </si>
  <si>
    <t>BB-0-C422NS2</t>
  </si>
  <si>
    <t>BB-0-C422NS1</t>
  </si>
  <si>
    <t>BB-0-C422NE0</t>
  </si>
  <si>
    <t>TB-0-C422NS1</t>
  </si>
  <si>
    <t>TB-0-C422NE0</t>
  </si>
  <si>
    <t>Vizsgakurzus</t>
  </si>
  <si>
    <t>TB-0-A110T(vk)</t>
  </si>
  <si>
    <t>Vállalati gazdaságtan</t>
  </si>
  <si>
    <t>B-0-A110T</t>
  </si>
  <si>
    <t>BB-0-A110T(vk)</t>
  </si>
  <si>
    <t>TB-4-M409LS1</t>
  </si>
  <si>
    <t>Üzleti tervezés</t>
  </si>
  <si>
    <t>B-4-M409T</t>
  </si>
  <si>
    <t>Damjanovic Nebojsa</t>
  </si>
  <si>
    <t>TB-4-C542NE0</t>
  </si>
  <si>
    <t>Dr. Köbli Ádám</t>
  </si>
  <si>
    <t>Üzleti földrajz</t>
  </si>
  <si>
    <t>B-4-C542T</t>
  </si>
  <si>
    <t>BB-4-C542NE0</t>
  </si>
  <si>
    <t>BB-4-C542LE0</t>
  </si>
  <si>
    <t>TB-4-C542LE0</t>
  </si>
  <si>
    <t>Dr. Gondos Borbála, Dr. Keszthelyi Csaba László</t>
  </si>
  <si>
    <t>B-0-C421T</t>
  </si>
  <si>
    <t>BB-0-C421NS1</t>
  </si>
  <si>
    <t>BB-0-C421NE0</t>
  </si>
  <si>
    <t>BB-0-C304NS1</t>
  </si>
  <si>
    <t>Dr. Gondos Borbála</t>
  </si>
  <si>
    <t>Turizmus társadalmi és gazdasági alapjai</t>
  </si>
  <si>
    <t>B-0-C304T</t>
  </si>
  <si>
    <t>BB-0-C304NE0</t>
  </si>
  <si>
    <t>BB-0-C304LS1</t>
  </si>
  <si>
    <t>BB-0-C304LE0</t>
  </si>
  <si>
    <t>Dr. Várnai Ibolya</t>
  </si>
  <si>
    <t>Turizmus marketing</t>
  </si>
  <si>
    <t>BPL-S604T</t>
  </si>
  <si>
    <t>turizmus-vendéglátás szakmai szigorlat</t>
  </si>
  <si>
    <t>B-8-S604T</t>
  </si>
  <si>
    <t>BPN-S604T</t>
  </si>
  <si>
    <t>Dr. Wirth Gábor</t>
  </si>
  <si>
    <t>B-0-C430T</t>
  </si>
  <si>
    <t>BB-0-C430NS1</t>
  </si>
  <si>
    <t>BB-0-C430NE0</t>
  </si>
  <si>
    <t>BB-4-C419NS1</t>
  </si>
  <si>
    <t>Turisztikai protokoll</t>
  </si>
  <si>
    <t>B-4-C419T</t>
  </si>
  <si>
    <t>BB-4-C634NS1</t>
  </si>
  <si>
    <t>Turisztikai kutatások</t>
  </si>
  <si>
    <t>B-4-C634T</t>
  </si>
  <si>
    <t>BB-0-C633NS1</t>
  </si>
  <si>
    <t>Turisztikai közigazgatás- és területfejlesztés</t>
  </si>
  <si>
    <t>B-0-C633T</t>
  </si>
  <si>
    <t>BB-0-C633NE0</t>
  </si>
  <si>
    <t>B-0-C418T</t>
  </si>
  <si>
    <t>BB-0-C418NS1</t>
  </si>
  <si>
    <t>BB-0-C418NE0</t>
  </si>
  <si>
    <t>B-3-M614T</t>
  </si>
  <si>
    <t>BMT-013LE0</t>
  </si>
  <si>
    <t>Árpás László</t>
  </si>
  <si>
    <t>Trendek, a létesítménygazdálkodás jövője</t>
  </si>
  <si>
    <t>MT-013T</t>
  </si>
  <si>
    <t>BK-B-0-C630NE0</t>
  </si>
  <si>
    <t>Dr. Miklós Ilona</t>
  </si>
  <si>
    <t xml:space="preserve">Transznacionális vállalatok gazdaságtana </t>
  </si>
  <si>
    <t>K-B-0-C630T</t>
  </si>
  <si>
    <t>BB-0-C630LE0</t>
  </si>
  <si>
    <t>Transznacionális vállalatok gazdaságtana</t>
  </si>
  <si>
    <t>B-0-C630T</t>
  </si>
  <si>
    <t>TB-0-C630LE0</t>
  </si>
  <si>
    <t>BB-0-C630NE0</t>
  </si>
  <si>
    <t>TB-0-C630NE0</t>
  </si>
  <si>
    <t>BB-8-A114NS4</t>
  </si>
  <si>
    <t>Testnevelés</t>
  </si>
  <si>
    <t>B-8-A114T</t>
  </si>
  <si>
    <t>BK-B-8-A114NS2</t>
  </si>
  <si>
    <t>K-B-8-A114T</t>
  </si>
  <si>
    <t>BB-8-A114NS3</t>
  </si>
  <si>
    <t>BB-8-A114NS2</t>
  </si>
  <si>
    <t>BB-8-A114NS1</t>
  </si>
  <si>
    <t>Székely Szilárd</t>
  </si>
  <si>
    <t>BB-0-C417LS1</t>
  </si>
  <si>
    <t>Dr. Deés Szilvia</t>
  </si>
  <si>
    <t>B-0-C417T</t>
  </si>
  <si>
    <t>BB-0-C417LE0</t>
  </si>
  <si>
    <t>TB-0-C417LS1</t>
  </si>
  <si>
    <t>TB-0-C417LE0</t>
  </si>
  <si>
    <t>BB-0-C417NS1</t>
  </si>
  <si>
    <t>BB-0-C417NE0</t>
  </si>
  <si>
    <t>TB-0-C417NS1</t>
  </si>
  <si>
    <t>TB-0-C417NE0</t>
  </si>
  <si>
    <t>BB-3-C629LS1</t>
  </si>
  <si>
    <t>Termék- és folyamatinnováció a gyakorlatban</t>
  </si>
  <si>
    <t>B-3-C629T</t>
  </si>
  <si>
    <t>BB-3-C629LE0</t>
  </si>
  <si>
    <t>TB-3-C629LS1</t>
  </si>
  <si>
    <t>TB-3-C629LE0</t>
  </si>
  <si>
    <t>BK-B-3-C629NS1</t>
  </si>
  <si>
    <t>K-B-3-C629T</t>
  </si>
  <si>
    <t>BK-B-3-C629NE0</t>
  </si>
  <si>
    <t>BMT-009LE0</t>
  </si>
  <si>
    <t>Takarítási szolgáltatások menedzsmentje</t>
  </si>
  <si>
    <t>MT-009T</t>
  </si>
  <si>
    <t>TB-2-B304TL(vk)</t>
  </si>
  <si>
    <t>Szociológia</t>
  </si>
  <si>
    <t>B-2-B304T</t>
  </si>
  <si>
    <t>BK-B-4-C416NS1</t>
  </si>
  <si>
    <t>Szervezeti magatartás</t>
  </si>
  <si>
    <t>K-B-4-C416T</t>
  </si>
  <si>
    <t>BMDG-0-006TLE0</t>
  </si>
  <si>
    <t>Hegedűs Gézáné Dr. Komlóssy Éva</t>
  </si>
  <si>
    <t>Személyi feltételek (QP,RP)</t>
  </si>
  <si>
    <t>MDG-0-006T</t>
  </si>
  <si>
    <t>TF-0-C203NE0 (vk)</t>
  </si>
  <si>
    <t>Számviteli alapok</t>
  </si>
  <si>
    <t>F-0-C203T</t>
  </si>
  <si>
    <t>BB-5-C415LS1</t>
  </si>
  <si>
    <t>Menich-Jónás Judit</t>
  </si>
  <si>
    <t>B-5-C415T</t>
  </si>
  <si>
    <t>BB-5-C415LE0</t>
  </si>
  <si>
    <t>TB-5-C415LS1</t>
  </si>
  <si>
    <t>TB-5-C415LE0</t>
  </si>
  <si>
    <t>Kárász Zsófia</t>
  </si>
  <si>
    <t>BK-B-5-C415NS1</t>
  </si>
  <si>
    <t>K-B-5-C415T</t>
  </si>
  <si>
    <t>BK-B-5-C415NE0</t>
  </si>
  <si>
    <t>BB-5-C415NS1</t>
  </si>
  <si>
    <t>BB-5-C415NE0</t>
  </si>
  <si>
    <t>TB-5-C415NS1</t>
  </si>
  <si>
    <t>TB-5-C415NE0</t>
  </si>
  <si>
    <t>Számvitel I.</t>
  </si>
  <si>
    <t>TB-0-A304T(vk)</t>
  </si>
  <si>
    <t>B-0-A304T</t>
  </si>
  <si>
    <t>BB-0-A304T(vk)</t>
  </si>
  <si>
    <t>Török István</t>
  </si>
  <si>
    <t>Számítógéppel segített mérés, adatgyűjtés (NI- Labview)</t>
  </si>
  <si>
    <t>B-0-M407T</t>
  </si>
  <si>
    <t>TB-0-M407LS2</t>
  </si>
  <si>
    <t>TB-0-M407LS1</t>
  </si>
  <si>
    <t>TB-0-M407LE0</t>
  </si>
  <si>
    <t>Labor</t>
  </si>
  <si>
    <t>TB-0-M407NL1</t>
  </si>
  <si>
    <t>TB-0-M407NS1</t>
  </si>
  <si>
    <t>TB-0-M407NE0</t>
  </si>
  <si>
    <t>BM-0-C209LS1</t>
  </si>
  <si>
    <t>Dr. Lányi Márton</t>
  </si>
  <si>
    <t>Szállítási logisztika az ellátási láncban</t>
  </si>
  <si>
    <t>M-0-C209T</t>
  </si>
  <si>
    <t>BM-0-C209LE0</t>
  </si>
  <si>
    <t>Szilágyi Zoltán Győző</t>
  </si>
  <si>
    <t>Szakszeminárium 2. (műszaki)</t>
  </si>
  <si>
    <t>B-8-S709T</t>
  </si>
  <si>
    <t>Laki Balázs József_TB</t>
  </si>
  <si>
    <t>Laki Balázs József</t>
  </si>
  <si>
    <t>Dr. Peredy Zoltán Sándor_TB</t>
  </si>
  <si>
    <t>Dr. Borbás Lajos_TB</t>
  </si>
  <si>
    <t>Dr. Borbás Lajos</t>
  </si>
  <si>
    <t>Zhou Yimeng</t>
  </si>
  <si>
    <t>Szakszeminárium 2. (gazdasági)</t>
  </si>
  <si>
    <t>K-B-8-S708T</t>
  </si>
  <si>
    <t>Dr. Lakatos Péter_BP</t>
  </si>
  <si>
    <t>Dr. Lakatos Péter</t>
  </si>
  <si>
    <t>B-8-S708T</t>
  </si>
  <si>
    <t>Dr. Deés Szilvia_BP</t>
  </si>
  <si>
    <t>Vigh László PhD_BP</t>
  </si>
  <si>
    <t>Dr. Várnai Ibolya_TB</t>
  </si>
  <si>
    <t>Tóth Arnold_BP</t>
  </si>
  <si>
    <t>Tóth Arnold</t>
  </si>
  <si>
    <t>Piroska László_BP</t>
  </si>
  <si>
    <t>Laki Balázs József_BP</t>
  </si>
  <si>
    <t>Dr. Peredy Zoltán Sándor_BP</t>
  </si>
  <si>
    <t>Dr. Miklós Ilona_BP</t>
  </si>
  <si>
    <t>Dr. Juhász Krisztina_BP</t>
  </si>
  <si>
    <t>Dr. Juhász Krisztina</t>
  </si>
  <si>
    <t>Dr. Duga Zsófia_BP</t>
  </si>
  <si>
    <t>Dr. Duga Zsófia</t>
  </si>
  <si>
    <t>Vigh László PhD_TB</t>
  </si>
  <si>
    <t>Némethné Dr. Gál Andrea_TB</t>
  </si>
  <si>
    <t>Némethné Dr. Gál Andrea</t>
  </si>
  <si>
    <t>Dr. Sárkány Péter_TB</t>
  </si>
  <si>
    <t>Dr. Sárkány Péter</t>
  </si>
  <si>
    <t>Dr. Lakatos Péter_TB</t>
  </si>
  <si>
    <t>Dr. Köbli Ádám_TB</t>
  </si>
  <si>
    <t>Dr. Juhász Krisztina_TB</t>
  </si>
  <si>
    <t>Dr. Duga Zsófia_TB</t>
  </si>
  <si>
    <t>Dr. Deés Szilvia_TB</t>
  </si>
  <si>
    <t>Barócsi Zoltán_TB</t>
  </si>
  <si>
    <t>Némethné Dr. Gál Andrea_BP</t>
  </si>
  <si>
    <t>Dr. Wirth Gábor_BP</t>
  </si>
  <si>
    <t>Dr. Sárkány Péter_BP</t>
  </si>
  <si>
    <t>Dr. Köbli Ádám_BP</t>
  </si>
  <si>
    <t>Dr. Gondos Borbála_BP</t>
  </si>
  <si>
    <t>Barócsi Zoltán_BP</t>
  </si>
  <si>
    <t>Antalík Imrich_BP</t>
  </si>
  <si>
    <t>Szakszeminárium 1. (műszaki)</t>
  </si>
  <si>
    <t>B-8-S609T</t>
  </si>
  <si>
    <t>TB-8-S609NE0</t>
  </si>
  <si>
    <t>Varga István_TB</t>
  </si>
  <si>
    <t>Szilágyi Zoltán Győző_TB</t>
  </si>
  <si>
    <t>TB-8-S609LE0</t>
  </si>
  <si>
    <t>Szakszeminárium 1. (gazdasági)</t>
  </si>
  <si>
    <t>K-B-8-S608T</t>
  </si>
  <si>
    <t>B-8-S608T</t>
  </si>
  <si>
    <t>Buda Lorina_BP</t>
  </si>
  <si>
    <t>Dr. Lányi Márton_TB</t>
  </si>
  <si>
    <t>Dr. Gondos Borbála_TB</t>
  </si>
  <si>
    <t>Antalík Imrich_TB</t>
  </si>
  <si>
    <t>Dr. Lányi Márton_BP</t>
  </si>
  <si>
    <t>TB-8-S608NE0</t>
  </si>
  <si>
    <t>TB-8-S608LE0</t>
  </si>
  <si>
    <t>BB-8-S608NE0</t>
  </si>
  <si>
    <t>BB-8-S608LE0</t>
  </si>
  <si>
    <t>TB-8-G702T</t>
  </si>
  <si>
    <t>Szakmai gyakorlat műszaki</t>
  </si>
  <si>
    <t>B-8-G702T</t>
  </si>
  <si>
    <t>BB-8-G803T-TV</t>
  </si>
  <si>
    <t>Aliné Dr. Peres Anna, Dr. Gondos Borbála, Pály Ildikó</t>
  </si>
  <si>
    <t>Szakmai gyakorlat II.</t>
  </si>
  <si>
    <t>B-8-G803T</t>
  </si>
  <si>
    <t>BB-8-G703T-TV</t>
  </si>
  <si>
    <t>Szakmai gyakorlat I.</t>
  </si>
  <si>
    <t>B-8-G703T</t>
  </si>
  <si>
    <t>SZ-B-8-G701GY</t>
  </si>
  <si>
    <t>Szakmai gyakorlat gazdasági</t>
  </si>
  <si>
    <t>SZ-B-8-G701T</t>
  </si>
  <si>
    <t>TB-8-G701T-KM</t>
  </si>
  <si>
    <t>Dr. Köbli Ádám, Dr. Várnai Ibolya, Pály Ildikó</t>
  </si>
  <si>
    <t>B-8-G701T</t>
  </si>
  <si>
    <t>TB-8-G701T-GM</t>
  </si>
  <si>
    <t>BB-8-G701T-TV</t>
  </si>
  <si>
    <t>BB-8-G701T-KM</t>
  </si>
  <si>
    <t>Pály Ildikó</t>
  </si>
  <si>
    <t>BB-8-G701T-GM</t>
  </si>
  <si>
    <t>Dr. Juhász Krisztina, Pály Ildikó</t>
  </si>
  <si>
    <t>M-8-G888GY</t>
  </si>
  <si>
    <t>Szakmai gyakorlat</t>
  </si>
  <si>
    <t>M-8-G888T</t>
  </si>
  <si>
    <t>BK-B-8-G701GY</t>
  </si>
  <si>
    <t>Szabó Mária</t>
  </si>
  <si>
    <t>K-B-8-G701T</t>
  </si>
  <si>
    <t>TF-8-K402T</t>
  </si>
  <si>
    <t>F-8-K402T</t>
  </si>
  <si>
    <t>BF-8-K402T</t>
  </si>
  <si>
    <t>Dr. Belyó Pál</t>
  </si>
  <si>
    <t>Szakkollégium</t>
  </si>
  <si>
    <t>B-4-C431T</t>
  </si>
  <si>
    <t>SZ-B-8-S701T</t>
  </si>
  <si>
    <t>Dr. Ilyés Ferenc</t>
  </si>
  <si>
    <t>Szakdolgozati szakszeminárium (gazdasági)</t>
  </si>
  <si>
    <t>Szakdolgozati szakszeminárium</t>
  </si>
  <si>
    <t>ML-0-7000T</t>
  </si>
  <si>
    <t>F-8-K400T</t>
  </si>
  <si>
    <t>Valkó Vivien PhD</t>
  </si>
  <si>
    <t>Nemes Ágnes_TB</t>
  </si>
  <si>
    <t>Nemes Ágnes</t>
  </si>
  <si>
    <t>M-0-7000T</t>
  </si>
  <si>
    <t>BK-ML-0-7000NE0</t>
  </si>
  <si>
    <t>K-ML-0-7000T</t>
  </si>
  <si>
    <t>Török István_TB</t>
  </si>
  <si>
    <t>Molnárné Dőry Zsófia_TB</t>
  </si>
  <si>
    <t>BMDU-0-1600LS1</t>
  </si>
  <si>
    <t>Szakdolgozati konzultáció</t>
  </si>
  <si>
    <t>MDU-0-1600T</t>
  </si>
  <si>
    <t>BMDG-0-011TLE0</t>
  </si>
  <si>
    <t>MDG-0-011T</t>
  </si>
  <si>
    <t>M-0-C404T</t>
  </si>
  <si>
    <t>Szakdolgozat konzultáció</t>
  </si>
  <si>
    <t>BMDO-0-1409LE0</t>
  </si>
  <si>
    <t>MDO-0-1409T</t>
  </si>
  <si>
    <t>BMT-014TLS0</t>
  </si>
  <si>
    <t>MT-014T</t>
  </si>
  <si>
    <t>TB-8-D702T</t>
  </si>
  <si>
    <t>Horváth Zsuzsanna, Pály Ildikó</t>
  </si>
  <si>
    <t>Szakdolgozat - műszaki alapszak</t>
  </si>
  <si>
    <t>B-8-D702T</t>
  </si>
  <si>
    <t>BB-8-D701T</t>
  </si>
  <si>
    <t>Kökényesi Flóra</t>
  </si>
  <si>
    <t>Szakdolgozat - gazdasági alapszak</t>
  </si>
  <si>
    <t>B-8-D701T</t>
  </si>
  <si>
    <t>SZ-B-8-D701T</t>
  </si>
  <si>
    <t>BK-B-8-D701T</t>
  </si>
  <si>
    <t>K-B-8-D701T</t>
  </si>
  <si>
    <t>TB-8-D701T</t>
  </si>
  <si>
    <t>Forrai Márta</t>
  </si>
  <si>
    <t>Szakdolgozat</t>
  </si>
  <si>
    <t>SZ-DD-8-8888T</t>
  </si>
  <si>
    <t>MDO-8-1420S01</t>
  </si>
  <si>
    <t>MDO-8-1420T</t>
  </si>
  <si>
    <t>BMT-015LE0</t>
  </si>
  <si>
    <t>MT-015T</t>
  </si>
  <si>
    <t>BMDU-8-1420LS1</t>
  </si>
  <si>
    <t>MDU-8-1420T</t>
  </si>
  <si>
    <t>BMDG-0-012TLE0</t>
  </si>
  <si>
    <t>MDG-0-012T</t>
  </si>
  <si>
    <t>K401T</t>
  </si>
  <si>
    <t>Horváth Zsuzsanna, Kökényesi Flóra, Pály Ildikó</t>
  </si>
  <si>
    <t>F-8-K401T</t>
  </si>
  <si>
    <t>M-8-D888T</t>
  </si>
  <si>
    <t>Horváth Zsuzsanna</t>
  </si>
  <si>
    <t>DD-8-8888T(BP)_KEM</t>
  </si>
  <si>
    <t>Kökényesi Flóra, Pály Ildikó</t>
  </si>
  <si>
    <t>DD-8-8888T</t>
  </si>
  <si>
    <t>DD-8-8888(TB)_NKG_KEM_GAM</t>
  </si>
  <si>
    <t>DD-8-8888(BP)_GAM_NKG</t>
  </si>
  <si>
    <t>Stratégiai menedzsment a marketingben</t>
  </si>
  <si>
    <t>BM-0-A202LS1</t>
  </si>
  <si>
    <t>Dr. Gaál Béla</t>
  </si>
  <si>
    <t>M-0-A202T</t>
  </si>
  <si>
    <t>BM-0-A202LE0</t>
  </si>
  <si>
    <t>BK-M-0-A202NS1</t>
  </si>
  <si>
    <t>K-M-0-A202T</t>
  </si>
  <si>
    <t>BK-M-0-A202NE0</t>
  </si>
  <si>
    <t>BB-0-A303T(vk)</t>
  </si>
  <si>
    <t>Statisztika II.</t>
  </si>
  <si>
    <t>B-0-A303T</t>
  </si>
  <si>
    <t>TB-0-A303T(vk)</t>
  </si>
  <si>
    <t>BB-0-A209LS1</t>
  </si>
  <si>
    <t>B-0-A209T</t>
  </si>
  <si>
    <t>BB-0-A209LE0</t>
  </si>
  <si>
    <t>TB-0-A209LS1</t>
  </si>
  <si>
    <t>TB-0-A209LE0</t>
  </si>
  <si>
    <t>BK-B-0-A209NS1</t>
  </si>
  <si>
    <t>K-B-0-A209T</t>
  </si>
  <si>
    <t>BK-B-0-A209NE0</t>
  </si>
  <si>
    <t>BB-0-A209NS4</t>
  </si>
  <si>
    <t>BB-0-A209NS3</t>
  </si>
  <si>
    <t>BB-0-A209NS2</t>
  </si>
  <si>
    <t>BB-0-A209NS1</t>
  </si>
  <si>
    <t>BB-0-A209NE0</t>
  </si>
  <si>
    <t>TB-0-A209NS2</t>
  </si>
  <si>
    <t>TB-0-A209NS1</t>
  </si>
  <si>
    <t>TB-0-A209NE0</t>
  </si>
  <si>
    <t>BB-4-C440LE0</t>
  </si>
  <si>
    <t>Sportprotokoll</t>
  </si>
  <si>
    <t>B-4-C440T</t>
  </si>
  <si>
    <t>TB-4-C440LE0</t>
  </si>
  <si>
    <t>BB-4-C440NE0</t>
  </si>
  <si>
    <t>TB-4-C440NE0</t>
  </si>
  <si>
    <t>BB-3-C623NS1</t>
  </si>
  <si>
    <t>Speciális rendezvények szervezése</t>
  </si>
  <si>
    <t>B-3-C623T</t>
  </si>
  <si>
    <t>BB-3-C623NE0</t>
  </si>
  <si>
    <t>BERN-0-0100NE0</t>
  </si>
  <si>
    <t>Special Needs in Tourism - Accessible Tourism</t>
  </si>
  <si>
    <t>ERN-0-0100T</t>
  </si>
  <si>
    <t>Rural Tourism and Cultural Heritage</t>
  </si>
  <si>
    <t>BERN-0-0054NE0</t>
  </si>
  <si>
    <t>ERN-0-0054T</t>
  </si>
  <si>
    <t>TB-3-M611LS1</t>
  </si>
  <si>
    <t>Vavra Gábor Miklós</t>
  </si>
  <si>
    <t>B-3-M611T</t>
  </si>
  <si>
    <t>TB-3-M611LE0</t>
  </si>
  <si>
    <t>BMDU-0-1403LE0</t>
  </si>
  <si>
    <t>Joós Tamás</t>
  </si>
  <si>
    <t>Rendezvénytan</t>
  </si>
  <si>
    <t>MDU-0-1403T</t>
  </si>
  <si>
    <t>BB-3-C525NS1</t>
  </si>
  <si>
    <t>Rendezvények gazdaságtana</t>
  </si>
  <si>
    <t>B-3-C525T</t>
  </si>
  <si>
    <t>BB-3-C525NE0</t>
  </si>
  <si>
    <t>Dr. Kozma Gergely, Preyer György</t>
  </si>
  <si>
    <t>BB-3-C621NS1</t>
  </si>
  <si>
    <t>Rendezvény marketing és menedzsment</t>
  </si>
  <si>
    <t>B-3-C621T</t>
  </si>
  <si>
    <t>BB-3-C621NE0</t>
  </si>
  <si>
    <t>Relationship online marketing</t>
  </si>
  <si>
    <t>BMDO-0-1465LE0</t>
  </si>
  <si>
    <t>MDO-0-1465T</t>
  </si>
  <si>
    <t>BB-3-C652LS1</t>
  </si>
  <si>
    <t>Projektmunka nemzetközi vállalatoknál</t>
  </si>
  <si>
    <t>B-3-C652T</t>
  </si>
  <si>
    <t>BB-3-C652LE0</t>
  </si>
  <si>
    <t>TB-3-C652LS1</t>
  </si>
  <si>
    <t>TB-3-C652LE0</t>
  </si>
  <si>
    <t>BB-3-C652NS1</t>
  </si>
  <si>
    <t>BB-3-C652NE0</t>
  </si>
  <si>
    <t>TB-3-C652NS1</t>
  </si>
  <si>
    <t>TB-3-C652NE0</t>
  </si>
  <si>
    <t>Tóth Gyula</t>
  </si>
  <si>
    <t>TB-0-M609LS1</t>
  </si>
  <si>
    <t xml:space="preserve">Projektfeladat </t>
  </si>
  <si>
    <t>B-0-M609T</t>
  </si>
  <si>
    <t>BB-4-C620LS1</t>
  </si>
  <si>
    <t>Prezentációs és karriertervezési technikák</t>
  </si>
  <si>
    <t>B-4-C620T</t>
  </si>
  <si>
    <t>TB-4-C620LS1</t>
  </si>
  <si>
    <t>Presentation Skills Development</t>
  </si>
  <si>
    <t>BERN-0-0121NE0</t>
  </si>
  <si>
    <t>Vannai Dorottya Etelka</t>
  </si>
  <si>
    <t>ERN-0-0121T</t>
  </si>
  <si>
    <t>BM-0-A201LS1</t>
  </si>
  <si>
    <t>M-0-A201T</t>
  </si>
  <si>
    <t>BM-0-A201LE0</t>
  </si>
  <si>
    <t>TM-0-A201LS1</t>
  </si>
  <si>
    <t>TM-0-A201LE0</t>
  </si>
  <si>
    <t>BK-M-0-A201NS1</t>
  </si>
  <si>
    <t>K-M-0-A201T</t>
  </si>
  <si>
    <t>BK-M-0-A201NE0</t>
  </si>
  <si>
    <t>TB-0-M405LS1</t>
  </si>
  <si>
    <t>B-0-M405T</t>
  </si>
  <si>
    <t>TB-0-M405LE0</t>
  </si>
  <si>
    <t>TB-0-M405NS1</t>
  </si>
  <si>
    <t>TB-0-M405NE0</t>
  </si>
  <si>
    <t>TF-0-A203LS1</t>
  </si>
  <si>
    <t>F-0-A203T</t>
  </si>
  <si>
    <t>TF-0-A203LE0</t>
  </si>
  <si>
    <t>BB-0-A208LE0</t>
  </si>
  <si>
    <t>B-0-A208T</t>
  </si>
  <si>
    <t>TB-0-A208LE0</t>
  </si>
  <si>
    <t>BK-B-0-A208NE0</t>
  </si>
  <si>
    <t>K-B-0-A208T</t>
  </si>
  <si>
    <t>BB-0-A208NE0</t>
  </si>
  <si>
    <t>TB-0-A208NE0</t>
  </si>
  <si>
    <t>TM-4-D402LE0</t>
  </si>
  <si>
    <t>Ökológia, környezeti fenntarthatóság</t>
  </si>
  <si>
    <t>M-4-D402T</t>
  </si>
  <si>
    <t>TB-5-M404LS1</t>
  </si>
  <si>
    <t>Optika és látórendszerek</t>
  </si>
  <si>
    <t>B-5-M404T</t>
  </si>
  <si>
    <t>TB-5-M404LE0</t>
  </si>
  <si>
    <t>BB-0-C414LS1</t>
  </si>
  <si>
    <t>B-0-C414T</t>
  </si>
  <si>
    <t>TB-0-C414LS1</t>
  </si>
  <si>
    <t>BK-B-0-C414NS1</t>
  </si>
  <si>
    <t>K-B-0-C414T</t>
  </si>
  <si>
    <t>BB-0-C414NS1</t>
  </si>
  <si>
    <t>TB-0-C414NS1</t>
  </si>
  <si>
    <t>BMDO-0-1459LE0</t>
  </si>
  <si>
    <t>Berényi Konrád</t>
  </si>
  <si>
    <t>Online reklám</t>
  </si>
  <si>
    <t>MDO-0-1459T</t>
  </si>
  <si>
    <t>BMDO-0-1462LE0</t>
  </si>
  <si>
    <t>Klenovszki János</t>
  </si>
  <si>
    <t>Online piac- és közvéleménykutatás</t>
  </si>
  <si>
    <t>MDO-0-1462T</t>
  </si>
  <si>
    <t>BMDO-0-1466LE0</t>
  </si>
  <si>
    <t>Szeder Péter</t>
  </si>
  <si>
    <t>Online médiatervezés és vásárlás</t>
  </si>
  <si>
    <t>MDO-0-1466T</t>
  </si>
  <si>
    <t>Dr. Keszthelyi Csaba László</t>
  </si>
  <si>
    <t>Olasz gazdasági szaknyelv II.</t>
  </si>
  <si>
    <t>B-1-A204T</t>
  </si>
  <si>
    <t>B-1-A209T</t>
  </si>
  <si>
    <t>BB-3-C439LS1</t>
  </si>
  <si>
    <t>B-3-C439T</t>
  </si>
  <si>
    <t>BB-3-C439LE0</t>
  </si>
  <si>
    <t>TB-3-C439LS1</t>
  </si>
  <si>
    <t>TB-3-C439LE0</t>
  </si>
  <si>
    <t>BB-3-C439NS1</t>
  </si>
  <si>
    <t>BB-3-C439NE0</t>
  </si>
  <si>
    <t>TB-3-C439NS1</t>
  </si>
  <si>
    <t>TB-3-C439NE0</t>
  </si>
  <si>
    <t>BB-3-C616LS1</t>
  </si>
  <si>
    <t>Nemzetközi vállalati esettanulmányok</t>
  </si>
  <si>
    <t>B-3-C616T</t>
  </si>
  <si>
    <t>BB-3-C616LE0</t>
  </si>
  <si>
    <t>TB-3-C616LS1</t>
  </si>
  <si>
    <t>TB-3-C616LE0</t>
  </si>
  <si>
    <t>BB-3-C616NS1</t>
  </si>
  <si>
    <t>BB-3-C616NE0</t>
  </si>
  <si>
    <t>TB-3-C616NS1</t>
  </si>
  <si>
    <t>TB-3-C616NE0</t>
  </si>
  <si>
    <t>TM-0-A204LE0</t>
  </si>
  <si>
    <t>M-0-A204T</t>
  </si>
  <si>
    <t>International Economics</t>
  </si>
  <si>
    <t>TB-0-A302T(vk)</t>
  </si>
  <si>
    <t>Nemzetközi gazdasági ismeretek</t>
  </si>
  <si>
    <t>B-0-A302T</t>
  </si>
  <si>
    <t>BB-0-A302T(vk)</t>
  </si>
  <si>
    <t>Dr. Papp Vanda</t>
  </si>
  <si>
    <t>Nemzetközi és interkulturális marketing</t>
  </si>
  <si>
    <t>BM-0-C403LS1</t>
  </si>
  <si>
    <t>M-0-C403T</t>
  </si>
  <si>
    <t>BM-0-C403LE0</t>
  </si>
  <si>
    <t>BK-M-0-C403NS1</t>
  </si>
  <si>
    <t>K-M-0-C403T</t>
  </si>
  <si>
    <t>BK-M-0-C403NE0</t>
  </si>
  <si>
    <t>BB-3-C650LS1</t>
  </si>
  <si>
    <t>Nemzetközi ellátásilánc-menedzsment</t>
  </si>
  <si>
    <t>B-3-C650T</t>
  </si>
  <si>
    <t>BB-3-C650LE0</t>
  </si>
  <si>
    <t>TB-3-C650LS1</t>
  </si>
  <si>
    <t>TB-3-C650LE0</t>
  </si>
  <si>
    <t>Aliné Dr. Peres Anna</t>
  </si>
  <si>
    <t>B-1-A203T</t>
  </si>
  <si>
    <t>TB-1-A203LS1</t>
  </si>
  <si>
    <t>BB-1-A203NS1</t>
  </si>
  <si>
    <t>Műszaki szaknyelv II.</t>
  </si>
  <si>
    <t>B-1-M403T</t>
  </si>
  <si>
    <t>TB-1-M403LS1 német</t>
  </si>
  <si>
    <t>TB-1-M403LS4 angol</t>
  </si>
  <si>
    <t>TB-1-M403LS3 angol</t>
  </si>
  <si>
    <t>Gellért Judit Márta</t>
  </si>
  <si>
    <t>TB-1-M403LS2 angol</t>
  </si>
  <si>
    <t>TB-1-M403LS1 angol</t>
  </si>
  <si>
    <t>TB-S606SZ</t>
  </si>
  <si>
    <t>Műszaki menedzser szakmai szigorlat</t>
  </si>
  <si>
    <t>B-8-S606T</t>
  </si>
  <si>
    <t>Munka-, környezet- és egészségvédelem</t>
  </si>
  <si>
    <t>B-0-M608T</t>
  </si>
  <si>
    <t>TB-0-M608LE0</t>
  </si>
  <si>
    <t>BMT-007LE0</t>
  </si>
  <si>
    <t>Dr. Varga János</t>
  </si>
  <si>
    <t>Minőségmenedzsment</t>
  </si>
  <si>
    <t>MT-007T</t>
  </si>
  <si>
    <t>BMDG-0-007TLE0</t>
  </si>
  <si>
    <t>Minőségkockázat kezelés, gyógyszeripari minőségbiztosítás</t>
  </si>
  <si>
    <t>MDG-0-007T</t>
  </si>
  <si>
    <t>TB-0-M607LE0</t>
  </si>
  <si>
    <t>Minőségirányítási rendszerek</t>
  </si>
  <si>
    <t>B-0-M607T</t>
  </si>
  <si>
    <t>TB-3-M606LS1</t>
  </si>
  <si>
    <t>Mechatronikai rendszerek II. (Aktuátorok)</t>
  </si>
  <si>
    <t>B-3-M606T</t>
  </si>
  <si>
    <t>TB-3-M606LE0</t>
  </si>
  <si>
    <t>TB-S605SZ</t>
  </si>
  <si>
    <t>Mechatronikai mérnök szakmai szigorlat</t>
  </si>
  <si>
    <t>B-8-S605T</t>
  </si>
  <si>
    <t>TF-0-C102LE0(vk)</t>
  </si>
  <si>
    <t>Mechatronika építőelemei</t>
  </si>
  <si>
    <t>F-0-C102T</t>
  </si>
  <si>
    <t>TB-0-M206LS1</t>
  </si>
  <si>
    <t>B-0-M206T</t>
  </si>
  <si>
    <t>TB-0-M206LE0</t>
  </si>
  <si>
    <t>TB-0-M206NS1</t>
  </si>
  <si>
    <t>TB-0-M206NE0</t>
  </si>
  <si>
    <t>TB-0-M103T(vk)</t>
  </si>
  <si>
    <t>Mechanika alapjai</t>
  </si>
  <si>
    <t>B-0-M103T</t>
  </si>
  <si>
    <t>TB-0-M304TL(vk)</t>
  </si>
  <si>
    <t>Matematika III.</t>
  </si>
  <si>
    <t>B-0-M304T</t>
  </si>
  <si>
    <t>TB-0-M205LS1</t>
  </si>
  <si>
    <t>B-0-M205T</t>
  </si>
  <si>
    <t>TB-0-M205LE0</t>
  </si>
  <si>
    <t>TB-0-M205NS1</t>
  </si>
  <si>
    <t>TB-0-M205NE0</t>
  </si>
  <si>
    <t>Matematika</t>
  </si>
  <si>
    <t>F-0-B104T</t>
  </si>
  <si>
    <t>BK-B-0-C613NS1</t>
  </si>
  <si>
    <t xml:space="preserve">Marketingtervezés </t>
  </si>
  <si>
    <t>K-B-0-C613T</t>
  </si>
  <si>
    <t>BK-B-0-C613NE0</t>
  </si>
  <si>
    <t>BB-0-C613LS1</t>
  </si>
  <si>
    <t>B-0-C613T</t>
  </si>
  <si>
    <t>BB-0-C613LE0</t>
  </si>
  <si>
    <t>TB-0-C613LS1</t>
  </si>
  <si>
    <t>TB-0-C613LE0</t>
  </si>
  <si>
    <t>BB-0-C613NS1</t>
  </si>
  <si>
    <t>BB-0-C613NE0</t>
  </si>
  <si>
    <t>TB-0-C613NS1</t>
  </si>
  <si>
    <t>TB-0-C613NE0</t>
  </si>
  <si>
    <t>BB-3-C440LS1</t>
  </si>
  <si>
    <t>B-3-C440T</t>
  </si>
  <si>
    <t>BB-3-C440LE0</t>
  </si>
  <si>
    <t>TB-3-C440LS1</t>
  </si>
  <si>
    <t>TB-3-C440LE0</t>
  </si>
  <si>
    <t>BB-3-C440NS1</t>
  </si>
  <si>
    <t>BB-3-C440NE0</t>
  </si>
  <si>
    <t>Marketingkutatás, környezet- és piacelemzés</t>
  </si>
  <si>
    <t>BM-0-C205LS1</t>
  </si>
  <si>
    <t>M-0-C205T</t>
  </si>
  <si>
    <t>BM-0-C205LE0</t>
  </si>
  <si>
    <t>BK-M-0-C205NS1</t>
  </si>
  <si>
    <t>K-M-0-C205T</t>
  </si>
  <si>
    <t>BK-M-0-C205NE0</t>
  </si>
  <si>
    <t>BB-0-A207LS1</t>
  </si>
  <si>
    <t>B-0-A207T</t>
  </si>
  <si>
    <t>BB-0-A207LE0</t>
  </si>
  <si>
    <t>BB-0-A207NS2</t>
  </si>
  <si>
    <t>BB-0-A207NS1</t>
  </si>
  <si>
    <t>BB-0-A207NE0</t>
  </si>
  <si>
    <t>F-0-D310T</t>
  </si>
  <si>
    <t>BM-0-C208LS1</t>
  </si>
  <si>
    <t>Dr. Cservenyi Dóra</t>
  </si>
  <si>
    <t>Logisztikai folyamatok és techológiák</t>
  </si>
  <si>
    <t>M-0-C208T</t>
  </si>
  <si>
    <t>BM-0-C208LE0</t>
  </si>
  <si>
    <t>BB-3-C651LS1</t>
  </si>
  <si>
    <t>Havasi Zoltán Gábor</t>
  </si>
  <si>
    <t>B-3-C651T</t>
  </si>
  <si>
    <t>BB-3-C651LE0</t>
  </si>
  <si>
    <t>TB-3-C651LS1</t>
  </si>
  <si>
    <t>TB-3-C651LE0</t>
  </si>
  <si>
    <t>TB-0-A301TL(vk)</t>
  </si>
  <si>
    <t>Logisztika</t>
  </si>
  <si>
    <t>B-0-A301T</t>
  </si>
  <si>
    <t>BB-0-A301T(vk)</t>
  </si>
  <si>
    <t>dr. Mészáros Sándor</t>
  </si>
  <si>
    <t>TM-0-C207LE0</t>
  </si>
  <si>
    <t>Dr. Zalahegyi Zoltán</t>
  </si>
  <si>
    <t>Létesítménygazdálkodás jogszabályi keretei</t>
  </si>
  <si>
    <t>M-0-C207T</t>
  </si>
  <si>
    <t>TM-0-A203LS1</t>
  </si>
  <si>
    <t>M-0-A203T</t>
  </si>
  <si>
    <t>TM-0-A203LE0</t>
  </si>
  <si>
    <t>BM-0-A203LS1</t>
  </si>
  <si>
    <t>BM-0-A203LE0</t>
  </si>
  <si>
    <t>Külkereskedelem- és értékesítéstechnika</t>
  </si>
  <si>
    <t>BB-0-C409LS1</t>
  </si>
  <si>
    <t>B-0-C409T</t>
  </si>
  <si>
    <t>BB-0-C409LE0</t>
  </si>
  <si>
    <t>TB-0-C409LS1</t>
  </si>
  <si>
    <t>TB-0-C409LE0</t>
  </si>
  <si>
    <t>BB-0-C409NS1</t>
  </si>
  <si>
    <t>BB-0-C409NE0</t>
  </si>
  <si>
    <t>TB-0-C409NS1</t>
  </si>
  <si>
    <t>Dr. Huszár Henrik</t>
  </si>
  <si>
    <t>TB-0-C409NE0</t>
  </si>
  <si>
    <t>BMDU-0-1483LE0</t>
  </si>
  <si>
    <t>Kulturális projektek és pályázatok</t>
  </si>
  <si>
    <t>MDU-0-1483T</t>
  </si>
  <si>
    <t>BMDU-0-1484LE0</t>
  </si>
  <si>
    <t>Kulturális marketing</t>
  </si>
  <si>
    <t>MDU-0-1484T</t>
  </si>
  <si>
    <t>BMDU-0-1478LE0</t>
  </si>
  <si>
    <t>Buzás Kálmán, Dr. Szaniszló Gábor, Pálfi Gábor</t>
  </si>
  <si>
    <t>Kulturális esettanulmányok</t>
  </si>
  <si>
    <t>MDU-0-1478T</t>
  </si>
  <si>
    <t>BMDO-0-1458LE0</t>
  </si>
  <si>
    <t>Pásztor Krisztina</t>
  </si>
  <si>
    <t>Kreatív szövegírás az interneten</t>
  </si>
  <si>
    <t>MDO-0-1458T</t>
  </si>
  <si>
    <t>BMDO-0-1471LE0</t>
  </si>
  <si>
    <t>Berényi Konrád, Bodrogi András, Lévai Richárd</t>
  </si>
  <si>
    <t>Közösségi marketing</t>
  </si>
  <si>
    <t>MDO-0-1471T</t>
  </si>
  <si>
    <t>Közgazdaságtan II. - Makroökonómia</t>
  </si>
  <si>
    <t>BB-0-A206LS1</t>
  </si>
  <si>
    <t>B-0-A206T</t>
  </si>
  <si>
    <t>BB-0-A206LE0</t>
  </si>
  <si>
    <t>TB-0-A206LS1</t>
  </si>
  <si>
    <t>TB-0-A206LE0</t>
  </si>
  <si>
    <t>Bartalos Beáta</t>
  </si>
  <si>
    <t>K-B-0-A206T</t>
  </si>
  <si>
    <t>BK-B-0-A206NE0</t>
  </si>
  <si>
    <t>BB-0-A206NS3</t>
  </si>
  <si>
    <t>BB-0-A206NS2</t>
  </si>
  <si>
    <t>BB-0-A206NS1</t>
  </si>
  <si>
    <t>BB-0-A206NE0</t>
  </si>
  <si>
    <t>TB-0-A206NS2</t>
  </si>
  <si>
    <t>TB-0-A206NS1</t>
  </si>
  <si>
    <t>TB-0-A206NE0</t>
  </si>
  <si>
    <t>TB-0-A108TN(vk)</t>
  </si>
  <si>
    <t>Közgazdaságtan I. - Mikroökonómia</t>
  </si>
  <si>
    <t>B-0-A108T</t>
  </si>
  <si>
    <t>BB-0-A108TN(vk)</t>
  </si>
  <si>
    <t>BB-0-A108LS1</t>
  </si>
  <si>
    <t>BB-0-A108LE0</t>
  </si>
  <si>
    <t>TB-0-A108LS1</t>
  </si>
  <si>
    <t>TB-0-A108LE0</t>
  </si>
  <si>
    <t>TF-0-B103T(vk)</t>
  </si>
  <si>
    <t>Közgazdaságtan</t>
  </si>
  <si>
    <t>F-0-B103T</t>
  </si>
  <si>
    <t>BB-0-A601LE0</t>
  </si>
  <si>
    <t>B-0-A601T</t>
  </si>
  <si>
    <t>TB-0-A601LE0</t>
  </si>
  <si>
    <t>BK-B-0-A601NE0</t>
  </si>
  <si>
    <t>K-B-0-A601T</t>
  </si>
  <si>
    <t>BB-0-A601NE0</t>
  </si>
  <si>
    <t>TB-0-A601NE0</t>
  </si>
  <si>
    <t>TB-0-C515T(vk)</t>
  </si>
  <si>
    <t>Költségelemzés és árképzés</t>
  </si>
  <si>
    <t>B-0-C515T</t>
  </si>
  <si>
    <t>BB-0-C515T(vk)</t>
  </si>
  <si>
    <t>Dr. Barna Zsolt</t>
  </si>
  <si>
    <t>BB-0-C408LS1</t>
  </si>
  <si>
    <t>B-0-C408T</t>
  </si>
  <si>
    <t>BB-0-C408LE0</t>
  </si>
  <si>
    <t>TB-0-C408LS1</t>
  </si>
  <si>
    <t>TB-0-C408LE0</t>
  </si>
  <si>
    <t>BK-B-0-C408NS1</t>
  </si>
  <si>
    <t>K-B-0-C408T</t>
  </si>
  <si>
    <t>BK-B-0-C408NE0</t>
  </si>
  <si>
    <t>BB-0-C408NS1</t>
  </si>
  <si>
    <t>BB-0-C408NE0</t>
  </si>
  <si>
    <t>TB-0-C408NS1</t>
  </si>
  <si>
    <t>TB-0-C408NE0</t>
  </si>
  <si>
    <t>BB-4-C611T(et) német</t>
  </si>
  <si>
    <t>B-4-C611T</t>
  </si>
  <si>
    <t>TB-4-C611T(et) német</t>
  </si>
  <si>
    <t>BB-4-C611LS1 angol</t>
  </si>
  <si>
    <t>TB-4-C611LS1 angol</t>
  </si>
  <si>
    <t>TB-4-C611NS1 angol</t>
  </si>
  <si>
    <t>BK-B-3-C406NS1</t>
  </si>
  <si>
    <t>K-B-3-C406T</t>
  </si>
  <si>
    <t>BK-B-3-C406NE0</t>
  </si>
  <si>
    <t>BB-3-C406LS1</t>
  </si>
  <si>
    <t>B-3-C406T</t>
  </si>
  <si>
    <t>BB-3-C406LE0</t>
  </si>
  <si>
    <t>TB-3-C406LS1</t>
  </si>
  <si>
    <t>TB-3-C406LE0</t>
  </si>
  <si>
    <t>BB-3-C406NE0</t>
  </si>
  <si>
    <t>BB-3-C610LS1</t>
  </si>
  <si>
    <t>B-3-C610T</t>
  </si>
  <si>
    <t>BB-3-C610LE0</t>
  </si>
  <si>
    <t>TB-3-C610LS1</t>
  </si>
  <si>
    <t>TB-3-C610LE0</t>
  </si>
  <si>
    <t>BK-B-3-C610NS1</t>
  </si>
  <si>
    <t>K-B-3-C610T</t>
  </si>
  <si>
    <t>BK-B-3-C610NE0</t>
  </si>
  <si>
    <t>BB-3-C609LS1</t>
  </si>
  <si>
    <t>B-3-C609T</t>
  </si>
  <si>
    <t>BB-3-C609LE0</t>
  </si>
  <si>
    <t>TB-3-C609LS1</t>
  </si>
  <si>
    <t>TB-3-C609LE0</t>
  </si>
  <si>
    <t>BK-B-3-C609NS1</t>
  </si>
  <si>
    <t>K-B-3-C609T</t>
  </si>
  <si>
    <t>BK-B-3-C609NE0</t>
  </si>
  <si>
    <t>BB-3-C608NS1</t>
  </si>
  <si>
    <t>Rafay János</t>
  </si>
  <si>
    <t>Kiállítás-szervezés</t>
  </si>
  <si>
    <t>B-3-C608T</t>
  </si>
  <si>
    <t>BB-3-C649LS1</t>
  </si>
  <si>
    <t>Készletgazdálkodás tervezés és elemzés</t>
  </si>
  <si>
    <t>B-3-C649T</t>
  </si>
  <si>
    <t>BB-3-C649LE0</t>
  </si>
  <si>
    <t>TB-3-C649LS1</t>
  </si>
  <si>
    <t>TB-3-C649LE0</t>
  </si>
  <si>
    <t>SZ-B-8-S602SZ</t>
  </si>
  <si>
    <t>Dr. Ilyés Ferenc, Székely Szilárd</t>
  </si>
  <si>
    <t>kereskedelem és marketing szakmai szigorlat</t>
  </si>
  <si>
    <t>SZ-B-8-S602T</t>
  </si>
  <si>
    <t>TBL-S602T</t>
  </si>
  <si>
    <t>B-8-S602T</t>
  </si>
  <si>
    <t>TBN-S602T</t>
  </si>
  <si>
    <t>BPL-S602T</t>
  </si>
  <si>
    <t>BPN-S602T</t>
  </si>
  <si>
    <t>TB-0-M204LS1</t>
  </si>
  <si>
    <t>B-0-M204T</t>
  </si>
  <si>
    <t>TB-0-M204LE0</t>
  </si>
  <si>
    <t>TB-0-M204NS1</t>
  </si>
  <si>
    <t>TB-0-M204NE0</t>
  </si>
  <si>
    <t>TB-0-M402LS1</t>
  </si>
  <si>
    <t>Irányítástechnika (automatizálás), mikrovezérlők alkalmazása</t>
  </si>
  <si>
    <t>B-0-M402T</t>
  </si>
  <si>
    <t>TB-0-M402LE0</t>
  </si>
  <si>
    <t>BERN-0-0087NE0</t>
  </si>
  <si>
    <t>ERN-0-0087T</t>
  </si>
  <si>
    <t>BB-2-B603LS1</t>
  </si>
  <si>
    <t>Interkulturális menedzsment és tárgyalástechnika</t>
  </si>
  <si>
    <t>B-2-B603T</t>
  </si>
  <si>
    <t>TB-2-B603LS1</t>
  </si>
  <si>
    <t>BK-B-2-B603NE0</t>
  </si>
  <si>
    <t>K-B-2-B603T</t>
  </si>
  <si>
    <t>TB-2-B603NS1</t>
  </si>
  <si>
    <t>TM-0-B201LS1</t>
  </si>
  <si>
    <t>M-0-B201T</t>
  </si>
  <si>
    <t>TM-0-B201LE0</t>
  </si>
  <si>
    <t>BK-M-4-C303NE0</t>
  </si>
  <si>
    <t>Innováció-menedzsment</t>
  </si>
  <si>
    <t>K-M-4-C303T</t>
  </si>
  <si>
    <t>BMT-027LE0</t>
  </si>
  <si>
    <t>Éliás László</t>
  </si>
  <si>
    <t>Ingatlan értékelés</t>
  </si>
  <si>
    <t>MT-027T</t>
  </si>
  <si>
    <t>TF-0-A102TL(vk)</t>
  </si>
  <si>
    <t>Informatika alapjai</t>
  </si>
  <si>
    <t>F-0-A102T</t>
  </si>
  <si>
    <t>BB-0-A107T(vk)</t>
  </si>
  <si>
    <t>Informatika</t>
  </si>
  <si>
    <t>B-0-A107T</t>
  </si>
  <si>
    <t>TB-0-A107T(vk)</t>
  </si>
  <si>
    <t>F-1-A201T</t>
  </si>
  <si>
    <t>TF-1-A201LS1 angol</t>
  </si>
  <si>
    <t>TM-0-B202LS1</t>
  </si>
  <si>
    <t>Hulladékgazdálkodási technológiák</t>
  </si>
  <si>
    <t>M-0-B202T</t>
  </si>
  <si>
    <t>TM-0-B202LE0</t>
  </si>
  <si>
    <t>HSUP2 - From classroom to STARTUP 2</t>
  </si>
  <si>
    <t>B-4-C514T</t>
  </si>
  <si>
    <t>BMDG-0-010TLE0</t>
  </si>
  <si>
    <t>Dr. Lakatos Péter, Hegedűs Gézáné Dr. Komlóssy Éva</t>
  </si>
  <si>
    <t>Gyógyszer ellátási lánc, gyógyszerbiztonság</t>
  </si>
  <si>
    <t>MDG-0-010T</t>
  </si>
  <si>
    <t>TB-0-M203LS1</t>
  </si>
  <si>
    <t>Gépgyártás-technológia</t>
  </si>
  <si>
    <t>B-0-M203T</t>
  </si>
  <si>
    <t>TB-0-M203LE0</t>
  </si>
  <si>
    <t>TB-0-M203NS1</t>
  </si>
  <si>
    <t>TB-0-M203NE0</t>
  </si>
  <si>
    <t>BB-2-B602LE0</t>
  </si>
  <si>
    <t>B-2-B602T</t>
  </si>
  <si>
    <t>TB-2-B602LE0</t>
  </si>
  <si>
    <t>BB-0-A201LS1</t>
  </si>
  <si>
    <t>B-0-A201T</t>
  </si>
  <si>
    <t>BB-0-A201LE0</t>
  </si>
  <si>
    <t>TB-0-A201LS1</t>
  </si>
  <si>
    <t>TB-0-A201LE0</t>
  </si>
  <si>
    <t>BK-B-0-A201NS1</t>
  </si>
  <si>
    <t>K-B-0-A201T</t>
  </si>
  <si>
    <t>BK-B-0-A201NE0</t>
  </si>
  <si>
    <t>BB-0-A201NS4</t>
  </si>
  <si>
    <t>BB-0-A201NS3</t>
  </si>
  <si>
    <t>BB-0-A201NS2</t>
  </si>
  <si>
    <t>BB-0-A201NS1</t>
  </si>
  <si>
    <t>BB-0-A201NE0</t>
  </si>
  <si>
    <t>TB-0-A201NS2</t>
  </si>
  <si>
    <t>TB-0-A201NS1</t>
  </si>
  <si>
    <t>TB-0-A201NE0</t>
  </si>
  <si>
    <t>BB-0-A102TN(vk)</t>
  </si>
  <si>
    <t>Gazdasági matematika I.</t>
  </si>
  <si>
    <t>B-0-A102T</t>
  </si>
  <si>
    <t>TB-0-A102TL(vk)</t>
  </si>
  <si>
    <t>BB-0-A102TL(vk)</t>
  </si>
  <si>
    <t>BB-2-B601LE0</t>
  </si>
  <si>
    <t xml:space="preserve">Gazdasági etika </t>
  </si>
  <si>
    <t>B-2-B601T</t>
  </si>
  <si>
    <t>TB-2-B601LE0</t>
  </si>
  <si>
    <t>BB-2-B601NE0</t>
  </si>
  <si>
    <t>K-BPN-S601T</t>
  </si>
  <si>
    <t>gazdálkodási és menedzsment szakmai szigorlat</t>
  </si>
  <si>
    <t>K-B-8-S601T</t>
  </si>
  <si>
    <t>TBL-S601T</t>
  </si>
  <si>
    <t>B-8-S601T</t>
  </si>
  <si>
    <t>TBN-S601T</t>
  </si>
  <si>
    <t>BPL-S601T</t>
  </si>
  <si>
    <t>BPN-S601T</t>
  </si>
  <si>
    <t>TB-5-M604LS1</t>
  </si>
  <si>
    <t>B-5-M604T</t>
  </si>
  <si>
    <t>TB-5-M604LE0</t>
  </si>
  <si>
    <t>Fogyasztói és vásárlói magatartás</t>
  </si>
  <si>
    <t>BM-0-C203LS1</t>
  </si>
  <si>
    <t>M-0-C203T</t>
  </si>
  <si>
    <t>BM-0-C203LE0</t>
  </si>
  <si>
    <t>BK-M-0-C203NS1</t>
  </si>
  <si>
    <t>K-M-0-C203T</t>
  </si>
  <si>
    <t>BK-M-0-C203NE0</t>
  </si>
  <si>
    <t>Fogyasztói és szervezeti vásárlási magatartás</t>
  </si>
  <si>
    <t>BB-0-C404LS1</t>
  </si>
  <si>
    <t>B-0-C404T</t>
  </si>
  <si>
    <t>BB-0-C404LE0</t>
  </si>
  <si>
    <t>TB-0-C404LS1</t>
  </si>
  <si>
    <t>TB-0-C404LE0</t>
  </si>
  <si>
    <t>BB-0-C404NS1</t>
  </si>
  <si>
    <t>BB-0-C404NE0</t>
  </si>
  <si>
    <t>TB-0-C404NS1</t>
  </si>
  <si>
    <t>TB-0-C404NE0</t>
  </si>
  <si>
    <t>TB-4-C202LE0</t>
  </si>
  <si>
    <t>B-4-C202T</t>
  </si>
  <si>
    <t>TB-5-B301T(vk)</t>
  </si>
  <si>
    <t>EU tanulmányok</t>
  </si>
  <si>
    <t>B-5-B301T</t>
  </si>
  <si>
    <t>BB-5-B301T(vk)</t>
  </si>
  <si>
    <t>BM-0-C202LS1</t>
  </si>
  <si>
    <t>M-0-C202T</t>
  </si>
  <si>
    <t>BM-0-C202LE0</t>
  </si>
  <si>
    <t>BK-M-0-C202NS1</t>
  </si>
  <si>
    <t>K-M-0-C202T</t>
  </si>
  <si>
    <t>BK-M-0-C202NE0</t>
  </si>
  <si>
    <t>BMT-010LE0</t>
  </si>
  <si>
    <t>Épületek műszaki szolgáltatásainak irányítása</t>
  </si>
  <si>
    <t>MT-010T</t>
  </si>
  <si>
    <t>BMT-012LE0</t>
  </si>
  <si>
    <t>Energiamenedzsment és fenntarthatóság</t>
  </si>
  <si>
    <t>MT-012T</t>
  </si>
  <si>
    <t>TB-0-M401LS1</t>
  </si>
  <si>
    <t>B-0-M401T</t>
  </si>
  <si>
    <t>TB-0-M401LE0</t>
  </si>
  <si>
    <t>TB-3-M612LS1</t>
  </si>
  <si>
    <t>B-3-M612T</t>
  </si>
  <si>
    <t>TB-3-M612LE0</t>
  </si>
  <si>
    <t>TM-0-A205LS1</t>
  </si>
  <si>
    <t>M-0-A205T</t>
  </si>
  <si>
    <t>Emberi erőforrás gazdálkodás és menedzsment</t>
  </si>
  <si>
    <t>BB-0-C402LS1</t>
  </si>
  <si>
    <t>B-0-C402T</t>
  </si>
  <si>
    <t>TB-0-C402LS1</t>
  </si>
  <si>
    <t>BK-B-0-C402NS1</t>
  </si>
  <si>
    <t>K-B-0-C402T</t>
  </si>
  <si>
    <t>BB-0-C402NS2</t>
  </si>
  <si>
    <t>BB-0-C402NS1</t>
  </si>
  <si>
    <t>TB-0-C402NS1</t>
  </si>
  <si>
    <t>BMDG-0-008TLE0</t>
  </si>
  <si>
    <t>Csetriné Hári Zsuzsanna</t>
  </si>
  <si>
    <t>Eltéréskezelés</t>
  </si>
  <si>
    <t>MDG-0-008T</t>
  </si>
  <si>
    <t>BM-0-C405LS1</t>
  </si>
  <si>
    <t>Ellátásilánc-menedzsment fejlesztése és kontrolling</t>
  </si>
  <si>
    <t>M-0-C405T</t>
  </si>
  <si>
    <t>BM-0-C405LE0</t>
  </si>
  <si>
    <t>BM-0-C406LS1</t>
  </si>
  <si>
    <t>Ellátásilánc-menedzsment esettanulmányok</t>
  </si>
  <si>
    <t>M-0-C406T</t>
  </si>
  <si>
    <t>BB-3-C438LS1</t>
  </si>
  <si>
    <t>Ellátásilánc-menedzsment alapjai</t>
  </si>
  <si>
    <t>B-3-C438T</t>
  </si>
  <si>
    <t>BB-3-C438LE0</t>
  </si>
  <si>
    <t>TB-3-C438LS1</t>
  </si>
  <si>
    <t>TB-3-C438LE0</t>
  </si>
  <si>
    <t>Ellátási lánc menedzsment</t>
  </si>
  <si>
    <t>BM-0-C401LS1</t>
  </si>
  <si>
    <t>M-0-C401T</t>
  </si>
  <si>
    <t>BM-0-C401LE0</t>
  </si>
  <si>
    <t>BK-M-0-C401NS1</t>
  </si>
  <si>
    <t>K-M-0-C401T</t>
  </si>
  <si>
    <t>BK-M-0-C401NE0</t>
  </si>
  <si>
    <t>B-0-M202T</t>
  </si>
  <si>
    <t>TB-0-M202LS1</t>
  </si>
  <si>
    <t>TB-0-M202LE0</t>
  </si>
  <si>
    <t>TB-0-M202NL1</t>
  </si>
  <si>
    <t>TB-0-M202NS1</t>
  </si>
  <si>
    <t>TB-0-M202NE0</t>
  </si>
  <si>
    <t>TF-0-C207LS1</t>
  </si>
  <si>
    <t>Elektrotechnika alapjai</t>
  </si>
  <si>
    <t>F-0-C207T</t>
  </si>
  <si>
    <t>TF-0-C207LE0</t>
  </si>
  <si>
    <t>Döntéselmélet és módszertan</t>
  </si>
  <si>
    <t>BK-M-8-8888T</t>
  </si>
  <si>
    <t>Diplomamunka / Master's Thesis</t>
  </si>
  <si>
    <t>K-M-8-8888T</t>
  </si>
  <si>
    <t>BM-8-8888T</t>
  </si>
  <si>
    <t>Diplomamunka</t>
  </si>
  <si>
    <t>M-8-8888T</t>
  </si>
  <si>
    <t>BML-8-8888T</t>
  </si>
  <si>
    <t>ML-8-8888T</t>
  </si>
  <si>
    <t>TF-0-C206LS1</t>
  </si>
  <si>
    <t>CAD alapjai</t>
  </si>
  <si>
    <t>F-0-C206T</t>
  </si>
  <si>
    <t>Applied Statistics</t>
  </si>
  <si>
    <t>BERN-0-0063NE0</t>
  </si>
  <si>
    <t>ERN-0-0063T</t>
  </si>
  <si>
    <t>BK-B-1-A202NS1</t>
  </si>
  <si>
    <t xml:space="preserve">Angol gazdasági szaknyelv II. </t>
  </si>
  <si>
    <t>K-B-1-A202T</t>
  </si>
  <si>
    <t>Angol gazdasági szaknyelv II.</t>
  </si>
  <si>
    <t>B-1-A202T</t>
  </si>
  <si>
    <t>BB-1-A202LS3</t>
  </si>
  <si>
    <t>BB-1-A202LS2</t>
  </si>
  <si>
    <t>BB-1-A202LS1</t>
  </si>
  <si>
    <t>TB-1-A202LS2</t>
  </si>
  <si>
    <t>TB-1-A202LS1</t>
  </si>
  <si>
    <t>BB-1-A202NS5</t>
  </si>
  <si>
    <t>BB-1-A202NS4</t>
  </si>
  <si>
    <t>BB-1-A202NS3</t>
  </si>
  <si>
    <t>BB-1-A202NS2</t>
  </si>
  <si>
    <t>BB-1-A202NS1</t>
  </si>
  <si>
    <t>TB-1-A202NS2</t>
  </si>
  <si>
    <t>TB-1-A202NS1</t>
  </si>
  <si>
    <t>Business English I.</t>
  </si>
  <si>
    <t>Angol gazdasági szaknyelv I.</t>
  </si>
  <si>
    <t>B-1-A103T</t>
  </si>
  <si>
    <t>BB-1-A103LS1</t>
  </si>
  <si>
    <t>TB-1-A103LS1</t>
  </si>
  <si>
    <t>TB-0-M301TL(vk)</t>
  </si>
  <si>
    <t>Analóg és digitális elektronika</t>
  </si>
  <si>
    <t>B-0-M301T</t>
  </si>
  <si>
    <t>Általános nyelv  II.</t>
  </si>
  <si>
    <t>B-4-C102T</t>
  </si>
  <si>
    <t>BB-4-C102NS1 német</t>
  </si>
  <si>
    <t>Általános és gazdasági jog</t>
  </si>
  <si>
    <t>TB-0-A101T(vk)</t>
  </si>
  <si>
    <t>B-0-A101T</t>
  </si>
  <si>
    <t>BB-0-A101T(vk)</t>
  </si>
  <si>
    <t>TB-0-M201LS1</t>
  </si>
  <si>
    <t xml:space="preserve">Alkalmazott mechanika </t>
  </si>
  <si>
    <t>B-0-M201T</t>
  </si>
  <si>
    <t>TB-0-M201LE0</t>
  </si>
  <si>
    <t>TB-0-M201NS1</t>
  </si>
  <si>
    <t>TB-0-M201NE0</t>
  </si>
  <si>
    <t>BB-0-A401LS1</t>
  </si>
  <si>
    <t>B-0-A401T</t>
  </si>
  <si>
    <t>TB-0-A401LS1</t>
  </si>
  <si>
    <t>BK-B-0-A401NS1</t>
  </si>
  <si>
    <t>K-B-0-A401T</t>
  </si>
  <si>
    <t>BB-0-A401NS2</t>
  </si>
  <si>
    <t>BB-0-A401NS1</t>
  </si>
  <si>
    <t>TB-0-A401NS1</t>
  </si>
  <si>
    <t>BMDG-0-009TLE0</t>
  </si>
  <si>
    <t>Adatvédelem, auditálás, validálás</t>
  </si>
  <si>
    <t>MDG-0-009T</t>
  </si>
  <si>
    <t>BMDU-0-1480LE0</t>
  </si>
  <si>
    <t>Buzás Kálmán</t>
  </si>
  <si>
    <t>A nyereséges művészet</t>
  </si>
  <si>
    <t>MDU-0-1480T</t>
  </si>
  <si>
    <t>BMDU-0-1485LE0</t>
  </si>
  <si>
    <t>Zongor Attila</t>
  </si>
  <si>
    <t>A kultúra és a média európai dimenziói</t>
  </si>
  <si>
    <t>MDU-0-1485T</t>
  </si>
  <si>
    <t>Maximális létszám</t>
  </si>
  <si>
    <t>Létszám</t>
  </si>
  <si>
    <t>Kurzustípus</t>
  </si>
  <si>
    <t>Kurzuskód</t>
  </si>
  <si>
    <t>Oktatók</t>
  </si>
  <si>
    <t>Félév</t>
  </si>
  <si>
    <t>Tárgynév</t>
  </si>
  <si>
    <t>Tárgykód</t>
  </si>
  <si>
    <t>BB-4-C105LS1 angol</t>
  </si>
  <si>
    <t>Gazdasági szaknyelv-előkészítő</t>
  </si>
  <si>
    <t>Elektrotechnika II., 1. csop</t>
  </si>
  <si>
    <t>B-4-C539T</t>
  </si>
  <si>
    <t>Aktuális nemzetközi gazdasági trendek</t>
  </si>
  <si>
    <t>TB-4-C539NE0</t>
  </si>
  <si>
    <t>BB-4-C539NE0</t>
  </si>
  <si>
    <t>B-4-C201T</t>
  </si>
  <si>
    <t>Általános nyelv  III.</t>
  </si>
  <si>
    <t>B-8-A111T</t>
  </si>
  <si>
    <t>Angol nyelvi szintfelmérő</t>
  </si>
  <si>
    <t>BB-8-A111NS1</t>
  </si>
  <si>
    <t>TB-8-A111NS1</t>
  </si>
  <si>
    <t>TB-8-A111LS1</t>
  </si>
  <si>
    <t>BB-8-A111LS1</t>
  </si>
  <si>
    <t>M-0-C104T</t>
  </si>
  <si>
    <t>Bevezetés az ellátási láncok menedzsmentjébe</t>
  </si>
  <si>
    <t>BM-0-C104LE0</t>
  </si>
  <si>
    <t>BM-0-C104LS1</t>
  </si>
  <si>
    <t>ERN-0-0041T</t>
  </si>
  <si>
    <t>BERN-0-0041NS1</t>
  </si>
  <si>
    <t>ERN-0-0123T</t>
  </si>
  <si>
    <t>City Marketing</t>
  </si>
  <si>
    <t>M-0-A101T</t>
  </si>
  <si>
    <t>Dr. Nagy Judit</t>
  </si>
  <si>
    <t>K-M-0-C302T</t>
  </si>
  <si>
    <t>Gazdasági- és versenyjog, üzleti etika és fogyasztóvédelem</t>
  </si>
  <si>
    <t>Földi Péter</t>
  </si>
  <si>
    <t>ERN-0-0031T</t>
  </si>
  <si>
    <t>Hungarian Language and Culture I.</t>
  </si>
  <si>
    <t>BERN-0-0031NE0</t>
  </si>
  <si>
    <t>BERN-0-0031NS1</t>
  </si>
  <si>
    <t>BB-0-A107NS1</t>
  </si>
  <si>
    <t>B-8-N700T</t>
  </si>
  <si>
    <t>Intézményi nyelvi vizsga - gazdasági</t>
  </si>
  <si>
    <t>Balog Mónika, Papp Gizella</t>
  </si>
  <si>
    <t>BB-8-N700NS2 német</t>
  </si>
  <si>
    <t>TB-8-N700NS1 angol</t>
  </si>
  <si>
    <t>TB-8-N700NS2 német</t>
  </si>
  <si>
    <t>B-8-N701T</t>
  </si>
  <si>
    <t>Intézményi nyelvi vizsga - műszaki</t>
  </si>
  <si>
    <t>TB-8-N701NS1 angol</t>
  </si>
  <si>
    <t>TB-8-N701NS2 német</t>
  </si>
  <si>
    <t>MDU-0-1481T</t>
  </si>
  <si>
    <t>Kulturális intézményrendszerek</t>
  </si>
  <si>
    <t>dr. Szaniszló Krisztián Gábor, Dr. Virágos Gábor</t>
  </si>
  <si>
    <t>Dr. Eperjesi Zoltán</t>
  </si>
  <si>
    <t>B-0-M102T</t>
  </si>
  <si>
    <t>Matematika I.</t>
  </si>
  <si>
    <t>Dr. Peredy Zoltán Sándor, Horváth Zsuzsanna</t>
  </si>
  <si>
    <t>Dr. Sándor Zsolt Péter</t>
  </si>
  <si>
    <t>F-0-A202T</t>
  </si>
  <si>
    <t>Munkaerő-piaci technikák</t>
  </si>
  <si>
    <t>TF-0-A202LE0</t>
  </si>
  <si>
    <t>TF-0-A202LS1</t>
  </si>
  <si>
    <t>B-8-A112T</t>
  </si>
  <si>
    <t>Német nyelvi szintfelmérő</t>
  </si>
  <si>
    <t>BB-8-A112NS1</t>
  </si>
  <si>
    <t>TB-8-A112NS1</t>
  </si>
  <si>
    <t>B-4-C105T</t>
  </si>
  <si>
    <t>Nyelvi szintfelmérő-előkészítő</t>
  </si>
  <si>
    <t>TB-4-C105LS1 angol</t>
  </si>
  <si>
    <t>Nyelvi záróvizsga felkészítő</t>
  </si>
  <si>
    <t>Olasz általános nyelv II. (II. nyelv)</t>
  </si>
  <si>
    <t>Szamosi Barna_TB</t>
  </si>
  <si>
    <t>Dr. Böröczki Ágoston_TB</t>
  </si>
  <si>
    <t>Dr. Peredy Zoltán_TB</t>
  </si>
  <si>
    <t>Lukács András_TB</t>
  </si>
  <si>
    <t>Molnár László_TB</t>
  </si>
  <si>
    <t>Nemes Márk_TB</t>
  </si>
  <si>
    <t>Vavra Gábor Miklós_TB</t>
  </si>
  <si>
    <t>Buda Lorina_TB</t>
  </si>
  <si>
    <t>Dr. Kárpáti-Daróczi Judit_TB</t>
  </si>
  <si>
    <t>Dr. Kárpáti-Daróczi Judit_BP</t>
  </si>
  <si>
    <t>Dr. Miklós Ilona_TB</t>
  </si>
  <si>
    <t>Dr. Várnai Ibolya_BP</t>
  </si>
  <si>
    <t>Nemes Ágnes_BP</t>
  </si>
  <si>
    <t>Dr. Peredy Zoltán_BP</t>
  </si>
  <si>
    <t>Dr. Tóth Arnold_BP</t>
  </si>
  <si>
    <t>Zhou Yimeng_BP</t>
  </si>
  <si>
    <t>Dr. Wirth Gábor_TB</t>
  </si>
  <si>
    <t>Piroska László_TB</t>
  </si>
  <si>
    <t>Dr. Nagy Judit_TB</t>
  </si>
  <si>
    <t>Dr. Sándor Zsolt_TB</t>
  </si>
  <si>
    <t>Palotai Péter_TB</t>
  </si>
  <si>
    <t>Kun Zsolt</t>
  </si>
  <si>
    <t>Kun Zsolt_TB</t>
  </si>
  <si>
    <t>Kun Zsolt_BP</t>
  </si>
  <si>
    <t>B-8-K001T</t>
  </si>
  <si>
    <t>Tanulás, kreativitás és MI</t>
  </si>
  <si>
    <t>Dr. Szabó Csaba</t>
  </si>
  <si>
    <t>BB-8-K001NS1</t>
  </si>
  <si>
    <t>BB-8-K001NS2</t>
  </si>
  <si>
    <t>BK-B-8-A114NS1</t>
  </si>
  <si>
    <t>ERN-0-0082T</t>
  </si>
  <si>
    <t>The Digital Travel Environment</t>
  </si>
  <si>
    <t>Bedő Viktória</t>
  </si>
  <si>
    <t>BERN-0-0082NE0</t>
  </si>
  <si>
    <t>B-0-A109T</t>
  </si>
  <si>
    <t>2025/26/2</t>
  </si>
  <si>
    <t>B-4-C652T</t>
  </si>
  <si>
    <t>Agroturizmus</t>
  </si>
  <si>
    <t>Pavletits Péter</t>
  </si>
  <si>
    <t>BB-4-C652NE0</t>
  </si>
  <si>
    <t>TB-4-C539LS1</t>
  </si>
  <si>
    <t>BB-4-C539LS1</t>
  </si>
  <si>
    <t>TB-4-C102NS1 olasz</t>
  </si>
  <si>
    <t>BB-4-C201NS1 olasz</t>
  </si>
  <si>
    <t>TB-1-A202LS0</t>
  </si>
  <si>
    <t>BB-1-A202LS0</t>
  </si>
  <si>
    <t>B-3-C505T</t>
  </si>
  <si>
    <t>Animáció</t>
  </si>
  <si>
    <t>BB-3-C505NS1</t>
  </si>
  <si>
    <t>BB-3-C505LE0</t>
  </si>
  <si>
    <t>BB-3-C505LS1</t>
  </si>
  <si>
    <t>B-4-C401T</t>
  </si>
  <si>
    <t>Antik- és középkori kultúra</t>
  </si>
  <si>
    <t>BB-4-C401NS1</t>
  </si>
  <si>
    <t>B-4-M709T</t>
  </si>
  <si>
    <t>Az R alapjai, bevezetés a felügyelt gépi tanulásba</t>
  </si>
  <si>
    <t>TB-4-M709NE0</t>
  </si>
  <si>
    <t>TB-4-M709NS1</t>
  </si>
  <si>
    <t>TB-4-M709LE0</t>
  </si>
  <si>
    <t>TB-4-M709LS1</t>
  </si>
  <si>
    <t>B-3-C656T</t>
  </si>
  <si>
    <t>BB-3-C656NE0</t>
  </si>
  <si>
    <t>BB-3-C656NS1</t>
  </si>
  <si>
    <t>TB-3-C656LE0</t>
  </si>
  <si>
    <t>TB-3-C656LS1</t>
  </si>
  <si>
    <t>BB-3-C656LE0</t>
  </si>
  <si>
    <t>BB-3-C656LS1</t>
  </si>
  <si>
    <t>B-3-M501T</t>
  </si>
  <si>
    <t>Beruházással, üzemeltetéssel kapcsolatos jogi ismeretek</t>
  </si>
  <si>
    <t>TB-3-M501LE0</t>
  </si>
  <si>
    <t>BERN-0-0123NE0</t>
  </si>
  <si>
    <t>B-3-C506T</t>
  </si>
  <si>
    <t>Desztináció marketing és menedzsment</t>
  </si>
  <si>
    <t>BB-3-C506NE0</t>
  </si>
  <si>
    <t>BB-3-C506NS1</t>
  </si>
  <si>
    <t>BM-0-A101T(vk)</t>
  </si>
  <si>
    <t>BB-0-C402NS3</t>
  </si>
  <si>
    <t>TB-3-M612NE0</t>
  </si>
  <si>
    <t>TB-3-M612NS1</t>
  </si>
  <si>
    <t>B-3-M602T</t>
  </si>
  <si>
    <t xml:space="preserve">Épületfelügyeleti, biztonságtechnikai rendszerek és munkahelyi szolgáltatások irányítása </t>
  </si>
  <si>
    <t>TB-3-M602LE0</t>
  </si>
  <si>
    <t>TB-3-M602LS1</t>
  </si>
  <si>
    <t>B-3-M603T</t>
  </si>
  <si>
    <t>Épületszerkezetek, akadálymentesítés</t>
  </si>
  <si>
    <t>TB-3-M603LE0</t>
  </si>
  <si>
    <t>TB-3-M603LS1</t>
  </si>
  <si>
    <t>K-M-4-C208T</t>
  </si>
  <si>
    <t>Fenntarthatóság, etikus üzleti gyakorlat és versenyképesség</t>
  </si>
  <si>
    <t>BK-M-4-C208NE0</t>
  </si>
  <si>
    <t>M-0-B204T</t>
  </si>
  <si>
    <t>BM-0-B204LE0</t>
  </si>
  <si>
    <t>BM-0-B204LS1</t>
  </si>
  <si>
    <t>TB-5-M604NE0</t>
  </si>
  <si>
    <t>TB-5-M604NS1</t>
  </si>
  <si>
    <t>TB-5-M604NL1</t>
  </si>
  <si>
    <t>B-3-M622T</t>
  </si>
  <si>
    <t>Földi kockázatok és csökkentésük az UAS műveletek során</t>
  </si>
  <si>
    <t>TB-3-M622NE0</t>
  </si>
  <si>
    <t>TB-3-M622NS1</t>
  </si>
  <si>
    <t>TB-3-M622LE0</t>
  </si>
  <si>
    <t>TB-3-M622LS1</t>
  </si>
  <si>
    <t>TB-3-M622LS2</t>
  </si>
  <si>
    <t>TB-3-M622LS3</t>
  </si>
  <si>
    <t>K-M-0-C302NE0 (vk)</t>
  </si>
  <si>
    <t>TB-2-B601NE0</t>
  </si>
  <si>
    <t>BB-0-A201NS5</t>
  </si>
  <si>
    <t>M-0-C212T</t>
  </si>
  <si>
    <t>BM-0-C212LS1</t>
  </si>
  <si>
    <t>B-4-C642T</t>
  </si>
  <si>
    <t>Honvédelem II.</t>
  </si>
  <si>
    <t>Dikácz Csaba</t>
  </si>
  <si>
    <t>TB-4-C642LE0</t>
  </si>
  <si>
    <t>BB-4-C642LE0</t>
  </si>
  <si>
    <t>BB-4-C642NE0</t>
  </si>
  <si>
    <t>TB-4-C642NE0</t>
  </si>
  <si>
    <t>TB-4-C514T</t>
  </si>
  <si>
    <t>E-Learning</t>
  </si>
  <si>
    <t>BF-1-A201LS1 angol</t>
  </si>
  <si>
    <t>BF-1-A201LS1 német</t>
  </si>
  <si>
    <t>BB-2-B603NS1</t>
  </si>
  <si>
    <t>BB-8-N700NS1 ango</t>
  </si>
  <si>
    <t>M-0-B203T</t>
  </si>
  <si>
    <t>BM-0-B203LE0</t>
  </si>
  <si>
    <t>BM-0-B203LS1</t>
  </si>
  <si>
    <t>B-3-M613T</t>
  </si>
  <si>
    <t>Lukács András Sándor</t>
  </si>
  <si>
    <t>TB-3-M613LE0</t>
  </si>
  <si>
    <t>TB-3-M613LS1</t>
  </si>
  <si>
    <t>TB-3-C649NE0</t>
  </si>
  <si>
    <t>TB-3-C649NS1</t>
  </si>
  <si>
    <t>BB-3-C608T(ET)</t>
  </si>
  <si>
    <t>M-0-C211T</t>
  </si>
  <si>
    <t>BM-0-C211LE0</t>
  </si>
  <si>
    <t>BB-3-C609NE0</t>
  </si>
  <si>
    <t>TB-3-C609NE0</t>
  </si>
  <si>
    <t>BB-3-C610NE0</t>
  </si>
  <si>
    <t>TB-3-C610NE0</t>
  </si>
  <si>
    <t>TB-3-C610NS1</t>
  </si>
  <si>
    <t>B-4-C640T</t>
  </si>
  <si>
    <t>Klasszikus turisztikai termékek, borturizmus</t>
  </si>
  <si>
    <t>BB-4-C640NS1</t>
  </si>
  <si>
    <t>B-3-C657T</t>
  </si>
  <si>
    <t>BB-3-C657NS1</t>
  </si>
  <si>
    <t>TB-3-C657LS1</t>
  </si>
  <si>
    <t>BB-3-C657LS1</t>
  </si>
  <si>
    <t>BK-B-0-A206NS1</t>
  </si>
  <si>
    <t>B-3-C655T</t>
  </si>
  <si>
    <t>Közösség- és hálózatépítés</t>
  </si>
  <si>
    <t>BB-3-C655NE0</t>
  </si>
  <si>
    <t>BB-3-C655NS1</t>
  </si>
  <si>
    <t>TB-3-C655LE0</t>
  </si>
  <si>
    <t>TB-3-C655LS1</t>
  </si>
  <si>
    <t>BB-3-C655LE0</t>
  </si>
  <si>
    <t>BB-3-C655LS1</t>
  </si>
  <si>
    <t>BMDU-0-1481(vk)</t>
  </si>
  <si>
    <t>K-B-4-C605T</t>
  </si>
  <si>
    <t>Külkereskedelmi ismeretek</t>
  </si>
  <si>
    <t>BK-B-4-C605NE0</t>
  </si>
  <si>
    <t>B-3-M621T</t>
  </si>
  <si>
    <t>TB-3-M621LE0</t>
  </si>
  <si>
    <t>TB-3-M621LS1</t>
  </si>
  <si>
    <t>TB-3-C651NE0</t>
  </si>
  <si>
    <t>TB-3-C651NS1</t>
  </si>
  <si>
    <t>BF-0-D310LE0</t>
  </si>
  <si>
    <t>BF-0-D310LS1</t>
  </si>
  <si>
    <t>M-0-C210T</t>
  </si>
  <si>
    <t>BM-0-C210LE0</t>
  </si>
  <si>
    <t>BM-0-C210LS1</t>
  </si>
  <si>
    <t>TB-3-C440NE0</t>
  </si>
  <si>
    <t>TB-3-C440NS1</t>
  </si>
  <si>
    <t>BB-0-C613NS2</t>
  </si>
  <si>
    <t>TF-0-B104T(vk)</t>
  </si>
  <si>
    <t>TB-0-M102T(vk)</t>
  </si>
  <si>
    <t>TB-0-M205NL1</t>
  </si>
  <si>
    <t>M-0-B205T</t>
  </si>
  <si>
    <t>Megújuló energiaforrások és fenntarthatóság</t>
  </si>
  <si>
    <t>BM-0-B205LE0</t>
  </si>
  <si>
    <t>BM-0-B205LS1</t>
  </si>
  <si>
    <t>TB-0-M607NE0</t>
  </si>
  <si>
    <t>Dr. Herényi Bulcsu András, Hegedűs Gézáné Dr. Komlóssy Éva</t>
  </si>
  <si>
    <t>B-3-M616T</t>
  </si>
  <si>
    <t>TB-3-M616LE0</t>
  </si>
  <si>
    <t>TB-3-M616LS1</t>
  </si>
  <si>
    <t>B-3-M617T</t>
  </si>
  <si>
    <t>Minőségmenedzsment II. (Üzleti és ipari folyamatok)</t>
  </si>
  <si>
    <t>TB-3-M617LE0</t>
  </si>
  <si>
    <t>TB-3-M617LS1</t>
  </si>
  <si>
    <t>B-3-M624T</t>
  </si>
  <si>
    <t>Mobil robotika és robot biztonságtechnikai alapok</t>
  </si>
  <si>
    <t>TB-3-M624NE0</t>
  </si>
  <si>
    <t>TB-3-M624NS1</t>
  </si>
  <si>
    <t>TB-3-M624LE0</t>
  </si>
  <si>
    <t>TB-3-M624LS1</t>
  </si>
  <si>
    <t>TB-0-M608NE0</t>
  </si>
  <si>
    <t>BF-0-A202LE0</t>
  </si>
  <si>
    <t>BF-0-A202LS1</t>
  </si>
  <si>
    <t>B-3-M615T</t>
  </si>
  <si>
    <t>Műszaki diagnosztika I. (Rezgésdiagnosztika)</t>
  </si>
  <si>
    <t>TB-3-M615LE0</t>
  </si>
  <si>
    <t>TB-3-M615LS1</t>
  </si>
  <si>
    <t>B-4-M707T</t>
  </si>
  <si>
    <t>Műszaki karriertervezés</t>
  </si>
  <si>
    <t>TB-4-M707NS1</t>
  </si>
  <si>
    <t>TB-4-M707LS1</t>
  </si>
  <si>
    <t>TB-1-M403NS1</t>
  </si>
  <si>
    <t>TB-1-M403LS0 mű</t>
  </si>
  <si>
    <t>TB-1-M403LS0 me</t>
  </si>
  <si>
    <t>B-1-A208T</t>
  </si>
  <si>
    <t>Német általános nyelv II. (II. nyelv)</t>
  </si>
  <si>
    <t>BB-1-A208NS1</t>
  </si>
  <si>
    <t>BB-1-A208T(et)</t>
  </si>
  <si>
    <t>TB-1-A203NS1</t>
  </si>
  <si>
    <t>TB-3-C650NE0</t>
  </si>
  <si>
    <t>TB-3-C650NS1</t>
  </si>
  <si>
    <t>BB-4-C611NS2 olasz</t>
  </si>
  <si>
    <t>BB-1-A209NS1</t>
  </si>
  <si>
    <t>TB-1-A204NS1 olasz</t>
  </si>
  <si>
    <t>M-4-D003T</t>
  </si>
  <si>
    <t>BM-4-D003LE0</t>
  </si>
  <si>
    <t>BF-0-A203LE0</t>
  </si>
  <si>
    <t>BF-0-A203LS1</t>
  </si>
  <si>
    <t>TB-0-M609NS1</t>
  </si>
  <si>
    <t>Preyer György</t>
  </si>
  <si>
    <t>BB-3-C621T(ET)</t>
  </si>
  <si>
    <t>B-4-C622T</t>
  </si>
  <si>
    <t>Rurális turizmus</t>
  </si>
  <si>
    <t>BB-4-C622NS1</t>
  </si>
  <si>
    <t>B-3-C654T</t>
  </si>
  <si>
    <t>BB-3-C654NE0</t>
  </si>
  <si>
    <t>BB-3-C654NS1</t>
  </si>
  <si>
    <t>TB-3-C654LE0</t>
  </si>
  <si>
    <t>TB-3-C654LS1</t>
  </si>
  <si>
    <t>BB-3-C654LE0</t>
  </si>
  <si>
    <t>BB-3-C654LS1</t>
  </si>
  <si>
    <t>BB-3-C623T(ET)</t>
  </si>
  <si>
    <t>TB-0-A209NS3</t>
  </si>
  <si>
    <t>M-0-A206T</t>
  </si>
  <si>
    <t>BM-0-A206LE0</t>
  </si>
  <si>
    <t>BM-0-A206LS1</t>
  </si>
  <si>
    <t>M-0-C404LE0</t>
  </si>
  <si>
    <t>Krupánszki Kornél_BP</t>
  </si>
  <si>
    <t>Krupánszki Kornél_TB</t>
  </si>
  <si>
    <t>A rejtett gazdaságTB</t>
  </si>
  <si>
    <t>A rejtett gazdaságBP</t>
  </si>
  <si>
    <t>A nemzetgazdaság TB</t>
  </si>
  <si>
    <t>A nemzetgazdaság BP</t>
  </si>
  <si>
    <t>Dr. Köbli Ádám, Horváth Zsuzsanna, Laki Balázs József, Dr. Várnai Ibolya, Pály Ildikó</t>
  </si>
  <si>
    <t>Pály Ildikó, Horváth Zsuzsanna, Laki Balázs József</t>
  </si>
  <si>
    <t>Pály Ildikó, Dr. Juhász Krisztina</t>
  </si>
  <si>
    <t>BB-8-S608NE1</t>
  </si>
  <si>
    <t>Menich-Jónás Judit_BP</t>
  </si>
  <si>
    <t>Dr. Zalahegyi Zoltán_TB</t>
  </si>
  <si>
    <t>Dr. Zalahegyi Zoltán_BP</t>
  </si>
  <si>
    <t>Vavra Gábor_TB</t>
  </si>
  <si>
    <t>M-4-C208T</t>
  </si>
  <si>
    <t>Szolgáltatásmarketing</t>
  </si>
  <si>
    <t>BM-4-C208LE0</t>
  </si>
  <si>
    <t>BM-4-C208LS1</t>
  </si>
  <si>
    <t>B-4-C538T</t>
  </si>
  <si>
    <t>Szünetmentes tápegységek és energiahatékonyság</t>
  </si>
  <si>
    <t>TB-4-C538NE0</t>
  </si>
  <si>
    <t>TB-4-C538NS1</t>
  </si>
  <si>
    <t>K-B-8-K001T</t>
  </si>
  <si>
    <t>BK-B-8-K001NS1</t>
  </si>
  <si>
    <t>BB-3-C629NE0</t>
  </si>
  <si>
    <t>BB-3-C629NS1</t>
  </si>
  <si>
    <t>TB-3-C629NE0</t>
  </si>
  <si>
    <t>TB-3-C629NS1</t>
  </si>
  <si>
    <t>BB-8-A114NS5</t>
  </si>
  <si>
    <t>TB-3-M614LE0</t>
  </si>
  <si>
    <t>TB-3-M614LS1</t>
  </si>
  <si>
    <t>BB-0-C418LE0</t>
  </si>
  <si>
    <t>BB-0-C418LS1</t>
  </si>
  <si>
    <t>BB-0-C633T(ET)</t>
  </si>
  <si>
    <t>BB-0-C430LE0</t>
  </si>
  <si>
    <t>BB-0-C430LS1</t>
  </si>
  <si>
    <t>B-3-M623T</t>
  </si>
  <si>
    <t>TB-3-M623NE0</t>
  </si>
  <si>
    <t>TB-3-M623NS1</t>
  </si>
  <si>
    <t>TB-3-M623LE0</t>
  </si>
  <si>
    <t>TB-3-M623LS1</t>
  </si>
  <si>
    <t>TB-3-M623LS2</t>
  </si>
  <si>
    <t>TB-3-M623LS3</t>
  </si>
  <si>
    <t>BB-0-C421LE0</t>
  </si>
  <si>
    <t>BB-0-C421LS1</t>
  </si>
  <si>
    <t>BB-0-A109NE0</t>
  </si>
  <si>
    <t>BB-0-A109NS1</t>
  </si>
  <si>
    <t>BB-0-A109NS2</t>
  </si>
  <si>
    <t>K-B-0-A109T</t>
  </si>
  <si>
    <t>BK-B-0-A109NE0</t>
  </si>
  <si>
    <t>BK-B-0-A109NS1</t>
  </si>
  <si>
    <t>TB-0-A109NE0</t>
  </si>
  <si>
    <t>TB-0-A109NS1</t>
  </si>
  <si>
    <t>TB-0-A109NS2</t>
  </si>
  <si>
    <t>TB-0-A109LE0</t>
  </si>
  <si>
    <t>TB-0-A109LS1</t>
  </si>
  <si>
    <t>B-3-M502T</t>
  </si>
  <si>
    <t>TB-3-M502LE0</t>
  </si>
  <si>
    <t>TB-3-M502LS1</t>
  </si>
  <si>
    <t>BB-0-A109LE0</t>
  </si>
  <si>
    <t>BB-0-A109LS1</t>
  </si>
  <si>
    <t>F-0-A103T</t>
  </si>
  <si>
    <t>Üzleti és szakmai kommunikációs ismeretek</t>
  </si>
  <si>
    <t>TF-0-A103LE0</t>
  </si>
  <si>
    <t>TF-0-A103LS1</t>
  </si>
  <si>
    <t>BF-0-A103LE0</t>
  </si>
  <si>
    <t>BF-0-A103LS1</t>
  </si>
  <si>
    <t>BB-0-C431LE0</t>
  </si>
  <si>
    <t>BB-0-C431LS1</t>
  </si>
  <si>
    <t>BB-0-A210NS4</t>
  </si>
  <si>
    <t>B-3-C441T</t>
  </si>
  <si>
    <t>Vezetői számvitel és információs rendszer</t>
  </si>
  <si>
    <t>TB-3-C441LE0</t>
  </si>
  <si>
    <t>TB-3-C441LS1</t>
  </si>
  <si>
    <t>BB-3-C441LE0</t>
  </si>
  <si>
    <t>BB-3-C441LS1</t>
  </si>
  <si>
    <t xml:space="preserve">https://teams.microsoft.com/meet/38884420113875?p=kqhPHzNg3Vrcj0rU2U </t>
  </si>
  <si>
    <t xml:space="preserve">https://teams.microsoft.com/meet/32681884326829?p=JIyWx3sXEtI5hTncQR </t>
  </si>
  <si>
    <t xml:space="preserve">https://teams.microsoft.com/meet/34716540307507?p=pqUNhuEQnhCC2rjxVw </t>
  </si>
  <si>
    <t xml:space="preserve">https://teams.microsoft.com/meet/35980685106029?p=dYv64NSSHwSOGW8jxz </t>
  </si>
  <si>
    <t xml:space="preserve">https://teams.microsoft.com/meet/374524903517?p=iK5tslsn2xaVxJVOHR </t>
  </si>
  <si>
    <t xml:space="preserve">https://teams.microsoft.com/meet/32595983126048?p=bUUeQfvzUd5Vs4OWYy </t>
  </si>
  <si>
    <t xml:space="preserve">https://teams.microsoft.com/meet/35735168884791?p=qAdUpGL5ujvEAR5RH5 </t>
  </si>
  <si>
    <t xml:space="preserve">https://teams.microsoft.com/meet/34578620820158?p=esNH2NCiUY43c4O9Sx </t>
  </si>
  <si>
    <t xml:space="preserve">https://teams.microsoft.com/meet/34773906729544?p=wIJRc8806Wvzn2sGJd </t>
  </si>
  <si>
    <t xml:space="preserve">https://teams.microsoft.com/meet/38080611680208?p=VVJMQKIGyGfdylap47 </t>
  </si>
  <si>
    <t xml:space="preserve">https://teams.microsoft.com/meet/3763653557961?p=ywlJTp4PDKpQTRtWUr </t>
  </si>
  <si>
    <t xml:space="preserve">https://teams.microsoft.com/meet/36424050497113?p=gWXi0ga726jolEY1lL </t>
  </si>
  <si>
    <t xml:space="preserve">https://teams.microsoft.com/meet/31606823993885?p=W0sQ1K6767JWqLYN9h </t>
  </si>
  <si>
    <t xml:space="preserve">https://teams.microsoft.com/meet/38906710929912?p=zq7BZ1Xz4veFmCKQfC </t>
  </si>
  <si>
    <t xml:space="preserve">https://teams.microsoft.com/meet/37217266966001?p=3SogP0kI1oRJt1y1Yy </t>
  </si>
  <si>
    <t xml:space="preserve">https://teams.microsoft.com/meet/3697701145847?p=pMffDb9HpyhyvTGsEm </t>
  </si>
  <si>
    <t xml:space="preserve">https://teams.microsoft.com/meet/32253674590569?p=5IofeULpzbiaZwWwgD </t>
  </si>
  <si>
    <t xml:space="preserve">https://teams.microsoft.com/meet/34600097241474?p=WiRtezbeKKVV4ZDA2c </t>
  </si>
  <si>
    <t xml:space="preserve">https://teams.microsoft.com/meet/34421711861261?p=ub56hIcgprbC6dvMCh </t>
  </si>
  <si>
    <t xml:space="preserve">https://teams.microsoft.com/meet/36920841117071?p=YZDgb8fCGnFWyZydwd </t>
  </si>
  <si>
    <t xml:space="preserve">https://teams.microsoft.com/meet/32273709733484?p=5XasxAzKUKRa0lYQ0Q </t>
  </si>
  <si>
    <t xml:space="preserve">https://teams.microsoft.com/meet/32860300949563?p=eiPD11QF0JyXpobfRm </t>
  </si>
  <si>
    <t xml:space="preserve">https://teams.microsoft.com/meet/35154914824051?p=7ASnLiPTw1Ml4TEwag </t>
  </si>
  <si>
    <t xml:space="preserve">https://teams.microsoft.com/meet/37637284337466?p=iFkERXjpd070jeJ786 </t>
  </si>
  <si>
    <t xml:space="preserve">https://teams.microsoft.com/meet/31747677367690?p=KlyoAKPrGhvygHerG1 </t>
  </si>
  <si>
    <t xml:space="preserve">https://teams.microsoft.com/meet/34354016403002?p=aelpJLZSxPDW4AxeUq </t>
  </si>
  <si>
    <t xml:space="preserve">https://teams.microsoft.com/meet/36727977848802?p=5CcCGHl7lB6fnWSEGb </t>
  </si>
  <si>
    <t xml:space="preserve">https://teams.microsoft.com/meet/38430023310960?p=L7qCtnV0FA7Kob2GRJ </t>
  </si>
  <si>
    <t xml:space="preserve">https://teams.microsoft.com/meet/39386039408614?p=Hu8KiHhmYfXssZvqtS </t>
  </si>
  <si>
    <t xml:space="preserve">https://teams.microsoft.com/meet/31519305977799?p=daYSISzYX0JMJ8CHM5 </t>
  </si>
  <si>
    <t xml:space="preserve">https://teams.microsoft.com/meet/3477284652329?p=P3A6EFBS5g0HVKMqhx </t>
  </si>
  <si>
    <t xml:space="preserve">https://teams.microsoft.com/meet/32068540631364?p=bZgsXed4tcICw3yhdm </t>
  </si>
  <si>
    <t>https://teams.microsoft.com/meet/32917539987087?p=6sUcb94TZQGYIQNp6n</t>
  </si>
  <si>
    <t xml:space="preserve">https://teams.microsoft.com/meet/33121234019006?p=UuJr2OcyWp7PN4FT2F </t>
  </si>
  <si>
    <t xml:space="preserve">https://teams.microsoft.com/meet/32805692784037?p=qRLyUcQNHyZj0QhI0E </t>
  </si>
  <si>
    <t xml:space="preserve">https://teams.microsoft.com/meet/36242741441470?p=B2JnslY4ERhamgKh3B </t>
  </si>
  <si>
    <t xml:space="preserve">https://teams.microsoft.com/meet/33881138750191?p=iIHYAx6zgc6JeLLI3T </t>
  </si>
  <si>
    <t xml:space="preserve">https://teams.microsoft.com/meet/35145303691681?p=j0NmZE2TEhsa0HTG0R </t>
  </si>
  <si>
    <t>https://teams.microsoft.com/l/meetup-join/19%3ameeting_OTYzNGEwOTMtNTZhNS00YjNiLTgzNTMtNTU3MmM3YWQyMmY0%40thread.v2/0?context=%7b%22Tid%22%3a%2288b77cff-8d50-4a01-bcf1-f7a684a0cc1d%22%2c%22Oid%22%3a%22c35802e6-dc1a-41df-bd21-d10fa94cb3f0%22%7d</t>
  </si>
  <si>
    <t xml:space="preserve">https://teams.microsoft.com/meet/38078514099163?p=qmbuQXKMJiNH50pu2r </t>
  </si>
  <si>
    <t xml:space="preserve">https://teams.microsoft.com/meet/38943992042344?p=a2KdXyVy2xgveJKjLB </t>
  </si>
  <si>
    <t xml:space="preserve">https://teams.microsoft.com/meet/35511748362601?p=kHUzPrkeJQSlisL2Z4 </t>
  </si>
  <si>
    <t xml:space="preserve">https://teams.microsoft.com/meet/32976063746075?p=etmWFLY9tnGo3MMZ6y </t>
  </si>
  <si>
    <t xml:space="preserve">https://teams.microsoft.com/meet/31612430238490?p=nqEYRnT4JrRl4kqQJZ </t>
  </si>
  <si>
    <t xml:space="preserve">https://teams.microsoft.com/meet/33971634274148?p=C6kqLfLcojpE8yIvvq </t>
  </si>
  <si>
    <t xml:space="preserve">https://teams.microsoft.com/meet/3542261358483?p=BtoPq9Z3gTkbsun61s </t>
  </si>
  <si>
    <t xml:space="preserve">https://teams.microsoft.com/meet/33349347792878?p=lNQN82VNEgPOpWd0Fu </t>
  </si>
  <si>
    <t xml:space="preserve">https://teams.microsoft.com/meet/37014834898170?p=kowYD5rUFDhQPGPyna </t>
  </si>
  <si>
    <t xml:space="preserve">https://teams.microsoft.com/meet/31183886780192?p=ntEHoTrFYxzVvf18ml </t>
  </si>
  <si>
    <t xml:space="preserve">https://teams.microsoft.com/meet/35694710658363?p=uQncnPnmiHpbGKPgAw </t>
  </si>
  <si>
    <t xml:space="preserve">https://teams.microsoft.com/meet/33925227637758?p=o8Q9hf2IvfjGPxHCpK </t>
  </si>
  <si>
    <t xml:space="preserve">https://teams.microsoft.com/meet/37060332835373?p=yXO4IbvCuhQoCu7Q1N </t>
  </si>
  <si>
    <t xml:space="preserve">https://teams.microsoft.com/meet/33774670348303?p=Uyey2jTTeLI1hKWVn1 </t>
  </si>
  <si>
    <t xml:space="preserve">https://teams.microsoft.com/meet/34949659553749?p=Qz4KAKw4XeNEUBUhyj </t>
  </si>
  <si>
    <t xml:space="preserve">https://teams.microsoft.com/meet/3624986040702?p=WpnYXjQwqndSvimNod </t>
  </si>
  <si>
    <t xml:space="preserve">https://teams.microsoft.com/meet/38980612735148?p=vvp3XlUrJLwUSQusv0 </t>
  </si>
  <si>
    <t xml:space="preserve">https://teams.microsoft.com/meet/33146517740888?p=Is4zkhwoRg02biuom7 </t>
  </si>
  <si>
    <t xml:space="preserve">https://teams.microsoft.com/meet/36008751479272?p=ORNzt6RWVvIQN5MA4h </t>
  </si>
  <si>
    <t xml:space="preserve">https://teams.microsoft.com/meet/34320378051458?p=arNUunv6oa9UpG1cOb </t>
  </si>
  <si>
    <t xml:space="preserve">https://teams.microsoft.com/meet/34112959556351?p=2HD69CnbslFulDkH8k </t>
  </si>
  <si>
    <t xml:space="preserve">https://teams.microsoft.com/meet/38439458045802?p=ajyHBibQuQOVgWMsUs </t>
  </si>
  <si>
    <t xml:space="preserve">https://teams.microsoft.com/meet/36953319442850?p=RLDtWxL58dmp422sbs </t>
  </si>
  <si>
    <t xml:space="preserve">https://teams.microsoft.com/meet/39844378195530?p=GCHzTxoPyMUxmDsQvt </t>
  </si>
  <si>
    <t xml:space="preserve">https://teams.microsoft.com/meet/39727877119606?p=HLf4jQk8v2hbVoyKcE </t>
  </si>
  <si>
    <t xml:space="preserve">https://teams.microsoft.com/meet/38914190521964?p=TJoj09hQcEHLaB1gPz </t>
  </si>
  <si>
    <t xml:space="preserve">https://teams.microsoft.com/meet/37623878125220?p=3lcxPNdyXHvb3C6ZGW </t>
  </si>
  <si>
    <t xml:space="preserve">https://teams.microsoft.com/meet/39409163985473?p=s9jL1qO9ZkAq4RFQJc </t>
  </si>
  <si>
    <t xml:space="preserve">https://teams.microsoft.com/meet/37137227151034?p=Lj9ueWSN0jfnlDMROq </t>
  </si>
  <si>
    <t xml:space="preserve">https://teams.microsoft.com/meet/39483437365706?p=aVB3n0GcksBNxzmLBe </t>
  </si>
  <si>
    <t xml:space="preserve">https://teams.microsoft.com/meet/39371743756291?p=rclvCC1Pk9lGTicorh </t>
  </si>
  <si>
    <t xml:space="preserve">https://teams.microsoft.com/meet/33060195365943?p=uUA1owSGFXN8QVk4pA </t>
  </si>
  <si>
    <t xml:space="preserve">https://teams.microsoft.com/meet/33346842686518?p=WwszH8Dk5wpUXYdY1W </t>
  </si>
  <si>
    <t xml:space="preserve">https://teams.microsoft.com/meet/39318818947653?p=PhHalQRb2Hn92PRH18 </t>
  </si>
  <si>
    <t xml:space="preserve">https://teams.microsoft.com/meet/3250847820298?p=eh9dw6akbeFeq90yrI </t>
  </si>
  <si>
    <t xml:space="preserve">https://teams.microsoft.com/meet/3927782399480?p=ZoEbyj9a3uHlMMhO6W </t>
  </si>
  <si>
    <t xml:space="preserve">https://teams.microsoft.com/meet/38561271669733?p=LjuDx3QKne6aajFjC2 </t>
  </si>
  <si>
    <t xml:space="preserve">https://teams.microsoft.com/meet/34841828324052?p=Tw1Fx9DXO0m6u36AYL </t>
  </si>
  <si>
    <t xml:space="preserve">https://teams.microsoft.com/meet/34338778534157?p=VNerEhrIsuPCbihYzO </t>
  </si>
  <si>
    <t xml:space="preserve">https://teams.microsoft.com/meet/38043201089876?p=m6IA4k27NUxFyETlkC </t>
  </si>
  <si>
    <t xml:space="preserve">https://teams.microsoft.com/meet/31713090403178?p=WRu5EgBjD7JjhXNdHi </t>
  </si>
  <si>
    <t xml:space="preserve">https://teams.microsoft.com/meet/34038104649022?p=bZpADWzdObf86DUhaL </t>
  </si>
  <si>
    <t xml:space="preserve">https://teams.microsoft.com/meet/3134989202790?p=tU32WMC73ewKqUIYG4 </t>
  </si>
  <si>
    <t xml:space="preserve">https://teams.microsoft.com/meet/37060458521930?p=3fEFwao4JwizLWIgIo </t>
  </si>
  <si>
    <t xml:space="preserve">https://teams.microsoft.com/meet/3165546289251?p=IZnyCr9cgrQ7zzpqwb </t>
  </si>
  <si>
    <t xml:space="preserve">https://teams.microsoft.com/meet/37784285699460?p=3J9NfJFvtUI8KbwfOe </t>
  </si>
  <si>
    <t xml:space="preserve">https://teams.microsoft.com/meet/3782193901730?p=x9iKttk7NEFKZB1Iwg </t>
  </si>
  <si>
    <t xml:space="preserve">https://teams.microsoft.com/meet/33139281850867?p=YBf5hzNsI5KXLJ3CXH </t>
  </si>
  <si>
    <t xml:space="preserve">https://teams.microsoft.com/meet/32796840441556?p=Kw4d5M27D2vUODnLT5 </t>
  </si>
  <si>
    <t xml:space="preserve">https://teams.microsoft.com/meet/32586189218311?p=F8VdED05ElaNY5YONB </t>
  </si>
  <si>
    <t xml:space="preserve">https://teams.microsoft.com/meet/35582477403419?p=FUmYIxkD4onkqMyCy0 </t>
  </si>
  <si>
    <t xml:space="preserve">https://teams.microsoft.com/meet/36362387384047?p=FdFYRfLjaUrjQZpk1y </t>
  </si>
  <si>
    <t xml:space="preserve">https://teams.microsoft.com/meet/37757680524289?p=hFUMB3yGvt8L64o3at </t>
  </si>
  <si>
    <t xml:space="preserve">https://teams.microsoft.com/meet/35422452610741?p=ZI75G5tsSpanJyS6gP </t>
  </si>
  <si>
    <t xml:space="preserve">https://teams.microsoft.com/meet/34704636723655?p=F2FqqHXLD37nH8qvpH </t>
  </si>
  <si>
    <t xml:space="preserve">https://teams.microsoft.com/meet/38728238953548?p=2rOlHlZNovY4eSxoYB </t>
  </si>
  <si>
    <t xml:space="preserve">https://teams.microsoft.com/meet/37796459696887?p=gEaVED8vHT41BX8dCF </t>
  </si>
  <si>
    <t>https://teams.microsoft.com/meet/31502118497330?p=AUTrxiOGtRSsCcKx9w</t>
  </si>
  <si>
    <t xml:space="preserve">https://teams.microsoft.com/meet/36035243932906?p=2mO2XFQoB3BUvblw8j </t>
  </si>
  <si>
    <t xml:space="preserve">https://teams.microsoft.com/meet/32429767770480?p=1F8jC5aNXafqykxMdj </t>
  </si>
  <si>
    <t xml:space="preserve">https://teams.microsoft.com/meet/35355105951508?p=0FhCNDQdw8Kohz38En </t>
  </si>
  <si>
    <t xml:space="preserve">https://teams.microsoft.com/meet/32534799792497?p=sLQNpR7yKDNAL8iD23 </t>
  </si>
  <si>
    <t xml:space="preserve">https://teams.microsoft.com/meet/31830453854102?p=NrHyzXK5G6j573zp1w </t>
  </si>
  <si>
    <t xml:space="preserve">https://teams.microsoft.com/meet/37103914264299?p=aOSiE7Nb1JWc4e1p9S </t>
  </si>
  <si>
    <t xml:space="preserve">https://teams.microsoft.com/meet/36768118486186?p=RdrcrsVdRJelWHmndH </t>
  </si>
  <si>
    <t xml:space="preserve">https://teams.microsoft.com/meet/39174178318556?p=rZ5rnkWktlS8v90X8j </t>
  </si>
  <si>
    <t xml:space="preserve">https://teams.microsoft.com/meet/3316699159361?p=yG2jAqKhDzhaBiMVi3 </t>
  </si>
  <si>
    <t xml:space="preserve">https://teams.microsoft.com/meet/39330923398328?p=WphVCJ8jKAMR7MeWtN </t>
  </si>
  <si>
    <t xml:space="preserve">https://teams.microsoft.com/meet/31350708350782?p=xdBvc8f0GF1YOfZiw8 </t>
  </si>
  <si>
    <t xml:space="preserve">https://teams.microsoft.com/meet/34079761759011?p=YCH8VCf4bEIjCu7UVt </t>
  </si>
  <si>
    <t xml:space="preserve">https://teams.microsoft.com/meet/38817752570482?p=oQ1ePfH0qiq9nIaOMU </t>
  </si>
  <si>
    <t xml:space="preserve">https://teams.microsoft.com/meet/32673560060467?p=rlADLauSdHJHRqebcK </t>
  </si>
  <si>
    <t xml:space="preserve">https://teams.microsoft.com/meet/3294062074955?p=T1lhC8enF0PdnO4m8Q </t>
  </si>
  <si>
    <t xml:space="preserve">https://teams.microsoft.com/meet/32958908508322?p=Ep3my3lkJhryrzov7S </t>
  </si>
  <si>
    <t xml:space="preserve">https://teams.microsoft.com/meet/34374983635149?p=hqXiNu6YK5zezjboJH </t>
  </si>
  <si>
    <t xml:space="preserve">https://teams.microsoft.com/meet/3990976201545?p=KT1dSNpMYxYYXCk4by </t>
  </si>
  <si>
    <t xml:space="preserve">https://teams.microsoft.com/meet/38672800111449?p=om9DRekn2Q8Cotm8Rs </t>
  </si>
  <si>
    <t xml:space="preserve">https://teams.microsoft.com/meet/38797661706427?p=4CmsLuA0JgYeJ0L4wO </t>
  </si>
  <si>
    <t xml:space="preserve">https://teams.microsoft.com/meet/38703133741182?p=vvGrMu9fVp0QeFgnKK </t>
  </si>
  <si>
    <t xml:space="preserve">https://teams.microsoft.com/meet/33402982476083?p=JHbpDbpuWSZ46L2ump </t>
  </si>
  <si>
    <t xml:space="preserve">https://teams.microsoft.com/meet/34137217349756?p=DHTNGY8L27We2Ldzok </t>
  </si>
  <si>
    <t xml:space="preserve">https://teams.microsoft.com/meet/38044725861587?p=MZCL88Uwd1QHW4XO85 </t>
  </si>
  <si>
    <t xml:space="preserve">https://teams.microsoft.com/meet/39780714243512?p=tBclYivvJwdik1ph3G </t>
  </si>
  <si>
    <t xml:space="preserve">https://teams.microsoft.com/meet/36504180727490?p=0k38vO9F3zDwfpl9Vk </t>
  </si>
  <si>
    <t xml:space="preserve">https://teams.microsoft.com/meet/31019455347525?p=ZN7eAlVKUufj7zDUqb </t>
  </si>
  <si>
    <t xml:space="preserve">https://teams.microsoft.com/meet/33905802059273?p=QFqiEbJSHLKLTal2fZ </t>
  </si>
  <si>
    <t xml:space="preserve">https://teams.microsoft.com/meet/39997748350815?p=MiRsWzDTE3qCopN4iP </t>
  </si>
  <si>
    <t xml:space="preserve">https://teams.microsoft.com/meet/31589825178158?p=JjrHE2m97mS2inmxYW </t>
  </si>
  <si>
    <t xml:space="preserve">https://teams.microsoft.com/meet/39740213712197?p=1IycMQbmXYWPSEVezt </t>
  </si>
  <si>
    <t>Közgazdaságtan I. (Tb.-ről web) / Angol I. (otthonról web)</t>
  </si>
  <si>
    <r>
      <t>Angol II., 3. csop. (otthonról web) /</t>
    </r>
    <r>
      <rPr>
        <sz val="9"/>
        <color rgb="FF0070C0"/>
        <rFont val="Calibri"/>
        <family val="2"/>
        <charset val="238"/>
        <scheme val="minor"/>
      </rPr>
      <t xml:space="preserve"> Angol I. (otthonról web)</t>
    </r>
  </si>
  <si>
    <t xml:space="preserve">https://teams.microsoft.com/meet/35103025080337?p=O7yyTm98fHreYyYir0 </t>
  </si>
  <si>
    <t xml:space="preserve">https://teams.microsoft.com/meet/32596189151881?p=62BhvKYyvRCY3Xv0uK </t>
  </si>
  <si>
    <t>Márton Mária</t>
  </si>
  <si>
    <t>B-3-M526T</t>
  </si>
  <si>
    <t>Bevezetés a robottechnikába</t>
  </si>
  <si>
    <t>SZ-M-0-A101T</t>
  </si>
  <si>
    <t>SZ-B-0-A201T</t>
  </si>
  <si>
    <t>SZ-B-0-A108T</t>
  </si>
  <si>
    <t>Dr. Szabó Árpád</t>
  </si>
  <si>
    <t>SZ-B-0-A207T</t>
  </si>
  <si>
    <t>SZ-B-0-A207LE0</t>
  </si>
  <si>
    <t>SZ-B-0-A207LS1</t>
  </si>
  <si>
    <t>Marketingkutatás</t>
  </si>
  <si>
    <t>SZ-B-0-C301T</t>
  </si>
  <si>
    <t>Veres Hanga Katalin</t>
  </si>
  <si>
    <t>B-0-M512T</t>
  </si>
  <si>
    <t>Mechatronikai rendszerek I. (Szenzorok)</t>
  </si>
  <si>
    <t>Kolumbán Gábor</t>
  </si>
  <si>
    <t>SZ-B-0-A401T</t>
  </si>
  <si>
    <t>Szilágyi István</t>
  </si>
  <si>
    <t>SZ-B-0-A401LS1</t>
  </si>
  <si>
    <t>SZ-B-8-A402T</t>
  </si>
  <si>
    <t>Általános angol nyelv II.</t>
  </si>
  <si>
    <t>SZ-B-8-A402TS01</t>
  </si>
  <si>
    <t>SZ-B-1-A202T</t>
  </si>
  <si>
    <t>SZ-B-1-A202LS1</t>
  </si>
  <si>
    <t>SZ-M-4-C205T</t>
  </si>
  <si>
    <t>B2B marketing</t>
  </si>
  <si>
    <t>SZ-M-4-C205LE0</t>
  </si>
  <si>
    <t>SZ-M-4-C205LS1</t>
  </si>
  <si>
    <t>TB-3-M526T (vk)</t>
  </si>
  <si>
    <t>SZ-B-3-C603T</t>
  </si>
  <si>
    <t>Big data menedzsment</t>
  </si>
  <si>
    <t>SZ-B-3-C603LE0</t>
  </si>
  <si>
    <t>SZ-B-3-C603LS1</t>
  </si>
  <si>
    <t>SZ-B-4-C541T</t>
  </si>
  <si>
    <t>Content marketing a gyakorlatban</t>
  </si>
  <si>
    <t>SZ-M-8-8888T</t>
  </si>
  <si>
    <t>SZ-M-0-A101L(vk)</t>
  </si>
  <si>
    <t>SZ-B-3-C605T</t>
  </si>
  <si>
    <t>E-business esettanulmányok</t>
  </si>
  <si>
    <t>Kállai Emánuel</t>
  </si>
  <si>
    <t>SZ-B-3-C605LE0</t>
  </si>
  <si>
    <t>SZ-B-3-C605LS1</t>
  </si>
  <si>
    <t>SZ-B-3-C403T</t>
  </si>
  <si>
    <t>E-üzlet és kereskedelem</t>
  </si>
  <si>
    <t>SZ-B-3-C403LE0</t>
  </si>
  <si>
    <t>SZ-B-3-C403LS1</t>
  </si>
  <si>
    <t>SZ-M-0-C401T</t>
  </si>
  <si>
    <t>SZ-M-0-C401LE0</t>
  </si>
  <si>
    <t>SZ-M-0-C401LS1</t>
  </si>
  <si>
    <t>SZ-B-0-C402T</t>
  </si>
  <si>
    <t>Nagy Tünde</t>
  </si>
  <si>
    <t>SZ-B-0-C402LS1</t>
  </si>
  <si>
    <t>SZ-M-0-C202T</t>
  </si>
  <si>
    <t>SZ-M-0-C202LE0</t>
  </si>
  <si>
    <t>SZ-M-0-C202LS1</t>
  </si>
  <si>
    <t>Dr. Vigh László</t>
  </si>
  <si>
    <t>SZ-B-0-C404T</t>
  </si>
  <si>
    <t>Fleisz Emőke</t>
  </si>
  <si>
    <t>SZ-B-0-C404LE0</t>
  </si>
  <si>
    <t>SZ-B-0-C404LS1</t>
  </si>
  <si>
    <t>SZ-M-0-C203T</t>
  </si>
  <si>
    <t>SZ-M-0-C203LE0</t>
  </si>
  <si>
    <t>SZ-M-0-C203LS1</t>
  </si>
  <si>
    <t>Dr. Vigh László, Dr. Dornyi-Kovács Barbara, Dr. Juhász Krisztina, Dr. Kárpáti-Daróczi Judit, Dr. Miklós Ilona, Labossa Ildikó</t>
  </si>
  <si>
    <t>Dr. Dornyi-Kovács Barbara, Dr. Juhász Krisztina, Dr. Vigh László, Labossa Ildikó</t>
  </si>
  <si>
    <t>Dr. Vigh László, Dr. Dornyi-Kovács Barbara, Dr. Juhász Krisztina, Labossa Ildikó</t>
  </si>
  <si>
    <t>SZ-B-0-A201LE0</t>
  </si>
  <si>
    <t>SZ-B-0-A201LS1</t>
  </si>
  <si>
    <t>SZ-B-2-B602T</t>
  </si>
  <si>
    <t>SZ-B-2-B602LE0</t>
  </si>
  <si>
    <t>TF-1-A201T(et) német</t>
  </si>
  <si>
    <t>TF-1-A201T(et) angol</t>
  </si>
  <si>
    <t>Dr. Vigh László, Dr. Dornyi-Kovács Barbara, Dr. Juhász Krisztina</t>
  </si>
  <si>
    <t>Dr. Juhász Krisztina, Dr. Dornyi-Kovács Barbara, Dr. Vigh László</t>
  </si>
  <si>
    <t>SZ-B-0-A601T</t>
  </si>
  <si>
    <t>Tóth-Deák László</t>
  </si>
  <si>
    <t>SZ-B-0-A601LE0</t>
  </si>
  <si>
    <t>SZ-B-0-A108(vk)</t>
  </si>
  <si>
    <t>SZ-B-0-A206T</t>
  </si>
  <si>
    <t>SZ-B-0-A206LE0</t>
  </si>
  <si>
    <t>SZ-B-0-A206LS1</t>
  </si>
  <si>
    <t>SZ-B-0-C409T</t>
  </si>
  <si>
    <t>SZ-B-0-C409LE0</t>
  </si>
  <si>
    <t>SZ-B-0-C409LS1</t>
  </si>
  <si>
    <t>SZ-B-0-C301(vk)</t>
  </si>
  <si>
    <t>SZ-M-0-C205T</t>
  </si>
  <si>
    <t>SZ-M-0-C205LE0</t>
  </si>
  <si>
    <t>SZ-M-0-C205LS1</t>
  </si>
  <si>
    <t>SZ-B-0-C613T</t>
  </si>
  <si>
    <t>Gönczi Dezső</t>
  </si>
  <si>
    <t>SZ-B-0-C613LE0</t>
  </si>
  <si>
    <t>SZ-B-0-C613LS1</t>
  </si>
  <si>
    <t>BB-1-A203T(et)</t>
  </si>
  <si>
    <t>SZ-M-0-C403T</t>
  </si>
  <si>
    <t>SZ-M-0-C403LE0</t>
  </si>
  <si>
    <t>SZ-M-0-C403LS1</t>
  </si>
  <si>
    <t>Buda Lorina, Dr. Vigh László</t>
  </si>
  <si>
    <t>Dr. Várnai Ibolya, Dr. Vigh László</t>
  </si>
  <si>
    <t>SZ-B-3-C617T</t>
  </si>
  <si>
    <t>Online marketing és e-kommunikáció</t>
  </si>
  <si>
    <t>SZ-B-3-C617LE0</t>
  </si>
  <si>
    <t>SZ-B-3-C617LS1</t>
  </si>
  <si>
    <t>TM-4-D402T (et)</t>
  </si>
  <si>
    <t>SZ-B-0-A208T</t>
  </si>
  <si>
    <t>Dr. Geréb László</t>
  </si>
  <si>
    <t>SZ-B-0-A208LE0</t>
  </si>
  <si>
    <t>SZ-M-0-A201T</t>
  </si>
  <si>
    <t>SZ-M-0-A201LE1</t>
  </si>
  <si>
    <t>SZ-M-0-A201LS1</t>
  </si>
  <si>
    <t>SZ-B-0-A209T</t>
  </si>
  <si>
    <t>SZ-B-0-A209LE0</t>
  </si>
  <si>
    <t>SZ-B-0-A209LS1</t>
  </si>
  <si>
    <t>SZ-M-0-A202T</t>
  </si>
  <si>
    <t>SZ-M-0-A202LE0</t>
  </si>
  <si>
    <t>SZ-M-0-A202LS1</t>
  </si>
  <si>
    <t>Földi Péter_TB</t>
  </si>
  <si>
    <t>Vigh László_TB</t>
  </si>
  <si>
    <t>SZ-B-0-C417T</t>
  </si>
  <si>
    <t>SZ-B-0-C417LE0</t>
  </si>
  <si>
    <t>SZ-B-0-C417LS1</t>
  </si>
  <si>
    <t>SZ-M-4-C306T</t>
  </si>
  <si>
    <t>SZ-M-4-C306LE0</t>
  </si>
  <si>
    <t>SZ-M-4-C306LS1</t>
  </si>
  <si>
    <t>SZ-B-0-A109T</t>
  </si>
  <si>
    <t>SZ-B-0-A109LE0</t>
  </si>
  <si>
    <t>SZ-B-0-A109LS1</t>
  </si>
  <si>
    <t>SZ-B-0-C422T</t>
  </si>
  <si>
    <t>Tánczos Levente-József</t>
  </si>
  <si>
    <t>SZ-B-0-C422LE0</t>
  </si>
  <si>
    <t>SZ-B-0-C422LS1</t>
  </si>
  <si>
    <t>SZ-B-0-A210T</t>
  </si>
  <si>
    <t>SZ-B-0-A210LE0</t>
  </si>
  <si>
    <t>SZ-B-0-A210LS1</t>
  </si>
  <si>
    <t>SZ-B-4-C425T</t>
  </si>
  <si>
    <t>Zöldmarketing</t>
  </si>
  <si>
    <t>Simon Szilárd Sándor</t>
  </si>
  <si>
    <t>SZ-B-4-C425LS1</t>
  </si>
  <si>
    <t>13.00-tól</t>
  </si>
  <si>
    <t>13.00-14.30</t>
  </si>
  <si>
    <t>14.45-16.15</t>
  </si>
  <si>
    <t>Janóczki Mihály</t>
  </si>
  <si>
    <t>Dr. Janóczki Mihály</t>
  </si>
  <si>
    <t>MDS-0-0003T</t>
  </si>
  <si>
    <t>Compliance és KPI a fenntarthatóságban</t>
  </si>
  <si>
    <t>BMDS-0-0003LE0</t>
  </si>
  <si>
    <t>MDS-0-0009T</t>
  </si>
  <si>
    <t>Fenntartható vállalatirányítás</t>
  </si>
  <si>
    <t>BMDS-0-0009LE0</t>
  </si>
  <si>
    <t>MDS-0-0001T</t>
  </si>
  <si>
    <t>Fenntarthatóság alapjai</t>
  </si>
  <si>
    <t>Sárosi Eszter</t>
  </si>
  <si>
    <t>BMDS-0-0001LE0</t>
  </si>
  <si>
    <t>MDS-0-0002T</t>
  </si>
  <si>
    <t>Fenntarthatóság jogi háttere</t>
  </si>
  <si>
    <t>BMDS-0-0002LE0</t>
  </si>
  <si>
    <t>MDS-0-0008T</t>
  </si>
  <si>
    <t>Fenntarthatóság kommunikációja</t>
  </si>
  <si>
    <t>BMDS-0-0008LE0</t>
  </si>
  <si>
    <t>MDS-0-0007T</t>
  </si>
  <si>
    <t>Ipari környezetvédelem</t>
  </si>
  <si>
    <t>BMDS-0-0007LE0</t>
  </si>
  <si>
    <t>MDS-0-0010T</t>
  </si>
  <si>
    <t>Jelentéstétel és beszámolókészítés</t>
  </si>
  <si>
    <t>BMDS-0-0010LE0</t>
  </si>
  <si>
    <t>MDS-0-0006T</t>
  </si>
  <si>
    <t>Környezettechnika</t>
  </si>
  <si>
    <t>BMDS-0-0006LE0</t>
  </si>
  <si>
    <t>MDS-0-0004T</t>
  </si>
  <si>
    <t>Környezetvédelem</t>
  </si>
  <si>
    <t>BMDS-0-0004LE0</t>
  </si>
  <si>
    <t>MDS-8-SZGYT</t>
  </si>
  <si>
    <t>MDS-8-SZGY</t>
  </si>
  <si>
    <t>Dr. Janóczki Mihály_TB</t>
  </si>
  <si>
    <t>Dr. Dőry István</t>
  </si>
  <si>
    <t>Dr. Dőry István_TB</t>
  </si>
  <si>
    <t>MDS-0-0005T</t>
  </si>
  <si>
    <t>Társadalmi felelősségvállalás</t>
  </si>
  <si>
    <t>BMDS-0-0005LE0</t>
  </si>
  <si>
    <t>K-B-4-C109T</t>
  </si>
  <si>
    <t>Általános nyelv- előkészítő-I</t>
  </si>
  <si>
    <t>BK-B-4-C109NS1</t>
  </si>
  <si>
    <t>Szeminárium</t>
  </si>
  <si>
    <t>ERN-0-0126T</t>
  </si>
  <si>
    <t>Ecological Economics</t>
  </si>
  <si>
    <t>BERN-0-0126NE0</t>
  </si>
  <si>
    <t>Dr. Vigh László, Kökényesi Flóra</t>
  </si>
  <si>
    <t>SZ-B-0-A102T</t>
  </si>
  <si>
    <t>SZ-B-0-A102(vk)</t>
  </si>
  <si>
    <t>B-0-M305T</t>
  </si>
  <si>
    <t>Mechatronikai rendszerek modellezése</t>
  </si>
  <si>
    <t>B-0-M305T (vk)</t>
  </si>
  <si>
    <t>Szabó Veronika Anna</t>
  </si>
  <si>
    <t>B-1-A108T</t>
  </si>
  <si>
    <t>Német általános nyelv I. (II. nyelv)</t>
  </si>
  <si>
    <t>B-0-C201T</t>
  </si>
  <si>
    <t>Utazástörténet</t>
  </si>
  <si>
    <t>B-0-C201T (vk)</t>
  </si>
  <si>
    <t>B-3-C545T</t>
  </si>
  <si>
    <t>Vállalatok a glokális térben</t>
  </si>
  <si>
    <t>B-3-C545T (vk)</t>
  </si>
  <si>
    <t>Ellátásilánc menedzsment</t>
  </si>
  <si>
    <t>x</t>
  </si>
  <si>
    <t>Korcz Miklós Máté</t>
  </si>
  <si>
    <t>Wellner András Csaba</t>
  </si>
  <si>
    <t>Közgazd. I. (Bp.-ről web) / Nyelvi elők. (otthonról web)</t>
  </si>
  <si>
    <r>
      <t xml:space="preserve">Angol II., 2. cs. (otthonról web) / </t>
    </r>
    <r>
      <rPr>
        <sz val="9"/>
        <color rgb="FF0070C0"/>
        <rFont val="Calibri"/>
        <family val="2"/>
        <charset val="238"/>
        <scheme val="minor"/>
      </rPr>
      <t>Nyelvi elők. (otthonról web)</t>
    </r>
  </si>
  <si>
    <t>https://teams.microsoft.com/meet/38328739188695?p=bA5ZH9JYwR5Szn23rl</t>
  </si>
  <si>
    <t>https://teams.microsoft.com/meet/37252159489613?p=OCp3H1Jo9xscJrVeSM</t>
  </si>
  <si>
    <t>Szám. seg. mérés (plusz terem)</t>
  </si>
  <si>
    <t>Dr. Sándor Zsolt Péter, Wellner András Csaba</t>
  </si>
  <si>
    <t>BB-1-A108N(ET)</t>
  </si>
  <si>
    <t>Laki Balázs_BP</t>
  </si>
  <si>
    <t>13.30-14.15</t>
  </si>
  <si>
    <t>14.15-ig, web</t>
  </si>
  <si>
    <t>M-0-A104T</t>
  </si>
  <si>
    <t>Modern közgazdasági és piacelméletek</t>
  </si>
  <si>
    <t>M-0-A104L0 (vk)</t>
  </si>
  <si>
    <t>Póka Viktor_TB</t>
  </si>
  <si>
    <t>Póka Viktor_BP</t>
  </si>
  <si>
    <t>B-0-C529T</t>
  </si>
  <si>
    <t>Számvitel III.</t>
  </si>
  <si>
    <t>TB-0-C529T (vk)</t>
  </si>
  <si>
    <t>SZ-B-4-C541LS01</t>
  </si>
  <si>
    <t>B-8-D701-2FT</t>
  </si>
  <si>
    <t>Szakdolgozat - gazdasági alapszak-2F(felülbírálat)</t>
  </si>
  <si>
    <t>BB-8-D701-2FT</t>
  </si>
  <si>
    <t>B-8-S708-2FT</t>
  </si>
  <si>
    <t>Szakszeminárium 2.(gazdasági)-2F felülbírálati</t>
  </si>
  <si>
    <t>Magyar Tímea</t>
  </si>
  <si>
    <t>Dr. Kolumbán Sándor</t>
  </si>
  <si>
    <t>N7S-012T</t>
  </si>
  <si>
    <t>Business Graphics and WebDesign Fundamentals</t>
  </si>
  <si>
    <t>Ing. PhD. Laco Peter</t>
  </si>
  <si>
    <t>N7S-012NE0</t>
  </si>
  <si>
    <t>Herner Katalin</t>
  </si>
  <si>
    <t>Dr. Peredy Zoltán Sándor, Kökényesi Flóra</t>
  </si>
  <si>
    <t>Koterle Gábor</t>
  </si>
  <si>
    <t>Dr. Sándor Zsolt Péter, Wellner András Csaba, Korcz Miklós Máté</t>
  </si>
  <si>
    <t>Dr. Sándor Zsolt Péter, Korcz Miklós Máté</t>
  </si>
  <si>
    <t>N7S-001T</t>
  </si>
  <si>
    <t>Intercultural Management</t>
  </si>
  <si>
    <t>Anne Vanmaercke Dr., Francois Cudel Dr.</t>
  </si>
  <si>
    <t>N7S-001NE0</t>
  </si>
  <si>
    <t>dr. Csepregi István</t>
  </si>
  <si>
    <t>Tomaj Zsófia</t>
  </si>
  <si>
    <t>Lukács András Sándor, Dr. Janóczki Mihály</t>
  </si>
  <si>
    <t>Dr. Pócsik Orsolya</t>
  </si>
  <si>
    <t>N7S-026T</t>
  </si>
  <si>
    <t>Sustainability in the tourism sector using AI solutions - circular economy for sustainable hospitality and tourism</t>
  </si>
  <si>
    <t>Antonio Melo Prof.Dr.</t>
  </si>
  <si>
    <t>N7S-026NE0</t>
  </si>
  <si>
    <t>N7K-026T</t>
  </si>
  <si>
    <t>Sustainability in the tourism sector using AI solutions - circular economy for sustainable hospitality and tourism(M)</t>
  </si>
  <si>
    <t>N7K-026NE0</t>
  </si>
  <si>
    <t>Bohács Bernadette</t>
  </si>
  <si>
    <t>N7S-004T</t>
  </si>
  <si>
    <t>The sense and use of Entrepreneurial Creativity in Business of the future</t>
  </si>
  <si>
    <t>Marc Clerkx</t>
  </si>
  <si>
    <t>N7S-004NE0</t>
  </si>
  <si>
    <t>Dr. Bíró Csaba</t>
  </si>
  <si>
    <t>Dr. Bíró Csaba, Dr. Gondos Borbála</t>
  </si>
  <si>
    <t>Mészáros János</t>
  </si>
  <si>
    <t>19:30-ig</t>
  </si>
  <si>
    <t>17.00-19.30</t>
  </si>
  <si>
    <r>
      <t xml:space="preserve">M. szaknyelv II. (angol 2. csop.) </t>
    </r>
    <r>
      <rPr>
        <sz val="9"/>
        <color rgb="FF00B050"/>
        <rFont val="Calibri"/>
        <family val="2"/>
        <charset val="238"/>
        <scheme val="minor"/>
      </rPr>
      <t>/ Az R alapjai (szv.) (web)</t>
    </r>
  </si>
  <si>
    <r>
      <t xml:space="preserve">M. szaknyelv II. (német) / (angol 2. csop.) </t>
    </r>
    <r>
      <rPr>
        <sz val="9"/>
        <color rgb="FF00B050"/>
        <rFont val="Calibri"/>
        <family val="2"/>
        <charset val="238"/>
        <scheme val="minor"/>
      </rPr>
      <t>/ Az R (szv.) (web)</t>
    </r>
  </si>
  <si>
    <t>16.15-ig</t>
  </si>
  <si>
    <t>8.45-től, otthonról web</t>
  </si>
  <si>
    <t>14.30-16.00</t>
  </si>
  <si>
    <t>16.15-17.45</t>
  </si>
  <si>
    <t>14.30-tól web</t>
  </si>
  <si>
    <t>17.45-ig web</t>
  </si>
  <si>
    <t>https://teams.microsoft.com/meet/362806469859263?p=Gq8hZjJ6sFHrqVj91r</t>
  </si>
  <si>
    <t>16.00-18.30</t>
  </si>
  <si>
    <t>16.00-tól web</t>
  </si>
  <si>
    <t>16.00-16.45</t>
  </si>
  <si>
    <t>16.00-tól,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</si>
</sst>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E]mmmm\ d\.;@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0070C0"/>
      <name val="Calibri"/>
      <family val="2"/>
      <charset val="238"/>
      <scheme val="minor"/>
    </font>
    <font>
      <sz val="9"/>
      <color rgb="FF00B05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9"/>
      <color rgb="FF7030A0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/>
    <xf numFmtId="0" fontId="5" fillId="0" borderId="0" xfId="0" applyFont="1"/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0" xfId="0" applyFont="1"/>
    <xf numFmtId="49" fontId="0" fillId="0" borderId="0" xfId="0" applyNumberFormat="1"/>
    <xf numFmtId="0" fontId="8" fillId="0" borderId="0" xfId="0" applyFont="1"/>
    <xf numFmtId="164" fontId="0" fillId="0" borderId="0" xfId="0" applyNumberFormat="1"/>
    <xf numFmtId="49" fontId="0" fillId="0" borderId="3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0" xfId="0" applyFont="1"/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4" fontId="2" fillId="0" borderId="0" xfId="0" applyNumberFormat="1" applyFont="1"/>
    <xf numFmtId="0" fontId="14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1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/>
    </xf>
    <xf numFmtId="0" fontId="17" fillId="0" borderId="0" xfId="0" applyFont="1" applyAlignment="1">
      <alignment horizontal="right" vertical="top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25%20tavasz/Levelez&#337;s%20&#243;rarend%20250513.xlsx" TargetMode="External"/><Relationship Id="rId2" Type="http://schemas.openxmlformats.org/officeDocument/2006/relationships/externalLinkPath" Target="file:///C:\Adat\2.%20Iskola\8.%20Edutus\1.%20&#211;rarend,%20vizsgarend\25%20tavasz\Levelez&#337;s%20&#243;rarend%20250513.xlsx" TargetMode="External"/><Relationship Id="rId1" Type="http://schemas.openxmlformats.org/officeDocument/2006/relationships/externalLinkPath" Target="/Adat/2.%20Iskola/8.%20Edutus/1.%20&#211;rarend,%20vizsgarend/25%20tavasz/Levelez&#337;s%20&#243;rarend%202505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egéd"/>
      <sheetName val="Bp. terem"/>
      <sheetName val="Tb. terem"/>
      <sheetName val="Bp."/>
      <sheetName val="Tb."/>
      <sheetName val="Útmutató"/>
      <sheetName val="Alap"/>
      <sheetName val="Oktató"/>
      <sheetName val="B1"/>
      <sheetName val="1T"/>
      <sheetName val="B1M"/>
      <sheetName val="1E"/>
      <sheetName val="T1"/>
      <sheetName val="FK"/>
      <sheetName val="FM"/>
      <sheetName val="1Mű"/>
      <sheetName val="1Me"/>
      <sheetName val="T1M"/>
      <sheetName val="B2GI"/>
      <sheetName val="B2GN"/>
      <sheetName val="B2KL"/>
      <sheetName val="BKM"/>
      <sheetName val="B2KN"/>
      <sheetName val="B2M"/>
      <sheetName val="2E"/>
      <sheetName val="T2GI"/>
      <sheetName val="T2GN"/>
      <sheetName val="T2KL"/>
      <sheetName val="TKM"/>
      <sheetName val="T2KN"/>
      <sheetName val="2Mű"/>
      <sheetName val="2Me"/>
      <sheetName val="T2M"/>
      <sheetName val="B3GI"/>
      <sheetName val="B3GN"/>
      <sheetName val="B3KL"/>
      <sheetName val="B3KN"/>
      <sheetName val="T3GI"/>
      <sheetName val="T3GN"/>
      <sheetName val="T3KL"/>
      <sheetName val="T3KN"/>
      <sheetName val="3Mű"/>
      <sheetName val="3Me"/>
    </sheetNames>
    <sheetDataSet>
      <sheetData sheetId="0">
        <row r="1">
          <cell r="A1" t="str">
            <v>Antalík Imrich</v>
          </cell>
          <cell r="C1">
            <v>201</v>
          </cell>
          <cell r="D1">
            <v>1</v>
          </cell>
        </row>
        <row r="2">
          <cell r="A2" t="str">
            <v>Balog Mónika</v>
          </cell>
          <cell r="C2">
            <v>202</v>
          </cell>
          <cell r="D2">
            <v>2</v>
          </cell>
        </row>
        <row r="3">
          <cell r="A3" t="str">
            <v>Barna Zsolt</v>
          </cell>
          <cell r="C3">
            <v>205</v>
          </cell>
          <cell r="D3">
            <v>3</v>
          </cell>
        </row>
        <row r="4">
          <cell r="A4" t="str">
            <v>Barócsi Zoltán</v>
          </cell>
          <cell r="C4">
            <v>206</v>
          </cell>
          <cell r="D4">
            <v>6</v>
          </cell>
        </row>
        <row r="5">
          <cell r="A5" t="str">
            <v>Belyó Pál</v>
          </cell>
          <cell r="C5">
            <v>207</v>
          </cell>
          <cell r="D5">
            <v>212</v>
          </cell>
        </row>
        <row r="6">
          <cell r="A6" t="str">
            <v>Borbás Lajos</v>
          </cell>
          <cell r="C6">
            <v>208</v>
          </cell>
          <cell r="D6">
            <v>213</v>
          </cell>
        </row>
        <row r="7">
          <cell r="A7" t="str">
            <v>Böröczki Ágoston</v>
          </cell>
          <cell r="C7">
            <v>209</v>
          </cell>
          <cell r="D7">
            <v>214</v>
          </cell>
        </row>
        <row r="8">
          <cell r="A8" t="str">
            <v>Brunner Zsuzsanna</v>
          </cell>
          <cell r="C8">
            <v>210</v>
          </cell>
          <cell r="D8">
            <v>215</v>
          </cell>
        </row>
        <row r="9">
          <cell r="A9" t="str">
            <v>Buda Lorina</v>
          </cell>
          <cell r="C9">
            <v>212</v>
          </cell>
          <cell r="D9">
            <v>216</v>
          </cell>
        </row>
        <row r="10">
          <cell r="A10" t="str">
            <v>Csépe Bálintné</v>
          </cell>
          <cell r="C10">
            <v>214</v>
          </cell>
          <cell r="D10">
            <v>217</v>
          </cell>
        </row>
        <row r="11">
          <cell r="A11" t="str">
            <v>Cservenyi Dóra</v>
          </cell>
          <cell r="C11">
            <v>215</v>
          </cell>
          <cell r="D11">
            <v>401</v>
          </cell>
        </row>
        <row r="12">
          <cell r="A12" t="str">
            <v>Deés Szilvia</v>
          </cell>
          <cell r="C12">
            <v>217</v>
          </cell>
          <cell r="D12">
            <v>402</v>
          </cell>
        </row>
        <row r="13">
          <cell r="A13" t="str">
            <v>Dobos Ádám</v>
          </cell>
          <cell r="D13">
            <v>403</v>
          </cell>
        </row>
        <row r="14">
          <cell r="A14" t="str">
            <v>Dornyi-Kovács Barbara</v>
          </cell>
          <cell r="D14">
            <v>408</v>
          </cell>
        </row>
        <row r="15">
          <cell r="A15" t="str">
            <v>Duga Zsófia</v>
          </cell>
          <cell r="D15">
            <v>501</v>
          </cell>
        </row>
        <row r="16">
          <cell r="A16" t="str">
            <v>Ferencz-Antal Klára</v>
          </cell>
          <cell r="D16">
            <v>601</v>
          </cell>
        </row>
        <row r="17">
          <cell r="A17" t="str">
            <v>Fiamné T. Nagy Judit</v>
          </cell>
          <cell r="D17">
            <v>603</v>
          </cell>
        </row>
        <row r="18">
          <cell r="A18" t="str">
            <v>Gaál Béla</v>
          </cell>
          <cell r="D18">
            <v>604</v>
          </cell>
        </row>
        <row r="19">
          <cell r="A19" t="str">
            <v>Gellért Judit</v>
          </cell>
          <cell r="D19">
            <v>605</v>
          </cell>
        </row>
        <row r="20">
          <cell r="A20" t="str">
            <v>Gondos Borbála</v>
          </cell>
          <cell r="D20" t="str">
            <v>A/Nae.</v>
          </cell>
        </row>
        <row r="21">
          <cell r="A21" t="str">
            <v>Havasi Bálint</v>
          </cell>
          <cell r="D21" t="str">
            <v>Passzív</v>
          </cell>
        </row>
        <row r="22">
          <cell r="A22" t="str">
            <v>Havasi Zoltán</v>
          </cell>
        </row>
        <row r="23">
          <cell r="A23" t="str">
            <v>Janóczki Mihály</v>
          </cell>
        </row>
        <row r="24">
          <cell r="A24" t="str">
            <v>Juhász Krisztina</v>
          </cell>
        </row>
        <row r="25">
          <cell r="A25" t="str">
            <v>Kárpáti-Daróczi Judit</v>
          </cell>
        </row>
        <row r="26">
          <cell r="A26" t="str">
            <v>Kovács Gergely</v>
          </cell>
        </row>
        <row r="27">
          <cell r="A27" t="str">
            <v>Köbli Ádám</v>
          </cell>
        </row>
        <row r="28">
          <cell r="A28" t="str">
            <v>Krupánszkyné Léhárt Marianna</v>
          </cell>
        </row>
        <row r="29">
          <cell r="A29" t="str">
            <v>Labossa Ildikó</v>
          </cell>
        </row>
        <row r="30">
          <cell r="A30" t="str">
            <v>Lábszki József</v>
          </cell>
        </row>
        <row r="31">
          <cell r="A31" t="str">
            <v>Lakatos Péter</v>
          </cell>
        </row>
        <row r="32">
          <cell r="A32" t="str">
            <v>Lányi Márton</v>
          </cell>
        </row>
        <row r="33">
          <cell r="A33" t="str">
            <v>Menich-Jónás Judit</v>
          </cell>
        </row>
        <row r="34">
          <cell r="A34" t="str">
            <v>Molnár László</v>
          </cell>
        </row>
        <row r="35">
          <cell r="A35" t="str">
            <v>Molnárné Dőry Zsófia</v>
          </cell>
        </row>
        <row r="36">
          <cell r="A36" t="str">
            <v>Nagy Róbert</v>
          </cell>
        </row>
        <row r="37">
          <cell r="A37" t="str">
            <v>Nagyné Csóti Beáta</v>
          </cell>
        </row>
        <row r="38">
          <cell r="A38" t="str">
            <v>Nemes Ágnes</v>
          </cell>
        </row>
        <row r="39">
          <cell r="A39" t="str">
            <v>Némethné Gál Andrea</v>
          </cell>
        </row>
        <row r="40">
          <cell r="A40" t="str">
            <v>Nyeste Zsolt</v>
          </cell>
        </row>
        <row r="41">
          <cell r="A41" t="str">
            <v>Palotai Péter</v>
          </cell>
        </row>
        <row r="42">
          <cell r="A42" t="str">
            <v>Papp Vanda</v>
          </cell>
        </row>
        <row r="43">
          <cell r="A43" t="str">
            <v>Peredy Zoltán</v>
          </cell>
        </row>
        <row r="44">
          <cell r="A44" t="str">
            <v>Piroska László</v>
          </cell>
        </row>
        <row r="45">
          <cell r="A45" t="str">
            <v>Reményi Dominika</v>
          </cell>
        </row>
        <row r="46">
          <cell r="A46" t="str">
            <v>Sárkány Péter</v>
          </cell>
        </row>
        <row r="47">
          <cell r="A47" t="str">
            <v>Szabó Zsófia</v>
          </cell>
        </row>
        <row r="48">
          <cell r="A48" t="str">
            <v>Szamosi Barna</v>
          </cell>
        </row>
        <row r="49">
          <cell r="A49" t="str">
            <v>Szentgyörgyiné Gyöngyösi Éva</v>
          </cell>
        </row>
        <row r="50">
          <cell r="A50" t="str">
            <v>Tóth Éva</v>
          </cell>
        </row>
        <row r="51">
          <cell r="A51" t="str">
            <v>Török István</v>
          </cell>
        </row>
        <row r="52">
          <cell r="A52" t="str">
            <v>Valkó Vivien</v>
          </cell>
        </row>
        <row r="53">
          <cell r="A53" t="str">
            <v>Varga István</v>
          </cell>
        </row>
        <row r="54">
          <cell r="A54" t="str">
            <v>Vavra Gábor</v>
          </cell>
        </row>
        <row r="55">
          <cell r="A55" t="str">
            <v>Várnai Ibolya</v>
          </cell>
        </row>
        <row r="56">
          <cell r="A56" t="str">
            <v>Vigh László</v>
          </cell>
        </row>
        <row r="57">
          <cell r="A57" t="str">
            <v>Zalahegyi Zoltán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80"/>
  <sheetViews>
    <sheetView topLeftCell="A152" workbookViewId="0">
      <selection activeCell="T180" sqref="T180"/>
    </sheetView>
  </sheetViews>
  <sheetFormatPr defaultRowHeight="14.4" x14ac:dyDescent="0.3"/>
  <cols>
    <col min="1" max="1" width="16.33203125" customWidth="1"/>
    <col min="3" max="4" width="9.109375" style="2"/>
    <col min="7" max="7" width="14.88671875" customWidth="1"/>
    <col min="14" max="14" width="8.88671875" style="30"/>
    <col min="16" max="16" width="9.6640625" bestFit="1" customWidth="1"/>
  </cols>
  <sheetData>
    <row r="1" spans="1:21" x14ac:dyDescent="0.3">
      <c r="A1" s="20" t="s">
        <v>178</v>
      </c>
      <c r="C1" s="2">
        <v>201</v>
      </c>
      <c r="D1" s="2">
        <v>1</v>
      </c>
      <c r="F1">
        <v>1</v>
      </c>
      <c r="G1" s="11" t="s">
        <v>52</v>
      </c>
      <c r="I1" t="s">
        <v>323</v>
      </c>
      <c r="J1">
        <v>206</v>
      </c>
      <c r="K1">
        <v>207</v>
      </c>
      <c r="N1" s="30" t="s">
        <v>1335</v>
      </c>
      <c r="O1" t="s">
        <v>33</v>
      </c>
      <c r="P1">
        <f>VLOOKUP(N1,kurzusok!E:G,3,FALSE)</f>
        <v>66</v>
      </c>
      <c r="S1" t="s">
        <v>1337</v>
      </c>
      <c r="T1" t="s">
        <v>33</v>
      </c>
      <c r="U1">
        <f>VLOOKUP(S1,kurzusok!E:G,3,FALSE)</f>
        <v>63</v>
      </c>
    </row>
    <row r="2" spans="1:21" x14ac:dyDescent="0.3">
      <c r="A2" s="20" t="s">
        <v>466</v>
      </c>
      <c r="C2" s="2">
        <v>202</v>
      </c>
      <c r="D2" s="2">
        <v>2</v>
      </c>
      <c r="F2">
        <v>2</v>
      </c>
      <c r="G2" s="11" t="s">
        <v>53</v>
      </c>
      <c r="I2" t="s">
        <v>324</v>
      </c>
      <c r="J2">
        <v>213</v>
      </c>
      <c r="K2">
        <v>214</v>
      </c>
      <c r="N2" s="30" t="s">
        <v>1333</v>
      </c>
      <c r="O2" t="s">
        <v>33</v>
      </c>
      <c r="P2">
        <f>VLOOKUP(N2,kurzusok!E:G,3,FALSE)</f>
        <v>67</v>
      </c>
      <c r="S2" t="s">
        <v>1336</v>
      </c>
      <c r="T2" t="s">
        <v>33</v>
      </c>
      <c r="U2">
        <f>VLOOKUP(S2,kurzusok!E:G,3,FALSE)</f>
        <v>63</v>
      </c>
    </row>
    <row r="3" spans="1:21" x14ac:dyDescent="0.3">
      <c r="A3" s="20" t="s">
        <v>85</v>
      </c>
      <c r="C3" s="2">
        <v>205</v>
      </c>
      <c r="D3" s="2">
        <v>3</v>
      </c>
      <c r="F3">
        <v>3</v>
      </c>
      <c r="G3" s="11" t="s">
        <v>54</v>
      </c>
      <c r="I3" t="s">
        <v>325</v>
      </c>
      <c r="J3">
        <v>220</v>
      </c>
      <c r="K3">
        <v>221</v>
      </c>
      <c r="N3" s="30" t="s">
        <v>867</v>
      </c>
      <c r="O3" t="s">
        <v>30</v>
      </c>
      <c r="P3">
        <f>VLOOKUP(N3,kurzusok!E:G,3,FALSE)</f>
        <v>59</v>
      </c>
      <c r="S3" t="s">
        <v>869</v>
      </c>
      <c r="T3" t="s">
        <v>30</v>
      </c>
      <c r="U3">
        <f>VLOOKUP(S3,kurzusok!E:G,3,FALSE)</f>
        <v>119</v>
      </c>
    </row>
    <row r="4" spans="1:21" x14ac:dyDescent="0.3">
      <c r="A4" s="20" t="s">
        <v>311</v>
      </c>
      <c r="C4" s="2">
        <v>206</v>
      </c>
      <c r="D4" s="2">
        <v>6</v>
      </c>
      <c r="F4">
        <v>4</v>
      </c>
      <c r="G4" s="11" t="s">
        <v>55</v>
      </c>
      <c r="I4" t="s">
        <v>326</v>
      </c>
      <c r="J4">
        <v>227</v>
      </c>
      <c r="K4">
        <v>228</v>
      </c>
      <c r="N4" s="30" t="s">
        <v>865</v>
      </c>
      <c r="O4" t="s">
        <v>30</v>
      </c>
      <c r="P4">
        <f>VLOOKUP(N4,kurzusok!E:G,3,FALSE)</f>
        <v>59</v>
      </c>
      <c r="S4" t="s">
        <v>868</v>
      </c>
      <c r="T4" t="s">
        <v>30</v>
      </c>
      <c r="U4">
        <f>VLOOKUP(S4,kurzusok!E:G,3,FALSE)</f>
        <v>119</v>
      </c>
    </row>
    <row r="5" spans="1:21" x14ac:dyDescent="0.3">
      <c r="A5" s="20" t="s">
        <v>29</v>
      </c>
      <c r="C5" s="2">
        <v>207</v>
      </c>
      <c r="D5" s="2">
        <v>212</v>
      </c>
      <c r="F5">
        <v>5</v>
      </c>
      <c r="G5" s="11" t="s">
        <v>56</v>
      </c>
      <c r="I5" t="s">
        <v>327</v>
      </c>
      <c r="J5">
        <v>306</v>
      </c>
      <c r="K5">
        <v>307</v>
      </c>
      <c r="N5" s="30" t="s">
        <v>1179</v>
      </c>
      <c r="O5" t="s">
        <v>32</v>
      </c>
      <c r="P5">
        <f>VLOOKUP(N5,kurzusok!E:G,3,FALSE)</f>
        <v>60</v>
      </c>
      <c r="S5" t="s">
        <v>1181</v>
      </c>
      <c r="T5" t="s">
        <v>32</v>
      </c>
      <c r="U5">
        <f>VLOOKUP(S5,kurzusok!E:G,3,FALSE)</f>
        <v>95</v>
      </c>
    </row>
    <row r="6" spans="1:21" x14ac:dyDescent="0.3">
      <c r="A6" s="20" t="s">
        <v>36</v>
      </c>
      <c r="C6" s="2">
        <v>208</v>
      </c>
      <c r="D6" s="2">
        <v>213</v>
      </c>
      <c r="F6">
        <v>6</v>
      </c>
      <c r="G6" s="11" t="s">
        <v>57</v>
      </c>
      <c r="I6" t="s">
        <v>328</v>
      </c>
      <c r="J6">
        <v>313</v>
      </c>
      <c r="K6">
        <v>314</v>
      </c>
      <c r="N6" s="30" t="s">
        <v>1177</v>
      </c>
      <c r="O6" t="s">
        <v>32</v>
      </c>
      <c r="P6">
        <f>VLOOKUP(N6,kurzusok!E:G,3,FALSE)</f>
        <v>60</v>
      </c>
      <c r="S6" t="s">
        <v>1180</v>
      </c>
      <c r="T6" t="s">
        <v>32</v>
      </c>
      <c r="U6">
        <f>VLOOKUP(S6,kurzusok!E:G,3,FALSE)</f>
        <v>95</v>
      </c>
    </row>
    <row r="7" spans="1:21" x14ac:dyDescent="0.3">
      <c r="A7" s="20" t="s">
        <v>458</v>
      </c>
      <c r="C7" s="2">
        <v>209</v>
      </c>
      <c r="D7" s="2">
        <v>214</v>
      </c>
      <c r="F7">
        <v>7</v>
      </c>
      <c r="G7" s="11" t="s">
        <v>58</v>
      </c>
      <c r="I7" t="s">
        <v>329</v>
      </c>
      <c r="J7">
        <v>320</v>
      </c>
      <c r="K7">
        <v>321</v>
      </c>
      <c r="N7" s="30" t="s">
        <v>955</v>
      </c>
      <c r="O7" t="s">
        <v>64</v>
      </c>
      <c r="P7">
        <f>VLOOKUP(N7,kurzusok!E:G,3,FALSE)</f>
        <v>45</v>
      </c>
      <c r="S7" t="s">
        <v>957</v>
      </c>
      <c r="T7" t="s">
        <v>64</v>
      </c>
      <c r="U7">
        <f>VLOOKUP(S7,kurzusok!E:G,3,FALSE)</f>
        <v>42</v>
      </c>
    </row>
    <row r="8" spans="1:21" x14ac:dyDescent="0.3">
      <c r="A8" s="20" t="s">
        <v>180</v>
      </c>
      <c r="C8" s="2">
        <v>210</v>
      </c>
      <c r="D8" s="2">
        <v>215</v>
      </c>
      <c r="I8" t="s">
        <v>330</v>
      </c>
      <c r="J8">
        <v>327</v>
      </c>
      <c r="K8">
        <v>328</v>
      </c>
      <c r="N8" s="30" t="s">
        <v>1117</v>
      </c>
      <c r="O8" t="s">
        <v>501</v>
      </c>
      <c r="P8">
        <f>VLOOKUP(N8,kurzusok!E:G,3,FALSE)</f>
        <v>7</v>
      </c>
      <c r="S8" t="s">
        <v>1895</v>
      </c>
      <c r="T8" s="20" t="s">
        <v>387</v>
      </c>
      <c r="U8" s="12">
        <f>VLOOKUP(S8,kurzusok!E:G,3,FALSE)+U10+U12</f>
        <v>91</v>
      </c>
    </row>
    <row r="9" spans="1:21" x14ac:dyDescent="0.3">
      <c r="A9" s="20" t="s">
        <v>181</v>
      </c>
      <c r="C9" s="2">
        <v>214</v>
      </c>
      <c r="D9" s="2">
        <v>216</v>
      </c>
      <c r="F9">
        <v>206</v>
      </c>
      <c r="G9" s="13">
        <v>46059</v>
      </c>
      <c r="I9" t="s">
        <v>336</v>
      </c>
      <c r="J9">
        <v>403</v>
      </c>
      <c r="K9">
        <v>404</v>
      </c>
      <c r="N9" s="30" t="s">
        <v>1115</v>
      </c>
      <c r="O9" t="s">
        <v>501</v>
      </c>
      <c r="P9">
        <f>VLOOKUP(N9,kurzusok!E:G,3,FALSE)</f>
        <v>7</v>
      </c>
      <c r="S9" t="s">
        <v>1896</v>
      </c>
      <c r="T9" s="20" t="s">
        <v>387</v>
      </c>
      <c r="U9">
        <f>VLOOKUP(S9,kurzusok!E:G,3,FALSE)</f>
        <v>53</v>
      </c>
    </row>
    <row r="10" spans="1:21" x14ac:dyDescent="0.3">
      <c r="A10" s="20" t="s">
        <v>20</v>
      </c>
      <c r="C10" s="2">
        <v>215</v>
      </c>
      <c r="D10" s="2">
        <v>217</v>
      </c>
      <c r="F10">
        <v>207</v>
      </c>
      <c r="G10" s="13">
        <v>46060</v>
      </c>
      <c r="I10" t="s">
        <v>331</v>
      </c>
      <c r="J10">
        <v>410</v>
      </c>
      <c r="K10">
        <v>411</v>
      </c>
      <c r="N10" s="30" t="s">
        <v>519</v>
      </c>
      <c r="O10" t="s">
        <v>65</v>
      </c>
      <c r="P10">
        <f>VLOOKUP(N10,kurzusok!E:G,3,FALSE)</f>
        <v>52</v>
      </c>
      <c r="S10" t="s">
        <v>1898</v>
      </c>
      <c r="T10" s="20" t="s">
        <v>387</v>
      </c>
      <c r="U10">
        <f>VLOOKUP(S10,kurzusok!E:G,3,FALSE)</f>
        <v>30</v>
      </c>
    </row>
    <row r="11" spans="1:21" x14ac:dyDescent="0.3">
      <c r="A11" s="20" t="s">
        <v>264</v>
      </c>
      <c r="C11" s="2">
        <v>217</v>
      </c>
      <c r="D11" s="2">
        <v>401</v>
      </c>
      <c r="F11">
        <v>213</v>
      </c>
      <c r="G11" s="13">
        <v>46066</v>
      </c>
      <c r="I11" t="s">
        <v>332</v>
      </c>
      <c r="J11">
        <v>417</v>
      </c>
      <c r="K11">
        <v>418</v>
      </c>
      <c r="N11" s="30" t="s">
        <v>517</v>
      </c>
      <c r="O11" t="s">
        <v>65</v>
      </c>
      <c r="P11">
        <f>VLOOKUP(N11,kurzusok!E:G,3,FALSE)</f>
        <v>52</v>
      </c>
      <c r="S11" t="s">
        <v>1899</v>
      </c>
      <c r="T11" s="20" t="s">
        <v>387</v>
      </c>
      <c r="U11">
        <f>VLOOKUP(S11,kurzusok!E:G,3,FALSE)</f>
        <v>30</v>
      </c>
    </row>
    <row r="12" spans="1:21" x14ac:dyDescent="0.3">
      <c r="A12" s="20" t="s">
        <v>294</v>
      </c>
      <c r="C12" s="2">
        <v>4</v>
      </c>
      <c r="D12" s="2">
        <v>402</v>
      </c>
      <c r="F12">
        <v>214</v>
      </c>
      <c r="G12" s="13">
        <v>46067</v>
      </c>
      <c r="I12" t="s">
        <v>333</v>
      </c>
      <c r="J12">
        <v>424</v>
      </c>
      <c r="K12">
        <v>425</v>
      </c>
      <c r="N12" s="30" t="s">
        <v>582</v>
      </c>
      <c r="O12" t="s">
        <v>250</v>
      </c>
      <c r="P12">
        <f>VLOOKUP(N12,kurzusok!E:G,3,FALSE)</f>
        <v>8</v>
      </c>
      <c r="S12" t="s">
        <v>1904</v>
      </c>
      <c r="T12" s="20" t="s">
        <v>387</v>
      </c>
      <c r="U12">
        <f>VLOOKUP(S12,kurzusok!E:G,3,FALSE)</f>
        <v>8</v>
      </c>
    </row>
    <row r="13" spans="1:21" x14ac:dyDescent="0.3">
      <c r="A13" s="20" t="s">
        <v>106</v>
      </c>
      <c r="D13" s="2">
        <v>403</v>
      </c>
      <c r="F13">
        <v>220</v>
      </c>
      <c r="G13" s="13">
        <v>46073</v>
      </c>
      <c r="I13" t="s">
        <v>337</v>
      </c>
      <c r="J13">
        <v>501</v>
      </c>
      <c r="K13">
        <v>502</v>
      </c>
      <c r="N13" s="30" t="s">
        <v>581</v>
      </c>
      <c r="O13" t="s">
        <v>250</v>
      </c>
      <c r="P13">
        <f>VLOOKUP(N13,kurzusok!E:G,3,FALSE)</f>
        <v>8</v>
      </c>
      <c r="S13" t="s">
        <v>1905</v>
      </c>
      <c r="T13" s="20" t="s">
        <v>387</v>
      </c>
      <c r="U13">
        <f>VLOOKUP(S13,kurzusok!E:G,3,FALSE)</f>
        <v>8</v>
      </c>
    </row>
    <row r="14" spans="1:21" x14ac:dyDescent="0.3">
      <c r="A14" s="20" t="s">
        <v>198</v>
      </c>
      <c r="D14" s="2">
        <v>404</v>
      </c>
      <c r="F14">
        <v>221</v>
      </c>
      <c r="G14" s="13">
        <v>46074</v>
      </c>
      <c r="I14" t="s">
        <v>334</v>
      </c>
      <c r="J14">
        <v>508</v>
      </c>
      <c r="K14">
        <v>509</v>
      </c>
      <c r="N14" s="30" t="s">
        <v>1478</v>
      </c>
      <c r="O14" t="s">
        <v>252</v>
      </c>
      <c r="P14">
        <f>VLOOKUP(N14,kurzusok!E:G,3,FALSE)</f>
        <v>21</v>
      </c>
      <c r="S14" t="s">
        <v>521</v>
      </c>
      <c r="T14" t="s">
        <v>65</v>
      </c>
      <c r="U14">
        <f>VLOOKUP(S14,kurzusok!E:G,3,FALSE)</f>
        <v>155</v>
      </c>
    </row>
    <row r="15" spans="1:21" x14ac:dyDescent="0.3">
      <c r="A15" s="20" t="s">
        <v>496</v>
      </c>
      <c r="D15" s="2">
        <v>408</v>
      </c>
      <c r="F15">
        <v>227</v>
      </c>
      <c r="G15" s="13">
        <v>46080</v>
      </c>
      <c r="I15" t="s">
        <v>335</v>
      </c>
      <c r="J15">
        <v>515</v>
      </c>
      <c r="K15">
        <v>516</v>
      </c>
      <c r="N15" s="30" t="s">
        <v>1477</v>
      </c>
      <c r="O15" t="s">
        <v>253</v>
      </c>
      <c r="P15">
        <f>VLOOKUP(N15,kurzusok!E:G,3,FALSE)</f>
        <v>20</v>
      </c>
      <c r="S15" t="s">
        <v>520</v>
      </c>
      <c r="T15" t="s">
        <v>65</v>
      </c>
      <c r="U15">
        <f>VLOOKUP(S15,kurzusok!E:G,3,FALSE)</f>
        <v>155</v>
      </c>
    </row>
    <row r="16" spans="1:21" x14ac:dyDescent="0.3">
      <c r="A16" s="20" t="s">
        <v>459</v>
      </c>
      <c r="D16" s="2">
        <v>501</v>
      </c>
      <c r="F16">
        <v>228</v>
      </c>
      <c r="G16" s="13">
        <v>46081</v>
      </c>
      <c r="N16" s="30" t="s">
        <v>1476</v>
      </c>
      <c r="O16" t="s">
        <v>291</v>
      </c>
      <c r="P16" t="e">
        <f>VLOOKUP(N16,kurzusok!E:G,3,FALSE)</f>
        <v>#N/A</v>
      </c>
      <c r="S16" t="s">
        <v>1480</v>
      </c>
      <c r="T16" t="s">
        <v>252</v>
      </c>
      <c r="U16">
        <f>VLOOKUP(S16,kurzusok!E:G,3,FALSE)</f>
        <v>17</v>
      </c>
    </row>
    <row r="17" spans="1:21" x14ac:dyDescent="0.3">
      <c r="A17" s="20" t="s">
        <v>103</v>
      </c>
      <c r="D17" s="2">
        <v>601</v>
      </c>
      <c r="F17">
        <v>306</v>
      </c>
      <c r="G17" s="13">
        <v>46087</v>
      </c>
      <c r="N17" s="34" t="s">
        <v>1491</v>
      </c>
      <c r="O17" s="34" t="s">
        <v>1489</v>
      </c>
      <c r="P17">
        <f>VLOOKUP(N17,kurzusok!E:G,3,FALSE)</f>
        <v>8</v>
      </c>
      <c r="S17" t="s">
        <v>1479</v>
      </c>
      <c r="T17" t="s">
        <v>253</v>
      </c>
      <c r="U17">
        <f>VLOOKUP(S17,kurzusok!E:G,3,FALSE)</f>
        <v>18</v>
      </c>
    </row>
    <row r="18" spans="1:21" x14ac:dyDescent="0.3">
      <c r="A18" s="20" t="s">
        <v>309</v>
      </c>
      <c r="D18" s="2">
        <v>603</v>
      </c>
      <c r="F18">
        <v>307</v>
      </c>
      <c r="G18" s="13">
        <v>46088</v>
      </c>
      <c r="N18" s="30" t="s">
        <v>1536</v>
      </c>
      <c r="O18" t="s">
        <v>1537</v>
      </c>
      <c r="P18">
        <f>VLOOKUP(N18,kurzusok!E:G,3,FALSE)</f>
        <v>3</v>
      </c>
      <c r="S18" t="s">
        <v>1034</v>
      </c>
      <c r="T18" t="s">
        <v>465</v>
      </c>
      <c r="U18">
        <f>VLOOKUP(S18,kurzusok!E:G,3,FALSE)</f>
        <v>4</v>
      </c>
    </row>
    <row r="19" spans="1:21" x14ac:dyDescent="0.3">
      <c r="A19" s="20" t="s">
        <v>24</v>
      </c>
      <c r="D19" s="2">
        <v>604</v>
      </c>
      <c r="F19">
        <v>313</v>
      </c>
      <c r="G19" s="13">
        <v>46094</v>
      </c>
      <c r="N19" s="30" t="s">
        <v>1197</v>
      </c>
      <c r="O19" t="s">
        <v>302</v>
      </c>
      <c r="P19">
        <f>VLOOKUP(N19,kurzusok!E:G,3,FALSE)</f>
        <v>13</v>
      </c>
      <c r="S19" s="34" t="s">
        <v>1492</v>
      </c>
      <c r="T19" s="34" t="s">
        <v>1489</v>
      </c>
      <c r="U19">
        <f>VLOOKUP(S19,kurzusok!E:G,3,FALSE)</f>
        <v>7</v>
      </c>
    </row>
    <row r="20" spans="1:21" x14ac:dyDescent="0.3">
      <c r="A20" s="20" t="s">
        <v>308</v>
      </c>
      <c r="D20" s="2">
        <v>605</v>
      </c>
      <c r="F20">
        <v>314</v>
      </c>
      <c r="G20" s="13">
        <v>46095</v>
      </c>
      <c r="N20" s="30" t="s">
        <v>1196</v>
      </c>
      <c r="O20" t="s">
        <v>302</v>
      </c>
      <c r="P20">
        <f>VLOOKUP(N20,kurzusok!E:G,3,FALSE)</f>
        <v>13</v>
      </c>
      <c r="S20" t="s">
        <v>1199</v>
      </c>
      <c r="T20" t="s">
        <v>302</v>
      </c>
      <c r="U20">
        <f>VLOOKUP(S20,kurzusok!E:G,3,FALSE)</f>
        <v>41</v>
      </c>
    </row>
    <row r="21" spans="1:21" x14ac:dyDescent="0.3">
      <c r="A21" s="20" t="s">
        <v>251</v>
      </c>
      <c r="D21" s="2" t="s">
        <v>273</v>
      </c>
      <c r="F21">
        <v>320</v>
      </c>
      <c r="G21" s="13">
        <v>46101</v>
      </c>
      <c r="N21" s="30" t="s">
        <v>1509</v>
      </c>
      <c r="O21" t="s">
        <v>23</v>
      </c>
      <c r="P21">
        <f>VLOOKUP(N21,kurzusok!E:G,3,FALSE)</f>
        <v>44</v>
      </c>
      <c r="S21" t="s">
        <v>1198</v>
      </c>
      <c r="T21" t="s">
        <v>302</v>
      </c>
      <c r="U21">
        <f>VLOOKUP(S21,kurzusok!E:G,3,FALSE)</f>
        <v>41</v>
      </c>
    </row>
    <row r="22" spans="1:21" x14ac:dyDescent="0.3">
      <c r="A22" s="20" t="s">
        <v>432</v>
      </c>
      <c r="D22" s="2" t="s">
        <v>272</v>
      </c>
      <c r="F22">
        <v>321</v>
      </c>
      <c r="G22" s="13">
        <v>46102</v>
      </c>
      <c r="N22" s="30" t="s">
        <v>545</v>
      </c>
      <c r="O22" t="s">
        <v>37</v>
      </c>
      <c r="P22">
        <f>VLOOKUP(N22,kurzusok!E:G,3,FALSE)</f>
        <v>38</v>
      </c>
      <c r="S22" t="s">
        <v>1511</v>
      </c>
      <c r="T22" t="s">
        <v>23</v>
      </c>
      <c r="U22">
        <f>VLOOKUP(S22,kurzusok!E:G,3,FALSE)</f>
        <v>24</v>
      </c>
    </row>
    <row r="23" spans="1:21" x14ac:dyDescent="0.3">
      <c r="A23" s="20" t="s">
        <v>312</v>
      </c>
      <c r="F23">
        <v>327</v>
      </c>
      <c r="G23" s="13">
        <v>46108</v>
      </c>
      <c r="N23" s="30" t="s">
        <v>543</v>
      </c>
      <c r="O23" t="s">
        <v>37</v>
      </c>
      <c r="P23">
        <f>VLOOKUP(N23,kurzusok!E:G,3,FALSE)</f>
        <v>38</v>
      </c>
      <c r="S23" t="s">
        <v>547</v>
      </c>
      <c r="T23" t="s">
        <v>37</v>
      </c>
      <c r="U23">
        <f>VLOOKUP(S23,kurzusok!E:G,3,FALSE)</f>
        <v>35</v>
      </c>
    </row>
    <row r="24" spans="1:21" x14ac:dyDescent="0.3">
      <c r="A24" s="20" t="s">
        <v>2189</v>
      </c>
      <c r="F24">
        <v>328</v>
      </c>
      <c r="G24" s="13">
        <v>46109</v>
      </c>
      <c r="N24" s="30" t="s">
        <v>1414</v>
      </c>
      <c r="O24" t="s">
        <v>168</v>
      </c>
      <c r="P24">
        <f>VLOOKUP(N24,kurzusok!E:G,3,FALSE)</f>
        <v>40</v>
      </c>
      <c r="S24" t="s">
        <v>546</v>
      </c>
      <c r="T24" t="s">
        <v>37</v>
      </c>
      <c r="U24">
        <f>VLOOKUP(S24,kurzusok!E:G,3,FALSE)</f>
        <v>35</v>
      </c>
    </row>
    <row r="25" spans="1:21" x14ac:dyDescent="0.3">
      <c r="A25" s="20" t="s">
        <v>25</v>
      </c>
      <c r="F25">
        <v>403</v>
      </c>
      <c r="G25" s="13">
        <v>46115</v>
      </c>
      <c r="N25" s="30" t="s">
        <v>668</v>
      </c>
      <c r="O25" t="s">
        <v>67</v>
      </c>
      <c r="P25">
        <f>VLOOKUP(N25,kurzusok!E:G,3,FALSE)</f>
        <v>23</v>
      </c>
      <c r="S25" t="s">
        <v>1416</v>
      </c>
      <c r="T25" t="s">
        <v>168</v>
      </c>
      <c r="U25">
        <f>VLOOKUP(S25,kurzusok!E:G,3,FALSE)</f>
        <v>30</v>
      </c>
    </row>
    <row r="26" spans="1:21" x14ac:dyDescent="0.3">
      <c r="A26" s="20" t="s">
        <v>497</v>
      </c>
      <c r="F26">
        <v>404</v>
      </c>
      <c r="G26" s="13">
        <v>46116</v>
      </c>
      <c r="N26" s="30" t="s">
        <v>665</v>
      </c>
      <c r="O26" t="s">
        <v>67</v>
      </c>
      <c r="P26">
        <f>VLOOKUP(N26,kurzusok!E:G,3,FALSE)</f>
        <v>23</v>
      </c>
      <c r="S26" t="s">
        <v>670</v>
      </c>
      <c r="T26" t="s">
        <v>67</v>
      </c>
      <c r="U26">
        <f>VLOOKUP(S26,kurzusok!E:G,3,FALSE)</f>
        <v>20</v>
      </c>
    </row>
    <row r="27" spans="1:21" x14ac:dyDescent="0.3">
      <c r="A27" s="20" t="s">
        <v>265</v>
      </c>
      <c r="F27">
        <v>410</v>
      </c>
      <c r="G27" s="13">
        <v>46122</v>
      </c>
      <c r="N27" s="30" t="s">
        <v>1217</v>
      </c>
      <c r="O27" t="s">
        <v>68</v>
      </c>
      <c r="P27">
        <f>VLOOKUP(N27,kurzusok!E:G,3,FALSE)</f>
        <v>24</v>
      </c>
      <c r="S27" t="s">
        <v>669</v>
      </c>
      <c r="T27" t="s">
        <v>67</v>
      </c>
      <c r="U27">
        <f>VLOOKUP(S27,kurzusok!E:G,3,FALSE)</f>
        <v>20</v>
      </c>
    </row>
    <row r="28" spans="1:21" x14ac:dyDescent="0.3">
      <c r="A28" s="20" t="s">
        <v>2251</v>
      </c>
      <c r="F28">
        <v>411</v>
      </c>
      <c r="G28" s="13">
        <v>46123</v>
      </c>
      <c r="N28" s="30" t="s">
        <v>1215</v>
      </c>
      <c r="O28" t="s">
        <v>68</v>
      </c>
      <c r="P28">
        <f>VLOOKUP(N28,kurzusok!E:G,3,FALSE)</f>
        <v>24</v>
      </c>
      <c r="S28" t="s">
        <v>1219</v>
      </c>
      <c r="T28" t="s">
        <v>68</v>
      </c>
      <c r="U28">
        <f>VLOOKUP(S28,kurzusok!E:G,3,FALSE)</f>
        <v>24</v>
      </c>
    </row>
    <row r="29" spans="1:21" x14ac:dyDescent="0.3">
      <c r="A29" s="20" t="s">
        <v>439</v>
      </c>
      <c r="F29">
        <v>417</v>
      </c>
      <c r="G29" s="13">
        <v>46129</v>
      </c>
      <c r="N29" s="30" t="s">
        <v>969</v>
      </c>
      <c r="O29" t="s">
        <v>34</v>
      </c>
      <c r="P29">
        <f>VLOOKUP(N29,kurzusok!E:G,3,FALSE)</f>
        <v>23</v>
      </c>
      <c r="S29" t="s">
        <v>1218</v>
      </c>
      <c r="T29" t="s">
        <v>68</v>
      </c>
      <c r="U29">
        <f>VLOOKUP(S29,kurzusok!E:G,3,FALSE)</f>
        <v>24</v>
      </c>
    </row>
    <row r="30" spans="1:21" x14ac:dyDescent="0.3">
      <c r="A30" s="20" t="s">
        <v>8</v>
      </c>
      <c r="F30">
        <v>418</v>
      </c>
      <c r="G30" s="13">
        <v>46130</v>
      </c>
      <c r="N30" s="30" t="s">
        <v>1238</v>
      </c>
      <c r="O30" t="s">
        <v>105</v>
      </c>
      <c r="P30">
        <f>VLOOKUP(N30,kurzusok!E:G,3,FALSE)</f>
        <v>6</v>
      </c>
      <c r="S30" t="s">
        <v>971</v>
      </c>
      <c r="T30" t="s">
        <v>34</v>
      </c>
      <c r="U30">
        <f>VLOOKUP(S30,kurzusok!E:G,3,FALSE)</f>
        <v>20</v>
      </c>
    </row>
    <row r="31" spans="1:21" x14ac:dyDescent="0.3">
      <c r="A31" s="20" t="s">
        <v>112</v>
      </c>
      <c r="F31">
        <v>424</v>
      </c>
      <c r="G31" s="13">
        <v>46136</v>
      </c>
      <c r="N31" s="30" t="s">
        <v>1236</v>
      </c>
      <c r="O31" t="s">
        <v>105</v>
      </c>
      <c r="P31">
        <f>VLOOKUP(N31,kurzusok!E:G,3,FALSE)</f>
        <v>6</v>
      </c>
      <c r="S31" t="s">
        <v>1240</v>
      </c>
      <c r="T31" t="s">
        <v>105</v>
      </c>
      <c r="U31">
        <f>VLOOKUP(S31,kurzusok!E:G,3,FALSE)</f>
        <v>9</v>
      </c>
    </row>
    <row r="32" spans="1:21" x14ac:dyDescent="0.3">
      <c r="A32" s="20" t="s">
        <v>428</v>
      </c>
      <c r="F32">
        <v>425</v>
      </c>
      <c r="G32" s="13">
        <v>46137</v>
      </c>
      <c r="N32" s="30" t="s">
        <v>1915</v>
      </c>
      <c r="O32" t="s">
        <v>389</v>
      </c>
      <c r="P32">
        <f>VLOOKUP(N32,kurzusok!E:G,3,FALSE)</f>
        <v>8</v>
      </c>
      <c r="S32" t="s">
        <v>1239</v>
      </c>
      <c r="T32" t="s">
        <v>105</v>
      </c>
      <c r="U32">
        <f>VLOOKUP(S32,kurzusok!E:G,3,FALSE)</f>
        <v>9</v>
      </c>
    </row>
    <row r="33" spans="1:21" x14ac:dyDescent="0.3">
      <c r="A33" s="20" t="s">
        <v>307</v>
      </c>
      <c r="F33">
        <v>501</v>
      </c>
      <c r="G33" s="13">
        <v>46143</v>
      </c>
      <c r="N33" s="30" t="s">
        <v>1916</v>
      </c>
      <c r="O33" t="s">
        <v>389</v>
      </c>
      <c r="P33">
        <f>VLOOKUP(N33,kurzusok!E:G,3,FALSE)</f>
        <v>8</v>
      </c>
      <c r="S33" t="s">
        <v>1913</v>
      </c>
      <c r="T33" t="s">
        <v>389</v>
      </c>
      <c r="U33">
        <f>VLOOKUP(S33,kurzusok!E:G,3,FALSE)</f>
        <v>9</v>
      </c>
    </row>
    <row r="34" spans="1:21" x14ac:dyDescent="0.3">
      <c r="A34" s="20" t="s">
        <v>186</v>
      </c>
      <c r="F34">
        <v>502</v>
      </c>
      <c r="G34" s="13">
        <v>46144</v>
      </c>
      <c r="N34" s="30" t="s">
        <v>994</v>
      </c>
      <c r="O34" t="s">
        <v>215</v>
      </c>
      <c r="P34">
        <f>VLOOKUP(N34,kurzusok!E:G,3,FALSE)</f>
        <v>9</v>
      </c>
      <c r="S34" t="s">
        <v>1914</v>
      </c>
      <c r="T34" t="s">
        <v>389</v>
      </c>
      <c r="U34">
        <f>VLOOKUP(S34,kurzusok!E:G,3,FALSE)</f>
        <v>9</v>
      </c>
    </row>
    <row r="35" spans="1:21" x14ac:dyDescent="0.3">
      <c r="A35" s="20" t="s">
        <v>268</v>
      </c>
      <c r="F35">
        <v>508</v>
      </c>
      <c r="G35" s="13">
        <v>46150</v>
      </c>
      <c r="N35" s="30" t="s">
        <v>992</v>
      </c>
      <c r="O35" t="s">
        <v>215</v>
      </c>
      <c r="P35">
        <f>VLOOKUP(N35,kurzusok!E:G,3,FALSE)</f>
        <v>9</v>
      </c>
      <c r="S35" t="s">
        <v>996</v>
      </c>
      <c r="T35" t="s">
        <v>215</v>
      </c>
      <c r="U35">
        <f>VLOOKUP(S35,kurzusok!E:G,3,FALSE)</f>
        <v>15</v>
      </c>
    </row>
    <row r="36" spans="1:21" x14ac:dyDescent="0.3">
      <c r="A36" s="20" t="s">
        <v>187</v>
      </c>
      <c r="F36">
        <v>509</v>
      </c>
      <c r="G36" s="13">
        <v>46151</v>
      </c>
      <c r="N36" s="30" t="s">
        <v>1380</v>
      </c>
      <c r="O36" t="s">
        <v>125</v>
      </c>
      <c r="P36">
        <f>VLOOKUP(N36,kurzusok!E:G,3,FALSE)</f>
        <v>23</v>
      </c>
      <c r="S36" t="s">
        <v>995</v>
      </c>
      <c r="T36" t="s">
        <v>215</v>
      </c>
      <c r="U36">
        <f>VLOOKUP(S36,kurzusok!E:G,3,FALSE)</f>
        <v>15</v>
      </c>
    </row>
    <row r="37" spans="1:21" x14ac:dyDescent="0.3">
      <c r="A37" s="20" t="s">
        <v>427</v>
      </c>
      <c r="F37">
        <v>515</v>
      </c>
      <c r="G37" s="13">
        <v>46157</v>
      </c>
      <c r="N37" s="30" t="s">
        <v>1378</v>
      </c>
      <c r="O37" t="s">
        <v>125</v>
      </c>
      <c r="P37">
        <f>VLOOKUP(N37,kurzusok!E:G,3,FALSE)</f>
        <v>23</v>
      </c>
      <c r="S37" t="s">
        <v>1382</v>
      </c>
      <c r="T37" t="s">
        <v>125</v>
      </c>
      <c r="U37">
        <f>VLOOKUP(S37,kurzusok!E:G,3,FALSE)</f>
        <v>13</v>
      </c>
    </row>
    <row r="38" spans="1:21" x14ac:dyDescent="0.3">
      <c r="A38" s="20" t="s">
        <v>502</v>
      </c>
      <c r="F38">
        <v>516</v>
      </c>
      <c r="G38" s="13">
        <v>46158</v>
      </c>
      <c r="N38" s="30" t="s">
        <v>633</v>
      </c>
      <c r="O38" t="s">
        <v>122</v>
      </c>
      <c r="P38">
        <f>VLOOKUP(N38,kurzusok!E:G,3,FALSE)</f>
        <v>20</v>
      </c>
      <c r="S38" t="s">
        <v>1381</v>
      </c>
      <c r="T38" t="s">
        <v>125</v>
      </c>
      <c r="U38">
        <f>VLOOKUP(S38,kurzusok!E:G,3,FALSE)</f>
        <v>13</v>
      </c>
    </row>
    <row r="39" spans="1:21" x14ac:dyDescent="0.3">
      <c r="A39" s="20" t="s">
        <v>435</v>
      </c>
      <c r="N39" s="30" t="s">
        <v>630</v>
      </c>
      <c r="O39" t="s">
        <v>122</v>
      </c>
      <c r="P39">
        <f>VLOOKUP(N39,kurzusok!E:G,3,FALSE)</f>
        <v>20</v>
      </c>
      <c r="S39" t="s">
        <v>635</v>
      </c>
      <c r="T39" t="s">
        <v>122</v>
      </c>
      <c r="U39">
        <f>VLOOKUP(S39,kurzusok!E:G,3,FALSE)</f>
        <v>16</v>
      </c>
    </row>
    <row r="40" spans="1:21" x14ac:dyDescent="0.3">
      <c r="A40" s="20" t="s">
        <v>429</v>
      </c>
      <c r="N40" s="30" t="s">
        <v>1103</v>
      </c>
      <c r="O40" t="s">
        <v>292</v>
      </c>
      <c r="P40">
        <f>VLOOKUP(N40,kurzusok!E:G,3,FALSE)</f>
        <v>16</v>
      </c>
      <c r="S40" t="s">
        <v>634</v>
      </c>
      <c r="T40" t="s">
        <v>122</v>
      </c>
      <c r="U40">
        <f>VLOOKUP(S40,kurzusok!E:G,3,FALSE)</f>
        <v>16</v>
      </c>
    </row>
    <row r="41" spans="1:21" x14ac:dyDescent="0.3">
      <c r="A41" s="20" t="s">
        <v>42</v>
      </c>
      <c r="N41" s="30" t="s">
        <v>1101</v>
      </c>
      <c r="O41" t="s">
        <v>292</v>
      </c>
      <c r="P41">
        <f>VLOOKUP(N41,kurzusok!E:G,3,FALSE)</f>
        <v>16</v>
      </c>
      <c r="S41" t="s">
        <v>1105</v>
      </c>
      <c r="T41" t="s">
        <v>292</v>
      </c>
      <c r="U41">
        <f>VLOOKUP(S41,kurzusok!E:G,3,FALSE)</f>
        <v>3</v>
      </c>
    </row>
    <row r="42" spans="1:21" x14ac:dyDescent="0.3">
      <c r="A42" s="20" t="s">
        <v>190</v>
      </c>
      <c r="N42" s="30" t="s">
        <v>1436</v>
      </c>
      <c r="O42" t="s">
        <v>216</v>
      </c>
      <c r="P42">
        <f>VLOOKUP(N42,kurzusok!E:G,3,FALSE)</f>
        <v>7</v>
      </c>
      <c r="S42" t="s">
        <v>1104</v>
      </c>
      <c r="T42" t="s">
        <v>292</v>
      </c>
      <c r="U42">
        <f>VLOOKUP(S42,kurzusok!E:G,3,FALSE)</f>
        <v>3</v>
      </c>
    </row>
    <row r="43" spans="1:21" x14ac:dyDescent="0.3">
      <c r="A43" s="20" t="s">
        <v>421</v>
      </c>
      <c r="N43" s="30" t="s">
        <v>1433</v>
      </c>
      <c r="O43" t="s">
        <v>216</v>
      </c>
      <c r="P43">
        <f>VLOOKUP(N43,kurzusok!E:G,3,FALSE)</f>
        <v>7</v>
      </c>
      <c r="S43" t="s">
        <v>1438</v>
      </c>
      <c r="T43" t="s">
        <v>216</v>
      </c>
      <c r="U43">
        <f>VLOOKUP(S43,kurzusok!E:G,3,FALSE)</f>
        <v>3</v>
      </c>
    </row>
    <row r="44" spans="1:21" x14ac:dyDescent="0.3">
      <c r="A44" s="20" t="s">
        <v>441</v>
      </c>
      <c r="N44" s="30" t="s">
        <v>1150</v>
      </c>
      <c r="O44" t="s">
        <v>170</v>
      </c>
      <c r="P44">
        <f>VLOOKUP(N44,kurzusok!E:G,3,FALSE)</f>
        <v>9</v>
      </c>
      <c r="S44" t="s">
        <v>1437</v>
      </c>
      <c r="T44" t="s">
        <v>216</v>
      </c>
      <c r="U44">
        <f>VLOOKUP(S44,kurzusok!E:G,3,FALSE)</f>
        <v>3</v>
      </c>
    </row>
    <row r="45" spans="1:21" x14ac:dyDescent="0.3">
      <c r="A45" s="20" t="s">
        <v>430</v>
      </c>
      <c r="N45" s="30" t="s">
        <v>1148</v>
      </c>
      <c r="O45" t="s">
        <v>170</v>
      </c>
      <c r="P45">
        <f>VLOOKUP(N45,kurzusok!E:G,3,FALSE)</f>
        <v>9</v>
      </c>
      <c r="S45" t="s">
        <v>1152</v>
      </c>
      <c r="T45" t="s">
        <v>170</v>
      </c>
      <c r="U45">
        <f>VLOOKUP(S45,kurzusok!E:G,3,FALSE)</f>
        <v>16</v>
      </c>
    </row>
    <row r="46" spans="1:21" x14ac:dyDescent="0.3">
      <c r="A46" s="20" t="s">
        <v>263</v>
      </c>
      <c r="N46" s="30" t="s">
        <v>1872</v>
      </c>
      <c r="O46" t="s">
        <v>390</v>
      </c>
      <c r="P46">
        <f>VLOOKUP(N46,kurzusok!E:G,3,FALSE)</f>
        <v>7</v>
      </c>
      <c r="S46" t="s">
        <v>1151</v>
      </c>
      <c r="T46" t="s">
        <v>170</v>
      </c>
      <c r="U46">
        <f>VLOOKUP(S46,kurzusok!E:G,3,FALSE)</f>
        <v>16</v>
      </c>
    </row>
    <row r="47" spans="1:21" x14ac:dyDescent="0.3">
      <c r="A47" s="20" t="s">
        <v>28</v>
      </c>
      <c r="N47" s="30" t="s">
        <v>1873</v>
      </c>
      <c r="O47" t="s">
        <v>390</v>
      </c>
      <c r="P47">
        <f>VLOOKUP(N47,kurzusok!E:G,3,FALSE)</f>
        <v>7</v>
      </c>
      <c r="S47" t="s">
        <v>884</v>
      </c>
      <c r="T47" t="s">
        <v>271</v>
      </c>
      <c r="U47">
        <f>VLOOKUP(S47,kurzusok!E:G,3,FALSE)</f>
        <v>12</v>
      </c>
    </row>
    <row r="48" spans="1:21" x14ac:dyDescent="0.3">
      <c r="A48" s="20" t="s">
        <v>303</v>
      </c>
      <c r="N48" s="30" t="s">
        <v>1884</v>
      </c>
      <c r="O48" t="s">
        <v>391</v>
      </c>
      <c r="P48">
        <f>VLOOKUP(N48,kurzusok!E:G,3,FALSE)</f>
        <v>11</v>
      </c>
      <c r="S48" t="s">
        <v>571</v>
      </c>
      <c r="T48" t="s">
        <v>182</v>
      </c>
      <c r="U48">
        <f>VLOOKUP(S48,kurzusok!E:G,3,FALSE)</f>
        <v>18</v>
      </c>
    </row>
    <row r="49" spans="1:21" x14ac:dyDescent="0.3">
      <c r="A49" s="20" t="s">
        <v>301</v>
      </c>
      <c r="N49" s="30" t="s">
        <v>1885</v>
      </c>
      <c r="O49" t="s">
        <v>391</v>
      </c>
      <c r="P49">
        <f>VLOOKUP(N49,kurzusok!E:G,3,FALSE)</f>
        <v>11</v>
      </c>
      <c r="S49" t="s">
        <v>758</v>
      </c>
      <c r="T49" t="s">
        <v>499</v>
      </c>
      <c r="U49">
        <f>VLOOKUP(S49,kurzusok!E:G,3,FALSE)</f>
        <v>55</v>
      </c>
    </row>
    <row r="50" spans="1:21" x14ac:dyDescent="0.3">
      <c r="A50" s="20" t="s">
        <v>433</v>
      </c>
      <c r="N50" s="30" t="s">
        <v>1908</v>
      </c>
      <c r="O50" t="s">
        <v>392</v>
      </c>
      <c r="P50">
        <f>VLOOKUP(N50,kurzusok!E:G,3,FALSE)</f>
        <v>5</v>
      </c>
      <c r="S50" t="s">
        <v>748</v>
      </c>
      <c r="T50" t="s">
        <v>498</v>
      </c>
      <c r="U50">
        <f>VLOOKUP(S50,kurzusok!E:G,3,FALSE)</f>
        <v>86</v>
      </c>
    </row>
    <row r="51" spans="1:21" x14ac:dyDescent="0.3">
      <c r="A51" s="20" t="s">
        <v>104</v>
      </c>
      <c r="N51" s="30" t="s">
        <v>1909</v>
      </c>
      <c r="O51" t="s">
        <v>392</v>
      </c>
      <c r="P51">
        <f>VLOOKUP(N51,kurzusok!E:G,3,FALSE)</f>
        <v>5</v>
      </c>
      <c r="S51" t="s">
        <v>1205</v>
      </c>
      <c r="T51" t="s">
        <v>69</v>
      </c>
      <c r="U51">
        <f>VLOOKUP(S51,kurzusok!E:G,3,FALSE)</f>
        <v>45</v>
      </c>
    </row>
    <row r="52" spans="1:21" x14ac:dyDescent="0.3">
      <c r="A52" s="20" t="s">
        <v>440</v>
      </c>
      <c r="N52" s="30" t="s">
        <v>1875</v>
      </c>
      <c r="O52" t="s">
        <v>393</v>
      </c>
      <c r="P52">
        <f>VLOOKUP(N52,kurzusok!E:G,3,FALSE)</f>
        <v>6</v>
      </c>
      <c r="S52" t="s">
        <v>1267</v>
      </c>
      <c r="T52" t="s">
        <v>254</v>
      </c>
      <c r="U52">
        <f>VLOOKUP(S52,kurzusok!E:G,3,FALSE)</f>
        <v>6</v>
      </c>
    </row>
    <row r="53" spans="1:21" x14ac:dyDescent="0.3">
      <c r="A53" s="20" t="s">
        <v>434</v>
      </c>
      <c r="N53" s="30" t="s">
        <v>1876</v>
      </c>
      <c r="O53" t="s">
        <v>393</v>
      </c>
      <c r="P53">
        <f>VLOOKUP(N53,kurzusok!E:G,3,FALSE)</f>
        <v>6</v>
      </c>
      <c r="S53" t="s">
        <v>1266</v>
      </c>
      <c r="T53" t="s">
        <v>254</v>
      </c>
      <c r="U53">
        <f>VLOOKUP(S53,kurzusok!E:G,3,FALSE)</f>
        <v>6</v>
      </c>
    </row>
    <row r="54" spans="1:21" x14ac:dyDescent="0.3">
      <c r="A54" s="20" t="s">
        <v>31</v>
      </c>
      <c r="N54" s="30" t="s">
        <v>1649</v>
      </c>
      <c r="O54" t="s">
        <v>1647</v>
      </c>
      <c r="P54">
        <f>VLOOKUP(N54,kurzusok!E:G,3,FALSE)</f>
        <v>5</v>
      </c>
      <c r="S54" t="s">
        <v>1031</v>
      </c>
      <c r="T54" t="s">
        <v>460</v>
      </c>
      <c r="U54">
        <f>VLOOKUP(S54,kurzusok!E:G,3,FALSE)</f>
        <v>6</v>
      </c>
    </row>
    <row r="55" spans="1:21" x14ac:dyDescent="0.3">
      <c r="A55" s="20" t="s">
        <v>436</v>
      </c>
      <c r="N55" s="30" t="s">
        <v>1650</v>
      </c>
      <c r="O55" t="s">
        <v>1647</v>
      </c>
      <c r="P55">
        <f>VLOOKUP(N55,kurzusok!E:G,3,FALSE)</f>
        <v>5</v>
      </c>
      <c r="S55" t="s">
        <v>1030</v>
      </c>
      <c r="T55" t="s">
        <v>460</v>
      </c>
      <c r="U55">
        <f>VLOOKUP(S55,kurzusok!E:G,3,FALSE)</f>
        <v>6</v>
      </c>
    </row>
    <row r="56" spans="1:21" x14ac:dyDescent="0.3">
      <c r="A56" s="20" t="s">
        <v>431</v>
      </c>
      <c r="N56" s="30" t="s">
        <v>881</v>
      </c>
      <c r="O56" t="s">
        <v>271</v>
      </c>
      <c r="P56">
        <f>VLOOKUP(N56,kurzusok!E:G,3,FALSE)</f>
        <v>22</v>
      </c>
      <c r="S56" t="s">
        <v>1132</v>
      </c>
      <c r="T56" t="s">
        <v>255</v>
      </c>
      <c r="U56">
        <f>VLOOKUP(S56,kurzusok!E:G,3,FALSE)</f>
        <v>6</v>
      </c>
    </row>
    <row r="57" spans="1:21" x14ac:dyDescent="0.3">
      <c r="A57" s="20" t="s">
        <v>18</v>
      </c>
      <c r="N57" s="30" t="s">
        <v>570</v>
      </c>
      <c r="O57" t="s">
        <v>182</v>
      </c>
      <c r="P57">
        <f>VLOOKUP(N57,kurzusok!E:G,3,FALSE)</f>
        <v>20</v>
      </c>
      <c r="S57" t="s">
        <v>1131</v>
      </c>
      <c r="T57" t="s">
        <v>255</v>
      </c>
      <c r="U57">
        <f>VLOOKUP(S57,kurzusok!E:G,3,FALSE)</f>
        <v>6</v>
      </c>
    </row>
    <row r="58" spans="1:21" x14ac:dyDescent="0.3">
      <c r="A58" s="20" t="s">
        <v>425</v>
      </c>
      <c r="N58" s="30" t="s">
        <v>760</v>
      </c>
      <c r="O58" t="s">
        <v>499</v>
      </c>
      <c r="P58">
        <f>VLOOKUP(N58,kurzusok!E:G,3,FALSE)</f>
        <v>35</v>
      </c>
      <c r="S58" t="s">
        <v>618</v>
      </c>
      <c r="T58" t="s">
        <v>171</v>
      </c>
      <c r="U58">
        <f>VLOOKUP(S58,kurzusok!E:G,3,FALSE)</f>
        <v>29</v>
      </c>
    </row>
    <row r="59" spans="1:21" x14ac:dyDescent="0.3">
      <c r="A59" s="20" t="s">
        <v>306</v>
      </c>
      <c r="N59" s="30" t="s">
        <v>1203</v>
      </c>
      <c r="O59" t="s">
        <v>69</v>
      </c>
      <c r="P59">
        <f>VLOOKUP(N59,kurzusok!E:G,3,FALSE)</f>
        <v>31</v>
      </c>
      <c r="S59" t="s">
        <v>1096</v>
      </c>
      <c r="T59" t="s">
        <v>172</v>
      </c>
      <c r="U59">
        <f>VLOOKUP(S59,kurzusok!E:G,3,FALSE)</f>
        <v>53</v>
      </c>
    </row>
    <row r="60" spans="1:21" x14ac:dyDescent="0.3">
      <c r="A60" s="20" t="s">
        <v>304</v>
      </c>
      <c r="N60" s="30" t="s">
        <v>1094</v>
      </c>
      <c r="O60" t="s">
        <v>172</v>
      </c>
      <c r="P60">
        <f>VLOOKUP(N60,kurzusok!E:G,3,FALSE)</f>
        <v>40</v>
      </c>
      <c r="S60" t="s">
        <v>1095</v>
      </c>
      <c r="T60" t="s">
        <v>172</v>
      </c>
      <c r="U60">
        <f>VLOOKUP(S60,kurzusok!E:G,3,FALSE)</f>
        <v>53</v>
      </c>
    </row>
    <row r="61" spans="1:21" x14ac:dyDescent="0.3">
      <c r="A61" s="20" t="s">
        <v>305</v>
      </c>
      <c r="N61" s="30" t="s">
        <v>1092</v>
      </c>
      <c r="O61" t="s">
        <v>172</v>
      </c>
      <c r="P61">
        <f>VLOOKUP(N61,kurzusok!E:G,3,FALSE)</f>
        <v>40</v>
      </c>
      <c r="S61" t="s">
        <v>645</v>
      </c>
      <c r="T61" t="s">
        <v>123</v>
      </c>
      <c r="U61">
        <f>VLOOKUP(S61,kurzusok!E:G,3,FALSE)</f>
        <v>19</v>
      </c>
    </row>
    <row r="62" spans="1:21" x14ac:dyDescent="0.3">
      <c r="A62" s="20" t="s">
        <v>179</v>
      </c>
      <c r="N62" s="30" t="s">
        <v>615</v>
      </c>
      <c r="O62" t="s">
        <v>171</v>
      </c>
      <c r="P62">
        <f>VLOOKUP(N62,kurzusok!E:G,3,FALSE)</f>
        <v>25</v>
      </c>
      <c r="S62" t="s">
        <v>644</v>
      </c>
      <c r="T62" t="s">
        <v>123</v>
      </c>
      <c r="U62">
        <f>VLOOKUP(S62,kurzusok!E:G,3,FALSE)</f>
        <v>19</v>
      </c>
    </row>
    <row r="63" spans="1:21" x14ac:dyDescent="0.3">
      <c r="A63" s="20" t="s">
        <v>422</v>
      </c>
      <c r="N63" s="30" t="s">
        <v>1265</v>
      </c>
      <c r="O63" t="s">
        <v>254</v>
      </c>
      <c r="P63">
        <f>VLOOKUP(N63,kurzusok!E:G,3,FALSE)</f>
        <v>3</v>
      </c>
      <c r="S63" t="s">
        <v>1246</v>
      </c>
      <c r="T63" t="s">
        <v>113</v>
      </c>
      <c r="U63">
        <f>VLOOKUP(S63,kurzusok!E:G,3,FALSE)</f>
        <v>22</v>
      </c>
    </row>
    <row r="64" spans="1:21" x14ac:dyDescent="0.3">
      <c r="A64" s="20" t="s">
        <v>423</v>
      </c>
      <c r="N64" s="30" t="s">
        <v>1262</v>
      </c>
      <c r="O64" t="s">
        <v>254</v>
      </c>
      <c r="P64">
        <f>VLOOKUP(N64,kurzusok!E:G,3,FALSE)</f>
        <v>3</v>
      </c>
      <c r="S64" t="s">
        <v>1245</v>
      </c>
      <c r="T64" t="s">
        <v>113</v>
      </c>
      <c r="U64">
        <f>VLOOKUP(S64,kurzusok!E:G,3,FALSE)</f>
        <v>22</v>
      </c>
    </row>
    <row r="65" spans="1:21" x14ac:dyDescent="0.3">
      <c r="A65" s="20" t="s">
        <v>219</v>
      </c>
      <c r="N65" s="30" t="s">
        <v>1029</v>
      </c>
      <c r="O65" t="s">
        <v>460</v>
      </c>
      <c r="P65">
        <f>VLOOKUP(N65,kurzusok!E:G,3,FALSE)</f>
        <v>7</v>
      </c>
      <c r="S65" t="s">
        <v>1254</v>
      </c>
      <c r="T65" t="s">
        <v>114</v>
      </c>
      <c r="U65">
        <f>VLOOKUP(S65,kurzusok!E:G,3,FALSE)</f>
        <v>20</v>
      </c>
    </row>
    <row r="66" spans="1:21" x14ac:dyDescent="0.3">
      <c r="A66" s="20" t="s">
        <v>310</v>
      </c>
      <c r="N66" s="30" t="s">
        <v>1026</v>
      </c>
      <c r="O66" t="s">
        <v>460</v>
      </c>
      <c r="P66">
        <f>VLOOKUP(N66,kurzusok!E:G,3,FALSE)</f>
        <v>7</v>
      </c>
      <c r="S66" t="s">
        <v>1253</v>
      </c>
      <c r="T66" t="s">
        <v>114</v>
      </c>
      <c r="U66">
        <f>VLOOKUP(S66,kurzusok!E:G,3,FALSE)</f>
        <v>20</v>
      </c>
    </row>
    <row r="67" spans="1:21" x14ac:dyDescent="0.3">
      <c r="A67" s="20" t="s">
        <v>424</v>
      </c>
      <c r="N67" s="30" t="s">
        <v>1130</v>
      </c>
      <c r="O67" t="s">
        <v>255</v>
      </c>
      <c r="P67">
        <f>VLOOKUP(N67,kurzusok!E:G,3,FALSE)</f>
        <v>6</v>
      </c>
      <c r="S67" t="s">
        <v>542</v>
      </c>
      <c r="T67" t="s">
        <v>124</v>
      </c>
      <c r="U67">
        <f>VLOOKUP(S67,kurzusok!E:G,3,FALSE)</f>
        <v>23</v>
      </c>
    </row>
    <row r="68" spans="1:21" x14ac:dyDescent="0.3">
      <c r="A68" s="20" t="s">
        <v>35</v>
      </c>
      <c r="N68" s="30" t="s">
        <v>1127</v>
      </c>
      <c r="O68" t="s">
        <v>255</v>
      </c>
      <c r="P68">
        <f>VLOOKUP(N68,kurzusok!E:G,3,FALSE)</f>
        <v>6</v>
      </c>
      <c r="S68" t="s">
        <v>541</v>
      </c>
      <c r="T68" t="s">
        <v>124</v>
      </c>
      <c r="U68">
        <f>VLOOKUP(S68,kurzusok!E:G,3,FALSE)</f>
        <v>23</v>
      </c>
    </row>
    <row r="69" spans="1:21" x14ac:dyDescent="0.3">
      <c r="A69" s="20" t="s">
        <v>2252</v>
      </c>
      <c r="N69" s="30" t="s">
        <v>643</v>
      </c>
      <c r="O69" t="s">
        <v>123</v>
      </c>
      <c r="P69">
        <f>VLOOKUP(N69,kurzusok!E:G,3,FALSE)</f>
        <v>13</v>
      </c>
      <c r="S69" t="s">
        <v>1006</v>
      </c>
      <c r="T69" t="s">
        <v>256</v>
      </c>
      <c r="U69">
        <f>VLOOKUP(S69,kurzusok!E:G,3,FALSE)</f>
        <v>22</v>
      </c>
    </row>
    <row r="70" spans="1:21" x14ac:dyDescent="0.3">
      <c r="A70" s="20" t="s">
        <v>313</v>
      </c>
      <c r="N70" s="30" t="s">
        <v>640</v>
      </c>
      <c r="O70" t="s">
        <v>123</v>
      </c>
      <c r="P70">
        <f>VLOOKUP(N70,kurzusok!E:G,3,FALSE)</f>
        <v>13</v>
      </c>
      <c r="S70" t="s">
        <v>1005</v>
      </c>
      <c r="T70" t="s">
        <v>256</v>
      </c>
      <c r="U70">
        <f>VLOOKUP(S70,kurzusok!E:G,3,FALSE)</f>
        <v>22</v>
      </c>
    </row>
    <row r="71" spans="1:21" x14ac:dyDescent="0.3">
      <c r="A71" s="20"/>
      <c r="N71" s="30" t="s">
        <v>1244</v>
      </c>
      <c r="O71" t="s">
        <v>113</v>
      </c>
      <c r="P71">
        <f>VLOOKUP(N71,kurzusok!E:G,3,FALSE)</f>
        <v>13</v>
      </c>
      <c r="S71" t="s">
        <v>922</v>
      </c>
      <c r="T71" t="s">
        <v>257</v>
      </c>
      <c r="U71">
        <f>VLOOKUP(S71,kurzusok!E:G,3,FALSE)</f>
        <v>22</v>
      </c>
    </row>
    <row r="72" spans="1:21" x14ac:dyDescent="0.3">
      <c r="N72" s="30" t="s">
        <v>1242</v>
      </c>
      <c r="O72" t="s">
        <v>113</v>
      </c>
      <c r="P72">
        <f>VLOOKUP(N72,kurzusok!E:G,3,FALSE)</f>
        <v>13</v>
      </c>
      <c r="S72" t="s">
        <v>921</v>
      </c>
      <c r="T72" t="s">
        <v>257</v>
      </c>
      <c r="U72">
        <f>VLOOKUP(S72,kurzusok!E:G,3,FALSE)</f>
        <v>22</v>
      </c>
    </row>
    <row r="73" spans="1:21" x14ac:dyDescent="0.3">
      <c r="N73" s="30" t="s">
        <v>1252</v>
      </c>
      <c r="O73" t="s">
        <v>114</v>
      </c>
      <c r="P73">
        <f>VLOOKUP(N73,kurzusok!E:G,3,FALSE)</f>
        <v>13</v>
      </c>
      <c r="S73" t="s">
        <v>1831</v>
      </c>
      <c r="T73" t="s">
        <v>394</v>
      </c>
      <c r="U73">
        <f>VLOOKUP(S73,kurzusok!E:G,3,FALSE)</f>
        <v>5</v>
      </c>
    </row>
    <row r="74" spans="1:21" x14ac:dyDescent="0.3">
      <c r="N74" s="30" t="s">
        <v>1250</v>
      </c>
      <c r="O74" t="s">
        <v>114</v>
      </c>
      <c r="P74">
        <f>VLOOKUP(N74,kurzusok!E:G,3,FALSE)</f>
        <v>13</v>
      </c>
      <c r="S74" t="s">
        <v>1832</v>
      </c>
      <c r="T74" t="s">
        <v>394</v>
      </c>
      <c r="U74">
        <f>VLOOKUP(S74,kurzusok!E:G,3,FALSE)</f>
        <v>5</v>
      </c>
    </row>
    <row r="75" spans="1:21" x14ac:dyDescent="0.3">
      <c r="N75" s="30" t="s">
        <v>540</v>
      </c>
      <c r="O75" t="s">
        <v>124</v>
      </c>
      <c r="P75">
        <f>VLOOKUP(N75,kurzusok!E:G,3,FALSE)</f>
        <v>9</v>
      </c>
      <c r="S75" t="s">
        <v>1751</v>
      </c>
      <c r="T75" t="s">
        <v>395</v>
      </c>
      <c r="U75">
        <f>VLOOKUP(S75,kurzusok!E:G,3,FALSE)</f>
        <v>4</v>
      </c>
    </row>
    <row r="76" spans="1:21" x14ac:dyDescent="0.3">
      <c r="N76" s="30" t="s">
        <v>539</v>
      </c>
      <c r="O76" t="s">
        <v>124</v>
      </c>
      <c r="P76">
        <f>VLOOKUP(N76,kurzusok!E:G,3,FALSE)</f>
        <v>9</v>
      </c>
      <c r="S76" t="s">
        <v>1752</v>
      </c>
      <c r="T76" t="s">
        <v>395</v>
      </c>
      <c r="U76">
        <f>VLOOKUP(S76,kurzusok!E:G,3,FALSE)</f>
        <v>4</v>
      </c>
    </row>
    <row r="77" spans="1:21" x14ac:dyDescent="0.3">
      <c r="N77" s="30" t="s">
        <v>1004</v>
      </c>
      <c r="O77" t="s">
        <v>256</v>
      </c>
      <c r="P77">
        <f>VLOOKUP(N77,kurzusok!E:G,3,FALSE)</f>
        <v>7</v>
      </c>
      <c r="S77" t="s">
        <v>1663</v>
      </c>
      <c r="T77" t="s">
        <v>396</v>
      </c>
      <c r="U77">
        <f>VLOOKUP(S77,kurzusok!E:G,3,FALSE)</f>
        <v>4</v>
      </c>
    </row>
    <row r="78" spans="1:21" x14ac:dyDescent="0.3">
      <c r="N78" s="30" t="s">
        <v>1001</v>
      </c>
      <c r="O78" t="s">
        <v>256</v>
      </c>
      <c r="P78">
        <f>VLOOKUP(N78,kurzusok!E:G,3,FALSE)</f>
        <v>7</v>
      </c>
      <c r="S78" t="s">
        <v>1664</v>
      </c>
      <c r="T78" t="s">
        <v>396</v>
      </c>
      <c r="U78">
        <f>VLOOKUP(S78,kurzusok!E:G,3,FALSE)</f>
        <v>4</v>
      </c>
    </row>
    <row r="79" spans="1:21" x14ac:dyDescent="0.3">
      <c r="N79" s="30" t="s">
        <v>920</v>
      </c>
      <c r="O79" t="s">
        <v>257</v>
      </c>
      <c r="P79">
        <f>VLOOKUP(N79,kurzusok!E:G,3,FALSE)</f>
        <v>7</v>
      </c>
      <c r="S79" t="s">
        <v>1744</v>
      </c>
      <c r="T79" t="s">
        <v>397</v>
      </c>
      <c r="U79">
        <f>VLOOKUP(S79,kurzusok!E:G,3,FALSE)</f>
        <v>5</v>
      </c>
    </row>
    <row r="80" spans="1:21" x14ac:dyDescent="0.3">
      <c r="N80" s="30" t="s">
        <v>917</v>
      </c>
      <c r="O80" t="s">
        <v>257</v>
      </c>
      <c r="P80">
        <f>VLOOKUP(N80,kurzusok!E:G,3,FALSE)</f>
        <v>7</v>
      </c>
      <c r="S80" t="s">
        <v>1357</v>
      </c>
      <c r="T80" t="s">
        <v>173</v>
      </c>
      <c r="U80">
        <f>VLOOKUP(S80,kurzusok!E:G,3,FALSE)</f>
        <v>40</v>
      </c>
    </row>
    <row r="81" spans="14:21" x14ac:dyDescent="0.3">
      <c r="N81" s="30" t="s">
        <v>1833</v>
      </c>
      <c r="O81" t="s">
        <v>394</v>
      </c>
      <c r="P81">
        <f>VLOOKUP(N81,kurzusok!E:G,3,FALSE)</f>
        <v>8</v>
      </c>
      <c r="S81" t="s">
        <v>1291</v>
      </c>
      <c r="T81" t="s">
        <v>197</v>
      </c>
      <c r="U81">
        <f>VLOOKUP(S81,kurzusok!E:G,3,FALSE)</f>
        <v>13</v>
      </c>
    </row>
    <row r="82" spans="14:21" x14ac:dyDescent="0.3">
      <c r="N82" s="30" t="s">
        <v>1834</v>
      </c>
      <c r="O82" t="s">
        <v>394</v>
      </c>
      <c r="P82">
        <f>VLOOKUP(N82,kurzusok!E:G,3,FALSE)</f>
        <v>8</v>
      </c>
      <c r="S82" t="s">
        <v>1332</v>
      </c>
      <c r="T82" t="s">
        <v>174</v>
      </c>
      <c r="U82">
        <f>VLOOKUP(S82,kurzusok!E:G,3,FALSE)</f>
        <v>0</v>
      </c>
    </row>
    <row r="83" spans="14:21" x14ac:dyDescent="0.3">
      <c r="N83" s="30" t="s">
        <v>1753</v>
      </c>
      <c r="O83" t="s">
        <v>395</v>
      </c>
      <c r="P83">
        <f>VLOOKUP(N83,kurzusok!E:G,3,FALSE)</f>
        <v>8</v>
      </c>
      <c r="S83" t="s">
        <v>934</v>
      </c>
      <c r="T83" t="s">
        <v>116</v>
      </c>
      <c r="U83">
        <f>VLOOKUP(S83,kurzusok!E:G,3,FALSE)</f>
        <v>32</v>
      </c>
    </row>
    <row r="84" spans="14:21" x14ac:dyDescent="0.3">
      <c r="N84" s="30" t="s">
        <v>1754</v>
      </c>
      <c r="O84" t="s">
        <v>395</v>
      </c>
      <c r="P84">
        <f>VLOOKUP(N84,kurzusok!E:G,3,FALSE)</f>
        <v>8</v>
      </c>
      <c r="S84" t="s">
        <v>1640</v>
      </c>
      <c r="T84" s="20" t="s">
        <v>437</v>
      </c>
      <c r="U84">
        <f>VLOOKUP(S84,kurzusok!E:G,3,FALSE)</f>
        <v>18</v>
      </c>
    </row>
    <row r="85" spans="14:21" x14ac:dyDescent="0.3">
      <c r="N85" s="30" t="s">
        <v>1665</v>
      </c>
      <c r="O85" t="s">
        <v>396</v>
      </c>
      <c r="P85">
        <f>VLOOKUP(N85,kurzusok!E:G,3,FALSE)</f>
        <v>8</v>
      </c>
      <c r="S85" t="s">
        <v>1231</v>
      </c>
      <c r="T85" t="s">
        <v>1598</v>
      </c>
      <c r="U85">
        <f>VLOOKUP(S85,kurzusok!E:G,3,FALSE)</f>
        <v>15</v>
      </c>
    </row>
    <row r="86" spans="14:21" x14ac:dyDescent="0.3">
      <c r="N86" s="30" t="s">
        <v>1666</v>
      </c>
      <c r="O86" t="s">
        <v>396</v>
      </c>
      <c r="P86">
        <f>VLOOKUP(N86,kurzusok!E:G,3,FALSE)</f>
        <v>8</v>
      </c>
      <c r="S86" t="s">
        <v>1229</v>
      </c>
      <c r="T86" t="s">
        <v>1598</v>
      </c>
      <c r="U86">
        <f>VLOOKUP(S86,kurzusok!E:G,3,FALSE)</f>
        <v>0</v>
      </c>
    </row>
    <row r="87" spans="14:21" x14ac:dyDescent="0.3">
      <c r="N87" s="30" t="s">
        <v>1745</v>
      </c>
      <c r="O87" t="s">
        <v>397</v>
      </c>
      <c r="P87">
        <f>VLOOKUP(N87,kurzusok!E:G,3,FALSE)</f>
        <v>5</v>
      </c>
      <c r="S87" t="s">
        <v>943</v>
      </c>
      <c r="T87" t="s">
        <v>73</v>
      </c>
      <c r="U87">
        <f>VLOOKUP(S87,kurzusok!E:G,3,FALSE)</f>
        <v>3</v>
      </c>
    </row>
    <row r="88" spans="14:21" x14ac:dyDescent="0.3">
      <c r="N88" s="30" t="s">
        <v>1354</v>
      </c>
      <c r="O88" t="s">
        <v>173</v>
      </c>
      <c r="P88">
        <f>VLOOKUP(N88,kurzusok!E:G,3,FALSE)</f>
        <v>6</v>
      </c>
      <c r="S88" t="s">
        <v>942</v>
      </c>
      <c r="T88" t="s">
        <v>73</v>
      </c>
      <c r="U88">
        <f>VLOOKUP(S88,kurzusok!E:G,3,FALSE)</f>
        <v>3</v>
      </c>
    </row>
    <row r="89" spans="14:21" x14ac:dyDescent="0.3">
      <c r="N89" s="30" t="s">
        <v>1288</v>
      </c>
      <c r="O89" t="s">
        <v>197</v>
      </c>
      <c r="P89">
        <f>VLOOKUP(N89,kurzusok!E:G,3,FALSE)</f>
        <v>22</v>
      </c>
      <c r="S89" t="s">
        <v>1313</v>
      </c>
      <c r="T89" t="s">
        <v>319</v>
      </c>
      <c r="U89">
        <f>VLOOKUP(S89,kurzusok!E:G,3,FALSE)</f>
        <v>4</v>
      </c>
    </row>
    <row r="90" spans="14:21" x14ac:dyDescent="0.3">
      <c r="N90" s="30" t="s">
        <v>1330</v>
      </c>
      <c r="O90" t="s">
        <v>174</v>
      </c>
      <c r="P90">
        <f>VLOOKUP(N90,kurzusok!E:G,3,FALSE)</f>
        <v>0</v>
      </c>
      <c r="S90" t="s">
        <v>954</v>
      </c>
      <c r="T90" t="s">
        <v>261</v>
      </c>
      <c r="U90">
        <f>VLOOKUP(S90,kurzusok!E:G,3,FALSE)</f>
        <v>12</v>
      </c>
    </row>
    <row r="91" spans="14:21" x14ac:dyDescent="0.3">
      <c r="N91" s="30" t="s">
        <v>931</v>
      </c>
      <c r="O91" t="s">
        <v>116</v>
      </c>
      <c r="P91">
        <f>VLOOKUP(N91,kurzusok!E:G,3,FALSE)</f>
        <v>19</v>
      </c>
      <c r="S91" t="s">
        <v>952</v>
      </c>
      <c r="T91" t="s">
        <v>261</v>
      </c>
      <c r="U91">
        <f>VLOOKUP(S91,kurzusok!E:G,3,FALSE)</f>
        <v>12</v>
      </c>
    </row>
    <row r="92" spans="14:21" x14ac:dyDescent="0.3">
      <c r="N92" s="30" t="s">
        <v>1230</v>
      </c>
      <c r="O92" t="s">
        <v>1598</v>
      </c>
      <c r="P92">
        <f>VLOOKUP(N92,kurzusok!E:G,3,FALSE)</f>
        <v>14</v>
      </c>
      <c r="S92" t="s">
        <v>1589</v>
      </c>
      <c r="T92" t="s">
        <v>410</v>
      </c>
      <c r="U92">
        <f>VLOOKUP(S92,kurzusok!E:G,3,FALSE)</f>
        <v>11</v>
      </c>
    </row>
    <row r="93" spans="14:21" x14ac:dyDescent="0.3">
      <c r="N93" s="30" t="s">
        <v>1227</v>
      </c>
      <c r="O93" t="s">
        <v>1598</v>
      </c>
      <c r="P93">
        <f>VLOOKUP(N93,kurzusok!E:G,3,FALSE)</f>
        <v>1</v>
      </c>
      <c r="S93" t="s">
        <v>1590</v>
      </c>
      <c r="T93" t="s">
        <v>410</v>
      </c>
      <c r="U93">
        <f>VLOOKUP(S93,kurzusok!E:G,3,FALSE)</f>
        <v>11</v>
      </c>
    </row>
    <row r="94" spans="14:21" x14ac:dyDescent="0.3">
      <c r="N94" s="30" t="s">
        <v>857</v>
      </c>
      <c r="O94" t="s">
        <v>70</v>
      </c>
      <c r="P94">
        <f>VLOOKUP(N94,kurzusok!E:G,3,FALSE)</f>
        <v>9</v>
      </c>
      <c r="S94" t="s">
        <v>1083</v>
      </c>
      <c r="T94" t="s">
        <v>77</v>
      </c>
      <c r="U94">
        <f>VLOOKUP(S94,kurzusok!E:G,3,FALSE)</f>
        <v>111</v>
      </c>
    </row>
    <row r="95" spans="14:21" x14ac:dyDescent="0.3">
      <c r="N95" s="30" t="s">
        <v>854</v>
      </c>
      <c r="O95" t="s">
        <v>70</v>
      </c>
      <c r="P95">
        <f>VLOOKUP(N95,kurzusok!E:G,3,FALSE)</f>
        <v>9</v>
      </c>
      <c r="S95" t="s">
        <v>1081</v>
      </c>
      <c r="T95" t="s">
        <v>77</v>
      </c>
      <c r="U95">
        <f>VLOOKUP(S95,kurzusok!E:G,3,FALSE)</f>
        <v>111</v>
      </c>
    </row>
    <row r="96" spans="14:21" x14ac:dyDescent="0.3">
      <c r="N96" s="30" t="s">
        <v>1373</v>
      </c>
      <c r="O96" t="s">
        <v>71</v>
      </c>
      <c r="P96">
        <f>VLOOKUP(N96,kurzusok!E:G,3,FALSE)</f>
        <v>7</v>
      </c>
      <c r="S96" t="s">
        <v>1387</v>
      </c>
      <c r="T96" t="s">
        <v>269</v>
      </c>
      <c r="U96">
        <f>VLOOKUP(S96,kurzusok!E:G,3,FALSE)</f>
        <v>26</v>
      </c>
    </row>
    <row r="97" spans="14:21" x14ac:dyDescent="0.3">
      <c r="N97" s="30" t="s">
        <v>1371</v>
      </c>
      <c r="O97" t="s">
        <v>71</v>
      </c>
      <c r="P97">
        <f>VLOOKUP(N97,kurzusok!E:G,3,FALSE)</f>
        <v>7</v>
      </c>
      <c r="S97" t="s">
        <v>1279</v>
      </c>
      <c r="T97" t="s">
        <v>117</v>
      </c>
      <c r="U97">
        <f>VLOOKUP(S97,kurzusok!E:G,3,FALSE)</f>
        <v>90</v>
      </c>
    </row>
    <row r="98" spans="14:21" x14ac:dyDescent="0.3">
      <c r="N98" s="30" t="s">
        <v>1111</v>
      </c>
      <c r="O98" t="s">
        <v>115</v>
      </c>
      <c r="P98">
        <f>VLOOKUP(N98,kurzusok!E:G,3,FALSE)</f>
        <v>7</v>
      </c>
      <c r="S98" t="s">
        <v>1277</v>
      </c>
      <c r="T98" t="s">
        <v>117</v>
      </c>
      <c r="U98">
        <f>VLOOKUP(S98,kurzusok!E:G,3,FALSE)</f>
        <v>90</v>
      </c>
    </row>
    <row r="99" spans="14:21" x14ac:dyDescent="0.3">
      <c r="N99" s="30" t="s">
        <v>1109</v>
      </c>
      <c r="O99" t="s">
        <v>115</v>
      </c>
      <c r="P99">
        <f>VLOOKUP(N99,kurzusok!E:G,3,FALSE)</f>
        <v>7</v>
      </c>
      <c r="S99" t="s">
        <v>1506</v>
      </c>
      <c r="T99" t="s">
        <v>118</v>
      </c>
      <c r="U99">
        <f>VLOOKUP(S99,kurzusok!E:G,3,FALSE)</f>
        <v>85</v>
      </c>
    </row>
    <row r="100" spans="14:21" x14ac:dyDescent="0.3">
      <c r="N100" s="30" t="s">
        <v>1395</v>
      </c>
      <c r="O100" t="s">
        <v>72</v>
      </c>
      <c r="P100">
        <f>VLOOKUP(N100,kurzusok!E:G,3,FALSE)</f>
        <v>19</v>
      </c>
      <c r="S100" t="s">
        <v>1503</v>
      </c>
      <c r="T100" t="s">
        <v>118</v>
      </c>
      <c r="U100">
        <f>VLOOKUP(S100,kurzusok!E:G,3,FALSE)</f>
        <v>85</v>
      </c>
    </row>
    <row r="101" spans="14:21" x14ac:dyDescent="0.3">
      <c r="N101" s="30" t="s">
        <v>1393</v>
      </c>
      <c r="O101" t="s">
        <v>72</v>
      </c>
      <c r="P101">
        <f>VLOOKUP(N101,kurzusok!E:G,3,FALSE)</f>
        <v>19</v>
      </c>
      <c r="S101" t="s">
        <v>1327</v>
      </c>
      <c r="T101" t="s">
        <v>80</v>
      </c>
      <c r="U101">
        <f>VLOOKUP(S101,kurzusok!E:G,3,FALSE)</f>
        <v>70</v>
      </c>
    </row>
    <row r="102" spans="14:21" x14ac:dyDescent="0.3">
      <c r="N102" s="30" t="s">
        <v>941</v>
      </c>
      <c r="O102" t="s">
        <v>73</v>
      </c>
      <c r="P102">
        <f>VLOOKUP(N102,kurzusok!E:G,3,FALSE)</f>
        <v>7</v>
      </c>
      <c r="S102" t="s">
        <v>1324</v>
      </c>
      <c r="T102" t="s">
        <v>80</v>
      </c>
      <c r="U102">
        <f>VLOOKUP(S102,kurzusok!E:G,3,FALSE)</f>
        <v>70</v>
      </c>
    </row>
    <row r="103" spans="14:21" x14ac:dyDescent="0.3">
      <c r="N103" s="30" t="s">
        <v>939</v>
      </c>
      <c r="O103" t="s">
        <v>73</v>
      </c>
      <c r="P103">
        <f>VLOOKUP(N103,kurzusok!E:G,3,FALSE)</f>
        <v>7</v>
      </c>
      <c r="S103" t="s">
        <v>1448</v>
      </c>
      <c r="T103" t="s">
        <v>78</v>
      </c>
      <c r="U103">
        <f>VLOOKUP(S103,kurzusok!E:G,3,FALSE)</f>
        <v>92</v>
      </c>
    </row>
    <row r="104" spans="14:21" x14ac:dyDescent="0.3">
      <c r="N104" s="30" t="s">
        <v>1022</v>
      </c>
      <c r="O104" t="s">
        <v>74</v>
      </c>
      <c r="P104">
        <f>VLOOKUP(N104,kurzusok!E:G,3,FALSE)</f>
        <v>5</v>
      </c>
      <c r="S104" t="s">
        <v>1447</v>
      </c>
      <c r="T104" t="s">
        <v>1538</v>
      </c>
      <c r="U104">
        <f>VLOOKUP(S104,kurzusok!E:G,3,FALSE)</f>
        <v>92</v>
      </c>
    </row>
    <row r="105" spans="14:21" x14ac:dyDescent="0.3">
      <c r="N105" s="30" t="s">
        <v>1020</v>
      </c>
      <c r="O105" t="s">
        <v>74</v>
      </c>
      <c r="P105">
        <f>VLOOKUP(N105,kurzusok!E:G,3,FALSE)</f>
        <v>5</v>
      </c>
      <c r="S105" t="s">
        <v>1072</v>
      </c>
      <c r="T105" t="s">
        <v>79</v>
      </c>
      <c r="U105">
        <f>VLOOKUP(S105,kurzusok!E:G,3,FALSE)</f>
        <v>46</v>
      </c>
    </row>
    <row r="106" spans="14:21" x14ac:dyDescent="0.3">
      <c r="N106" s="30" t="s">
        <v>1442</v>
      </c>
      <c r="O106" t="s">
        <v>2249</v>
      </c>
      <c r="P106">
        <f>VLOOKUP(N106,kurzusok!E:G,3,FALSE)</f>
        <v>4</v>
      </c>
      <c r="S106" t="s">
        <v>1070</v>
      </c>
      <c r="T106" t="s">
        <v>79</v>
      </c>
      <c r="U106">
        <f>VLOOKUP(S106,kurzusok!E:G,3,FALSE)</f>
        <v>46</v>
      </c>
    </row>
    <row r="107" spans="14:21" x14ac:dyDescent="0.3">
      <c r="N107" s="30" t="s">
        <v>1440</v>
      </c>
      <c r="O107" t="s">
        <v>2249</v>
      </c>
      <c r="P107">
        <f>VLOOKUP(N107,kurzusok!E:G,3,FALSE)</f>
        <v>4</v>
      </c>
      <c r="S107" t="s">
        <v>949</v>
      </c>
      <c r="T107" t="s">
        <v>126</v>
      </c>
      <c r="U107">
        <f>VLOOKUP(S107,kurzusok!E:G,3,FALSE)</f>
        <v>104</v>
      </c>
    </row>
    <row r="108" spans="14:21" x14ac:dyDescent="0.3">
      <c r="N108" s="30" t="s">
        <v>1553</v>
      </c>
      <c r="O108" t="s">
        <v>457</v>
      </c>
      <c r="P108">
        <f>VLOOKUP(N108,kurzusok!E:G,3,FALSE)</f>
        <v>4</v>
      </c>
      <c r="S108" t="s">
        <v>947</v>
      </c>
      <c r="T108" t="s">
        <v>126</v>
      </c>
      <c r="U108">
        <f>VLOOKUP(S108,kurzusok!E:G,3,FALSE)</f>
        <v>104</v>
      </c>
    </row>
    <row r="109" spans="14:21" x14ac:dyDescent="0.3">
      <c r="N109" s="30" t="s">
        <v>1554</v>
      </c>
      <c r="O109" t="s">
        <v>457</v>
      </c>
      <c r="P109">
        <f>VLOOKUP(N109,kurzusok!E:G,3,FALSE)</f>
        <v>4</v>
      </c>
      <c r="S109" t="s">
        <v>688</v>
      </c>
      <c r="T109" t="s">
        <v>314</v>
      </c>
      <c r="U109">
        <f>VLOOKUP(S109,kurzusok!E:G,3,FALSE)</f>
        <v>113</v>
      </c>
    </row>
    <row r="110" spans="14:21" x14ac:dyDescent="0.3">
      <c r="N110" s="30" t="s">
        <v>1126</v>
      </c>
      <c r="O110" t="s">
        <v>258</v>
      </c>
      <c r="P110">
        <f>VLOOKUP(N110,kurzusok!E:G,3,FALSE)</f>
        <v>14</v>
      </c>
      <c r="S110" t="s">
        <v>687</v>
      </c>
      <c r="T110" t="s">
        <v>463</v>
      </c>
      <c r="U110">
        <f>VLOOKUP(S110,kurzusok!E:G,3,FALSE)</f>
        <v>49</v>
      </c>
    </row>
    <row r="111" spans="14:21" x14ac:dyDescent="0.3">
      <c r="N111" s="30" t="s">
        <v>1122</v>
      </c>
      <c r="O111" t="s">
        <v>258</v>
      </c>
      <c r="P111">
        <f>VLOOKUP(N111,kurzusok!E:G,3,FALSE)</f>
        <v>14</v>
      </c>
      <c r="S111" t="s">
        <v>686</v>
      </c>
      <c r="T111" t="s">
        <v>464</v>
      </c>
      <c r="U111">
        <f>VLOOKUP(S111,kurzusok!E:G,3,FALSE)</f>
        <v>64</v>
      </c>
    </row>
    <row r="112" spans="14:21" x14ac:dyDescent="0.3">
      <c r="N112" s="30" t="s">
        <v>697</v>
      </c>
      <c r="O112" t="s">
        <v>259</v>
      </c>
      <c r="P112">
        <f>VLOOKUP(N112,kurzusok!E:G,3,FALSE)</f>
        <v>8</v>
      </c>
      <c r="S112" t="s">
        <v>1285</v>
      </c>
      <c r="T112" t="s">
        <v>127</v>
      </c>
      <c r="U112">
        <f>VLOOKUP(S112,kurzusok!E:G,3,FALSE)</f>
        <v>46</v>
      </c>
    </row>
    <row r="113" spans="14:21" x14ac:dyDescent="0.3">
      <c r="N113" s="30" t="s">
        <v>693</v>
      </c>
      <c r="O113" t="s">
        <v>259</v>
      </c>
      <c r="P113">
        <f>VLOOKUP(N113,kurzusok!E:G,3,FALSE)</f>
        <v>8</v>
      </c>
      <c r="S113" t="s">
        <v>1282</v>
      </c>
      <c r="T113" t="s">
        <v>127</v>
      </c>
      <c r="U113">
        <f>VLOOKUP(S113,kurzusok!E:G,3,FALSE)</f>
        <v>46</v>
      </c>
    </row>
    <row r="114" spans="14:21" x14ac:dyDescent="0.3">
      <c r="N114" s="30" t="s">
        <v>1146</v>
      </c>
      <c r="O114" t="s">
        <v>260</v>
      </c>
      <c r="P114">
        <f>VLOOKUP(N114,kurzusok!E:G,3,FALSE)</f>
        <v>13</v>
      </c>
      <c r="S114" t="s">
        <v>968</v>
      </c>
      <c r="T114" t="s">
        <v>81</v>
      </c>
      <c r="U114">
        <f>VLOOKUP(S114,kurzusok!E:G,3,FALSE)</f>
        <v>77</v>
      </c>
    </row>
    <row r="115" spans="14:21" x14ac:dyDescent="0.3">
      <c r="N115" s="30" t="s">
        <v>1145</v>
      </c>
      <c r="O115" t="s">
        <v>260</v>
      </c>
      <c r="P115">
        <f>VLOOKUP(N115,kurzusok!E:G,3,FALSE)</f>
        <v>13</v>
      </c>
      <c r="S115" t="s">
        <v>965</v>
      </c>
      <c r="T115" t="s">
        <v>81</v>
      </c>
      <c r="U115">
        <f>VLOOKUP(S115,kurzusok!E:G,3,FALSE)</f>
        <v>77</v>
      </c>
    </row>
    <row r="116" spans="14:21" x14ac:dyDescent="0.3">
      <c r="N116" s="30" t="s">
        <v>1430</v>
      </c>
      <c r="O116" t="s">
        <v>266</v>
      </c>
      <c r="P116">
        <f>VLOOKUP(N116,kurzusok!E:G,3,FALSE)</f>
        <v>10</v>
      </c>
      <c r="S116" t="s">
        <v>1407</v>
      </c>
      <c r="T116" t="s">
        <v>217</v>
      </c>
      <c r="U116">
        <f>VLOOKUP(S116,kurzusok!E:G,3,FALSE)</f>
        <v>52</v>
      </c>
    </row>
    <row r="117" spans="14:21" x14ac:dyDescent="0.3">
      <c r="N117" s="30" t="s">
        <v>1429</v>
      </c>
      <c r="O117" t="s">
        <v>293</v>
      </c>
      <c r="P117">
        <f>VLOOKUP(N117,kurzusok!E:G,3,FALSE)</f>
        <v>7</v>
      </c>
      <c r="S117" t="s">
        <v>1405</v>
      </c>
      <c r="T117" t="s">
        <v>217</v>
      </c>
      <c r="U117">
        <f>VLOOKUP(S117,kurzusok!E:G,3,FALSE)</f>
        <v>52</v>
      </c>
    </row>
    <row r="118" spans="14:21" x14ac:dyDescent="0.3">
      <c r="N118" s="30" t="s">
        <v>1426</v>
      </c>
      <c r="O118" t="s">
        <v>293</v>
      </c>
      <c r="P118">
        <f>VLOOKUP(N118,kurzusok!E:G,3,FALSE)</f>
        <v>7</v>
      </c>
      <c r="S118" t="s">
        <v>1043</v>
      </c>
      <c r="T118" t="s">
        <v>295</v>
      </c>
      <c r="U118">
        <f>VLOOKUP(S118,kurzusok!E:G,3,FALSE)</f>
        <v>19</v>
      </c>
    </row>
    <row r="119" spans="14:21" x14ac:dyDescent="0.3">
      <c r="N119" s="34" t="s">
        <v>1641</v>
      </c>
      <c r="O119" t="s">
        <v>437</v>
      </c>
      <c r="P119">
        <f>VLOOKUP(N119,kurzusok!E:G,3,FALSE)</f>
        <v>20</v>
      </c>
      <c r="S119" t="s">
        <v>1042</v>
      </c>
      <c r="T119" t="s">
        <v>296</v>
      </c>
      <c r="U119">
        <f>VLOOKUP(S119,kurzusok!E:G,3,FALSE)</f>
        <v>19</v>
      </c>
    </row>
    <row r="120" spans="14:21" x14ac:dyDescent="0.3">
      <c r="N120" s="29" t="s">
        <v>1900</v>
      </c>
      <c r="O120" s="20" t="s">
        <v>387</v>
      </c>
      <c r="P120" s="12">
        <f>VLOOKUP(N120,kurzusok!E:G,3,FALSE)+P122</f>
        <v>54</v>
      </c>
      <c r="S120" t="s">
        <v>1040</v>
      </c>
      <c r="T120" t="s">
        <v>297</v>
      </c>
      <c r="U120">
        <f>VLOOKUP(S120,kurzusok!E:G,3,FALSE)</f>
        <v>26</v>
      </c>
    </row>
    <row r="121" spans="14:21" x14ac:dyDescent="0.3">
      <c r="N121" s="29" t="s">
        <v>1901</v>
      </c>
      <c r="O121" s="20" t="s">
        <v>387</v>
      </c>
      <c r="P121">
        <f>VLOOKUP(N121,kurzusok!E:G,3,FALSE)</f>
        <v>48</v>
      </c>
      <c r="S121" t="s">
        <v>1039</v>
      </c>
      <c r="T121" t="s">
        <v>298</v>
      </c>
      <c r="U121">
        <f>VLOOKUP(S121,kurzusok!E:G,3,FALSE)</f>
        <v>28</v>
      </c>
    </row>
    <row r="122" spans="14:21" x14ac:dyDescent="0.3">
      <c r="N122" s="29" t="s">
        <v>1906</v>
      </c>
      <c r="O122" s="20" t="s">
        <v>387</v>
      </c>
      <c r="P122">
        <f>VLOOKUP(N122,kurzusok!E:G,3,FALSE)</f>
        <v>6</v>
      </c>
      <c r="S122" t="s">
        <v>1038</v>
      </c>
      <c r="T122" t="s">
        <v>467</v>
      </c>
      <c r="U122">
        <f>VLOOKUP(S122,kurzusok!E:G,3,FALSE)</f>
        <v>14</v>
      </c>
    </row>
    <row r="123" spans="14:21" x14ac:dyDescent="0.3">
      <c r="N123" s="29" t="s">
        <v>1907</v>
      </c>
      <c r="O123" s="20" t="s">
        <v>387</v>
      </c>
      <c r="P123">
        <f>VLOOKUP(N123,kurzusok!E:G,3,FALSE)</f>
        <v>6</v>
      </c>
      <c r="S123" t="s">
        <v>1804</v>
      </c>
      <c r="T123" t="s">
        <v>426</v>
      </c>
      <c r="U123">
        <f>VLOOKUP(S123,kurzusok!E:G,3,FALSE)</f>
        <v>100</v>
      </c>
    </row>
    <row r="124" spans="14:21" x14ac:dyDescent="0.3">
      <c r="N124" s="30" t="s">
        <v>1819</v>
      </c>
      <c r="O124" t="s">
        <v>438</v>
      </c>
      <c r="P124">
        <f>VLOOKUP(N124,kurzusok!E:G,3,FALSE)</f>
        <v>7</v>
      </c>
      <c r="S124" t="s">
        <v>561</v>
      </c>
      <c r="T124" t="s">
        <v>315</v>
      </c>
      <c r="U124">
        <f>VLOOKUP(S124,kurzusok!E:G,3,FALSE)</f>
        <v>22</v>
      </c>
    </row>
    <row r="125" spans="14:21" x14ac:dyDescent="0.3">
      <c r="N125" s="30" t="s">
        <v>1838</v>
      </c>
      <c r="O125" t="s">
        <v>413</v>
      </c>
      <c r="P125">
        <f>VLOOKUP(N125,kurzusok!E:G,3,FALSE)</f>
        <v>9</v>
      </c>
      <c r="S125" t="s">
        <v>1658</v>
      </c>
      <c r="T125" t="s">
        <v>420</v>
      </c>
      <c r="U125">
        <f>VLOOKUP(S125,kurzusok!E:G,3,FALSE)</f>
        <v>7</v>
      </c>
    </row>
    <row r="126" spans="14:21" x14ac:dyDescent="0.3">
      <c r="N126" s="30" t="s">
        <v>1839</v>
      </c>
      <c r="O126" t="s">
        <v>413</v>
      </c>
      <c r="P126">
        <f>VLOOKUP(N126,kurzusok!E:G,3,FALSE)</f>
        <v>9</v>
      </c>
      <c r="S126" t="s">
        <v>1659</v>
      </c>
      <c r="T126" t="s">
        <v>420</v>
      </c>
      <c r="U126">
        <f>VLOOKUP(S126,kurzusok!E:G,3,FALSE)</f>
        <v>7</v>
      </c>
    </row>
    <row r="127" spans="14:21" x14ac:dyDescent="0.3">
      <c r="N127" s="30" t="s">
        <v>1723</v>
      </c>
      <c r="O127" t="s">
        <v>414</v>
      </c>
      <c r="P127">
        <f>VLOOKUP(N127,kurzusok!E:G,3,FALSE)</f>
        <v>11</v>
      </c>
      <c r="S127" t="s">
        <v>1049</v>
      </c>
      <c r="T127" t="s">
        <v>128</v>
      </c>
      <c r="U127">
        <f>VLOOKUP(S127,kurzusok!E:G,3,FALSE)</f>
        <v>84</v>
      </c>
    </row>
    <row r="128" spans="14:21" x14ac:dyDescent="0.3">
      <c r="N128" s="30" t="s">
        <v>1724</v>
      </c>
      <c r="O128" t="s">
        <v>414</v>
      </c>
      <c r="P128">
        <f>VLOOKUP(N128,kurzusok!E:G,3,FALSE)</f>
        <v>11</v>
      </c>
      <c r="S128" t="s">
        <v>928</v>
      </c>
      <c r="T128" t="s">
        <v>82</v>
      </c>
      <c r="U128">
        <f>VLOOKUP(S128,kurzusok!E:G,3,FALSE)</f>
        <v>87</v>
      </c>
    </row>
    <row r="129" spans="14:21" x14ac:dyDescent="0.3">
      <c r="N129" s="30" t="s">
        <v>1691</v>
      </c>
      <c r="O129" t="s">
        <v>415</v>
      </c>
      <c r="P129">
        <f>VLOOKUP(N129,kurzusok!E:G,3,FALSE)</f>
        <v>11</v>
      </c>
      <c r="S129" t="s">
        <v>1057</v>
      </c>
      <c r="T129" t="s">
        <v>83</v>
      </c>
      <c r="U129">
        <f>VLOOKUP(S129,kurzusok!E:G,3,FALSE)</f>
        <v>73</v>
      </c>
    </row>
    <row r="130" spans="14:21" x14ac:dyDescent="0.3">
      <c r="N130" s="30" t="s">
        <v>1692</v>
      </c>
      <c r="O130" t="s">
        <v>415</v>
      </c>
      <c r="P130">
        <f>VLOOKUP(N130,kurzusok!E:G,3,FALSE)</f>
        <v>11</v>
      </c>
      <c r="S130" t="s">
        <v>1369</v>
      </c>
      <c r="T130" t="s">
        <v>119</v>
      </c>
      <c r="U130">
        <f>VLOOKUP(S130,kurzusok!E:G,3,FALSE)</f>
        <v>17</v>
      </c>
    </row>
    <row r="131" spans="14:21" x14ac:dyDescent="0.3">
      <c r="N131" s="30" t="s">
        <v>1767</v>
      </c>
      <c r="O131" t="s">
        <v>416</v>
      </c>
      <c r="P131">
        <f>VLOOKUP(N131,kurzusok!E:G,3,FALSE)</f>
        <v>8</v>
      </c>
      <c r="S131" t="s">
        <v>1367</v>
      </c>
      <c r="T131" t="s">
        <v>119</v>
      </c>
      <c r="U131">
        <f>VLOOKUP(S131,kurzusok!E:G,3,FALSE)</f>
        <v>17</v>
      </c>
    </row>
    <row r="132" spans="14:21" x14ac:dyDescent="0.3">
      <c r="N132" s="30" t="s">
        <v>1768</v>
      </c>
      <c r="O132" t="s">
        <v>416</v>
      </c>
      <c r="P132">
        <f>VLOOKUP(N132,kurzusok!E:G,3,FALSE)</f>
        <v>8</v>
      </c>
      <c r="S132" t="s">
        <v>1410</v>
      </c>
      <c r="T132" t="s">
        <v>84</v>
      </c>
      <c r="U132">
        <f>VLOOKUP(S132,kurzusok!E:G,3,FALSE)</f>
        <v>19</v>
      </c>
    </row>
    <row r="133" spans="14:21" x14ac:dyDescent="0.3">
      <c r="N133" s="30" t="s">
        <v>1777</v>
      </c>
      <c r="O133" t="s">
        <v>417</v>
      </c>
      <c r="P133">
        <f>VLOOKUP(N133,kurzusok!E:G,3,FALSE)</f>
        <v>11</v>
      </c>
      <c r="S133" t="s">
        <v>1408</v>
      </c>
      <c r="T133" t="s">
        <v>84</v>
      </c>
      <c r="U133">
        <f>VLOOKUP(S133,kurzusok!E:G,3,FALSE)</f>
        <v>19</v>
      </c>
    </row>
    <row r="134" spans="14:21" x14ac:dyDescent="0.3">
      <c r="N134" s="30" t="s">
        <v>1778</v>
      </c>
      <c r="O134" t="s">
        <v>417</v>
      </c>
      <c r="P134">
        <f>VLOOKUP(N134,kurzusok!E:G,3,FALSE)</f>
        <v>11</v>
      </c>
      <c r="S134" t="s">
        <v>1681</v>
      </c>
      <c r="T134" t="s">
        <v>398</v>
      </c>
      <c r="U134">
        <f>VLOOKUP(S134,kurzusok!E:G,3,FALSE)</f>
        <v>8</v>
      </c>
    </row>
    <row r="135" spans="14:21" x14ac:dyDescent="0.3">
      <c r="N135" s="30" t="s">
        <v>1733</v>
      </c>
      <c r="O135" t="s">
        <v>418</v>
      </c>
      <c r="P135">
        <f>VLOOKUP(N135,kurzusok!E:G,3,FALSE)</f>
        <v>10</v>
      </c>
      <c r="S135" t="s">
        <v>1682</v>
      </c>
      <c r="T135" t="s">
        <v>398</v>
      </c>
      <c r="U135">
        <f>VLOOKUP(S135,kurzusok!E:G,3,FALSE)</f>
        <v>8</v>
      </c>
    </row>
    <row r="136" spans="14:21" x14ac:dyDescent="0.3">
      <c r="N136" s="30" t="s">
        <v>1708</v>
      </c>
      <c r="O136" t="s">
        <v>419</v>
      </c>
      <c r="P136">
        <f>VLOOKUP(N136,kurzusok!E:G,3,FALSE)</f>
        <v>11</v>
      </c>
      <c r="S136" t="s">
        <v>1685</v>
      </c>
      <c r="T136" t="s">
        <v>399</v>
      </c>
      <c r="U136">
        <f>VLOOKUP(S136,kurzusok!E:G,3,FALSE)</f>
        <v>8</v>
      </c>
    </row>
    <row r="137" spans="14:21" x14ac:dyDescent="0.3">
      <c r="N137" s="30" t="s">
        <v>1718</v>
      </c>
      <c r="O137" t="s">
        <v>319</v>
      </c>
      <c r="P137">
        <f>VLOOKUP(N137,kurzusok!E:G,3,FALSE)</f>
        <v>3</v>
      </c>
      <c r="S137" t="s">
        <v>1686</v>
      </c>
      <c r="T137" t="s">
        <v>399</v>
      </c>
      <c r="U137">
        <f>VLOOKUP(S137,kurzusok!E:G,3,FALSE)</f>
        <v>8</v>
      </c>
    </row>
    <row r="138" spans="14:21" x14ac:dyDescent="0.3">
      <c r="N138" s="30" t="s">
        <v>1719</v>
      </c>
      <c r="O138" t="s">
        <v>319</v>
      </c>
      <c r="P138" t="e">
        <f>VLOOKUP(N138,kurzusok!E:G,3,FALSE)</f>
        <v>#N/A</v>
      </c>
      <c r="S138" t="s">
        <v>1669</v>
      </c>
      <c r="T138" t="s">
        <v>400</v>
      </c>
      <c r="U138">
        <f>VLOOKUP(S138,kurzusok!E:G,3,FALSE)</f>
        <v>7</v>
      </c>
    </row>
    <row r="139" spans="14:21" x14ac:dyDescent="0.3">
      <c r="N139" s="30" t="s">
        <v>1795</v>
      </c>
      <c r="O139" t="s">
        <v>410</v>
      </c>
      <c r="P139">
        <f>VLOOKUP(N139,kurzusok!E:G,3,FALSE)</f>
        <v>5</v>
      </c>
      <c r="S139" t="s">
        <v>1782</v>
      </c>
      <c r="T139" t="s">
        <v>401</v>
      </c>
      <c r="U139">
        <f>VLOOKUP(S139,kurzusok!E:G,3,FALSE)</f>
        <v>10</v>
      </c>
    </row>
    <row r="140" spans="14:21" x14ac:dyDescent="0.3">
      <c r="N140" s="30" t="s">
        <v>1796</v>
      </c>
      <c r="O140" t="s">
        <v>410</v>
      </c>
      <c r="P140">
        <f>VLOOKUP(N140,kurzusok!E:G,3,FALSE)</f>
        <v>5</v>
      </c>
      <c r="S140" t="s">
        <v>1783</v>
      </c>
      <c r="T140" t="s">
        <v>401</v>
      </c>
      <c r="U140">
        <f>VLOOKUP(S140,kurzusok!E:G,3,FALSE)</f>
        <v>10</v>
      </c>
    </row>
    <row r="141" spans="14:21" x14ac:dyDescent="0.3">
      <c r="N141" s="30" t="s">
        <v>1820</v>
      </c>
      <c r="O141" t="s">
        <v>261</v>
      </c>
      <c r="P141">
        <f>VLOOKUP(N141,kurzusok!E:G,3,FALSE)</f>
        <v>4</v>
      </c>
      <c r="S141" t="s">
        <v>1786</v>
      </c>
      <c r="T141" t="s">
        <v>402</v>
      </c>
      <c r="U141">
        <f>VLOOKUP(S141,kurzusok!E:G,3,FALSE)</f>
        <v>10</v>
      </c>
    </row>
    <row r="142" spans="14:21" x14ac:dyDescent="0.3">
      <c r="N142" s="30" t="s">
        <v>1821</v>
      </c>
      <c r="O142" t="s">
        <v>261</v>
      </c>
      <c r="P142">
        <f>VLOOKUP(N142,kurzusok!E:G,3,FALSE)</f>
        <v>4</v>
      </c>
      <c r="S142" t="s">
        <v>1787</v>
      </c>
      <c r="T142" t="s">
        <v>402</v>
      </c>
      <c r="U142">
        <f>VLOOKUP(S142,kurzusok!E:G,3,FALSE)</f>
        <v>10</v>
      </c>
    </row>
    <row r="143" spans="14:21" x14ac:dyDescent="0.3">
      <c r="N143" s="30" t="s">
        <v>1764</v>
      </c>
      <c r="O143" t="s">
        <v>176</v>
      </c>
      <c r="P143">
        <f>VLOOKUP(N143,kurzusok!E:G,3,FALSE)</f>
        <v>7</v>
      </c>
      <c r="S143" t="s">
        <v>1063</v>
      </c>
      <c r="T143" t="s">
        <v>299</v>
      </c>
      <c r="U143">
        <f>VLOOKUP(S143,kurzusok!E:G,3,FALSE)</f>
        <v>8</v>
      </c>
    </row>
    <row r="144" spans="14:21" x14ac:dyDescent="0.3">
      <c r="N144" s="30" t="s">
        <v>1765</v>
      </c>
      <c r="O144" t="s">
        <v>176</v>
      </c>
      <c r="P144">
        <f>VLOOKUP(N144,kurzusok!E:G,3,FALSE)</f>
        <v>7</v>
      </c>
      <c r="S144" t="s">
        <v>1060</v>
      </c>
      <c r="T144" t="s">
        <v>299</v>
      </c>
      <c r="U144">
        <f>VLOOKUP(S144,kurzusok!E:G,3,FALSE)</f>
        <v>8</v>
      </c>
    </row>
    <row r="145" spans="14:21" x14ac:dyDescent="0.3">
      <c r="N145" s="30" t="s">
        <v>1857</v>
      </c>
      <c r="O145" t="s">
        <v>412</v>
      </c>
      <c r="P145">
        <f>VLOOKUP(N145,kurzusok!E:G,3,FALSE)</f>
        <v>3</v>
      </c>
      <c r="S145" t="s">
        <v>900</v>
      </c>
      <c r="T145" t="s">
        <v>300</v>
      </c>
      <c r="U145">
        <f>VLOOKUP(S145,kurzusok!E:G,3,FALSE)</f>
        <v>10</v>
      </c>
    </row>
    <row r="146" spans="14:21" x14ac:dyDescent="0.3">
      <c r="N146" s="30" t="s">
        <v>1858</v>
      </c>
      <c r="O146" t="s">
        <v>412</v>
      </c>
      <c r="P146">
        <f>VLOOKUP(N146,kurzusok!E:G,3,FALSE)</f>
        <v>3</v>
      </c>
      <c r="S146" t="s">
        <v>897</v>
      </c>
      <c r="T146" t="s">
        <v>300</v>
      </c>
      <c r="U146">
        <f>VLOOKUP(S146,kurzusok!E:G,3,FALSE)</f>
        <v>10</v>
      </c>
    </row>
    <row r="147" spans="14:21" x14ac:dyDescent="0.3">
      <c r="S147" t="s">
        <v>1760</v>
      </c>
      <c r="T147" t="s">
        <v>500</v>
      </c>
      <c r="U147">
        <f>VLOOKUP(S147,kurzusok!E:G,3,FALSE)</f>
        <v>9</v>
      </c>
    </row>
    <row r="148" spans="14:21" x14ac:dyDescent="0.3">
      <c r="S148" t="s">
        <v>1761</v>
      </c>
      <c r="T148" t="s">
        <v>500</v>
      </c>
      <c r="U148">
        <f>VLOOKUP(S148,kurzusok!E:G,3,FALSE)</f>
        <v>9</v>
      </c>
    </row>
    <row r="149" spans="14:21" x14ac:dyDescent="0.3">
      <c r="S149" t="s">
        <v>1700</v>
      </c>
      <c r="T149" t="s">
        <v>403</v>
      </c>
      <c r="U149">
        <f>VLOOKUP(S149,kurzusok!E:G,3,FALSE)</f>
        <v>33</v>
      </c>
    </row>
    <row r="150" spans="14:21" x14ac:dyDescent="0.3">
      <c r="S150" t="s">
        <v>1701</v>
      </c>
      <c r="T150" t="s">
        <v>477</v>
      </c>
      <c r="U150">
        <f>VLOOKUP(S150,kurzusok!E:G,3,FALSE)</f>
        <v>11</v>
      </c>
    </row>
    <row r="151" spans="14:21" x14ac:dyDescent="0.3">
      <c r="S151" t="s">
        <v>1702</v>
      </c>
      <c r="T151" t="s">
        <v>478</v>
      </c>
      <c r="U151">
        <f>VLOOKUP(S151,kurzusok!E:G,3,FALSE)</f>
        <v>11</v>
      </c>
    </row>
    <row r="152" spans="14:21" x14ac:dyDescent="0.3">
      <c r="S152" t="s">
        <v>1703</v>
      </c>
      <c r="T152" t="s">
        <v>479</v>
      </c>
      <c r="U152">
        <f>VLOOKUP(S152,kurzusok!E:G,3,FALSE)</f>
        <v>11</v>
      </c>
    </row>
    <row r="153" spans="14:21" x14ac:dyDescent="0.3">
      <c r="S153" t="s">
        <v>1880</v>
      </c>
      <c r="T153" t="s">
        <v>404</v>
      </c>
      <c r="U153">
        <f>VLOOKUP(S153,kurzusok!E:G,3,FALSE)</f>
        <v>33</v>
      </c>
    </row>
    <row r="154" spans="14:21" x14ac:dyDescent="0.3">
      <c r="S154" t="s">
        <v>1881</v>
      </c>
      <c r="T154" t="s">
        <v>480</v>
      </c>
      <c r="U154">
        <f>VLOOKUP(S154,kurzusok!E:G,3,FALSE)</f>
        <v>11</v>
      </c>
    </row>
    <row r="155" spans="14:21" x14ac:dyDescent="0.3">
      <c r="S155" t="s">
        <v>1882</v>
      </c>
      <c r="T155" t="s">
        <v>481</v>
      </c>
      <c r="U155">
        <f>VLOOKUP(S155,kurzusok!E:G,3,FALSE)</f>
        <v>11</v>
      </c>
    </row>
    <row r="156" spans="14:21" x14ac:dyDescent="0.3">
      <c r="S156" t="s">
        <v>1883</v>
      </c>
      <c r="T156" t="s">
        <v>482</v>
      </c>
      <c r="U156">
        <f>VLOOKUP(S156,kurzusok!E:G,3,FALSE)</f>
        <v>11</v>
      </c>
    </row>
    <row r="157" spans="14:21" x14ac:dyDescent="0.3">
      <c r="S157" t="s">
        <v>1792</v>
      </c>
      <c r="T157" t="s">
        <v>405</v>
      </c>
      <c r="U157">
        <f>VLOOKUP(S157,kurzusok!E:G,3,FALSE)</f>
        <v>34</v>
      </c>
    </row>
    <row r="158" spans="14:21" x14ac:dyDescent="0.3">
      <c r="S158" t="s">
        <v>1793</v>
      </c>
      <c r="T158" t="s">
        <v>405</v>
      </c>
      <c r="U158">
        <f>VLOOKUP(S158,kurzusok!E:G,3,FALSE)</f>
        <v>34</v>
      </c>
    </row>
    <row r="159" spans="14:21" x14ac:dyDescent="0.3">
      <c r="S159" t="s">
        <v>1727</v>
      </c>
      <c r="T159" t="s">
        <v>406</v>
      </c>
      <c r="U159">
        <f>VLOOKUP(S159,kurzusok!E:G,3,FALSE)</f>
        <v>7</v>
      </c>
    </row>
    <row r="160" spans="14:21" x14ac:dyDescent="0.3">
      <c r="S160" t="s">
        <v>1728</v>
      </c>
      <c r="T160" t="s">
        <v>406</v>
      </c>
      <c r="U160">
        <f>VLOOKUP(S160,kurzusok!E:G,3,FALSE)</f>
        <v>7</v>
      </c>
    </row>
    <row r="161" spans="19:21" x14ac:dyDescent="0.3">
      <c r="S161" t="s">
        <v>1870</v>
      </c>
      <c r="T161" t="s">
        <v>407</v>
      </c>
      <c r="U161">
        <f>VLOOKUP(S161,kurzusok!E:G,3,FALSE)</f>
        <v>6</v>
      </c>
    </row>
    <row r="162" spans="19:21" x14ac:dyDescent="0.3">
      <c r="S162" t="s">
        <v>1871</v>
      </c>
      <c r="T162" t="s">
        <v>407</v>
      </c>
      <c r="U162">
        <f>VLOOKUP(S162,kurzusok!E:G,3,FALSE)</f>
        <v>6</v>
      </c>
    </row>
    <row r="163" spans="19:21" x14ac:dyDescent="0.3">
      <c r="S163" t="s">
        <v>1799</v>
      </c>
      <c r="T163" t="s">
        <v>408</v>
      </c>
      <c r="U163">
        <f>VLOOKUP(S163,kurzusok!E:G,3,FALSE)</f>
        <v>6</v>
      </c>
    </row>
    <row r="164" spans="19:21" x14ac:dyDescent="0.3">
      <c r="S164" t="s">
        <v>1800</v>
      </c>
      <c r="T164" t="s">
        <v>408</v>
      </c>
      <c r="U164">
        <f>VLOOKUP(S164,kurzusok!E:G,3,FALSE)</f>
        <v>6</v>
      </c>
    </row>
    <row r="165" spans="19:21" x14ac:dyDescent="0.3">
      <c r="S165" t="s">
        <v>1465</v>
      </c>
      <c r="T165" t="s">
        <v>221</v>
      </c>
      <c r="U165">
        <f>VLOOKUP(S165,kurzusok!E:G,3,FALSE)</f>
        <v>9</v>
      </c>
    </row>
    <row r="166" spans="19:21" x14ac:dyDescent="0.3">
      <c r="S166" t="s">
        <v>1455</v>
      </c>
      <c r="T166" t="s">
        <v>129</v>
      </c>
      <c r="U166">
        <f>VLOOKUP(S166,kurzusok!E:G,3,FALSE)</f>
        <v>4</v>
      </c>
    </row>
    <row r="167" spans="19:21" x14ac:dyDescent="0.3">
      <c r="S167" t="s">
        <v>1452</v>
      </c>
      <c r="T167" t="s">
        <v>129</v>
      </c>
      <c r="U167">
        <f>VLOOKUP(S167,kurzusok!E:G,3,FALSE)</f>
        <v>4</v>
      </c>
    </row>
    <row r="168" spans="19:21" x14ac:dyDescent="0.3">
      <c r="S168" t="s">
        <v>1144</v>
      </c>
      <c r="T168" t="s">
        <v>260</v>
      </c>
      <c r="U168">
        <f>VLOOKUP(S168,kurzusok!E:G,3,FALSE)</f>
        <v>6</v>
      </c>
    </row>
    <row r="169" spans="19:21" x14ac:dyDescent="0.3">
      <c r="S169" t="s">
        <v>1142</v>
      </c>
      <c r="T169" t="s">
        <v>260</v>
      </c>
      <c r="U169">
        <f>VLOOKUP(S169,kurzusok!E:G,3,FALSE)</f>
        <v>6</v>
      </c>
    </row>
    <row r="170" spans="19:21" x14ac:dyDescent="0.3">
      <c r="S170" t="s">
        <v>1011</v>
      </c>
      <c r="T170" t="s">
        <v>130</v>
      </c>
      <c r="U170">
        <f>VLOOKUP(S170,kurzusok!E:G,3,FALSE)</f>
        <v>3</v>
      </c>
    </row>
    <row r="171" spans="19:21" x14ac:dyDescent="0.3">
      <c r="S171" t="s">
        <v>1411</v>
      </c>
      <c r="T171" t="s">
        <v>131</v>
      </c>
      <c r="U171">
        <f>VLOOKUP(S171,kurzusok!E:G,3,FALSE)</f>
        <v>5</v>
      </c>
    </row>
    <row r="172" spans="19:21" x14ac:dyDescent="0.3">
      <c r="S172" t="s">
        <v>1297</v>
      </c>
      <c r="T172" t="s">
        <v>132</v>
      </c>
      <c r="U172">
        <f>VLOOKUP(S172,kurzusok!E:G,3,FALSE)</f>
        <v>5</v>
      </c>
    </row>
    <row r="173" spans="19:21" x14ac:dyDescent="0.3">
      <c r="S173" t="s">
        <v>1295</v>
      </c>
      <c r="T173" t="s">
        <v>132</v>
      </c>
      <c r="U173">
        <f>VLOOKUP(S173,kurzusok!E:G,3,FALSE)</f>
        <v>5</v>
      </c>
    </row>
    <row r="174" spans="19:21" x14ac:dyDescent="0.3">
      <c r="S174" t="s">
        <v>1317</v>
      </c>
      <c r="T174" t="s">
        <v>133</v>
      </c>
      <c r="U174">
        <f>VLOOKUP(S174,kurzusok!E:G,3,FALSE)</f>
        <v>6</v>
      </c>
    </row>
    <row r="175" spans="19:21" x14ac:dyDescent="0.3">
      <c r="S175" t="s">
        <v>1314</v>
      </c>
      <c r="T175" t="s">
        <v>133</v>
      </c>
      <c r="U175">
        <f>VLOOKUP(S175,kurzusok!E:G,3,FALSE)</f>
        <v>6</v>
      </c>
    </row>
    <row r="176" spans="19:21" x14ac:dyDescent="0.3">
      <c r="S176" t="s">
        <v>1138</v>
      </c>
      <c r="T176" t="s">
        <v>134</v>
      </c>
      <c r="U176">
        <f>VLOOKUP(S176,kurzusok!E:G,3,FALSE)</f>
        <v>7</v>
      </c>
    </row>
    <row r="177" spans="19:21" x14ac:dyDescent="0.3">
      <c r="S177" t="s">
        <v>962</v>
      </c>
      <c r="T177" t="s">
        <v>218</v>
      </c>
      <c r="U177" t="e">
        <f>VLOOKUP(S177,kurzusok!E:G,3,FALSE)</f>
        <v>#N/A</v>
      </c>
    </row>
    <row r="178" spans="19:21" x14ac:dyDescent="0.3">
      <c r="S178" s="34"/>
      <c r="T178" t="s">
        <v>262</v>
      </c>
    </row>
    <row r="179" spans="19:21" x14ac:dyDescent="0.3">
      <c r="T179" t="s">
        <v>469</v>
      </c>
    </row>
    <row r="180" spans="19:21" x14ac:dyDescent="0.3">
      <c r="T180" t="s">
        <v>2257</v>
      </c>
    </row>
  </sheetData>
  <sortState xmlns:xlrd2="http://schemas.microsoft.com/office/spreadsheetml/2017/richdata2" ref="A1:A72">
    <sortCondition ref="A1:A7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DAC04-E092-45CE-A09B-27181221AA0E}">
  <dimension ref="A1:H1084"/>
  <sheetViews>
    <sheetView workbookViewId="0">
      <selection sqref="A1:H1048576"/>
    </sheetView>
  </sheetViews>
  <sheetFormatPr defaultColWidth="12.109375" defaultRowHeight="15" customHeight="1" x14ac:dyDescent="0.3"/>
  <cols>
    <col min="1" max="1" width="11" style="34" customWidth="1"/>
    <col min="2" max="2" width="22.44140625" style="34" customWidth="1"/>
    <col min="3" max="3" width="9.5546875" style="34" customWidth="1"/>
    <col min="4" max="4" width="14.33203125" style="34" customWidth="1"/>
    <col min="5" max="5" width="14" style="34" customWidth="1"/>
    <col min="6" max="6" width="9.5546875" style="34" customWidth="1"/>
    <col min="7" max="7" width="7.109375" style="34" customWidth="1"/>
    <col min="8" max="8" width="14.33203125" style="34" customWidth="1"/>
    <col min="9" max="16384" width="12.109375" style="34"/>
  </cols>
  <sheetData>
    <row r="1" spans="1:8" ht="14.4" x14ac:dyDescent="0.3">
      <c r="A1" s="34" t="s">
        <v>1535</v>
      </c>
      <c r="B1" s="34" t="s">
        <v>1534</v>
      </c>
      <c r="C1" s="34" t="s">
        <v>1533</v>
      </c>
      <c r="D1" s="34" t="s">
        <v>1532</v>
      </c>
      <c r="E1" s="34" t="s">
        <v>1531</v>
      </c>
      <c r="F1" s="34" t="s">
        <v>1530</v>
      </c>
      <c r="G1" s="34" t="s">
        <v>1529</v>
      </c>
      <c r="H1" s="34" t="s">
        <v>1528</v>
      </c>
    </row>
    <row r="2" spans="1:8" ht="14.4" x14ac:dyDescent="0.3">
      <c r="A2" s="34" t="s">
        <v>1527</v>
      </c>
      <c r="B2" s="34" t="s">
        <v>1526</v>
      </c>
      <c r="C2" s="34" t="s">
        <v>1635</v>
      </c>
      <c r="D2" s="34" t="s">
        <v>1525</v>
      </c>
      <c r="E2" s="34" t="s">
        <v>1524</v>
      </c>
      <c r="F2" s="34" t="s">
        <v>504</v>
      </c>
      <c r="G2" s="35">
        <v>9</v>
      </c>
      <c r="H2" s="35">
        <v>30</v>
      </c>
    </row>
    <row r="3" spans="1:8" ht="14.4" x14ac:dyDescent="0.3">
      <c r="A3" s="34" t="s">
        <v>1523</v>
      </c>
      <c r="B3" s="34" t="s">
        <v>1522</v>
      </c>
      <c r="C3" s="34" t="s">
        <v>1635</v>
      </c>
      <c r="D3" s="34" t="s">
        <v>1521</v>
      </c>
      <c r="E3" s="34" t="s">
        <v>1520</v>
      </c>
      <c r="F3" s="34" t="s">
        <v>504</v>
      </c>
      <c r="G3" s="35">
        <v>9</v>
      </c>
      <c r="H3" s="35">
        <v>30</v>
      </c>
    </row>
    <row r="4" spans="1:8" ht="14.4" x14ac:dyDescent="0.3">
      <c r="A4" s="34" t="s">
        <v>1519</v>
      </c>
      <c r="B4" s="34" t="s">
        <v>1518</v>
      </c>
      <c r="C4" s="34" t="s">
        <v>1635</v>
      </c>
      <c r="D4" s="34" t="s">
        <v>659</v>
      </c>
      <c r="E4" s="34" t="s">
        <v>1517</v>
      </c>
      <c r="F4" s="34" t="s">
        <v>504</v>
      </c>
      <c r="G4" s="35">
        <v>10</v>
      </c>
      <c r="H4" s="35">
        <v>50</v>
      </c>
    </row>
    <row r="5" spans="1:8" ht="14.4" x14ac:dyDescent="0.3">
      <c r="A5" s="34" t="s">
        <v>1636</v>
      </c>
      <c r="B5" s="34" t="s">
        <v>1637</v>
      </c>
      <c r="C5" s="34" t="s">
        <v>1635</v>
      </c>
      <c r="D5" s="34" t="s">
        <v>1638</v>
      </c>
      <c r="E5" s="34" t="s">
        <v>1639</v>
      </c>
      <c r="F5" s="34" t="s">
        <v>504</v>
      </c>
      <c r="G5" s="35">
        <v>0</v>
      </c>
      <c r="H5" s="35">
        <v>50</v>
      </c>
    </row>
    <row r="6" spans="1:8" ht="14.4" x14ac:dyDescent="0.3">
      <c r="A6" s="34" t="s">
        <v>1539</v>
      </c>
      <c r="B6" s="34" t="s">
        <v>1540</v>
      </c>
      <c r="C6" s="34" t="s">
        <v>1635</v>
      </c>
      <c r="D6" s="34" t="s">
        <v>264</v>
      </c>
      <c r="E6" s="34" t="s">
        <v>1542</v>
      </c>
      <c r="F6" s="34" t="s">
        <v>504</v>
      </c>
      <c r="G6" s="35">
        <v>46</v>
      </c>
      <c r="H6" s="35">
        <v>46</v>
      </c>
    </row>
    <row r="7" spans="1:8" ht="14.4" x14ac:dyDescent="0.3">
      <c r="A7" s="34" t="s">
        <v>1539</v>
      </c>
      <c r="B7" s="34" t="s">
        <v>1540</v>
      </c>
      <c r="C7" s="34" t="s">
        <v>1635</v>
      </c>
      <c r="D7" s="34" t="s">
        <v>264</v>
      </c>
      <c r="E7" s="34" t="s">
        <v>1541</v>
      </c>
      <c r="F7" s="34" t="s">
        <v>504</v>
      </c>
      <c r="G7" s="35">
        <v>0</v>
      </c>
      <c r="H7" s="35">
        <v>40</v>
      </c>
    </row>
    <row r="8" spans="1:8" ht="14.4" x14ac:dyDescent="0.3">
      <c r="A8" s="34" t="s">
        <v>1539</v>
      </c>
      <c r="B8" s="34" t="s">
        <v>1540</v>
      </c>
      <c r="C8" s="34" t="s">
        <v>1635</v>
      </c>
      <c r="D8" s="34" t="s">
        <v>264</v>
      </c>
      <c r="E8" s="34" t="s">
        <v>1640</v>
      </c>
      <c r="F8" s="34" t="s">
        <v>503</v>
      </c>
      <c r="G8" s="35">
        <v>18</v>
      </c>
      <c r="H8" s="35">
        <v>100</v>
      </c>
    </row>
    <row r="9" spans="1:8" ht="14.4" x14ac:dyDescent="0.3">
      <c r="A9" s="34" t="s">
        <v>1539</v>
      </c>
      <c r="B9" s="34" t="s">
        <v>1540</v>
      </c>
      <c r="C9" s="34" t="s">
        <v>1635</v>
      </c>
      <c r="D9" s="34" t="s">
        <v>264</v>
      </c>
      <c r="E9" s="34" t="s">
        <v>1641</v>
      </c>
      <c r="F9" s="34" t="s">
        <v>503</v>
      </c>
      <c r="G9" s="35">
        <v>20</v>
      </c>
      <c r="H9" s="35">
        <v>100</v>
      </c>
    </row>
    <row r="10" spans="1:8" ht="14.4" x14ac:dyDescent="0.3">
      <c r="A10" s="34" t="s">
        <v>1510</v>
      </c>
      <c r="B10" s="34" t="s">
        <v>23</v>
      </c>
      <c r="C10" s="34" t="s">
        <v>1635</v>
      </c>
      <c r="D10" s="34" t="s">
        <v>198</v>
      </c>
      <c r="E10" s="34" t="s">
        <v>1515</v>
      </c>
      <c r="F10" s="34" t="s">
        <v>503</v>
      </c>
      <c r="G10" s="35">
        <v>28</v>
      </c>
      <c r="H10" s="35">
        <v>28</v>
      </c>
    </row>
    <row r="11" spans="1:8" ht="14.4" x14ac:dyDescent="0.3">
      <c r="A11" s="34" t="s">
        <v>1510</v>
      </c>
      <c r="B11" s="34" t="s">
        <v>23</v>
      </c>
      <c r="C11" s="34" t="s">
        <v>1635</v>
      </c>
      <c r="D11" s="34" t="s">
        <v>198</v>
      </c>
      <c r="E11" s="34" t="s">
        <v>1514</v>
      </c>
      <c r="F11" s="34" t="s">
        <v>503</v>
      </c>
      <c r="G11" s="35">
        <v>21</v>
      </c>
      <c r="H11" s="35">
        <v>28</v>
      </c>
    </row>
    <row r="12" spans="1:8" ht="14.4" x14ac:dyDescent="0.3">
      <c r="A12" s="34" t="s">
        <v>1513</v>
      </c>
      <c r="B12" s="34" t="s">
        <v>23</v>
      </c>
      <c r="C12" s="34" t="s">
        <v>1635</v>
      </c>
      <c r="D12" s="34" t="s">
        <v>2277</v>
      </c>
      <c r="E12" s="34" t="s">
        <v>1512</v>
      </c>
      <c r="F12" s="34" t="s">
        <v>503</v>
      </c>
      <c r="G12" s="35">
        <v>19</v>
      </c>
      <c r="H12" s="35">
        <v>20</v>
      </c>
    </row>
    <row r="13" spans="1:8" ht="14.4" x14ac:dyDescent="0.3">
      <c r="A13" s="34" t="s">
        <v>1510</v>
      </c>
      <c r="B13" s="34" t="s">
        <v>23</v>
      </c>
      <c r="C13" s="34" t="s">
        <v>1635</v>
      </c>
      <c r="D13" s="34" t="s">
        <v>20</v>
      </c>
      <c r="E13" s="34" t="s">
        <v>1516</v>
      </c>
      <c r="F13" s="34" t="s">
        <v>503</v>
      </c>
      <c r="G13" s="35">
        <v>21</v>
      </c>
      <c r="H13" s="35">
        <v>25</v>
      </c>
    </row>
    <row r="14" spans="1:8" ht="14.4" x14ac:dyDescent="0.3">
      <c r="A14" s="34" t="s">
        <v>1510</v>
      </c>
      <c r="B14" s="34" t="s">
        <v>23</v>
      </c>
      <c r="C14" s="34" t="s">
        <v>1635</v>
      </c>
      <c r="D14" s="34" t="s">
        <v>263</v>
      </c>
      <c r="E14" s="34" t="s">
        <v>1511</v>
      </c>
      <c r="F14" s="34" t="s">
        <v>503</v>
      </c>
      <c r="G14" s="35">
        <v>24</v>
      </c>
      <c r="H14" s="35">
        <v>100</v>
      </c>
    </row>
    <row r="15" spans="1:8" ht="14.4" x14ac:dyDescent="0.3">
      <c r="A15" s="34" t="s">
        <v>1510</v>
      </c>
      <c r="B15" s="34" t="s">
        <v>23</v>
      </c>
      <c r="C15" s="34" t="s">
        <v>1635</v>
      </c>
      <c r="D15" s="34" t="s">
        <v>425</v>
      </c>
      <c r="E15" s="34" t="s">
        <v>1509</v>
      </c>
      <c r="F15" s="34" t="s">
        <v>503</v>
      </c>
      <c r="G15" s="35">
        <v>44</v>
      </c>
      <c r="H15" s="35">
        <v>100</v>
      </c>
    </row>
    <row r="16" spans="1:8" ht="14.4" x14ac:dyDescent="0.3">
      <c r="A16" s="34" t="s">
        <v>2065</v>
      </c>
      <c r="B16" s="34" t="s">
        <v>23</v>
      </c>
      <c r="C16" s="34" t="s">
        <v>1635</v>
      </c>
      <c r="D16" s="34" t="s">
        <v>2066</v>
      </c>
      <c r="E16" s="34" t="s">
        <v>2067</v>
      </c>
      <c r="F16" s="34" t="s">
        <v>503</v>
      </c>
      <c r="G16" s="35">
        <v>31</v>
      </c>
      <c r="H16" s="35">
        <v>40</v>
      </c>
    </row>
    <row r="17" spans="1:8" ht="14.4" x14ac:dyDescent="0.3">
      <c r="A17" s="34" t="s">
        <v>1505</v>
      </c>
      <c r="B17" s="34" t="s">
        <v>1504</v>
      </c>
      <c r="C17" s="34" t="s">
        <v>1635</v>
      </c>
      <c r="D17" s="34" t="s">
        <v>927</v>
      </c>
      <c r="E17" s="34" t="s">
        <v>1508</v>
      </c>
      <c r="F17" s="34" t="s">
        <v>504</v>
      </c>
      <c r="G17" s="35">
        <v>14</v>
      </c>
      <c r="H17" s="35">
        <v>20</v>
      </c>
    </row>
    <row r="18" spans="1:8" ht="14.4" x14ac:dyDescent="0.3">
      <c r="A18" s="34" t="s">
        <v>1505</v>
      </c>
      <c r="B18" s="34" t="s">
        <v>1504</v>
      </c>
      <c r="C18" s="34" t="s">
        <v>1635</v>
      </c>
      <c r="D18" s="34" t="s">
        <v>927</v>
      </c>
      <c r="E18" s="34" t="s">
        <v>1507</v>
      </c>
      <c r="F18" s="34" t="s">
        <v>503</v>
      </c>
      <c r="G18" s="35">
        <v>14</v>
      </c>
      <c r="H18" s="35">
        <v>20</v>
      </c>
    </row>
    <row r="19" spans="1:8" ht="14.4" x14ac:dyDescent="0.3">
      <c r="A19" s="34" t="s">
        <v>1505</v>
      </c>
      <c r="B19" s="34" t="s">
        <v>1504</v>
      </c>
      <c r="C19" s="34" t="s">
        <v>1635</v>
      </c>
      <c r="D19" s="34" t="s">
        <v>305</v>
      </c>
      <c r="E19" s="34" t="s">
        <v>1506</v>
      </c>
      <c r="F19" s="34" t="s">
        <v>504</v>
      </c>
      <c r="G19" s="35">
        <v>85</v>
      </c>
      <c r="H19" s="35">
        <v>200</v>
      </c>
    </row>
    <row r="20" spans="1:8" ht="14.4" x14ac:dyDescent="0.3">
      <c r="A20" s="34" t="s">
        <v>1505</v>
      </c>
      <c r="B20" s="34" t="s">
        <v>1504</v>
      </c>
      <c r="C20" s="34" t="s">
        <v>1635</v>
      </c>
      <c r="D20" s="34" t="s">
        <v>305</v>
      </c>
      <c r="E20" s="34" t="s">
        <v>1503</v>
      </c>
      <c r="F20" s="34" t="s">
        <v>503</v>
      </c>
      <c r="G20" s="35">
        <v>85</v>
      </c>
      <c r="H20" s="35">
        <v>200</v>
      </c>
    </row>
    <row r="21" spans="1:8" ht="14.4" x14ac:dyDescent="0.3">
      <c r="A21" s="34" t="s">
        <v>2068</v>
      </c>
      <c r="B21" s="34" t="s">
        <v>2069</v>
      </c>
      <c r="C21" s="34" t="s">
        <v>1635</v>
      </c>
      <c r="E21" s="34" t="s">
        <v>2070</v>
      </c>
      <c r="F21" s="34" t="s">
        <v>503</v>
      </c>
      <c r="G21" s="35">
        <v>38</v>
      </c>
      <c r="H21" s="35">
        <v>40</v>
      </c>
    </row>
    <row r="22" spans="1:8" ht="14.4" x14ac:dyDescent="0.3">
      <c r="A22" s="34" t="s">
        <v>1501</v>
      </c>
      <c r="B22" s="34" t="s">
        <v>1499</v>
      </c>
      <c r="C22" s="34" t="s">
        <v>1635</v>
      </c>
      <c r="D22" s="34" t="s">
        <v>1139</v>
      </c>
      <c r="E22" s="34" t="s">
        <v>1502</v>
      </c>
      <c r="F22" s="34" t="s">
        <v>556</v>
      </c>
      <c r="G22" s="35">
        <v>5</v>
      </c>
      <c r="H22" s="35">
        <v>100</v>
      </c>
    </row>
    <row r="23" spans="1:8" ht="14.4" x14ac:dyDescent="0.3">
      <c r="A23" s="34" t="s">
        <v>1501</v>
      </c>
      <c r="B23" s="34" t="s">
        <v>1499</v>
      </c>
      <c r="C23" s="34" t="s">
        <v>1635</v>
      </c>
      <c r="D23" s="34" t="s">
        <v>1139</v>
      </c>
      <c r="E23" s="34" t="s">
        <v>1500</v>
      </c>
      <c r="F23" s="34" t="s">
        <v>556</v>
      </c>
      <c r="G23" s="35">
        <v>7</v>
      </c>
      <c r="H23" s="35">
        <v>100</v>
      </c>
    </row>
    <row r="24" spans="1:8" ht="14.4" x14ac:dyDescent="0.3">
      <c r="A24" s="34" t="s">
        <v>2227</v>
      </c>
      <c r="B24" s="34" t="s">
        <v>2228</v>
      </c>
      <c r="C24" s="34" t="s">
        <v>1635</v>
      </c>
      <c r="D24" s="34" t="s">
        <v>309</v>
      </c>
      <c r="E24" s="34" t="s">
        <v>2229</v>
      </c>
      <c r="F24" s="34" t="s">
        <v>2230</v>
      </c>
      <c r="G24" s="35">
        <v>8</v>
      </c>
      <c r="H24" s="35">
        <v>40</v>
      </c>
    </row>
    <row r="25" spans="1:8" ht="14.4" x14ac:dyDescent="0.3">
      <c r="A25" s="34" t="s">
        <v>1497</v>
      </c>
      <c r="B25" s="34" t="s">
        <v>1496</v>
      </c>
      <c r="C25" s="34" t="s">
        <v>1635</v>
      </c>
      <c r="D25" s="34" t="s">
        <v>1032</v>
      </c>
      <c r="E25" s="34" t="s">
        <v>1498</v>
      </c>
      <c r="F25" s="34" t="s">
        <v>503</v>
      </c>
      <c r="G25" s="35">
        <v>1</v>
      </c>
      <c r="H25" s="35">
        <v>20</v>
      </c>
    </row>
    <row r="26" spans="1:8" ht="14.4" x14ac:dyDescent="0.3">
      <c r="A26" s="34" t="s">
        <v>1497</v>
      </c>
      <c r="B26" s="34" t="s">
        <v>1496</v>
      </c>
      <c r="C26" s="34" t="s">
        <v>1635</v>
      </c>
      <c r="D26" s="34" t="s">
        <v>988</v>
      </c>
      <c r="E26" s="34" t="s">
        <v>1642</v>
      </c>
      <c r="F26" s="34" t="s">
        <v>503</v>
      </c>
      <c r="G26" s="35">
        <v>3</v>
      </c>
      <c r="H26" s="35">
        <v>10</v>
      </c>
    </row>
    <row r="27" spans="1:8" ht="14.4" x14ac:dyDescent="0.3">
      <c r="A27" s="34" t="s">
        <v>1543</v>
      </c>
      <c r="B27" s="34" t="s">
        <v>1544</v>
      </c>
      <c r="C27" s="34" t="s">
        <v>1635</v>
      </c>
      <c r="D27" s="34" t="s">
        <v>988</v>
      </c>
      <c r="E27" s="34" t="s">
        <v>1643</v>
      </c>
      <c r="F27" s="34" t="s">
        <v>503</v>
      </c>
      <c r="G27" s="35">
        <v>1</v>
      </c>
      <c r="H27" s="35">
        <v>1</v>
      </c>
    </row>
    <row r="28" spans="1:8" ht="14.4" x14ac:dyDescent="0.3">
      <c r="A28" s="34" t="s">
        <v>1495</v>
      </c>
      <c r="B28" s="34" t="s">
        <v>1494</v>
      </c>
      <c r="C28" s="34" t="s">
        <v>1635</v>
      </c>
      <c r="D28" s="34" t="s">
        <v>698</v>
      </c>
      <c r="E28" s="34" t="s">
        <v>1493</v>
      </c>
      <c r="F28" s="34" t="s">
        <v>556</v>
      </c>
      <c r="G28" s="35">
        <v>4</v>
      </c>
      <c r="H28" s="35">
        <v>100</v>
      </c>
    </row>
    <row r="29" spans="1:8" ht="14.4" x14ac:dyDescent="0.3">
      <c r="A29" s="34" t="s">
        <v>1490</v>
      </c>
      <c r="B29" s="34" t="s">
        <v>1489</v>
      </c>
      <c r="C29" s="34" t="s">
        <v>1635</v>
      </c>
      <c r="D29" s="34" t="s">
        <v>85</v>
      </c>
      <c r="E29" s="34" t="s">
        <v>1492</v>
      </c>
      <c r="F29" s="34" t="s">
        <v>503</v>
      </c>
      <c r="G29" s="35">
        <v>7</v>
      </c>
      <c r="H29" s="35">
        <v>100</v>
      </c>
    </row>
    <row r="30" spans="1:8" ht="14.4" x14ac:dyDescent="0.3">
      <c r="A30" s="34" t="s">
        <v>1490</v>
      </c>
      <c r="B30" s="34" t="s">
        <v>1489</v>
      </c>
      <c r="C30" s="34" t="s">
        <v>1635</v>
      </c>
      <c r="D30" s="34" t="s">
        <v>85</v>
      </c>
      <c r="E30" s="34" t="s">
        <v>1491</v>
      </c>
      <c r="F30" s="34" t="s">
        <v>503</v>
      </c>
      <c r="G30" s="35">
        <v>8</v>
      </c>
      <c r="H30" s="35">
        <v>100</v>
      </c>
    </row>
    <row r="31" spans="1:8" ht="14.4" x14ac:dyDescent="0.3">
      <c r="A31" s="34" t="s">
        <v>1475</v>
      </c>
      <c r="B31" s="34" t="s">
        <v>1474</v>
      </c>
      <c r="C31" s="34" t="s">
        <v>1635</v>
      </c>
      <c r="D31" s="34" t="s">
        <v>1041</v>
      </c>
      <c r="E31" s="34" t="s">
        <v>1485</v>
      </c>
      <c r="F31" s="34" t="s">
        <v>503</v>
      </c>
      <c r="G31" s="35">
        <v>23</v>
      </c>
      <c r="H31" s="35">
        <v>23</v>
      </c>
    </row>
    <row r="32" spans="1:8" ht="14.4" x14ac:dyDescent="0.3">
      <c r="A32" s="34" t="s">
        <v>1475</v>
      </c>
      <c r="B32" s="34" t="s">
        <v>1474</v>
      </c>
      <c r="C32" s="34" t="s">
        <v>1635</v>
      </c>
      <c r="D32" s="34" t="s">
        <v>309</v>
      </c>
      <c r="E32" s="34" t="s">
        <v>1484</v>
      </c>
      <c r="F32" s="34" t="s">
        <v>503</v>
      </c>
      <c r="G32" s="35">
        <v>22</v>
      </c>
      <c r="H32" s="35">
        <v>22</v>
      </c>
    </row>
    <row r="33" spans="1:8" ht="14.4" x14ac:dyDescent="0.3">
      <c r="A33" s="34" t="s">
        <v>1475</v>
      </c>
      <c r="B33" s="34" t="s">
        <v>1474</v>
      </c>
      <c r="C33" s="34" t="s">
        <v>1635</v>
      </c>
      <c r="D33" s="34" t="s">
        <v>1041</v>
      </c>
      <c r="E33" s="34" t="s">
        <v>1483</v>
      </c>
      <c r="F33" s="34" t="s">
        <v>503</v>
      </c>
      <c r="G33" s="35">
        <v>24</v>
      </c>
      <c r="H33" s="35">
        <v>24</v>
      </c>
    </row>
    <row r="34" spans="1:8" ht="14.4" x14ac:dyDescent="0.3">
      <c r="A34" s="34" t="s">
        <v>1475</v>
      </c>
      <c r="B34" s="34" t="s">
        <v>1474</v>
      </c>
      <c r="C34" s="34" t="s">
        <v>1635</v>
      </c>
      <c r="D34" s="34" t="s">
        <v>309</v>
      </c>
      <c r="E34" s="34" t="s">
        <v>1482</v>
      </c>
      <c r="F34" s="34" t="s">
        <v>503</v>
      </c>
      <c r="G34" s="35">
        <v>22</v>
      </c>
      <c r="H34" s="35">
        <v>25</v>
      </c>
    </row>
    <row r="35" spans="1:8" ht="14.4" x14ac:dyDescent="0.3">
      <c r="A35" s="34" t="s">
        <v>1475</v>
      </c>
      <c r="B35" s="34" t="s">
        <v>1474</v>
      </c>
      <c r="C35" s="34" t="s">
        <v>1635</v>
      </c>
      <c r="D35" s="34" t="s">
        <v>309</v>
      </c>
      <c r="E35" s="34" t="s">
        <v>1481</v>
      </c>
      <c r="F35" s="34" t="s">
        <v>503</v>
      </c>
      <c r="G35" s="35">
        <v>14</v>
      </c>
      <c r="H35" s="35">
        <v>22</v>
      </c>
    </row>
    <row r="36" spans="1:8" ht="14.4" x14ac:dyDescent="0.3">
      <c r="A36" s="34" t="s">
        <v>1475</v>
      </c>
      <c r="B36" s="34" t="s">
        <v>1474</v>
      </c>
      <c r="C36" s="34" t="s">
        <v>1635</v>
      </c>
      <c r="D36" s="34" t="s">
        <v>85</v>
      </c>
      <c r="E36" s="34" t="s">
        <v>1487</v>
      </c>
      <c r="F36" s="34" t="s">
        <v>503</v>
      </c>
      <c r="G36" s="35">
        <v>14</v>
      </c>
      <c r="H36" s="35">
        <v>20</v>
      </c>
    </row>
    <row r="37" spans="1:8" ht="14.4" x14ac:dyDescent="0.3">
      <c r="A37" s="34" t="s">
        <v>1475</v>
      </c>
      <c r="B37" s="34" t="s">
        <v>1474</v>
      </c>
      <c r="C37" s="34" t="s">
        <v>1635</v>
      </c>
      <c r="D37" s="34" t="s">
        <v>85</v>
      </c>
      <c r="E37" s="34" t="s">
        <v>1486</v>
      </c>
      <c r="F37" s="34" t="s">
        <v>503</v>
      </c>
      <c r="G37" s="35">
        <v>20</v>
      </c>
      <c r="H37" s="35">
        <v>20</v>
      </c>
    </row>
    <row r="38" spans="1:8" ht="14.4" x14ac:dyDescent="0.3">
      <c r="A38" s="34" t="s">
        <v>1475</v>
      </c>
      <c r="B38" s="34" t="s">
        <v>1474</v>
      </c>
      <c r="C38" s="34" t="s">
        <v>1635</v>
      </c>
      <c r="E38" s="34" t="s">
        <v>1644</v>
      </c>
      <c r="F38" s="34" t="s">
        <v>503</v>
      </c>
      <c r="G38" s="35">
        <v>0</v>
      </c>
      <c r="H38" s="35">
        <v>100</v>
      </c>
    </row>
    <row r="39" spans="1:8" ht="14.4" x14ac:dyDescent="0.3">
      <c r="A39" s="34" t="s">
        <v>1475</v>
      </c>
      <c r="B39" s="34" t="s">
        <v>1474</v>
      </c>
      <c r="C39" s="34" t="s">
        <v>1635</v>
      </c>
      <c r="D39" s="34" t="s">
        <v>441</v>
      </c>
      <c r="E39" s="34" t="s">
        <v>1480</v>
      </c>
      <c r="F39" s="34" t="s">
        <v>503</v>
      </c>
      <c r="G39" s="35">
        <v>17</v>
      </c>
      <c r="H39" s="35">
        <v>100</v>
      </c>
    </row>
    <row r="40" spans="1:8" ht="14.4" x14ac:dyDescent="0.3">
      <c r="A40" s="34" t="s">
        <v>1475</v>
      </c>
      <c r="B40" s="34" t="s">
        <v>1474</v>
      </c>
      <c r="C40" s="34" t="s">
        <v>1635</v>
      </c>
      <c r="D40" s="34" t="s">
        <v>306</v>
      </c>
      <c r="E40" s="34" t="s">
        <v>1479</v>
      </c>
      <c r="F40" s="34" t="s">
        <v>503</v>
      </c>
      <c r="G40" s="35">
        <v>18</v>
      </c>
      <c r="H40" s="35">
        <v>100</v>
      </c>
    </row>
    <row r="41" spans="1:8" ht="14.4" x14ac:dyDescent="0.3">
      <c r="A41" s="34" t="s">
        <v>1475</v>
      </c>
      <c r="B41" s="34" t="s">
        <v>1474</v>
      </c>
      <c r="C41" s="34" t="s">
        <v>1635</v>
      </c>
      <c r="E41" s="34" t="s">
        <v>1645</v>
      </c>
      <c r="F41" s="34" t="s">
        <v>503</v>
      </c>
      <c r="G41" s="35">
        <v>0</v>
      </c>
      <c r="H41" s="35">
        <v>100</v>
      </c>
    </row>
    <row r="42" spans="1:8" ht="14.4" x14ac:dyDescent="0.3">
      <c r="A42" s="34" t="s">
        <v>1475</v>
      </c>
      <c r="B42" s="34" t="s">
        <v>1474</v>
      </c>
      <c r="C42" s="34" t="s">
        <v>1635</v>
      </c>
      <c r="D42" s="34" t="s">
        <v>309</v>
      </c>
      <c r="E42" s="34" t="s">
        <v>1478</v>
      </c>
      <c r="F42" s="34" t="s">
        <v>503</v>
      </c>
      <c r="G42" s="35">
        <v>21</v>
      </c>
      <c r="H42" s="35">
        <v>100</v>
      </c>
    </row>
    <row r="43" spans="1:8" ht="14.4" x14ac:dyDescent="0.3">
      <c r="A43" s="34" t="s">
        <v>1475</v>
      </c>
      <c r="B43" s="34" t="s">
        <v>1474</v>
      </c>
      <c r="C43" s="34" t="s">
        <v>1635</v>
      </c>
      <c r="D43" s="34" t="s">
        <v>309</v>
      </c>
      <c r="E43" s="34" t="s">
        <v>1477</v>
      </c>
      <c r="F43" s="34" t="s">
        <v>503</v>
      </c>
      <c r="G43" s="35">
        <v>20</v>
      </c>
      <c r="H43" s="35">
        <v>100</v>
      </c>
    </row>
    <row r="44" spans="1:8" ht="14.4" x14ac:dyDescent="0.3">
      <c r="A44" s="34" t="s">
        <v>2071</v>
      </c>
      <c r="B44" s="34" t="s">
        <v>1474</v>
      </c>
      <c r="C44" s="34" t="s">
        <v>1635</v>
      </c>
      <c r="D44" s="34" t="s">
        <v>2049</v>
      </c>
      <c r="E44" s="34" t="s">
        <v>2072</v>
      </c>
      <c r="F44" s="34" t="s">
        <v>503</v>
      </c>
      <c r="G44" s="35">
        <v>26</v>
      </c>
      <c r="H44" s="35">
        <v>30</v>
      </c>
    </row>
    <row r="45" spans="1:8" ht="14.4" x14ac:dyDescent="0.3">
      <c r="A45" s="34" t="s">
        <v>1473</v>
      </c>
      <c r="B45" s="34" t="s">
        <v>1472</v>
      </c>
      <c r="C45" s="34" t="s">
        <v>1635</v>
      </c>
      <c r="D45" s="34" t="s">
        <v>85</v>
      </c>
      <c r="E45" s="34" t="s">
        <v>1471</v>
      </c>
      <c r="F45" s="34" t="s">
        <v>503</v>
      </c>
      <c r="G45" s="35">
        <v>24</v>
      </c>
      <c r="H45" s="35">
        <v>40</v>
      </c>
    </row>
    <row r="46" spans="1:8" ht="14.4" x14ac:dyDescent="0.3">
      <c r="A46" s="34" t="s">
        <v>1545</v>
      </c>
      <c r="B46" s="34" t="s">
        <v>1546</v>
      </c>
      <c r="C46" s="34" t="s">
        <v>1635</v>
      </c>
      <c r="D46" s="34" t="s">
        <v>309</v>
      </c>
      <c r="E46" s="34" t="s">
        <v>1550</v>
      </c>
      <c r="F46" s="34" t="s">
        <v>503</v>
      </c>
      <c r="G46" s="35">
        <v>15</v>
      </c>
      <c r="H46" s="35">
        <v>220</v>
      </c>
    </row>
    <row r="47" spans="1:8" ht="14.4" x14ac:dyDescent="0.3">
      <c r="A47" s="34" t="s">
        <v>1545</v>
      </c>
      <c r="B47" s="34" t="s">
        <v>1546</v>
      </c>
      <c r="C47" s="34" t="s">
        <v>1635</v>
      </c>
      <c r="D47" s="34" t="s">
        <v>309</v>
      </c>
      <c r="E47" s="34" t="s">
        <v>1547</v>
      </c>
      <c r="F47" s="34" t="s">
        <v>503</v>
      </c>
      <c r="G47" s="35">
        <v>4</v>
      </c>
      <c r="H47" s="35">
        <v>220</v>
      </c>
    </row>
    <row r="48" spans="1:8" ht="14.4" x14ac:dyDescent="0.3">
      <c r="A48" s="34" t="s">
        <v>1545</v>
      </c>
      <c r="B48" s="34" t="s">
        <v>1546</v>
      </c>
      <c r="C48" s="34" t="s">
        <v>1635</v>
      </c>
      <c r="D48" s="34" t="s">
        <v>85</v>
      </c>
      <c r="E48" s="34" t="s">
        <v>1549</v>
      </c>
      <c r="F48" s="34" t="s">
        <v>503</v>
      </c>
      <c r="G48" s="35">
        <v>17</v>
      </c>
      <c r="H48" s="35">
        <v>200</v>
      </c>
    </row>
    <row r="49" spans="1:8" ht="14.4" x14ac:dyDescent="0.3">
      <c r="A49" s="34" t="s">
        <v>1545</v>
      </c>
      <c r="B49" s="34" t="s">
        <v>1546</v>
      </c>
      <c r="C49" s="34" t="s">
        <v>1635</v>
      </c>
      <c r="D49" s="34" t="s">
        <v>85</v>
      </c>
      <c r="E49" s="34" t="s">
        <v>1548</v>
      </c>
      <c r="F49" s="34" t="s">
        <v>503</v>
      </c>
      <c r="G49" s="35">
        <v>1</v>
      </c>
      <c r="H49" s="35">
        <v>100</v>
      </c>
    </row>
    <row r="50" spans="1:8" ht="14.4" x14ac:dyDescent="0.3">
      <c r="A50" s="34" t="s">
        <v>1646</v>
      </c>
      <c r="B50" s="34" t="s">
        <v>1647</v>
      </c>
      <c r="C50" s="34" t="s">
        <v>1635</v>
      </c>
      <c r="D50" s="34" t="s">
        <v>577</v>
      </c>
      <c r="E50" s="34" t="s">
        <v>1648</v>
      </c>
      <c r="F50" s="34" t="s">
        <v>503</v>
      </c>
      <c r="G50" s="35">
        <v>10</v>
      </c>
      <c r="H50" s="35">
        <v>10</v>
      </c>
    </row>
    <row r="51" spans="1:8" ht="14.4" x14ac:dyDescent="0.3">
      <c r="A51" s="34" t="s">
        <v>1646</v>
      </c>
      <c r="B51" s="34" t="s">
        <v>1647</v>
      </c>
      <c r="C51" s="34" t="s">
        <v>1635</v>
      </c>
      <c r="D51" s="34" t="s">
        <v>577</v>
      </c>
      <c r="E51" s="34" t="s">
        <v>1649</v>
      </c>
      <c r="F51" s="34" t="s">
        <v>504</v>
      </c>
      <c r="G51" s="35">
        <v>5</v>
      </c>
      <c r="H51" s="35">
        <v>100</v>
      </c>
    </row>
    <row r="52" spans="1:8" ht="14.4" x14ac:dyDescent="0.3">
      <c r="A52" s="34" t="s">
        <v>1646</v>
      </c>
      <c r="B52" s="34" t="s">
        <v>1647</v>
      </c>
      <c r="C52" s="34" t="s">
        <v>1635</v>
      </c>
      <c r="D52" s="34" t="s">
        <v>577</v>
      </c>
      <c r="E52" s="34" t="s">
        <v>1650</v>
      </c>
      <c r="F52" s="34" t="s">
        <v>503</v>
      </c>
      <c r="G52" s="35">
        <v>5</v>
      </c>
      <c r="H52" s="35">
        <v>100</v>
      </c>
    </row>
    <row r="53" spans="1:8" ht="14.4" x14ac:dyDescent="0.3">
      <c r="A53" s="34" t="s">
        <v>1651</v>
      </c>
      <c r="B53" s="34" t="s">
        <v>1652</v>
      </c>
      <c r="C53" s="34" t="s">
        <v>1635</v>
      </c>
      <c r="D53" s="34" t="s">
        <v>589</v>
      </c>
      <c r="E53" s="34" t="s">
        <v>1653</v>
      </c>
      <c r="F53" s="34" t="s">
        <v>503</v>
      </c>
      <c r="G53" s="35">
        <v>0</v>
      </c>
      <c r="H53" s="35">
        <v>40</v>
      </c>
    </row>
    <row r="54" spans="1:8" ht="14.4" x14ac:dyDescent="0.3">
      <c r="A54" s="34" t="s">
        <v>1470</v>
      </c>
      <c r="B54" s="34" t="s">
        <v>1468</v>
      </c>
      <c r="C54" s="34" t="s">
        <v>1635</v>
      </c>
      <c r="D54" s="34" t="s">
        <v>31</v>
      </c>
      <c r="E54" s="34" t="s">
        <v>1469</v>
      </c>
      <c r="F54" s="34" t="s">
        <v>504</v>
      </c>
      <c r="G54" s="35">
        <v>3</v>
      </c>
      <c r="H54" s="35">
        <v>30</v>
      </c>
    </row>
    <row r="55" spans="1:8" ht="14.4" x14ac:dyDescent="0.3">
      <c r="A55" s="34" t="s">
        <v>1654</v>
      </c>
      <c r="B55" s="34" t="s">
        <v>1655</v>
      </c>
      <c r="C55" s="34" t="s">
        <v>1635</v>
      </c>
      <c r="D55" s="34" t="s">
        <v>42</v>
      </c>
      <c r="E55" s="34" t="s">
        <v>1656</v>
      </c>
      <c r="F55" s="34" t="s">
        <v>504</v>
      </c>
      <c r="G55" s="35">
        <v>8</v>
      </c>
      <c r="H55" s="35">
        <v>15</v>
      </c>
    </row>
    <row r="56" spans="1:8" ht="14.4" x14ac:dyDescent="0.3">
      <c r="A56" s="34" t="s">
        <v>1654</v>
      </c>
      <c r="B56" s="34" t="s">
        <v>1655</v>
      </c>
      <c r="C56" s="34" t="s">
        <v>1635</v>
      </c>
      <c r="D56" s="34" t="s">
        <v>42</v>
      </c>
      <c r="E56" s="34" t="s">
        <v>1657</v>
      </c>
      <c r="F56" s="34" t="s">
        <v>503</v>
      </c>
      <c r="G56" s="35">
        <v>8</v>
      </c>
      <c r="H56" s="35">
        <v>15</v>
      </c>
    </row>
    <row r="57" spans="1:8" ht="14.4" x14ac:dyDescent="0.3">
      <c r="A57" s="34" t="s">
        <v>1654</v>
      </c>
      <c r="B57" s="34" t="s">
        <v>1655</v>
      </c>
      <c r="C57" s="34" t="s">
        <v>1635</v>
      </c>
      <c r="D57" s="34" t="s">
        <v>42</v>
      </c>
      <c r="E57" s="34" t="s">
        <v>1658</v>
      </c>
      <c r="F57" s="34" t="s">
        <v>504</v>
      </c>
      <c r="G57" s="35">
        <v>7</v>
      </c>
      <c r="H57" s="35">
        <v>100</v>
      </c>
    </row>
    <row r="58" spans="1:8" ht="14.4" x14ac:dyDescent="0.3">
      <c r="A58" s="34" t="s">
        <v>1654</v>
      </c>
      <c r="B58" s="34" t="s">
        <v>1655</v>
      </c>
      <c r="C58" s="34" t="s">
        <v>1635</v>
      </c>
      <c r="D58" s="34" t="s">
        <v>42</v>
      </c>
      <c r="E58" s="34" t="s">
        <v>1659</v>
      </c>
      <c r="F58" s="34" t="s">
        <v>503</v>
      </c>
      <c r="G58" s="35">
        <v>7</v>
      </c>
      <c r="H58" s="35">
        <v>100</v>
      </c>
    </row>
    <row r="59" spans="1:8" ht="14.4" x14ac:dyDescent="0.3">
      <c r="A59" s="34" t="s">
        <v>2073</v>
      </c>
      <c r="B59" s="34" t="s">
        <v>2074</v>
      </c>
      <c r="C59" s="34" t="s">
        <v>1635</v>
      </c>
      <c r="D59" s="34" t="s">
        <v>629</v>
      </c>
      <c r="E59" s="34" t="s">
        <v>2075</v>
      </c>
      <c r="F59" s="34" t="s">
        <v>504</v>
      </c>
      <c r="G59" s="35">
        <v>17</v>
      </c>
      <c r="H59" s="35">
        <v>30</v>
      </c>
    </row>
    <row r="60" spans="1:8" ht="14.4" x14ac:dyDescent="0.3">
      <c r="A60" s="34" t="s">
        <v>2073</v>
      </c>
      <c r="B60" s="34" t="s">
        <v>2074</v>
      </c>
      <c r="C60" s="34" t="s">
        <v>1635</v>
      </c>
      <c r="D60" s="34" t="s">
        <v>629</v>
      </c>
      <c r="E60" s="34" t="s">
        <v>2076</v>
      </c>
      <c r="F60" s="34" t="s">
        <v>503</v>
      </c>
      <c r="G60" s="35">
        <v>17</v>
      </c>
      <c r="H60" s="35">
        <v>30</v>
      </c>
    </row>
    <row r="61" spans="1:8" ht="14.4" x14ac:dyDescent="0.3">
      <c r="A61" s="34" t="s">
        <v>1660</v>
      </c>
      <c r="B61" s="34" t="s">
        <v>396</v>
      </c>
      <c r="C61" s="34" t="s">
        <v>1635</v>
      </c>
      <c r="D61" s="34" t="s">
        <v>1632</v>
      </c>
      <c r="E61" s="34" t="s">
        <v>1661</v>
      </c>
      <c r="F61" s="34" t="s">
        <v>504</v>
      </c>
      <c r="G61" s="35">
        <v>18</v>
      </c>
      <c r="H61" s="35">
        <v>25</v>
      </c>
    </row>
    <row r="62" spans="1:8" ht="14.4" x14ac:dyDescent="0.3">
      <c r="A62" s="34" t="s">
        <v>1660</v>
      </c>
      <c r="B62" s="34" t="s">
        <v>396</v>
      </c>
      <c r="C62" s="34" t="s">
        <v>1635</v>
      </c>
      <c r="D62" s="34" t="s">
        <v>1632</v>
      </c>
      <c r="E62" s="34" t="s">
        <v>1662</v>
      </c>
      <c r="F62" s="34" t="s">
        <v>503</v>
      </c>
      <c r="G62" s="35">
        <v>18</v>
      </c>
      <c r="H62" s="35">
        <v>25</v>
      </c>
    </row>
    <row r="63" spans="1:8" ht="14.4" x14ac:dyDescent="0.3">
      <c r="A63" s="34" t="s">
        <v>1660</v>
      </c>
      <c r="B63" s="34" t="s">
        <v>396</v>
      </c>
      <c r="C63" s="34" t="s">
        <v>1635</v>
      </c>
      <c r="D63" s="34" t="s">
        <v>459</v>
      </c>
      <c r="E63" s="34" t="s">
        <v>1663</v>
      </c>
      <c r="F63" s="34" t="s">
        <v>504</v>
      </c>
      <c r="G63" s="35">
        <v>4</v>
      </c>
      <c r="H63" s="35">
        <v>100</v>
      </c>
    </row>
    <row r="64" spans="1:8" ht="14.4" x14ac:dyDescent="0.3">
      <c r="A64" s="34" t="s">
        <v>1660</v>
      </c>
      <c r="B64" s="34" t="s">
        <v>396</v>
      </c>
      <c r="C64" s="34" t="s">
        <v>1635</v>
      </c>
      <c r="D64" s="34" t="s">
        <v>459</v>
      </c>
      <c r="E64" s="34" t="s">
        <v>1664</v>
      </c>
      <c r="F64" s="34" t="s">
        <v>503</v>
      </c>
      <c r="G64" s="35">
        <v>4</v>
      </c>
      <c r="H64" s="35">
        <v>100</v>
      </c>
    </row>
    <row r="65" spans="1:8" ht="14.4" x14ac:dyDescent="0.3">
      <c r="A65" s="34" t="s">
        <v>1660</v>
      </c>
      <c r="B65" s="34" t="s">
        <v>396</v>
      </c>
      <c r="C65" s="34" t="s">
        <v>1635</v>
      </c>
      <c r="D65" s="34" t="s">
        <v>459</v>
      </c>
      <c r="E65" s="34" t="s">
        <v>1665</v>
      </c>
      <c r="F65" s="34" t="s">
        <v>504</v>
      </c>
      <c r="G65" s="35">
        <v>8</v>
      </c>
      <c r="H65" s="35">
        <v>100</v>
      </c>
    </row>
    <row r="66" spans="1:8" ht="14.4" x14ac:dyDescent="0.3">
      <c r="A66" s="34" t="s">
        <v>1660</v>
      </c>
      <c r="B66" s="34" t="s">
        <v>396</v>
      </c>
      <c r="C66" s="34" t="s">
        <v>1635</v>
      </c>
      <c r="D66" s="34" t="s">
        <v>459</v>
      </c>
      <c r="E66" s="34" t="s">
        <v>1666</v>
      </c>
      <c r="F66" s="34" t="s">
        <v>503</v>
      </c>
      <c r="G66" s="35">
        <v>8</v>
      </c>
      <c r="H66" s="35">
        <v>100</v>
      </c>
    </row>
    <row r="67" spans="1:8" ht="14.4" x14ac:dyDescent="0.3">
      <c r="A67" s="34" t="s">
        <v>1667</v>
      </c>
      <c r="B67" s="34" t="s">
        <v>1668</v>
      </c>
      <c r="C67" s="34" t="s">
        <v>1635</v>
      </c>
      <c r="D67" s="34" t="s">
        <v>1139</v>
      </c>
      <c r="E67" s="34" t="s">
        <v>1669</v>
      </c>
      <c r="F67" s="34" t="s">
        <v>504</v>
      </c>
      <c r="G67" s="35">
        <v>7</v>
      </c>
      <c r="H67" s="35">
        <v>100</v>
      </c>
    </row>
    <row r="68" spans="1:8" ht="14.4" x14ac:dyDescent="0.3">
      <c r="A68" s="34" t="s">
        <v>2050</v>
      </c>
      <c r="B68" s="34" t="s">
        <v>2051</v>
      </c>
      <c r="C68" s="34" t="s">
        <v>1635</v>
      </c>
      <c r="D68" s="34" t="s">
        <v>898</v>
      </c>
      <c r="E68" s="34" t="s">
        <v>2077</v>
      </c>
      <c r="F68" s="34" t="s">
        <v>556</v>
      </c>
      <c r="G68" s="35">
        <v>3</v>
      </c>
      <c r="H68" s="35">
        <v>20</v>
      </c>
    </row>
    <row r="69" spans="1:8" ht="14.4" x14ac:dyDescent="0.3">
      <c r="A69" s="34" t="s">
        <v>1551</v>
      </c>
      <c r="B69" s="34" t="s">
        <v>1552</v>
      </c>
      <c r="C69" s="34" t="s">
        <v>1635</v>
      </c>
      <c r="D69" s="34" t="s">
        <v>710</v>
      </c>
      <c r="E69" s="34" t="s">
        <v>1553</v>
      </c>
      <c r="F69" s="34" t="s">
        <v>504</v>
      </c>
      <c r="G69" s="35">
        <v>4</v>
      </c>
      <c r="H69" s="35">
        <v>100</v>
      </c>
    </row>
    <row r="70" spans="1:8" ht="14.4" x14ac:dyDescent="0.3">
      <c r="A70" s="34" t="s">
        <v>1551</v>
      </c>
      <c r="B70" s="34" t="s">
        <v>1552</v>
      </c>
      <c r="C70" s="34" t="s">
        <v>1635</v>
      </c>
      <c r="D70" s="34" t="s">
        <v>710</v>
      </c>
      <c r="E70" s="34" t="s">
        <v>1554</v>
      </c>
      <c r="F70" s="34" t="s">
        <v>503</v>
      </c>
      <c r="G70" s="35">
        <v>4</v>
      </c>
      <c r="H70" s="35">
        <v>100</v>
      </c>
    </row>
    <row r="71" spans="1:8" ht="14.4" x14ac:dyDescent="0.3">
      <c r="A71" s="34" t="s">
        <v>2078</v>
      </c>
      <c r="B71" s="34" t="s">
        <v>2079</v>
      </c>
      <c r="C71" s="34" t="s">
        <v>1635</v>
      </c>
      <c r="D71" s="34" t="s">
        <v>2278</v>
      </c>
      <c r="E71" s="34" t="s">
        <v>2080</v>
      </c>
      <c r="F71" s="34" t="s">
        <v>504</v>
      </c>
      <c r="G71" s="35">
        <v>19</v>
      </c>
      <c r="H71" s="35">
        <v>30</v>
      </c>
    </row>
    <row r="72" spans="1:8" ht="14.4" x14ac:dyDescent="0.3">
      <c r="A72" s="34" t="s">
        <v>2078</v>
      </c>
      <c r="B72" s="34" t="s">
        <v>2079</v>
      </c>
      <c r="C72" s="34" t="s">
        <v>1635</v>
      </c>
      <c r="D72" s="34" t="s">
        <v>2278</v>
      </c>
      <c r="E72" s="34" t="s">
        <v>2081</v>
      </c>
      <c r="F72" s="34" t="s">
        <v>503</v>
      </c>
      <c r="G72" s="35">
        <v>19</v>
      </c>
      <c r="H72" s="35">
        <v>30</v>
      </c>
    </row>
    <row r="73" spans="1:8" ht="14.4" x14ac:dyDescent="0.3">
      <c r="A73" s="34" t="s">
        <v>1555</v>
      </c>
      <c r="B73" s="34" t="s">
        <v>1488</v>
      </c>
      <c r="C73" s="34" t="s">
        <v>1635</v>
      </c>
      <c r="D73" s="34" t="s">
        <v>85</v>
      </c>
      <c r="E73" s="34" t="s">
        <v>1556</v>
      </c>
      <c r="F73" s="34" t="s">
        <v>503</v>
      </c>
      <c r="G73" s="35">
        <v>7</v>
      </c>
      <c r="H73" s="35">
        <v>15</v>
      </c>
    </row>
    <row r="74" spans="1:8" ht="14.4" x14ac:dyDescent="0.3">
      <c r="A74" s="34" t="s">
        <v>2279</v>
      </c>
      <c r="B74" s="34" t="s">
        <v>2280</v>
      </c>
      <c r="C74" s="34" t="s">
        <v>1635</v>
      </c>
      <c r="D74" s="34" t="s">
        <v>2281</v>
      </c>
      <c r="E74" s="34" t="s">
        <v>2282</v>
      </c>
      <c r="F74" s="34" t="s">
        <v>504</v>
      </c>
      <c r="G74" s="35">
        <v>2</v>
      </c>
      <c r="H74" s="35">
        <v>10</v>
      </c>
    </row>
    <row r="75" spans="1:8" ht="14.4" x14ac:dyDescent="0.3">
      <c r="A75" s="34" t="s">
        <v>1467</v>
      </c>
      <c r="B75" s="34" t="s">
        <v>1466</v>
      </c>
      <c r="C75" s="34" t="s">
        <v>1635</v>
      </c>
      <c r="D75" s="34" t="s">
        <v>305</v>
      </c>
      <c r="E75" s="34" t="s">
        <v>1465</v>
      </c>
      <c r="F75" s="34" t="s">
        <v>503</v>
      </c>
      <c r="G75" s="35">
        <v>9</v>
      </c>
      <c r="H75" s="35">
        <v>100</v>
      </c>
    </row>
    <row r="76" spans="1:8" ht="14.4" x14ac:dyDescent="0.3">
      <c r="A76" s="34" t="s">
        <v>1557</v>
      </c>
      <c r="B76" s="34" t="s">
        <v>1558</v>
      </c>
      <c r="C76" s="34" t="s">
        <v>1635</v>
      </c>
      <c r="D76" s="34" t="s">
        <v>589</v>
      </c>
      <c r="E76" s="34" t="s">
        <v>1670</v>
      </c>
      <c r="F76" s="34" t="s">
        <v>504</v>
      </c>
      <c r="G76" s="35">
        <v>9</v>
      </c>
      <c r="H76" s="35">
        <v>20</v>
      </c>
    </row>
    <row r="77" spans="1:8" ht="14.4" x14ac:dyDescent="0.3">
      <c r="A77" s="34" t="s">
        <v>2191</v>
      </c>
      <c r="B77" s="34" t="s">
        <v>2192</v>
      </c>
      <c r="C77" s="34" t="s">
        <v>1635</v>
      </c>
      <c r="D77" s="34" t="s">
        <v>2283</v>
      </c>
      <c r="E77" s="34" t="s">
        <v>2193</v>
      </c>
      <c r="F77" s="34" t="s">
        <v>504</v>
      </c>
      <c r="G77" s="35">
        <v>22</v>
      </c>
      <c r="H77" s="35">
        <v>23</v>
      </c>
    </row>
    <row r="78" spans="1:8" ht="14.4" x14ac:dyDescent="0.3">
      <c r="A78" s="34" t="s">
        <v>2082</v>
      </c>
      <c r="B78" s="34" t="s">
        <v>2083</v>
      </c>
      <c r="C78" s="34" t="s">
        <v>1635</v>
      </c>
      <c r="D78" s="34" t="s">
        <v>631</v>
      </c>
      <c r="E78" s="34" t="s">
        <v>2271</v>
      </c>
      <c r="F78" s="34" t="s">
        <v>503</v>
      </c>
      <c r="G78" s="35">
        <v>40</v>
      </c>
      <c r="H78" s="35">
        <v>40</v>
      </c>
    </row>
    <row r="79" spans="1:8" ht="14.4" x14ac:dyDescent="0.3">
      <c r="A79" s="34" t="s">
        <v>1671</v>
      </c>
      <c r="B79" s="34" t="s">
        <v>1672</v>
      </c>
      <c r="C79" s="34" t="s">
        <v>1635</v>
      </c>
      <c r="D79" s="34" t="s">
        <v>589</v>
      </c>
      <c r="E79" s="34" t="s">
        <v>1673</v>
      </c>
      <c r="F79" s="34" t="s">
        <v>504</v>
      </c>
      <c r="G79" s="35">
        <v>6</v>
      </c>
      <c r="H79" s="35">
        <v>10</v>
      </c>
    </row>
    <row r="80" spans="1:8" ht="14.4" x14ac:dyDescent="0.3">
      <c r="A80" s="34" t="s">
        <v>1671</v>
      </c>
      <c r="B80" s="34" t="s">
        <v>1672</v>
      </c>
      <c r="C80" s="34" t="s">
        <v>1635</v>
      </c>
      <c r="D80" s="34" t="s">
        <v>589</v>
      </c>
      <c r="E80" s="34" t="s">
        <v>1674</v>
      </c>
      <c r="F80" s="34" t="s">
        <v>503</v>
      </c>
      <c r="G80" s="35">
        <v>6</v>
      </c>
      <c r="H80" s="35">
        <v>10</v>
      </c>
    </row>
    <row r="81" spans="1:8" ht="14.4" x14ac:dyDescent="0.3">
      <c r="A81" s="34" t="s">
        <v>1462</v>
      </c>
      <c r="B81" s="34" t="s">
        <v>1461</v>
      </c>
      <c r="C81" s="34" t="s">
        <v>1635</v>
      </c>
      <c r="D81" s="34" t="s">
        <v>825</v>
      </c>
      <c r="E81" s="34" t="s">
        <v>1460</v>
      </c>
      <c r="F81" s="34" t="s">
        <v>503</v>
      </c>
      <c r="G81" s="35">
        <v>6</v>
      </c>
      <c r="H81" s="35">
        <v>100</v>
      </c>
    </row>
    <row r="82" spans="1:8" ht="14.4" x14ac:dyDescent="0.3">
      <c r="A82" s="34" t="s">
        <v>1464</v>
      </c>
      <c r="B82" s="34" t="s">
        <v>1461</v>
      </c>
      <c r="C82" s="34" t="s">
        <v>1635</v>
      </c>
      <c r="D82" s="34" t="s">
        <v>825</v>
      </c>
      <c r="E82" s="34" t="s">
        <v>1463</v>
      </c>
      <c r="F82" s="34" t="s">
        <v>503</v>
      </c>
      <c r="G82" s="35">
        <v>5</v>
      </c>
      <c r="H82" s="35">
        <v>20</v>
      </c>
    </row>
    <row r="83" spans="1:8" ht="14.4" x14ac:dyDescent="0.3">
      <c r="A83" s="34" t="s">
        <v>2084</v>
      </c>
      <c r="B83" s="34" t="s">
        <v>1461</v>
      </c>
      <c r="C83" s="34" t="s">
        <v>1635</v>
      </c>
      <c r="D83" s="34" t="s">
        <v>796</v>
      </c>
      <c r="E83" s="34" t="s">
        <v>2084</v>
      </c>
      <c r="F83" s="34" t="s">
        <v>504</v>
      </c>
      <c r="G83" s="35">
        <v>12</v>
      </c>
      <c r="H83" s="35">
        <v>30</v>
      </c>
    </row>
    <row r="84" spans="1:8" ht="14.4" x14ac:dyDescent="0.3">
      <c r="A84" s="34" t="s">
        <v>1459</v>
      </c>
      <c r="B84" s="34" t="s">
        <v>1458</v>
      </c>
      <c r="C84" s="34" t="s">
        <v>1635</v>
      </c>
      <c r="D84" s="34" t="s">
        <v>2284</v>
      </c>
      <c r="E84" s="34" t="s">
        <v>1457</v>
      </c>
      <c r="F84" s="34" t="s">
        <v>503</v>
      </c>
      <c r="G84" s="35">
        <v>15</v>
      </c>
      <c r="H84" s="35">
        <v>100</v>
      </c>
    </row>
    <row r="85" spans="1:8" ht="14.4" x14ac:dyDescent="0.3">
      <c r="A85" s="34" t="s">
        <v>1559</v>
      </c>
      <c r="B85" s="34" t="s">
        <v>1456</v>
      </c>
      <c r="C85" s="34" t="s">
        <v>1635</v>
      </c>
      <c r="D85" s="34" t="s">
        <v>8</v>
      </c>
      <c r="E85" s="34" t="s">
        <v>1675</v>
      </c>
      <c r="F85" s="34" t="s">
        <v>556</v>
      </c>
      <c r="G85" s="35">
        <v>1</v>
      </c>
      <c r="H85" s="35">
        <v>99</v>
      </c>
    </row>
    <row r="86" spans="1:8" ht="14.4" x14ac:dyDescent="0.3">
      <c r="A86" s="34" t="s">
        <v>2052</v>
      </c>
      <c r="B86" s="34" t="s">
        <v>1456</v>
      </c>
      <c r="C86" s="34" t="s">
        <v>1635</v>
      </c>
      <c r="D86" s="34" t="s">
        <v>8</v>
      </c>
      <c r="E86" s="34" t="s">
        <v>2085</v>
      </c>
      <c r="F86" s="34" t="s">
        <v>556</v>
      </c>
      <c r="G86" s="35">
        <v>0</v>
      </c>
      <c r="H86" s="35">
        <v>10</v>
      </c>
    </row>
    <row r="87" spans="1:8" ht="14.4" x14ac:dyDescent="0.3">
      <c r="A87" s="34" t="s">
        <v>2086</v>
      </c>
      <c r="B87" s="34" t="s">
        <v>2087</v>
      </c>
      <c r="C87" s="34" t="s">
        <v>1635</v>
      </c>
      <c r="D87" s="34" t="s">
        <v>2088</v>
      </c>
      <c r="E87" s="34" t="s">
        <v>2089</v>
      </c>
      <c r="F87" s="34" t="s">
        <v>504</v>
      </c>
      <c r="G87" s="35">
        <v>21</v>
      </c>
      <c r="H87" s="35">
        <v>30</v>
      </c>
    </row>
    <row r="88" spans="1:8" ht="14.4" x14ac:dyDescent="0.3">
      <c r="A88" s="34" t="s">
        <v>2086</v>
      </c>
      <c r="B88" s="34" t="s">
        <v>2087</v>
      </c>
      <c r="C88" s="34" t="s">
        <v>1635</v>
      </c>
      <c r="D88" s="34" t="s">
        <v>2088</v>
      </c>
      <c r="E88" s="34" t="s">
        <v>2090</v>
      </c>
      <c r="F88" s="34" t="s">
        <v>503</v>
      </c>
      <c r="G88" s="35">
        <v>21</v>
      </c>
      <c r="H88" s="35">
        <v>30</v>
      </c>
    </row>
    <row r="89" spans="1:8" ht="14.4" x14ac:dyDescent="0.3">
      <c r="A89" s="34" t="s">
        <v>2091</v>
      </c>
      <c r="B89" s="34" t="s">
        <v>2092</v>
      </c>
      <c r="C89" s="34" t="s">
        <v>1635</v>
      </c>
      <c r="D89" s="34" t="s">
        <v>2088</v>
      </c>
      <c r="E89" s="34" t="s">
        <v>2093</v>
      </c>
      <c r="F89" s="34" t="s">
        <v>504</v>
      </c>
      <c r="G89" s="35">
        <v>41</v>
      </c>
      <c r="H89" s="35">
        <v>50</v>
      </c>
    </row>
    <row r="90" spans="1:8" ht="14.4" x14ac:dyDescent="0.3">
      <c r="A90" s="34" t="s">
        <v>2091</v>
      </c>
      <c r="B90" s="34" t="s">
        <v>2092</v>
      </c>
      <c r="C90" s="34" t="s">
        <v>1635</v>
      </c>
      <c r="D90" s="34" t="s">
        <v>2088</v>
      </c>
      <c r="E90" s="34" t="s">
        <v>2094</v>
      </c>
      <c r="F90" s="34" t="s">
        <v>503</v>
      </c>
      <c r="G90" s="35">
        <v>41</v>
      </c>
      <c r="H90" s="35">
        <v>50</v>
      </c>
    </row>
    <row r="91" spans="1:8" ht="14.4" x14ac:dyDescent="0.3">
      <c r="A91" s="34" t="s">
        <v>2231</v>
      </c>
      <c r="B91" s="34" t="s">
        <v>2232</v>
      </c>
      <c r="C91" s="34" t="s">
        <v>1635</v>
      </c>
      <c r="D91" s="34" t="s">
        <v>31</v>
      </c>
      <c r="E91" s="34" t="s">
        <v>2233</v>
      </c>
      <c r="F91" s="34" t="s">
        <v>504</v>
      </c>
      <c r="G91" s="35">
        <v>0</v>
      </c>
      <c r="H91" s="35">
        <v>25</v>
      </c>
    </row>
    <row r="92" spans="1:8" ht="14.4" x14ac:dyDescent="0.3">
      <c r="A92" s="34" t="s">
        <v>1454</v>
      </c>
      <c r="B92" s="34" t="s">
        <v>1453</v>
      </c>
      <c r="C92" s="34" t="s">
        <v>1635</v>
      </c>
      <c r="D92" s="34" t="s">
        <v>219</v>
      </c>
      <c r="E92" s="34" t="s">
        <v>1455</v>
      </c>
      <c r="F92" s="34" t="s">
        <v>504</v>
      </c>
      <c r="G92" s="35">
        <v>4</v>
      </c>
      <c r="H92" s="35">
        <v>100</v>
      </c>
    </row>
    <row r="93" spans="1:8" ht="14.4" x14ac:dyDescent="0.3">
      <c r="A93" s="34" t="s">
        <v>1454</v>
      </c>
      <c r="B93" s="34" t="s">
        <v>1453</v>
      </c>
      <c r="C93" s="34" t="s">
        <v>1635</v>
      </c>
      <c r="D93" s="34" t="s">
        <v>219</v>
      </c>
      <c r="E93" s="34" t="s">
        <v>1452</v>
      </c>
      <c r="F93" s="34" t="s">
        <v>503</v>
      </c>
      <c r="G93" s="35">
        <v>4</v>
      </c>
      <c r="H93" s="35">
        <v>100</v>
      </c>
    </row>
    <row r="94" spans="1:8" ht="14.4" x14ac:dyDescent="0.3">
      <c r="A94" s="34" t="s">
        <v>1446</v>
      </c>
      <c r="B94" s="34" t="s">
        <v>78</v>
      </c>
      <c r="C94" s="34" t="s">
        <v>1635</v>
      </c>
      <c r="D94" s="34" t="s">
        <v>219</v>
      </c>
      <c r="E94" s="34" t="s">
        <v>1451</v>
      </c>
      <c r="F94" s="34" t="s">
        <v>504</v>
      </c>
      <c r="G94" s="35">
        <v>14</v>
      </c>
      <c r="H94" s="35">
        <v>20</v>
      </c>
    </row>
    <row r="95" spans="1:8" ht="14.4" x14ac:dyDescent="0.3">
      <c r="A95" s="34" t="s">
        <v>1446</v>
      </c>
      <c r="B95" s="34" t="s">
        <v>78</v>
      </c>
      <c r="C95" s="34" t="s">
        <v>1635</v>
      </c>
      <c r="D95" s="34" t="s">
        <v>219</v>
      </c>
      <c r="E95" s="34" t="s">
        <v>1450</v>
      </c>
      <c r="F95" s="34" t="s">
        <v>503</v>
      </c>
      <c r="G95" s="35">
        <v>14</v>
      </c>
      <c r="H95" s="35">
        <v>20</v>
      </c>
    </row>
    <row r="96" spans="1:8" ht="14.4" x14ac:dyDescent="0.3">
      <c r="A96" s="34" t="s">
        <v>1446</v>
      </c>
      <c r="B96" s="34" t="s">
        <v>78</v>
      </c>
      <c r="C96" s="34" t="s">
        <v>1635</v>
      </c>
      <c r="D96" s="34" t="s">
        <v>219</v>
      </c>
      <c r="E96" s="34" t="s">
        <v>1449</v>
      </c>
      <c r="F96" s="34" t="s">
        <v>689</v>
      </c>
      <c r="G96" s="35">
        <v>14</v>
      </c>
      <c r="H96" s="35">
        <v>20</v>
      </c>
    </row>
    <row r="97" spans="1:8" ht="14.4" x14ac:dyDescent="0.3">
      <c r="A97" s="34" t="s">
        <v>1446</v>
      </c>
      <c r="B97" s="34" t="s">
        <v>78</v>
      </c>
      <c r="C97" s="34" t="s">
        <v>1635</v>
      </c>
      <c r="D97" s="34" t="s">
        <v>219</v>
      </c>
      <c r="E97" s="34" t="s">
        <v>1448</v>
      </c>
      <c r="F97" s="34" t="s">
        <v>504</v>
      </c>
      <c r="G97" s="35">
        <v>92</v>
      </c>
      <c r="H97" s="35">
        <v>200</v>
      </c>
    </row>
    <row r="98" spans="1:8" ht="14.4" x14ac:dyDescent="0.3">
      <c r="A98" s="34" t="s">
        <v>1446</v>
      </c>
      <c r="B98" s="34" t="s">
        <v>78</v>
      </c>
      <c r="C98" s="34" t="s">
        <v>1635</v>
      </c>
      <c r="D98" s="34" t="s">
        <v>219</v>
      </c>
      <c r="E98" s="34" t="s">
        <v>1447</v>
      </c>
      <c r="F98" s="34" t="s">
        <v>503</v>
      </c>
      <c r="G98" s="35">
        <v>92</v>
      </c>
      <c r="H98" s="35">
        <v>200</v>
      </c>
    </row>
    <row r="99" spans="1:8" ht="14.4" x14ac:dyDescent="0.3">
      <c r="A99" s="34" t="s">
        <v>1441</v>
      </c>
      <c r="B99" s="34" t="s">
        <v>1439</v>
      </c>
      <c r="C99" s="34" t="s">
        <v>1635</v>
      </c>
      <c r="D99" s="34" t="s">
        <v>710</v>
      </c>
      <c r="E99" s="34" t="s">
        <v>1442</v>
      </c>
      <c r="F99" s="34" t="s">
        <v>504</v>
      </c>
      <c r="G99" s="35">
        <v>4</v>
      </c>
      <c r="H99" s="35">
        <v>100</v>
      </c>
    </row>
    <row r="100" spans="1:8" ht="14.4" x14ac:dyDescent="0.3">
      <c r="A100" s="34" t="s">
        <v>1441</v>
      </c>
      <c r="B100" s="34" t="s">
        <v>1439</v>
      </c>
      <c r="C100" s="34" t="s">
        <v>1635</v>
      </c>
      <c r="D100" s="34" t="s">
        <v>710</v>
      </c>
      <c r="E100" s="34" t="s">
        <v>1440</v>
      </c>
      <c r="F100" s="34" t="s">
        <v>503</v>
      </c>
      <c r="G100" s="35">
        <v>4</v>
      </c>
      <c r="H100" s="35">
        <v>100</v>
      </c>
    </row>
    <row r="101" spans="1:8" ht="14.4" x14ac:dyDescent="0.3">
      <c r="A101" s="34" t="s">
        <v>1444</v>
      </c>
      <c r="B101" s="34" t="s">
        <v>1439</v>
      </c>
      <c r="C101" s="34" t="s">
        <v>1635</v>
      </c>
      <c r="D101" s="34" t="s">
        <v>710</v>
      </c>
      <c r="E101" s="34" t="s">
        <v>1445</v>
      </c>
      <c r="F101" s="34" t="s">
        <v>504</v>
      </c>
      <c r="G101" s="35">
        <v>23</v>
      </c>
      <c r="H101" s="35">
        <v>100</v>
      </c>
    </row>
    <row r="102" spans="1:8" ht="14.4" x14ac:dyDescent="0.3">
      <c r="A102" s="34" t="s">
        <v>1444</v>
      </c>
      <c r="B102" s="34" t="s">
        <v>1439</v>
      </c>
      <c r="C102" s="34" t="s">
        <v>1635</v>
      </c>
      <c r="D102" s="34" t="s">
        <v>710</v>
      </c>
      <c r="E102" s="34" t="s">
        <v>1443</v>
      </c>
      <c r="F102" s="34" t="s">
        <v>503</v>
      </c>
      <c r="G102" s="35">
        <v>23</v>
      </c>
      <c r="H102" s="35">
        <v>100</v>
      </c>
    </row>
    <row r="103" spans="1:8" ht="14.4" x14ac:dyDescent="0.3">
      <c r="A103" s="34" t="s">
        <v>2095</v>
      </c>
      <c r="B103" s="34" t="s">
        <v>1439</v>
      </c>
      <c r="C103" s="34" t="s">
        <v>1635</v>
      </c>
      <c r="D103" s="34" t="s">
        <v>436</v>
      </c>
      <c r="E103" s="34" t="s">
        <v>2096</v>
      </c>
      <c r="F103" s="34" t="s">
        <v>504</v>
      </c>
      <c r="G103" s="35">
        <v>10</v>
      </c>
      <c r="H103" s="35">
        <v>30</v>
      </c>
    </row>
    <row r="104" spans="1:8" ht="14.4" x14ac:dyDescent="0.3">
      <c r="A104" s="34" t="s">
        <v>2095</v>
      </c>
      <c r="B104" s="34" t="s">
        <v>1439</v>
      </c>
      <c r="C104" s="34" t="s">
        <v>1635</v>
      </c>
      <c r="D104" s="34" t="s">
        <v>436</v>
      </c>
      <c r="E104" s="34" t="s">
        <v>2097</v>
      </c>
      <c r="F104" s="34" t="s">
        <v>503</v>
      </c>
      <c r="G104" s="35">
        <v>10</v>
      </c>
      <c r="H104" s="35">
        <v>30</v>
      </c>
    </row>
    <row r="105" spans="1:8" ht="14.4" x14ac:dyDescent="0.3">
      <c r="A105" s="34" t="s">
        <v>1435</v>
      </c>
      <c r="B105" s="34" t="s">
        <v>1434</v>
      </c>
      <c r="C105" s="34" t="s">
        <v>1635</v>
      </c>
      <c r="D105" s="34" t="s">
        <v>710</v>
      </c>
      <c r="E105" s="34" t="s">
        <v>1438</v>
      </c>
      <c r="F105" s="34" t="s">
        <v>504</v>
      </c>
      <c r="G105" s="35">
        <v>3</v>
      </c>
      <c r="H105" s="35">
        <v>100</v>
      </c>
    </row>
    <row r="106" spans="1:8" ht="14.4" x14ac:dyDescent="0.3">
      <c r="A106" s="34" t="s">
        <v>1435</v>
      </c>
      <c r="B106" s="34" t="s">
        <v>1434</v>
      </c>
      <c r="C106" s="34" t="s">
        <v>1635</v>
      </c>
      <c r="D106" s="34" t="s">
        <v>710</v>
      </c>
      <c r="E106" s="34" t="s">
        <v>1437</v>
      </c>
      <c r="F106" s="34" t="s">
        <v>503</v>
      </c>
      <c r="G106" s="35">
        <v>3</v>
      </c>
      <c r="H106" s="35">
        <v>100</v>
      </c>
    </row>
    <row r="107" spans="1:8" ht="14.4" x14ac:dyDescent="0.3">
      <c r="A107" s="34" t="s">
        <v>1435</v>
      </c>
      <c r="B107" s="34" t="s">
        <v>1434</v>
      </c>
      <c r="C107" s="34" t="s">
        <v>1635</v>
      </c>
      <c r="D107" s="34" t="s">
        <v>710</v>
      </c>
      <c r="E107" s="34" t="s">
        <v>1436</v>
      </c>
      <c r="F107" s="34" t="s">
        <v>504</v>
      </c>
      <c r="G107" s="35">
        <v>7</v>
      </c>
      <c r="H107" s="35">
        <v>100</v>
      </c>
    </row>
    <row r="108" spans="1:8" ht="14.4" x14ac:dyDescent="0.3">
      <c r="A108" s="34" t="s">
        <v>1435</v>
      </c>
      <c r="B108" s="34" t="s">
        <v>1434</v>
      </c>
      <c r="C108" s="34" t="s">
        <v>1635</v>
      </c>
      <c r="D108" s="34" t="s">
        <v>710</v>
      </c>
      <c r="E108" s="34" t="s">
        <v>1433</v>
      </c>
      <c r="F108" s="34" t="s">
        <v>503</v>
      </c>
      <c r="G108" s="35">
        <v>7</v>
      </c>
      <c r="H108" s="35">
        <v>100</v>
      </c>
    </row>
    <row r="109" spans="1:8" ht="14.4" x14ac:dyDescent="0.3">
      <c r="A109" s="34" t="s">
        <v>1432</v>
      </c>
      <c r="B109" s="34" t="s">
        <v>1431</v>
      </c>
      <c r="C109" s="34" t="s">
        <v>1635</v>
      </c>
      <c r="D109" s="34" t="s">
        <v>710</v>
      </c>
      <c r="E109" s="34" t="s">
        <v>1430</v>
      </c>
      <c r="F109" s="34" t="s">
        <v>503</v>
      </c>
      <c r="G109" s="35">
        <v>10</v>
      </c>
      <c r="H109" s="35">
        <v>100</v>
      </c>
    </row>
    <row r="110" spans="1:8" ht="14.4" x14ac:dyDescent="0.3">
      <c r="A110" s="34" t="s">
        <v>1428</v>
      </c>
      <c r="B110" s="34" t="s">
        <v>1427</v>
      </c>
      <c r="C110" s="34" t="s">
        <v>1635</v>
      </c>
      <c r="D110" s="34" t="s">
        <v>1123</v>
      </c>
      <c r="E110" s="34" t="s">
        <v>1429</v>
      </c>
      <c r="F110" s="34" t="s">
        <v>504</v>
      </c>
      <c r="G110" s="35">
        <v>7</v>
      </c>
      <c r="H110" s="35">
        <v>100</v>
      </c>
    </row>
    <row r="111" spans="1:8" ht="14.4" x14ac:dyDescent="0.3">
      <c r="A111" s="34" t="s">
        <v>1428</v>
      </c>
      <c r="B111" s="34" t="s">
        <v>1427</v>
      </c>
      <c r="C111" s="34" t="s">
        <v>1635</v>
      </c>
      <c r="D111" s="34" t="s">
        <v>1123</v>
      </c>
      <c r="E111" s="34" t="s">
        <v>1426</v>
      </c>
      <c r="F111" s="34" t="s">
        <v>503</v>
      </c>
      <c r="G111" s="35">
        <v>7</v>
      </c>
      <c r="H111" s="35">
        <v>100</v>
      </c>
    </row>
    <row r="112" spans="1:8" ht="14.4" x14ac:dyDescent="0.3">
      <c r="A112" s="34" t="s">
        <v>1425</v>
      </c>
      <c r="B112" s="34" t="s">
        <v>1424</v>
      </c>
      <c r="C112" s="34" t="s">
        <v>1635</v>
      </c>
      <c r="D112" s="34" t="s">
        <v>1423</v>
      </c>
      <c r="E112" s="34" t="s">
        <v>1422</v>
      </c>
      <c r="F112" s="34" t="s">
        <v>504</v>
      </c>
      <c r="G112" s="35">
        <v>10</v>
      </c>
      <c r="H112" s="35">
        <v>50</v>
      </c>
    </row>
    <row r="113" spans="1:8" ht="14.4" x14ac:dyDescent="0.3">
      <c r="A113" s="34" t="s">
        <v>1415</v>
      </c>
      <c r="B113" s="34" t="s">
        <v>1413</v>
      </c>
      <c r="C113" s="34" t="s">
        <v>1635</v>
      </c>
      <c r="D113" s="34" t="s">
        <v>428</v>
      </c>
      <c r="E113" s="34" t="s">
        <v>1420</v>
      </c>
      <c r="F113" s="34" t="s">
        <v>503</v>
      </c>
      <c r="G113" s="35">
        <v>30</v>
      </c>
      <c r="H113" s="35">
        <v>30</v>
      </c>
    </row>
    <row r="114" spans="1:8" ht="14.4" x14ac:dyDescent="0.3">
      <c r="A114" s="34" t="s">
        <v>1415</v>
      </c>
      <c r="B114" s="34" t="s">
        <v>1413</v>
      </c>
      <c r="C114" s="34" t="s">
        <v>1635</v>
      </c>
      <c r="D114" s="34" t="s">
        <v>428</v>
      </c>
      <c r="E114" s="34" t="s">
        <v>1419</v>
      </c>
      <c r="F114" s="34" t="s">
        <v>503</v>
      </c>
      <c r="G114" s="35">
        <v>0</v>
      </c>
      <c r="H114" s="35">
        <v>0</v>
      </c>
    </row>
    <row r="115" spans="1:8" ht="14.4" x14ac:dyDescent="0.3">
      <c r="A115" s="34" t="s">
        <v>1415</v>
      </c>
      <c r="B115" s="34" t="s">
        <v>1413</v>
      </c>
      <c r="C115" s="34" t="s">
        <v>1635</v>
      </c>
      <c r="D115" s="34" t="s">
        <v>428</v>
      </c>
      <c r="E115" s="34" t="s">
        <v>1676</v>
      </c>
      <c r="F115" s="34" t="s">
        <v>503</v>
      </c>
      <c r="G115" s="35">
        <v>26</v>
      </c>
      <c r="H115" s="35">
        <v>32</v>
      </c>
    </row>
    <row r="116" spans="1:8" ht="14.4" x14ac:dyDescent="0.3">
      <c r="A116" s="34" t="s">
        <v>1418</v>
      </c>
      <c r="B116" s="34" t="s">
        <v>1413</v>
      </c>
      <c r="C116" s="34" t="s">
        <v>1635</v>
      </c>
      <c r="D116" s="34" t="s">
        <v>706</v>
      </c>
      <c r="E116" s="34" t="s">
        <v>1417</v>
      </c>
      <c r="F116" s="34" t="s">
        <v>503</v>
      </c>
      <c r="G116" s="35">
        <v>24</v>
      </c>
      <c r="H116" s="35">
        <v>28</v>
      </c>
    </row>
    <row r="117" spans="1:8" ht="14.4" x14ac:dyDescent="0.3">
      <c r="A117" s="34" t="s">
        <v>1415</v>
      </c>
      <c r="B117" s="34" t="s">
        <v>1413</v>
      </c>
      <c r="C117" s="34" t="s">
        <v>1635</v>
      </c>
      <c r="D117" s="34" t="s">
        <v>428</v>
      </c>
      <c r="E117" s="34" t="s">
        <v>1421</v>
      </c>
      <c r="F117" s="34" t="s">
        <v>503</v>
      </c>
      <c r="G117" s="35">
        <v>23</v>
      </c>
      <c r="H117" s="35">
        <v>30</v>
      </c>
    </row>
    <row r="118" spans="1:8" ht="14.4" x14ac:dyDescent="0.3">
      <c r="A118" s="34" t="s">
        <v>1415</v>
      </c>
      <c r="B118" s="34" t="s">
        <v>1413</v>
      </c>
      <c r="C118" s="34" t="s">
        <v>1635</v>
      </c>
      <c r="D118" s="34" t="s">
        <v>428</v>
      </c>
      <c r="E118" s="34" t="s">
        <v>1416</v>
      </c>
      <c r="F118" s="34" t="s">
        <v>503</v>
      </c>
      <c r="G118" s="35">
        <v>30</v>
      </c>
      <c r="H118" s="35">
        <v>100</v>
      </c>
    </row>
    <row r="119" spans="1:8" ht="14.4" x14ac:dyDescent="0.3">
      <c r="A119" s="34" t="s">
        <v>1415</v>
      </c>
      <c r="B119" s="34" t="s">
        <v>1413</v>
      </c>
      <c r="C119" s="34" t="s">
        <v>1635</v>
      </c>
      <c r="D119" s="34" t="s">
        <v>428</v>
      </c>
      <c r="E119" s="34" t="s">
        <v>1414</v>
      </c>
      <c r="F119" s="34" t="s">
        <v>503</v>
      </c>
      <c r="G119" s="35">
        <v>40</v>
      </c>
      <c r="H119" s="35">
        <v>100</v>
      </c>
    </row>
    <row r="120" spans="1:8" ht="14.4" x14ac:dyDescent="0.3">
      <c r="A120" s="34" t="s">
        <v>2098</v>
      </c>
      <c r="B120" s="34" t="s">
        <v>1413</v>
      </c>
      <c r="C120" s="34" t="s">
        <v>1635</v>
      </c>
      <c r="D120" s="34" t="s">
        <v>2099</v>
      </c>
      <c r="E120" s="34" t="s">
        <v>2100</v>
      </c>
      <c r="F120" s="34" t="s">
        <v>503</v>
      </c>
      <c r="G120" s="35">
        <v>42</v>
      </c>
      <c r="H120" s="35">
        <v>50</v>
      </c>
    </row>
    <row r="121" spans="1:8" ht="14.4" x14ac:dyDescent="0.3">
      <c r="A121" s="34" t="s">
        <v>1412</v>
      </c>
      <c r="B121" s="34" t="s">
        <v>131</v>
      </c>
      <c r="C121" s="34" t="s">
        <v>1635</v>
      </c>
      <c r="D121" s="34" t="s">
        <v>432</v>
      </c>
      <c r="E121" s="34" t="s">
        <v>1411</v>
      </c>
      <c r="F121" s="34" t="s">
        <v>503</v>
      </c>
      <c r="G121" s="35">
        <v>5</v>
      </c>
      <c r="H121" s="35">
        <v>100</v>
      </c>
    </row>
    <row r="122" spans="1:8" ht="14.4" x14ac:dyDescent="0.3">
      <c r="A122" s="34" t="s">
        <v>1409</v>
      </c>
      <c r="B122" s="34" t="s">
        <v>84</v>
      </c>
      <c r="C122" s="34" t="s">
        <v>1635</v>
      </c>
      <c r="D122" s="34" t="s">
        <v>190</v>
      </c>
      <c r="E122" s="34" t="s">
        <v>1677</v>
      </c>
      <c r="F122" s="34" t="s">
        <v>504</v>
      </c>
      <c r="G122" s="35">
        <v>3</v>
      </c>
      <c r="H122" s="35">
        <v>5</v>
      </c>
    </row>
    <row r="123" spans="1:8" ht="14.4" x14ac:dyDescent="0.3">
      <c r="A123" s="34" t="s">
        <v>1409</v>
      </c>
      <c r="B123" s="34" t="s">
        <v>84</v>
      </c>
      <c r="C123" s="34" t="s">
        <v>1635</v>
      </c>
      <c r="D123" s="34" t="s">
        <v>190</v>
      </c>
      <c r="E123" s="34" t="s">
        <v>1678</v>
      </c>
      <c r="F123" s="34" t="s">
        <v>503</v>
      </c>
      <c r="G123" s="35">
        <v>3</v>
      </c>
      <c r="H123" s="35">
        <v>5</v>
      </c>
    </row>
    <row r="124" spans="1:8" ht="14.4" x14ac:dyDescent="0.3">
      <c r="A124" s="34" t="s">
        <v>1409</v>
      </c>
      <c r="B124" s="34" t="s">
        <v>84</v>
      </c>
      <c r="C124" s="34" t="s">
        <v>1635</v>
      </c>
      <c r="D124" s="34" t="s">
        <v>190</v>
      </c>
      <c r="E124" s="34" t="s">
        <v>1410</v>
      </c>
      <c r="F124" s="34" t="s">
        <v>504</v>
      </c>
      <c r="G124" s="35">
        <v>19</v>
      </c>
      <c r="H124" s="35">
        <v>100</v>
      </c>
    </row>
    <row r="125" spans="1:8" ht="14.4" x14ac:dyDescent="0.3">
      <c r="A125" s="34" t="s">
        <v>1409</v>
      </c>
      <c r="B125" s="34" t="s">
        <v>84</v>
      </c>
      <c r="C125" s="34" t="s">
        <v>1635</v>
      </c>
      <c r="D125" s="34" t="s">
        <v>190</v>
      </c>
      <c r="E125" s="34" t="s">
        <v>1408</v>
      </c>
      <c r="F125" s="34" t="s">
        <v>503</v>
      </c>
      <c r="G125" s="35">
        <v>19</v>
      </c>
      <c r="H125" s="35">
        <v>100</v>
      </c>
    </row>
    <row r="126" spans="1:8" ht="14.4" x14ac:dyDescent="0.3">
      <c r="A126" s="34" t="s">
        <v>1406</v>
      </c>
      <c r="B126" s="34" t="s">
        <v>217</v>
      </c>
      <c r="C126" s="34" t="s">
        <v>1635</v>
      </c>
      <c r="D126" s="34" t="s">
        <v>1560</v>
      </c>
      <c r="E126" s="34" t="s">
        <v>1407</v>
      </c>
      <c r="F126" s="34" t="s">
        <v>504</v>
      </c>
      <c r="G126" s="35">
        <v>52</v>
      </c>
      <c r="H126" s="35">
        <v>100</v>
      </c>
    </row>
    <row r="127" spans="1:8" ht="14.4" x14ac:dyDescent="0.3">
      <c r="A127" s="34" t="s">
        <v>1406</v>
      </c>
      <c r="B127" s="34" t="s">
        <v>217</v>
      </c>
      <c r="C127" s="34" t="s">
        <v>1635</v>
      </c>
      <c r="D127" s="34" t="s">
        <v>1560</v>
      </c>
      <c r="E127" s="34" t="s">
        <v>1405</v>
      </c>
      <c r="F127" s="34" t="s">
        <v>503</v>
      </c>
      <c r="G127" s="35">
        <v>52</v>
      </c>
      <c r="H127" s="35">
        <v>100</v>
      </c>
    </row>
    <row r="128" spans="1:8" ht="14.4" x14ac:dyDescent="0.3">
      <c r="A128" s="34" t="s">
        <v>1404</v>
      </c>
      <c r="B128" s="34" t="s">
        <v>1403</v>
      </c>
      <c r="C128" s="34" t="s">
        <v>1635</v>
      </c>
      <c r="D128" s="34" t="s">
        <v>190</v>
      </c>
      <c r="E128" s="34" t="s">
        <v>1402</v>
      </c>
      <c r="F128" s="34" t="s">
        <v>504</v>
      </c>
      <c r="G128" s="35">
        <v>10</v>
      </c>
      <c r="H128" s="35">
        <v>25</v>
      </c>
    </row>
    <row r="129" spans="1:8" ht="14.4" x14ac:dyDescent="0.3">
      <c r="A129" s="34" t="s">
        <v>1401</v>
      </c>
      <c r="B129" s="34" t="s">
        <v>1400</v>
      </c>
      <c r="C129" s="34" t="s">
        <v>1635</v>
      </c>
      <c r="D129" s="34" t="s">
        <v>608</v>
      </c>
      <c r="E129" s="34" t="s">
        <v>1399</v>
      </c>
      <c r="F129" s="34" t="s">
        <v>504</v>
      </c>
      <c r="G129" s="35">
        <v>10</v>
      </c>
      <c r="H129" s="35">
        <v>25</v>
      </c>
    </row>
    <row r="130" spans="1:8" ht="14.4" x14ac:dyDescent="0.3">
      <c r="A130" s="34" t="s">
        <v>1679</v>
      </c>
      <c r="B130" s="34" t="s">
        <v>1680</v>
      </c>
      <c r="C130" s="34" t="s">
        <v>1635</v>
      </c>
      <c r="D130" s="34" t="s">
        <v>1139</v>
      </c>
      <c r="E130" s="34" t="s">
        <v>1681</v>
      </c>
      <c r="F130" s="34" t="s">
        <v>504</v>
      </c>
      <c r="G130" s="35">
        <v>8</v>
      </c>
      <c r="H130" s="35">
        <v>100</v>
      </c>
    </row>
    <row r="131" spans="1:8" ht="14.4" x14ac:dyDescent="0.3">
      <c r="A131" s="34" t="s">
        <v>1679</v>
      </c>
      <c r="B131" s="34" t="s">
        <v>1680</v>
      </c>
      <c r="C131" s="34" t="s">
        <v>1635</v>
      </c>
      <c r="D131" s="34" t="s">
        <v>1139</v>
      </c>
      <c r="E131" s="34" t="s">
        <v>1682</v>
      </c>
      <c r="F131" s="34" t="s">
        <v>503</v>
      </c>
      <c r="G131" s="35">
        <v>8</v>
      </c>
      <c r="H131" s="35">
        <v>100</v>
      </c>
    </row>
    <row r="132" spans="1:8" ht="14.4" x14ac:dyDescent="0.3">
      <c r="A132" s="34" t="s">
        <v>1683</v>
      </c>
      <c r="B132" s="34" t="s">
        <v>1684</v>
      </c>
      <c r="C132" s="34" t="s">
        <v>1635</v>
      </c>
      <c r="D132" s="34" t="s">
        <v>422</v>
      </c>
      <c r="E132" s="34" t="s">
        <v>1685</v>
      </c>
      <c r="F132" s="34" t="s">
        <v>504</v>
      </c>
      <c r="G132" s="35">
        <v>8</v>
      </c>
      <c r="H132" s="35">
        <v>100</v>
      </c>
    </row>
    <row r="133" spans="1:8" ht="14.4" x14ac:dyDescent="0.3">
      <c r="A133" s="34" t="s">
        <v>1683</v>
      </c>
      <c r="B133" s="34" t="s">
        <v>1684</v>
      </c>
      <c r="C133" s="34" t="s">
        <v>1635</v>
      </c>
      <c r="D133" s="34" t="s">
        <v>422</v>
      </c>
      <c r="E133" s="34" t="s">
        <v>1686</v>
      </c>
      <c r="F133" s="34" t="s">
        <v>503</v>
      </c>
      <c r="G133" s="35">
        <v>8</v>
      </c>
      <c r="H133" s="35">
        <v>100</v>
      </c>
    </row>
    <row r="134" spans="1:8" ht="14.4" x14ac:dyDescent="0.3">
      <c r="A134" s="34" t="s">
        <v>1394</v>
      </c>
      <c r="B134" s="34" t="s">
        <v>72</v>
      </c>
      <c r="C134" s="34" t="s">
        <v>1635</v>
      </c>
      <c r="D134" s="34" t="s">
        <v>612</v>
      </c>
      <c r="E134" s="34" t="s">
        <v>1395</v>
      </c>
      <c r="F134" s="34" t="s">
        <v>504</v>
      </c>
      <c r="G134" s="35">
        <v>19</v>
      </c>
      <c r="H134" s="35">
        <v>100</v>
      </c>
    </row>
    <row r="135" spans="1:8" ht="14.4" x14ac:dyDescent="0.3">
      <c r="A135" s="34" t="s">
        <v>1394</v>
      </c>
      <c r="B135" s="34" t="s">
        <v>72</v>
      </c>
      <c r="C135" s="34" t="s">
        <v>1635</v>
      </c>
      <c r="D135" s="34" t="s">
        <v>612</v>
      </c>
      <c r="E135" s="34" t="s">
        <v>1393</v>
      </c>
      <c r="F135" s="34" t="s">
        <v>503</v>
      </c>
      <c r="G135" s="35">
        <v>19</v>
      </c>
      <c r="H135" s="35">
        <v>100</v>
      </c>
    </row>
    <row r="136" spans="1:8" ht="14.4" x14ac:dyDescent="0.3">
      <c r="A136" s="34" t="s">
        <v>1397</v>
      </c>
      <c r="B136" s="34" t="s">
        <v>72</v>
      </c>
      <c r="C136" s="34" t="s">
        <v>1635</v>
      </c>
      <c r="D136" s="34" t="s">
        <v>706</v>
      </c>
      <c r="E136" s="34" t="s">
        <v>1398</v>
      </c>
      <c r="F136" s="34" t="s">
        <v>504</v>
      </c>
      <c r="G136" s="35">
        <v>15</v>
      </c>
      <c r="H136" s="35">
        <v>30</v>
      </c>
    </row>
    <row r="137" spans="1:8" ht="14.4" x14ac:dyDescent="0.3">
      <c r="A137" s="34" t="s">
        <v>1397</v>
      </c>
      <c r="B137" s="34" t="s">
        <v>72</v>
      </c>
      <c r="C137" s="34" t="s">
        <v>1635</v>
      </c>
      <c r="D137" s="34" t="s">
        <v>706</v>
      </c>
      <c r="E137" s="34" t="s">
        <v>1396</v>
      </c>
      <c r="F137" s="34" t="s">
        <v>503</v>
      </c>
      <c r="G137" s="35">
        <v>15</v>
      </c>
      <c r="H137" s="35">
        <v>30</v>
      </c>
    </row>
    <row r="138" spans="1:8" ht="14.4" x14ac:dyDescent="0.3">
      <c r="A138" s="34" t="s">
        <v>2101</v>
      </c>
      <c r="B138" s="34" t="s">
        <v>72</v>
      </c>
      <c r="C138" s="34" t="s">
        <v>1635</v>
      </c>
      <c r="D138" s="34" t="s">
        <v>629</v>
      </c>
      <c r="E138" s="34" t="s">
        <v>2102</v>
      </c>
      <c r="F138" s="34" t="s">
        <v>504</v>
      </c>
      <c r="G138" s="35">
        <v>18</v>
      </c>
      <c r="H138" s="35">
        <v>30</v>
      </c>
    </row>
    <row r="139" spans="1:8" ht="14.4" x14ac:dyDescent="0.3">
      <c r="A139" s="34" t="s">
        <v>2101</v>
      </c>
      <c r="B139" s="34" t="s">
        <v>72</v>
      </c>
      <c r="C139" s="34" t="s">
        <v>1635</v>
      </c>
      <c r="D139" s="34" t="s">
        <v>629</v>
      </c>
      <c r="E139" s="34" t="s">
        <v>2103</v>
      </c>
      <c r="F139" s="34" t="s">
        <v>503</v>
      </c>
      <c r="G139" s="35">
        <v>18</v>
      </c>
      <c r="H139" s="35">
        <v>30</v>
      </c>
    </row>
    <row r="140" spans="1:8" ht="14.4" x14ac:dyDescent="0.3">
      <c r="A140" s="34" t="s">
        <v>1391</v>
      </c>
      <c r="B140" s="34" t="s">
        <v>1390</v>
      </c>
      <c r="C140" s="34" t="s">
        <v>1635</v>
      </c>
      <c r="D140" s="34" t="s">
        <v>2104</v>
      </c>
      <c r="E140" s="34" t="s">
        <v>1392</v>
      </c>
      <c r="F140" s="34" t="s">
        <v>556</v>
      </c>
      <c r="G140" s="35">
        <v>27</v>
      </c>
      <c r="H140" s="35">
        <v>100</v>
      </c>
    </row>
    <row r="141" spans="1:8" ht="14.4" x14ac:dyDescent="0.3">
      <c r="A141" s="34" t="s">
        <v>1391</v>
      </c>
      <c r="B141" s="34" t="s">
        <v>1390</v>
      </c>
      <c r="C141" s="34" t="s">
        <v>1635</v>
      </c>
      <c r="D141" s="34" t="s">
        <v>2104</v>
      </c>
      <c r="E141" s="34" t="s">
        <v>1389</v>
      </c>
      <c r="F141" s="34" t="s">
        <v>556</v>
      </c>
      <c r="G141" s="35">
        <v>17</v>
      </c>
      <c r="H141" s="35">
        <v>100</v>
      </c>
    </row>
    <row r="142" spans="1:8" ht="14.4" x14ac:dyDescent="0.3">
      <c r="A142" s="34" t="s">
        <v>2194</v>
      </c>
      <c r="B142" s="34" t="s">
        <v>2195</v>
      </c>
      <c r="C142" s="34" t="s">
        <v>1635</v>
      </c>
      <c r="D142" s="34" t="s">
        <v>264</v>
      </c>
      <c r="E142" s="34" t="s">
        <v>2196</v>
      </c>
      <c r="F142" s="34" t="s">
        <v>504</v>
      </c>
      <c r="G142" s="35">
        <v>22</v>
      </c>
      <c r="H142" s="35">
        <v>23</v>
      </c>
    </row>
    <row r="143" spans="1:8" ht="14.4" x14ac:dyDescent="0.3">
      <c r="A143" s="34" t="s">
        <v>2197</v>
      </c>
      <c r="B143" s="34" t="s">
        <v>2198</v>
      </c>
      <c r="C143" s="34" t="s">
        <v>1635</v>
      </c>
      <c r="D143" s="34" t="s">
        <v>2199</v>
      </c>
      <c r="E143" s="34" t="s">
        <v>2200</v>
      </c>
      <c r="F143" s="34" t="s">
        <v>504</v>
      </c>
      <c r="G143" s="35">
        <v>23</v>
      </c>
      <c r="H143" s="35">
        <v>23</v>
      </c>
    </row>
    <row r="144" spans="1:8" ht="14.4" x14ac:dyDescent="0.3">
      <c r="A144" s="34" t="s">
        <v>2201</v>
      </c>
      <c r="B144" s="34" t="s">
        <v>2202</v>
      </c>
      <c r="C144" s="34" t="s">
        <v>1635</v>
      </c>
      <c r="D144" s="34" t="s">
        <v>2285</v>
      </c>
      <c r="E144" s="34" t="s">
        <v>2203</v>
      </c>
      <c r="F144" s="34" t="s">
        <v>504</v>
      </c>
      <c r="G144" s="35">
        <v>23</v>
      </c>
      <c r="H144" s="35">
        <v>23</v>
      </c>
    </row>
    <row r="145" spans="1:8" ht="14.4" x14ac:dyDescent="0.3">
      <c r="A145" s="34" t="s">
        <v>2204</v>
      </c>
      <c r="B145" s="34" t="s">
        <v>2205</v>
      </c>
      <c r="C145" s="34" t="s">
        <v>1635</v>
      </c>
      <c r="E145" s="34" t="s">
        <v>2206</v>
      </c>
      <c r="F145" s="34" t="s">
        <v>504</v>
      </c>
      <c r="G145" s="35">
        <v>22</v>
      </c>
      <c r="H145" s="35">
        <v>23</v>
      </c>
    </row>
    <row r="146" spans="1:8" ht="14.4" x14ac:dyDescent="0.3">
      <c r="A146" s="34" t="s">
        <v>1687</v>
      </c>
      <c r="B146" s="34" t="s">
        <v>1688</v>
      </c>
      <c r="C146" s="34" t="s">
        <v>1635</v>
      </c>
      <c r="D146" s="34" t="s">
        <v>514</v>
      </c>
      <c r="E146" s="34" t="s">
        <v>1689</v>
      </c>
      <c r="F146" s="34" t="s">
        <v>504</v>
      </c>
      <c r="G146" s="35">
        <v>8</v>
      </c>
      <c r="H146" s="35">
        <v>12</v>
      </c>
    </row>
    <row r="147" spans="1:8" ht="14.4" x14ac:dyDescent="0.3">
      <c r="A147" s="34" t="s">
        <v>1388</v>
      </c>
      <c r="B147" s="34" t="s">
        <v>269</v>
      </c>
      <c r="C147" s="34" t="s">
        <v>1635</v>
      </c>
      <c r="D147" s="34" t="s">
        <v>268</v>
      </c>
      <c r="E147" s="34" t="s">
        <v>1387</v>
      </c>
      <c r="F147" s="34" t="s">
        <v>504</v>
      </c>
      <c r="G147" s="35">
        <v>26</v>
      </c>
      <c r="H147" s="35">
        <v>200</v>
      </c>
    </row>
    <row r="148" spans="1:8" ht="14.4" x14ac:dyDescent="0.3">
      <c r="A148" s="34" t="s">
        <v>1379</v>
      </c>
      <c r="B148" s="34" t="s">
        <v>1377</v>
      </c>
      <c r="C148" s="34" t="s">
        <v>1635</v>
      </c>
      <c r="D148" s="34" t="s">
        <v>566</v>
      </c>
      <c r="E148" s="34" t="s">
        <v>1384</v>
      </c>
      <c r="F148" s="34" t="s">
        <v>504</v>
      </c>
      <c r="G148" s="35">
        <v>38</v>
      </c>
      <c r="H148" s="35">
        <v>40</v>
      </c>
    </row>
    <row r="149" spans="1:8" ht="14.4" x14ac:dyDescent="0.3">
      <c r="A149" s="34" t="s">
        <v>1379</v>
      </c>
      <c r="B149" s="34" t="s">
        <v>1377</v>
      </c>
      <c r="C149" s="34" t="s">
        <v>1635</v>
      </c>
      <c r="D149" s="34" t="s">
        <v>566</v>
      </c>
      <c r="E149" s="34" t="s">
        <v>1383</v>
      </c>
      <c r="F149" s="34" t="s">
        <v>503</v>
      </c>
      <c r="G149" s="35">
        <v>38</v>
      </c>
      <c r="H149" s="35">
        <v>40</v>
      </c>
    </row>
    <row r="150" spans="1:8" ht="14.4" x14ac:dyDescent="0.3">
      <c r="A150" s="34" t="s">
        <v>1379</v>
      </c>
      <c r="B150" s="34" t="s">
        <v>1377</v>
      </c>
      <c r="C150" s="34" t="s">
        <v>1635</v>
      </c>
      <c r="D150" s="34" t="s">
        <v>566</v>
      </c>
      <c r="E150" s="34" t="s">
        <v>1386</v>
      </c>
      <c r="F150" s="34" t="s">
        <v>504</v>
      </c>
      <c r="G150" s="35">
        <v>10</v>
      </c>
      <c r="H150" s="35">
        <v>20</v>
      </c>
    </row>
    <row r="151" spans="1:8" ht="14.4" x14ac:dyDescent="0.3">
      <c r="A151" s="34" t="s">
        <v>1379</v>
      </c>
      <c r="B151" s="34" t="s">
        <v>1377</v>
      </c>
      <c r="C151" s="34" t="s">
        <v>1635</v>
      </c>
      <c r="D151" s="34" t="s">
        <v>566</v>
      </c>
      <c r="E151" s="34" t="s">
        <v>1385</v>
      </c>
      <c r="F151" s="34" t="s">
        <v>503</v>
      </c>
      <c r="G151" s="35">
        <v>10</v>
      </c>
      <c r="H151" s="35">
        <v>20</v>
      </c>
    </row>
    <row r="152" spans="1:8" ht="14.4" x14ac:dyDescent="0.3">
      <c r="A152" s="34" t="s">
        <v>1379</v>
      </c>
      <c r="B152" s="34" t="s">
        <v>1377</v>
      </c>
      <c r="C152" s="34" t="s">
        <v>1635</v>
      </c>
      <c r="D152" s="34" t="s">
        <v>566</v>
      </c>
      <c r="E152" s="34" t="s">
        <v>1382</v>
      </c>
      <c r="F152" s="34" t="s">
        <v>504</v>
      </c>
      <c r="G152" s="35">
        <v>13</v>
      </c>
      <c r="H152" s="35">
        <v>100</v>
      </c>
    </row>
    <row r="153" spans="1:8" ht="14.4" x14ac:dyDescent="0.3">
      <c r="A153" s="34" t="s">
        <v>1379</v>
      </c>
      <c r="B153" s="34" t="s">
        <v>1377</v>
      </c>
      <c r="C153" s="34" t="s">
        <v>1635</v>
      </c>
      <c r="D153" s="34" t="s">
        <v>566</v>
      </c>
      <c r="E153" s="34" t="s">
        <v>1381</v>
      </c>
      <c r="F153" s="34" t="s">
        <v>503</v>
      </c>
      <c r="G153" s="35">
        <v>13</v>
      </c>
      <c r="H153" s="35">
        <v>100</v>
      </c>
    </row>
    <row r="154" spans="1:8" ht="14.4" x14ac:dyDescent="0.3">
      <c r="A154" s="34" t="s">
        <v>1379</v>
      </c>
      <c r="B154" s="34" t="s">
        <v>1377</v>
      </c>
      <c r="C154" s="34" t="s">
        <v>1635</v>
      </c>
      <c r="D154" s="34" t="s">
        <v>566</v>
      </c>
      <c r="E154" s="34" t="s">
        <v>1380</v>
      </c>
      <c r="F154" s="34" t="s">
        <v>504</v>
      </c>
      <c r="G154" s="35">
        <v>23</v>
      </c>
      <c r="H154" s="35">
        <v>100</v>
      </c>
    </row>
    <row r="155" spans="1:8" ht="14.4" x14ac:dyDescent="0.3">
      <c r="A155" s="34" t="s">
        <v>1379</v>
      </c>
      <c r="B155" s="34" t="s">
        <v>1377</v>
      </c>
      <c r="C155" s="34" t="s">
        <v>1635</v>
      </c>
      <c r="D155" s="34" t="s">
        <v>566</v>
      </c>
      <c r="E155" s="34" t="s">
        <v>1378</v>
      </c>
      <c r="F155" s="34" t="s">
        <v>503</v>
      </c>
      <c r="G155" s="35">
        <v>23</v>
      </c>
      <c r="H155" s="35">
        <v>100</v>
      </c>
    </row>
    <row r="156" spans="1:8" ht="14.4" x14ac:dyDescent="0.3">
      <c r="A156" s="34" t="s">
        <v>2105</v>
      </c>
      <c r="B156" s="34" t="s">
        <v>1377</v>
      </c>
      <c r="C156" s="34" t="s">
        <v>1635</v>
      </c>
      <c r="D156" s="34" t="s">
        <v>2106</v>
      </c>
      <c r="E156" s="34" t="s">
        <v>2107</v>
      </c>
      <c r="F156" s="34" t="s">
        <v>504</v>
      </c>
      <c r="G156" s="35">
        <v>47</v>
      </c>
      <c r="H156" s="35">
        <v>50</v>
      </c>
    </row>
    <row r="157" spans="1:8" ht="14.4" x14ac:dyDescent="0.3">
      <c r="A157" s="34" t="s">
        <v>2105</v>
      </c>
      <c r="B157" s="34" t="s">
        <v>1377</v>
      </c>
      <c r="C157" s="34" t="s">
        <v>1635</v>
      </c>
      <c r="D157" s="34" t="s">
        <v>2106</v>
      </c>
      <c r="E157" s="34" t="s">
        <v>2108</v>
      </c>
      <c r="F157" s="34" t="s">
        <v>503</v>
      </c>
      <c r="G157" s="35">
        <v>47</v>
      </c>
      <c r="H157" s="35">
        <v>50</v>
      </c>
    </row>
    <row r="158" spans="1:8" ht="14.4" x14ac:dyDescent="0.3">
      <c r="A158" s="34" t="s">
        <v>1372</v>
      </c>
      <c r="B158" s="34" t="s">
        <v>1370</v>
      </c>
      <c r="C158" s="34" t="s">
        <v>1635</v>
      </c>
      <c r="D158" s="34" t="s">
        <v>566</v>
      </c>
      <c r="E158" s="34" t="s">
        <v>1373</v>
      </c>
      <c r="F158" s="34" t="s">
        <v>504</v>
      </c>
      <c r="G158" s="35">
        <v>7</v>
      </c>
      <c r="H158" s="35">
        <v>100</v>
      </c>
    </row>
    <row r="159" spans="1:8" ht="14.4" x14ac:dyDescent="0.3">
      <c r="A159" s="34" t="s">
        <v>1372</v>
      </c>
      <c r="B159" s="34" t="s">
        <v>1370</v>
      </c>
      <c r="C159" s="34" t="s">
        <v>1635</v>
      </c>
      <c r="D159" s="34" t="s">
        <v>566</v>
      </c>
      <c r="E159" s="34" t="s">
        <v>1371</v>
      </c>
      <c r="F159" s="34" t="s">
        <v>503</v>
      </c>
      <c r="G159" s="35">
        <v>7</v>
      </c>
      <c r="H159" s="35">
        <v>100</v>
      </c>
    </row>
    <row r="160" spans="1:8" ht="14.4" x14ac:dyDescent="0.3">
      <c r="A160" s="34" t="s">
        <v>1375</v>
      </c>
      <c r="B160" s="34" t="s">
        <v>1370</v>
      </c>
      <c r="C160" s="34" t="s">
        <v>1635</v>
      </c>
      <c r="D160" s="34" t="s">
        <v>566</v>
      </c>
      <c r="E160" s="34" t="s">
        <v>1376</v>
      </c>
      <c r="F160" s="34" t="s">
        <v>504</v>
      </c>
      <c r="G160" s="35">
        <v>10</v>
      </c>
      <c r="H160" s="35">
        <v>30</v>
      </c>
    </row>
    <row r="161" spans="1:8" ht="14.4" x14ac:dyDescent="0.3">
      <c r="A161" s="34" t="s">
        <v>1375</v>
      </c>
      <c r="B161" s="34" t="s">
        <v>1370</v>
      </c>
      <c r="C161" s="34" t="s">
        <v>1635</v>
      </c>
      <c r="D161" s="34" t="s">
        <v>566</v>
      </c>
      <c r="E161" s="34" t="s">
        <v>1374</v>
      </c>
      <c r="F161" s="34" t="s">
        <v>503</v>
      </c>
      <c r="G161" s="35">
        <v>10</v>
      </c>
      <c r="H161" s="35">
        <v>30</v>
      </c>
    </row>
    <row r="162" spans="1:8" ht="14.4" x14ac:dyDescent="0.3">
      <c r="A162" s="34" t="s">
        <v>2109</v>
      </c>
      <c r="B162" s="34" t="s">
        <v>1370</v>
      </c>
      <c r="C162" s="34" t="s">
        <v>1635</v>
      </c>
      <c r="D162" s="34" t="s">
        <v>566</v>
      </c>
      <c r="E162" s="34" t="s">
        <v>2110</v>
      </c>
      <c r="F162" s="34" t="s">
        <v>504</v>
      </c>
      <c r="G162" s="35">
        <v>17</v>
      </c>
      <c r="H162" s="35">
        <v>30</v>
      </c>
    </row>
    <row r="163" spans="1:8" ht="14.4" x14ac:dyDescent="0.3">
      <c r="A163" s="34" t="s">
        <v>2109</v>
      </c>
      <c r="B163" s="34" t="s">
        <v>1370</v>
      </c>
      <c r="C163" s="34" t="s">
        <v>1635</v>
      </c>
      <c r="D163" s="34" t="s">
        <v>566</v>
      </c>
      <c r="E163" s="34" t="s">
        <v>2111</v>
      </c>
      <c r="F163" s="34" t="s">
        <v>503</v>
      </c>
      <c r="G163" s="35">
        <v>17</v>
      </c>
      <c r="H163" s="35">
        <v>30</v>
      </c>
    </row>
    <row r="164" spans="1:8" ht="14.4" x14ac:dyDescent="0.3">
      <c r="A164" s="34" t="s">
        <v>1690</v>
      </c>
      <c r="B164" s="34" t="s">
        <v>415</v>
      </c>
      <c r="C164" s="34" t="s">
        <v>1635</v>
      </c>
      <c r="D164" s="34" t="s">
        <v>431</v>
      </c>
      <c r="E164" s="34" t="s">
        <v>1691</v>
      </c>
      <c r="F164" s="34" t="s">
        <v>504</v>
      </c>
      <c r="G164" s="35">
        <v>11</v>
      </c>
      <c r="H164" s="35">
        <v>100</v>
      </c>
    </row>
    <row r="165" spans="1:8" ht="14.4" x14ac:dyDescent="0.3">
      <c r="A165" s="34" t="s">
        <v>1690</v>
      </c>
      <c r="B165" s="34" t="s">
        <v>415</v>
      </c>
      <c r="C165" s="34" t="s">
        <v>1635</v>
      </c>
      <c r="D165" s="34" t="s">
        <v>431</v>
      </c>
      <c r="E165" s="34" t="s">
        <v>1692</v>
      </c>
      <c r="F165" s="34" t="s">
        <v>503</v>
      </c>
      <c r="G165" s="35">
        <v>11</v>
      </c>
      <c r="H165" s="35">
        <v>100</v>
      </c>
    </row>
    <row r="166" spans="1:8" ht="14.4" x14ac:dyDescent="0.3">
      <c r="A166" s="34" t="s">
        <v>1368</v>
      </c>
      <c r="B166" s="34" t="s">
        <v>119</v>
      </c>
      <c r="C166" s="34" t="s">
        <v>1635</v>
      </c>
      <c r="D166" s="34" t="s">
        <v>1563</v>
      </c>
      <c r="E166" s="34" t="s">
        <v>1693</v>
      </c>
      <c r="F166" s="34" t="s">
        <v>504</v>
      </c>
      <c r="G166" s="35">
        <v>3</v>
      </c>
      <c r="H166" s="35">
        <v>5</v>
      </c>
    </row>
    <row r="167" spans="1:8" ht="14.4" x14ac:dyDescent="0.3">
      <c r="A167" s="34" t="s">
        <v>1368</v>
      </c>
      <c r="B167" s="34" t="s">
        <v>119</v>
      </c>
      <c r="C167" s="34" t="s">
        <v>1635</v>
      </c>
      <c r="D167" s="34" t="s">
        <v>1563</v>
      </c>
      <c r="E167" s="34" t="s">
        <v>1694</v>
      </c>
      <c r="F167" s="34" t="s">
        <v>503</v>
      </c>
      <c r="G167" s="35">
        <v>3</v>
      </c>
      <c r="H167" s="35">
        <v>5</v>
      </c>
    </row>
    <row r="168" spans="1:8" ht="14.4" x14ac:dyDescent="0.3">
      <c r="A168" s="34" t="s">
        <v>1368</v>
      </c>
      <c r="B168" s="34" t="s">
        <v>119</v>
      </c>
      <c r="C168" s="34" t="s">
        <v>1635</v>
      </c>
      <c r="D168" s="34" t="s">
        <v>1563</v>
      </c>
      <c r="E168" s="34" t="s">
        <v>1695</v>
      </c>
      <c r="F168" s="34" t="s">
        <v>689</v>
      </c>
      <c r="G168" s="35">
        <v>3</v>
      </c>
      <c r="H168" s="35">
        <v>5</v>
      </c>
    </row>
    <row r="169" spans="1:8" ht="14.4" x14ac:dyDescent="0.3">
      <c r="A169" s="34" t="s">
        <v>1368</v>
      </c>
      <c r="B169" s="34" t="s">
        <v>119</v>
      </c>
      <c r="C169" s="34" t="s">
        <v>1635</v>
      </c>
      <c r="D169" s="34" t="s">
        <v>181</v>
      </c>
      <c r="E169" s="34" t="s">
        <v>1369</v>
      </c>
      <c r="F169" s="34" t="s">
        <v>504</v>
      </c>
      <c r="G169" s="35">
        <v>17</v>
      </c>
      <c r="H169" s="35">
        <v>100</v>
      </c>
    </row>
    <row r="170" spans="1:8" ht="14.4" x14ac:dyDescent="0.3">
      <c r="A170" s="34" t="s">
        <v>1368</v>
      </c>
      <c r="B170" s="34" t="s">
        <v>119</v>
      </c>
      <c r="C170" s="34" t="s">
        <v>1635</v>
      </c>
      <c r="D170" s="34" t="s">
        <v>181</v>
      </c>
      <c r="E170" s="34" t="s">
        <v>1367</v>
      </c>
      <c r="F170" s="34" t="s">
        <v>503</v>
      </c>
      <c r="G170" s="35">
        <v>17</v>
      </c>
      <c r="H170" s="35">
        <v>100</v>
      </c>
    </row>
    <row r="171" spans="1:8" ht="14.4" x14ac:dyDescent="0.3">
      <c r="A171" s="34" t="s">
        <v>1696</v>
      </c>
      <c r="B171" s="34" t="s">
        <v>1697</v>
      </c>
      <c r="C171" s="34" t="s">
        <v>1635</v>
      </c>
      <c r="D171" s="34" t="s">
        <v>1586</v>
      </c>
      <c r="E171" s="34" t="s">
        <v>1698</v>
      </c>
      <c r="F171" s="34" t="s">
        <v>504</v>
      </c>
      <c r="G171" s="35">
        <v>7</v>
      </c>
      <c r="H171" s="35">
        <v>10</v>
      </c>
    </row>
    <row r="172" spans="1:8" ht="14.4" x14ac:dyDescent="0.3">
      <c r="A172" s="34" t="s">
        <v>1696</v>
      </c>
      <c r="B172" s="34" t="s">
        <v>1697</v>
      </c>
      <c r="C172" s="34" t="s">
        <v>1635</v>
      </c>
      <c r="D172" s="34" t="s">
        <v>1586</v>
      </c>
      <c r="E172" s="34" t="s">
        <v>1699</v>
      </c>
      <c r="F172" s="34" t="s">
        <v>503</v>
      </c>
      <c r="G172" s="35">
        <v>7</v>
      </c>
      <c r="H172" s="35">
        <v>10</v>
      </c>
    </row>
    <row r="173" spans="1:8" ht="14.4" x14ac:dyDescent="0.3">
      <c r="A173" s="34" t="s">
        <v>1696</v>
      </c>
      <c r="B173" s="34" t="s">
        <v>1697</v>
      </c>
      <c r="C173" s="34" t="s">
        <v>1635</v>
      </c>
      <c r="D173" s="34" t="s">
        <v>2286</v>
      </c>
      <c r="E173" s="34" t="s">
        <v>1700</v>
      </c>
      <c r="F173" s="34" t="s">
        <v>504</v>
      </c>
      <c r="G173" s="35">
        <v>33</v>
      </c>
      <c r="H173" s="35">
        <v>100</v>
      </c>
    </row>
    <row r="174" spans="1:8" ht="14.4" x14ac:dyDescent="0.3">
      <c r="A174" s="34" t="s">
        <v>1696</v>
      </c>
      <c r="B174" s="34" t="s">
        <v>1697</v>
      </c>
      <c r="C174" s="34" t="s">
        <v>1635</v>
      </c>
      <c r="D174" s="34" t="s">
        <v>2287</v>
      </c>
      <c r="E174" s="34" t="s">
        <v>1701</v>
      </c>
      <c r="F174" s="34" t="s">
        <v>503</v>
      </c>
      <c r="G174" s="35">
        <v>11</v>
      </c>
      <c r="H174" s="35">
        <v>11</v>
      </c>
    </row>
    <row r="175" spans="1:8" ht="14.4" x14ac:dyDescent="0.3">
      <c r="A175" s="34" t="s">
        <v>1696</v>
      </c>
      <c r="B175" s="34" t="s">
        <v>1697</v>
      </c>
      <c r="C175" s="34" t="s">
        <v>1635</v>
      </c>
      <c r="D175" s="34" t="s">
        <v>2287</v>
      </c>
      <c r="E175" s="34" t="s">
        <v>1702</v>
      </c>
      <c r="F175" s="34" t="s">
        <v>503</v>
      </c>
      <c r="G175" s="35">
        <v>11</v>
      </c>
      <c r="H175" s="35">
        <v>11</v>
      </c>
    </row>
    <row r="176" spans="1:8" ht="14.4" x14ac:dyDescent="0.3">
      <c r="A176" s="34" t="s">
        <v>1696</v>
      </c>
      <c r="B176" s="34" t="s">
        <v>1697</v>
      </c>
      <c r="C176" s="34" t="s">
        <v>1635</v>
      </c>
      <c r="D176" s="34" t="s">
        <v>2258</v>
      </c>
      <c r="E176" s="34" t="s">
        <v>1703</v>
      </c>
      <c r="F176" s="34" t="s">
        <v>503</v>
      </c>
      <c r="G176" s="35">
        <v>11</v>
      </c>
      <c r="H176" s="35">
        <v>11</v>
      </c>
    </row>
    <row r="177" spans="1:8" ht="14.4" x14ac:dyDescent="0.3">
      <c r="A177" s="34" t="s">
        <v>1363</v>
      </c>
      <c r="B177" s="34" t="s">
        <v>1360</v>
      </c>
      <c r="C177" s="34" t="s">
        <v>1635</v>
      </c>
      <c r="D177" s="34" t="s">
        <v>2112</v>
      </c>
      <c r="E177" s="34" t="s">
        <v>1365</v>
      </c>
      <c r="F177" s="34" t="s">
        <v>503</v>
      </c>
      <c r="G177" s="35">
        <v>3</v>
      </c>
      <c r="H177" s="35">
        <v>100</v>
      </c>
    </row>
    <row r="178" spans="1:8" ht="14.4" x14ac:dyDescent="0.3">
      <c r="A178" s="34" t="s">
        <v>1363</v>
      </c>
      <c r="B178" s="34" t="s">
        <v>1360</v>
      </c>
      <c r="C178" s="34" t="s">
        <v>1635</v>
      </c>
      <c r="D178" s="34" t="s">
        <v>2112</v>
      </c>
      <c r="E178" s="34" t="s">
        <v>1366</v>
      </c>
      <c r="F178" s="34" t="s">
        <v>503</v>
      </c>
      <c r="G178" s="35">
        <v>9</v>
      </c>
      <c r="H178" s="35">
        <v>100</v>
      </c>
    </row>
    <row r="179" spans="1:8" ht="14.4" x14ac:dyDescent="0.3">
      <c r="A179" s="34" t="s">
        <v>1363</v>
      </c>
      <c r="B179" s="34" t="s">
        <v>1360</v>
      </c>
      <c r="C179" s="34" t="s">
        <v>1635</v>
      </c>
      <c r="D179" s="34" t="s">
        <v>2113</v>
      </c>
      <c r="E179" s="34" t="s">
        <v>1362</v>
      </c>
      <c r="F179" s="34" t="s">
        <v>503</v>
      </c>
      <c r="G179" s="35">
        <v>26</v>
      </c>
      <c r="H179" s="35">
        <v>100</v>
      </c>
    </row>
    <row r="180" spans="1:8" ht="14.4" x14ac:dyDescent="0.3">
      <c r="A180" s="34" t="s">
        <v>1363</v>
      </c>
      <c r="B180" s="34" t="s">
        <v>1360</v>
      </c>
      <c r="C180" s="34" t="s">
        <v>1635</v>
      </c>
      <c r="D180" s="34" t="s">
        <v>2114</v>
      </c>
      <c r="E180" s="34" t="s">
        <v>1364</v>
      </c>
      <c r="F180" s="34" t="s">
        <v>503</v>
      </c>
      <c r="G180" s="35">
        <v>9</v>
      </c>
      <c r="H180" s="35">
        <v>100</v>
      </c>
    </row>
    <row r="181" spans="1:8" ht="14.4" x14ac:dyDescent="0.3">
      <c r="A181" s="34" t="s">
        <v>1361</v>
      </c>
      <c r="B181" s="34" t="s">
        <v>1360</v>
      </c>
      <c r="C181" s="34" t="s">
        <v>1635</v>
      </c>
      <c r="D181" s="34" t="s">
        <v>2234</v>
      </c>
      <c r="E181" s="34" t="s">
        <v>1359</v>
      </c>
      <c r="F181" s="34" t="s">
        <v>503</v>
      </c>
      <c r="G181" s="35">
        <v>9</v>
      </c>
      <c r="H181" s="35">
        <v>100</v>
      </c>
    </row>
    <row r="182" spans="1:8" ht="14.4" x14ac:dyDescent="0.3">
      <c r="A182" s="34" t="s">
        <v>1561</v>
      </c>
      <c r="B182" s="34" t="s">
        <v>1562</v>
      </c>
      <c r="C182" s="34" t="s">
        <v>1635</v>
      </c>
      <c r="D182" s="34" t="s">
        <v>1139</v>
      </c>
      <c r="E182" s="34" t="s">
        <v>1704</v>
      </c>
      <c r="F182" s="34" t="s">
        <v>556</v>
      </c>
      <c r="G182" s="35">
        <v>2</v>
      </c>
      <c r="H182" s="35">
        <v>5</v>
      </c>
    </row>
    <row r="183" spans="1:8" ht="14.4" x14ac:dyDescent="0.3">
      <c r="A183" s="34" t="s">
        <v>1356</v>
      </c>
      <c r="B183" s="34" t="s">
        <v>1355</v>
      </c>
      <c r="C183" s="34" t="s">
        <v>1635</v>
      </c>
      <c r="D183" s="34" t="s">
        <v>29</v>
      </c>
      <c r="E183" s="34" t="s">
        <v>1358</v>
      </c>
      <c r="F183" s="34" t="s">
        <v>504</v>
      </c>
      <c r="G183" s="35">
        <v>46</v>
      </c>
      <c r="H183" s="35">
        <v>46</v>
      </c>
    </row>
    <row r="184" spans="1:8" ht="14.4" x14ac:dyDescent="0.3">
      <c r="A184" s="34" t="s">
        <v>1356</v>
      </c>
      <c r="B184" s="34" t="s">
        <v>1355</v>
      </c>
      <c r="C184" s="34" t="s">
        <v>1635</v>
      </c>
      <c r="D184" s="34" t="s">
        <v>29</v>
      </c>
      <c r="E184" s="34" t="s">
        <v>1705</v>
      </c>
      <c r="F184" s="34" t="s">
        <v>504</v>
      </c>
      <c r="G184" s="35">
        <v>12</v>
      </c>
      <c r="H184" s="35">
        <v>40</v>
      </c>
    </row>
    <row r="185" spans="1:8" ht="14.4" x14ac:dyDescent="0.3">
      <c r="A185" s="34" t="s">
        <v>1356</v>
      </c>
      <c r="B185" s="34" t="s">
        <v>1355</v>
      </c>
      <c r="C185" s="34" t="s">
        <v>1635</v>
      </c>
      <c r="D185" s="34" t="s">
        <v>29</v>
      </c>
      <c r="E185" s="34" t="s">
        <v>1357</v>
      </c>
      <c r="F185" s="34" t="s">
        <v>504</v>
      </c>
      <c r="G185" s="35">
        <v>40</v>
      </c>
      <c r="H185" s="35">
        <v>100</v>
      </c>
    </row>
    <row r="186" spans="1:8" ht="14.4" x14ac:dyDescent="0.3">
      <c r="A186" s="34" t="s">
        <v>1356</v>
      </c>
      <c r="B186" s="34" t="s">
        <v>1355</v>
      </c>
      <c r="C186" s="34" t="s">
        <v>1635</v>
      </c>
      <c r="D186" s="34" t="s">
        <v>29</v>
      </c>
      <c r="E186" s="34" t="s">
        <v>1354</v>
      </c>
      <c r="F186" s="34" t="s">
        <v>504</v>
      </c>
      <c r="G186" s="35">
        <v>6</v>
      </c>
      <c r="H186" s="35">
        <v>100</v>
      </c>
    </row>
    <row r="187" spans="1:8" ht="14.4" x14ac:dyDescent="0.3">
      <c r="A187" s="34" t="s">
        <v>1351</v>
      </c>
      <c r="B187" s="34" t="s">
        <v>1350</v>
      </c>
      <c r="C187" s="34" t="s">
        <v>1635</v>
      </c>
      <c r="D187" s="34" t="s">
        <v>8</v>
      </c>
      <c r="E187" s="34" t="s">
        <v>1352</v>
      </c>
      <c r="F187" s="34" t="s">
        <v>556</v>
      </c>
      <c r="G187" s="35">
        <v>12</v>
      </c>
      <c r="H187" s="35">
        <v>100</v>
      </c>
    </row>
    <row r="188" spans="1:8" ht="14.4" x14ac:dyDescent="0.3">
      <c r="A188" s="34" t="s">
        <v>1351</v>
      </c>
      <c r="B188" s="34" t="s">
        <v>1350</v>
      </c>
      <c r="C188" s="34" t="s">
        <v>1635</v>
      </c>
      <c r="D188" s="34" t="s">
        <v>8</v>
      </c>
      <c r="E188" s="34" t="s">
        <v>1349</v>
      </c>
      <c r="F188" s="34" t="s">
        <v>556</v>
      </c>
      <c r="G188" s="35">
        <v>29</v>
      </c>
      <c r="H188" s="35">
        <v>100</v>
      </c>
    </row>
    <row r="189" spans="1:8" ht="14.4" x14ac:dyDescent="0.3">
      <c r="A189" s="34" t="s">
        <v>1351</v>
      </c>
      <c r="B189" s="34" t="s">
        <v>1350</v>
      </c>
      <c r="C189" s="34" t="s">
        <v>1635</v>
      </c>
      <c r="D189" s="34" t="s">
        <v>8</v>
      </c>
      <c r="E189" s="34" t="s">
        <v>1353</v>
      </c>
      <c r="F189" s="34" t="s">
        <v>556</v>
      </c>
      <c r="G189" s="35">
        <v>25</v>
      </c>
      <c r="H189" s="35">
        <v>100</v>
      </c>
    </row>
    <row r="190" spans="1:8" ht="14.4" x14ac:dyDescent="0.3">
      <c r="A190" s="34" t="s">
        <v>2235</v>
      </c>
      <c r="B190" s="34" t="s">
        <v>1350</v>
      </c>
      <c r="C190" s="34" t="s">
        <v>1635</v>
      </c>
      <c r="D190" s="34" t="s">
        <v>8</v>
      </c>
      <c r="E190" s="34" t="s">
        <v>2236</v>
      </c>
      <c r="F190" s="34" t="s">
        <v>556</v>
      </c>
      <c r="G190" s="35">
        <v>4</v>
      </c>
      <c r="H190" s="35">
        <v>10</v>
      </c>
    </row>
    <row r="191" spans="1:8" ht="14.4" x14ac:dyDescent="0.3">
      <c r="A191" s="34" t="s">
        <v>1334</v>
      </c>
      <c r="B191" s="34" t="s">
        <v>33</v>
      </c>
      <c r="C191" s="34" t="s">
        <v>1635</v>
      </c>
      <c r="D191" s="34" t="s">
        <v>8</v>
      </c>
      <c r="E191" s="34" t="s">
        <v>1345</v>
      </c>
      <c r="F191" s="34" t="s">
        <v>504</v>
      </c>
      <c r="G191" s="35">
        <v>151</v>
      </c>
      <c r="H191" s="35">
        <v>152</v>
      </c>
    </row>
    <row r="192" spans="1:8" ht="14.4" x14ac:dyDescent="0.3">
      <c r="A192" s="34" t="s">
        <v>1334</v>
      </c>
      <c r="B192" s="34" t="s">
        <v>33</v>
      </c>
      <c r="C192" s="34" t="s">
        <v>1635</v>
      </c>
      <c r="D192" s="34" t="s">
        <v>425</v>
      </c>
      <c r="E192" s="34" t="s">
        <v>1344</v>
      </c>
      <c r="F192" s="34" t="s">
        <v>503</v>
      </c>
      <c r="G192" s="35">
        <v>31</v>
      </c>
      <c r="H192" s="35">
        <v>31</v>
      </c>
    </row>
    <row r="193" spans="1:8" ht="14.4" x14ac:dyDescent="0.3">
      <c r="A193" s="34" t="s">
        <v>1334</v>
      </c>
      <c r="B193" s="34" t="s">
        <v>33</v>
      </c>
      <c r="C193" s="34" t="s">
        <v>1635</v>
      </c>
      <c r="D193" s="34" t="s">
        <v>425</v>
      </c>
      <c r="E193" s="34" t="s">
        <v>1343</v>
      </c>
      <c r="F193" s="34" t="s">
        <v>503</v>
      </c>
      <c r="G193" s="35">
        <v>31</v>
      </c>
      <c r="H193" s="35">
        <v>31</v>
      </c>
    </row>
    <row r="194" spans="1:8" ht="14.4" x14ac:dyDescent="0.3">
      <c r="A194" s="34" t="s">
        <v>1334</v>
      </c>
      <c r="B194" s="34" t="s">
        <v>33</v>
      </c>
      <c r="C194" s="34" t="s">
        <v>1635</v>
      </c>
      <c r="D194" s="34" t="s">
        <v>425</v>
      </c>
      <c r="E194" s="34" t="s">
        <v>1342</v>
      </c>
      <c r="F194" s="34" t="s">
        <v>503</v>
      </c>
      <c r="G194" s="35">
        <v>30</v>
      </c>
      <c r="H194" s="35">
        <v>30</v>
      </c>
    </row>
    <row r="195" spans="1:8" ht="14.4" x14ac:dyDescent="0.3">
      <c r="A195" s="34" t="s">
        <v>1334</v>
      </c>
      <c r="B195" s="34" t="s">
        <v>33</v>
      </c>
      <c r="C195" s="34" t="s">
        <v>1635</v>
      </c>
      <c r="D195" s="34" t="s">
        <v>425</v>
      </c>
      <c r="E195" s="34" t="s">
        <v>1341</v>
      </c>
      <c r="F195" s="34" t="s">
        <v>503</v>
      </c>
      <c r="G195" s="35">
        <v>30</v>
      </c>
      <c r="H195" s="35">
        <v>30</v>
      </c>
    </row>
    <row r="196" spans="1:8" ht="14.4" x14ac:dyDescent="0.3">
      <c r="A196" s="34" t="s">
        <v>1334</v>
      </c>
      <c r="B196" s="34" t="s">
        <v>33</v>
      </c>
      <c r="C196" s="34" t="s">
        <v>1635</v>
      </c>
      <c r="D196" s="34" t="s">
        <v>423</v>
      </c>
      <c r="E196" s="34" t="s">
        <v>1706</v>
      </c>
      <c r="F196" s="34" t="s">
        <v>503</v>
      </c>
      <c r="G196" s="35">
        <v>29</v>
      </c>
      <c r="H196" s="35">
        <v>30</v>
      </c>
    </row>
    <row r="197" spans="1:8" ht="14.4" x14ac:dyDescent="0.3">
      <c r="A197" s="34" t="s">
        <v>1339</v>
      </c>
      <c r="B197" s="34" t="s">
        <v>33</v>
      </c>
      <c r="C197" s="34" t="s">
        <v>1635</v>
      </c>
      <c r="D197" s="34" t="s">
        <v>31</v>
      </c>
      <c r="E197" s="34" t="s">
        <v>1340</v>
      </c>
      <c r="F197" s="34" t="s">
        <v>504</v>
      </c>
      <c r="G197" s="35">
        <v>24</v>
      </c>
      <c r="H197" s="35">
        <v>24</v>
      </c>
    </row>
    <row r="198" spans="1:8" ht="14.4" x14ac:dyDescent="0.3">
      <c r="A198" s="34" t="s">
        <v>1339</v>
      </c>
      <c r="B198" s="34" t="s">
        <v>33</v>
      </c>
      <c r="C198" s="34" t="s">
        <v>1635</v>
      </c>
      <c r="D198" s="34" t="s">
        <v>31</v>
      </c>
      <c r="E198" s="34" t="s">
        <v>1338</v>
      </c>
      <c r="F198" s="34" t="s">
        <v>503</v>
      </c>
      <c r="G198" s="35">
        <v>24</v>
      </c>
      <c r="H198" s="35">
        <v>24</v>
      </c>
    </row>
    <row r="199" spans="1:8" ht="14.4" x14ac:dyDescent="0.3">
      <c r="A199" s="34" t="s">
        <v>1334</v>
      </c>
      <c r="B199" s="34" t="s">
        <v>33</v>
      </c>
      <c r="C199" s="34" t="s">
        <v>1635</v>
      </c>
      <c r="D199" s="34" t="s">
        <v>20</v>
      </c>
      <c r="E199" s="34" t="s">
        <v>1348</v>
      </c>
      <c r="F199" s="34" t="s">
        <v>504</v>
      </c>
      <c r="G199" s="35">
        <v>37</v>
      </c>
      <c r="H199" s="35">
        <v>50</v>
      </c>
    </row>
    <row r="200" spans="1:8" ht="14.4" x14ac:dyDescent="0.3">
      <c r="A200" s="34" t="s">
        <v>1334</v>
      </c>
      <c r="B200" s="34" t="s">
        <v>33</v>
      </c>
      <c r="C200" s="34" t="s">
        <v>1635</v>
      </c>
      <c r="D200" s="34" t="s">
        <v>20</v>
      </c>
      <c r="E200" s="34" t="s">
        <v>1347</v>
      </c>
      <c r="F200" s="34" t="s">
        <v>503</v>
      </c>
      <c r="G200" s="35">
        <v>17</v>
      </c>
      <c r="H200" s="35">
        <v>25</v>
      </c>
    </row>
    <row r="201" spans="1:8" ht="14.4" x14ac:dyDescent="0.3">
      <c r="A201" s="34" t="s">
        <v>1334</v>
      </c>
      <c r="B201" s="34" t="s">
        <v>33</v>
      </c>
      <c r="C201" s="34" t="s">
        <v>1635</v>
      </c>
      <c r="D201" s="34" t="s">
        <v>20</v>
      </c>
      <c r="E201" s="34" t="s">
        <v>1346</v>
      </c>
      <c r="F201" s="34" t="s">
        <v>503</v>
      </c>
      <c r="G201" s="35">
        <v>20</v>
      </c>
      <c r="H201" s="35">
        <v>25</v>
      </c>
    </row>
    <row r="202" spans="1:8" ht="14.4" x14ac:dyDescent="0.3">
      <c r="A202" s="34" t="s">
        <v>1334</v>
      </c>
      <c r="B202" s="34" t="s">
        <v>33</v>
      </c>
      <c r="C202" s="34" t="s">
        <v>1635</v>
      </c>
      <c r="D202" s="34" t="s">
        <v>8</v>
      </c>
      <c r="E202" s="34" t="s">
        <v>1336</v>
      </c>
      <c r="F202" s="34" t="s">
        <v>503</v>
      </c>
      <c r="G202" s="35">
        <v>63</v>
      </c>
      <c r="H202" s="35">
        <v>100</v>
      </c>
    </row>
    <row r="203" spans="1:8" ht="14.4" x14ac:dyDescent="0.3">
      <c r="A203" s="34" t="s">
        <v>1334</v>
      </c>
      <c r="B203" s="34" t="s">
        <v>33</v>
      </c>
      <c r="C203" s="34" t="s">
        <v>1635</v>
      </c>
      <c r="D203" s="34" t="s">
        <v>8</v>
      </c>
      <c r="E203" s="34" t="s">
        <v>1335</v>
      </c>
      <c r="F203" s="34" t="s">
        <v>504</v>
      </c>
      <c r="G203" s="35">
        <v>66</v>
      </c>
      <c r="H203" s="35">
        <v>100</v>
      </c>
    </row>
    <row r="204" spans="1:8" ht="14.4" x14ac:dyDescent="0.3">
      <c r="A204" s="34" t="s">
        <v>1334</v>
      </c>
      <c r="B204" s="34" t="s">
        <v>33</v>
      </c>
      <c r="C204" s="34" t="s">
        <v>1635</v>
      </c>
      <c r="D204" s="34" t="s">
        <v>8</v>
      </c>
      <c r="E204" s="34" t="s">
        <v>1333</v>
      </c>
      <c r="F204" s="34" t="s">
        <v>503</v>
      </c>
      <c r="G204" s="35">
        <v>67</v>
      </c>
      <c r="H204" s="35">
        <v>100</v>
      </c>
    </row>
    <row r="205" spans="1:8" ht="14.4" x14ac:dyDescent="0.3">
      <c r="A205" s="34" t="s">
        <v>1334</v>
      </c>
      <c r="B205" s="34" t="s">
        <v>33</v>
      </c>
      <c r="C205" s="34" t="s">
        <v>1635</v>
      </c>
      <c r="D205" s="34" t="s">
        <v>8</v>
      </c>
      <c r="E205" s="34" t="s">
        <v>1337</v>
      </c>
      <c r="F205" s="34" t="s">
        <v>504</v>
      </c>
      <c r="G205" s="35">
        <v>63</v>
      </c>
      <c r="H205" s="35">
        <v>100</v>
      </c>
    </row>
    <row r="206" spans="1:8" ht="14.4" x14ac:dyDescent="0.3">
      <c r="A206" s="34" t="s">
        <v>2053</v>
      </c>
      <c r="B206" s="34" t="s">
        <v>33</v>
      </c>
      <c r="C206" s="34" t="s">
        <v>1635</v>
      </c>
      <c r="D206" s="34" t="s">
        <v>8</v>
      </c>
      <c r="E206" s="34" t="s">
        <v>2115</v>
      </c>
      <c r="F206" s="34" t="s">
        <v>504</v>
      </c>
      <c r="G206" s="35">
        <v>54</v>
      </c>
      <c r="H206" s="35">
        <v>60</v>
      </c>
    </row>
    <row r="207" spans="1:8" ht="14.4" x14ac:dyDescent="0.3">
      <c r="A207" s="34" t="s">
        <v>2053</v>
      </c>
      <c r="B207" s="34" t="s">
        <v>33</v>
      </c>
      <c r="C207" s="34" t="s">
        <v>1635</v>
      </c>
      <c r="D207" s="34" t="s">
        <v>8</v>
      </c>
      <c r="E207" s="34" t="s">
        <v>2116</v>
      </c>
      <c r="F207" s="34" t="s">
        <v>503</v>
      </c>
      <c r="G207" s="35">
        <v>54</v>
      </c>
      <c r="H207" s="35">
        <v>60</v>
      </c>
    </row>
    <row r="208" spans="1:8" ht="14.4" x14ac:dyDescent="0.3">
      <c r="A208" s="34" t="s">
        <v>1331</v>
      </c>
      <c r="B208" s="34" t="s">
        <v>174</v>
      </c>
      <c r="C208" s="34" t="s">
        <v>1635</v>
      </c>
      <c r="D208" s="34" t="s">
        <v>729</v>
      </c>
      <c r="E208" s="34" t="s">
        <v>1332</v>
      </c>
      <c r="F208" s="34" t="s">
        <v>504</v>
      </c>
      <c r="G208" s="35">
        <v>0</v>
      </c>
      <c r="H208" s="35">
        <v>100</v>
      </c>
    </row>
    <row r="209" spans="1:8" ht="14.4" x14ac:dyDescent="0.3">
      <c r="A209" s="34" t="s">
        <v>1331</v>
      </c>
      <c r="B209" s="34" t="s">
        <v>174</v>
      </c>
      <c r="C209" s="34" t="s">
        <v>1635</v>
      </c>
      <c r="D209" s="34" t="s">
        <v>729</v>
      </c>
      <c r="E209" s="34" t="s">
        <v>1330</v>
      </c>
      <c r="F209" s="34" t="s">
        <v>504</v>
      </c>
      <c r="G209" s="35">
        <v>0</v>
      </c>
      <c r="H209" s="35">
        <v>100</v>
      </c>
    </row>
    <row r="210" spans="1:8" ht="14.4" x14ac:dyDescent="0.3">
      <c r="A210" s="34" t="s">
        <v>2117</v>
      </c>
      <c r="B210" s="34" t="s">
        <v>174</v>
      </c>
      <c r="C210" s="34" t="s">
        <v>1635</v>
      </c>
      <c r="D210" s="34" t="s">
        <v>2064</v>
      </c>
      <c r="E210" s="34" t="s">
        <v>2118</v>
      </c>
      <c r="F210" s="34" t="s">
        <v>504</v>
      </c>
      <c r="G210" s="35">
        <v>20</v>
      </c>
      <c r="H210" s="35">
        <v>30</v>
      </c>
    </row>
    <row r="211" spans="1:8" ht="14.4" x14ac:dyDescent="0.3">
      <c r="A211" s="34" t="s">
        <v>1326</v>
      </c>
      <c r="B211" s="34" t="s">
        <v>1325</v>
      </c>
      <c r="C211" s="34" t="s">
        <v>1635</v>
      </c>
      <c r="D211" s="34" t="s">
        <v>304</v>
      </c>
      <c r="E211" s="34" t="s">
        <v>1329</v>
      </c>
      <c r="F211" s="34" t="s">
        <v>504</v>
      </c>
      <c r="G211" s="35">
        <v>17</v>
      </c>
      <c r="H211" s="35">
        <v>20</v>
      </c>
    </row>
    <row r="212" spans="1:8" ht="14.4" x14ac:dyDescent="0.3">
      <c r="A212" s="34" t="s">
        <v>1326</v>
      </c>
      <c r="B212" s="34" t="s">
        <v>1325</v>
      </c>
      <c r="C212" s="34" t="s">
        <v>1635</v>
      </c>
      <c r="D212" s="34" t="s">
        <v>304</v>
      </c>
      <c r="E212" s="34" t="s">
        <v>1328</v>
      </c>
      <c r="F212" s="34" t="s">
        <v>503</v>
      </c>
      <c r="G212" s="35">
        <v>17</v>
      </c>
      <c r="H212" s="35">
        <v>20</v>
      </c>
    </row>
    <row r="213" spans="1:8" ht="14.4" x14ac:dyDescent="0.3">
      <c r="A213" s="34" t="s">
        <v>1326</v>
      </c>
      <c r="B213" s="34" t="s">
        <v>1325</v>
      </c>
      <c r="C213" s="34" t="s">
        <v>1635</v>
      </c>
      <c r="D213" s="34" t="s">
        <v>304</v>
      </c>
      <c r="E213" s="34" t="s">
        <v>1327</v>
      </c>
      <c r="F213" s="34" t="s">
        <v>504</v>
      </c>
      <c r="G213" s="35">
        <v>70</v>
      </c>
      <c r="H213" s="35">
        <v>200</v>
      </c>
    </row>
    <row r="214" spans="1:8" ht="14.4" x14ac:dyDescent="0.3">
      <c r="A214" s="34" t="s">
        <v>1326</v>
      </c>
      <c r="B214" s="34" t="s">
        <v>1325</v>
      </c>
      <c r="C214" s="34" t="s">
        <v>1635</v>
      </c>
      <c r="D214" s="34" t="s">
        <v>304</v>
      </c>
      <c r="E214" s="34" t="s">
        <v>1324</v>
      </c>
      <c r="F214" s="34" t="s">
        <v>503</v>
      </c>
      <c r="G214" s="35">
        <v>70</v>
      </c>
      <c r="H214" s="35">
        <v>200</v>
      </c>
    </row>
    <row r="215" spans="1:8" ht="14.4" x14ac:dyDescent="0.3">
      <c r="A215" s="34" t="s">
        <v>1707</v>
      </c>
      <c r="B215" s="34" t="s">
        <v>419</v>
      </c>
      <c r="C215" s="34" t="s">
        <v>1635</v>
      </c>
      <c r="D215" s="34" t="s">
        <v>705</v>
      </c>
      <c r="E215" s="34" t="s">
        <v>1708</v>
      </c>
      <c r="F215" s="34" t="s">
        <v>503</v>
      </c>
      <c r="G215" s="35">
        <v>11</v>
      </c>
      <c r="H215" s="35">
        <v>100</v>
      </c>
    </row>
    <row r="216" spans="1:8" ht="14.4" x14ac:dyDescent="0.3">
      <c r="A216" s="34" t="s">
        <v>1323</v>
      </c>
      <c r="B216" s="34" t="s">
        <v>1322</v>
      </c>
      <c r="C216" s="34" t="s">
        <v>1635</v>
      </c>
      <c r="D216" s="34" t="s">
        <v>1321</v>
      </c>
      <c r="E216" s="34" t="s">
        <v>1320</v>
      </c>
      <c r="F216" s="34" t="s">
        <v>504</v>
      </c>
      <c r="G216" s="35">
        <v>10</v>
      </c>
      <c r="H216" s="35">
        <v>50</v>
      </c>
    </row>
    <row r="217" spans="1:8" ht="14.4" x14ac:dyDescent="0.3">
      <c r="A217" s="34" t="s">
        <v>1709</v>
      </c>
      <c r="B217" s="34" t="s">
        <v>1710</v>
      </c>
      <c r="C217" s="34" t="s">
        <v>1635</v>
      </c>
      <c r="D217" s="34" t="s">
        <v>1711</v>
      </c>
      <c r="E217" s="34" t="s">
        <v>1712</v>
      </c>
      <c r="F217" s="34" t="s">
        <v>504</v>
      </c>
      <c r="G217" s="35">
        <v>0</v>
      </c>
      <c r="H217" s="35">
        <v>100</v>
      </c>
    </row>
    <row r="218" spans="1:8" ht="14.4" x14ac:dyDescent="0.3">
      <c r="A218" s="34" t="s">
        <v>1709</v>
      </c>
      <c r="B218" s="34" t="s">
        <v>1710</v>
      </c>
      <c r="C218" s="34" t="s">
        <v>1635</v>
      </c>
      <c r="D218" s="34" t="s">
        <v>1711</v>
      </c>
      <c r="E218" s="34" t="s">
        <v>1713</v>
      </c>
      <c r="F218" s="34" t="s">
        <v>504</v>
      </c>
      <c r="G218" s="35">
        <v>0</v>
      </c>
      <c r="H218" s="35">
        <v>100</v>
      </c>
    </row>
    <row r="219" spans="1:8" ht="14.4" x14ac:dyDescent="0.3">
      <c r="A219" s="34" t="s">
        <v>1709</v>
      </c>
      <c r="B219" s="34" t="s">
        <v>1710</v>
      </c>
      <c r="C219" s="34" t="s">
        <v>1635</v>
      </c>
      <c r="D219" s="34" t="s">
        <v>1711</v>
      </c>
      <c r="E219" s="34" t="s">
        <v>1714</v>
      </c>
      <c r="F219" s="34" t="s">
        <v>504</v>
      </c>
      <c r="G219" s="35">
        <v>0</v>
      </c>
      <c r="H219" s="35">
        <v>20</v>
      </c>
    </row>
    <row r="220" spans="1:8" ht="14.4" x14ac:dyDescent="0.3">
      <c r="A220" s="34" t="s">
        <v>1709</v>
      </c>
      <c r="B220" s="34" t="s">
        <v>1710</v>
      </c>
      <c r="C220" s="34" t="s">
        <v>1635</v>
      </c>
      <c r="D220" s="34" t="s">
        <v>1711</v>
      </c>
      <c r="E220" s="34" t="s">
        <v>1715</v>
      </c>
      <c r="F220" s="34" t="s">
        <v>504</v>
      </c>
      <c r="G220" s="35">
        <v>0</v>
      </c>
      <c r="H220" s="35">
        <v>20</v>
      </c>
    </row>
    <row r="221" spans="1:8" ht="14.4" x14ac:dyDescent="0.3">
      <c r="A221" s="34" t="s">
        <v>1319</v>
      </c>
      <c r="B221" s="34" t="s">
        <v>1318</v>
      </c>
      <c r="C221" s="34" t="s">
        <v>1635</v>
      </c>
      <c r="D221" s="34" t="s">
        <v>722</v>
      </c>
      <c r="E221" s="34" t="s">
        <v>1716</v>
      </c>
      <c r="F221" s="34" t="s">
        <v>1717</v>
      </c>
      <c r="G221" s="35">
        <v>1</v>
      </c>
      <c r="H221" s="35">
        <v>1</v>
      </c>
    </row>
    <row r="222" spans="1:8" ht="14.4" x14ac:dyDescent="0.3">
      <c r="A222" s="34" t="s">
        <v>1316</v>
      </c>
      <c r="B222" s="34" t="s">
        <v>1315</v>
      </c>
      <c r="C222" s="34" t="s">
        <v>1635</v>
      </c>
      <c r="D222" s="34" t="s">
        <v>1560</v>
      </c>
      <c r="E222" s="34" t="s">
        <v>1317</v>
      </c>
      <c r="F222" s="34" t="s">
        <v>504</v>
      </c>
      <c r="G222" s="35">
        <v>6</v>
      </c>
      <c r="H222" s="35">
        <v>100</v>
      </c>
    </row>
    <row r="223" spans="1:8" ht="14.4" x14ac:dyDescent="0.3">
      <c r="A223" s="34" t="s">
        <v>1316</v>
      </c>
      <c r="B223" s="34" t="s">
        <v>1315</v>
      </c>
      <c r="C223" s="34" t="s">
        <v>1635</v>
      </c>
      <c r="D223" s="34" t="s">
        <v>1560</v>
      </c>
      <c r="E223" s="34" t="s">
        <v>1314</v>
      </c>
      <c r="F223" s="34" t="s">
        <v>503</v>
      </c>
      <c r="G223" s="35">
        <v>6</v>
      </c>
      <c r="H223" s="35">
        <v>100</v>
      </c>
    </row>
    <row r="224" spans="1:8" ht="14.4" x14ac:dyDescent="0.3">
      <c r="A224" s="34" t="s">
        <v>1564</v>
      </c>
      <c r="B224" s="34" t="s">
        <v>1565</v>
      </c>
      <c r="C224" s="34" t="s">
        <v>1635</v>
      </c>
      <c r="D224" s="34" t="s">
        <v>988</v>
      </c>
      <c r="E224" s="34" t="s">
        <v>1566</v>
      </c>
      <c r="F224" s="34" t="s">
        <v>504</v>
      </c>
      <c r="G224" s="35">
        <v>8</v>
      </c>
      <c r="H224" s="35">
        <v>15</v>
      </c>
    </row>
    <row r="225" spans="1:8" ht="14.4" x14ac:dyDescent="0.3">
      <c r="A225" s="34" t="s">
        <v>1564</v>
      </c>
      <c r="B225" s="34" t="s">
        <v>1565</v>
      </c>
      <c r="C225" s="34" t="s">
        <v>1635</v>
      </c>
      <c r="D225" s="34" t="s">
        <v>988</v>
      </c>
      <c r="E225" s="34" t="s">
        <v>1567</v>
      </c>
      <c r="F225" s="34" t="s">
        <v>503</v>
      </c>
      <c r="G225" s="35">
        <v>8</v>
      </c>
      <c r="H225" s="35">
        <v>15</v>
      </c>
    </row>
    <row r="226" spans="1:8" ht="14.4" x14ac:dyDescent="0.3">
      <c r="A226" s="34" t="s">
        <v>1312</v>
      </c>
      <c r="B226" s="34" t="s">
        <v>319</v>
      </c>
      <c r="C226" s="34" t="s">
        <v>1635</v>
      </c>
      <c r="D226" s="34" t="s">
        <v>307</v>
      </c>
      <c r="E226" s="34" t="s">
        <v>1313</v>
      </c>
      <c r="F226" s="34" t="s">
        <v>503</v>
      </c>
      <c r="G226" s="35">
        <v>4</v>
      </c>
      <c r="H226" s="35">
        <v>100</v>
      </c>
    </row>
    <row r="227" spans="1:8" ht="14.4" x14ac:dyDescent="0.3">
      <c r="A227" s="34" t="s">
        <v>1312</v>
      </c>
      <c r="B227" s="34" t="s">
        <v>319</v>
      </c>
      <c r="C227" s="34" t="s">
        <v>1635</v>
      </c>
      <c r="D227" s="34" t="s">
        <v>309</v>
      </c>
      <c r="E227" s="34" t="s">
        <v>1718</v>
      </c>
      <c r="F227" s="34" t="s">
        <v>503</v>
      </c>
      <c r="G227" s="35">
        <v>3</v>
      </c>
      <c r="H227" s="35">
        <v>100</v>
      </c>
    </row>
    <row r="228" spans="1:8" ht="14.4" x14ac:dyDescent="0.3">
      <c r="A228" s="34" t="s">
        <v>1312</v>
      </c>
      <c r="B228" s="34" t="s">
        <v>319</v>
      </c>
      <c r="C228" s="34" t="s">
        <v>1635</v>
      </c>
      <c r="D228" s="34" t="s">
        <v>1032</v>
      </c>
      <c r="E228" s="34" t="s">
        <v>2119</v>
      </c>
      <c r="F228" s="34" t="s">
        <v>503</v>
      </c>
      <c r="G228" s="35">
        <v>1</v>
      </c>
      <c r="H228" s="35">
        <v>100</v>
      </c>
    </row>
    <row r="229" spans="1:8" ht="14.4" x14ac:dyDescent="0.3">
      <c r="A229" s="34" t="s">
        <v>1312</v>
      </c>
      <c r="B229" s="34" t="s">
        <v>319</v>
      </c>
      <c r="C229" s="34" t="s">
        <v>1635</v>
      </c>
      <c r="D229" s="34" t="s">
        <v>85</v>
      </c>
      <c r="E229" s="34" t="s">
        <v>2120</v>
      </c>
      <c r="F229" s="34" t="s">
        <v>503</v>
      </c>
      <c r="G229" s="35">
        <v>3</v>
      </c>
      <c r="H229" s="35">
        <v>100</v>
      </c>
    </row>
    <row r="230" spans="1:8" ht="14.4" x14ac:dyDescent="0.3">
      <c r="A230" s="34" t="s">
        <v>1310</v>
      </c>
      <c r="B230" s="34" t="s">
        <v>1309</v>
      </c>
      <c r="C230" s="34" t="s">
        <v>1635</v>
      </c>
      <c r="D230" s="34" t="s">
        <v>198</v>
      </c>
      <c r="E230" s="34" t="s">
        <v>1568</v>
      </c>
      <c r="F230" s="34" t="s">
        <v>503</v>
      </c>
      <c r="G230" s="35">
        <v>0</v>
      </c>
      <c r="H230" s="35">
        <v>25</v>
      </c>
    </row>
    <row r="231" spans="1:8" ht="14.4" x14ac:dyDescent="0.3">
      <c r="A231" s="34" t="s">
        <v>1310</v>
      </c>
      <c r="B231" s="34" t="s">
        <v>1309</v>
      </c>
      <c r="C231" s="34" t="s">
        <v>1635</v>
      </c>
      <c r="D231" s="34" t="s">
        <v>263</v>
      </c>
      <c r="E231" s="34" t="s">
        <v>1311</v>
      </c>
      <c r="F231" s="34" t="s">
        <v>556</v>
      </c>
      <c r="G231" s="35">
        <v>11</v>
      </c>
      <c r="H231" s="35">
        <v>100</v>
      </c>
    </row>
    <row r="232" spans="1:8" ht="14.4" x14ac:dyDescent="0.3">
      <c r="A232" s="34" t="s">
        <v>1310</v>
      </c>
      <c r="B232" s="34" t="s">
        <v>1309</v>
      </c>
      <c r="C232" s="34" t="s">
        <v>1635</v>
      </c>
      <c r="D232" s="34" t="s">
        <v>425</v>
      </c>
      <c r="E232" s="34" t="s">
        <v>1308</v>
      </c>
      <c r="F232" s="34" t="s">
        <v>556</v>
      </c>
      <c r="G232" s="35">
        <v>8</v>
      </c>
      <c r="H232" s="35">
        <v>100</v>
      </c>
    </row>
    <row r="233" spans="1:8" ht="14.4" x14ac:dyDescent="0.3">
      <c r="A233" s="34" t="s">
        <v>1307</v>
      </c>
      <c r="B233" s="34" t="s">
        <v>1306</v>
      </c>
      <c r="C233" s="34" t="s">
        <v>1635</v>
      </c>
      <c r="D233" s="34" t="s">
        <v>263</v>
      </c>
      <c r="E233" s="34" t="s">
        <v>1305</v>
      </c>
      <c r="F233" s="34" t="s">
        <v>556</v>
      </c>
      <c r="G233" s="35">
        <v>4</v>
      </c>
      <c r="H233" s="35">
        <v>100</v>
      </c>
    </row>
    <row r="234" spans="1:8" ht="14.4" x14ac:dyDescent="0.3">
      <c r="A234" s="34" t="s">
        <v>1304</v>
      </c>
      <c r="B234" s="34" t="s">
        <v>1303</v>
      </c>
      <c r="C234" s="34" t="s">
        <v>1635</v>
      </c>
      <c r="D234" s="34" t="s">
        <v>1302</v>
      </c>
      <c r="E234" s="34" t="s">
        <v>1301</v>
      </c>
      <c r="F234" s="34" t="s">
        <v>504</v>
      </c>
      <c r="G234" s="35">
        <v>10</v>
      </c>
      <c r="H234" s="35">
        <v>100</v>
      </c>
    </row>
    <row r="235" spans="1:8" ht="14.4" x14ac:dyDescent="0.3">
      <c r="A235" s="34" t="s">
        <v>1300</v>
      </c>
      <c r="B235" s="34" t="s">
        <v>1299</v>
      </c>
      <c r="C235" s="34" t="s">
        <v>1635</v>
      </c>
      <c r="D235" s="34" t="s">
        <v>514</v>
      </c>
      <c r="E235" s="34" t="s">
        <v>1298</v>
      </c>
      <c r="F235" s="34" t="s">
        <v>504</v>
      </c>
      <c r="G235" s="35">
        <v>9</v>
      </c>
      <c r="H235" s="35">
        <v>30</v>
      </c>
    </row>
    <row r="236" spans="1:8" ht="14.4" x14ac:dyDescent="0.3">
      <c r="A236" s="34" t="s">
        <v>1296</v>
      </c>
      <c r="B236" s="34" t="s">
        <v>132</v>
      </c>
      <c r="C236" s="34" t="s">
        <v>1635</v>
      </c>
      <c r="D236" s="34" t="s">
        <v>303</v>
      </c>
      <c r="E236" s="34" t="s">
        <v>1297</v>
      </c>
      <c r="F236" s="34" t="s">
        <v>504</v>
      </c>
      <c r="G236" s="35">
        <v>5</v>
      </c>
      <c r="H236" s="35">
        <v>100</v>
      </c>
    </row>
    <row r="237" spans="1:8" ht="14.4" x14ac:dyDescent="0.3">
      <c r="A237" s="34" t="s">
        <v>1296</v>
      </c>
      <c r="B237" s="34" t="s">
        <v>132</v>
      </c>
      <c r="C237" s="34" t="s">
        <v>1635</v>
      </c>
      <c r="D237" s="34" t="s">
        <v>303</v>
      </c>
      <c r="E237" s="34" t="s">
        <v>1295</v>
      </c>
      <c r="F237" s="34" t="s">
        <v>503</v>
      </c>
      <c r="G237" s="35">
        <v>5</v>
      </c>
      <c r="H237" s="35">
        <v>100</v>
      </c>
    </row>
    <row r="238" spans="1:8" ht="14.4" x14ac:dyDescent="0.3">
      <c r="A238" s="34" t="s">
        <v>2288</v>
      </c>
      <c r="B238" s="34" t="s">
        <v>2289</v>
      </c>
      <c r="C238" s="34" t="s">
        <v>1635</v>
      </c>
      <c r="D238" s="34" t="s">
        <v>2290</v>
      </c>
      <c r="E238" s="34" t="s">
        <v>2291</v>
      </c>
      <c r="F238" s="34" t="s">
        <v>504</v>
      </c>
      <c r="G238" s="35">
        <v>0</v>
      </c>
      <c r="H238" s="35">
        <v>10</v>
      </c>
    </row>
    <row r="239" spans="1:8" ht="14.4" x14ac:dyDescent="0.3">
      <c r="A239" s="34" t="s">
        <v>1290</v>
      </c>
      <c r="B239" s="34" t="s">
        <v>1289</v>
      </c>
      <c r="C239" s="34" t="s">
        <v>1635</v>
      </c>
      <c r="D239" s="34" t="s">
        <v>631</v>
      </c>
      <c r="E239" s="34" t="s">
        <v>1720</v>
      </c>
      <c r="F239" s="34" t="s">
        <v>503</v>
      </c>
      <c r="G239" s="35">
        <v>33</v>
      </c>
      <c r="H239" s="35">
        <v>45</v>
      </c>
    </row>
    <row r="240" spans="1:8" ht="14.4" x14ac:dyDescent="0.3">
      <c r="A240" s="34" t="s">
        <v>1290</v>
      </c>
      <c r="B240" s="34" t="s">
        <v>1289</v>
      </c>
      <c r="C240" s="34" t="s">
        <v>1635</v>
      </c>
      <c r="D240" s="34" t="s">
        <v>631</v>
      </c>
      <c r="E240" s="34" t="s">
        <v>1294</v>
      </c>
      <c r="F240" s="34" t="s">
        <v>503</v>
      </c>
      <c r="G240" s="35">
        <v>6</v>
      </c>
      <c r="H240" s="35">
        <v>20</v>
      </c>
    </row>
    <row r="241" spans="1:8" ht="14.4" x14ac:dyDescent="0.3">
      <c r="A241" s="34" t="s">
        <v>1293</v>
      </c>
      <c r="B241" s="34" t="s">
        <v>1289</v>
      </c>
      <c r="C241" s="34" t="s">
        <v>1635</v>
      </c>
      <c r="D241" s="34" t="s">
        <v>706</v>
      </c>
      <c r="E241" s="34" t="s">
        <v>1292</v>
      </c>
      <c r="F241" s="34" t="s">
        <v>504</v>
      </c>
      <c r="G241" s="35">
        <v>11</v>
      </c>
      <c r="H241" s="35">
        <v>20</v>
      </c>
    </row>
    <row r="242" spans="1:8" ht="14.4" x14ac:dyDescent="0.3">
      <c r="A242" s="34" t="s">
        <v>1290</v>
      </c>
      <c r="B242" s="34" t="s">
        <v>1289</v>
      </c>
      <c r="C242" s="34" t="s">
        <v>1635</v>
      </c>
      <c r="D242" s="34" t="s">
        <v>631</v>
      </c>
      <c r="E242" s="34" t="s">
        <v>1291</v>
      </c>
      <c r="F242" s="34" t="s">
        <v>503</v>
      </c>
      <c r="G242" s="35">
        <v>13</v>
      </c>
      <c r="H242" s="35">
        <v>100</v>
      </c>
    </row>
    <row r="243" spans="1:8" ht="14.4" x14ac:dyDescent="0.3">
      <c r="A243" s="34" t="s">
        <v>1290</v>
      </c>
      <c r="B243" s="34" t="s">
        <v>1289</v>
      </c>
      <c r="C243" s="34" t="s">
        <v>1635</v>
      </c>
      <c r="D243" s="34" t="s">
        <v>631</v>
      </c>
      <c r="E243" s="34" t="s">
        <v>1288</v>
      </c>
      <c r="F243" s="34" t="s">
        <v>503</v>
      </c>
      <c r="G243" s="35">
        <v>22</v>
      </c>
      <c r="H243" s="35">
        <v>100</v>
      </c>
    </row>
    <row r="244" spans="1:8" ht="14.4" x14ac:dyDescent="0.3">
      <c r="A244" s="34" t="s">
        <v>1287</v>
      </c>
      <c r="B244" s="34" t="s">
        <v>1013</v>
      </c>
      <c r="C244" s="34" t="s">
        <v>1635</v>
      </c>
      <c r="D244" s="34" t="s">
        <v>722</v>
      </c>
      <c r="E244" s="34" t="s">
        <v>1286</v>
      </c>
      <c r="F244" s="34" t="s">
        <v>504</v>
      </c>
      <c r="G244" s="35">
        <v>3</v>
      </c>
      <c r="H244" s="35">
        <v>20</v>
      </c>
    </row>
    <row r="245" spans="1:8" ht="14.4" x14ac:dyDescent="0.3">
      <c r="A245" s="34" t="s">
        <v>1569</v>
      </c>
      <c r="B245" s="34" t="s">
        <v>1570</v>
      </c>
      <c r="C245" s="34" t="s">
        <v>1635</v>
      </c>
      <c r="D245" s="34" t="s">
        <v>1571</v>
      </c>
      <c r="E245" s="34" t="s">
        <v>1721</v>
      </c>
      <c r="F245" s="34" t="s">
        <v>504</v>
      </c>
      <c r="G245" s="35">
        <v>23</v>
      </c>
      <c r="H245" s="35">
        <v>100</v>
      </c>
    </row>
    <row r="246" spans="1:8" ht="14.4" x14ac:dyDescent="0.3">
      <c r="A246" s="34" t="s">
        <v>1569</v>
      </c>
      <c r="B246" s="34" t="s">
        <v>1570</v>
      </c>
      <c r="C246" s="34" t="s">
        <v>1635</v>
      </c>
      <c r="D246" s="34" t="s">
        <v>1032</v>
      </c>
      <c r="E246" s="34" t="s">
        <v>1572</v>
      </c>
      <c r="F246" s="34" t="s">
        <v>504</v>
      </c>
      <c r="G246" s="35">
        <v>0</v>
      </c>
      <c r="H246" s="35">
        <v>100</v>
      </c>
    </row>
    <row r="247" spans="1:8" ht="14.4" x14ac:dyDescent="0.3">
      <c r="A247" s="34" t="s">
        <v>1569</v>
      </c>
      <c r="B247" s="34" t="s">
        <v>1570</v>
      </c>
      <c r="C247" s="34" t="s">
        <v>1635</v>
      </c>
      <c r="D247" s="34" t="s">
        <v>1571</v>
      </c>
      <c r="E247" s="34" t="s">
        <v>1573</v>
      </c>
      <c r="F247" s="34" t="s">
        <v>504</v>
      </c>
      <c r="G247" s="35">
        <v>24</v>
      </c>
      <c r="H247" s="35">
        <v>100</v>
      </c>
    </row>
    <row r="248" spans="1:8" ht="14.4" x14ac:dyDescent="0.3">
      <c r="A248" s="34" t="s">
        <v>1569</v>
      </c>
      <c r="B248" s="34" t="s">
        <v>1570</v>
      </c>
      <c r="C248" s="34" t="s">
        <v>1635</v>
      </c>
      <c r="D248" s="34" t="s">
        <v>1032</v>
      </c>
      <c r="E248" s="34" t="s">
        <v>1574</v>
      </c>
      <c r="F248" s="34" t="s">
        <v>504</v>
      </c>
      <c r="G248" s="35">
        <v>1</v>
      </c>
      <c r="H248" s="35">
        <v>100</v>
      </c>
    </row>
    <row r="249" spans="1:8" ht="14.4" x14ac:dyDescent="0.3">
      <c r="A249" s="34" t="s">
        <v>1575</v>
      </c>
      <c r="B249" s="34" t="s">
        <v>1576</v>
      </c>
      <c r="C249" s="34" t="s">
        <v>1635</v>
      </c>
      <c r="D249" s="34" t="s">
        <v>85</v>
      </c>
      <c r="E249" s="34" t="s">
        <v>1577</v>
      </c>
      <c r="F249" s="34" t="s">
        <v>504</v>
      </c>
      <c r="G249" s="35">
        <v>54</v>
      </c>
      <c r="H249" s="35">
        <v>100</v>
      </c>
    </row>
    <row r="250" spans="1:8" ht="14.4" x14ac:dyDescent="0.3">
      <c r="A250" s="34" t="s">
        <v>1575</v>
      </c>
      <c r="B250" s="34" t="s">
        <v>1576</v>
      </c>
      <c r="C250" s="34" t="s">
        <v>1635</v>
      </c>
      <c r="D250" s="34" t="s">
        <v>1032</v>
      </c>
      <c r="E250" s="34" t="s">
        <v>1578</v>
      </c>
      <c r="F250" s="34" t="s">
        <v>504</v>
      </c>
      <c r="G250" s="35">
        <v>8</v>
      </c>
      <c r="H250" s="35">
        <v>100</v>
      </c>
    </row>
    <row r="251" spans="1:8" ht="14.4" x14ac:dyDescent="0.3">
      <c r="A251" s="34" t="s">
        <v>2207</v>
      </c>
      <c r="B251" s="34" t="s">
        <v>2208</v>
      </c>
      <c r="C251" s="34" t="s">
        <v>1635</v>
      </c>
      <c r="D251" s="34" t="s">
        <v>2292</v>
      </c>
      <c r="E251" s="34" t="s">
        <v>2209</v>
      </c>
      <c r="F251" s="34" t="s">
        <v>504</v>
      </c>
      <c r="G251" s="35">
        <v>23</v>
      </c>
      <c r="H251" s="35">
        <v>23</v>
      </c>
    </row>
    <row r="252" spans="1:8" ht="14.4" x14ac:dyDescent="0.3">
      <c r="A252" s="34" t="s">
        <v>1284</v>
      </c>
      <c r="B252" s="34" t="s">
        <v>1283</v>
      </c>
      <c r="C252" s="34" t="s">
        <v>1635</v>
      </c>
      <c r="D252" s="34" t="s">
        <v>698</v>
      </c>
      <c r="E252" s="34" t="s">
        <v>1285</v>
      </c>
      <c r="F252" s="34" t="s">
        <v>504</v>
      </c>
      <c r="G252" s="35">
        <v>46</v>
      </c>
      <c r="H252" s="35">
        <v>100</v>
      </c>
    </row>
    <row r="253" spans="1:8" ht="14.4" x14ac:dyDescent="0.3">
      <c r="A253" s="34" t="s">
        <v>1284</v>
      </c>
      <c r="B253" s="34" t="s">
        <v>1283</v>
      </c>
      <c r="C253" s="34" t="s">
        <v>1635</v>
      </c>
      <c r="D253" s="34" t="s">
        <v>698</v>
      </c>
      <c r="E253" s="34" t="s">
        <v>1282</v>
      </c>
      <c r="F253" s="34" t="s">
        <v>503</v>
      </c>
      <c r="G253" s="35">
        <v>46</v>
      </c>
      <c r="H253" s="35">
        <v>100</v>
      </c>
    </row>
    <row r="254" spans="1:8" ht="14.4" x14ac:dyDescent="0.3">
      <c r="A254" s="34" t="s">
        <v>2210</v>
      </c>
      <c r="B254" s="34" t="s">
        <v>2211</v>
      </c>
      <c r="C254" s="34" t="s">
        <v>1635</v>
      </c>
      <c r="D254" s="34" t="s">
        <v>2293</v>
      </c>
      <c r="E254" s="34" t="s">
        <v>2212</v>
      </c>
      <c r="F254" s="34" t="s">
        <v>504</v>
      </c>
      <c r="G254" s="35">
        <v>23</v>
      </c>
      <c r="H254" s="35">
        <v>23</v>
      </c>
    </row>
    <row r="255" spans="1:8" ht="14.4" x14ac:dyDescent="0.3">
      <c r="A255" s="34" t="s">
        <v>1722</v>
      </c>
      <c r="B255" s="34" t="s">
        <v>414</v>
      </c>
      <c r="C255" s="34" t="s">
        <v>1635</v>
      </c>
      <c r="D255" s="34" t="s">
        <v>497</v>
      </c>
      <c r="E255" s="34" t="s">
        <v>1723</v>
      </c>
      <c r="F255" s="34" t="s">
        <v>504</v>
      </c>
      <c r="G255" s="35">
        <v>11</v>
      </c>
      <c r="H255" s="35">
        <v>100</v>
      </c>
    </row>
    <row r="256" spans="1:8" ht="14.4" x14ac:dyDescent="0.3">
      <c r="A256" s="34" t="s">
        <v>1722</v>
      </c>
      <c r="B256" s="34" t="s">
        <v>414</v>
      </c>
      <c r="C256" s="34" t="s">
        <v>1635</v>
      </c>
      <c r="D256" s="34" t="s">
        <v>497</v>
      </c>
      <c r="E256" s="34" t="s">
        <v>1724</v>
      </c>
      <c r="F256" s="34" t="s">
        <v>503</v>
      </c>
      <c r="G256" s="35">
        <v>11</v>
      </c>
      <c r="H256" s="35">
        <v>100</v>
      </c>
    </row>
    <row r="257" spans="1:8" ht="14.4" x14ac:dyDescent="0.3">
      <c r="A257" s="34" t="s">
        <v>1725</v>
      </c>
      <c r="B257" s="34" t="s">
        <v>406</v>
      </c>
      <c r="C257" s="34" t="s">
        <v>1635</v>
      </c>
      <c r="D257" s="34" t="s">
        <v>1726</v>
      </c>
      <c r="E257" s="34" t="s">
        <v>1727</v>
      </c>
      <c r="F257" s="34" t="s">
        <v>504</v>
      </c>
      <c r="G257" s="35">
        <v>7</v>
      </c>
      <c r="H257" s="35">
        <v>100</v>
      </c>
    </row>
    <row r="258" spans="1:8" ht="14.4" x14ac:dyDescent="0.3">
      <c r="A258" s="34" t="s">
        <v>1725</v>
      </c>
      <c r="B258" s="34" t="s">
        <v>406</v>
      </c>
      <c r="C258" s="34" t="s">
        <v>1635</v>
      </c>
      <c r="D258" s="34" t="s">
        <v>1726</v>
      </c>
      <c r="E258" s="34" t="s">
        <v>1728</v>
      </c>
      <c r="F258" s="34" t="s">
        <v>503</v>
      </c>
      <c r="G258" s="35">
        <v>7</v>
      </c>
      <c r="H258" s="35">
        <v>100</v>
      </c>
    </row>
    <row r="259" spans="1:8" ht="14.4" x14ac:dyDescent="0.3">
      <c r="A259" s="34" t="s">
        <v>1278</v>
      </c>
      <c r="B259" s="34" t="s">
        <v>117</v>
      </c>
      <c r="C259" s="34" t="s">
        <v>1635</v>
      </c>
      <c r="D259" s="34" t="s">
        <v>514</v>
      </c>
      <c r="E259" s="34" t="s">
        <v>1281</v>
      </c>
      <c r="F259" s="34" t="s">
        <v>504</v>
      </c>
      <c r="G259" s="35">
        <v>16</v>
      </c>
      <c r="H259" s="35">
        <v>20</v>
      </c>
    </row>
    <row r="260" spans="1:8" ht="14.4" x14ac:dyDescent="0.3">
      <c r="A260" s="34" t="s">
        <v>1278</v>
      </c>
      <c r="B260" s="34" t="s">
        <v>117</v>
      </c>
      <c r="C260" s="34" t="s">
        <v>1635</v>
      </c>
      <c r="D260" s="34" t="s">
        <v>514</v>
      </c>
      <c r="E260" s="34" t="s">
        <v>1280</v>
      </c>
      <c r="F260" s="34" t="s">
        <v>503</v>
      </c>
      <c r="G260" s="35">
        <v>16</v>
      </c>
      <c r="H260" s="35">
        <v>20</v>
      </c>
    </row>
    <row r="261" spans="1:8" ht="14.4" x14ac:dyDescent="0.3">
      <c r="A261" s="34" t="s">
        <v>1278</v>
      </c>
      <c r="B261" s="34" t="s">
        <v>117</v>
      </c>
      <c r="C261" s="34" t="s">
        <v>1635</v>
      </c>
      <c r="D261" s="34" t="s">
        <v>514</v>
      </c>
      <c r="E261" s="34" t="s">
        <v>1279</v>
      </c>
      <c r="F261" s="34" t="s">
        <v>504</v>
      </c>
      <c r="G261" s="35">
        <v>90</v>
      </c>
      <c r="H261" s="35">
        <v>200</v>
      </c>
    </row>
    <row r="262" spans="1:8" ht="14.4" x14ac:dyDescent="0.3">
      <c r="A262" s="34" t="s">
        <v>1278</v>
      </c>
      <c r="B262" s="34" t="s">
        <v>117</v>
      </c>
      <c r="C262" s="34" t="s">
        <v>1635</v>
      </c>
      <c r="D262" s="34" t="s">
        <v>514</v>
      </c>
      <c r="E262" s="34" t="s">
        <v>1277</v>
      </c>
      <c r="F262" s="34" t="s">
        <v>503</v>
      </c>
      <c r="G262" s="35">
        <v>90</v>
      </c>
      <c r="H262" s="35">
        <v>200</v>
      </c>
    </row>
    <row r="263" spans="1:8" ht="14.4" x14ac:dyDescent="0.3">
      <c r="A263" s="34" t="s">
        <v>1273</v>
      </c>
      <c r="B263" s="34" t="s">
        <v>1270</v>
      </c>
      <c r="C263" s="34" t="s">
        <v>1635</v>
      </c>
      <c r="D263" s="34" t="s">
        <v>2121</v>
      </c>
      <c r="E263" s="34" t="s">
        <v>1275</v>
      </c>
      <c r="F263" s="34" t="s">
        <v>503</v>
      </c>
      <c r="G263" s="35">
        <v>9</v>
      </c>
      <c r="H263" s="35">
        <v>100</v>
      </c>
    </row>
    <row r="264" spans="1:8" ht="14.4" x14ac:dyDescent="0.3">
      <c r="A264" s="34" t="s">
        <v>1273</v>
      </c>
      <c r="B264" s="34" t="s">
        <v>1270</v>
      </c>
      <c r="C264" s="34" t="s">
        <v>1635</v>
      </c>
      <c r="D264" s="34" t="s">
        <v>2122</v>
      </c>
      <c r="E264" s="34" t="s">
        <v>1276</v>
      </c>
      <c r="F264" s="34" t="s">
        <v>503</v>
      </c>
      <c r="G264" s="35">
        <v>21</v>
      </c>
      <c r="H264" s="35">
        <v>100</v>
      </c>
    </row>
    <row r="265" spans="1:8" ht="14.4" x14ac:dyDescent="0.3">
      <c r="A265" s="34" t="s">
        <v>1273</v>
      </c>
      <c r="B265" s="34" t="s">
        <v>1270</v>
      </c>
      <c r="C265" s="34" t="s">
        <v>1635</v>
      </c>
      <c r="D265" s="34" t="s">
        <v>2121</v>
      </c>
      <c r="E265" s="34" t="s">
        <v>1272</v>
      </c>
      <c r="F265" s="34" t="s">
        <v>503</v>
      </c>
      <c r="G265" s="35">
        <v>10</v>
      </c>
      <c r="H265" s="35">
        <v>100</v>
      </c>
    </row>
    <row r="266" spans="1:8" ht="14.4" x14ac:dyDescent="0.3">
      <c r="A266" s="34" t="s">
        <v>1273</v>
      </c>
      <c r="B266" s="34" t="s">
        <v>1270</v>
      </c>
      <c r="C266" s="34" t="s">
        <v>1635</v>
      </c>
      <c r="D266" s="34" t="s">
        <v>2121</v>
      </c>
      <c r="E266" s="34" t="s">
        <v>1274</v>
      </c>
      <c r="F266" s="34" t="s">
        <v>503</v>
      </c>
      <c r="G266" s="35">
        <v>12</v>
      </c>
      <c r="H266" s="35">
        <v>100</v>
      </c>
    </row>
    <row r="267" spans="1:8" ht="14.4" x14ac:dyDescent="0.3">
      <c r="A267" s="34" t="s">
        <v>1271</v>
      </c>
      <c r="B267" s="34" t="s">
        <v>1270</v>
      </c>
      <c r="C267" s="34" t="s">
        <v>1635</v>
      </c>
      <c r="D267" s="34" t="s">
        <v>1269</v>
      </c>
      <c r="E267" s="34" t="s">
        <v>1268</v>
      </c>
      <c r="F267" s="34" t="s">
        <v>503</v>
      </c>
      <c r="G267" s="35">
        <v>0</v>
      </c>
      <c r="H267" s="35">
        <v>100</v>
      </c>
    </row>
    <row r="268" spans="1:8" ht="14.4" x14ac:dyDescent="0.3">
      <c r="A268" s="34" t="s">
        <v>1264</v>
      </c>
      <c r="B268" s="34" t="s">
        <v>1263</v>
      </c>
      <c r="C268" s="34" t="s">
        <v>1635</v>
      </c>
      <c r="D268" s="34" t="s">
        <v>1137</v>
      </c>
      <c r="E268" s="34" t="s">
        <v>1729</v>
      </c>
      <c r="F268" s="34" t="s">
        <v>504</v>
      </c>
      <c r="G268" s="35">
        <v>11</v>
      </c>
      <c r="H268" s="35">
        <v>20</v>
      </c>
    </row>
    <row r="269" spans="1:8" ht="14.4" x14ac:dyDescent="0.3">
      <c r="A269" s="34" t="s">
        <v>1264</v>
      </c>
      <c r="B269" s="34" t="s">
        <v>1263</v>
      </c>
      <c r="C269" s="34" t="s">
        <v>1635</v>
      </c>
      <c r="D269" s="34" t="s">
        <v>1137</v>
      </c>
      <c r="E269" s="34" t="s">
        <v>1730</v>
      </c>
      <c r="F269" s="34" t="s">
        <v>503</v>
      </c>
      <c r="G269" s="35">
        <v>11</v>
      </c>
      <c r="H269" s="35">
        <v>20</v>
      </c>
    </row>
    <row r="270" spans="1:8" ht="14.4" x14ac:dyDescent="0.3">
      <c r="A270" s="34" t="s">
        <v>1264</v>
      </c>
      <c r="B270" s="34" t="s">
        <v>1263</v>
      </c>
      <c r="C270" s="34" t="s">
        <v>1635</v>
      </c>
      <c r="D270" s="34" t="s">
        <v>1137</v>
      </c>
      <c r="E270" s="34" t="s">
        <v>1267</v>
      </c>
      <c r="F270" s="34" t="s">
        <v>504</v>
      </c>
      <c r="G270" s="35">
        <v>6</v>
      </c>
      <c r="H270" s="35">
        <v>100</v>
      </c>
    </row>
    <row r="271" spans="1:8" ht="14.4" x14ac:dyDescent="0.3">
      <c r="A271" s="34" t="s">
        <v>1264</v>
      </c>
      <c r="B271" s="34" t="s">
        <v>1263</v>
      </c>
      <c r="C271" s="34" t="s">
        <v>1635</v>
      </c>
      <c r="D271" s="34" t="s">
        <v>1137</v>
      </c>
      <c r="E271" s="34" t="s">
        <v>1266</v>
      </c>
      <c r="F271" s="34" t="s">
        <v>503</v>
      </c>
      <c r="G271" s="35">
        <v>6</v>
      </c>
      <c r="H271" s="35">
        <v>100</v>
      </c>
    </row>
    <row r="272" spans="1:8" ht="14.4" x14ac:dyDescent="0.3">
      <c r="A272" s="34" t="s">
        <v>1264</v>
      </c>
      <c r="B272" s="34" t="s">
        <v>1263</v>
      </c>
      <c r="C272" s="34" t="s">
        <v>1635</v>
      </c>
      <c r="D272" s="34" t="s">
        <v>1137</v>
      </c>
      <c r="E272" s="34" t="s">
        <v>1265</v>
      </c>
      <c r="F272" s="34" t="s">
        <v>504</v>
      </c>
      <c r="G272" s="35">
        <v>3</v>
      </c>
      <c r="H272" s="35">
        <v>100</v>
      </c>
    </row>
    <row r="273" spans="1:8" ht="14.4" x14ac:dyDescent="0.3">
      <c r="A273" s="34" t="s">
        <v>1264</v>
      </c>
      <c r="B273" s="34" t="s">
        <v>1263</v>
      </c>
      <c r="C273" s="34" t="s">
        <v>1635</v>
      </c>
      <c r="D273" s="34" t="s">
        <v>1137</v>
      </c>
      <c r="E273" s="34" t="s">
        <v>1262</v>
      </c>
      <c r="F273" s="34" t="s">
        <v>503</v>
      </c>
      <c r="G273" s="35">
        <v>3</v>
      </c>
      <c r="H273" s="35">
        <v>100</v>
      </c>
    </row>
    <row r="274" spans="1:8" ht="14.4" x14ac:dyDescent="0.3">
      <c r="A274" s="34" t="s">
        <v>1261</v>
      </c>
      <c r="B274" s="34" t="s">
        <v>1260</v>
      </c>
      <c r="C274" s="34" t="s">
        <v>1635</v>
      </c>
      <c r="D274" s="34" t="s">
        <v>1259</v>
      </c>
      <c r="E274" s="34" t="s">
        <v>1258</v>
      </c>
      <c r="F274" s="34" t="s">
        <v>503</v>
      </c>
      <c r="G274" s="35">
        <v>16</v>
      </c>
      <c r="H274" s="35">
        <v>25</v>
      </c>
    </row>
    <row r="275" spans="1:8" ht="14.4" x14ac:dyDescent="0.3">
      <c r="A275" s="34" t="s">
        <v>1261</v>
      </c>
      <c r="B275" s="34" t="s">
        <v>1260</v>
      </c>
      <c r="C275" s="34" t="s">
        <v>1635</v>
      </c>
      <c r="D275" s="34" t="s">
        <v>1259</v>
      </c>
      <c r="E275" s="34" t="s">
        <v>1731</v>
      </c>
      <c r="F275" s="34" t="s">
        <v>503</v>
      </c>
      <c r="G275" s="35">
        <v>2</v>
      </c>
      <c r="H275" s="35">
        <v>25</v>
      </c>
    </row>
    <row r="276" spans="1:8" ht="14.4" x14ac:dyDescent="0.3">
      <c r="A276" s="34" t="s">
        <v>1732</v>
      </c>
      <c r="B276" s="34" t="s">
        <v>418</v>
      </c>
      <c r="C276" s="34" t="s">
        <v>1635</v>
      </c>
      <c r="D276" s="34" t="s">
        <v>710</v>
      </c>
      <c r="E276" s="34" t="s">
        <v>1733</v>
      </c>
      <c r="F276" s="34" t="s">
        <v>504</v>
      </c>
      <c r="G276" s="35">
        <v>10</v>
      </c>
      <c r="H276" s="35">
        <v>100</v>
      </c>
    </row>
    <row r="277" spans="1:8" ht="14.4" x14ac:dyDescent="0.3">
      <c r="A277" s="34" t="s">
        <v>1251</v>
      </c>
      <c r="B277" s="34" t="s">
        <v>114</v>
      </c>
      <c r="C277" s="34" t="s">
        <v>1635</v>
      </c>
      <c r="D277" s="34" t="s">
        <v>727</v>
      </c>
      <c r="E277" s="34" t="s">
        <v>1734</v>
      </c>
      <c r="F277" s="34" t="s">
        <v>504</v>
      </c>
      <c r="G277" s="35">
        <v>11</v>
      </c>
      <c r="H277" s="35">
        <v>15</v>
      </c>
    </row>
    <row r="278" spans="1:8" ht="14.4" x14ac:dyDescent="0.3">
      <c r="A278" s="34" t="s">
        <v>1251</v>
      </c>
      <c r="B278" s="34" t="s">
        <v>114</v>
      </c>
      <c r="C278" s="34" t="s">
        <v>1635</v>
      </c>
      <c r="D278" s="34" t="s">
        <v>727</v>
      </c>
      <c r="E278" s="34" t="s">
        <v>1735</v>
      </c>
      <c r="F278" s="34" t="s">
        <v>504</v>
      </c>
      <c r="G278" s="35">
        <v>5</v>
      </c>
      <c r="H278" s="35">
        <v>15</v>
      </c>
    </row>
    <row r="279" spans="1:8" ht="14.4" x14ac:dyDescent="0.3">
      <c r="A279" s="34" t="s">
        <v>1256</v>
      </c>
      <c r="B279" s="34" t="s">
        <v>114</v>
      </c>
      <c r="C279" s="34" t="s">
        <v>1635</v>
      </c>
      <c r="D279" s="34" t="s">
        <v>716</v>
      </c>
      <c r="E279" s="34" t="s">
        <v>1257</v>
      </c>
      <c r="F279" s="34" t="s">
        <v>504</v>
      </c>
      <c r="G279" s="35">
        <v>21</v>
      </c>
      <c r="H279" s="35">
        <v>21</v>
      </c>
    </row>
    <row r="280" spans="1:8" ht="14.4" x14ac:dyDescent="0.3">
      <c r="A280" s="34" t="s">
        <v>1256</v>
      </c>
      <c r="B280" s="34" t="s">
        <v>114</v>
      </c>
      <c r="C280" s="34" t="s">
        <v>1635</v>
      </c>
      <c r="D280" s="34" t="s">
        <v>716</v>
      </c>
      <c r="E280" s="34" t="s">
        <v>1255</v>
      </c>
      <c r="F280" s="34" t="s">
        <v>503</v>
      </c>
      <c r="G280" s="35">
        <v>21</v>
      </c>
      <c r="H280" s="35">
        <v>21</v>
      </c>
    </row>
    <row r="281" spans="1:8" ht="14.4" x14ac:dyDescent="0.3">
      <c r="A281" s="34" t="s">
        <v>1251</v>
      </c>
      <c r="B281" s="34" t="s">
        <v>114</v>
      </c>
      <c r="C281" s="34" t="s">
        <v>1635</v>
      </c>
      <c r="D281" s="34" t="s">
        <v>727</v>
      </c>
      <c r="E281" s="34" t="s">
        <v>1254</v>
      </c>
      <c r="F281" s="34" t="s">
        <v>504</v>
      </c>
      <c r="G281" s="35">
        <v>20</v>
      </c>
      <c r="H281" s="35">
        <v>100</v>
      </c>
    </row>
    <row r="282" spans="1:8" ht="14.4" x14ac:dyDescent="0.3">
      <c r="A282" s="34" t="s">
        <v>1251</v>
      </c>
      <c r="B282" s="34" t="s">
        <v>114</v>
      </c>
      <c r="C282" s="34" t="s">
        <v>1635</v>
      </c>
      <c r="D282" s="34" t="s">
        <v>727</v>
      </c>
      <c r="E282" s="34" t="s">
        <v>1253</v>
      </c>
      <c r="F282" s="34" t="s">
        <v>503</v>
      </c>
      <c r="G282" s="35">
        <v>20</v>
      </c>
      <c r="H282" s="35">
        <v>100</v>
      </c>
    </row>
    <row r="283" spans="1:8" ht="14.4" x14ac:dyDescent="0.3">
      <c r="A283" s="34" t="s">
        <v>1251</v>
      </c>
      <c r="B283" s="34" t="s">
        <v>114</v>
      </c>
      <c r="C283" s="34" t="s">
        <v>1635</v>
      </c>
      <c r="D283" s="34" t="s">
        <v>727</v>
      </c>
      <c r="E283" s="34" t="s">
        <v>1252</v>
      </c>
      <c r="F283" s="34" t="s">
        <v>504</v>
      </c>
      <c r="G283" s="35">
        <v>13</v>
      </c>
      <c r="H283" s="35">
        <v>100</v>
      </c>
    </row>
    <row r="284" spans="1:8" ht="14.4" x14ac:dyDescent="0.3">
      <c r="A284" s="34" t="s">
        <v>1251</v>
      </c>
      <c r="B284" s="34" t="s">
        <v>114</v>
      </c>
      <c r="C284" s="34" t="s">
        <v>1635</v>
      </c>
      <c r="D284" s="34" t="s">
        <v>727</v>
      </c>
      <c r="E284" s="34" t="s">
        <v>1250</v>
      </c>
      <c r="F284" s="34" t="s">
        <v>503</v>
      </c>
      <c r="G284" s="35">
        <v>13</v>
      </c>
      <c r="H284" s="35">
        <v>100</v>
      </c>
    </row>
    <row r="285" spans="1:8" ht="14.4" x14ac:dyDescent="0.3">
      <c r="A285" s="34" t="s">
        <v>1243</v>
      </c>
      <c r="B285" s="34" t="s">
        <v>113</v>
      </c>
      <c r="C285" s="34" t="s">
        <v>1635</v>
      </c>
      <c r="D285" s="34" t="s">
        <v>529</v>
      </c>
      <c r="E285" s="34" t="s">
        <v>1736</v>
      </c>
      <c r="F285" s="34" t="s">
        <v>504</v>
      </c>
      <c r="G285" s="35">
        <v>11</v>
      </c>
      <c r="H285" s="35">
        <v>15</v>
      </c>
    </row>
    <row r="286" spans="1:8" ht="14.4" x14ac:dyDescent="0.3">
      <c r="A286" s="34" t="s">
        <v>1243</v>
      </c>
      <c r="B286" s="34" t="s">
        <v>113</v>
      </c>
      <c r="C286" s="34" t="s">
        <v>1635</v>
      </c>
      <c r="D286" s="34" t="s">
        <v>529</v>
      </c>
      <c r="E286" s="34" t="s">
        <v>1737</v>
      </c>
      <c r="F286" s="34" t="s">
        <v>504</v>
      </c>
      <c r="G286" s="35">
        <v>5</v>
      </c>
      <c r="H286" s="35">
        <v>15</v>
      </c>
    </row>
    <row r="287" spans="1:8" ht="14.4" x14ac:dyDescent="0.3">
      <c r="A287" s="34" t="s">
        <v>1243</v>
      </c>
      <c r="B287" s="34" t="s">
        <v>113</v>
      </c>
      <c r="C287" s="34" t="s">
        <v>1635</v>
      </c>
      <c r="D287" s="34" t="s">
        <v>529</v>
      </c>
      <c r="E287" s="34" t="s">
        <v>1738</v>
      </c>
      <c r="F287" s="34" t="s">
        <v>503</v>
      </c>
      <c r="G287" s="35">
        <v>5</v>
      </c>
      <c r="H287" s="35">
        <v>15</v>
      </c>
    </row>
    <row r="288" spans="1:8" ht="14.4" x14ac:dyDescent="0.3">
      <c r="A288" s="34" t="s">
        <v>1248</v>
      </c>
      <c r="B288" s="34" t="s">
        <v>113</v>
      </c>
      <c r="C288" s="34" t="s">
        <v>1635</v>
      </c>
      <c r="D288" s="34" t="s">
        <v>706</v>
      </c>
      <c r="E288" s="34" t="s">
        <v>1249</v>
      </c>
      <c r="F288" s="34" t="s">
        <v>504</v>
      </c>
      <c r="G288" s="35">
        <v>16</v>
      </c>
      <c r="H288" s="35">
        <v>20</v>
      </c>
    </row>
    <row r="289" spans="1:8" ht="14.4" x14ac:dyDescent="0.3">
      <c r="A289" s="34" t="s">
        <v>1248</v>
      </c>
      <c r="B289" s="34" t="s">
        <v>113</v>
      </c>
      <c r="C289" s="34" t="s">
        <v>1635</v>
      </c>
      <c r="D289" s="34" t="s">
        <v>706</v>
      </c>
      <c r="E289" s="34" t="s">
        <v>1247</v>
      </c>
      <c r="F289" s="34" t="s">
        <v>503</v>
      </c>
      <c r="G289" s="35">
        <v>16</v>
      </c>
      <c r="H289" s="35">
        <v>20</v>
      </c>
    </row>
    <row r="290" spans="1:8" ht="14.4" x14ac:dyDescent="0.3">
      <c r="A290" s="34" t="s">
        <v>1243</v>
      </c>
      <c r="B290" s="34" t="s">
        <v>113</v>
      </c>
      <c r="C290" s="34" t="s">
        <v>1635</v>
      </c>
      <c r="D290" s="34" t="s">
        <v>529</v>
      </c>
      <c r="E290" s="34" t="s">
        <v>1246</v>
      </c>
      <c r="F290" s="34" t="s">
        <v>504</v>
      </c>
      <c r="G290" s="35">
        <v>22</v>
      </c>
      <c r="H290" s="35">
        <v>100</v>
      </c>
    </row>
    <row r="291" spans="1:8" ht="14.4" x14ac:dyDescent="0.3">
      <c r="A291" s="34" t="s">
        <v>1243</v>
      </c>
      <c r="B291" s="34" t="s">
        <v>113</v>
      </c>
      <c r="C291" s="34" t="s">
        <v>1635</v>
      </c>
      <c r="D291" s="34" t="s">
        <v>529</v>
      </c>
      <c r="E291" s="34" t="s">
        <v>1245</v>
      </c>
      <c r="F291" s="34" t="s">
        <v>503</v>
      </c>
      <c r="G291" s="35">
        <v>22</v>
      </c>
      <c r="H291" s="35">
        <v>100</v>
      </c>
    </row>
    <row r="292" spans="1:8" ht="14.4" x14ac:dyDescent="0.3">
      <c r="A292" s="34" t="s">
        <v>1243</v>
      </c>
      <c r="B292" s="34" t="s">
        <v>113</v>
      </c>
      <c r="C292" s="34" t="s">
        <v>1635</v>
      </c>
      <c r="D292" s="34" t="s">
        <v>529</v>
      </c>
      <c r="E292" s="34" t="s">
        <v>1244</v>
      </c>
      <c r="F292" s="34" t="s">
        <v>504</v>
      </c>
      <c r="G292" s="35">
        <v>13</v>
      </c>
      <c r="H292" s="35">
        <v>100</v>
      </c>
    </row>
    <row r="293" spans="1:8" ht="14.4" x14ac:dyDescent="0.3">
      <c r="A293" s="34" t="s">
        <v>1243</v>
      </c>
      <c r="B293" s="34" t="s">
        <v>113</v>
      </c>
      <c r="C293" s="34" t="s">
        <v>1635</v>
      </c>
      <c r="D293" s="34" t="s">
        <v>529</v>
      </c>
      <c r="E293" s="34" t="s">
        <v>1242</v>
      </c>
      <c r="F293" s="34" t="s">
        <v>503</v>
      </c>
      <c r="G293" s="35">
        <v>13</v>
      </c>
      <c r="H293" s="35">
        <v>100</v>
      </c>
    </row>
    <row r="294" spans="1:8" ht="14.4" x14ac:dyDescent="0.3">
      <c r="A294" s="34" t="s">
        <v>1237</v>
      </c>
      <c r="B294" s="34" t="s">
        <v>105</v>
      </c>
      <c r="C294" s="34" t="s">
        <v>1635</v>
      </c>
      <c r="D294" s="34" t="s">
        <v>727</v>
      </c>
      <c r="E294" s="34" t="s">
        <v>1241</v>
      </c>
      <c r="F294" s="34" t="s">
        <v>504</v>
      </c>
      <c r="G294" s="35">
        <v>7</v>
      </c>
      <c r="H294" s="35">
        <v>30</v>
      </c>
    </row>
    <row r="295" spans="1:8" ht="14.4" x14ac:dyDescent="0.3">
      <c r="A295" s="34" t="s">
        <v>1234</v>
      </c>
      <c r="B295" s="34" t="s">
        <v>105</v>
      </c>
      <c r="C295" s="34" t="s">
        <v>1635</v>
      </c>
      <c r="D295" s="34" t="s">
        <v>612</v>
      </c>
      <c r="E295" s="34" t="s">
        <v>1235</v>
      </c>
      <c r="F295" s="34" t="s">
        <v>504</v>
      </c>
      <c r="G295" s="35">
        <v>18</v>
      </c>
      <c r="H295" s="35">
        <v>20</v>
      </c>
    </row>
    <row r="296" spans="1:8" ht="14.4" x14ac:dyDescent="0.3">
      <c r="A296" s="34" t="s">
        <v>1234</v>
      </c>
      <c r="B296" s="34" t="s">
        <v>105</v>
      </c>
      <c r="C296" s="34" t="s">
        <v>1635</v>
      </c>
      <c r="D296" s="34" t="s">
        <v>612</v>
      </c>
      <c r="E296" s="34" t="s">
        <v>1233</v>
      </c>
      <c r="F296" s="34" t="s">
        <v>503</v>
      </c>
      <c r="G296" s="35">
        <v>18</v>
      </c>
      <c r="H296" s="35">
        <v>20</v>
      </c>
    </row>
    <row r="297" spans="1:8" ht="14.4" x14ac:dyDescent="0.3">
      <c r="A297" s="34" t="s">
        <v>1237</v>
      </c>
      <c r="B297" s="34" t="s">
        <v>105</v>
      </c>
      <c r="C297" s="34" t="s">
        <v>1635</v>
      </c>
      <c r="D297" s="34" t="s">
        <v>727</v>
      </c>
      <c r="E297" s="34" t="s">
        <v>1240</v>
      </c>
      <c r="F297" s="34" t="s">
        <v>504</v>
      </c>
      <c r="G297" s="35">
        <v>9</v>
      </c>
      <c r="H297" s="35">
        <v>100</v>
      </c>
    </row>
    <row r="298" spans="1:8" ht="14.4" x14ac:dyDescent="0.3">
      <c r="A298" s="34" t="s">
        <v>1237</v>
      </c>
      <c r="B298" s="34" t="s">
        <v>105</v>
      </c>
      <c r="C298" s="34" t="s">
        <v>1635</v>
      </c>
      <c r="D298" s="34" t="s">
        <v>727</v>
      </c>
      <c r="E298" s="34" t="s">
        <v>1239</v>
      </c>
      <c r="F298" s="34" t="s">
        <v>503</v>
      </c>
      <c r="G298" s="35">
        <v>9</v>
      </c>
      <c r="H298" s="35">
        <v>100</v>
      </c>
    </row>
    <row r="299" spans="1:8" ht="14.4" x14ac:dyDescent="0.3">
      <c r="A299" s="34" t="s">
        <v>1237</v>
      </c>
      <c r="B299" s="34" t="s">
        <v>105</v>
      </c>
      <c r="C299" s="34" t="s">
        <v>1635</v>
      </c>
      <c r="D299" s="34" t="s">
        <v>727</v>
      </c>
      <c r="E299" s="34" t="s">
        <v>1238</v>
      </c>
      <c r="F299" s="34" t="s">
        <v>504</v>
      </c>
      <c r="G299" s="35">
        <v>6</v>
      </c>
      <c r="H299" s="35">
        <v>100</v>
      </c>
    </row>
    <row r="300" spans="1:8" ht="14.4" x14ac:dyDescent="0.3">
      <c r="A300" s="34" t="s">
        <v>1237</v>
      </c>
      <c r="B300" s="34" t="s">
        <v>105</v>
      </c>
      <c r="C300" s="34" t="s">
        <v>1635</v>
      </c>
      <c r="D300" s="34" t="s">
        <v>727</v>
      </c>
      <c r="E300" s="34" t="s">
        <v>1236</v>
      </c>
      <c r="F300" s="34" t="s">
        <v>503</v>
      </c>
      <c r="G300" s="35">
        <v>6</v>
      </c>
      <c r="H300" s="35">
        <v>100</v>
      </c>
    </row>
    <row r="301" spans="1:8" ht="14.4" x14ac:dyDescent="0.3">
      <c r="A301" s="34" t="s">
        <v>1739</v>
      </c>
      <c r="B301" s="34" t="s">
        <v>1740</v>
      </c>
      <c r="C301" s="34" t="s">
        <v>1635</v>
      </c>
      <c r="D301" s="34" t="s">
        <v>589</v>
      </c>
      <c r="E301" s="34" t="s">
        <v>1741</v>
      </c>
      <c r="F301" s="34" t="s">
        <v>503</v>
      </c>
      <c r="G301" s="35">
        <v>6</v>
      </c>
      <c r="H301" s="35">
        <v>25</v>
      </c>
    </row>
    <row r="302" spans="1:8" ht="14.4" x14ac:dyDescent="0.3">
      <c r="A302" s="34" t="s">
        <v>1742</v>
      </c>
      <c r="B302" s="34" t="s">
        <v>397</v>
      </c>
      <c r="C302" s="34" t="s">
        <v>1635</v>
      </c>
      <c r="D302" s="34" t="s">
        <v>631</v>
      </c>
      <c r="E302" s="34" t="s">
        <v>1743</v>
      </c>
      <c r="F302" s="34" t="s">
        <v>503</v>
      </c>
      <c r="G302" s="35">
        <v>18</v>
      </c>
      <c r="H302" s="35">
        <v>20</v>
      </c>
    </row>
    <row r="303" spans="1:8" ht="14.4" x14ac:dyDescent="0.3">
      <c r="A303" s="34" t="s">
        <v>1742</v>
      </c>
      <c r="B303" s="34" t="s">
        <v>397</v>
      </c>
      <c r="C303" s="34" t="s">
        <v>1635</v>
      </c>
      <c r="D303" s="34" t="s">
        <v>631</v>
      </c>
      <c r="E303" s="34" t="s">
        <v>1744</v>
      </c>
      <c r="F303" s="34" t="s">
        <v>503</v>
      </c>
      <c r="G303" s="35">
        <v>5</v>
      </c>
      <c r="H303" s="35">
        <v>100</v>
      </c>
    </row>
    <row r="304" spans="1:8" ht="14.4" x14ac:dyDescent="0.3">
      <c r="A304" s="34" t="s">
        <v>1742</v>
      </c>
      <c r="B304" s="34" t="s">
        <v>397</v>
      </c>
      <c r="C304" s="34" t="s">
        <v>1635</v>
      </c>
      <c r="D304" s="34" t="s">
        <v>631</v>
      </c>
      <c r="E304" s="34" t="s">
        <v>1745</v>
      </c>
      <c r="F304" s="34" t="s">
        <v>503</v>
      </c>
      <c r="G304" s="35">
        <v>5</v>
      </c>
      <c r="H304" s="35">
        <v>100</v>
      </c>
    </row>
    <row r="305" spans="1:8" ht="14.4" x14ac:dyDescent="0.3">
      <c r="A305" s="34" t="s">
        <v>1216</v>
      </c>
      <c r="B305" s="34" t="s">
        <v>68</v>
      </c>
      <c r="C305" s="34" t="s">
        <v>1635</v>
      </c>
      <c r="D305" s="34" t="s">
        <v>1214</v>
      </c>
      <c r="E305" s="34" t="s">
        <v>1224</v>
      </c>
      <c r="F305" s="34" t="s">
        <v>504</v>
      </c>
      <c r="G305" s="35">
        <v>22</v>
      </c>
      <c r="H305" s="35">
        <v>35</v>
      </c>
    </row>
    <row r="306" spans="1:8" ht="14.4" x14ac:dyDescent="0.3">
      <c r="A306" s="34" t="s">
        <v>1216</v>
      </c>
      <c r="B306" s="34" t="s">
        <v>68</v>
      </c>
      <c r="C306" s="34" t="s">
        <v>1635</v>
      </c>
      <c r="D306" s="34" t="s">
        <v>1214</v>
      </c>
      <c r="E306" s="34" t="s">
        <v>1223</v>
      </c>
      <c r="F306" s="34" t="s">
        <v>503</v>
      </c>
      <c r="G306" s="35">
        <v>22</v>
      </c>
      <c r="H306" s="35">
        <v>35</v>
      </c>
    </row>
    <row r="307" spans="1:8" ht="14.4" x14ac:dyDescent="0.3">
      <c r="A307" s="34" t="s">
        <v>1221</v>
      </c>
      <c r="B307" s="34" t="s">
        <v>68</v>
      </c>
      <c r="C307" s="34" t="s">
        <v>1635</v>
      </c>
      <c r="D307" s="34" t="s">
        <v>716</v>
      </c>
      <c r="E307" s="34" t="s">
        <v>1222</v>
      </c>
      <c r="F307" s="34" t="s">
        <v>504</v>
      </c>
      <c r="G307" s="35">
        <v>13</v>
      </c>
      <c r="H307" s="35">
        <v>20</v>
      </c>
    </row>
    <row r="308" spans="1:8" ht="14.4" x14ac:dyDescent="0.3">
      <c r="A308" s="34" t="s">
        <v>1221</v>
      </c>
      <c r="B308" s="34" t="s">
        <v>68</v>
      </c>
      <c r="C308" s="34" t="s">
        <v>1635</v>
      </c>
      <c r="D308" s="34" t="s">
        <v>716</v>
      </c>
      <c r="E308" s="34" t="s">
        <v>1220</v>
      </c>
      <c r="F308" s="34" t="s">
        <v>503</v>
      </c>
      <c r="G308" s="35">
        <v>13</v>
      </c>
      <c r="H308" s="35">
        <v>20</v>
      </c>
    </row>
    <row r="309" spans="1:8" ht="14.4" x14ac:dyDescent="0.3">
      <c r="A309" s="34" t="s">
        <v>1216</v>
      </c>
      <c r="B309" s="34" t="s">
        <v>68</v>
      </c>
      <c r="C309" s="34" t="s">
        <v>1635</v>
      </c>
      <c r="D309" s="34" t="s">
        <v>1214</v>
      </c>
      <c r="E309" s="34" t="s">
        <v>1226</v>
      </c>
      <c r="F309" s="34" t="s">
        <v>504</v>
      </c>
      <c r="G309" s="35">
        <v>10</v>
      </c>
      <c r="H309" s="35">
        <v>30</v>
      </c>
    </row>
    <row r="310" spans="1:8" ht="14.4" x14ac:dyDescent="0.3">
      <c r="A310" s="34" t="s">
        <v>1216</v>
      </c>
      <c r="B310" s="34" t="s">
        <v>68</v>
      </c>
      <c r="C310" s="34" t="s">
        <v>1635</v>
      </c>
      <c r="D310" s="34" t="s">
        <v>1214</v>
      </c>
      <c r="E310" s="34" t="s">
        <v>1225</v>
      </c>
      <c r="F310" s="34" t="s">
        <v>503</v>
      </c>
      <c r="G310" s="35">
        <v>10</v>
      </c>
      <c r="H310" s="35">
        <v>30</v>
      </c>
    </row>
    <row r="311" spans="1:8" ht="14.4" x14ac:dyDescent="0.3">
      <c r="A311" s="34" t="s">
        <v>1216</v>
      </c>
      <c r="B311" s="34" t="s">
        <v>68</v>
      </c>
      <c r="C311" s="34" t="s">
        <v>1635</v>
      </c>
      <c r="D311" s="34" t="s">
        <v>1214</v>
      </c>
      <c r="E311" s="34" t="s">
        <v>1219</v>
      </c>
      <c r="F311" s="34" t="s">
        <v>504</v>
      </c>
      <c r="G311" s="35">
        <v>24</v>
      </c>
      <c r="H311" s="35">
        <v>100</v>
      </c>
    </row>
    <row r="312" spans="1:8" ht="14.4" x14ac:dyDescent="0.3">
      <c r="A312" s="34" t="s">
        <v>1216</v>
      </c>
      <c r="B312" s="34" t="s">
        <v>68</v>
      </c>
      <c r="C312" s="34" t="s">
        <v>1635</v>
      </c>
      <c r="D312" s="34" t="s">
        <v>1214</v>
      </c>
      <c r="E312" s="34" t="s">
        <v>1218</v>
      </c>
      <c r="F312" s="34" t="s">
        <v>503</v>
      </c>
      <c r="G312" s="35">
        <v>24</v>
      </c>
      <c r="H312" s="35">
        <v>100</v>
      </c>
    </row>
    <row r="313" spans="1:8" ht="14.4" x14ac:dyDescent="0.3">
      <c r="A313" s="34" t="s">
        <v>1216</v>
      </c>
      <c r="B313" s="34" t="s">
        <v>68</v>
      </c>
      <c r="C313" s="34" t="s">
        <v>1635</v>
      </c>
      <c r="D313" s="34" t="s">
        <v>1214</v>
      </c>
      <c r="E313" s="34" t="s">
        <v>1217</v>
      </c>
      <c r="F313" s="34" t="s">
        <v>504</v>
      </c>
      <c r="G313" s="35">
        <v>24</v>
      </c>
      <c r="H313" s="35">
        <v>100</v>
      </c>
    </row>
    <row r="314" spans="1:8" ht="14.4" x14ac:dyDescent="0.3">
      <c r="A314" s="34" t="s">
        <v>1216</v>
      </c>
      <c r="B314" s="34" t="s">
        <v>68</v>
      </c>
      <c r="C314" s="34" t="s">
        <v>1635</v>
      </c>
      <c r="D314" s="34" t="s">
        <v>1214</v>
      </c>
      <c r="E314" s="34" t="s">
        <v>1215</v>
      </c>
      <c r="F314" s="34" t="s">
        <v>503</v>
      </c>
      <c r="G314" s="35">
        <v>24</v>
      </c>
      <c r="H314" s="35">
        <v>100</v>
      </c>
    </row>
    <row r="315" spans="1:8" ht="14.4" x14ac:dyDescent="0.3">
      <c r="A315" s="34" t="s">
        <v>1212</v>
      </c>
      <c r="B315" s="34" t="s">
        <v>1211</v>
      </c>
      <c r="C315" s="34" t="s">
        <v>1635</v>
      </c>
      <c r="D315" s="34" t="s">
        <v>631</v>
      </c>
      <c r="E315" s="34" t="s">
        <v>1213</v>
      </c>
      <c r="F315" s="34" t="s">
        <v>556</v>
      </c>
      <c r="G315" s="35">
        <v>6</v>
      </c>
      <c r="H315" s="35">
        <v>100</v>
      </c>
    </row>
    <row r="316" spans="1:8" ht="14.4" x14ac:dyDescent="0.3">
      <c r="A316" s="34" t="s">
        <v>1212</v>
      </c>
      <c r="B316" s="34" t="s">
        <v>1211</v>
      </c>
      <c r="C316" s="34" t="s">
        <v>1635</v>
      </c>
      <c r="D316" s="34" t="s">
        <v>631</v>
      </c>
      <c r="E316" s="34" t="s">
        <v>1210</v>
      </c>
      <c r="F316" s="34" t="s">
        <v>556</v>
      </c>
      <c r="G316" s="35">
        <v>1</v>
      </c>
      <c r="H316" s="35">
        <v>100</v>
      </c>
    </row>
    <row r="317" spans="1:8" ht="14.4" x14ac:dyDescent="0.3">
      <c r="A317" s="34" t="s">
        <v>1204</v>
      </c>
      <c r="B317" s="34" t="s">
        <v>69</v>
      </c>
      <c r="C317" s="34" t="s">
        <v>1635</v>
      </c>
      <c r="D317" s="34" t="s">
        <v>29</v>
      </c>
      <c r="E317" s="34" t="s">
        <v>1208</v>
      </c>
      <c r="F317" s="34" t="s">
        <v>504</v>
      </c>
      <c r="G317" s="35">
        <v>63</v>
      </c>
      <c r="H317" s="35">
        <v>70</v>
      </c>
    </row>
    <row r="318" spans="1:8" ht="14.4" x14ac:dyDescent="0.3">
      <c r="A318" s="34" t="s">
        <v>1204</v>
      </c>
      <c r="B318" s="34" t="s">
        <v>69</v>
      </c>
      <c r="C318" s="34" t="s">
        <v>1635</v>
      </c>
      <c r="D318" s="34" t="s">
        <v>29</v>
      </c>
      <c r="E318" s="34" t="s">
        <v>1209</v>
      </c>
      <c r="F318" s="34" t="s">
        <v>504</v>
      </c>
      <c r="G318" s="35">
        <v>20</v>
      </c>
      <c r="H318" s="35">
        <v>40</v>
      </c>
    </row>
    <row r="319" spans="1:8" ht="14.4" x14ac:dyDescent="0.3">
      <c r="A319" s="34" t="s">
        <v>1207</v>
      </c>
      <c r="B319" s="34" t="s">
        <v>69</v>
      </c>
      <c r="C319" s="34" t="s">
        <v>1635</v>
      </c>
      <c r="D319" s="34" t="s">
        <v>612</v>
      </c>
      <c r="E319" s="34" t="s">
        <v>1206</v>
      </c>
      <c r="F319" s="34" t="s">
        <v>504</v>
      </c>
      <c r="G319" s="35">
        <v>15</v>
      </c>
      <c r="H319" s="35">
        <v>20</v>
      </c>
    </row>
    <row r="320" spans="1:8" ht="14.4" x14ac:dyDescent="0.3">
      <c r="A320" s="34" t="s">
        <v>1204</v>
      </c>
      <c r="B320" s="34" t="s">
        <v>69</v>
      </c>
      <c r="C320" s="34" t="s">
        <v>1635</v>
      </c>
      <c r="D320" s="34" t="s">
        <v>29</v>
      </c>
      <c r="E320" s="34" t="s">
        <v>1205</v>
      </c>
      <c r="F320" s="34" t="s">
        <v>504</v>
      </c>
      <c r="G320" s="35">
        <v>45</v>
      </c>
      <c r="H320" s="35">
        <v>100</v>
      </c>
    </row>
    <row r="321" spans="1:8" ht="14.4" x14ac:dyDescent="0.3">
      <c r="A321" s="34" t="s">
        <v>1204</v>
      </c>
      <c r="B321" s="34" t="s">
        <v>69</v>
      </c>
      <c r="C321" s="34" t="s">
        <v>1635</v>
      </c>
      <c r="D321" s="34" t="s">
        <v>29</v>
      </c>
      <c r="E321" s="34" t="s">
        <v>1203</v>
      </c>
      <c r="F321" s="34" t="s">
        <v>504</v>
      </c>
      <c r="G321" s="35">
        <v>31</v>
      </c>
      <c r="H321" s="35">
        <v>100</v>
      </c>
    </row>
    <row r="322" spans="1:8" ht="14.4" x14ac:dyDescent="0.3">
      <c r="A322" s="34" t="s">
        <v>2123</v>
      </c>
      <c r="B322" s="34" t="s">
        <v>69</v>
      </c>
      <c r="C322" s="34" t="s">
        <v>1635</v>
      </c>
      <c r="D322" s="34" t="s">
        <v>2124</v>
      </c>
      <c r="E322" s="34" t="s">
        <v>2125</v>
      </c>
      <c r="F322" s="34" t="s">
        <v>504</v>
      </c>
      <c r="G322" s="35">
        <v>18</v>
      </c>
      <c r="H322" s="35">
        <v>30</v>
      </c>
    </row>
    <row r="323" spans="1:8" ht="14.4" x14ac:dyDescent="0.3">
      <c r="A323" s="34" t="s">
        <v>2213</v>
      </c>
      <c r="B323" s="34" t="s">
        <v>2214</v>
      </c>
      <c r="C323" s="34" t="s">
        <v>1635</v>
      </c>
      <c r="D323" s="34" t="s">
        <v>1560</v>
      </c>
      <c r="E323" s="34" t="s">
        <v>2215</v>
      </c>
      <c r="F323" s="34" t="s">
        <v>504</v>
      </c>
      <c r="G323" s="35">
        <v>22</v>
      </c>
      <c r="H323" s="35">
        <v>23</v>
      </c>
    </row>
    <row r="324" spans="1:8" ht="14.4" x14ac:dyDescent="0.3">
      <c r="A324" s="34" t="s">
        <v>2216</v>
      </c>
      <c r="B324" s="34" t="s">
        <v>2217</v>
      </c>
      <c r="C324" s="34" t="s">
        <v>1635</v>
      </c>
      <c r="D324" s="34" t="s">
        <v>190</v>
      </c>
      <c r="E324" s="34" t="s">
        <v>2218</v>
      </c>
      <c r="F324" s="34" t="s">
        <v>504</v>
      </c>
      <c r="G324" s="35">
        <v>22</v>
      </c>
      <c r="H324" s="35">
        <v>23</v>
      </c>
    </row>
    <row r="325" spans="1:8" ht="14.4" x14ac:dyDescent="0.3">
      <c r="A325" s="34" t="s">
        <v>1202</v>
      </c>
      <c r="B325" s="34" t="s">
        <v>1201</v>
      </c>
      <c r="C325" s="34" t="s">
        <v>1635</v>
      </c>
      <c r="D325" s="34" t="s">
        <v>29</v>
      </c>
      <c r="E325" s="34" t="s">
        <v>1200</v>
      </c>
      <c r="F325" s="34" t="s">
        <v>556</v>
      </c>
      <c r="G325" s="35">
        <v>1</v>
      </c>
      <c r="H325" s="35">
        <v>100</v>
      </c>
    </row>
    <row r="326" spans="1:8" ht="14.4" x14ac:dyDescent="0.3">
      <c r="A326" s="34" t="s">
        <v>1194</v>
      </c>
      <c r="B326" s="34" t="s">
        <v>1193</v>
      </c>
      <c r="C326" s="34" t="s">
        <v>1635</v>
      </c>
      <c r="D326" s="34" t="s">
        <v>29</v>
      </c>
      <c r="E326" s="34" t="s">
        <v>1199</v>
      </c>
      <c r="F326" s="34" t="s">
        <v>504</v>
      </c>
      <c r="G326" s="35">
        <v>41</v>
      </c>
      <c r="H326" s="35">
        <v>100</v>
      </c>
    </row>
    <row r="327" spans="1:8" ht="14.4" x14ac:dyDescent="0.3">
      <c r="A327" s="34" t="s">
        <v>1194</v>
      </c>
      <c r="B327" s="34" t="s">
        <v>1193</v>
      </c>
      <c r="C327" s="34" t="s">
        <v>1635</v>
      </c>
      <c r="D327" s="34" t="s">
        <v>29</v>
      </c>
      <c r="E327" s="34" t="s">
        <v>1198</v>
      </c>
      <c r="F327" s="34" t="s">
        <v>503</v>
      </c>
      <c r="G327" s="35">
        <v>41</v>
      </c>
      <c r="H327" s="35">
        <v>100</v>
      </c>
    </row>
    <row r="328" spans="1:8" ht="14.4" x14ac:dyDescent="0.3">
      <c r="A328" s="34" t="s">
        <v>1194</v>
      </c>
      <c r="B328" s="34" t="s">
        <v>1193</v>
      </c>
      <c r="C328" s="34" t="s">
        <v>1635</v>
      </c>
      <c r="D328" s="34" t="s">
        <v>29</v>
      </c>
      <c r="E328" s="34" t="s">
        <v>1197</v>
      </c>
      <c r="F328" s="34" t="s">
        <v>504</v>
      </c>
      <c r="G328" s="35">
        <v>13</v>
      </c>
      <c r="H328" s="35">
        <v>100</v>
      </c>
    </row>
    <row r="329" spans="1:8" ht="14.4" x14ac:dyDescent="0.3">
      <c r="A329" s="34" t="s">
        <v>1194</v>
      </c>
      <c r="B329" s="34" t="s">
        <v>1193</v>
      </c>
      <c r="C329" s="34" t="s">
        <v>1635</v>
      </c>
      <c r="D329" s="34" t="s">
        <v>29</v>
      </c>
      <c r="E329" s="34" t="s">
        <v>1196</v>
      </c>
      <c r="F329" s="34" t="s">
        <v>503</v>
      </c>
      <c r="G329" s="35">
        <v>13</v>
      </c>
      <c r="H329" s="35">
        <v>100</v>
      </c>
    </row>
    <row r="330" spans="1:8" ht="14.4" x14ac:dyDescent="0.3">
      <c r="A330" s="34" t="s">
        <v>1194</v>
      </c>
      <c r="B330" s="34" t="s">
        <v>1193</v>
      </c>
      <c r="C330" s="34" t="s">
        <v>1635</v>
      </c>
      <c r="D330" s="34" t="s">
        <v>29</v>
      </c>
      <c r="E330" s="34" t="s">
        <v>1195</v>
      </c>
      <c r="F330" s="34" t="s">
        <v>556</v>
      </c>
      <c r="G330" s="35">
        <v>22</v>
      </c>
      <c r="H330" s="35">
        <v>100</v>
      </c>
    </row>
    <row r="331" spans="1:8" ht="14.4" x14ac:dyDescent="0.3">
      <c r="A331" s="34" t="s">
        <v>1194</v>
      </c>
      <c r="B331" s="34" t="s">
        <v>1193</v>
      </c>
      <c r="C331" s="34" t="s">
        <v>1635</v>
      </c>
      <c r="D331" s="34" t="s">
        <v>29</v>
      </c>
      <c r="E331" s="34" t="s">
        <v>1192</v>
      </c>
      <c r="F331" s="34" t="s">
        <v>556</v>
      </c>
      <c r="G331" s="35">
        <v>9</v>
      </c>
      <c r="H331" s="35">
        <v>100</v>
      </c>
    </row>
    <row r="332" spans="1:8" ht="14.4" x14ac:dyDescent="0.3">
      <c r="A332" s="34" t="s">
        <v>2054</v>
      </c>
      <c r="B332" s="34" t="s">
        <v>1193</v>
      </c>
      <c r="C332" s="34" t="s">
        <v>1635</v>
      </c>
      <c r="D332" s="34" t="s">
        <v>2055</v>
      </c>
      <c r="E332" s="34" t="s">
        <v>2126</v>
      </c>
      <c r="F332" s="34" t="s">
        <v>556</v>
      </c>
      <c r="G332" s="35">
        <v>0</v>
      </c>
      <c r="H332" s="35">
        <v>100</v>
      </c>
    </row>
    <row r="333" spans="1:8" ht="14.4" x14ac:dyDescent="0.3">
      <c r="A333" s="34" t="s">
        <v>1178</v>
      </c>
      <c r="B333" s="34" t="s">
        <v>1176</v>
      </c>
      <c r="C333" s="34" t="s">
        <v>1635</v>
      </c>
      <c r="D333" s="34" t="s">
        <v>729</v>
      </c>
      <c r="E333" s="34" t="s">
        <v>1188</v>
      </c>
      <c r="F333" s="34" t="s">
        <v>504</v>
      </c>
      <c r="G333" s="35">
        <v>136</v>
      </c>
      <c r="H333" s="35">
        <v>141</v>
      </c>
    </row>
    <row r="334" spans="1:8" ht="14.4" x14ac:dyDescent="0.3">
      <c r="A334" s="34" t="s">
        <v>1178</v>
      </c>
      <c r="B334" s="34" t="s">
        <v>1176</v>
      </c>
      <c r="C334" s="34" t="s">
        <v>1635</v>
      </c>
      <c r="D334" s="34" t="s">
        <v>729</v>
      </c>
      <c r="E334" s="34" t="s">
        <v>1187</v>
      </c>
      <c r="F334" s="34" t="s">
        <v>503</v>
      </c>
      <c r="G334" s="35">
        <v>46</v>
      </c>
      <c r="H334" s="35">
        <v>47</v>
      </c>
    </row>
    <row r="335" spans="1:8" ht="14.4" x14ac:dyDescent="0.3">
      <c r="A335" s="34" t="s">
        <v>1178</v>
      </c>
      <c r="B335" s="34" t="s">
        <v>1176</v>
      </c>
      <c r="C335" s="34" t="s">
        <v>1635</v>
      </c>
      <c r="D335" s="34" t="s">
        <v>729</v>
      </c>
      <c r="E335" s="34" t="s">
        <v>1186</v>
      </c>
      <c r="F335" s="34" t="s">
        <v>503</v>
      </c>
      <c r="G335" s="35">
        <v>46</v>
      </c>
      <c r="H335" s="35">
        <v>47</v>
      </c>
    </row>
    <row r="336" spans="1:8" ht="14.4" x14ac:dyDescent="0.3">
      <c r="A336" s="34" t="s">
        <v>1178</v>
      </c>
      <c r="B336" s="34" t="s">
        <v>1176</v>
      </c>
      <c r="C336" s="34" t="s">
        <v>1635</v>
      </c>
      <c r="D336" s="34" t="s">
        <v>729</v>
      </c>
      <c r="E336" s="34" t="s">
        <v>1185</v>
      </c>
      <c r="F336" s="34" t="s">
        <v>503</v>
      </c>
      <c r="G336" s="35">
        <v>44</v>
      </c>
      <c r="H336" s="35">
        <v>47</v>
      </c>
    </row>
    <row r="337" spans="1:8" ht="14.4" x14ac:dyDescent="0.3">
      <c r="A337" s="34" t="s">
        <v>1183</v>
      </c>
      <c r="B337" s="34" t="s">
        <v>1176</v>
      </c>
      <c r="C337" s="34" t="s">
        <v>1635</v>
      </c>
      <c r="D337" s="34" t="s">
        <v>1182</v>
      </c>
      <c r="E337" s="34" t="s">
        <v>1184</v>
      </c>
      <c r="F337" s="34" t="s">
        <v>504</v>
      </c>
      <c r="G337" s="35">
        <v>21</v>
      </c>
      <c r="H337" s="35">
        <v>21</v>
      </c>
    </row>
    <row r="338" spans="1:8" ht="14.4" x14ac:dyDescent="0.3">
      <c r="A338" s="34" t="s">
        <v>1183</v>
      </c>
      <c r="B338" s="34" t="s">
        <v>1176</v>
      </c>
      <c r="C338" s="34" t="s">
        <v>1635</v>
      </c>
      <c r="D338" s="34" t="s">
        <v>1182</v>
      </c>
      <c r="E338" s="34" t="s">
        <v>1746</v>
      </c>
      <c r="F338" s="34" t="s">
        <v>503</v>
      </c>
      <c r="G338" s="35">
        <v>21</v>
      </c>
      <c r="H338" s="35">
        <v>21</v>
      </c>
    </row>
    <row r="339" spans="1:8" ht="14.4" x14ac:dyDescent="0.3">
      <c r="A339" s="34" t="s">
        <v>1178</v>
      </c>
      <c r="B339" s="34" t="s">
        <v>1176</v>
      </c>
      <c r="C339" s="34" t="s">
        <v>1635</v>
      </c>
      <c r="D339" s="34" t="s">
        <v>423</v>
      </c>
      <c r="E339" s="34" t="s">
        <v>1191</v>
      </c>
      <c r="F339" s="34" t="s">
        <v>504</v>
      </c>
      <c r="G339" s="35">
        <v>52</v>
      </c>
      <c r="H339" s="35">
        <v>55</v>
      </c>
    </row>
    <row r="340" spans="1:8" ht="14.4" x14ac:dyDescent="0.3">
      <c r="A340" s="34" t="s">
        <v>1178</v>
      </c>
      <c r="B340" s="34" t="s">
        <v>1176</v>
      </c>
      <c r="C340" s="34" t="s">
        <v>1635</v>
      </c>
      <c r="D340" s="34" t="s">
        <v>423</v>
      </c>
      <c r="E340" s="34" t="s">
        <v>1190</v>
      </c>
      <c r="F340" s="34" t="s">
        <v>503</v>
      </c>
      <c r="G340" s="35">
        <v>28</v>
      </c>
      <c r="H340" s="35">
        <v>30</v>
      </c>
    </row>
    <row r="341" spans="1:8" ht="14.4" x14ac:dyDescent="0.3">
      <c r="A341" s="34" t="s">
        <v>1178</v>
      </c>
      <c r="B341" s="34" t="s">
        <v>1176</v>
      </c>
      <c r="C341" s="34" t="s">
        <v>1635</v>
      </c>
      <c r="D341" s="34" t="s">
        <v>423</v>
      </c>
      <c r="E341" s="34" t="s">
        <v>1189</v>
      </c>
      <c r="F341" s="34" t="s">
        <v>503</v>
      </c>
      <c r="G341" s="35">
        <v>24</v>
      </c>
      <c r="H341" s="35">
        <v>25</v>
      </c>
    </row>
    <row r="342" spans="1:8" ht="14.4" x14ac:dyDescent="0.3">
      <c r="A342" s="34" t="s">
        <v>1178</v>
      </c>
      <c r="B342" s="34" t="s">
        <v>1176</v>
      </c>
      <c r="C342" s="34" t="s">
        <v>1635</v>
      </c>
      <c r="D342" s="34" t="s">
        <v>29</v>
      </c>
      <c r="E342" s="34" t="s">
        <v>1181</v>
      </c>
      <c r="F342" s="34" t="s">
        <v>504</v>
      </c>
      <c r="G342" s="35">
        <v>95</v>
      </c>
      <c r="H342" s="35">
        <v>200</v>
      </c>
    </row>
    <row r="343" spans="1:8" ht="14.4" x14ac:dyDescent="0.3">
      <c r="A343" s="34" t="s">
        <v>1178</v>
      </c>
      <c r="B343" s="34" t="s">
        <v>1176</v>
      </c>
      <c r="C343" s="34" t="s">
        <v>1635</v>
      </c>
      <c r="D343" s="34" t="s">
        <v>29</v>
      </c>
      <c r="E343" s="34" t="s">
        <v>1180</v>
      </c>
      <c r="F343" s="34" t="s">
        <v>503</v>
      </c>
      <c r="G343" s="35">
        <v>95</v>
      </c>
      <c r="H343" s="35">
        <v>200</v>
      </c>
    </row>
    <row r="344" spans="1:8" ht="14.4" x14ac:dyDescent="0.3">
      <c r="A344" s="34" t="s">
        <v>1178</v>
      </c>
      <c r="B344" s="34" t="s">
        <v>1176</v>
      </c>
      <c r="C344" s="34" t="s">
        <v>1635</v>
      </c>
      <c r="D344" s="34" t="s">
        <v>729</v>
      </c>
      <c r="E344" s="34" t="s">
        <v>1179</v>
      </c>
      <c r="F344" s="34" t="s">
        <v>504</v>
      </c>
      <c r="G344" s="35">
        <v>60</v>
      </c>
      <c r="H344" s="35">
        <v>100</v>
      </c>
    </row>
    <row r="345" spans="1:8" ht="14.4" x14ac:dyDescent="0.3">
      <c r="A345" s="34" t="s">
        <v>1178</v>
      </c>
      <c r="B345" s="34" t="s">
        <v>1176</v>
      </c>
      <c r="C345" s="34" t="s">
        <v>1635</v>
      </c>
      <c r="D345" s="34" t="s">
        <v>729</v>
      </c>
      <c r="E345" s="34" t="s">
        <v>1177</v>
      </c>
      <c r="F345" s="34" t="s">
        <v>503</v>
      </c>
      <c r="G345" s="35">
        <v>60</v>
      </c>
      <c r="H345" s="35">
        <v>100</v>
      </c>
    </row>
    <row r="346" spans="1:8" ht="14.4" x14ac:dyDescent="0.3">
      <c r="A346" s="34" t="s">
        <v>2127</v>
      </c>
      <c r="B346" s="34" t="s">
        <v>1176</v>
      </c>
      <c r="C346" s="34" t="s">
        <v>1635</v>
      </c>
      <c r="D346" s="34" t="s">
        <v>2055</v>
      </c>
      <c r="E346" s="34" t="s">
        <v>2128</v>
      </c>
      <c r="F346" s="34" t="s">
        <v>504</v>
      </c>
      <c r="G346" s="35">
        <v>38</v>
      </c>
      <c r="H346" s="35">
        <v>45</v>
      </c>
    </row>
    <row r="347" spans="1:8" ht="14.4" x14ac:dyDescent="0.3">
      <c r="A347" s="34" t="s">
        <v>2127</v>
      </c>
      <c r="B347" s="34" t="s">
        <v>1176</v>
      </c>
      <c r="C347" s="34" t="s">
        <v>1635</v>
      </c>
      <c r="D347" s="34" t="s">
        <v>2055</v>
      </c>
      <c r="E347" s="34" t="s">
        <v>2129</v>
      </c>
      <c r="F347" s="34" t="s">
        <v>503</v>
      </c>
      <c r="G347" s="35">
        <v>38</v>
      </c>
      <c r="H347" s="35">
        <v>45</v>
      </c>
    </row>
    <row r="348" spans="1:8" ht="14.4" x14ac:dyDescent="0.3">
      <c r="A348" s="34" t="s">
        <v>1747</v>
      </c>
      <c r="B348" s="34" t="s">
        <v>1748</v>
      </c>
      <c r="C348" s="34" t="s">
        <v>1635</v>
      </c>
      <c r="D348" s="34" t="s">
        <v>612</v>
      </c>
      <c r="E348" s="34" t="s">
        <v>1749</v>
      </c>
      <c r="F348" s="34" t="s">
        <v>504</v>
      </c>
      <c r="G348" s="35">
        <v>17</v>
      </c>
      <c r="H348" s="35">
        <v>20</v>
      </c>
    </row>
    <row r="349" spans="1:8" ht="14.4" x14ac:dyDescent="0.3">
      <c r="A349" s="34" t="s">
        <v>1747</v>
      </c>
      <c r="B349" s="34" t="s">
        <v>1748</v>
      </c>
      <c r="C349" s="34" t="s">
        <v>1635</v>
      </c>
      <c r="D349" s="34" t="s">
        <v>612</v>
      </c>
      <c r="E349" s="34" t="s">
        <v>1750</v>
      </c>
      <c r="F349" s="34" t="s">
        <v>503</v>
      </c>
      <c r="G349" s="35">
        <v>17</v>
      </c>
      <c r="H349" s="35">
        <v>20</v>
      </c>
    </row>
    <row r="350" spans="1:8" ht="14.4" x14ac:dyDescent="0.3">
      <c r="A350" s="34" t="s">
        <v>1747</v>
      </c>
      <c r="B350" s="34" t="s">
        <v>1748</v>
      </c>
      <c r="C350" s="34" t="s">
        <v>1635</v>
      </c>
      <c r="D350" s="34" t="s">
        <v>612</v>
      </c>
      <c r="E350" s="34" t="s">
        <v>1751</v>
      </c>
      <c r="F350" s="34" t="s">
        <v>504</v>
      </c>
      <c r="G350" s="35">
        <v>4</v>
      </c>
      <c r="H350" s="35">
        <v>100</v>
      </c>
    </row>
    <row r="351" spans="1:8" ht="14.4" x14ac:dyDescent="0.3">
      <c r="A351" s="34" t="s">
        <v>1747</v>
      </c>
      <c r="B351" s="34" t="s">
        <v>1748</v>
      </c>
      <c r="C351" s="34" t="s">
        <v>1635</v>
      </c>
      <c r="D351" s="34" t="s">
        <v>612</v>
      </c>
      <c r="E351" s="34" t="s">
        <v>1752</v>
      </c>
      <c r="F351" s="34" t="s">
        <v>503</v>
      </c>
      <c r="G351" s="35">
        <v>4</v>
      </c>
      <c r="H351" s="35">
        <v>100</v>
      </c>
    </row>
    <row r="352" spans="1:8" ht="14.4" x14ac:dyDescent="0.3">
      <c r="A352" s="34" t="s">
        <v>1747</v>
      </c>
      <c r="B352" s="34" t="s">
        <v>1748</v>
      </c>
      <c r="C352" s="34" t="s">
        <v>1635</v>
      </c>
      <c r="D352" s="34" t="s">
        <v>612</v>
      </c>
      <c r="E352" s="34" t="s">
        <v>1753</v>
      </c>
      <c r="F352" s="34" t="s">
        <v>504</v>
      </c>
      <c r="G352" s="35">
        <v>8</v>
      </c>
      <c r="H352" s="35">
        <v>100</v>
      </c>
    </row>
    <row r="353" spans="1:8" ht="14.4" x14ac:dyDescent="0.3">
      <c r="A353" s="34" t="s">
        <v>1747</v>
      </c>
      <c r="B353" s="34" t="s">
        <v>1748</v>
      </c>
      <c r="C353" s="34" t="s">
        <v>1635</v>
      </c>
      <c r="D353" s="34" t="s">
        <v>612</v>
      </c>
      <c r="E353" s="34" t="s">
        <v>1754</v>
      </c>
      <c r="F353" s="34" t="s">
        <v>503</v>
      </c>
      <c r="G353" s="35">
        <v>8</v>
      </c>
      <c r="H353" s="35">
        <v>100</v>
      </c>
    </row>
    <row r="354" spans="1:8" ht="14.4" x14ac:dyDescent="0.3">
      <c r="A354" s="34" t="s">
        <v>1175</v>
      </c>
      <c r="B354" s="34" t="s">
        <v>1174</v>
      </c>
      <c r="C354" s="34" t="s">
        <v>1635</v>
      </c>
      <c r="D354" s="34" t="s">
        <v>1173</v>
      </c>
      <c r="E354" s="34" t="s">
        <v>1172</v>
      </c>
      <c r="F354" s="34" t="s">
        <v>504</v>
      </c>
      <c r="G354" s="35">
        <v>13</v>
      </c>
      <c r="H354" s="35">
        <v>100</v>
      </c>
    </row>
    <row r="355" spans="1:8" ht="14.4" x14ac:dyDescent="0.3">
      <c r="A355" s="34" t="s">
        <v>1171</v>
      </c>
      <c r="B355" s="34" t="s">
        <v>1170</v>
      </c>
      <c r="C355" s="34" t="s">
        <v>1635</v>
      </c>
      <c r="D355" s="34" t="s">
        <v>1169</v>
      </c>
      <c r="E355" s="34" t="s">
        <v>1168</v>
      </c>
      <c r="F355" s="34" t="s">
        <v>503</v>
      </c>
      <c r="G355" s="35">
        <v>11</v>
      </c>
      <c r="H355" s="35">
        <v>100</v>
      </c>
    </row>
    <row r="356" spans="1:8" ht="14.4" x14ac:dyDescent="0.3">
      <c r="A356" s="34" t="s">
        <v>1167</v>
      </c>
      <c r="B356" s="34" t="s">
        <v>1166</v>
      </c>
      <c r="C356" s="34" t="s">
        <v>1635</v>
      </c>
      <c r="D356" s="34" t="s">
        <v>1165</v>
      </c>
      <c r="E356" s="34" t="s">
        <v>1164</v>
      </c>
      <c r="F356" s="34" t="s">
        <v>503</v>
      </c>
      <c r="G356" s="35">
        <v>9</v>
      </c>
      <c r="H356" s="35">
        <v>30</v>
      </c>
    </row>
    <row r="357" spans="1:8" ht="14.4" x14ac:dyDescent="0.3">
      <c r="A357" s="34" t="s">
        <v>1579</v>
      </c>
      <c r="B357" s="34" t="s">
        <v>1580</v>
      </c>
      <c r="C357" s="34" t="s">
        <v>1635</v>
      </c>
      <c r="D357" s="34" t="s">
        <v>1581</v>
      </c>
      <c r="E357" s="34" t="s">
        <v>1755</v>
      </c>
      <c r="F357" s="34" t="s">
        <v>556</v>
      </c>
      <c r="G357" s="35">
        <v>3</v>
      </c>
      <c r="H357" s="35">
        <v>50</v>
      </c>
    </row>
    <row r="358" spans="1:8" ht="14.4" x14ac:dyDescent="0.3">
      <c r="A358" s="34" t="s">
        <v>1163</v>
      </c>
      <c r="B358" s="34" t="s">
        <v>1162</v>
      </c>
      <c r="C358" s="34" t="s">
        <v>1635</v>
      </c>
      <c r="D358" s="34" t="s">
        <v>631</v>
      </c>
      <c r="E358" s="34" t="s">
        <v>1161</v>
      </c>
      <c r="F358" s="34" t="s">
        <v>504</v>
      </c>
      <c r="G358" s="35">
        <v>9</v>
      </c>
      <c r="H358" s="35">
        <v>50</v>
      </c>
    </row>
    <row r="359" spans="1:8" ht="14.4" x14ac:dyDescent="0.3">
      <c r="A359" s="34" t="s">
        <v>1160</v>
      </c>
      <c r="B359" s="34" t="s">
        <v>1159</v>
      </c>
      <c r="C359" s="34" t="s">
        <v>1635</v>
      </c>
      <c r="D359" s="34" t="s">
        <v>801</v>
      </c>
      <c r="E359" s="34" t="s">
        <v>1158</v>
      </c>
      <c r="F359" s="34" t="s">
        <v>503</v>
      </c>
      <c r="G359" s="35">
        <v>9</v>
      </c>
      <c r="H359" s="35">
        <v>30</v>
      </c>
    </row>
    <row r="360" spans="1:8" ht="14.4" x14ac:dyDescent="0.3">
      <c r="A360" s="34" t="s">
        <v>1149</v>
      </c>
      <c r="B360" s="34" t="s">
        <v>1147</v>
      </c>
      <c r="C360" s="34" t="s">
        <v>1635</v>
      </c>
      <c r="D360" s="34" t="s">
        <v>2104</v>
      </c>
      <c r="E360" s="34" t="s">
        <v>1154</v>
      </c>
      <c r="F360" s="34" t="s">
        <v>504</v>
      </c>
      <c r="G360" s="35">
        <v>31</v>
      </c>
      <c r="H360" s="35">
        <v>45</v>
      </c>
    </row>
    <row r="361" spans="1:8" ht="14.4" x14ac:dyDescent="0.3">
      <c r="A361" s="34" t="s">
        <v>1149</v>
      </c>
      <c r="B361" s="34" t="s">
        <v>1147</v>
      </c>
      <c r="C361" s="34" t="s">
        <v>1635</v>
      </c>
      <c r="D361" s="34" t="s">
        <v>2104</v>
      </c>
      <c r="E361" s="34" t="s">
        <v>1153</v>
      </c>
      <c r="F361" s="34" t="s">
        <v>503</v>
      </c>
      <c r="G361" s="35">
        <v>31</v>
      </c>
      <c r="H361" s="35">
        <v>45</v>
      </c>
    </row>
    <row r="362" spans="1:8" ht="14.4" x14ac:dyDescent="0.3">
      <c r="A362" s="34" t="s">
        <v>1149</v>
      </c>
      <c r="B362" s="34" t="s">
        <v>1147</v>
      </c>
      <c r="C362" s="34" t="s">
        <v>1635</v>
      </c>
      <c r="D362" s="34" t="s">
        <v>1156</v>
      </c>
      <c r="E362" s="34" t="s">
        <v>1157</v>
      </c>
      <c r="F362" s="34" t="s">
        <v>504</v>
      </c>
      <c r="G362" s="35">
        <v>12</v>
      </c>
      <c r="H362" s="35">
        <v>20</v>
      </c>
    </row>
    <row r="363" spans="1:8" ht="14.4" x14ac:dyDescent="0.3">
      <c r="A363" s="34" t="s">
        <v>1149</v>
      </c>
      <c r="B363" s="34" t="s">
        <v>1147</v>
      </c>
      <c r="C363" s="34" t="s">
        <v>1635</v>
      </c>
      <c r="D363" s="34" t="s">
        <v>2104</v>
      </c>
      <c r="E363" s="34" t="s">
        <v>1155</v>
      </c>
      <c r="F363" s="34" t="s">
        <v>503</v>
      </c>
      <c r="G363" s="35">
        <v>12</v>
      </c>
      <c r="H363" s="35">
        <v>20</v>
      </c>
    </row>
    <row r="364" spans="1:8" ht="14.4" x14ac:dyDescent="0.3">
      <c r="A364" s="34" t="s">
        <v>1149</v>
      </c>
      <c r="B364" s="34" t="s">
        <v>1147</v>
      </c>
      <c r="C364" s="34" t="s">
        <v>1635</v>
      </c>
      <c r="D364" s="34" t="s">
        <v>2104</v>
      </c>
      <c r="E364" s="34" t="s">
        <v>1152</v>
      </c>
      <c r="F364" s="34" t="s">
        <v>504</v>
      </c>
      <c r="G364" s="35">
        <v>16</v>
      </c>
      <c r="H364" s="35">
        <v>100</v>
      </c>
    </row>
    <row r="365" spans="1:8" ht="14.4" x14ac:dyDescent="0.3">
      <c r="A365" s="34" t="s">
        <v>1149</v>
      </c>
      <c r="B365" s="34" t="s">
        <v>1147</v>
      </c>
      <c r="C365" s="34" t="s">
        <v>1635</v>
      </c>
      <c r="D365" s="34" t="s">
        <v>2104</v>
      </c>
      <c r="E365" s="34" t="s">
        <v>1151</v>
      </c>
      <c r="F365" s="34" t="s">
        <v>503</v>
      </c>
      <c r="G365" s="35">
        <v>16</v>
      </c>
      <c r="H365" s="35">
        <v>100</v>
      </c>
    </row>
    <row r="366" spans="1:8" ht="14.4" x14ac:dyDescent="0.3">
      <c r="A366" s="34" t="s">
        <v>1149</v>
      </c>
      <c r="B366" s="34" t="s">
        <v>1147</v>
      </c>
      <c r="C366" s="34" t="s">
        <v>1635</v>
      </c>
      <c r="D366" s="34" t="s">
        <v>2104</v>
      </c>
      <c r="E366" s="34" t="s">
        <v>1150</v>
      </c>
      <c r="F366" s="34" t="s">
        <v>504</v>
      </c>
      <c r="G366" s="35">
        <v>9</v>
      </c>
      <c r="H366" s="35">
        <v>100</v>
      </c>
    </row>
    <row r="367" spans="1:8" ht="14.4" x14ac:dyDescent="0.3">
      <c r="A367" s="34" t="s">
        <v>1149</v>
      </c>
      <c r="B367" s="34" t="s">
        <v>1147</v>
      </c>
      <c r="C367" s="34" t="s">
        <v>1635</v>
      </c>
      <c r="D367" s="34" t="s">
        <v>2104</v>
      </c>
      <c r="E367" s="34" t="s">
        <v>1148</v>
      </c>
      <c r="F367" s="34" t="s">
        <v>503</v>
      </c>
      <c r="G367" s="35">
        <v>9</v>
      </c>
      <c r="H367" s="35">
        <v>100</v>
      </c>
    </row>
    <row r="368" spans="1:8" ht="14.4" x14ac:dyDescent="0.3">
      <c r="A368" s="34" t="s">
        <v>2130</v>
      </c>
      <c r="B368" s="34" t="s">
        <v>1147</v>
      </c>
      <c r="C368" s="34" t="s">
        <v>1635</v>
      </c>
      <c r="D368" s="34" t="s">
        <v>629</v>
      </c>
      <c r="E368" s="34" t="s">
        <v>2131</v>
      </c>
      <c r="F368" s="34" t="s">
        <v>504</v>
      </c>
      <c r="G368" s="35">
        <v>21</v>
      </c>
      <c r="H368" s="35">
        <v>30</v>
      </c>
    </row>
    <row r="369" spans="1:8" ht="14.4" x14ac:dyDescent="0.3">
      <c r="A369" s="34" t="s">
        <v>2130</v>
      </c>
      <c r="B369" s="34" t="s">
        <v>1147</v>
      </c>
      <c r="C369" s="34" t="s">
        <v>1635</v>
      </c>
      <c r="D369" s="34" t="s">
        <v>629</v>
      </c>
      <c r="E369" s="34" t="s">
        <v>2132</v>
      </c>
      <c r="F369" s="34" t="s">
        <v>503</v>
      </c>
      <c r="G369" s="35">
        <v>21</v>
      </c>
      <c r="H369" s="35">
        <v>30</v>
      </c>
    </row>
    <row r="370" spans="1:8" ht="14.4" x14ac:dyDescent="0.3">
      <c r="A370" s="34" t="s">
        <v>1756</v>
      </c>
      <c r="B370" s="34" t="s">
        <v>1757</v>
      </c>
      <c r="C370" s="34" t="s">
        <v>1635</v>
      </c>
      <c r="D370" s="34" t="s">
        <v>1582</v>
      </c>
      <c r="E370" s="34" t="s">
        <v>1758</v>
      </c>
      <c r="F370" s="34" t="s">
        <v>504</v>
      </c>
      <c r="G370" s="35">
        <v>20</v>
      </c>
      <c r="H370" s="35">
        <v>20</v>
      </c>
    </row>
    <row r="371" spans="1:8" ht="14.4" x14ac:dyDescent="0.3">
      <c r="A371" s="34" t="s">
        <v>1143</v>
      </c>
      <c r="B371" s="34" t="s">
        <v>260</v>
      </c>
      <c r="C371" s="34" t="s">
        <v>1635</v>
      </c>
      <c r="D371" s="34" t="s">
        <v>423</v>
      </c>
      <c r="E371" s="34" t="s">
        <v>1144</v>
      </c>
      <c r="F371" s="34" t="s">
        <v>504</v>
      </c>
      <c r="G371" s="35">
        <v>6</v>
      </c>
      <c r="H371" s="35">
        <v>100</v>
      </c>
    </row>
    <row r="372" spans="1:8" ht="14.4" x14ac:dyDescent="0.3">
      <c r="A372" s="34" t="s">
        <v>1143</v>
      </c>
      <c r="B372" s="34" t="s">
        <v>260</v>
      </c>
      <c r="C372" s="34" t="s">
        <v>1635</v>
      </c>
      <c r="D372" s="34" t="s">
        <v>423</v>
      </c>
      <c r="E372" s="34" t="s">
        <v>1142</v>
      </c>
      <c r="F372" s="34" t="s">
        <v>503</v>
      </c>
      <c r="G372" s="35">
        <v>6</v>
      </c>
      <c r="H372" s="35">
        <v>100</v>
      </c>
    </row>
    <row r="373" spans="1:8" ht="14.4" x14ac:dyDescent="0.3">
      <c r="A373" s="34" t="s">
        <v>1143</v>
      </c>
      <c r="B373" s="34" t="s">
        <v>260</v>
      </c>
      <c r="C373" s="34" t="s">
        <v>1635</v>
      </c>
      <c r="D373" s="34" t="s">
        <v>423</v>
      </c>
      <c r="E373" s="34" t="s">
        <v>1146</v>
      </c>
      <c r="F373" s="34" t="s">
        <v>504</v>
      </c>
      <c r="G373" s="35">
        <v>13</v>
      </c>
      <c r="H373" s="35">
        <v>100</v>
      </c>
    </row>
    <row r="374" spans="1:8" ht="14.4" x14ac:dyDescent="0.3">
      <c r="A374" s="34" t="s">
        <v>1143</v>
      </c>
      <c r="B374" s="34" t="s">
        <v>260</v>
      </c>
      <c r="C374" s="34" t="s">
        <v>1635</v>
      </c>
      <c r="D374" s="34" t="s">
        <v>423</v>
      </c>
      <c r="E374" s="34" t="s">
        <v>1145</v>
      </c>
      <c r="F374" s="34" t="s">
        <v>503</v>
      </c>
      <c r="G374" s="35">
        <v>13</v>
      </c>
      <c r="H374" s="35">
        <v>100</v>
      </c>
    </row>
    <row r="375" spans="1:8" ht="14.4" x14ac:dyDescent="0.3">
      <c r="A375" s="34" t="s">
        <v>1141</v>
      </c>
      <c r="B375" s="34" t="s">
        <v>1140</v>
      </c>
      <c r="C375" s="34" t="s">
        <v>1635</v>
      </c>
      <c r="D375" s="34" t="s">
        <v>1139</v>
      </c>
      <c r="E375" s="34" t="s">
        <v>1138</v>
      </c>
      <c r="F375" s="34" t="s">
        <v>504</v>
      </c>
      <c r="G375" s="35">
        <v>7</v>
      </c>
      <c r="H375" s="35">
        <v>100</v>
      </c>
    </row>
    <row r="376" spans="1:8" ht="14.4" x14ac:dyDescent="0.3">
      <c r="A376" s="34" t="s">
        <v>1759</v>
      </c>
      <c r="B376" s="34" t="s">
        <v>500</v>
      </c>
      <c r="C376" s="34" t="s">
        <v>1635</v>
      </c>
      <c r="D376" s="34" t="s">
        <v>301</v>
      </c>
      <c r="E376" s="34" t="s">
        <v>1760</v>
      </c>
      <c r="F376" s="34" t="s">
        <v>504</v>
      </c>
      <c r="G376" s="35">
        <v>9</v>
      </c>
      <c r="H376" s="35">
        <v>100</v>
      </c>
    </row>
    <row r="377" spans="1:8" ht="14.4" x14ac:dyDescent="0.3">
      <c r="A377" s="34" t="s">
        <v>1759</v>
      </c>
      <c r="B377" s="34" t="s">
        <v>500</v>
      </c>
      <c r="C377" s="34" t="s">
        <v>1635</v>
      </c>
      <c r="D377" s="34" t="s">
        <v>301</v>
      </c>
      <c r="E377" s="34" t="s">
        <v>1761</v>
      </c>
      <c r="F377" s="34" t="s">
        <v>503</v>
      </c>
      <c r="G377" s="35">
        <v>9</v>
      </c>
      <c r="H377" s="35">
        <v>100</v>
      </c>
    </row>
    <row r="378" spans="1:8" ht="14.4" x14ac:dyDescent="0.3">
      <c r="A378" s="34" t="s">
        <v>1135</v>
      </c>
      <c r="B378" s="34" t="s">
        <v>1134</v>
      </c>
      <c r="C378" s="34" t="s">
        <v>1635</v>
      </c>
      <c r="D378" s="34" t="s">
        <v>710</v>
      </c>
      <c r="E378" s="34" t="s">
        <v>1136</v>
      </c>
      <c r="F378" s="34" t="s">
        <v>556</v>
      </c>
      <c r="G378" s="35">
        <v>2</v>
      </c>
      <c r="H378" s="35">
        <v>100</v>
      </c>
    </row>
    <row r="379" spans="1:8" ht="14.4" x14ac:dyDescent="0.3">
      <c r="A379" s="34" t="s">
        <v>1135</v>
      </c>
      <c r="B379" s="34" t="s">
        <v>1134</v>
      </c>
      <c r="C379" s="34" t="s">
        <v>1635</v>
      </c>
      <c r="D379" s="34" t="s">
        <v>803</v>
      </c>
      <c r="E379" s="34" t="s">
        <v>1133</v>
      </c>
      <c r="F379" s="34" t="s">
        <v>556</v>
      </c>
      <c r="G379" s="35">
        <v>5</v>
      </c>
      <c r="H379" s="35">
        <v>100</v>
      </c>
    </row>
    <row r="380" spans="1:8" ht="14.4" x14ac:dyDescent="0.3">
      <c r="A380" s="34" t="s">
        <v>1129</v>
      </c>
      <c r="B380" s="34" t="s">
        <v>255</v>
      </c>
      <c r="C380" s="34" t="s">
        <v>1635</v>
      </c>
      <c r="D380" s="34" t="s">
        <v>436</v>
      </c>
      <c r="E380" s="34" t="s">
        <v>1762</v>
      </c>
      <c r="F380" s="34" t="s">
        <v>504</v>
      </c>
      <c r="G380" s="35">
        <v>11</v>
      </c>
      <c r="H380" s="35">
        <v>20</v>
      </c>
    </row>
    <row r="381" spans="1:8" ht="14.4" x14ac:dyDescent="0.3">
      <c r="A381" s="34" t="s">
        <v>1129</v>
      </c>
      <c r="B381" s="34" t="s">
        <v>255</v>
      </c>
      <c r="C381" s="34" t="s">
        <v>1635</v>
      </c>
      <c r="D381" s="34" t="s">
        <v>436</v>
      </c>
      <c r="E381" s="34" t="s">
        <v>1763</v>
      </c>
      <c r="F381" s="34" t="s">
        <v>503</v>
      </c>
      <c r="G381" s="35">
        <v>11</v>
      </c>
      <c r="H381" s="35">
        <v>20</v>
      </c>
    </row>
    <row r="382" spans="1:8" ht="14.4" x14ac:dyDescent="0.3">
      <c r="A382" s="34" t="s">
        <v>1129</v>
      </c>
      <c r="B382" s="34" t="s">
        <v>255</v>
      </c>
      <c r="C382" s="34" t="s">
        <v>1635</v>
      </c>
      <c r="D382" s="34" t="s">
        <v>1128</v>
      </c>
      <c r="E382" s="34" t="s">
        <v>1132</v>
      </c>
      <c r="F382" s="34" t="s">
        <v>504</v>
      </c>
      <c r="G382" s="35">
        <v>6</v>
      </c>
      <c r="H382" s="35">
        <v>100</v>
      </c>
    </row>
    <row r="383" spans="1:8" ht="14.4" x14ac:dyDescent="0.3">
      <c r="A383" s="34" t="s">
        <v>1129</v>
      </c>
      <c r="B383" s="34" t="s">
        <v>255</v>
      </c>
      <c r="C383" s="34" t="s">
        <v>1635</v>
      </c>
      <c r="D383" s="34" t="s">
        <v>1128</v>
      </c>
      <c r="E383" s="34" t="s">
        <v>1131</v>
      </c>
      <c r="F383" s="34" t="s">
        <v>503</v>
      </c>
      <c r="G383" s="35">
        <v>6</v>
      </c>
      <c r="H383" s="35">
        <v>100</v>
      </c>
    </row>
    <row r="384" spans="1:8" ht="14.4" x14ac:dyDescent="0.3">
      <c r="A384" s="34" t="s">
        <v>1129</v>
      </c>
      <c r="B384" s="34" t="s">
        <v>255</v>
      </c>
      <c r="C384" s="34" t="s">
        <v>1635</v>
      </c>
      <c r="D384" s="34" t="s">
        <v>1128</v>
      </c>
      <c r="E384" s="34" t="s">
        <v>1130</v>
      </c>
      <c r="F384" s="34" t="s">
        <v>504</v>
      </c>
      <c r="G384" s="35">
        <v>6</v>
      </c>
      <c r="H384" s="35">
        <v>100</v>
      </c>
    </row>
    <row r="385" spans="1:8" ht="14.4" x14ac:dyDescent="0.3">
      <c r="A385" s="34" t="s">
        <v>1129</v>
      </c>
      <c r="B385" s="34" t="s">
        <v>255</v>
      </c>
      <c r="C385" s="34" t="s">
        <v>1635</v>
      </c>
      <c r="D385" s="34" t="s">
        <v>1128</v>
      </c>
      <c r="E385" s="34" t="s">
        <v>1127</v>
      </c>
      <c r="F385" s="34" t="s">
        <v>503</v>
      </c>
      <c r="G385" s="35">
        <v>6</v>
      </c>
      <c r="H385" s="35">
        <v>100</v>
      </c>
    </row>
    <row r="386" spans="1:8" ht="14.4" x14ac:dyDescent="0.3">
      <c r="A386" s="34" t="s">
        <v>1125</v>
      </c>
      <c r="B386" s="34" t="s">
        <v>1124</v>
      </c>
      <c r="C386" s="34" t="s">
        <v>1635</v>
      </c>
      <c r="D386" s="34" t="s">
        <v>1123</v>
      </c>
      <c r="E386" s="34" t="s">
        <v>1126</v>
      </c>
      <c r="F386" s="34" t="s">
        <v>504</v>
      </c>
      <c r="G386" s="35">
        <v>14</v>
      </c>
      <c r="H386" s="35">
        <v>100</v>
      </c>
    </row>
    <row r="387" spans="1:8" ht="14.4" x14ac:dyDescent="0.3">
      <c r="A387" s="34" t="s">
        <v>1125</v>
      </c>
      <c r="B387" s="34" t="s">
        <v>1124</v>
      </c>
      <c r="C387" s="34" t="s">
        <v>1635</v>
      </c>
      <c r="D387" s="34" t="s">
        <v>1123</v>
      </c>
      <c r="E387" s="34" t="s">
        <v>1122</v>
      </c>
      <c r="F387" s="34" t="s">
        <v>503</v>
      </c>
      <c r="G387" s="35">
        <v>14</v>
      </c>
      <c r="H387" s="35">
        <v>100</v>
      </c>
    </row>
    <row r="388" spans="1:8" ht="14.4" x14ac:dyDescent="0.3">
      <c r="A388" s="34" t="s">
        <v>1121</v>
      </c>
      <c r="B388" s="34" t="s">
        <v>176</v>
      </c>
      <c r="C388" s="34" t="s">
        <v>1635</v>
      </c>
      <c r="D388" s="34" t="s">
        <v>710</v>
      </c>
      <c r="E388" s="34" t="s">
        <v>1764</v>
      </c>
      <c r="F388" s="34" t="s">
        <v>504</v>
      </c>
      <c r="G388" s="35">
        <v>7</v>
      </c>
      <c r="H388" s="35">
        <v>100</v>
      </c>
    </row>
    <row r="389" spans="1:8" ht="14.4" x14ac:dyDescent="0.3">
      <c r="A389" s="34" t="s">
        <v>1121</v>
      </c>
      <c r="B389" s="34" t="s">
        <v>176</v>
      </c>
      <c r="C389" s="34" t="s">
        <v>1635</v>
      </c>
      <c r="D389" s="34" t="s">
        <v>710</v>
      </c>
      <c r="E389" s="34" t="s">
        <v>1765</v>
      </c>
      <c r="F389" s="34" t="s">
        <v>503</v>
      </c>
      <c r="G389" s="35">
        <v>7</v>
      </c>
      <c r="H389" s="35">
        <v>100</v>
      </c>
    </row>
    <row r="390" spans="1:8" ht="14.4" x14ac:dyDescent="0.3">
      <c r="A390" s="34" t="s">
        <v>1116</v>
      </c>
      <c r="B390" s="34" t="s">
        <v>501</v>
      </c>
      <c r="C390" s="34" t="s">
        <v>1635</v>
      </c>
      <c r="D390" s="34" t="s">
        <v>431</v>
      </c>
      <c r="E390" s="34" t="s">
        <v>1120</v>
      </c>
      <c r="F390" s="34" t="s">
        <v>504</v>
      </c>
      <c r="G390" s="35">
        <v>38</v>
      </c>
      <c r="H390" s="35">
        <v>40</v>
      </c>
    </row>
    <row r="391" spans="1:8" ht="14.4" x14ac:dyDescent="0.3">
      <c r="A391" s="34" t="s">
        <v>1116</v>
      </c>
      <c r="B391" s="34" t="s">
        <v>501</v>
      </c>
      <c r="C391" s="34" t="s">
        <v>1635</v>
      </c>
      <c r="D391" s="34" t="s">
        <v>431</v>
      </c>
      <c r="E391" s="34" t="s">
        <v>1119</v>
      </c>
      <c r="F391" s="34" t="s">
        <v>503</v>
      </c>
      <c r="G391" s="35">
        <v>18</v>
      </c>
      <c r="H391" s="35">
        <v>20</v>
      </c>
    </row>
    <row r="392" spans="1:8" ht="14.4" x14ac:dyDescent="0.3">
      <c r="A392" s="34" t="s">
        <v>1116</v>
      </c>
      <c r="B392" s="34" t="s">
        <v>501</v>
      </c>
      <c r="C392" s="34" t="s">
        <v>1635</v>
      </c>
      <c r="D392" s="34" t="s">
        <v>431</v>
      </c>
      <c r="E392" s="34" t="s">
        <v>1118</v>
      </c>
      <c r="F392" s="34" t="s">
        <v>503</v>
      </c>
      <c r="G392" s="35">
        <v>20</v>
      </c>
      <c r="H392" s="35">
        <v>21</v>
      </c>
    </row>
    <row r="393" spans="1:8" ht="14.4" x14ac:dyDescent="0.3">
      <c r="A393" s="34" t="s">
        <v>1116</v>
      </c>
      <c r="B393" s="34" t="s">
        <v>501</v>
      </c>
      <c r="C393" s="34" t="s">
        <v>1635</v>
      </c>
      <c r="D393" s="34" t="s">
        <v>431</v>
      </c>
      <c r="E393" s="34" t="s">
        <v>1117</v>
      </c>
      <c r="F393" s="34" t="s">
        <v>504</v>
      </c>
      <c r="G393" s="35">
        <v>7</v>
      </c>
      <c r="H393" s="35">
        <v>200</v>
      </c>
    </row>
    <row r="394" spans="1:8" ht="14.4" x14ac:dyDescent="0.3">
      <c r="A394" s="34" t="s">
        <v>1116</v>
      </c>
      <c r="B394" s="34" t="s">
        <v>501</v>
      </c>
      <c r="C394" s="34" t="s">
        <v>1635</v>
      </c>
      <c r="D394" s="34" t="s">
        <v>431</v>
      </c>
      <c r="E394" s="34" t="s">
        <v>1115</v>
      </c>
      <c r="F394" s="34" t="s">
        <v>503</v>
      </c>
      <c r="G394" s="35">
        <v>7</v>
      </c>
      <c r="H394" s="35">
        <v>200</v>
      </c>
    </row>
    <row r="395" spans="1:8" ht="14.4" x14ac:dyDescent="0.3">
      <c r="A395" s="34" t="s">
        <v>2056</v>
      </c>
      <c r="B395" s="34" t="s">
        <v>501</v>
      </c>
      <c r="C395" s="34" t="s">
        <v>1635</v>
      </c>
      <c r="D395" s="34" t="s">
        <v>796</v>
      </c>
      <c r="E395" s="34" t="s">
        <v>2057</v>
      </c>
      <c r="F395" s="34" t="s">
        <v>504</v>
      </c>
      <c r="G395" s="35">
        <v>0</v>
      </c>
      <c r="H395" s="35">
        <v>45</v>
      </c>
    </row>
    <row r="396" spans="1:8" ht="14.4" x14ac:dyDescent="0.3">
      <c r="A396" s="34" t="s">
        <v>2056</v>
      </c>
      <c r="B396" s="34" t="s">
        <v>501</v>
      </c>
      <c r="C396" s="34" t="s">
        <v>1635</v>
      </c>
      <c r="D396" s="34" t="s">
        <v>796</v>
      </c>
      <c r="E396" s="34" t="s">
        <v>2058</v>
      </c>
      <c r="F396" s="34" t="s">
        <v>503</v>
      </c>
      <c r="G396" s="35">
        <v>0</v>
      </c>
      <c r="H396" s="35">
        <v>45</v>
      </c>
    </row>
    <row r="397" spans="1:8" ht="14.4" x14ac:dyDescent="0.3">
      <c r="A397" s="34" t="s">
        <v>1766</v>
      </c>
      <c r="B397" s="34" t="s">
        <v>416</v>
      </c>
      <c r="C397" s="34" t="s">
        <v>1635</v>
      </c>
      <c r="D397" s="34" t="s">
        <v>431</v>
      </c>
      <c r="E397" s="34" t="s">
        <v>1767</v>
      </c>
      <c r="F397" s="34" t="s">
        <v>504</v>
      </c>
      <c r="G397" s="35">
        <v>8</v>
      </c>
      <c r="H397" s="35">
        <v>100</v>
      </c>
    </row>
    <row r="398" spans="1:8" ht="14.4" x14ac:dyDescent="0.3">
      <c r="A398" s="34" t="s">
        <v>1766</v>
      </c>
      <c r="B398" s="34" t="s">
        <v>416</v>
      </c>
      <c r="C398" s="34" t="s">
        <v>1635</v>
      </c>
      <c r="D398" s="34" t="s">
        <v>431</v>
      </c>
      <c r="E398" s="34" t="s">
        <v>1768</v>
      </c>
      <c r="F398" s="34" t="s">
        <v>503</v>
      </c>
      <c r="G398" s="35">
        <v>8</v>
      </c>
      <c r="H398" s="35">
        <v>100</v>
      </c>
    </row>
    <row r="399" spans="1:8" ht="14.4" x14ac:dyDescent="0.3">
      <c r="A399" s="34" t="s">
        <v>2060</v>
      </c>
      <c r="B399" s="34" t="s">
        <v>2059</v>
      </c>
      <c r="C399" s="34" t="s">
        <v>1635</v>
      </c>
      <c r="D399" s="34" t="s">
        <v>2061</v>
      </c>
      <c r="E399" s="34" t="s">
        <v>2133</v>
      </c>
      <c r="F399" s="34" t="s">
        <v>556</v>
      </c>
      <c r="G399" s="35">
        <v>0</v>
      </c>
      <c r="H399" s="35">
        <v>100</v>
      </c>
    </row>
    <row r="400" spans="1:8" ht="14.4" x14ac:dyDescent="0.3">
      <c r="A400" s="34" t="s">
        <v>1110</v>
      </c>
      <c r="B400" s="34" t="s">
        <v>1108</v>
      </c>
      <c r="C400" s="34" t="s">
        <v>1635</v>
      </c>
      <c r="D400" s="34" t="s">
        <v>724</v>
      </c>
      <c r="E400" s="34" t="s">
        <v>1111</v>
      </c>
      <c r="F400" s="34" t="s">
        <v>504</v>
      </c>
      <c r="G400" s="35">
        <v>7</v>
      </c>
      <c r="H400" s="35">
        <v>100</v>
      </c>
    </row>
    <row r="401" spans="1:8" ht="14.4" x14ac:dyDescent="0.3">
      <c r="A401" s="34" t="s">
        <v>1110</v>
      </c>
      <c r="B401" s="34" t="s">
        <v>1108</v>
      </c>
      <c r="C401" s="34" t="s">
        <v>1635</v>
      </c>
      <c r="D401" s="34" t="s">
        <v>724</v>
      </c>
      <c r="E401" s="34" t="s">
        <v>1109</v>
      </c>
      <c r="F401" s="34" t="s">
        <v>503</v>
      </c>
      <c r="G401" s="35">
        <v>7</v>
      </c>
      <c r="H401" s="35">
        <v>100</v>
      </c>
    </row>
    <row r="402" spans="1:8" ht="14.4" x14ac:dyDescent="0.3">
      <c r="A402" s="34" t="s">
        <v>1113</v>
      </c>
      <c r="B402" s="34" t="s">
        <v>1108</v>
      </c>
      <c r="C402" s="34" t="s">
        <v>1635</v>
      </c>
      <c r="D402" s="34" t="s">
        <v>724</v>
      </c>
      <c r="E402" s="34" t="s">
        <v>1114</v>
      </c>
      <c r="F402" s="34" t="s">
        <v>504</v>
      </c>
      <c r="G402" s="35">
        <v>12</v>
      </c>
      <c r="H402" s="35">
        <v>30</v>
      </c>
    </row>
    <row r="403" spans="1:8" ht="14.4" x14ac:dyDescent="0.3">
      <c r="A403" s="34" t="s">
        <v>1113</v>
      </c>
      <c r="B403" s="34" t="s">
        <v>1108</v>
      </c>
      <c r="C403" s="34" t="s">
        <v>1635</v>
      </c>
      <c r="D403" s="34" t="s">
        <v>724</v>
      </c>
      <c r="E403" s="34" t="s">
        <v>1112</v>
      </c>
      <c r="F403" s="34" t="s">
        <v>503</v>
      </c>
      <c r="G403" s="35">
        <v>12</v>
      </c>
      <c r="H403" s="35">
        <v>30</v>
      </c>
    </row>
    <row r="404" spans="1:8" ht="14.4" x14ac:dyDescent="0.3">
      <c r="A404" s="34" t="s">
        <v>2134</v>
      </c>
      <c r="B404" s="34" t="s">
        <v>1108</v>
      </c>
      <c r="C404" s="34" t="s">
        <v>1635</v>
      </c>
      <c r="D404" s="34" t="s">
        <v>631</v>
      </c>
      <c r="E404" s="34" t="s">
        <v>2135</v>
      </c>
      <c r="F404" s="34" t="s">
        <v>504</v>
      </c>
      <c r="G404" s="35">
        <v>17</v>
      </c>
      <c r="H404" s="35">
        <v>30</v>
      </c>
    </row>
    <row r="405" spans="1:8" ht="14.4" x14ac:dyDescent="0.3">
      <c r="A405" s="34" t="s">
        <v>2134</v>
      </c>
      <c r="B405" s="34" t="s">
        <v>1108</v>
      </c>
      <c r="C405" s="34" t="s">
        <v>1635</v>
      </c>
      <c r="D405" s="34" t="s">
        <v>631</v>
      </c>
      <c r="E405" s="34" t="s">
        <v>2136</v>
      </c>
      <c r="F405" s="34" t="s">
        <v>503</v>
      </c>
      <c r="G405" s="35">
        <v>17</v>
      </c>
      <c r="H405" s="35">
        <v>30</v>
      </c>
    </row>
    <row r="406" spans="1:8" ht="14.4" x14ac:dyDescent="0.3">
      <c r="A406" s="34" t="s">
        <v>1102</v>
      </c>
      <c r="B406" s="34" t="s">
        <v>292</v>
      </c>
      <c r="C406" s="34" t="s">
        <v>1635</v>
      </c>
      <c r="D406" s="34" t="s">
        <v>1018</v>
      </c>
      <c r="E406" s="34" t="s">
        <v>1107</v>
      </c>
      <c r="F406" s="34" t="s">
        <v>504</v>
      </c>
      <c r="G406" s="35">
        <v>24</v>
      </c>
      <c r="H406" s="35">
        <v>30</v>
      </c>
    </row>
    <row r="407" spans="1:8" ht="14.4" x14ac:dyDescent="0.3">
      <c r="A407" s="34" t="s">
        <v>1102</v>
      </c>
      <c r="B407" s="34" t="s">
        <v>292</v>
      </c>
      <c r="C407" s="34" t="s">
        <v>1635</v>
      </c>
      <c r="D407" s="34" t="s">
        <v>1018</v>
      </c>
      <c r="E407" s="34" t="s">
        <v>1106</v>
      </c>
      <c r="F407" s="34" t="s">
        <v>503</v>
      </c>
      <c r="G407" s="35">
        <v>24</v>
      </c>
      <c r="H407" s="35">
        <v>30</v>
      </c>
    </row>
    <row r="408" spans="1:8" ht="14.4" x14ac:dyDescent="0.3">
      <c r="A408" s="34" t="s">
        <v>1102</v>
      </c>
      <c r="B408" s="34" t="s">
        <v>292</v>
      </c>
      <c r="C408" s="34" t="s">
        <v>1635</v>
      </c>
      <c r="D408" s="34" t="s">
        <v>1018</v>
      </c>
      <c r="E408" s="34" t="s">
        <v>1769</v>
      </c>
      <c r="F408" s="34" t="s">
        <v>504</v>
      </c>
      <c r="G408" s="35">
        <v>6</v>
      </c>
      <c r="H408" s="35">
        <v>30</v>
      </c>
    </row>
    <row r="409" spans="1:8" ht="14.4" x14ac:dyDescent="0.3">
      <c r="A409" s="34" t="s">
        <v>1102</v>
      </c>
      <c r="B409" s="34" t="s">
        <v>292</v>
      </c>
      <c r="C409" s="34" t="s">
        <v>1635</v>
      </c>
      <c r="D409" s="34" t="s">
        <v>1018</v>
      </c>
      <c r="E409" s="34" t="s">
        <v>1770</v>
      </c>
      <c r="F409" s="34" t="s">
        <v>503</v>
      </c>
      <c r="G409" s="35">
        <v>6</v>
      </c>
      <c r="H409" s="35">
        <v>30</v>
      </c>
    </row>
    <row r="410" spans="1:8" ht="14.4" x14ac:dyDescent="0.3">
      <c r="A410" s="34" t="s">
        <v>1102</v>
      </c>
      <c r="B410" s="34" t="s">
        <v>292</v>
      </c>
      <c r="C410" s="34" t="s">
        <v>1635</v>
      </c>
      <c r="D410" s="34" t="s">
        <v>1018</v>
      </c>
      <c r="E410" s="34" t="s">
        <v>1105</v>
      </c>
      <c r="F410" s="34" t="s">
        <v>504</v>
      </c>
      <c r="G410" s="35">
        <v>3</v>
      </c>
      <c r="H410" s="35">
        <v>100</v>
      </c>
    </row>
    <row r="411" spans="1:8" ht="14.4" x14ac:dyDescent="0.3">
      <c r="A411" s="34" t="s">
        <v>1102</v>
      </c>
      <c r="B411" s="34" t="s">
        <v>292</v>
      </c>
      <c r="C411" s="34" t="s">
        <v>1635</v>
      </c>
      <c r="D411" s="34" t="s">
        <v>1018</v>
      </c>
      <c r="E411" s="34" t="s">
        <v>1104</v>
      </c>
      <c r="F411" s="34" t="s">
        <v>503</v>
      </c>
      <c r="G411" s="35">
        <v>3</v>
      </c>
      <c r="H411" s="35">
        <v>100</v>
      </c>
    </row>
    <row r="412" spans="1:8" ht="14.4" x14ac:dyDescent="0.3">
      <c r="A412" s="34" t="s">
        <v>1102</v>
      </c>
      <c r="B412" s="34" t="s">
        <v>292</v>
      </c>
      <c r="C412" s="34" t="s">
        <v>1635</v>
      </c>
      <c r="D412" s="34" t="s">
        <v>1018</v>
      </c>
      <c r="E412" s="34" t="s">
        <v>1103</v>
      </c>
      <c r="F412" s="34" t="s">
        <v>504</v>
      </c>
      <c r="G412" s="35">
        <v>16</v>
      </c>
      <c r="H412" s="35">
        <v>100</v>
      </c>
    </row>
    <row r="413" spans="1:8" ht="14.4" x14ac:dyDescent="0.3">
      <c r="A413" s="34" t="s">
        <v>1102</v>
      </c>
      <c r="B413" s="34" t="s">
        <v>292</v>
      </c>
      <c r="C413" s="34" t="s">
        <v>1635</v>
      </c>
      <c r="D413" s="34" t="s">
        <v>1018</v>
      </c>
      <c r="E413" s="34" t="s">
        <v>1101</v>
      </c>
      <c r="F413" s="34" t="s">
        <v>503</v>
      </c>
      <c r="G413" s="35">
        <v>16</v>
      </c>
      <c r="H413" s="35">
        <v>100</v>
      </c>
    </row>
    <row r="414" spans="1:8" ht="14.4" x14ac:dyDescent="0.3">
      <c r="A414" s="34" t="s">
        <v>1093</v>
      </c>
      <c r="B414" s="34" t="s">
        <v>172</v>
      </c>
      <c r="C414" s="34" t="s">
        <v>1635</v>
      </c>
      <c r="D414" s="34" t="s">
        <v>612</v>
      </c>
      <c r="E414" s="34" t="s">
        <v>1098</v>
      </c>
      <c r="F414" s="34" t="s">
        <v>504</v>
      </c>
      <c r="G414" s="35">
        <v>52</v>
      </c>
      <c r="H414" s="35">
        <v>60</v>
      </c>
    </row>
    <row r="415" spans="1:8" ht="14.4" x14ac:dyDescent="0.3">
      <c r="A415" s="34" t="s">
        <v>1093</v>
      </c>
      <c r="B415" s="34" t="s">
        <v>172</v>
      </c>
      <c r="C415" s="34" t="s">
        <v>1635</v>
      </c>
      <c r="D415" s="34" t="s">
        <v>612</v>
      </c>
      <c r="E415" s="34" t="s">
        <v>1097</v>
      </c>
      <c r="F415" s="34" t="s">
        <v>503</v>
      </c>
      <c r="G415" s="35">
        <v>26</v>
      </c>
      <c r="H415" s="35">
        <v>30</v>
      </c>
    </row>
    <row r="416" spans="1:8" ht="14.4" x14ac:dyDescent="0.3">
      <c r="A416" s="34" t="s">
        <v>1093</v>
      </c>
      <c r="B416" s="34" t="s">
        <v>172</v>
      </c>
      <c r="C416" s="34" t="s">
        <v>1635</v>
      </c>
      <c r="D416" s="34" t="s">
        <v>612</v>
      </c>
      <c r="E416" s="34" t="s">
        <v>1771</v>
      </c>
      <c r="F416" s="34" t="s">
        <v>503</v>
      </c>
      <c r="G416" s="35">
        <v>26</v>
      </c>
      <c r="H416" s="35">
        <v>30</v>
      </c>
    </row>
    <row r="417" spans="1:8" ht="14.4" x14ac:dyDescent="0.3">
      <c r="A417" s="34" t="s">
        <v>1093</v>
      </c>
      <c r="B417" s="34" t="s">
        <v>172</v>
      </c>
      <c r="C417" s="34" t="s">
        <v>1635</v>
      </c>
      <c r="D417" s="34" t="s">
        <v>430</v>
      </c>
      <c r="E417" s="34" t="s">
        <v>1100</v>
      </c>
      <c r="F417" s="34" t="s">
        <v>504</v>
      </c>
      <c r="G417" s="35">
        <v>21</v>
      </c>
      <c r="H417" s="35">
        <v>30</v>
      </c>
    </row>
    <row r="418" spans="1:8" ht="14.4" x14ac:dyDescent="0.3">
      <c r="A418" s="34" t="s">
        <v>1093</v>
      </c>
      <c r="B418" s="34" t="s">
        <v>172</v>
      </c>
      <c r="C418" s="34" t="s">
        <v>1635</v>
      </c>
      <c r="D418" s="34" t="s">
        <v>430</v>
      </c>
      <c r="E418" s="34" t="s">
        <v>1099</v>
      </c>
      <c r="F418" s="34" t="s">
        <v>503</v>
      </c>
      <c r="G418" s="35">
        <v>21</v>
      </c>
      <c r="H418" s="35">
        <v>30</v>
      </c>
    </row>
    <row r="419" spans="1:8" ht="14.4" x14ac:dyDescent="0.3">
      <c r="A419" s="34" t="s">
        <v>1093</v>
      </c>
      <c r="B419" s="34" t="s">
        <v>172</v>
      </c>
      <c r="C419" s="34" t="s">
        <v>1635</v>
      </c>
      <c r="D419" s="34" t="s">
        <v>430</v>
      </c>
      <c r="E419" s="34" t="s">
        <v>1096</v>
      </c>
      <c r="F419" s="34" t="s">
        <v>504</v>
      </c>
      <c r="G419" s="35">
        <v>53</v>
      </c>
      <c r="H419" s="35">
        <v>100</v>
      </c>
    </row>
    <row r="420" spans="1:8" ht="14.4" x14ac:dyDescent="0.3">
      <c r="A420" s="34" t="s">
        <v>1093</v>
      </c>
      <c r="B420" s="34" t="s">
        <v>172</v>
      </c>
      <c r="C420" s="34" t="s">
        <v>1635</v>
      </c>
      <c r="D420" s="34" t="s">
        <v>430</v>
      </c>
      <c r="E420" s="34" t="s">
        <v>1095</v>
      </c>
      <c r="F420" s="34" t="s">
        <v>503</v>
      </c>
      <c r="G420" s="35">
        <v>53</v>
      </c>
      <c r="H420" s="35">
        <v>100</v>
      </c>
    </row>
    <row r="421" spans="1:8" ht="14.4" x14ac:dyDescent="0.3">
      <c r="A421" s="34" t="s">
        <v>1093</v>
      </c>
      <c r="B421" s="34" t="s">
        <v>172</v>
      </c>
      <c r="C421" s="34" t="s">
        <v>1635</v>
      </c>
      <c r="D421" s="34" t="s">
        <v>430</v>
      </c>
      <c r="E421" s="34" t="s">
        <v>1094</v>
      </c>
      <c r="F421" s="34" t="s">
        <v>504</v>
      </c>
      <c r="G421" s="35">
        <v>40</v>
      </c>
      <c r="H421" s="35">
        <v>100</v>
      </c>
    </row>
    <row r="422" spans="1:8" ht="14.4" x14ac:dyDescent="0.3">
      <c r="A422" s="34" t="s">
        <v>1093</v>
      </c>
      <c r="B422" s="34" t="s">
        <v>172</v>
      </c>
      <c r="C422" s="34" t="s">
        <v>1635</v>
      </c>
      <c r="D422" s="34" t="s">
        <v>430</v>
      </c>
      <c r="E422" s="34" t="s">
        <v>1092</v>
      </c>
      <c r="F422" s="34" t="s">
        <v>503</v>
      </c>
      <c r="G422" s="35">
        <v>40</v>
      </c>
      <c r="H422" s="35">
        <v>100</v>
      </c>
    </row>
    <row r="423" spans="1:8" ht="14.4" x14ac:dyDescent="0.3">
      <c r="A423" s="34" t="s">
        <v>2137</v>
      </c>
      <c r="B423" s="34" t="s">
        <v>172</v>
      </c>
      <c r="C423" s="34" t="s">
        <v>1635</v>
      </c>
      <c r="D423" s="34" t="s">
        <v>2138</v>
      </c>
      <c r="E423" s="34" t="s">
        <v>2139</v>
      </c>
      <c r="F423" s="34" t="s">
        <v>504</v>
      </c>
      <c r="G423" s="35">
        <v>19</v>
      </c>
      <c r="H423" s="35">
        <v>30</v>
      </c>
    </row>
    <row r="424" spans="1:8" ht="14.4" x14ac:dyDescent="0.3">
      <c r="A424" s="34" t="s">
        <v>2137</v>
      </c>
      <c r="B424" s="34" t="s">
        <v>172</v>
      </c>
      <c r="C424" s="34" t="s">
        <v>1635</v>
      </c>
      <c r="D424" s="34" t="s">
        <v>2138</v>
      </c>
      <c r="E424" s="34" t="s">
        <v>2140</v>
      </c>
      <c r="F424" s="34" t="s">
        <v>503</v>
      </c>
      <c r="G424" s="35">
        <v>19</v>
      </c>
      <c r="H424" s="35">
        <v>30</v>
      </c>
    </row>
    <row r="425" spans="1:8" ht="14.4" x14ac:dyDescent="0.3">
      <c r="A425" s="34" t="s">
        <v>1090</v>
      </c>
      <c r="B425" s="34" t="s">
        <v>1089</v>
      </c>
      <c r="C425" s="34" t="s">
        <v>1635</v>
      </c>
      <c r="D425" s="34" t="s">
        <v>706</v>
      </c>
      <c r="E425" s="34" t="s">
        <v>1091</v>
      </c>
      <c r="F425" s="34" t="s">
        <v>504</v>
      </c>
      <c r="G425" s="35">
        <v>19</v>
      </c>
      <c r="H425" s="35">
        <v>20</v>
      </c>
    </row>
    <row r="426" spans="1:8" ht="14.4" x14ac:dyDescent="0.3">
      <c r="A426" s="34" t="s">
        <v>1090</v>
      </c>
      <c r="B426" s="34" t="s">
        <v>1089</v>
      </c>
      <c r="C426" s="34" t="s">
        <v>1635</v>
      </c>
      <c r="D426" s="34" t="s">
        <v>706</v>
      </c>
      <c r="E426" s="34" t="s">
        <v>1088</v>
      </c>
      <c r="F426" s="34" t="s">
        <v>503</v>
      </c>
      <c r="G426" s="35">
        <v>19</v>
      </c>
      <c r="H426" s="35">
        <v>20</v>
      </c>
    </row>
    <row r="427" spans="1:8" ht="14.4" x14ac:dyDescent="0.3">
      <c r="A427" s="34" t="s">
        <v>1087</v>
      </c>
      <c r="B427" s="34" t="s">
        <v>1086</v>
      </c>
      <c r="C427" s="34" t="s">
        <v>1635</v>
      </c>
      <c r="D427" s="34" t="s">
        <v>20</v>
      </c>
      <c r="E427" s="34" t="s">
        <v>1772</v>
      </c>
      <c r="F427" s="34" t="s">
        <v>556</v>
      </c>
      <c r="G427" s="35">
        <v>3</v>
      </c>
      <c r="H427" s="35">
        <v>99</v>
      </c>
    </row>
    <row r="428" spans="1:8" ht="14.4" x14ac:dyDescent="0.3">
      <c r="A428" s="34" t="s">
        <v>1583</v>
      </c>
      <c r="B428" s="34" t="s">
        <v>1584</v>
      </c>
      <c r="C428" s="34" t="s">
        <v>1635</v>
      </c>
      <c r="D428" s="34" t="s">
        <v>20</v>
      </c>
      <c r="E428" s="34" t="s">
        <v>1773</v>
      </c>
      <c r="F428" s="34" t="s">
        <v>556</v>
      </c>
      <c r="G428" s="35">
        <v>16</v>
      </c>
      <c r="H428" s="35">
        <v>99</v>
      </c>
    </row>
    <row r="429" spans="1:8" ht="14.4" x14ac:dyDescent="0.3">
      <c r="A429" s="34" t="s">
        <v>1082</v>
      </c>
      <c r="B429" s="34" t="s">
        <v>77</v>
      </c>
      <c r="C429" s="34" t="s">
        <v>1635</v>
      </c>
      <c r="D429" s="34" t="s">
        <v>263</v>
      </c>
      <c r="E429" s="34" t="s">
        <v>1085</v>
      </c>
      <c r="F429" s="34" t="s">
        <v>504</v>
      </c>
      <c r="G429" s="35">
        <v>18</v>
      </c>
      <c r="H429" s="35">
        <v>20</v>
      </c>
    </row>
    <row r="430" spans="1:8" ht="14.4" x14ac:dyDescent="0.3">
      <c r="A430" s="34" t="s">
        <v>1082</v>
      </c>
      <c r="B430" s="34" t="s">
        <v>77</v>
      </c>
      <c r="C430" s="34" t="s">
        <v>1635</v>
      </c>
      <c r="D430" s="34" t="s">
        <v>263</v>
      </c>
      <c r="E430" s="34" t="s">
        <v>1084</v>
      </c>
      <c r="F430" s="34" t="s">
        <v>503</v>
      </c>
      <c r="G430" s="35">
        <v>18</v>
      </c>
      <c r="H430" s="35">
        <v>20</v>
      </c>
    </row>
    <row r="431" spans="1:8" ht="14.4" x14ac:dyDescent="0.3">
      <c r="A431" s="34" t="s">
        <v>1082</v>
      </c>
      <c r="B431" s="34" t="s">
        <v>77</v>
      </c>
      <c r="C431" s="34" t="s">
        <v>1635</v>
      </c>
      <c r="D431" s="34" t="s">
        <v>263</v>
      </c>
      <c r="E431" s="34" t="s">
        <v>1774</v>
      </c>
      <c r="F431" s="34" t="s">
        <v>689</v>
      </c>
      <c r="G431" s="35">
        <v>18</v>
      </c>
      <c r="H431" s="35">
        <v>20</v>
      </c>
    </row>
    <row r="432" spans="1:8" ht="14.4" x14ac:dyDescent="0.3">
      <c r="A432" s="34" t="s">
        <v>1082</v>
      </c>
      <c r="B432" s="34" t="s">
        <v>77</v>
      </c>
      <c r="C432" s="34" t="s">
        <v>1635</v>
      </c>
      <c r="D432" s="34" t="s">
        <v>20</v>
      </c>
      <c r="E432" s="34" t="s">
        <v>1083</v>
      </c>
      <c r="F432" s="34" t="s">
        <v>504</v>
      </c>
      <c r="G432" s="35">
        <v>111</v>
      </c>
      <c r="H432" s="35">
        <v>200</v>
      </c>
    </row>
    <row r="433" spans="1:8" ht="14.4" x14ac:dyDescent="0.3">
      <c r="A433" s="34" t="s">
        <v>1082</v>
      </c>
      <c r="B433" s="34" t="s">
        <v>77</v>
      </c>
      <c r="C433" s="34" t="s">
        <v>1635</v>
      </c>
      <c r="D433" s="34" t="s">
        <v>20</v>
      </c>
      <c r="E433" s="34" t="s">
        <v>1081</v>
      </c>
      <c r="F433" s="34" t="s">
        <v>503</v>
      </c>
      <c r="G433" s="35">
        <v>111</v>
      </c>
      <c r="H433" s="35">
        <v>200</v>
      </c>
    </row>
    <row r="434" spans="1:8" ht="14.4" x14ac:dyDescent="0.3">
      <c r="A434" s="34" t="s">
        <v>1080</v>
      </c>
      <c r="B434" s="34" t="s">
        <v>1079</v>
      </c>
      <c r="C434" s="34" t="s">
        <v>1635</v>
      </c>
      <c r="D434" s="34" t="s">
        <v>8</v>
      </c>
      <c r="E434" s="34" t="s">
        <v>1078</v>
      </c>
      <c r="F434" s="34" t="s">
        <v>556</v>
      </c>
      <c r="G434" s="35">
        <v>7</v>
      </c>
      <c r="H434" s="35">
        <v>100</v>
      </c>
    </row>
    <row r="435" spans="1:8" ht="14.4" x14ac:dyDescent="0.3">
      <c r="A435" s="34" t="s">
        <v>1077</v>
      </c>
      <c r="B435" s="34" t="s">
        <v>1076</v>
      </c>
      <c r="C435" s="34" t="s">
        <v>1635</v>
      </c>
      <c r="D435" s="34" t="s">
        <v>305</v>
      </c>
      <c r="E435" s="34" t="s">
        <v>1075</v>
      </c>
      <c r="F435" s="34" t="s">
        <v>556</v>
      </c>
      <c r="G435" s="35">
        <v>9</v>
      </c>
      <c r="H435" s="35">
        <v>100</v>
      </c>
    </row>
    <row r="436" spans="1:8" ht="14.4" x14ac:dyDescent="0.3">
      <c r="A436" s="34" t="s">
        <v>1071</v>
      </c>
      <c r="B436" s="34" t="s">
        <v>79</v>
      </c>
      <c r="C436" s="34" t="s">
        <v>1635</v>
      </c>
      <c r="D436" s="34" t="s">
        <v>42</v>
      </c>
      <c r="E436" s="34" t="s">
        <v>1074</v>
      </c>
      <c r="F436" s="34" t="s">
        <v>504</v>
      </c>
      <c r="G436" s="35">
        <v>12</v>
      </c>
      <c r="H436" s="35">
        <v>20</v>
      </c>
    </row>
    <row r="437" spans="1:8" ht="14.4" x14ac:dyDescent="0.3">
      <c r="A437" s="34" t="s">
        <v>1071</v>
      </c>
      <c r="B437" s="34" t="s">
        <v>79</v>
      </c>
      <c r="C437" s="34" t="s">
        <v>1635</v>
      </c>
      <c r="D437" s="34" t="s">
        <v>42</v>
      </c>
      <c r="E437" s="34" t="s">
        <v>1073</v>
      </c>
      <c r="F437" s="34" t="s">
        <v>503</v>
      </c>
      <c r="G437" s="35">
        <v>12</v>
      </c>
      <c r="H437" s="35">
        <v>20</v>
      </c>
    </row>
    <row r="438" spans="1:8" ht="14.4" x14ac:dyDescent="0.3">
      <c r="A438" s="34" t="s">
        <v>1071</v>
      </c>
      <c r="B438" s="34" t="s">
        <v>79</v>
      </c>
      <c r="C438" s="34" t="s">
        <v>1635</v>
      </c>
      <c r="D438" s="34" t="s">
        <v>42</v>
      </c>
      <c r="E438" s="34" t="s">
        <v>1072</v>
      </c>
      <c r="F438" s="34" t="s">
        <v>504</v>
      </c>
      <c r="G438" s="35">
        <v>46</v>
      </c>
      <c r="H438" s="35">
        <v>100</v>
      </c>
    </row>
    <row r="439" spans="1:8" ht="14.4" x14ac:dyDescent="0.3">
      <c r="A439" s="34" t="s">
        <v>1071</v>
      </c>
      <c r="B439" s="34" t="s">
        <v>79</v>
      </c>
      <c r="C439" s="34" t="s">
        <v>1635</v>
      </c>
      <c r="D439" s="34" t="s">
        <v>42</v>
      </c>
      <c r="E439" s="34" t="s">
        <v>1070</v>
      </c>
      <c r="F439" s="34" t="s">
        <v>503</v>
      </c>
      <c r="G439" s="35">
        <v>46</v>
      </c>
      <c r="H439" s="35">
        <v>100</v>
      </c>
    </row>
    <row r="440" spans="1:8" ht="14.4" x14ac:dyDescent="0.3">
      <c r="A440" s="34" t="s">
        <v>1069</v>
      </c>
      <c r="B440" s="34" t="s">
        <v>1068</v>
      </c>
      <c r="C440" s="34" t="s">
        <v>1635</v>
      </c>
      <c r="D440" s="34" t="s">
        <v>42</v>
      </c>
      <c r="E440" s="34" t="s">
        <v>1067</v>
      </c>
      <c r="F440" s="34" t="s">
        <v>556</v>
      </c>
      <c r="G440" s="35">
        <v>5</v>
      </c>
      <c r="H440" s="35">
        <v>5</v>
      </c>
    </row>
    <row r="441" spans="1:8" ht="14.4" x14ac:dyDescent="0.3">
      <c r="A441" s="34" t="s">
        <v>1066</v>
      </c>
      <c r="B441" s="34" t="s">
        <v>1065</v>
      </c>
      <c r="C441" s="34" t="s">
        <v>1635</v>
      </c>
      <c r="D441" s="34" t="s">
        <v>1585</v>
      </c>
      <c r="E441" s="34" t="s">
        <v>1064</v>
      </c>
      <c r="F441" s="34" t="s">
        <v>503</v>
      </c>
      <c r="G441" s="35">
        <v>56</v>
      </c>
      <c r="H441" s="35">
        <v>100</v>
      </c>
    </row>
    <row r="442" spans="1:8" ht="14.4" x14ac:dyDescent="0.3">
      <c r="A442" s="34" t="s">
        <v>2062</v>
      </c>
      <c r="B442" s="34" t="s">
        <v>2063</v>
      </c>
      <c r="C442" s="34" t="s">
        <v>1635</v>
      </c>
      <c r="D442" s="34" t="s">
        <v>898</v>
      </c>
      <c r="E442" s="34" t="s">
        <v>2062</v>
      </c>
      <c r="F442" s="34" t="s">
        <v>556</v>
      </c>
      <c r="G442" s="35">
        <v>6</v>
      </c>
      <c r="H442" s="35">
        <v>20</v>
      </c>
    </row>
    <row r="443" spans="1:8" ht="14.4" x14ac:dyDescent="0.3">
      <c r="A443" s="34" t="s">
        <v>1062</v>
      </c>
      <c r="B443" s="34" t="s">
        <v>1061</v>
      </c>
      <c r="C443" s="34" t="s">
        <v>1635</v>
      </c>
      <c r="D443" s="34" t="s">
        <v>898</v>
      </c>
      <c r="E443" s="34" t="s">
        <v>1063</v>
      </c>
      <c r="F443" s="34" t="s">
        <v>504</v>
      </c>
      <c r="G443" s="35">
        <v>8</v>
      </c>
      <c r="H443" s="35">
        <v>100</v>
      </c>
    </row>
    <row r="444" spans="1:8" ht="14.4" x14ac:dyDescent="0.3">
      <c r="A444" s="34" t="s">
        <v>1062</v>
      </c>
      <c r="B444" s="34" t="s">
        <v>1061</v>
      </c>
      <c r="C444" s="34" t="s">
        <v>1635</v>
      </c>
      <c r="D444" s="34" t="s">
        <v>898</v>
      </c>
      <c r="E444" s="34" t="s">
        <v>1060</v>
      </c>
      <c r="F444" s="34" t="s">
        <v>503</v>
      </c>
      <c r="G444" s="35">
        <v>8</v>
      </c>
      <c r="H444" s="35">
        <v>100</v>
      </c>
    </row>
    <row r="445" spans="1:8" ht="14.4" x14ac:dyDescent="0.3">
      <c r="A445" s="34" t="s">
        <v>2237</v>
      </c>
      <c r="B445" s="34" t="s">
        <v>2238</v>
      </c>
      <c r="C445" s="34" t="s">
        <v>1635</v>
      </c>
      <c r="D445" s="34" t="s">
        <v>42</v>
      </c>
      <c r="E445" s="34" t="s">
        <v>2239</v>
      </c>
      <c r="F445" s="34" t="s">
        <v>556</v>
      </c>
      <c r="G445" s="35">
        <v>1</v>
      </c>
      <c r="H445" s="35">
        <v>10</v>
      </c>
    </row>
    <row r="446" spans="1:8" ht="14.4" x14ac:dyDescent="0.3">
      <c r="A446" s="34" t="s">
        <v>1775</v>
      </c>
      <c r="B446" s="34" t="s">
        <v>1776</v>
      </c>
      <c r="C446" s="34" t="s">
        <v>1635</v>
      </c>
      <c r="D446" s="34" t="s">
        <v>190</v>
      </c>
      <c r="E446" s="34" t="s">
        <v>1777</v>
      </c>
      <c r="F446" s="34" t="s">
        <v>504</v>
      </c>
      <c r="G446" s="35">
        <v>11</v>
      </c>
      <c r="H446" s="35">
        <v>100</v>
      </c>
    </row>
    <row r="447" spans="1:8" ht="14.4" x14ac:dyDescent="0.3">
      <c r="A447" s="34" t="s">
        <v>1775</v>
      </c>
      <c r="B447" s="34" t="s">
        <v>1776</v>
      </c>
      <c r="C447" s="34" t="s">
        <v>1635</v>
      </c>
      <c r="D447" s="34" t="s">
        <v>190</v>
      </c>
      <c r="E447" s="34" t="s">
        <v>1778</v>
      </c>
      <c r="F447" s="34" t="s">
        <v>503</v>
      </c>
      <c r="G447" s="35">
        <v>11</v>
      </c>
      <c r="H447" s="35">
        <v>100</v>
      </c>
    </row>
    <row r="448" spans="1:8" ht="14.4" x14ac:dyDescent="0.3">
      <c r="A448" s="34" t="s">
        <v>1059</v>
      </c>
      <c r="B448" s="34" t="s">
        <v>1058</v>
      </c>
      <c r="C448" s="34" t="s">
        <v>1635</v>
      </c>
      <c r="D448" s="34" t="s">
        <v>514</v>
      </c>
      <c r="E448" s="34" t="s">
        <v>1779</v>
      </c>
      <c r="F448" s="34" t="s">
        <v>504</v>
      </c>
      <c r="G448" s="35">
        <v>13</v>
      </c>
      <c r="H448" s="35">
        <v>15</v>
      </c>
    </row>
    <row r="449" spans="1:8" ht="14.4" x14ac:dyDescent="0.3">
      <c r="A449" s="34" t="s">
        <v>1059</v>
      </c>
      <c r="B449" s="34" t="s">
        <v>1058</v>
      </c>
      <c r="C449" s="34" t="s">
        <v>1635</v>
      </c>
      <c r="D449" s="34" t="s">
        <v>514</v>
      </c>
      <c r="E449" s="34" t="s">
        <v>1057</v>
      </c>
      <c r="F449" s="34" t="s">
        <v>504</v>
      </c>
      <c r="G449" s="35">
        <v>73</v>
      </c>
      <c r="H449" s="35">
        <v>200</v>
      </c>
    </row>
    <row r="450" spans="1:8" ht="14.4" x14ac:dyDescent="0.3">
      <c r="A450" s="34" t="s">
        <v>1056</v>
      </c>
      <c r="B450" s="34" t="s">
        <v>1055</v>
      </c>
      <c r="C450" s="34" t="s">
        <v>1635</v>
      </c>
      <c r="D450" s="34" t="s">
        <v>1780</v>
      </c>
      <c r="E450" s="34" t="s">
        <v>1054</v>
      </c>
      <c r="F450" s="34" t="s">
        <v>504</v>
      </c>
      <c r="G450" s="35">
        <v>10</v>
      </c>
      <c r="H450" s="35">
        <v>50</v>
      </c>
    </row>
    <row r="451" spans="1:8" ht="14.4" x14ac:dyDescent="0.3">
      <c r="A451" s="34" t="s">
        <v>1781</v>
      </c>
      <c r="B451" s="34" t="s">
        <v>401</v>
      </c>
      <c r="C451" s="34" t="s">
        <v>1635</v>
      </c>
      <c r="D451" s="34" t="s">
        <v>304</v>
      </c>
      <c r="E451" s="34" t="s">
        <v>1782</v>
      </c>
      <c r="F451" s="34" t="s">
        <v>504</v>
      </c>
      <c r="G451" s="35">
        <v>10</v>
      </c>
      <c r="H451" s="35">
        <v>100</v>
      </c>
    </row>
    <row r="452" spans="1:8" ht="14.4" x14ac:dyDescent="0.3">
      <c r="A452" s="34" t="s">
        <v>1781</v>
      </c>
      <c r="B452" s="34" t="s">
        <v>401</v>
      </c>
      <c r="C452" s="34" t="s">
        <v>1635</v>
      </c>
      <c r="D452" s="34" t="s">
        <v>304</v>
      </c>
      <c r="E452" s="34" t="s">
        <v>1783</v>
      </c>
      <c r="F452" s="34" t="s">
        <v>503</v>
      </c>
      <c r="G452" s="35">
        <v>10</v>
      </c>
      <c r="H452" s="35">
        <v>100</v>
      </c>
    </row>
    <row r="453" spans="1:8" ht="14.4" x14ac:dyDescent="0.3">
      <c r="A453" s="34" t="s">
        <v>1053</v>
      </c>
      <c r="B453" s="34" t="s">
        <v>1052</v>
      </c>
      <c r="C453" s="34" t="s">
        <v>1635</v>
      </c>
      <c r="D453" s="34" t="s">
        <v>1051</v>
      </c>
      <c r="E453" s="34" t="s">
        <v>1050</v>
      </c>
      <c r="F453" s="34" t="s">
        <v>504</v>
      </c>
      <c r="G453" s="35">
        <v>10</v>
      </c>
      <c r="H453" s="35">
        <v>25</v>
      </c>
    </row>
    <row r="454" spans="1:8" ht="14.4" x14ac:dyDescent="0.3">
      <c r="A454" s="34" t="s">
        <v>1784</v>
      </c>
      <c r="B454" s="34" t="s">
        <v>1785</v>
      </c>
      <c r="C454" s="34" t="s">
        <v>1635</v>
      </c>
      <c r="D454" s="34" t="s">
        <v>304</v>
      </c>
      <c r="E454" s="34" t="s">
        <v>1786</v>
      </c>
      <c r="F454" s="34" t="s">
        <v>504</v>
      </c>
      <c r="G454" s="35">
        <v>10</v>
      </c>
      <c r="H454" s="35">
        <v>100</v>
      </c>
    </row>
    <row r="455" spans="1:8" ht="14.4" x14ac:dyDescent="0.3">
      <c r="A455" s="34" t="s">
        <v>1784</v>
      </c>
      <c r="B455" s="34" t="s">
        <v>1785</v>
      </c>
      <c r="C455" s="34" t="s">
        <v>1635</v>
      </c>
      <c r="D455" s="34" t="s">
        <v>304</v>
      </c>
      <c r="E455" s="34" t="s">
        <v>1787</v>
      </c>
      <c r="F455" s="34" t="s">
        <v>503</v>
      </c>
      <c r="G455" s="35">
        <v>10</v>
      </c>
      <c r="H455" s="35">
        <v>100</v>
      </c>
    </row>
    <row r="456" spans="1:8" ht="14.4" x14ac:dyDescent="0.3">
      <c r="A456" s="34" t="s">
        <v>1788</v>
      </c>
      <c r="B456" s="34" t="s">
        <v>1789</v>
      </c>
      <c r="C456" s="34" t="s">
        <v>1635</v>
      </c>
      <c r="D456" s="34" t="s">
        <v>698</v>
      </c>
      <c r="E456" s="34" t="s">
        <v>1790</v>
      </c>
      <c r="F456" s="34" t="s">
        <v>504</v>
      </c>
      <c r="G456" s="35">
        <v>10</v>
      </c>
      <c r="H456" s="35">
        <v>15</v>
      </c>
    </row>
    <row r="457" spans="1:8" ht="14.4" x14ac:dyDescent="0.3">
      <c r="A457" s="34" t="s">
        <v>1788</v>
      </c>
      <c r="B457" s="34" t="s">
        <v>1789</v>
      </c>
      <c r="C457" s="34" t="s">
        <v>1635</v>
      </c>
      <c r="D457" s="34" t="s">
        <v>698</v>
      </c>
      <c r="E457" s="34" t="s">
        <v>1791</v>
      </c>
      <c r="F457" s="34" t="s">
        <v>503</v>
      </c>
      <c r="G457" s="35">
        <v>10</v>
      </c>
      <c r="H457" s="35">
        <v>15</v>
      </c>
    </row>
    <row r="458" spans="1:8" ht="14.4" x14ac:dyDescent="0.3">
      <c r="A458" s="34" t="s">
        <v>1788</v>
      </c>
      <c r="B458" s="34" t="s">
        <v>1789</v>
      </c>
      <c r="C458" s="34" t="s">
        <v>1635</v>
      </c>
      <c r="D458" s="34" t="s">
        <v>698</v>
      </c>
      <c r="E458" s="34" t="s">
        <v>1792</v>
      </c>
      <c r="F458" s="34" t="s">
        <v>504</v>
      </c>
      <c r="G458" s="35">
        <v>34</v>
      </c>
      <c r="H458" s="35">
        <v>100</v>
      </c>
    </row>
    <row r="459" spans="1:8" ht="14.4" x14ac:dyDescent="0.3">
      <c r="A459" s="34" t="s">
        <v>1788</v>
      </c>
      <c r="B459" s="34" t="s">
        <v>1789</v>
      </c>
      <c r="C459" s="34" t="s">
        <v>1635</v>
      </c>
      <c r="D459" s="34" t="s">
        <v>698</v>
      </c>
      <c r="E459" s="34" t="s">
        <v>1793</v>
      </c>
      <c r="F459" s="34" t="s">
        <v>503</v>
      </c>
      <c r="G459" s="35">
        <v>34</v>
      </c>
      <c r="H459" s="35">
        <v>100</v>
      </c>
    </row>
    <row r="460" spans="1:8" ht="14.4" x14ac:dyDescent="0.3">
      <c r="A460" s="34" t="s">
        <v>2263</v>
      </c>
      <c r="B460" s="34" t="s">
        <v>2264</v>
      </c>
      <c r="C460" s="34" t="s">
        <v>1635</v>
      </c>
      <c r="D460" s="34" t="s">
        <v>729</v>
      </c>
      <c r="E460" s="34" t="s">
        <v>2265</v>
      </c>
      <c r="F460" s="34" t="s">
        <v>556</v>
      </c>
      <c r="G460" s="35">
        <v>1</v>
      </c>
      <c r="H460" s="35">
        <v>1</v>
      </c>
    </row>
    <row r="461" spans="1:8" ht="14.4" x14ac:dyDescent="0.3">
      <c r="A461" s="34" t="s">
        <v>1048</v>
      </c>
      <c r="B461" s="34" t="s">
        <v>1047</v>
      </c>
      <c r="C461" s="34" t="s">
        <v>1635</v>
      </c>
      <c r="D461" s="34" t="s">
        <v>2240</v>
      </c>
      <c r="E461" s="34" t="s">
        <v>1794</v>
      </c>
      <c r="F461" s="34" t="s">
        <v>504</v>
      </c>
      <c r="G461" s="35">
        <v>17</v>
      </c>
      <c r="H461" s="35">
        <v>20</v>
      </c>
    </row>
    <row r="462" spans="1:8" ht="14.4" x14ac:dyDescent="0.3">
      <c r="A462" s="34" t="s">
        <v>1048</v>
      </c>
      <c r="B462" s="34" t="s">
        <v>1047</v>
      </c>
      <c r="C462" s="34" t="s">
        <v>1635</v>
      </c>
      <c r="D462" s="34" t="s">
        <v>1139</v>
      </c>
      <c r="E462" s="34" t="s">
        <v>1049</v>
      </c>
      <c r="F462" s="34" t="s">
        <v>504</v>
      </c>
      <c r="G462" s="35">
        <v>84</v>
      </c>
      <c r="H462" s="35">
        <v>200</v>
      </c>
    </row>
    <row r="463" spans="1:8" ht="14.4" x14ac:dyDescent="0.3">
      <c r="A463" s="34" t="s">
        <v>1587</v>
      </c>
      <c r="B463" s="34" t="s">
        <v>1588</v>
      </c>
      <c r="C463" s="34" t="s">
        <v>1635</v>
      </c>
      <c r="D463" s="34" t="s">
        <v>432</v>
      </c>
      <c r="E463" s="34" t="s">
        <v>1589</v>
      </c>
      <c r="F463" s="34" t="s">
        <v>504</v>
      </c>
      <c r="G463" s="35">
        <v>11</v>
      </c>
      <c r="H463" s="35">
        <v>100</v>
      </c>
    </row>
    <row r="464" spans="1:8" ht="14.4" x14ac:dyDescent="0.3">
      <c r="A464" s="34" t="s">
        <v>1587</v>
      </c>
      <c r="B464" s="34" t="s">
        <v>1588</v>
      </c>
      <c r="C464" s="34" t="s">
        <v>1635</v>
      </c>
      <c r="D464" s="34" t="s">
        <v>432</v>
      </c>
      <c r="E464" s="34" t="s">
        <v>1590</v>
      </c>
      <c r="F464" s="34" t="s">
        <v>503</v>
      </c>
      <c r="G464" s="35">
        <v>11</v>
      </c>
      <c r="H464" s="35">
        <v>100</v>
      </c>
    </row>
    <row r="465" spans="1:8" ht="14.4" x14ac:dyDescent="0.3">
      <c r="A465" s="34" t="s">
        <v>1587</v>
      </c>
      <c r="B465" s="34" t="s">
        <v>1588</v>
      </c>
      <c r="C465" s="34" t="s">
        <v>1635</v>
      </c>
      <c r="D465" s="34" t="s">
        <v>432</v>
      </c>
      <c r="E465" s="34" t="s">
        <v>1795</v>
      </c>
      <c r="F465" s="34" t="s">
        <v>504</v>
      </c>
      <c r="G465" s="35">
        <v>5</v>
      </c>
      <c r="H465" s="35">
        <v>100</v>
      </c>
    </row>
    <row r="466" spans="1:8" ht="14.4" x14ac:dyDescent="0.3">
      <c r="A466" s="34" t="s">
        <v>1587</v>
      </c>
      <c r="B466" s="34" t="s">
        <v>1588</v>
      </c>
      <c r="C466" s="34" t="s">
        <v>1635</v>
      </c>
      <c r="D466" s="34" t="s">
        <v>432</v>
      </c>
      <c r="E466" s="34" t="s">
        <v>1796</v>
      </c>
      <c r="F466" s="34" t="s">
        <v>503</v>
      </c>
      <c r="G466" s="35">
        <v>5</v>
      </c>
      <c r="H466" s="35">
        <v>100</v>
      </c>
    </row>
    <row r="467" spans="1:8" ht="14.4" x14ac:dyDescent="0.3">
      <c r="A467" s="34" t="s">
        <v>1797</v>
      </c>
      <c r="B467" s="34" t="s">
        <v>1798</v>
      </c>
      <c r="C467" s="34" t="s">
        <v>1635</v>
      </c>
      <c r="D467" s="34" t="s">
        <v>2294</v>
      </c>
      <c r="E467" s="34" t="s">
        <v>1799</v>
      </c>
      <c r="F467" s="34" t="s">
        <v>504</v>
      </c>
      <c r="G467" s="35">
        <v>6</v>
      </c>
      <c r="H467" s="35">
        <v>100</v>
      </c>
    </row>
    <row r="468" spans="1:8" ht="14.4" x14ac:dyDescent="0.3">
      <c r="A468" s="34" t="s">
        <v>1797</v>
      </c>
      <c r="B468" s="34" t="s">
        <v>1798</v>
      </c>
      <c r="C468" s="34" t="s">
        <v>1635</v>
      </c>
      <c r="D468" s="34" t="s">
        <v>1726</v>
      </c>
      <c r="E468" s="34" t="s">
        <v>1800</v>
      </c>
      <c r="F468" s="34" t="s">
        <v>503</v>
      </c>
      <c r="G468" s="35">
        <v>6</v>
      </c>
      <c r="H468" s="35">
        <v>100</v>
      </c>
    </row>
    <row r="469" spans="1:8" ht="14.4" x14ac:dyDescent="0.3">
      <c r="A469" s="34" t="s">
        <v>1801</v>
      </c>
      <c r="B469" s="34" t="s">
        <v>1802</v>
      </c>
      <c r="C469" s="34" t="s">
        <v>1635</v>
      </c>
      <c r="D469" s="34" t="s">
        <v>1726</v>
      </c>
      <c r="E469" s="34" t="s">
        <v>1803</v>
      </c>
      <c r="F469" s="34" t="s">
        <v>503</v>
      </c>
      <c r="G469" s="35">
        <v>0</v>
      </c>
      <c r="H469" s="35">
        <v>15</v>
      </c>
    </row>
    <row r="470" spans="1:8" ht="14.4" x14ac:dyDescent="0.3">
      <c r="A470" s="34" t="s">
        <v>1801</v>
      </c>
      <c r="B470" s="34" t="s">
        <v>1802</v>
      </c>
      <c r="C470" s="34" t="s">
        <v>1635</v>
      </c>
      <c r="D470" s="34" t="s">
        <v>702</v>
      </c>
      <c r="E470" s="34" t="s">
        <v>1804</v>
      </c>
      <c r="F470" s="34" t="s">
        <v>503</v>
      </c>
      <c r="G470" s="35">
        <v>100</v>
      </c>
      <c r="H470" s="35">
        <v>100</v>
      </c>
    </row>
    <row r="471" spans="1:8" ht="14.4" x14ac:dyDescent="0.3">
      <c r="A471" s="34" t="s">
        <v>1046</v>
      </c>
      <c r="B471" s="34" t="s">
        <v>1045</v>
      </c>
      <c r="C471" s="34" t="s">
        <v>1635</v>
      </c>
      <c r="E471" s="34" t="s">
        <v>1044</v>
      </c>
      <c r="F471" s="34" t="s">
        <v>503</v>
      </c>
      <c r="G471" s="35">
        <v>40</v>
      </c>
      <c r="H471" s="35">
        <v>100</v>
      </c>
    </row>
    <row r="472" spans="1:8" ht="14.4" x14ac:dyDescent="0.3">
      <c r="A472" s="34" t="s">
        <v>1037</v>
      </c>
      <c r="B472" s="34" t="s">
        <v>1036</v>
      </c>
      <c r="C472" s="34" t="s">
        <v>1635</v>
      </c>
      <c r="D472" s="34" t="s">
        <v>1041</v>
      </c>
      <c r="E472" s="34" t="s">
        <v>1805</v>
      </c>
      <c r="F472" s="34" t="s">
        <v>503</v>
      </c>
      <c r="G472" s="35">
        <v>3</v>
      </c>
      <c r="H472" s="35">
        <v>15</v>
      </c>
    </row>
    <row r="473" spans="1:8" ht="14.4" x14ac:dyDescent="0.3">
      <c r="A473" s="34" t="s">
        <v>1037</v>
      </c>
      <c r="B473" s="34" t="s">
        <v>1036</v>
      </c>
      <c r="C473" s="34" t="s">
        <v>1635</v>
      </c>
      <c r="E473" s="34" t="s">
        <v>1806</v>
      </c>
      <c r="F473" s="34" t="s">
        <v>503</v>
      </c>
      <c r="G473" s="35">
        <v>0</v>
      </c>
      <c r="H473" s="35">
        <v>100</v>
      </c>
    </row>
    <row r="474" spans="1:8" ht="14.4" x14ac:dyDescent="0.3">
      <c r="A474" s="34" t="s">
        <v>1037</v>
      </c>
      <c r="B474" s="34" t="s">
        <v>1036</v>
      </c>
      <c r="C474" s="34" t="s">
        <v>1635</v>
      </c>
      <c r="E474" s="34" t="s">
        <v>1807</v>
      </c>
      <c r="F474" s="34" t="s">
        <v>503</v>
      </c>
      <c r="G474" s="35">
        <v>0</v>
      </c>
      <c r="H474" s="35">
        <v>100</v>
      </c>
    </row>
    <row r="475" spans="1:8" ht="14.4" x14ac:dyDescent="0.3">
      <c r="A475" s="34" t="s">
        <v>1037</v>
      </c>
      <c r="B475" s="34" t="s">
        <v>1036</v>
      </c>
      <c r="C475" s="34" t="s">
        <v>1635</v>
      </c>
      <c r="D475" s="34" t="s">
        <v>1041</v>
      </c>
      <c r="E475" s="34" t="s">
        <v>1043</v>
      </c>
      <c r="F475" s="34" t="s">
        <v>503</v>
      </c>
      <c r="G475" s="35">
        <v>19</v>
      </c>
      <c r="H475" s="35">
        <v>100</v>
      </c>
    </row>
    <row r="476" spans="1:8" ht="14.4" x14ac:dyDescent="0.3">
      <c r="A476" s="34" t="s">
        <v>1037</v>
      </c>
      <c r="B476" s="34" t="s">
        <v>1036</v>
      </c>
      <c r="C476" s="34" t="s">
        <v>1635</v>
      </c>
      <c r="D476" s="34" t="s">
        <v>441</v>
      </c>
      <c r="E476" s="34" t="s">
        <v>1042</v>
      </c>
      <c r="F476" s="34" t="s">
        <v>503</v>
      </c>
      <c r="G476" s="35">
        <v>19</v>
      </c>
      <c r="H476" s="35">
        <v>100</v>
      </c>
    </row>
    <row r="477" spans="1:8" ht="14.4" x14ac:dyDescent="0.3">
      <c r="A477" s="34" t="s">
        <v>1037</v>
      </c>
      <c r="B477" s="34" t="s">
        <v>1036</v>
      </c>
      <c r="C477" s="34" t="s">
        <v>1635</v>
      </c>
      <c r="D477" s="34" t="s">
        <v>441</v>
      </c>
      <c r="E477" s="34" t="s">
        <v>1040</v>
      </c>
      <c r="F477" s="34" t="s">
        <v>503</v>
      </c>
      <c r="G477" s="35">
        <v>26</v>
      </c>
      <c r="H477" s="35">
        <v>100</v>
      </c>
    </row>
    <row r="478" spans="1:8" ht="14.4" x14ac:dyDescent="0.3">
      <c r="A478" s="34" t="s">
        <v>1037</v>
      </c>
      <c r="B478" s="34" t="s">
        <v>1036</v>
      </c>
      <c r="C478" s="34" t="s">
        <v>1635</v>
      </c>
      <c r="D478" s="34" t="s">
        <v>306</v>
      </c>
      <c r="E478" s="34" t="s">
        <v>1039</v>
      </c>
      <c r="F478" s="34" t="s">
        <v>503</v>
      </c>
      <c r="G478" s="35">
        <v>28</v>
      </c>
      <c r="H478" s="35">
        <v>100</v>
      </c>
    </row>
    <row r="479" spans="1:8" ht="14.4" x14ac:dyDescent="0.3">
      <c r="A479" s="34" t="s">
        <v>1037</v>
      </c>
      <c r="B479" s="34" t="s">
        <v>1036</v>
      </c>
      <c r="C479" s="34" t="s">
        <v>1635</v>
      </c>
      <c r="D479" s="34" t="s">
        <v>466</v>
      </c>
      <c r="E479" s="34" t="s">
        <v>1038</v>
      </c>
      <c r="F479" s="34" t="s">
        <v>503</v>
      </c>
      <c r="G479" s="35">
        <v>14</v>
      </c>
      <c r="H479" s="35">
        <v>100</v>
      </c>
    </row>
    <row r="480" spans="1:8" ht="14.4" x14ac:dyDescent="0.3">
      <c r="A480" s="34" t="s">
        <v>2241</v>
      </c>
      <c r="B480" s="34" t="s">
        <v>2242</v>
      </c>
      <c r="C480" s="34" t="s">
        <v>1635</v>
      </c>
      <c r="D480" s="34" t="s">
        <v>1032</v>
      </c>
      <c r="E480" s="34" t="s">
        <v>2259</v>
      </c>
      <c r="F480" s="34" t="s">
        <v>503</v>
      </c>
      <c r="G480" s="35">
        <v>1</v>
      </c>
      <c r="H480" s="35">
        <v>1</v>
      </c>
    </row>
    <row r="481" spans="1:8" ht="14.4" x14ac:dyDescent="0.3">
      <c r="A481" s="34" t="s">
        <v>1808</v>
      </c>
      <c r="B481" s="34" t="s">
        <v>1809</v>
      </c>
      <c r="C481" s="34" t="s">
        <v>1635</v>
      </c>
      <c r="D481" s="34" t="s">
        <v>1032</v>
      </c>
      <c r="E481" s="34" t="s">
        <v>1810</v>
      </c>
      <c r="F481" s="34" t="s">
        <v>503</v>
      </c>
      <c r="G481" s="35">
        <v>9</v>
      </c>
      <c r="H481" s="35">
        <v>15</v>
      </c>
    </row>
    <row r="482" spans="1:8" ht="14.4" x14ac:dyDescent="0.3">
      <c r="A482" s="34" t="s">
        <v>1808</v>
      </c>
      <c r="B482" s="34" t="s">
        <v>1809</v>
      </c>
      <c r="C482" s="34" t="s">
        <v>1635</v>
      </c>
      <c r="D482" s="34" t="s">
        <v>1032</v>
      </c>
      <c r="E482" s="34" t="s">
        <v>1811</v>
      </c>
      <c r="F482" s="34" t="s">
        <v>503</v>
      </c>
      <c r="G482" s="35">
        <v>1</v>
      </c>
      <c r="H482" s="35">
        <v>1</v>
      </c>
    </row>
    <row r="483" spans="1:8" ht="14.4" x14ac:dyDescent="0.3">
      <c r="A483" s="34" t="s">
        <v>1033</v>
      </c>
      <c r="B483" s="34" t="s">
        <v>465</v>
      </c>
      <c r="C483" s="34" t="s">
        <v>1635</v>
      </c>
      <c r="D483" s="34" t="s">
        <v>1032</v>
      </c>
      <c r="E483" s="34" t="s">
        <v>1035</v>
      </c>
      <c r="F483" s="34" t="s">
        <v>503</v>
      </c>
      <c r="G483" s="35">
        <v>6</v>
      </c>
      <c r="H483" s="35">
        <v>15</v>
      </c>
    </row>
    <row r="484" spans="1:8" ht="14.4" x14ac:dyDescent="0.3">
      <c r="A484" s="34" t="s">
        <v>1033</v>
      </c>
      <c r="B484" s="34" t="s">
        <v>465</v>
      </c>
      <c r="C484" s="34" t="s">
        <v>1635</v>
      </c>
      <c r="D484" s="34" t="s">
        <v>466</v>
      </c>
      <c r="E484" s="34" t="s">
        <v>1034</v>
      </c>
      <c r="F484" s="34" t="s">
        <v>503</v>
      </c>
      <c r="G484" s="35">
        <v>4</v>
      </c>
      <c r="H484" s="35">
        <v>100</v>
      </c>
    </row>
    <row r="485" spans="1:8" ht="14.4" x14ac:dyDescent="0.3">
      <c r="A485" s="34" t="s">
        <v>1033</v>
      </c>
      <c r="B485" s="34" t="s">
        <v>465</v>
      </c>
      <c r="C485" s="34" t="s">
        <v>1635</v>
      </c>
      <c r="D485" s="34" t="s">
        <v>1032</v>
      </c>
      <c r="E485" s="34" t="s">
        <v>2141</v>
      </c>
      <c r="F485" s="34" t="s">
        <v>503</v>
      </c>
      <c r="G485" s="35">
        <v>2</v>
      </c>
      <c r="H485" s="35">
        <v>100</v>
      </c>
    </row>
    <row r="486" spans="1:8" ht="14.4" x14ac:dyDescent="0.3">
      <c r="A486" s="34" t="s">
        <v>1033</v>
      </c>
      <c r="B486" s="34" t="s">
        <v>465</v>
      </c>
      <c r="C486" s="34" t="s">
        <v>1635</v>
      </c>
      <c r="D486" s="34" t="s">
        <v>466</v>
      </c>
      <c r="E486" s="34" t="s">
        <v>1812</v>
      </c>
      <c r="F486" s="34" t="s">
        <v>503</v>
      </c>
      <c r="G486" s="35">
        <v>5</v>
      </c>
      <c r="H486" s="35">
        <v>10</v>
      </c>
    </row>
    <row r="487" spans="1:8" ht="14.4" x14ac:dyDescent="0.3">
      <c r="A487" s="34" t="s">
        <v>1591</v>
      </c>
      <c r="B487" s="34" t="s">
        <v>1592</v>
      </c>
      <c r="C487" s="34" t="s">
        <v>1635</v>
      </c>
      <c r="D487" s="34" t="s">
        <v>1032</v>
      </c>
      <c r="E487" s="34" t="s">
        <v>1593</v>
      </c>
      <c r="F487" s="34" t="s">
        <v>503</v>
      </c>
      <c r="G487" s="35">
        <v>5</v>
      </c>
      <c r="H487" s="35">
        <v>99</v>
      </c>
    </row>
    <row r="488" spans="1:8" ht="14.4" x14ac:dyDescent="0.3">
      <c r="A488" s="34" t="s">
        <v>1591</v>
      </c>
      <c r="B488" s="34" t="s">
        <v>1592</v>
      </c>
      <c r="C488" s="34" t="s">
        <v>1635</v>
      </c>
      <c r="D488" s="34" t="s">
        <v>1032</v>
      </c>
      <c r="E488" s="34" t="s">
        <v>1594</v>
      </c>
      <c r="F488" s="34" t="s">
        <v>503</v>
      </c>
      <c r="G488" s="35">
        <v>2</v>
      </c>
      <c r="H488" s="35">
        <v>100</v>
      </c>
    </row>
    <row r="489" spans="1:8" ht="14.4" x14ac:dyDescent="0.3">
      <c r="A489" s="34" t="s">
        <v>1028</v>
      </c>
      <c r="B489" s="34" t="s">
        <v>1027</v>
      </c>
      <c r="C489" s="34" t="s">
        <v>1635</v>
      </c>
      <c r="D489" s="34" t="s">
        <v>436</v>
      </c>
      <c r="E489" s="34" t="s">
        <v>1813</v>
      </c>
      <c r="F489" s="34" t="s">
        <v>504</v>
      </c>
      <c r="G489" s="35">
        <v>11</v>
      </c>
      <c r="H489" s="35">
        <v>20</v>
      </c>
    </row>
    <row r="490" spans="1:8" ht="14.4" x14ac:dyDescent="0.3">
      <c r="A490" s="34" t="s">
        <v>1028</v>
      </c>
      <c r="B490" s="34" t="s">
        <v>1027</v>
      </c>
      <c r="C490" s="34" t="s">
        <v>1635</v>
      </c>
      <c r="D490" s="34" t="s">
        <v>436</v>
      </c>
      <c r="E490" s="34" t="s">
        <v>1814</v>
      </c>
      <c r="F490" s="34" t="s">
        <v>503</v>
      </c>
      <c r="G490" s="35">
        <v>11</v>
      </c>
      <c r="H490" s="35">
        <v>20</v>
      </c>
    </row>
    <row r="491" spans="1:8" ht="14.4" x14ac:dyDescent="0.3">
      <c r="A491" s="34" t="s">
        <v>1028</v>
      </c>
      <c r="B491" s="34" t="s">
        <v>1027</v>
      </c>
      <c r="C491" s="34" t="s">
        <v>1635</v>
      </c>
      <c r="D491" s="34" t="s">
        <v>436</v>
      </c>
      <c r="E491" s="34" t="s">
        <v>1031</v>
      </c>
      <c r="F491" s="34" t="s">
        <v>504</v>
      </c>
      <c r="G491" s="35">
        <v>6</v>
      </c>
      <c r="H491" s="35">
        <v>100</v>
      </c>
    </row>
    <row r="492" spans="1:8" ht="14.4" x14ac:dyDescent="0.3">
      <c r="A492" s="34" t="s">
        <v>1028</v>
      </c>
      <c r="B492" s="34" t="s">
        <v>1027</v>
      </c>
      <c r="C492" s="34" t="s">
        <v>1635</v>
      </c>
      <c r="D492" s="34" t="s">
        <v>436</v>
      </c>
      <c r="E492" s="34" t="s">
        <v>1030</v>
      </c>
      <c r="F492" s="34" t="s">
        <v>503</v>
      </c>
      <c r="G492" s="35">
        <v>6</v>
      </c>
      <c r="H492" s="35">
        <v>100</v>
      </c>
    </row>
    <row r="493" spans="1:8" ht="14.4" x14ac:dyDescent="0.3">
      <c r="A493" s="34" t="s">
        <v>1028</v>
      </c>
      <c r="B493" s="34" t="s">
        <v>1027</v>
      </c>
      <c r="C493" s="34" t="s">
        <v>1635</v>
      </c>
      <c r="D493" s="34" t="s">
        <v>436</v>
      </c>
      <c r="E493" s="34" t="s">
        <v>1029</v>
      </c>
      <c r="F493" s="34" t="s">
        <v>504</v>
      </c>
      <c r="G493" s="35">
        <v>7</v>
      </c>
      <c r="H493" s="35">
        <v>100</v>
      </c>
    </row>
    <row r="494" spans="1:8" ht="14.4" x14ac:dyDescent="0.3">
      <c r="A494" s="34" t="s">
        <v>1028</v>
      </c>
      <c r="B494" s="34" t="s">
        <v>1027</v>
      </c>
      <c r="C494" s="34" t="s">
        <v>1635</v>
      </c>
      <c r="D494" s="34" t="s">
        <v>436</v>
      </c>
      <c r="E494" s="34" t="s">
        <v>1026</v>
      </c>
      <c r="F494" s="34" t="s">
        <v>503</v>
      </c>
      <c r="G494" s="35">
        <v>7</v>
      </c>
      <c r="H494" s="35">
        <v>100</v>
      </c>
    </row>
    <row r="495" spans="1:8" ht="14.4" x14ac:dyDescent="0.3">
      <c r="A495" s="34" t="s">
        <v>1021</v>
      </c>
      <c r="B495" s="34" t="s">
        <v>1019</v>
      </c>
      <c r="C495" s="34" t="s">
        <v>1635</v>
      </c>
      <c r="D495" s="34" t="s">
        <v>724</v>
      </c>
      <c r="E495" s="34" t="s">
        <v>1022</v>
      </c>
      <c r="F495" s="34" t="s">
        <v>504</v>
      </c>
      <c r="G495" s="35">
        <v>5</v>
      </c>
      <c r="H495" s="35">
        <v>100</v>
      </c>
    </row>
    <row r="496" spans="1:8" ht="14.4" x14ac:dyDescent="0.3">
      <c r="A496" s="34" t="s">
        <v>1021</v>
      </c>
      <c r="B496" s="34" t="s">
        <v>1019</v>
      </c>
      <c r="C496" s="34" t="s">
        <v>1635</v>
      </c>
      <c r="D496" s="34" t="s">
        <v>724</v>
      </c>
      <c r="E496" s="34" t="s">
        <v>1020</v>
      </c>
      <c r="F496" s="34" t="s">
        <v>503</v>
      </c>
      <c r="G496" s="35">
        <v>5</v>
      </c>
      <c r="H496" s="35">
        <v>100</v>
      </c>
    </row>
    <row r="497" spans="1:8" ht="14.4" x14ac:dyDescent="0.3">
      <c r="A497" s="34" t="s">
        <v>1024</v>
      </c>
      <c r="B497" s="34" t="s">
        <v>1019</v>
      </c>
      <c r="C497" s="34" t="s">
        <v>1635</v>
      </c>
      <c r="D497" s="34" t="s">
        <v>706</v>
      </c>
      <c r="E497" s="34" t="s">
        <v>1025</v>
      </c>
      <c r="F497" s="34" t="s">
        <v>504</v>
      </c>
      <c r="G497" s="35">
        <v>17</v>
      </c>
      <c r="H497" s="35">
        <v>100</v>
      </c>
    </row>
    <row r="498" spans="1:8" ht="14.4" x14ac:dyDescent="0.3">
      <c r="A498" s="34" t="s">
        <v>1024</v>
      </c>
      <c r="B498" s="34" t="s">
        <v>1019</v>
      </c>
      <c r="C498" s="34" t="s">
        <v>1635</v>
      </c>
      <c r="D498" s="34" t="s">
        <v>706</v>
      </c>
      <c r="E498" s="34" t="s">
        <v>1023</v>
      </c>
      <c r="F498" s="34" t="s">
        <v>503</v>
      </c>
      <c r="G498" s="35">
        <v>17</v>
      </c>
      <c r="H498" s="35">
        <v>100</v>
      </c>
    </row>
    <row r="499" spans="1:8" ht="14.4" x14ac:dyDescent="0.3">
      <c r="A499" s="34" t="s">
        <v>2142</v>
      </c>
      <c r="B499" s="34" t="s">
        <v>1019</v>
      </c>
      <c r="C499" s="34" t="s">
        <v>1635</v>
      </c>
      <c r="D499" s="34" t="s">
        <v>1018</v>
      </c>
      <c r="E499" s="34" t="s">
        <v>2143</v>
      </c>
      <c r="F499" s="34" t="s">
        <v>504</v>
      </c>
      <c r="G499" s="35">
        <v>10</v>
      </c>
      <c r="H499" s="35">
        <v>30</v>
      </c>
    </row>
    <row r="500" spans="1:8" ht="14.4" x14ac:dyDescent="0.3">
      <c r="A500" s="34" t="s">
        <v>2142</v>
      </c>
      <c r="B500" s="34" t="s">
        <v>1019</v>
      </c>
      <c r="C500" s="34" t="s">
        <v>1635</v>
      </c>
      <c r="D500" s="34" t="s">
        <v>1018</v>
      </c>
      <c r="E500" s="34" t="s">
        <v>2144</v>
      </c>
      <c r="F500" s="34" t="s">
        <v>503</v>
      </c>
      <c r="G500" s="35">
        <v>10</v>
      </c>
      <c r="H500" s="35">
        <v>30</v>
      </c>
    </row>
    <row r="501" spans="1:8" ht="14.4" x14ac:dyDescent="0.3">
      <c r="A501" s="34" t="s">
        <v>1016</v>
      </c>
      <c r="B501" s="34" t="s">
        <v>1015</v>
      </c>
      <c r="C501" s="34" t="s">
        <v>1635</v>
      </c>
      <c r="D501" s="34" t="s">
        <v>722</v>
      </c>
      <c r="E501" s="34" t="s">
        <v>1017</v>
      </c>
      <c r="F501" s="34" t="s">
        <v>556</v>
      </c>
      <c r="G501" s="35">
        <v>10</v>
      </c>
      <c r="H501" s="35">
        <v>100</v>
      </c>
    </row>
    <row r="502" spans="1:8" ht="14.4" x14ac:dyDescent="0.3">
      <c r="A502" s="34" t="s">
        <v>1016</v>
      </c>
      <c r="B502" s="34" t="s">
        <v>1015</v>
      </c>
      <c r="C502" s="34" t="s">
        <v>1635</v>
      </c>
      <c r="D502" s="34" t="s">
        <v>722</v>
      </c>
      <c r="E502" s="34" t="s">
        <v>1014</v>
      </c>
      <c r="F502" s="34" t="s">
        <v>556</v>
      </c>
      <c r="G502" s="35">
        <v>4</v>
      </c>
      <c r="H502" s="35">
        <v>100</v>
      </c>
    </row>
    <row r="503" spans="1:8" ht="14.4" x14ac:dyDescent="0.3">
      <c r="A503" s="34" t="s">
        <v>1012</v>
      </c>
      <c r="B503" s="34" t="s">
        <v>130</v>
      </c>
      <c r="C503" s="34" t="s">
        <v>1635</v>
      </c>
      <c r="D503" s="34" t="s">
        <v>2145</v>
      </c>
      <c r="E503" s="34" t="s">
        <v>1011</v>
      </c>
      <c r="F503" s="34" t="s">
        <v>504</v>
      </c>
      <c r="G503" s="35">
        <v>3</v>
      </c>
      <c r="H503" s="35">
        <v>100</v>
      </c>
    </row>
    <row r="504" spans="1:8" ht="14.4" x14ac:dyDescent="0.3">
      <c r="A504" s="34" t="s">
        <v>1003</v>
      </c>
      <c r="B504" s="34" t="s">
        <v>1002</v>
      </c>
      <c r="C504" s="34" t="s">
        <v>1635</v>
      </c>
      <c r="D504" s="34" t="s">
        <v>2146</v>
      </c>
      <c r="E504" s="34" t="s">
        <v>1008</v>
      </c>
      <c r="F504" s="34" t="s">
        <v>504</v>
      </c>
      <c r="G504" s="35">
        <v>16</v>
      </c>
      <c r="H504" s="35">
        <v>20</v>
      </c>
    </row>
    <row r="505" spans="1:8" ht="14.4" x14ac:dyDescent="0.3">
      <c r="A505" s="34" t="s">
        <v>1003</v>
      </c>
      <c r="B505" s="34" t="s">
        <v>1002</v>
      </c>
      <c r="C505" s="34" t="s">
        <v>1635</v>
      </c>
      <c r="D505" s="34" t="s">
        <v>2146</v>
      </c>
      <c r="E505" s="34" t="s">
        <v>1007</v>
      </c>
      <c r="F505" s="34" t="s">
        <v>503</v>
      </c>
      <c r="G505" s="35">
        <v>16</v>
      </c>
      <c r="H505" s="35">
        <v>20</v>
      </c>
    </row>
    <row r="506" spans="1:8" ht="14.4" x14ac:dyDescent="0.3">
      <c r="A506" s="34" t="s">
        <v>1003</v>
      </c>
      <c r="B506" s="34" t="s">
        <v>1002</v>
      </c>
      <c r="C506" s="34" t="s">
        <v>1635</v>
      </c>
      <c r="D506" s="34" t="s">
        <v>583</v>
      </c>
      <c r="E506" s="34" t="s">
        <v>1010</v>
      </c>
      <c r="F506" s="34" t="s">
        <v>504</v>
      </c>
      <c r="G506" s="35">
        <v>7</v>
      </c>
      <c r="H506" s="35">
        <v>20</v>
      </c>
    </row>
    <row r="507" spans="1:8" ht="14.4" x14ac:dyDescent="0.3">
      <c r="A507" s="34" t="s">
        <v>1003</v>
      </c>
      <c r="B507" s="34" t="s">
        <v>1002</v>
      </c>
      <c r="C507" s="34" t="s">
        <v>1635</v>
      </c>
      <c r="D507" s="34" t="s">
        <v>583</v>
      </c>
      <c r="E507" s="34" t="s">
        <v>1009</v>
      </c>
      <c r="F507" s="34" t="s">
        <v>503</v>
      </c>
      <c r="G507" s="35">
        <v>7</v>
      </c>
      <c r="H507" s="35">
        <v>20</v>
      </c>
    </row>
    <row r="508" spans="1:8" ht="14.4" x14ac:dyDescent="0.3">
      <c r="A508" s="34" t="s">
        <v>1003</v>
      </c>
      <c r="B508" s="34" t="s">
        <v>1002</v>
      </c>
      <c r="C508" s="34" t="s">
        <v>1635</v>
      </c>
      <c r="D508" s="34" t="s">
        <v>583</v>
      </c>
      <c r="E508" s="34" t="s">
        <v>1006</v>
      </c>
      <c r="F508" s="34" t="s">
        <v>504</v>
      </c>
      <c r="G508" s="35">
        <v>22</v>
      </c>
      <c r="H508" s="35">
        <v>100</v>
      </c>
    </row>
    <row r="509" spans="1:8" ht="14.4" x14ac:dyDescent="0.3">
      <c r="A509" s="34" t="s">
        <v>1003</v>
      </c>
      <c r="B509" s="34" t="s">
        <v>1002</v>
      </c>
      <c r="C509" s="34" t="s">
        <v>1635</v>
      </c>
      <c r="D509" s="34" t="s">
        <v>583</v>
      </c>
      <c r="E509" s="34" t="s">
        <v>1005</v>
      </c>
      <c r="F509" s="34" t="s">
        <v>503</v>
      </c>
      <c r="G509" s="35">
        <v>22</v>
      </c>
      <c r="H509" s="35">
        <v>100</v>
      </c>
    </row>
    <row r="510" spans="1:8" ht="14.4" x14ac:dyDescent="0.3">
      <c r="A510" s="34" t="s">
        <v>1003</v>
      </c>
      <c r="B510" s="34" t="s">
        <v>1002</v>
      </c>
      <c r="C510" s="34" t="s">
        <v>1635</v>
      </c>
      <c r="D510" s="34" t="s">
        <v>583</v>
      </c>
      <c r="E510" s="34" t="s">
        <v>1004</v>
      </c>
      <c r="F510" s="34" t="s">
        <v>504</v>
      </c>
      <c r="G510" s="35">
        <v>7</v>
      </c>
      <c r="H510" s="35">
        <v>100</v>
      </c>
    </row>
    <row r="511" spans="1:8" ht="14.4" x14ac:dyDescent="0.3">
      <c r="A511" s="34" t="s">
        <v>1003</v>
      </c>
      <c r="B511" s="34" t="s">
        <v>1002</v>
      </c>
      <c r="C511" s="34" t="s">
        <v>1635</v>
      </c>
      <c r="D511" s="34" t="s">
        <v>583</v>
      </c>
      <c r="E511" s="34" t="s">
        <v>1001</v>
      </c>
      <c r="F511" s="34" t="s">
        <v>503</v>
      </c>
      <c r="G511" s="35">
        <v>7</v>
      </c>
      <c r="H511" s="35">
        <v>100</v>
      </c>
    </row>
    <row r="512" spans="1:8" ht="14.4" x14ac:dyDescent="0.3">
      <c r="A512" s="34" t="s">
        <v>993</v>
      </c>
      <c r="B512" s="34" t="s">
        <v>215</v>
      </c>
      <c r="C512" s="34" t="s">
        <v>1635</v>
      </c>
      <c r="D512" s="34" t="s">
        <v>722</v>
      </c>
      <c r="E512" s="34" t="s">
        <v>998</v>
      </c>
      <c r="F512" s="34" t="s">
        <v>504</v>
      </c>
      <c r="G512" s="35">
        <v>25</v>
      </c>
      <c r="H512" s="35">
        <v>30</v>
      </c>
    </row>
    <row r="513" spans="1:8" ht="14.4" x14ac:dyDescent="0.3">
      <c r="A513" s="34" t="s">
        <v>993</v>
      </c>
      <c r="B513" s="34" t="s">
        <v>215</v>
      </c>
      <c r="C513" s="34" t="s">
        <v>1635</v>
      </c>
      <c r="D513" s="34" t="s">
        <v>722</v>
      </c>
      <c r="E513" s="34" t="s">
        <v>997</v>
      </c>
      <c r="F513" s="34" t="s">
        <v>503</v>
      </c>
      <c r="G513" s="35">
        <v>25</v>
      </c>
      <c r="H513" s="35">
        <v>30</v>
      </c>
    </row>
    <row r="514" spans="1:8" ht="14.4" x14ac:dyDescent="0.3">
      <c r="A514" s="34" t="s">
        <v>993</v>
      </c>
      <c r="B514" s="34" t="s">
        <v>215</v>
      </c>
      <c r="C514" s="34" t="s">
        <v>1635</v>
      </c>
      <c r="D514" s="34" t="s">
        <v>722</v>
      </c>
      <c r="E514" s="34" t="s">
        <v>1000</v>
      </c>
      <c r="F514" s="34" t="s">
        <v>504</v>
      </c>
      <c r="G514" s="35">
        <v>14</v>
      </c>
      <c r="H514" s="35">
        <v>30</v>
      </c>
    </row>
    <row r="515" spans="1:8" ht="14.4" x14ac:dyDescent="0.3">
      <c r="A515" s="34" t="s">
        <v>993</v>
      </c>
      <c r="B515" s="34" t="s">
        <v>215</v>
      </c>
      <c r="C515" s="34" t="s">
        <v>1635</v>
      </c>
      <c r="D515" s="34" t="s">
        <v>722</v>
      </c>
      <c r="E515" s="34" t="s">
        <v>999</v>
      </c>
      <c r="F515" s="34" t="s">
        <v>503</v>
      </c>
      <c r="G515" s="35">
        <v>14</v>
      </c>
      <c r="H515" s="35">
        <v>30</v>
      </c>
    </row>
    <row r="516" spans="1:8" ht="14.4" x14ac:dyDescent="0.3">
      <c r="A516" s="34" t="s">
        <v>993</v>
      </c>
      <c r="B516" s="34" t="s">
        <v>215</v>
      </c>
      <c r="C516" s="34" t="s">
        <v>1635</v>
      </c>
      <c r="D516" s="34" t="s">
        <v>722</v>
      </c>
      <c r="E516" s="34" t="s">
        <v>996</v>
      </c>
      <c r="F516" s="34" t="s">
        <v>504</v>
      </c>
      <c r="G516" s="35">
        <v>15</v>
      </c>
      <c r="H516" s="35">
        <v>100</v>
      </c>
    </row>
    <row r="517" spans="1:8" ht="14.4" x14ac:dyDescent="0.3">
      <c r="A517" s="34" t="s">
        <v>993</v>
      </c>
      <c r="B517" s="34" t="s">
        <v>215</v>
      </c>
      <c r="C517" s="34" t="s">
        <v>1635</v>
      </c>
      <c r="D517" s="34" t="s">
        <v>722</v>
      </c>
      <c r="E517" s="34" t="s">
        <v>995</v>
      </c>
      <c r="F517" s="34" t="s">
        <v>503</v>
      </c>
      <c r="G517" s="35">
        <v>15</v>
      </c>
      <c r="H517" s="35">
        <v>100</v>
      </c>
    </row>
    <row r="518" spans="1:8" ht="14.4" x14ac:dyDescent="0.3">
      <c r="A518" s="34" t="s">
        <v>993</v>
      </c>
      <c r="B518" s="34" t="s">
        <v>215</v>
      </c>
      <c r="C518" s="34" t="s">
        <v>1635</v>
      </c>
      <c r="D518" s="34" t="s">
        <v>722</v>
      </c>
      <c r="E518" s="34" t="s">
        <v>994</v>
      </c>
      <c r="F518" s="34" t="s">
        <v>504</v>
      </c>
      <c r="G518" s="35">
        <v>9</v>
      </c>
      <c r="H518" s="35">
        <v>100</v>
      </c>
    </row>
    <row r="519" spans="1:8" ht="14.4" x14ac:dyDescent="0.3">
      <c r="A519" s="34" t="s">
        <v>993</v>
      </c>
      <c r="B519" s="34" t="s">
        <v>215</v>
      </c>
      <c r="C519" s="34" t="s">
        <v>1635</v>
      </c>
      <c r="D519" s="34" t="s">
        <v>722</v>
      </c>
      <c r="E519" s="34" t="s">
        <v>992</v>
      </c>
      <c r="F519" s="34" t="s">
        <v>503</v>
      </c>
      <c r="G519" s="35">
        <v>9</v>
      </c>
      <c r="H519" s="35">
        <v>100</v>
      </c>
    </row>
    <row r="520" spans="1:8" ht="14.4" x14ac:dyDescent="0.3">
      <c r="A520" s="34" t="s">
        <v>1595</v>
      </c>
      <c r="B520" s="34" t="s">
        <v>1596</v>
      </c>
      <c r="C520" s="34" t="s">
        <v>1635</v>
      </c>
      <c r="D520" s="34" t="s">
        <v>85</v>
      </c>
      <c r="E520" s="34" t="s">
        <v>1597</v>
      </c>
      <c r="F520" s="34" t="s">
        <v>503</v>
      </c>
      <c r="G520" s="35">
        <v>2</v>
      </c>
      <c r="H520" s="35">
        <v>100</v>
      </c>
    </row>
    <row r="521" spans="1:8" ht="14.4" x14ac:dyDescent="0.3">
      <c r="A521" s="34" t="s">
        <v>1595</v>
      </c>
      <c r="B521" s="34" t="s">
        <v>1596</v>
      </c>
      <c r="C521" s="34" t="s">
        <v>1635</v>
      </c>
      <c r="D521" s="34" t="s">
        <v>85</v>
      </c>
      <c r="E521" s="34" t="s">
        <v>1536</v>
      </c>
      <c r="F521" s="34" t="s">
        <v>503</v>
      </c>
      <c r="G521" s="35">
        <v>3</v>
      </c>
      <c r="H521" s="35">
        <v>100</v>
      </c>
    </row>
    <row r="522" spans="1:8" ht="14.4" x14ac:dyDescent="0.3">
      <c r="A522" s="34" t="s">
        <v>1228</v>
      </c>
      <c r="B522" s="34" t="s">
        <v>1598</v>
      </c>
      <c r="C522" s="34" t="s">
        <v>1635</v>
      </c>
      <c r="D522" s="34" t="s">
        <v>85</v>
      </c>
      <c r="E522" s="34" t="s">
        <v>1231</v>
      </c>
      <c r="F522" s="34" t="s">
        <v>503</v>
      </c>
      <c r="G522" s="35">
        <v>15</v>
      </c>
      <c r="H522" s="35">
        <v>100</v>
      </c>
    </row>
    <row r="523" spans="1:8" ht="14.4" x14ac:dyDescent="0.3">
      <c r="A523" s="34" t="s">
        <v>1228</v>
      </c>
      <c r="B523" s="34" t="s">
        <v>1598</v>
      </c>
      <c r="C523" s="34" t="s">
        <v>1635</v>
      </c>
      <c r="D523" s="34" t="s">
        <v>85</v>
      </c>
      <c r="E523" s="34" t="s">
        <v>1230</v>
      </c>
      <c r="F523" s="34" t="s">
        <v>503</v>
      </c>
      <c r="G523" s="35">
        <v>14</v>
      </c>
      <c r="H523" s="35">
        <v>100</v>
      </c>
    </row>
    <row r="524" spans="1:8" ht="14.4" x14ac:dyDescent="0.3">
      <c r="A524" s="34" t="s">
        <v>1228</v>
      </c>
      <c r="B524" s="34" t="s">
        <v>1598</v>
      </c>
      <c r="C524" s="34" t="s">
        <v>1635</v>
      </c>
      <c r="D524" s="34" t="s">
        <v>1032</v>
      </c>
      <c r="E524" s="34" t="s">
        <v>1229</v>
      </c>
      <c r="F524" s="34" t="s">
        <v>503</v>
      </c>
      <c r="G524" s="35">
        <v>0</v>
      </c>
      <c r="H524" s="35">
        <v>100</v>
      </c>
    </row>
    <row r="525" spans="1:8" ht="14.4" x14ac:dyDescent="0.3">
      <c r="A525" s="34" t="s">
        <v>1228</v>
      </c>
      <c r="B525" s="34" t="s">
        <v>1598</v>
      </c>
      <c r="C525" s="34" t="s">
        <v>1635</v>
      </c>
      <c r="D525" s="34" t="s">
        <v>1032</v>
      </c>
      <c r="E525" s="34" t="s">
        <v>1227</v>
      </c>
      <c r="F525" s="34" t="s">
        <v>503</v>
      </c>
      <c r="G525" s="35">
        <v>1</v>
      </c>
      <c r="H525" s="35">
        <v>100</v>
      </c>
    </row>
    <row r="526" spans="1:8" ht="14.4" x14ac:dyDescent="0.3">
      <c r="A526" s="34" t="s">
        <v>1228</v>
      </c>
      <c r="B526" s="34" t="s">
        <v>1598</v>
      </c>
      <c r="C526" s="34" t="s">
        <v>1635</v>
      </c>
      <c r="D526" s="34" t="s">
        <v>85</v>
      </c>
      <c r="E526" s="34" t="s">
        <v>1232</v>
      </c>
      <c r="F526" s="34" t="s">
        <v>503</v>
      </c>
      <c r="G526" s="35">
        <v>6</v>
      </c>
      <c r="H526" s="35">
        <v>20</v>
      </c>
    </row>
    <row r="527" spans="1:8" ht="14.4" x14ac:dyDescent="0.3">
      <c r="A527" s="34" t="s">
        <v>1228</v>
      </c>
      <c r="B527" s="34" t="s">
        <v>1598</v>
      </c>
      <c r="C527" s="34" t="s">
        <v>1635</v>
      </c>
      <c r="D527" s="34" t="s">
        <v>988</v>
      </c>
      <c r="E527" s="34" t="s">
        <v>1815</v>
      </c>
      <c r="F527" s="34" t="s">
        <v>503</v>
      </c>
      <c r="G527" s="35">
        <v>1</v>
      </c>
      <c r="H527" s="35">
        <v>1</v>
      </c>
    </row>
    <row r="528" spans="1:8" ht="14.4" x14ac:dyDescent="0.3">
      <c r="A528" s="34" t="s">
        <v>991</v>
      </c>
      <c r="B528" s="34" t="s">
        <v>1599</v>
      </c>
      <c r="C528" s="34" t="s">
        <v>1635</v>
      </c>
      <c r="D528" s="34" t="s">
        <v>988</v>
      </c>
      <c r="E528" s="34" t="s">
        <v>1816</v>
      </c>
      <c r="F528" s="34" t="s">
        <v>503</v>
      </c>
      <c r="G528" s="35">
        <v>19</v>
      </c>
      <c r="H528" s="35">
        <v>25</v>
      </c>
    </row>
    <row r="529" spans="1:8" ht="14.4" x14ac:dyDescent="0.3">
      <c r="A529" s="34" t="s">
        <v>990</v>
      </c>
      <c r="B529" s="34" t="s">
        <v>989</v>
      </c>
      <c r="C529" s="34" t="s">
        <v>1635</v>
      </c>
      <c r="D529" s="34" t="s">
        <v>988</v>
      </c>
      <c r="E529" s="34" t="s">
        <v>1817</v>
      </c>
      <c r="F529" s="34" t="s">
        <v>503</v>
      </c>
      <c r="G529" s="35">
        <v>3</v>
      </c>
      <c r="H529" s="35">
        <v>7</v>
      </c>
    </row>
    <row r="530" spans="1:8" ht="14.4" x14ac:dyDescent="0.3">
      <c r="A530" s="34" t="s">
        <v>2147</v>
      </c>
      <c r="B530" s="34" t="s">
        <v>2148</v>
      </c>
      <c r="C530" s="34" t="s">
        <v>1635</v>
      </c>
      <c r="D530" s="34" t="s">
        <v>977</v>
      </c>
      <c r="E530" s="34" t="s">
        <v>2149</v>
      </c>
      <c r="F530" s="34" t="s">
        <v>504</v>
      </c>
      <c r="G530" s="35">
        <v>19</v>
      </c>
      <c r="H530" s="35">
        <v>30</v>
      </c>
    </row>
    <row r="531" spans="1:8" ht="14.4" x14ac:dyDescent="0.3">
      <c r="A531" s="34" t="s">
        <v>2147</v>
      </c>
      <c r="B531" s="34" t="s">
        <v>2148</v>
      </c>
      <c r="C531" s="34" t="s">
        <v>1635</v>
      </c>
      <c r="D531" s="34" t="s">
        <v>977</v>
      </c>
      <c r="E531" s="34" t="s">
        <v>2150</v>
      </c>
      <c r="F531" s="34" t="s">
        <v>503</v>
      </c>
      <c r="G531" s="35">
        <v>19</v>
      </c>
      <c r="H531" s="35">
        <v>30</v>
      </c>
    </row>
    <row r="532" spans="1:8" ht="14.4" x14ac:dyDescent="0.3">
      <c r="A532" s="34" t="s">
        <v>987</v>
      </c>
      <c r="B532" s="34" t="s">
        <v>986</v>
      </c>
      <c r="C532" s="34" t="s">
        <v>1635</v>
      </c>
      <c r="D532" s="34" t="s">
        <v>985</v>
      </c>
      <c r="E532" s="34" t="s">
        <v>984</v>
      </c>
      <c r="F532" s="34" t="s">
        <v>503</v>
      </c>
      <c r="G532" s="35">
        <v>12</v>
      </c>
      <c r="H532" s="35">
        <v>100</v>
      </c>
    </row>
    <row r="533" spans="1:8" ht="14.4" x14ac:dyDescent="0.3">
      <c r="A533" s="34" t="s">
        <v>983</v>
      </c>
      <c r="B533" s="34" t="s">
        <v>982</v>
      </c>
      <c r="C533" s="34" t="s">
        <v>1635</v>
      </c>
      <c r="D533" s="34" t="s">
        <v>981</v>
      </c>
      <c r="E533" s="34" t="s">
        <v>980</v>
      </c>
      <c r="F533" s="34" t="s">
        <v>504</v>
      </c>
      <c r="G533" s="35">
        <v>13</v>
      </c>
      <c r="H533" s="35">
        <v>100</v>
      </c>
    </row>
    <row r="534" spans="1:8" ht="14.4" x14ac:dyDescent="0.3">
      <c r="A534" s="34" t="s">
        <v>979</v>
      </c>
      <c r="B534" s="34" t="s">
        <v>978</v>
      </c>
      <c r="C534" s="34" t="s">
        <v>1635</v>
      </c>
      <c r="D534" s="34" t="s">
        <v>977</v>
      </c>
      <c r="E534" s="34" t="s">
        <v>976</v>
      </c>
      <c r="F534" s="34" t="s">
        <v>504</v>
      </c>
      <c r="G534" s="35">
        <v>12</v>
      </c>
      <c r="H534" s="35">
        <v>100</v>
      </c>
    </row>
    <row r="535" spans="1:8" ht="14.4" x14ac:dyDescent="0.3">
      <c r="A535" s="34" t="s">
        <v>970</v>
      </c>
      <c r="B535" s="34" t="s">
        <v>34</v>
      </c>
      <c r="C535" s="34" t="s">
        <v>1635</v>
      </c>
      <c r="D535" s="34" t="s">
        <v>8</v>
      </c>
      <c r="E535" s="34" t="s">
        <v>974</v>
      </c>
      <c r="F535" s="34" t="s">
        <v>503</v>
      </c>
      <c r="G535" s="35">
        <v>25</v>
      </c>
      <c r="H535" s="35">
        <v>30</v>
      </c>
    </row>
    <row r="536" spans="1:8" ht="14.4" x14ac:dyDescent="0.3">
      <c r="A536" s="34" t="s">
        <v>973</v>
      </c>
      <c r="B536" s="34" t="s">
        <v>34</v>
      </c>
      <c r="C536" s="34" t="s">
        <v>1635</v>
      </c>
      <c r="D536" s="34" t="s">
        <v>8</v>
      </c>
      <c r="E536" s="34" t="s">
        <v>972</v>
      </c>
      <c r="F536" s="34" t="s">
        <v>503</v>
      </c>
      <c r="G536" s="35">
        <v>11</v>
      </c>
      <c r="H536" s="35">
        <v>20</v>
      </c>
    </row>
    <row r="537" spans="1:8" ht="14.4" x14ac:dyDescent="0.3">
      <c r="A537" s="34" t="s">
        <v>970</v>
      </c>
      <c r="B537" s="34" t="s">
        <v>34</v>
      </c>
      <c r="C537" s="34" t="s">
        <v>1635</v>
      </c>
      <c r="D537" s="34" t="s">
        <v>8</v>
      </c>
      <c r="E537" s="34" t="s">
        <v>975</v>
      </c>
      <c r="F537" s="34" t="s">
        <v>503</v>
      </c>
      <c r="G537" s="35">
        <v>13</v>
      </c>
      <c r="H537" s="35">
        <v>15</v>
      </c>
    </row>
    <row r="538" spans="1:8" ht="14.4" x14ac:dyDescent="0.3">
      <c r="A538" s="34" t="s">
        <v>970</v>
      </c>
      <c r="B538" s="34" t="s">
        <v>34</v>
      </c>
      <c r="C538" s="34" t="s">
        <v>1635</v>
      </c>
      <c r="D538" s="34" t="s">
        <v>8</v>
      </c>
      <c r="E538" s="34" t="s">
        <v>971</v>
      </c>
      <c r="F538" s="34" t="s">
        <v>503</v>
      </c>
      <c r="G538" s="35">
        <v>20</v>
      </c>
      <c r="H538" s="35">
        <v>100</v>
      </c>
    </row>
    <row r="539" spans="1:8" ht="14.4" x14ac:dyDescent="0.3">
      <c r="A539" s="34" t="s">
        <v>970</v>
      </c>
      <c r="B539" s="34" t="s">
        <v>34</v>
      </c>
      <c r="C539" s="34" t="s">
        <v>1635</v>
      </c>
      <c r="D539" s="34" t="s">
        <v>8</v>
      </c>
      <c r="E539" s="34" t="s">
        <v>969</v>
      </c>
      <c r="F539" s="34" t="s">
        <v>503</v>
      </c>
      <c r="G539" s="35">
        <v>23</v>
      </c>
      <c r="H539" s="35">
        <v>100</v>
      </c>
    </row>
    <row r="540" spans="1:8" ht="14.4" x14ac:dyDescent="0.3">
      <c r="A540" s="34" t="s">
        <v>967</v>
      </c>
      <c r="B540" s="34" t="s">
        <v>966</v>
      </c>
      <c r="C540" s="34" t="s">
        <v>1635</v>
      </c>
      <c r="D540" s="34" t="s">
        <v>2190</v>
      </c>
      <c r="E540" s="34" t="s">
        <v>968</v>
      </c>
      <c r="F540" s="34" t="s">
        <v>504</v>
      </c>
      <c r="G540" s="35">
        <v>77</v>
      </c>
      <c r="H540" s="35">
        <v>100</v>
      </c>
    </row>
    <row r="541" spans="1:8" ht="14.4" x14ac:dyDescent="0.3">
      <c r="A541" s="34" t="s">
        <v>967</v>
      </c>
      <c r="B541" s="34" t="s">
        <v>966</v>
      </c>
      <c r="C541" s="34" t="s">
        <v>1635</v>
      </c>
      <c r="D541" s="34" t="s">
        <v>2190</v>
      </c>
      <c r="E541" s="34" t="s">
        <v>965</v>
      </c>
      <c r="F541" s="34" t="s">
        <v>503</v>
      </c>
      <c r="G541" s="35">
        <v>77</v>
      </c>
      <c r="H541" s="35">
        <v>100</v>
      </c>
    </row>
    <row r="542" spans="1:8" ht="14.4" x14ac:dyDescent="0.3">
      <c r="A542" s="34" t="s">
        <v>964</v>
      </c>
      <c r="B542" s="34" t="s">
        <v>963</v>
      </c>
      <c r="C542" s="34" t="s">
        <v>1635</v>
      </c>
      <c r="D542" s="34" t="s">
        <v>190</v>
      </c>
      <c r="E542" s="34" t="s">
        <v>2151</v>
      </c>
      <c r="F542" s="34" t="s">
        <v>504</v>
      </c>
      <c r="G542" s="35">
        <v>1</v>
      </c>
      <c r="H542" s="35">
        <v>100</v>
      </c>
    </row>
    <row r="543" spans="1:8" ht="14.4" x14ac:dyDescent="0.3">
      <c r="A543" s="34" t="s">
        <v>1818</v>
      </c>
      <c r="B543" s="34" t="s">
        <v>438</v>
      </c>
      <c r="C543" s="34" t="s">
        <v>1635</v>
      </c>
      <c r="D543" s="34" t="s">
        <v>29</v>
      </c>
      <c r="E543" s="34" t="s">
        <v>1819</v>
      </c>
      <c r="F543" s="34" t="s">
        <v>504</v>
      </c>
      <c r="G543" s="35">
        <v>7</v>
      </c>
      <c r="H543" s="35">
        <v>100</v>
      </c>
    </row>
    <row r="544" spans="1:8" ht="14.4" x14ac:dyDescent="0.3">
      <c r="A544" s="34" t="s">
        <v>956</v>
      </c>
      <c r="B544" s="34" t="s">
        <v>64</v>
      </c>
      <c r="C544" s="34" t="s">
        <v>1635</v>
      </c>
      <c r="D544" s="34" t="s">
        <v>792</v>
      </c>
      <c r="E544" s="34" t="s">
        <v>960</v>
      </c>
      <c r="F544" s="34" t="s">
        <v>504</v>
      </c>
      <c r="G544" s="35">
        <v>117</v>
      </c>
      <c r="H544" s="35">
        <v>120</v>
      </c>
    </row>
    <row r="545" spans="1:8" ht="14.4" x14ac:dyDescent="0.3">
      <c r="A545" s="34" t="s">
        <v>959</v>
      </c>
      <c r="B545" s="34" t="s">
        <v>64</v>
      </c>
      <c r="C545" s="34" t="s">
        <v>1635</v>
      </c>
      <c r="D545" s="34" t="s">
        <v>716</v>
      </c>
      <c r="E545" s="34" t="s">
        <v>958</v>
      </c>
      <c r="F545" s="34" t="s">
        <v>504</v>
      </c>
      <c r="G545" s="35">
        <v>18</v>
      </c>
      <c r="H545" s="35">
        <v>20</v>
      </c>
    </row>
    <row r="546" spans="1:8" ht="14.4" x14ac:dyDescent="0.3">
      <c r="A546" s="34" t="s">
        <v>956</v>
      </c>
      <c r="B546" s="34" t="s">
        <v>64</v>
      </c>
      <c r="C546" s="34" t="s">
        <v>1635</v>
      </c>
      <c r="D546" s="34" t="s">
        <v>792</v>
      </c>
      <c r="E546" s="34" t="s">
        <v>961</v>
      </c>
      <c r="F546" s="34" t="s">
        <v>504</v>
      </c>
      <c r="G546" s="35">
        <v>32</v>
      </c>
      <c r="H546" s="35">
        <v>40</v>
      </c>
    </row>
    <row r="547" spans="1:8" ht="14.4" x14ac:dyDescent="0.3">
      <c r="A547" s="34" t="s">
        <v>956</v>
      </c>
      <c r="B547" s="34" t="s">
        <v>64</v>
      </c>
      <c r="C547" s="34" t="s">
        <v>1635</v>
      </c>
      <c r="D547" s="34" t="s">
        <v>792</v>
      </c>
      <c r="E547" s="34" t="s">
        <v>957</v>
      </c>
      <c r="F547" s="34" t="s">
        <v>504</v>
      </c>
      <c r="G547" s="35">
        <v>42</v>
      </c>
      <c r="H547" s="35">
        <v>100</v>
      </c>
    </row>
    <row r="548" spans="1:8" ht="14.4" x14ac:dyDescent="0.3">
      <c r="A548" s="34" t="s">
        <v>956</v>
      </c>
      <c r="B548" s="34" t="s">
        <v>64</v>
      </c>
      <c r="C548" s="34" t="s">
        <v>1635</v>
      </c>
      <c r="D548" s="34" t="s">
        <v>792</v>
      </c>
      <c r="E548" s="34" t="s">
        <v>955</v>
      </c>
      <c r="F548" s="34" t="s">
        <v>504</v>
      </c>
      <c r="G548" s="35">
        <v>45</v>
      </c>
      <c r="H548" s="35">
        <v>100</v>
      </c>
    </row>
    <row r="549" spans="1:8" ht="14.4" x14ac:dyDescent="0.3">
      <c r="A549" s="34" t="s">
        <v>2152</v>
      </c>
      <c r="B549" s="34" t="s">
        <v>64</v>
      </c>
      <c r="C549" s="34" t="s">
        <v>1635</v>
      </c>
      <c r="D549" s="34" t="s">
        <v>2153</v>
      </c>
      <c r="E549" s="34" t="s">
        <v>2154</v>
      </c>
      <c r="F549" s="34" t="s">
        <v>504</v>
      </c>
      <c r="G549" s="35">
        <v>42</v>
      </c>
      <c r="H549" s="35">
        <v>50</v>
      </c>
    </row>
    <row r="550" spans="1:8" ht="14.4" x14ac:dyDescent="0.3">
      <c r="A550" s="34" t="s">
        <v>953</v>
      </c>
      <c r="B550" s="34" t="s">
        <v>261</v>
      </c>
      <c r="C550" s="34" t="s">
        <v>1635</v>
      </c>
      <c r="D550" s="34" t="s">
        <v>792</v>
      </c>
      <c r="E550" s="34" t="s">
        <v>954</v>
      </c>
      <c r="F550" s="34" t="s">
        <v>504</v>
      </c>
      <c r="G550" s="35">
        <v>12</v>
      </c>
      <c r="H550" s="35">
        <v>100</v>
      </c>
    </row>
    <row r="551" spans="1:8" ht="14.4" x14ac:dyDescent="0.3">
      <c r="A551" s="34" t="s">
        <v>953</v>
      </c>
      <c r="B551" s="34" t="s">
        <v>261</v>
      </c>
      <c r="C551" s="34" t="s">
        <v>1635</v>
      </c>
      <c r="D551" s="34" t="s">
        <v>792</v>
      </c>
      <c r="E551" s="34" t="s">
        <v>952</v>
      </c>
      <c r="F551" s="34" t="s">
        <v>503</v>
      </c>
      <c r="G551" s="35">
        <v>12</v>
      </c>
      <c r="H551" s="35">
        <v>100</v>
      </c>
    </row>
    <row r="552" spans="1:8" ht="14.4" x14ac:dyDescent="0.3">
      <c r="A552" s="34" t="s">
        <v>953</v>
      </c>
      <c r="B552" s="34" t="s">
        <v>261</v>
      </c>
      <c r="C552" s="34" t="s">
        <v>1635</v>
      </c>
      <c r="D552" s="34" t="s">
        <v>792</v>
      </c>
      <c r="E552" s="34" t="s">
        <v>1820</v>
      </c>
      <c r="F552" s="34" t="s">
        <v>504</v>
      </c>
      <c r="G552" s="35">
        <v>4</v>
      </c>
      <c r="H552" s="35">
        <v>100</v>
      </c>
    </row>
    <row r="553" spans="1:8" ht="14.4" x14ac:dyDescent="0.3">
      <c r="A553" s="34" t="s">
        <v>953</v>
      </c>
      <c r="B553" s="34" t="s">
        <v>261</v>
      </c>
      <c r="C553" s="34" t="s">
        <v>1635</v>
      </c>
      <c r="D553" s="34" t="s">
        <v>792</v>
      </c>
      <c r="E553" s="34" t="s">
        <v>1821</v>
      </c>
      <c r="F553" s="34" t="s">
        <v>503</v>
      </c>
      <c r="G553" s="35">
        <v>4</v>
      </c>
      <c r="H553" s="35">
        <v>100</v>
      </c>
    </row>
    <row r="554" spans="1:8" ht="14.4" x14ac:dyDescent="0.3">
      <c r="A554" s="34" t="s">
        <v>948</v>
      </c>
      <c r="B554" s="34" t="s">
        <v>126</v>
      </c>
      <c r="C554" s="34" t="s">
        <v>1635</v>
      </c>
      <c r="D554" s="34" t="s">
        <v>186</v>
      </c>
      <c r="E554" s="34" t="s">
        <v>951</v>
      </c>
      <c r="F554" s="34" t="s">
        <v>504</v>
      </c>
      <c r="G554" s="35">
        <v>8</v>
      </c>
      <c r="H554" s="35">
        <v>15</v>
      </c>
    </row>
    <row r="555" spans="1:8" ht="14.4" x14ac:dyDescent="0.3">
      <c r="A555" s="34" t="s">
        <v>948</v>
      </c>
      <c r="B555" s="34" t="s">
        <v>126</v>
      </c>
      <c r="C555" s="34" t="s">
        <v>1635</v>
      </c>
      <c r="D555" s="34" t="s">
        <v>186</v>
      </c>
      <c r="E555" s="34" t="s">
        <v>950</v>
      </c>
      <c r="F555" s="34" t="s">
        <v>503</v>
      </c>
      <c r="G555" s="35">
        <v>8</v>
      </c>
      <c r="H555" s="35">
        <v>15</v>
      </c>
    </row>
    <row r="556" spans="1:8" ht="14.4" x14ac:dyDescent="0.3">
      <c r="A556" s="34" t="s">
        <v>948</v>
      </c>
      <c r="B556" s="34" t="s">
        <v>126</v>
      </c>
      <c r="C556" s="34" t="s">
        <v>1635</v>
      </c>
      <c r="D556" s="34" t="s">
        <v>186</v>
      </c>
      <c r="E556" s="34" t="s">
        <v>949</v>
      </c>
      <c r="F556" s="34" t="s">
        <v>504</v>
      </c>
      <c r="G556" s="35">
        <v>104</v>
      </c>
      <c r="H556" s="35">
        <v>200</v>
      </c>
    </row>
    <row r="557" spans="1:8" ht="14.4" x14ac:dyDescent="0.3">
      <c r="A557" s="34" t="s">
        <v>948</v>
      </c>
      <c r="B557" s="34" t="s">
        <v>126</v>
      </c>
      <c r="C557" s="34" t="s">
        <v>1635</v>
      </c>
      <c r="D557" s="34" t="s">
        <v>186</v>
      </c>
      <c r="E557" s="34" t="s">
        <v>947</v>
      </c>
      <c r="F557" s="34" t="s">
        <v>503</v>
      </c>
      <c r="G557" s="35">
        <v>104</v>
      </c>
      <c r="H557" s="35">
        <v>200</v>
      </c>
    </row>
    <row r="558" spans="1:8" ht="14.4" x14ac:dyDescent="0.3">
      <c r="A558" s="34" t="s">
        <v>940</v>
      </c>
      <c r="B558" s="34" t="s">
        <v>73</v>
      </c>
      <c r="C558" s="34" t="s">
        <v>1635</v>
      </c>
      <c r="D558" s="34" t="s">
        <v>178</v>
      </c>
      <c r="E558" s="34" t="s">
        <v>943</v>
      </c>
      <c r="F558" s="34" t="s">
        <v>504</v>
      </c>
      <c r="G558" s="35">
        <v>3</v>
      </c>
      <c r="H558" s="35">
        <v>100</v>
      </c>
    </row>
    <row r="559" spans="1:8" ht="14.4" x14ac:dyDescent="0.3">
      <c r="A559" s="34" t="s">
        <v>940</v>
      </c>
      <c r="B559" s="34" t="s">
        <v>73</v>
      </c>
      <c r="C559" s="34" t="s">
        <v>1635</v>
      </c>
      <c r="D559" s="34" t="s">
        <v>178</v>
      </c>
      <c r="E559" s="34" t="s">
        <v>942</v>
      </c>
      <c r="F559" s="34" t="s">
        <v>503</v>
      </c>
      <c r="G559" s="35">
        <v>3</v>
      </c>
      <c r="H559" s="35">
        <v>100</v>
      </c>
    </row>
    <row r="560" spans="1:8" ht="14.4" x14ac:dyDescent="0.3">
      <c r="A560" s="34" t="s">
        <v>940</v>
      </c>
      <c r="B560" s="34" t="s">
        <v>73</v>
      </c>
      <c r="C560" s="34" t="s">
        <v>1635</v>
      </c>
      <c r="D560" s="34" t="s">
        <v>178</v>
      </c>
      <c r="E560" s="34" t="s">
        <v>941</v>
      </c>
      <c r="F560" s="34" t="s">
        <v>504</v>
      </c>
      <c r="G560" s="35">
        <v>7</v>
      </c>
      <c r="H560" s="35">
        <v>100</v>
      </c>
    </row>
    <row r="561" spans="1:8" ht="14.4" x14ac:dyDescent="0.3">
      <c r="A561" s="34" t="s">
        <v>940</v>
      </c>
      <c r="B561" s="34" t="s">
        <v>73</v>
      </c>
      <c r="C561" s="34" t="s">
        <v>1635</v>
      </c>
      <c r="D561" s="34" t="s">
        <v>178</v>
      </c>
      <c r="E561" s="34" t="s">
        <v>939</v>
      </c>
      <c r="F561" s="34" t="s">
        <v>503</v>
      </c>
      <c r="G561" s="35">
        <v>7</v>
      </c>
      <c r="H561" s="35">
        <v>100</v>
      </c>
    </row>
    <row r="562" spans="1:8" ht="14.4" x14ac:dyDescent="0.3">
      <c r="A562" s="34" t="s">
        <v>945</v>
      </c>
      <c r="B562" s="34" t="s">
        <v>73</v>
      </c>
      <c r="C562" s="34" t="s">
        <v>1635</v>
      </c>
      <c r="D562" s="34" t="s">
        <v>2295</v>
      </c>
      <c r="E562" s="34" t="s">
        <v>946</v>
      </c>
      <c r="F562" s="34" t="s">
        <v>504</v>
      </c>
      <c r="G562" s="35">
        <v>11</v>
      </c>
      <c r="H562" s="35">
        <v>30</v>
      </c>
    </row>
    <row r="563" spans="1:8" ht="14.4" x14ac:dyDescent="0.3">
      <c r="A563" s="34" t="s">
        <v>945</v>
      </c>
      <c r="B563" s="34" t="s">
        <v>73</v>
      </c>
      <c r="C563" s="34" t="s">
        <v>1635</v>
      </c>
      <c r="D563" s="34" t="s">
        <v>2295</v>
      </c>
      <c r="E563" s="34" t="s">
        <v>944</v>
      </c>
      <c r="F563" s="34" t="s">
        <v>503</v>
      </c>
      <c r="G563" s="35">
        <v>11</v>
      </c>
      <c r="H563" s="35">
        <v>30</v>
      </c>
    </row>
    <row r="564" spans="1:8" ht="14.4" x14ac:dyDescent="0.3">
      <c r="A564" s="34" t="s">
        <v>2155</v>
      </c>
      <c r="B564" s="34" t="s">
        <v>73</v>
      </c>
      <c r="C564" s="34" t="s">
        <v>1635</v>
      </c>
      <c r="D564" s="34" t="s">
        <v>178</v>
      </c>
      <c r="E564" s="34" t="s">
        <v>2156</v>
      </c>
      <c r="F564" s="34" t="s">
        <v>504</v>
      </c>
      <c r="G564" s="35">
        <v>17</v>
      </c>
      <c r="H564" s="35">
        <v>30</v>
      </c>
    </row>
    <row r="565" spans="1:8" ht="14.4" x14ac:dyDescent="0.3">
      <c r="A565" s="34" t="s">
        <v>2155</v>
      </c>
      <c r="B565" s="34" t="s">
        <v>73</v>
      </c>
      <c r="C565" s="34" t="s">
        <v>1635</v>
      </c>
      <c r="D565" s="34" t="s">
        <v>178</v>
      </c>
      <c r="E565" s="34" t="s">
        <v>2157</v>
      </c>
      <c r="F565" s="34" t="s">
        <v>503</v>
      </c>
      <c r="G565" s="35">
        <v>17</v>
      </c>
      <c r="H565" s="35">
        <v>30</v>
      </c>
    </row>
    <row r="566" spans="1:8" ht="14.4" x14ac:dyDescent="0.3">
      <c r="A566" s="34" t="s">
        <v>938</v>
      </c>
      <c r="B566" s="34" t="s">
        <v>935</v>
      </c>
      <c r="C566" s="34" t="s">
        <v>1635</v>
      </c>
      <c r="D566" s="34" t="s">
        <v>937</v>
      </c>
      <c r="E566" s="34" t="s">
        <v>936</v>
      </c>
      <c r="F566" s="34" t="s">
        <v>504</v>
      </c>
      <c r="G566" s="35">
        <v>11</v>
      </c>
      <c r="H566" s="35">
        <v>25</v>
      </c>
    </row>
    <row r="567" spans="1:8" ht="14.4" x14ac:dyDescent="0.3">
      <c r="A567" s="34" t="s">
        <v>933</v>
      </c>
      <c r="B567" s="34" t="s">
        <v>932</v>
      </c>
      <c r="C567" s="34" t="s">
        <v>1635</v>
      </c>
      <c r="D567" s="34" t="s">
        <v>432</v>
      </c>
      <c r="E567" s="34" t="s">
        <v>934</v>
      </c>
      <c r="F567" s="34" t="s">
        <v>503</v>
      </c>
      <c r="G567" s="35">
        <v>32</v>
      </c>
      <c r="H567" s="35">
        <v>100</v>
      </c>
    </row>
    <row r="568" spans="1:8" ht="14.4" x14ac:dyDescent="0.3">
      <c r="A568" s="34" t="s">
        <v>933</v>
      </c>
      <c r="B568" s="34" t="s">
        <v>932</v>
      </c>
      <c r="C568" s="34" t="s">
        <v>1635</v>
      </c>
      <c r="D568" s="34" t="s">
        <v>432</v>
      </c>
      <c r="E568" s="34" t="s">
        <v>931</v>
      </c>
      <c r="F568" s="34" t="s">
        <v>503</v>
      </c>
      <c r="G568" s="35">
        <v>19</v>
      </c>
      <c r="H568" s="35">
        <v>100</v>
      </c>
    </row>
    <row r="569" spans="1:8" ht="14.4" x14ac:dyDescent="0.3">
      <c r="A569" s="34" t="s">
        <v>930</v>
      </c>
      <c r="B569" s="34" t="s">
        <v>929</v>
      </c>
      <c r="C569" s="34" t="s">
        <v>1635</v>
      </c>
      <c r="D569" s="34" t="s">
        <v>1560</v>
      </c>
      <c r="E569" s="34" t="s">
        <v>1822</v>
      </c>
      <c r="F569" s="34" t="s">
        <v>503</v>
      </c>
      <c r="G569" s="35">
        <v>13</v>
      </c>
      <c r="H569" s="35">
        <v>15</v>
      </c>
    </row>
    <row r="570" spans="1:8" ht="14.4" x14ac:dyDescent="0.3">
      <c r="A570" s="34" t="s">
        <v>930</v>
      </c>
      <c r="B570" s="34" t="s">
        <v>929</v>
      </c>
      <c r="C570" s="34" t="s">
        <v>1635</v>
      </c>
      <c r="D570" s="34" t="s">
        <v>219</v>
      </c>
      <c r="E570" s="34" t="s">
        <v>928</v>
      </c>
      <c r="F570" s="34" t="s">
        <v>503</v>
      </c>
      <c r="G570" s="35">
        <v>87</v>
      </c>
      <c r="H570" s="35">
        <v>200</v>
      </c>
    </row>
    <row r="571" spans="1:8" ht="14.4" x14ac:dyDescent="0.3">
      <c r="A571" s="34" t="s">
        <v>919</v>
      </c>
      <c r="B571" s="34" t="s">
        <v>918</v>
      </c>
      <c r="C571" s="34" t="s">
        <v>1635</v>
      </c>
      <c r="D571" s="34" t="s">
        <v>722</v>
      </c>
      <c r="E571" s="34" t="s">
        <v>924</v>
      </c>
      <c r="F571" s="34" t="s">
        <v>504</v>
      </c>
      <c r="G571" s="35">
        <v>15</v>
      </c>
      <c r="H571" s="35">
        <v>20</v>
      </c>
    </row>
    <row r="572" spans="1:8" ht="14.4" x14ac:dyDescent="0.3">
      <c r="A572" s="34" t="s">
        <v>919</v>
      </c>
      <c r="B572" s="34" t="s">
        <v>918</v>
      </c>
      <c r="C572" s="34" t="s">
        <v>1635</v>
      </c>
      <c r="D572" s="34" t="s">
        <v>722</v>
      </c>
      <c r="E572" s="34" t="s">
        <v>923</v>
      </c>
      <c r="F572" s="34" t="s">
        <v>503</v>
      </c>
      <c r="G572" s="35">
        <v>15</v>
      </c>
      <c r="H572" s="35">
        <v>20</v>
      </c>
    </row>
    <row r="573" spans="1:8" ht="14.4" x14ac:dyDescent="0.3">
      <c r="A573" s="34" t="s">
        <v>919</v>
      </c>
      <c r="B573" s="34" t="s">
        <v>918</v>
      </c>
      <c r="C573" s="34" t="s">
        <v>1635</v>
      </c>
      <c r="D573" s="34" t="s">
        <v>722</v>
      </c>
      <c r="E573" s="34" t="s">
        <v>926</v>
      </c>
      <c r="F573" s="34" t="s">
        <v>504</v>
      </c>
      <c r="G573" s="35">
        <v>6</v>
      </c>
      <c r="H573" s="35">
        <v>20</v>
      </c>
    </row>
    <row r="574" spans="1:8" ht="14.4" x14ac:dyDescent="0.3">
      <c r="A574" s="34" t="s">
        <v>919</v>
      </c>
      <c r="B574" s="34" t="s">
        <v>918</v>
      </c>
      <c r="C574" s="34" t="s">
        <v>1635</v>
      </c>
      <c r="D574" s="34" t="s">
        <v>722</v>
      </c>
      <c r="E574" s="34" t="s">
        <v>925</v>
      </c>
      <c r="F574" s="34" t="s">
        <v>503</v>
      </c>
      <c r="G574" s="35">
        <v>6</v>
      </c>
      <c r="H574" s="35">
        <v>20</v>
      </c>
    </row>
    <row r="575" spans="1:8" ht="14.4" x14ac:dyDescent="0.3">
      <c r="A575" s="34" t="s">
        <v>919</v>
      </c>
      <c r="B575" s="34" t="s">
        <v>918</v>
      </c>
      <c r="C575" s="34" t="s">
        <v>1635</v>
      </c>
      <c r="D575" s="34" t="s">
        <v>722</v>
      </c>
      <c r="E575" s="34" t="s">
        <v>922</v>
      </c>
      <c r="F575" s="34" t="s">
        <v>504</v>
      </c>
      <c r="G575" s="35">
        <v>22</v>
      </c>
      <c r="H575" s="35">
        <v>100</v>
      </c>
    </row>
    <row r="576" spans="1:8" ht="14.4" x14ac:dyDescent="0.3">
      <c r="A576" s="34" t="s">
        <v>919</v>
      </c>
      <c r="B576" s="34" t="s">
        <v>918</v>
      </c>
      <c r="C576" s="34" t="s">
        <v>1635</v>
      </c>
      <c r="D576" s="34" t="s">
        <v>722</v>
      </c>
      <c r="E576" s="34" t="s">
        <v>921</v>
      </c>
      <c r="F576" s="34" t="s">
        <v>503</v>
      </c>
      <c r="G576" s="35">
        <v>22</v>
      </c>
      <c r="H576" s="35">
        <v>100</v>
      </c>
    </row>
    <row r="577" spans="1:8" ht="14.4" x14ac:dyDescent="0.3">
      <c r="A577" s="34" t="s">
        <v>919</v>
      </c>
      <c r="B577" s="34" t="s">
        <v>918</v>
      </c>
      <c r="C577" s="34" t="s">
        <v>1635</v>
      </c>
      <c r="D577" s="34" t="s">
        <v>722</v>
      </c>
      <c r="E577" s="34" t="s">
        <v>920</v>
      </c>
      <c r="F577" s="34" t="s">
        <v>504</v>
      </c>
      <c r="G577" s="35">
        <v>7</v>
      </c>
      <c r="H577" s="35">
        <v>100</v>
      </c>
    </row>
    <row r="578" spans="1:8" ht="14.4" x14ac:dyDescent="0.3">
      <c r="A578" s="34" t="s">
        <v>919</v>
      </c>
      <c r="B578" s="34" t="s">
        <v>918</v>
      </c>
      <c r="C578" s="34" t="s">
        <v>1635</v>
      </c>
      <c r="D578" s="34" t="s">
        <v>722</v>
      </c>
      <c r="E578" s="34" t="s">
        <v>917</v>
      </c>
      <c r="F578" s="34" t="s">
        <v>503</v>
      </c>
      <c r="G578" s="35">
        <v>7</v>
      </c>
      <c r="H578" s="35">
        <v>100</v>
      </c>
    </row>
    <row r="579" spans="1:8" ht="14.4" x14ac:dyDescent="0.3">
      <c r="A579" s="34" t="s">
        <v>916</v>
      </c>
      <c r="B579" s="34" t="s">
        <v>914</v>
      </c>
      <c r="C579" s="34" t="s">
        <v>1635</v>
      </c>
      <c r="D579" s="34" t="s">
        <v>564</v>
      </c>
      <c r="E579" s="34" t="s">
        <v>915</v>
      </c>
      <c r="F579" s="34" t="s">
        <v>503</v>
      </c>
      <c r="G579" s="35">
        <v>12</v>
      </c>
      <c r="H579" s="35">
        <v>100</v>
      </c>
    </row>
    <row r="580" spans="1:8" ht="14.4" x14ac:dyDescent="0.3">
      <c r="A580" s="34" t="s">
        <v>912</v>
      </c>
      <c r="B580" s="34" t="s">
        <v>911</v>
      </c>
      <c r="C580" s="34" t="s">
        <v>1635</v>
      </c>
      <c r="D580" s="34" t="s">
        <v>1823</v>
      </c>
      <c r="E580" s="34" t="s">
        <v>913</v>
      </c>
      <c r="F580" s="34" t="s">
        <v>504</v>
      </c>
      <c r="G580" s="35">
        <v>17</v>
      </c>
      <c r="H580" s="35">
        <v>25</v>
      </c>
    </row>
    <row r="581" spans="1:8" ht="14.4" x14ac:dyDescent="0.3">
      <c r="A581" s="34" t="s">
        <v>912</v>
      </c>
      <c r="B581" s="34" t="s">
        <v>911</v>
      </c>
      <c r="C581" s="34" t="s">
        <v>1635</v>
      </c>
      <c r="D581" s="34" t="s">
        <v>1823</v>
      </c>
      <c r="E581" s="34" t="s">
        <v>910</v>
      </c>
      <c r="F581" s="34" t="s">
        <v>503</v>
      </c>
      <c r="G581" s="35">
        <v>17</v>
      </c>
      <c r="H581" s="35">
        <v>25</v>
      </c>
    </row>
    <row r="582" spans="1:8" ht="14.4" x14ac:dyDescent="0.3">
      <c r="A582" s="34" t="s">
        <v>912</v>
      </c>
      <c r="B582" s="34" t="s">
        <v>911</v>
      </c>
      <c r="C582" s="34" t="s">
        <v>1635</v>
      </c>
      <c r="D582" s="34" t="s">
        <v>1823</v>
      </c>
      <c r="E582" s="34" t="s">
        <v>1824</v>
      </c>
      <c r="F582" s="34" t="s">
        <v>504</v>
      </c>
      <c r="G582" s="35">
        <v>1</v>
      </c>
      <c r="H582" s="35">
        <v>25</v>
      </c>
    </row>
    <row r="583" spans="1:8" ht="14.4" x14ac:dyDescent="0.3">
      <c r="A583" s="34" t="s">
        <v>907</v>
      </c>
      <c r="B583" s="34" t="s">
        <v>906</v>
      </c>
      <c r="C583" s="34" t="s">
        <v>1635</v>
      </c>
      <c r="D583" s="34" t="s">
        <v>909</v>
      </c>
      <c r="E583" s="34" t="s">
        <v>908</v>
      </c>
      <c r="F583" s="34" t="s">
        <v>504</v>
      </c>
      <c r="G583" s="35">
        <v>15</v>
      </c>
      <c r="H583" s="35">
        <v>40</v>
      </c>
    </row>
    <row r="584" spans="1:8" ht="14.4" x14ac:dyDescent="0.3">
      <c r="A584" s="34" t="s">
        <v>907</v>
      </c>
      <c r="B584" s="34" t="s">
        <v>906</v>
      </c>
      <c r="C584" s="34" t="s">
        <v>1635</v>
      </c>
      <c r="D584" s="34" t="s">
        <v>909</v>
      </c>
      <c r="E584" s="34" t="s">
        <v>905</v>
      </c>
      <c r="F584" s="34" t="s">
        <v>503</v>
      </c>
      <c r="G584" s="35">
        <v>15</v>
      </c>
      <c r="H584" s="35">
        <v>40</v>
      </c>
    </row>
    <row r="585" spans="1:8" ht="14.4" x14ac:dyDescent="0.3">
      <c r="A585" s="34" t="s">
        <v>904</v>
      </c>
      <c r="B585" s="34" t="s">
        <v>903</v>
      </c>
      <c r="C585" s="34" t="s">
        <v>1635</v>
      </c>
      <c r="D585" s="34" t="s">
        <v>902</v>
      </c>
      <c r="E585" s="34" t="s">
        <v>901</v>
      </c>
      <c r="F585" s="34" t="s">
        <v>504</v>
      </c>
      <c r="G585" s="35">
        <v>9</v>
      </c>
      <c r="H585" s="35">
        <v>30</v>
      </c>
    </row>
    <row r="586" spans="1:8" ht="14.4" x14ac:dyDescent="0.3">
      <c r="A586" s="34" t="s">
        <v>899</v>
      </c>
      <c r="B586" s="34" t="s">
        <v>300</v>
      </c>
      <c r="C586" s="34" t="s">
        <v>1635</v>
      </c>
      <c r="D586" s="34" t="s">
        <v>898</v>
      </c>
      <c r="E586" s="34" t="s">
        <v>900</v>
      </c>
      <c r="F586" s="34" t="s">
        <v>504</v>
      </c>
      <c r="G586" s="35">
        <v>10</v>
      </c>
      <c r="H586" s="35">
        <v>100</v>
      </c>
    </row>
    <row r="587" spans="1:8" ht="14.4" x14ac:dyDescent="0.3">
      <c r="A587" s="34" t="s">
        <v>899</v>
      </c>
      <c r="B587" s="34" t="s">
        <v>300</v>
      </c>
      <c r="C587" s="34" t="s">
        <v>1635</v>
      </c>
      <c r="D587" s="34" t="s">
        <v>898</v>
      </c>
      <c r="E587" s="34" t="s">
        <v>897</v>
      </c>
      <c r="F587" s="34" t="s">
        <v>503</v>
      </c>
      <c r="G587" s="35">
        <v>10</v>
      </c>
      <c r="H587" s="35">
        <v>100</v>
      </c>
    </row>
    <row r="588" spans="1:8" ht="14.4" x14ac:dyDescent="0.3">
      <c r="A588" s="34" t="s">
        <v>896</v>
      </c>
      <c r="B588" s="34" t="s">
        <v>894</v>
      </c>
      <c r="C588" s="34" t="s">
        <v>1635</v>
      </c>
      <c r="D588" s="34" t="s">
        <v>589</v>
      </c>
      <c r="E588" s="34" t="s">
        <v>895</v>
      </c>
      <c r="F588" s="34" t="s">
        <v>504</v>
      </c>
      <c r="G588" s="35">
        <v>8</v>
      </c>
      <c r="H588" s="35">
        <v>20</v>
      </c>
    </row>
    <row r="589" spans="1:8" ht="14.4" x14ac:dyDescent="0.3">
      <c r="A589" s="34" t="s">
        <v>1825</v>
      </c>
      <c r="B589" s="34" t="s">
        <v>1826</v>
      </c>
      <c r="C589" s="34" t="s">
        <v>1635</v>
      </c>
      <c r="D589" s="34" t="s">
        <v>589</v>
      </c>
      <c r="E589" s="34" t="s">
        <v>1827</v>
      </c>
      <c r="F589" s="34" t="s">
        <v>503</v>
      </c>
      <c r="G589" s="35">
        <v>6</v>
      </c>
      <c r="H589" s="35">
        <v>25</v>
      </c>
    </row>
    <row r="590" spans="1:8" ht="14.4" x14ac:dyDescent="0.3">
      <c r="A590" s="34" t="s">
        <v>1828</v>
      </c>
      <c r="B590" s="34" t="s">
        <v>394</v>
      </c>
      <c r="C590" s="34" t="s">
        <v>1635</v>
      </c>
      <c r="D590" s="34" t="s">
        <v>583</v>
      </c>
      <c r="E590" s="34" t="s">
        <v>1829</v>
      </c>
      <c r="F590" s="34" t="s">
        <v>504</v>
      </c>
      <c r="G590" s="35">
        <v>18</v>
      </c>
      <c r="H590" s="35">
        <v>20</v>
      </c>
    </row>
    <row r="591" spans="1:8" ht="14.4" x14ac:dyDescent="0.3">
      <c r="A591" s="34" t="s">
        <v>1828</v>
      </c>
      <c r="B591" s="34" t="s">
        <v>394</v>
      </c>
      <c r="C591" s="34" t="s">
        <v>1635</v>
      </c>
      <c r="D591" s="34" t="s">
        <v>583</v>
      </c>
      <c r="E591" s="34" t="s">
        <v>1830</v>
      </c>
      <c r="F591" s="34" t="s">
        <v>503</v>
      </c>
      <c r="G591" s="35">
        <v>18</v>
      </c>
      <c r="H591" s="35">
        <v>20</v>
      </c>
    </row>
    <row r="592" spans="1:8" ht="14.4" x14ac:dyDescent="0.3">
      <c r="A592" s="34" t="s">
        <v>1828</v>
      </c>
      <c r="B592" s="34" t="s">
        <v>394</v>
      </c>
      <c r="C592" s="34" t="s">
        <v>1635</v>
      </c>
      <c r="D592" s="34" t="s">
        <v>583</v>
      </c>
      <c r="E592" s="34" t="s">
        <v>1831</v>
      </c>
      <c r="F592" s="34" t="s">
        <v>504</v>
      </c>
      <c r="G592" s="35">
        <v>5</v>
      </c>
      <c r="H592" s="35">
        <v>100</v>
      </c>
    </row>
    <row r="593" spans="1:8" ht="14.4" x14ac:dyDescent="0.3">
      <c r="A593" s="34" t="s">
        <v>1828</v>
      </c>
      <c r="B593" s="34" t="s">
        <v>394</v>
      </c>
      <c r="C593" s="34" t="s">
        <v>1635</v>
      </c>
      <c r="D593" s="34" t="s">
        <v>583</v>
      </c>
      <c r="E593" s="34" t="s">
        <v>1832</v>
      </c>
      <c r="F593" s="34" t="s">
        <v>503</v>
      </c>
      <c r="G593" s="35">
        <v>5</v>
      </c>
      <c r="H593" s="35">
        <v>100</v>
      </c>
    </row>
    <row r="594" spans="1:8" ht="14.4" x14ac:dyDescent="0.3">
      <c r="A594" s="34" t="s">
        <v>1828</v>
      </c>
      <c r="B594" s="34" t="s">
        <v>394</v>
      </c>
      <c r="C594" s="34" t="s">
        <v>1635</v>
      </c>
      <c r="D594" s="34" t="s">
        <v>583</v>
      </c>
      <c r="E594" s="34" t="s">
        <v>1833</v>
      </c>
      <c r="F594" s="34" t="s">
        <v>504</v>
      </c>
      <c r="G594" s="35">
        <v>8</v>
      </c>
      <c r="H594" s="35">
        <v>100</v>
      </c>
    </row>
    <row r="595" spans="1:8" ht="14.4" x14ac:dyDescent="0.3">
      <c r="A595" s="34" t="s">
        <v>1828</v>
      </c>
      <c r="B595" s="34" t="s">
        <v>394</v>
      </c>
      <c r="C595" s="34" t="s">
        <v>1635</v>
      </c>
      <c r="D595" s="34" t="s">
        <v>583</v>
      </c>
      <c r="E595" s="34" t="s">
        <v>1834</v>
      </c>
      <c r="F595" s="34" t="s">
        <v>503</v>
      </c>
      <c r="G595" s="35">
        <v>8</v>
      </c>
      <c r="H595" s="35">
        <v>100</v>
      </c>
    </row>
    <row r="596" spans="1:8" ht="14.4" x14ac:dyDescent="0.3">
      <c r="A596" s="34" t="s">
        <v>893</v>
      </c>
      <c r="B596" s="34" t="s">
        <v>892</v>
      </c>
      <c r="C596" s="34" t="s">
        <v>1635</v>
      </c>
      <c r="D596" s="34" t="s">
        <v>577</v>
      </c>
      <c r="E596" s="34" t="s">
        <v>891</v>
      </c>
      <c r="F596" s="34" t="s">
        <v>504</v>
      </c>
      <c r="G596" s="35">
        <v>12</v>
      </c>
      <c r="H596" s="35">
        <v>20</v>
      </c>
    </row>
    <row r="597" spans="1:8" ht="14.4" x14ac:dyDescent="0.3">
      <c r="A597" s="34" t="s">
        <v>889</v>
      </c>
      <c r="B597" s="34" t="s">
        <v>888</v>
      </c>
      <c r="C597" s="34" t="s">
        <v>1635</v>
      </c>
      <c r="D597" s="34" t="s">
        <v>577</v>
      </c>
      <c r="E597" s="34" t="s">
        <v>890</v>
      </c>
      <c r="F597" s="34" t="s">
        <v>504</v>
      </c>
      <c r="G597" s="35">
        <v>16</v>
      </c>
      <c r="H597" s="35">
        <v>25</v>
      </c>
    </row>
    <row r="598" spans="1:8" ht="14.4" x14ac:dyDescent="0.3">
      <c r="A598" s="34" t="s">
        <v>889</v>
      </c>
      <c r="B598" s="34" t="s">
        <v>888</v>
      </c>
      <c r="C598" s="34" t="s">
        <v>1635</v>
      </c>
      <c r="D598" s="34" t="s">
        <v>577</v>
      </c>
      <c r="E598" s="34" t="s">
        <v>887</v>
      </c>
      <c r="F598" s="34" t="s">
        <v>503</v>
      </c>
      <c r="G598" s="35">
        <v>16</v>
      </c>
      <c r="H598" s="35">
        <v>25</v>
      </c>
    </row>
    <row r="599" spans="1:8" ht="14.4" x14ac:dyDescent="0.3">
      <c r="A599" s="34" t="s">
        <v>889</v>
      </c>
      <c r="B599" s="34" t="s">
        <v>888</v>
      </c>
      <c r="C599" s="34" t="s">
        <v>1635</v>
      </c>
      <c r="D599" s="34" t="s">
        <v>577</v>
      </c>
      <c r="E599" s="34" t="s">
        <v>1835</v>
      </c>
      <c r="F599" s="34" t="s">
        <v>504</v>
      </c>
      <c r="G599" s="35">
        <v>2</v>
      </c>
      <c r="H599" s="35">
        <v>25</v>
      </c>
    </row>
    <row r="600" spans="1:8" ht="14.4" x14ac:dyDescent="0.3">
      <c r="A600" s="34" t="s">
        <v>883</v>
      </c>
      <c r="B600" s="34" t="s">
        <v>882</v>
      </c>
      <c r="C600" s="34" t="s">
        <v>1635</v>
      </c>
      <c r="D600" s="34" t="s">
        <v>496</v>
      </c>
      <c r="E600" s="34" t="s">
        <v>885</v>
      </c>
      <c r="F600" s="34" t="s">
        <v>503</v>
      </c>
      <c r="G600" s="35">
        <v>31</v>
      </c>
      <c r="H600" s="35">
        <v>32</v>
      </c>
    </row>
    <row r="601" spans="1:8" ht="14.4" x14ac:dyDescent="0.3">
      <c r="A601" s="34" t="s">
        <v>883</v>
      </c>
      <c r="B601" s="34" t="s">
        <v>882</v>
      </c>
      <c r="C601" s="34" t="s">
        <v>1635</v>
      </c>
      <c r="D601" s="34" t="s">
        <v>496</v>
      </c>
      <c r="E601" s="34" t="s">
        <v>886</v>
      </c>
      <c r="F601" s="34" t="s">
        <v>503</v>
      </c>
      <c r="G601" s="35">
        <v>9</v>
      </c>
      <c r="H601" s="35">
        <v>25</v>
      </c>
    </row>
    <row r="602" spans="1:8" ht="14.4" x14ac:dyDescent="0.3">
      <c r="A602" s="34" t="s">
        <v>883</v>
      </c>
      <c r="B602" s="34" t="s">
        <v>882</v>
      </c>
      <c r="C602" s="34" t="s">
        <v>1635</v>
      </c>
      <c r="D602" s="34" t="s">
        <v>496</v>
      </c>
      <c r="E602" s="34" t="s">
        <v>884</v>
      </c>
      <c r="F602" s="34" t="s">
        <v>504</v>
      </c>
      <c r="G602" s="35">
        <v>12</v>
      </c>
      <c r="H602" s="35">
        <v>100</v>
      </c>
    </row>
    <row r="603" spans="1:8" ht="14.4" x14ac:dyDescent="0.3">
      <c r="A603" s="34" t="s">
        <v>883</v>
      </c>
      <c r="B603" s="34" t="s">
        <v>882</v>
      </c>
      <c r="C603" s="34" t="s">
        <v>1635</v>
      </c>
      <c r="D603" s="34" t="s">
        <v>496</v>
      </c>
      <c r="E603" s="34" t="s">
        <v>881</v>
      </c>
      <c r="F603" s="34" t="s">
        <v>504</v>
      </c>
      <c r="G603" s="35">
        <v>22</v>
      </c>
      <c r="H603" s="35">
        <v>100</v>
      </c>
    </row>
    <row r="604" spans="1:8" ht="14.4" x14ac:dyDescent="0.3">
      <c r="A604" s="34" t="s">
        <v>866</v>
      </c>
      <c r="B604" s="34" t="s">
        <v>30</v>
      </c>
      <c r="C604" s="34" t="s">
        <v>1635</v>
      </c>
      <c r="D604" s="34" t="s">
        <v>31</v>
      </c>
      <c r="E604" s="34" t="s">
        <v>877</v>
      </c>
      <c r="F604" s="34" t="s">
        <v>504</v>
      </c>
      <c r="G604" s="35">
        <v>136</v>
      </c>
      <c r="H604" s="35">
        <v>138</v>
      </c>
    </row>
    <row r="605" spans="1:8" ht="14.4" x14ac:dyDescent="0.3">
      <c r="A605" s="34" t="s">
        <v>866</v>
      </c>
      <c r="B605" s="34" t="s">
        <v>30</v>
      </c>
      <c r="C605" s="34" t="s">
        <v>1635</v>
      </c>
      <c r="D605" s="34" t="s">
        <v>31</v>
      </c>
      <c r="E605" s="34" t="s">
        <v>876</v>
      </c>
      <c r="F605" s="34" t="s">
        <v>503</v>
      </c>
      <c r="G605" s="35">
        <v>32</v>
      </c>
      <c r="H605" s="35">
        <v>32</v>
      </c>
    </row>
    <row r="606" spans="1:8" ht="14.4" x14ac:dyDescent="0.3">
      <c r="A606" s="34" t="s">
        <v>866</v>
      </c>
      <c r="B606" s="34" t="s">
        <v>30</v>
      </c>
      <c r="C606" s="34" t="s">
        <v>1635</v>
      </c>
      <c r="D606" s="34" t="s">
        <v>31</v>
      </c>
      <c r="E606" s="34" t="s">
        <v>875</v>
      </c>
      <c r="F606" s="34" t="s">
        <v>503</v>
      </c>
      <c r="G606" s="35">
        <v>37</v>
      </c>
      <c r="H606" s="35">
        <v>37</v>
      </c>
    </row>
    <row r="607" spans="1:8" ht="14.4" x14ac:dyDescent="0.3">
      <c r="A607" s="34" t="s">
        <v>866</v>
      </c>
      <c r="B607" s="34" t="s">
        <v>30</v>
      </c>
      <c r="C607" s="34" t="s">
        <v>1635</v>
      </c>
      <c r="D607" s="34" t="s">
        <v>31</v>
      </c>
      <c r="E607" s="34" t="s">
        <v>874</v>
      </c>
      <c r="F607" s="34" t="s">
        <v>503</v>
      </c>
      <c r="G607" s="35">
        <v>37</v>
      </c>
      <c r="H607" s="35">
        <v>37</v>
      </c>
    </row>
    <row r="608" spans="1:8" ht="14.4" x14ac:dyDescent="0.3">
      <c r="A608" s="34" t="s">
        <v>866</v>
      </c>
      <c r="B608" s="34" t="s">
        <v>30</v>
      </c>
      <c r="C608" s="34" t="s">
        <v>1635</v>
      </c>
      <c r="D608" s="34" t="s">
        <v>31</v>
      </c>
      <c r="E608" s="34" t="s">
        <v>873</v>
      </c>
      <c r="F608" s="34" t="s">
        <v>503</v>
      </c>
      <c r="G608" s="35">
        <v>30</v>
      </c>
      <c r="H608" s="35">
        <v>32</v>
      </c>
    </row>
    <row r="609" spans="1:8" ht="14.4" x14ac:dyDescent="0.3">
      <c r="A609" s="34" t="s">
        <v>871</v>
      </c>
      <c r="B609" s="34" t="s">
        <v>30</v>
      </c>
      <c r="C609" s="34" t="s">
        <v>1635</v>
      </c>
      <c r="D609" s="34" t="s">
        <v>31</v>
      </c>
      <c r="E609" s="34" t="s">
        <v>872</v>
      </c>
      <c r="F609" s="34" t="s">
        <v>504</v>
      </c>
      <c r="G609" s="35">
        <v>22</v>
      </c>
      <c r="H609" s="35">
        <v>22</v>
      </c>
    </row>
    <row r="610" spans="1:8" ht="14.4" x14ac:dyDescent="0.3">
      <c r="A610" s="34" t="s">
        <v>871</v>
      </c>
      <c r="B610" s="34" t="s">
        <v>30</v>
      </c>
      <c r="C610" s="34" t="s">
        <v>1635</v>
      </c>
      <c r="D610" s="34" t="s">
        <v>31</v>
      </c>
      <c r="E610" s="34" t="s">
        <v>870</v>
      </c>
      <c r="F610" s="34" t="s">
        <v>503</v>
      </c>
      <c r="G610" s="35">
        <v>22</v>
      </c>
      <c r="H610" s="35">
        <v>22</v>
      </c>
    </row>
    <row r="611" spans="1:8" ht="14.4" x14ac:dyDescent="0.3">
      <c r="A611" s="34" t="s">
        <v>866</v>
      </c>
      <c r="B611" s="34" t="s">
        <v>30</v>
      </c>
      <c r="C611" s="34" t="s">
        <v>1635</v>
      </c>
      <c r="D611" s="34" t="s">
        <v>20</v>
      </c>
      <c r="E611" s="34" t="s">
        <v>880</v>
      </c>
      <c r="F611" s="34" t="s">
        <v>504</v>
      </c>
      <c r="G611" s="35">
        <v>52</v>
      </c>
      <c r="H611" s="35">
        <v>54</v>
      </c>
    </row>
    <row r="612" spans="1:8" ht="14.4" x14ac:dyDescent="0.3">
      <c r="A612" s="34" t="s">
        <v>866</v>
      </c>
      <c r="B612" s="34" t="s">
        <v>30</v>
      </c>
      <c r="C612" s="34" t="s">
        <v>1635</v>
      </c>
      <c r="D612" s="34" t="s">
        <v>20</v>
      </c>
      <c r="E612" s="34" t="s">
        <v>879</v>
      </c>
      <c r="F612" s="34" t="s">
        <v>503</v>
      </c>
      <c r="G612" s="35">
        <v>18</v>
      </c>
      <c r="H612" s="35">
        <v>18</v>
      </c>
    </row>
    <row r="613" spans="1:8" ht="14.4" x14ac:dyDescent="0.3">
      <c r="A613" s="34" t="s">
        <v>866</v>
      </c>
      <c r="B613" s="34" t="s">
        <v>30</v>
      </c>
      <c r="C613" s="34" t="s">
        <v>1635</v>
      </c>
      <c r="D613" s="34" t="s">
        <v>20</v>
      </c>
      <c r="E613" s="34" t="s">
        <v>878</v>
      </c>
      <c r="F613" s="34" t="s">
        <v>503</v>
      </c>
      <c r="G613" s="35">
        <v>15</v>
      </c>
      <c r="H613" s="35">
        <v>18</v>
      </c>
    </row>
    <row r="614" spans="1:8" ht="14.4" x14ac:dyDescent="0.3">
      <c r="A614" s="34" t="s">
        <v>866</v>
      </c>
      <c r="B614" s="34" t="s">
        <v>30</v>
      </c>
      <c r="C614" s="34" t="s">
        <v>1635</v>
      </c>
      <c r="D614" s="34" t="s">
        <v>20</v>
      </c>
      <c r="E614" s="34" t="s">
        <v>1836</v>
      </c>
      <c r="F614" s="34" t="s">
        <v>503</v>
      </c>
      <c r="G614" s="35">
        <v>18</v>
      </c>
      <c r="H614" s="35">
        <v>18</v>
      </c>
    </row>
    <row r="615" spans="1:8" ht="14.4" x14ac:dyDescent="0.3">
      <c r="A615" s="34" t="s">
        <v>866</v>
      </c>
      <c r="B615" s="34" t="s">
        <v>30</v>
      </c>
      <c r="C615" s="34" t="s">
        <v>1635</v>
      </c>
      <c r="D615" s="34" t="s">
        <v>20</v>
      </c>
      <c r="E615" s="34" t="s">
        <v>869</v>
      </c>
      <c r="F615" s="34" t="s">
        <v>504</v>
      </c>
      <c r="G615" s="35">
        <v>119</v>
      </c>
      <c r="H615" s="35">
        <v>200</v>
      </c>
    </row>
    <row r="616" spans="1:8" ht="14.4" x14ac:dyDescent="0.3">
      <c r="A616" s="34" t="s">
        <v>866</v>
      </c>
      <c r="B616" s="34" t="s">
        <v>30</v>
      </c>
      <c r="C616" s="34" t="s">
        <v>1635</v>
      </c>
      <c r="D616" s="34" t="s">
        <v>20</v>
      </c>
      <c r="E616" s="34" t="s">
        <v>868</v>
      </c>
      <c r="F616" s="34" t="s">
        <v>503</v>
      </c>
      <c r="G616" s="35">
        <v>119</v>
      </c>
      <c r="H616" s="35">
        <v>200</v>
      </c>
    </row>
    <row r="617" spans="1:8" ht="14.4" x14ac:dyDescent="0.3">
      <c r="A617" s="34" t="s">
        <v>866</v>
      </c>
      <c r="B617" s="34" t="s">
        <v>30</v>
      </c>
      <c r="C617" s="34" t="s">
        <v>1635</v>
      </c>
      <c r="D617" s="34" t="s">
        <v>31</v>
      </c>
      <c r="E617" s="34" t="s">
        <v>867</v>
      </c>
      <c r="F617" s="34" t="s">
        <v>504</v>
      </c>
      <c r="G617" s="35">
        <v>59</v>
      </c>
      <c r="H617" s="35">
        <v>100</v>
      </c>
    </row>
    <row r="618" spans="1:8" ht="14.4" x14ac:dyDescent="0.3">
      <c r="A618" s="34" t="s">
        <v>866</v>
      </c>
      <c r="B618" s="34" t="s">
        <v>30</v>
      </c>
      <c r="C618" s="34" t="s">
        <v>1635</v>
      </c>
      <c r="D618" s="34" t="s">
        <v>31</v>
      </c>
      <c r="E618" s="34" t="s">
        <v>865</v>
      </c>
      <c r="F618" s="34" t="s">
        <v>503</v>
      </c>
      <c r="G618" s="35">
        <v>59</v>
      </c>
      <c r="H618" s="35">
        <v>100</v>
      </c>
    </row>
    <row r="619" spans="1:8" ht="14.4" x14ac:dyDescent="0.3">
      <c r="A619" s="34" t="s">
        <v>2158</v>
      </c>
      <c r="B619" s="34" t="s">
        <v>30</v>
      </c>
      <c r="C619" s="34" t="s">
        <v>1635</v>
      </c>
      <c r="D619" s="34" t="s">
        <v>31</v>
      </c>
      <c r="E619" s="34" t="s">
        <v>2159</v>
      </c>
      <c r="F619" s="34" t="s">
        <v>504</v>
      </c>
      <c r="G619" s="35">
        <v>38</v>
      </c>
      <c r="H619" s="35">
        <v>45</v>
      </c>
    </row>
    <row r="620" spans="1:8" ht="14.4" x14ac:dyDescent="0.3">
      <c r="A620" s="34" t="s">
        <v>2158</v>
      </c>
      <c r="B620" s="34" t="s">
        <v>30</v>
      </c>
      <c r="C620" s="34" t="s">
        <v>1635</v>
      </c>
      <c r="D620" s="34" t="s">
        <v>31</v>
      </c>
      <c r="E620" s="34" t="s">
        <v>2160</v>
      </c>
      <c r="F620" s="34" t="s">
        <v>503</v>
      </c>
      <c r="G620" s="35">
        <v>38</v>
      </c>
      <c r="H620" s="35">
        <v>45</v>
      </c>
    </row>
    <row r="621" spans="1:8" ht="14.4" x14ac:dyDescent="0.3">
      <c r="A621" s="34" t="s">
        <v>863</v>
      </c>
      <c r="B621" s="34" t="s">
        <v>862</v>
      </c>
      <c r="C621" s="34" t="s">
        <v>1635</v>
      </c>
      <c r="D621" s="34" t="s">
        <v>263</v>
      </c>
      <c r="E621" s="34" t="s">
        <v>864</v>
      </c>
      <c r="F621" s="34" t="s">
        <v>556</v>
      </c>
      <c r="G621" s="35">
        <v>5</v>
      </c>
      <c r="H621" s="35">
        <v>100</v>
      </c>
    </row>
    <row r="622" spans="1:8" ht="14.4" x14ac:dyDescent="0.3">
      <c r="A622" s="34" t="s">
        <v>863</v>
      </c>
      <c r="B622" s="34" t="s">
        <v>862</v>
      </c>
      <c r="C622" s="34" t="s">
        <v>1635</v>
      </c>
      <c r="D622" s="34" t="s">
        <v>31</v>
      </c>
      <c r="E622" s="34" t="s">
        <v>861</v>
      </c>
      <c r="F622" s="34" t="s">
        <v>556</v>
      </c>
      <c r="G622" s="35">
        <v>13</v>
      </c>
      <c r="H622" s="35">
        <v>100</v>
      </c>
    </row>
    <row r="623" spans="1:8" ht="14.4" x14ac:dyDescent="0.3">
      <c r="A623" s="34" t="s">
        <v>1837</v>
      </c>
      <c r="B623" s="34" t="s">
        <v>413</v>
      </c>
      <c r="C623" s="34" t="s">
        <v>1635</v>
      </c>
      <c r="D623" s="34" t="s">
        <v>529</v>
      </c>
      <c r="E623" s="34" t="s">
        <v>1838</v>
      </c>
      <c r="F623" s="34" t="s">
        <v>504</v>
      </c>
      <c r="G623" s="35">
        <v>9</v>
      </c>
      <c r="H623" s="35">
        <v>100</v>
      </c>
    </row>
    <row r="624" spans="1:8" ht="14.4" x14ac:dyDescent="0.3">
      <c r="A624" s="34" t="s">
        <v>1837</v>
      </c>
      <c r="B624" s="34" t="s">
        <v>413</v>
      </c>
      <c r="C624" s="34" t="s">
        <v>1635</v>
      </c>
      <c r="D624" s="34" t="s">
        <v>529</v>
      </c>
      <c r="E624" s="34" t="s">
        <v>1839</v>
      </c>
      <c r="F624" s="34" t="s">
        <v>503</v>
      </c>
      <c r="G624" s="35">
        <v>9</v>
      </c>
      <c r="H624" s="35">
        <v>100</v>
      </c>
    </row>
    <row r="625" spans="1:8" ht="14.4" x14ac:dyDescent="0.3">
      <c r="A625" s="34" t="s">
        <v>856</v>
      </c>
      <c r="B625" s="34" t="s">
        <v>853</v>
      </c>
      <c r="C625" s="34" t="s">
        <v>1635</v>
      </c>
      <c r="D625" s="34" t="s">
        <v>855</v>
      </c>
      <c r="E625" s="34" t="s">
        <v>857</v>
      </c>
      <c r="F625" s="34" t="s">
        <v>504</v>
      </c>
      <c r="G625" s="35">
        <v>9</v>
      </c>
      <c r="H625" s="35">
        <v>100</v>
      </c>
    </row>
    <row r="626" spans="1:8" ht="14.4" x14ac:dyDescent="0.3">
      <c r="A626" s="34" t="s">
        <v>856</v>
      </c>
      <c r="B626" s="34" t="s">
        <v>853</v>
      </c>
      <c r="C626" s="34" t="s">
        <v>1635</v>
      </c>
      <c r="D626" s="34" t="s">
        <v>855</v>
      </c>
      <c r="E626" s="34" t="s">
        <v>854</v>
      </c>
      <c r="F626" s="34" t="s">
        <v>503</v>
      </c>
      <c r="G626" s="35">
        <v>9</v>
      </c>
      <c r="H626" s="35">
        <v>100</v>
      </c>
    </row>
    <row r="627" spans="1:8" ht="14.4" x14ac:dyDescent="0.3">
      <c r="A627" s="34" t="s">
        <v>859</v>
      </c>
      <c r="B627" s="34" t="s">
        <v>853</v>
      </c>
      <c r="C627" s="34" t="s">
        <v>1635</v>
      </c>
      <c r="D627" s="34" t="s">
        <v>612</v>
      </c>
      <c r="E627" s="34" t="s">
        <v>860</v>
      </c>
      <c r="F627" s="34" t="s">
        <v>504</v>
      </c>
      <c r="G627" s="35">
        <v>14</v>
      </c>
      <c r="H627" s="35">
        <v>30</v>
      </c>
    </row>
    <row r="628" spans="1:8" ht="14.4" x14ac:dyDescent="0.3">
      <c r="A628" s="34" t="s">
        <v>859</v>
      </c>
      <c r="B628" s="34" t="s">
        <v>853</v>
      </c>
      <c r="C628" s="34" t="s">
        <v>1635</v>
      </c>
      <c r="D628" s="34" t="s">
        <v>612</v>
      </c>
      <c r="E628" s="34" t="s">
        <v>858</v>
      </c>
      <c r="F628" s="34" t="s">
        <v>503</v>
      </c>
      <c r="G628" s="35">
        <v>14</v>
      </c>
      <c r="H628" s="35">
        <v>30</v>
      </c>
    </row>
    <row r="629" spans="1:8" ht="14.4" x14ac:dyDescent="0.3">
      <c r="A629" s="34" t="s">
        <v>2161</v>
      </c>
      <c r="B629" s="34" t="s">
        <v>853</v>
      </c>
      <c r="C629" s="34" t="s">
        <v>1635</v>
      </c>
      <c r="D629" s="34" t="s">
        <v>2153</v>
      </c>
      <c r="E629" s="34" t="s">
        <v>2162</v>
      </c>
      <c r="F629" s="34" t="s">
        <v>504</v>
      </c>
      <c r="G629" s="35">
        <v>17</v>
      </c>
      <c r="H629" s="35">
        <v>30</v>
      </c>
    </row>
    <row r="630" spans="1:8" ht="14.4" x14ac:dyDescent="0.3">
      <c r="A630" s="34" t="s">
        <v>2161</v>
      </c>
      <c r="B630" s="34" t="s">
        <v>853</v>
      </c>
      <c r="C630" s="34" t="s">
        <v>1635</v>
      </c>
      <c r="D630" s="34" t="s">
        <v>2153</v>
      </c>
      <c r="E630" s="34" t="s">
        <v>2163</v>
      </c>
      <c r="F630" s="34" t="s">
        <v>503</v>
      </c>
      <c r="G630" s="35">
        <v>17</v>
      </c>
      <c r="H630" s="35">
        <v>30</v>
      </c>
    </row>
    <row r="631" spans="1:8" ht="14.4" x14ac:dyDescent="0.3">
      <c r="A631" s="34" t="s">
        <v>2296</v>
      </c>
      <c r="B631" s="34" t="s">
        <v>2297</v>
      </c>
      <c r="C631" s="34" t="s">
        <v>1635</v>
      </c>
      <c r="D631" s="34" t="s">
        <v>2298</v>
      </c>
      <c r="E631" s="34" t="s">
        <v>2299</v>
      </c>
      <c r="F631" s="34" t="s">
        <v>504</v>
      </c>
      <c r="G631" s="35">
        <v>6</v>
      </c>
      <c r="H631" s="35">
        <v>10</v>
      </c>
    </row>
    <row r="632" spans="1:8" ht="14.4" x14ac:dyDescent="0.3">
      <c r="A632" s="34" t="s">
        <v>2300</v>
      </c>
      <c r="B632" s="34" t="s">
        <v>2301</v>
      </c>
      <c r="C632" s="34" t="s">
        <v>1635</v>
      </c>
      <c r="D632" s="34" t="s">
        <v>2298</v>
      </c>
      <c r="E632" s="34" t="s">
        <v>2302</v>
      </c>
      <c r="F632" s="34" t="s">
        <v>504</v>
      </c>
      <c r="G632" s="35">
        <v>0</v>
      </c>
      <c r="H632" s="35">
        <v>10</v>
      </c>
    </row>
    <row r="633" spans="1:8" ht="14.4" x14ac:dyDescent="0.3">
      <c r="A633" s="34" t="s">
        <v>834</v>
      </c>
      <c r="B633" s="34" t="s">
        <v>833</v>
      </c>
      <c r="C633" s="34" t="s">
        <v>1635</v>
      </c>
      <c r="D633" s="34" t="s">
        <v>796</v>
      </c>
      <c r="E633" s="34" t="s">
        <v>834</v>
      </c>
      <c r="F633" s="34" t="s">
        <v>503</v>
      </c>
      <c r="G633" s="35">
        <v>0</v>
      </c>
      <c r="H633" s="35">
        <v>30</v>
      </c>
    </row>
    <row r="634" spans="1:8" ht="14.4" x14ac:dyDescent="0.3">
      <c r="A634" s="34" t="s">
        <v>845</v>
      </c>
      <c r="B634" s="34" t="s">
        <v>833</v>
      </c>
      <c r="C634" s="34" t="s">
        <v>1635</v>
      </c>
      <c r="D634" s="34" t="s">
        <v>844</v>
      </c>
      <c r="E634" s="34" t="s">
        <v>843</v>
      </c>
      <c r="F634" s="34" t="s">
        <v>503</v>
      </c>
      <c r="G634" s="35">
        <v>14</v>
      </c>
      <c r="H634" s="35">
        <v>100</v>
      </c>
    </row>
    <row r="635" spans="1:8" ht="14.4" x14ac:dyDescent="0.3">
      <c r="A635" s="34" t="s">
        <v>850</v>
      </c>
      <c r="B635" s="34" t="s">
        <v>833</v>
      </c>
      <c r="C635" s="34" t="s">
        <v>1635</v>
      </c>
      <c r="D635" s="34" t="s">
        <v>849</v>
      </c>
      <c r="E635" s="34" t="s">
        <v>852</v>
      </c>
      <c r="F635" s="34" t="s">
        <v>503</v>
      </c>
      <c r="G635" s="35">
        <v>1</v>
      </c>
      <c r="H635" s="35">
        <v>100</v>
      </c>
    </row>
    <row r="636" spans="1:8" ht="14.4" x14ac:dyDescent="0.3">
      <c r="A636" s="34" t="s">
        <v>850</v>
      </c>
      <c r="B636" s="34" t="s">
        <v>833</v>
      </c>
      <c r="C636" s="34" t="s">
        <v>1635</v>
      </c>
      <c r="D636" s="34" t="s">
        <v>780</v>
      </c>
      <c r="E636" s="34" t="s">
        <v>851</v>
      </c>
      <c r="F636" s="34" t="s">
        <v>503</v>
      </c>
      <c r="G636" s="35">
        <v>0</v>
      </c>
      <c r="H636" s="35">
        <v>100</v>
      </c>
    </row>
    <row r="637" spans="1:8" ht="14.4" x14ac:dyDescent="0.3">
      <c r="A637" s="34" t="s">
        <v>850</v>
      </c>
      <c r="B637" s="34" t="s">
        <v>833</v>
      </c>
      <c r="C637" s="34" t="s">
        <v>1635</v>
      </c>
      <c r="D637" s="34" t="s">
        <v>849</v>
      </c>
      <c r="E637" s="34" t="s">
        <v>848</v>
      </c>
      <c r="F637" s="34" t="s">
        <v>503</v>
      </c>
      <c r="G637" s="35">
        <v>0</v>
      </c>
      <c r="H637" s="35">
        <v>100</v>
      </c>
    </row>
    <row r="638" spans="1:8" ht="14.4" x14ac:dyDescent="0.3">
      <c r="A638" s="34" t="s">
        <v>842</v>
      </c>
      <c r="B638" s="34" t="s">
        <v>833</v>
      </c>
      <c r="C638" s="34" t="s">
        <v>1635</v>
      </c>
      <c r="D638" s="34" t="s">
        <v>832</v>
      </c>
      <c r="E638" s="34" t="s">
        <v>841</v>
      </c>
      <c r="F638" s="34" t="s">
        <v>504</v>
      </c>
      <c r="G638" s="35">
        <v>10</v>
      </c>
      <c r="H638" s="35">
        <v>50</v>
      </c>
    </row>
    <row r="639" spans="1:8" ht="14.4" x14ac:dyDescent="0.3">
      <c r="A639" s="34" t="s">
        <v>840</v>
      </c>
      <c r="B639" s="34" t="s">
        <v>833</v>
      </c>
      <c r="C639" s="34" t="s">
        <v>1635</v>
      </c>
      <c r="D639" s="34" t="s">
        <v>832</v>
      </c>
      <c r="E639" s="34" t="s">
        <v>839</v>
      </c>
      <c r="F639" s="34" t="s">
        <v>504</v>
      </c>
      <c r="G639" s="35">
        <v>13</v>
      </c>
      <c r="H639" s="35">
        <v>20</v>
      </c>
    </row>
    <row r="640" spans="1:8" ht="14.4" x14ac:dyDescent="0.3">
      <c r="A640" s="34" t="s">
        <v>838</v>
      </c>
      <c r="B640" s="34" t="s">
        <v>833</v>
      </c>
      <c r="C640" s="34" t="s">
        <v>1635</v>
      </c>
      <c r="D640" s="34" t="s">
        <v>832</v>
      </c>
      <c r="E640" s="34" t="s">
        <v>837</v>
      </c>
      <c r="F640" s="34" t="s">
        <v>504</v>
      </c>
      <c r="G640" s="35">
        <v>10</v>
      </c>
      <c r="H640" s="35">
        <v>50</v>
      </c>
    </row>
    <row r="641" spans="1:8" ht="14.4" x14ac:dyDescent="0.3">
      <c r="A641" s="34" t="s">
        <v>836</v>
      </c>
      <c r="B641" s="34" t="s">
        <v>833</v>
      </c>
      <c r="C641" s="34" t="s">
        <v>1635</v>
      </c>
      <c r="D641" s="34" t="s">
        <v>832</v>
      </c>
      <c r="E641" s="34" t="s">
        <v>835</v>
      </c>
      <c r="F641" s="34" t="s">
        <v>504</v>
      </c>
      <c r="G641" s="35">
        <v>15</v>
      </c>
      <c r="H641" s="35">
        <v>35</v>
      </c>
    </row>
    <row r="642" spans="1:8" ht="14.4" x14ac:dyDescent="0.3">
      <c r="A642" s="34" t="s">
        <v>846</v>
      </c>
      <c r="B642" s="34" t="s">
        <v>833</v>
      </c>
      <c r="C642" s="34" t="s">
        <v>1635</v>
      </c>
      <c r="D642" s="34" t="s">
        <v>847</v>
      </c>
      <c r="E642" s="34" t="s">
        <v>846</v>
      </c>
      <c r="F642" s="34" t="s">
        <v>503</v>
      </c>
      <c r="G642" s="35">
        <v>5</v>
      </c>
      <c r="H642" s="35">
        <v>100</v>
      </c>
    </row>
    <row r="643" spans="1:8" ht="14.4" x14ac:dyDescent="0.3">
      <c r="A643" s="34" t="s">
        <v>828</v>
      </c>
      <c r="B643" s="34" t="s">
        <v>826</v>
      </c>
      <c r="C643" s="34" t="s">
        <v>1635</v>
      </c>
      <c r="D643" s="34" t="s">
        <v>796</v>
      </c>
      <c r="E643" s="34" t="s">
        <v>828</v>
      </c>
      <c r="F643" s="34" t="s">
        <v>503</v>
      </c>
      <c r="G643" s="35">
        <v>23</v>
      </c>
      <c r="H643" s="35">
        <v>100</v>
      </c>
    </row>
    <row r="644" spans="1:8" ht="14.4" x14ac:dyDescent="0.3">
      <c r="A644" s="34" t="s">
        <v>830</v>
      </c>
      <c r="B644" s="34" t="s">
        <v>826</v>
      </c>
      <c r="C644" s="34" t="s">
        <v>1635</v>
      </c>
      <c r="D644" s="34" t="s">
        <v>825</v>
      </c>
      <c r="E644" s="34" t="s">
        <v>829</v>
      </c>
      <c r="F644" s="34" t="s">
        <v>503</v>
      </c>
      <c r="G644" s="35">
        <v>3</v>
      </c>
      <c r="H644" s="35">
        <v>100</v>
      </c>
    </row>
    <row r="645" spans="1:8" ht="14.4" x14ac:dyDescent="0.3">
      <c r="A645" s="34" t="s">
        <v>827</v>
      </c>
      <c r="B645" s="34" t="s">
        <v>826</v>
      </c>
      <c r="C645" s="34" t="s">
        <v>1635</v>
      </c>
      <c r="D645" s="34" t="s">
        <v>825</v>
      </c>
      <c r="E645" s="34" t="s">
        <v>824</v>
      </c>
      <c r="F645" s="34" t="s">
        <v>503</v>
      </c>
      <c r="G645" s="35">
        <v>24</v>
      </c>
      <c r="H645" s="35">
        <v>100</v>
      </c>
    </row>
    <row r="646" spans="1:8" ht="14.4" x14ac:dyDescent="0.3">
      <c r="A646" s="34" t="s">
        <v>827</v>
      </c>
      <c r="B646" s="34" t="s">
        <v>826</v>
      </c>
      <c r="C646" s="34" t="s">
        <v>1635</v>
      </c>
      <c r="D646" s="34" t="s">
        <v>780</v>
      </c>
      <c r="E646" s="34" t="s">
        <v>831</v>
      </c>
      <c r="F646" s="34" t="s">
        <v>503</v>
      </c>
      <c r="G646" s="35">
        <v>9</v>
      </c>
      <c r="H646" s="35">
        <v>100</v>
      </c>
    </row>
    <row r="647" spans="1:8" ht="14.4" x14ac:dyDescent="0.3">
      <c r="A647" s="34" t="s">
        <v>2272</v>
      </c>
      <c r="B647" s="34" t="s">
        <v>2273</v>
      </c>
      <c r="C647" s="34" t="s">
        <v>1635</v>
      </c>
      <c r="E647" s="34" t="s">
        <v>2274</v>
      </c>
      <c r="F647" s="34" t="s">
        <v>503</v>
      </c>
      <c r="G647" s="35">
        <v>1</v>
      </c>
      <c r="H647" s="35">
        <v>2</v>
      </c>
    </row>
    <row r="648" spans="1:8" ht="14.4" x14ac:dyDescent="0.3">
      <c r="A648" s="34" t="s">
        <v>823</v>
      </c>
      <c r="B648" s="34" t="s">
        <v>822</v>
      </c>
      <c r="C648" s="34" t="s">
        <v>1635</v>
      </c>
      <c r="D648" s="34" t="s">
        <v>821</v>
      </c>
      <c r="E648" s="34" t="s">
        <v>820</v>
      </c>
      <c r="F648" s="34" t="s">
        <v>503</v>
      </c>
      <c r="G648" s="35">
        <v>15</v>
      </c>
      <c r="H648" s="35">
        <v>100</v>
      </c>
    </row>
    <row r="649" spans="1:8" ht="14.4" x14ac:dyDescent="0.3">
      <c r="A649" s="34" t="s">
        <v>819</v>
      </c>
      <c r="B649" s="34" t="s">
        <v>815</v>
      </c>
      <c r="C649" s="34" t="s">
        <v>1635</v>
      </c>
      <c r="E649" s="34" t="s">
        <v>818</v>
      </c>
      <c r="F649" s="34" t="s">
        <v>504</v>
      </c>
      <c r="G649" s="35">
        <v>10</v>
      </c>
      <c r="H649" s="35">
        <v>100</v>
      </c>
    </row>
    <row r="650" spans="1:8" ht="14.4" x14ac:dyDescent="0.3">
      <c r="A650" s="34" t="s">
        <v>817</v>
      </c>
      <c r="B650" s="34" t="s">
        <v>815</v>
      </c>
      <c r="C650" s="34" t="s">
        <v>1635</v>
      </c>
      <c r="E650" s="34" t="s">
        <v>816</v>
      </c>
      <c r="F650" s="34" t="s">
        <v>503</v>
      </c>
      <c r="G650" s="35">
        <v>15</v>
      </c>
      <c r="H650" s="35">
        <v>100</v>
      </c>
    </row>
    <row r="651" spans="1:8" ht="14.4" x14ac:dyDescent="0.3">
      <c r="A651" s="34" t="s">
        <v>813</v>
      </c>
      <c r="B651" s="34" t="s">
        <v>810</v>
      </c>
      <c r="C651" s="34" t="s">
        <v>1635</v>
      </c>
      <c r="E651" s="34" t="s">
        <v>812</v>
      </c>
      <c r="F651" s="34" t="s">
        <v>504</v>
      </c>
      <c r="G651" s="35">
        <v>10</v>
      </c>
      <c r="H651" s="35">
        <v>50</v>
      </c>
    </row>
    <row r="652" spans="1:8" ht="14.4" x14ac:dyDescent="0.3">
      <c r="A652" s="34" t="s">
        <v>811</v>
      </c>
      <c r="B652" s="34" t="s">
        <v>810</v>
      </c>
      <c r="C652" s="34" t="s">
        <v>1635</v>
      </c>
      <c r="E652" s="34" t="s">
        <v>809</v>
      </c>
      <c r="F652" s="34" t="s">
        <v>503</v>
      </c>
      <c r="G652" s="35">
        <v>13</v>
      </c>
      <c r="H652" s="35">
        <v>20</v>
      </c>
    </row>
    <row r="653" spans="1:8" ht="14.4" x14ac:dyDescent="0.3">
      <c r="A653" s="34" t="s">
        <v>814</v>
      </c>
      <c r="B653" s="34" t="s">
        <v>810</v>
      </c>
      <c r="C653" s="34" t="s">
        <v>1635</v>
      </c>
      <c r="D653" s="34" t="s">
        <v>190</v>
      </c>
      <c r="E653" s="34" t="s">
        <v>808</v>
      </c>
      <c r="F653" s="34" t="s">
        <v>503</v>
      </c>
      <c r="G653" s="35">
        <v>3</v>
      </c>
      <c r="H653" s="35">
        <v>100</v>
      </c>
    </row>
    <row r="654" spans="1:8" ht="14.4" x14ac:dyDescent="0.3">
      <c r="A654" s="34" t="s">
        <v>814</v>
      </c>
      <c r="B654" s="34" t="s">
        <v>810</v>
      </c>
      <c r="C654" s="34" t="s">
        <v>1635</v>
      </c>
      <c r="D654" s="34" t="s">
        <v>2104</v>
      </c>
      <c r="E654" s="34" t="s">
        <v>1840</v>
      </c>
      <c r="F654" s="34" t="s">
        <v>504</v>
      </c>
      <c r="G654" s="35">
        <v>1</v>
      </c>
      <c r="H654" s="35">
        <v>100</v>
      </c>
    </row>
    <row r="655" spans="1:8" ht="14.4" x14ac:dyDescent="0.3">
      <c r="A655" s="34" t="s">
        <v>814</v>
      </c>
      <c r="B655" s="34" t="s">
        <v>810</v>
      </c>
      <c r="C655" s="34" t="s">
        <v>1635</v>
      </c>
      <c r="D655" s="34" t="s">
        <v>705</v>
      </c>
      <c r="E655" s="34" t="s">
        <v>704</v>
      </c>
      <c r="F655" s="34" t="s">
        <v>503</v>
      </c>
      <c r="G655" s="35">
        <v>1</v>
      </c>
      <c r="H655" s="35">
        <v>100</v>
      </c>
    </row>
    <row r="656" spans="1:8" ht="14.4" x14ac:dyDescent="0.3">
      <c r="A656" s="34" t="s">
        <v>814</v>
      </c>
      <c r="B656" s="34" t="s">
        <v>810</v>
      </c>
      <c r="C656" s="34" t="s">
        <v>1635</v>
      </c>
      <c r="D656" s="34" t="s">
        <v>514</v>
      </c>
      <c r="E656" s="34" t="s">
        <v>703</v>
      </c>
      <c r="F656" s="34" t="s">
        <v>503</v>
      </c>
      <c r="G656" s="35">
        <v>1</v>
      </c>
      <c r="H656" s="35">
        <v>2</v>
      </c>
    </row>
    <row r="657" spans="1:8" ht="14.4" x14ac:dyDescent="0.3">
      <c r="A657" s="34" t="s">
        <v>806</v>
      </c>
      <c r="B657" s="34" t="s">
        <v>798</v>
      </c>
      <c r="C657" s="34" t="s">
        <v>1635</v>
      </c>
      <c r="D657" s="34" t="s">
        <v>514</v>
      </c>
      <c r="E657" s="34" t="s">
        <v>805</v>
      </c>
      <c r="F657" s="34" t="s">
        <v>504</v>
      </c>
      <c r="G657" s="35">
        <v>13</v>
      </c>
      <c r="H657" s="35">
        <v>20</v>
      </c>
    </row>
    <row r="658" spans="1:8" ht="14.4" x14ac:dyDescent="0.3">
      <c r="A658" s="34" t="s">
        <v>806</v>
      </c>
      <c r="B658" s="34" t="s">
        <v>798</v>
      </c>
      <c r="C658" s="34" t="s">
        <v>1635</v>
      </c>
      <c r="D658" s="34" t="s">
        <v>514</v>
      </c>
      <c r="E658" s="34" t="s">
        <v>719</v>
      </c>
      <c r="F658" s="34" t="s">
        <v>503</v>
      </c>
      <c r="G658" s="35">
        <v>15</v>
      </c>
      <c r="H658" s="35">
        <v>100</v>
      </c>
    </row>
    <row r="659" spans="1:8" ht="14.4" x14ac:dyDescent="0.3">
      <c r="A659" s="34" t="s">
        <v>804</v>
      </c>
      <c r="B659" s="34" t="s">
        <v>798</v>
      </c>
      <c r="C659" s="34" t="s">
        <v>1635</v>
      </c>
      <c r="D659" s="34" t="s">
        <v>178</v>
      </c>
      <c r="E659" s="34" t="s">
        <v>742</v>
      </c>
      <c r="F659" s="34" t="s">
        <v>503</v>
      </c>
      <c r="G659" s="35">
        <v>0</v>
      </c>
      <c r="H659" s="35">
        <v>100</v>
      </c>
    </row>
    <row r="660" spans="1:8" ht="14.4" x14ac:dyDescent="0.3">
      <c r="A660" s="34" t="s">
        <v>804</v>
      </c>
      <c r="B660" s="34" t="s">
        <v>798</v>
      </c>
      <c r="C660" s="34" t="s">
        <v>1635</v>
      </c>
      <c r="D660" s="34" t="s">
        <v>29</v>
      </c>
      <c r="E660" s="34" t="s">
        <v>741</v>
      </c>
      <c r="F660" s="34" t="s">
        <v>503</v>
      </c>
      <c r="G660" s="35">
        <v>0</v>
      </c>
      <c r="H660" s="35">
        <v>100</v>
      </c>
    </row>
    <row r="661" spans="1:8" ht="14.4" x14ac:dyDescent="0.3">
      <c r="A661" s="34" t="s">
        <v>804</v>
      </c>
      <c r="B661" s="34" t="s">
        <v>798</v>
      </c>
      <c r="C661" s="34" t="s">
        <v>1635</v>
      </c>
      <c r="D661" s="34" t="s">
        <v>264</v>
      </c>
      <c r="E661" s="34" t="s">
        <v>752</v>
      </c>
      <c r="F661" s="34" t="s">
        <v>503</v>
      </c>
      <c r="G661" s="35">
        <v>0</v>
      </c>
      <c r="H661" s="35">
        <v>100</v>
      </c>
    </row>
    <row r="662" spans="1:8" ht="14.4" x14ac:dyDescent="0.3">
      <c r="A662" s="34" t="s">
        <v>804</v>
      </c>
      <c r="B662" s="34" t="s">
        <v>798</v>
      </c>
      <c r="C662" s="34" t="s">
        <v>1635</v>
      </c>
      <c r="D662" s="34" t="s">
        <v>724</v>
      </c>
      <c r="E662" s="34" t="s">
        <v>723</v>
      </c>
      <c r="F662" s="34" t="s">
        <v>503</v>
      </c>
      <c r="G662" s="35">
        <v>0</v>
      </c>
      <c r="H662" s="35">
        <v>100</v>
      </c>
    </row>
    <row r="663" spans="1:8" ht="14.4" x14ac:dyDescent="0.3">
      <c r="A663" s="34" t="s">
        <v>804</v>
      </c>
      <c r="B663" s="34" t="s">
        <v>798</v>
      </c>
      <c r="C663" s="34" t="s">
        <v>1635</v>
      </c>
      <c r="D663" s="34" t="s">
        <v>577</v>
      </c>
      <c r="E663" s="34" t="s">
        <v>740</v>
      </c>
      <c r="F663" s="34" t="s">
        <v>503</v>
      </c>
      <c r="G663" s="35">
        <v>0</v>
      </c>
      <c r="H663" s="35">
        <v>100</v>
      </c>
    </row>
    <row r="664" spans="1:8" ht="14.4" x14ac:dyDescent="0.3">
      <c r="A664" s="34" t="s">
        <v>804</v>
      </c>
      <c r="B664" s="34" t="s">
        <v>798</v>
      </c>
      <c r="C664" s="34" t="s">
        <v>1635</v>
      </c>
      <c r="D664" s="34" t="s">
        <v>722</v>
      </c>
      <c r="E664" s="34" t="s">
        <v>721</v>
      </c>
      <c r="F664" s="34" t="s">
        <v>503</v>
      </c>
      <c r="G664" s="35">
        <v>0</v>
      </c>
      <c r="H664" s="35">
        <v>100</v>
      </c>
    </row>
    <row r="665" spans="1:8" ht="14.4" x14ac:dyDescent="0.3">
      <c r="A665" s="34" t="s">
        <v>804</v>
      </c>
      <c r="B665" s="34" t="s">
        <v>798</v>
      </c>
      <c r="C665" s="34" t="s">
        <v>1635</v>
      </c>
      <c r="D665" s="34" t="s">
        <v>529</v>
      </c>
      <c r="E665" s="34" t="s">
        <v>1609</v>
      </c>
      <c r="F665" s="34" t="s">
        <v>503</v>
      </c>
      <c r="G665" s="35">
        <v>0</v>
      </c>
      <c r="H665" s="35">
        <v>100</v>
      </c>
    </row>
    <row r="666" spans="1:8" ht="14.4" x14ac:dyDescent="0.3">
      <c r="A666" s="34" t="s">
        <v>804</v>
      </c>
      <c r="B666" s="34" t="s">
        <v>798</v>
      </c>
      <c r="C666" s="34" t="s">
        <v>1635</v>
      </c>
      <c r="D666" s="34" t="s">
        <v>566</v>
      </c>
      <c r="E666" s="34" t="s">
        <v>739</v>
      </c>
      <c r="F666" s="34" t="s">
        <v>503</v>
      </c>
      <c r="G666" s="35">
        <v>1</v>
      </c>
      <c r="H666" s="35">
        <v>100</v>
      </c>
    </row>
    <row r="667" spans="1:8" ht="14.4" x14ac:dyDescent="0.3">
      <c r="A667" s="34" t="s">
        <v>804</v>
      </c>
      <c r="B667" s="34" t="s">
        <v>798</v>
      </c>
      <c r="C667" s="34" t="s">
        <v>1635</v>
      </c>
      <c r="D667" s="34" t="s">
        <v>710</v>
      </c>
      <c r="E667" s="34" t="s">
        <v>709</v>
      </c>
      <c r="F667" s="34" t="s">
        <v>503</v>
      </c>
      <c r="G667" s="35">
        <v>4</v>
      </c>
      <c r="H667" s="35">
        <v>100</v>
      </c>
    </row>
    <row r="668" spans="1:8" ht="14.4" x14ac:dyDescent="0.3">
      <c r="A668" s="34" t="s">
        <v>804</v>
      </c>
      <c r="B668" s="34" t="s">
        <v>798</v>
      </c>
      <c r="C668" s="34" t="s">
        <v>1635</v>
      </c>
      <c r="D668" s="34" t="s">
        <v>694</v>
      </c>
      <c r="E668" s="34" t="s">
        <v>756</v>
      </c>
      <c r="F668" s="34" t="s">
        <v>503</v>
      </c>
      <c r="G668" s="35">
        <v>0</v>
      </c>
      <c r="H668" s="35">
        <v>100</v>
      </c>
    </row>
    <row r="669" spans="1:8" ht="14.4" x14ac:dyDescent="0.3">
      <c r="A669" s="34" t="s">
        <v>804</v>
      </c>
      <c r="B669" s="34" t="s">
        <v>798</v>
      </c>
      <c r="C669" s="34" t="s">
        <v>1635</v>
      </c>
      <c r="D669" s="34" t="s">
        <v>612</v>
      </c>
      <c r="E669" s="34" t="s">
        <v>720</v>
      </c>
      <c r="F669" s="34" t="s">
        <v>503</v>
      </c>
      <c r="G669" s="35">
        <v>0</v>
      </c>
      <c r="H669" s="35">
        <v>100</v>
      </c>
    </row>
    <row r="670" spans="1:8" ht="14.4" x14ac:dyDescent="0.3">
      <c r="A670" s="34" t="s">
        <v>804</v>
      </c>
      <c r="B670" s="34" t="s">
        <v>798</v>
      </c>
      <c r="C670" s="34" t="s">
        <v>1635</v>
      </c>
      <c r="D670" s="34" t="s">
        <v>514</v>
      </c>
      <c r="E670" s="34" t="s">
        <v>1613</v>
      </c>
      <c r="F670" s="34" t="s">
        <v>503</v>
      </c>
      <c r="G670" s="35">
        <v>0</v>
      </c>
      <c r="H670" s="35">
        <v>100</v>
      </c>
    </row>
    <row r="671" spans="1:8" ht="14.4" x14ac:dyDescent="0.3">
      <c r="A671" s="34" t="s">
        <v>804</v>
      </c>
      <c r="B671" s="34" t="s">
        <v>798</v>
      </c>
      <c r="C671" s="34" t="s">
        <v>1635</v>
      </c>
      <c r="D671" s="34" t="s">
        <v>729</v>
      </c>
      <c r="E671" s="34" t="s">
        <v>738</v>
      </c>
      <c r="F671" s="34" t="s">
        <v>503</v>
      </c>
      <c r="G671" s="35">
        <v>0</v>
      </c>
      <c r="H671" s="35">
        <v>100</v>
      </c>
    </row>
    <row r="672" spans="1:8" ht="14.4" x14ac:dyDescent="0.3">
      <c r="A672" s="34" t="s">
        <v>804</v>
      </c>
      <c r="B672" s="34" t="s">
        <v>798</v>
      </c>
      <c r="C672" s="34" t="s">
        <v>1635</v>
      </c>
      <c r="D672" s="34" t="s">
        <v>727</v>
      </c>
      <c r="E672" s="34" t="s">
        <v>736</v>
      </c>
      <c r="F672" s="34" t="s">
        <v>503</v>
      </c>
      <c r="G672" s="35">
        <v>0</v>
      </c>
      <c r="H672" s="35">
        <v>100</v>
      </c>
    </row>
    <row r="673" spans="1:8" ht="14.4" x14ac:dyDescent="0.3">
      <c r="A673" s="34" t="s">
        <v>804</v>
      </c>
      <c r="B673" s="34" t="s">
        <v>798</v>
      </c>
      <c r="C673" s="34" t="s">
        <v>1635</v>
      </c>
      <c r="D673" s="34" t="s">
        <v>2104</v>
      </c>
      <c r="E673" s="34" t="s">
        <v>713</v>
      </c>
      <c r="F673" s="34" t="s">
        <v>503</v>
      </c>
      <c r="G673" s="35">
        <v>2</v>
      </c>
      <c r="H673" s="35">
        <v>100</v>
      </c>
    </row>
    <row r="674" spans="1:8" ht="14.4" x14ac:dyDescent="0.3">
      <c r="A674" s="34" t="s">
        <v>804</v>
      </c>
      <c r="B674" s="34" t="s">
        <v>798</v>
      </c>
      <c r="C674" s="34" t="s">
        <v>1635</v>
      </c>
      <c r="D674" s="34" t="s">
        <v>428</v>
      </c>
      <c r="E674" s="34" t="s">
        <v>1841</v>
      </c>
      <c r="F674" s="34" t="s">
        <v>503</v>
      </c>
      <c r="G674" s="35">
        <v>0</v>
      </c>
      <c r="H674" s="35">
        <v>100</v>
      </c>
    </row>
    <row r="675" spans="1:8" ht="14.4" x14ac:dyDescent="0.3">
      <c r="A675" s="34" t="s">
        <v>804</v>
      </c>
      <c r="B675" s="34" t="s">
        <v>798</v>
      </c>
      <c r="C675" s="34" t="s">
        <v>1635</v>
      </c>
      <c r="D675" s="34" t="s">
        <v>31</v>
      </c>
      <c r="E675" s="34" t="s">
        <v>717</v>
      </c>
      <c r="F675" s="34" t="s">
        <v>503</v>
      </c>
      <c r="G675" s="35">
        <v>0</v>
      </c>
      <c r="H675" s="35">
        <v>100</v>
      </c>
    </row>
    <row r="676" spans="1:8" ht="14.4" x14ac:dyDescent="0.3">
      <c r="A676" s="34" t="s">
        <v>799</v>
      </c>
      <c r="B676" s="34" t="s">
        <v>798</v>
      </c>
      <c r="C676" s="34" t="s">
        <v>1635</v>
      </c>
      <c r="D676" s="34" t="s">
        <v>178</v>
      </c>
      <c r="E676" s="34" t="s">
        <v>742</v>
      </c>
      <c r="F676" s="34" t="s">
        <v>503</v>
      </c>
      <c r="G676" s="35">
        <v>0</v>
      </c>
      <c r="H676" s="35">
        <v>100</v>
      </c>
    </row>
    <row r="677" spans="1:8" ht="14.4" x14ac:dyDescent="0.3">
      <c r="A677" s="34" t="s">
        <v>799</v>
      </c>
      <c r="B677" s="34" t="s">
        <v>798</v>
      </c>
      <c r="C677" s="34" t="s">
        <v>1635</v>
      </c>
      <c r="D677" s="34" t="s">
        <v>29</v>
      </c>
      <c r="E677" s="34" t="s">
        <v>741</v>
      </c>
      <c r="F677" s="34" t="s">
        <v>503</v>
      </c>
      <c r="G677" s="35">
        <v>0</v>
      </c>
      <c r="H677" s="35">
        <v>100</v>
      </c>
    </row>
    <row r="678" spans="1:8" ht="14.4" x14ac:dyDescent="0.3">
      <c r="A678" s="34" t="s">
        <v>799</v>
      </c>
      <c r="B678" s="34" t="s">
        <v>798</v>
      </c>
      <c r="C678" s="34" t="s">
        <v>1635</v>
      </c>
      <c r="D678" s="34" t="s">
        <v>264</v>
      </c>
      <c r="E678" s="34" t="s">
        <v>752</v>
      </c>
      <c r="F678" s="34" t="s">
        <v>503</v>
      </c>
      <c r="G678" s="35">
        <v>0</v>
      </c>
      <c r="H678" s="35">
        <v>100</v>
      </c>
    </row>
    <row r="679" spans="1:8" ht="14.4" x14ac:dyDescent="0.3">
      <c r="A679" s="34" t="s">
        <v>799</v>
      </c>
      <c r="B679" s="34" t="s">
        <v>798</v>
      </c>
      <c r="C679" s="34" t="s">
        <v>1635</v>
      </c>
      <c r="D679" s="34" t="s">
        <v>631</v>
      </c>
      <c r="E679" s="34" t="s">
        <v>712</v>
      </c>
      <c r="F679" s="34" t="s">
        <v>503</v>
      </c>
      <c r="G679" s="35">
        <v>0</v>
      </c>
      <c r="H679" s="35">
        <v>100</v>
      </c>
    </row>
    <row r="680" spans="1:8" ht="14.4" x14ac:dyDescent="0.3">
      <c r="A680" s="34" t="s">
        <v>799</v>
      </c>
      <c r="B680" s="34" t="s">
        <v>798</v>
      </c>
      <c r="C680" s="34" t="s">
        <v>1635</v>
      </c>
      <c r="D680" s="34" t="s">
        <v>724</v>
      </c>
      <c r="E680" s="34" t="s">
        <v>723</v>
      </c>
      <c r="F680" s="34" t="s">
        <v>503</v>
      </c>
      <c r="G680" s="35">
        <v>1</v>
      </c>
      <c r="H680" s="35">
        <v>100</v>
      </c>
    </row>
    <row r="681" spans="1:8" ht="14.4" x14ac:dyDescent="0.3">
      <c r="A681" s="34" t="s">
        <v>799</v>
      </c>
      <c r="B681" s="34" t="s">
        <v>798</v>
      </c>
      <c r="C681" s="34" t="s">
        <v>1635</v>
      </c>
      <c r="D681" s="34" t="s">
        <v>722</v>
      </c>
      <c r="E681" s="34" t="s">
        <v>721</v>
      </c>
      <c r="F681" s="34" t="s">
        <v>503</v>
      </c>
      <c r="G681" s="35">
        <v>0</v>
      </c>
      <c r="H681" s="35">
        <v>100</v>
      </c>
    </row>
    <row r="682" spans="1:8" ht="14.4" x14ac:dyDescent="0.3">
      <c r="A682" s="34" t="s">
        <v>799</v>
      </c>
      <c r="B682" s="34" t="s">
        <v>798</v>
      </c>
      <c r="C682" s="34" t="s">
        <v>1635</v>
      </c>
      <c r="D682" s="34" t="s">
        <v>529</v>
      </c>
      <c r="E682" s="34" t="s">
        <v>1609</v>
      </c>
      <c r="F682" s="34" t="s">
        <v>503</v>
      </c>
      <c r="G682" s="35">
        <v>0</v>
      </c>
      <c r="H682" s="35">
        <v>100</v>
      </c>
    </row>
    <row r="683" spans="1:8" ht="14.4" x14ac:dyDescent="0.3">
      <c r="A683" s="34" t="s">
        <v>799</v>
      </c>
      <c r="B683" s="34" t="s">
        <v>798</v>
      </c>
      <c r="C683" s="34" t="s">
        <v>1635</v>
      </c>
      <c r="D683" s="34" t="s">
        <v>566</v>
      </c>
      <c r="E683" s="34" t="s">
        <v>739</v>
      </c>
      <c r="F683" s="34" t="s">
        <v>503</v>
      </c>
      <c r="G683" s="35">
        <v>2</v>
      </c>
      <c r="H683" s="35">
        <v>100</v>
      </c>
    </row>
    <row r="684" spans="1:8" ht="14.4" x14ac:dyDescent="0.3">
      <c r="A684" s="34" t="s">
        <v>799</v>
      </c>
      <c r="B684" s="34" t="s">
        <v>798</v>
      </c>
      <c r="C684" s="34" t="s">
        <v>1635</v>
      </c>
      <c r="D684" s="34" t="s">
        <v>710</v>
      </c>
      <c r="E684" s="34" t="s">
        <v>709</v>
      </c>
      <c r="F684" s="34" t="s">
        <v>503</v>
      </c>
      <c r="G684" s="35">
        <v>0</v>
      </c>
      <c r="H684" s="35">
        <v>100</v>
      </c>
    </row>
    <row r="685" spans="1:8" ht="14.4" x14ac:dyDescent="0.3">
      <c r="A685" s="34" t="s">
        <v>799</v>
      </c>
      <c r="B685" s="34" t="s">
        <v>798</v>
      </c>
      <c r="C685" s="34" t="s">
        <v>1635</v>
      </c>
      <c r="D685" s="34" t="s">
        <v>694</v>
      </c>
      <c r="E685" s="34" t="s">
        <v>756</v>
      </c>
      <c r="F685" s="34" t="s">
        <v>503</v>
      </c>
      <c r="G685" s="35">
        <v>0</v>
      </c>
      <c r="H685" s="35">
        <v>100</v>
      </c>
    </row>
    <row r="686" spans="1:8" ht="14.4" x14ac:dyDescent="0.3">
      <c r="A686" s="34" t="s">
        <v>799</v>
      </c>
      <c r="B686" s="34" t="s">
        <v>798</v>
      </c>
      <c r="C686" s="34" t="s">
        <v>1635</v>
      </c>
      <c r="D686" s="34" t="s">
        <v>612</v>
      </c>
      <c r="E686" s="34" t="s">
        <v>720</v>
      </c>
      <c r="F686" s="34" t="s">
        <v>503</v>
      </c>
      <c r="G686" s="35">
        <v>1</v>
      </c>
      <c r="H686" s="35">
        <v>100</v>
      </c>
    </row>
    <row r="687" spans="1:8" ht="14.4" x14ac:dyDescent="0.3">
      <c r="A687" s="34" t="s">
        <v>799</v>
      </c>
      <c r="B687" s="34" t="s">
        <v>798</v>
      </c>
      <c r="C687" s="34" t="s">
        <v>1635</v>
      </c>
      <c r="D687" s="34" t="s">
        <v>514</v>
      </c>
      <c r="E687" s="34" t="s">
        <v>1613</v>
      </c>
      <c r="F687" s="34" t="s">
        <v>503</v>
      </c>
      <c r="G687" s="35">
        <v>1</v>
      </c>
      <c r="H687" s="35">
        <v>100</v>
      </c>
    </row>
    <row r="688" spans="1:8" ht="14.4" x14ac:dyDescent="0.3">
      <c r="A688" s="34" t="s">
        <v>799</v>
      </c>
      <c r="B688" s="34" t="s">
        <v>798</v>
      </c>
      <c r="C688" s="34" t="s">
        <v>1635</v>
      </c>
      <c r="D688" s="34" t="s">
        <v>729</v>
      </c>
      <c r="E688" s="34" t="s">
        <v>738</v>
      </c>
      <c r="F688" s="34" t="s">
        <v>503</v>
      </c>
      <c r="G688" s="35">
        <v>1</v>
      </c>
      <c r="H688" s="35">
        <v>100</v>
      </c>
    </row>
    <row r="689" spans="1:8" ht="14.4" x14ac:dyDescent="0.3">
      <c r="A689" s="34" t="s">
        <v>799</v>
      </c>
      <c r="B689" s="34" t="s">
        <v>798</v>
      </c>
      <c r="C689" s="34" t="s">
        <v>1635</v>
      </c>
      <c r="D689" s="34" t="s">
        <v>583</v>
      </c>
      <c r="E689" s="34" t="s">
        <v>1611</v>
      </c>
      <c r="F689" s="34" t="s">
        <v>503</v>
      </c>
      <c r="G689" s="35">
        <v>0</v>
      </c>
      <c r="H689" s="35">
        <v>100</v>
      </c>
    </row>
    <row r="690" spans="1:8" ht="14.4" x14ac:dyDescent="0.3">
      <c r="A690" s="34" t="s">
        <v>799</v>
      </c>
      <c r="B690" s="34" t="s">
        <v>798</v>
      </c>
      <c r="C690" s="34" t="s">
        <v>1635</v>
      </c>
      <c r="D690" s="34" t="s">
        <v>589</v>
      </c>
      <c r="E690" s="34" t="s">
        <v>737</v>
      </c>
      <c r="F690" s="34" t="s">
        <v>503</v>
      </c>
      <c r="G690" s="35">
        <v>0</v>
      </c>
      <c r="H690" s="35">
        <v>100</v>
      </c>
    </row>
    <row r="691" spans="1:8" ht="14.4" x14ac:dyDescent="0.3">
      <c r="A691" s="34" t="s">
        <v>799</v>
      </c>
      <c r="B691" s="34" t="s">
        <v>798</v>
      </c>
      <c r="C691" s="34" t="s">
        <v>1635</v>
      </c>
      <c r="D691" s="34" t="s">
        <v>702</v>
      </c>
      <c r="E691" s="34" t="s">
        <v>718</v>
      </c>
      <c r="F691" s="34" t="s">
        <v>503</v>
      </c>
      <c r="G691" s="35">
        <v>0</v>
      </c>
      <c r="H691" s="35">
        <v>100</v>
      </c>
    </row>
    <row r="692" spans="1:8" ht="14.4" x14ac:dyDescent="0.3">
      <c r="A692" s="34" t="s">
        <v>799</v>
      </c>
      <c r="B692" s="34" t="s">
        <v>798</v>
      </c>
      <c r="C692" s="34" t="s">
        <v>1635</v>
      </c>
      <c r="D692" s="34" t="s">
        <v>727</v>
      </c>
      <c r="E692" s="34" t="s">
        <v>736</v>
      </c>
      <c r="F692" s="34" t="s">
        <v>503</v>
      </c>
      <c r="G692" s="35">
        <v>0</v>
      </c>
      <c r="H692" s="35">
        <v>100</v>
      </c>
    </row>
    <row r="693" spans="1:8" ht="14.4" x14ac:dyDescent="0.3">
      <c r="A693" s="34" t="s">
        <v>799</v>
      </c>
      <c r="B693" s="34" t="s">
        <v>798</v>
      </c>
      <c r="C693" s="34" t="s">
        <v>1635</v>
      </c>
      <c r="D693" s="34" t="s">
        <v>31</v>
      </c>
      <c r="E693" s="34" t="s">
        <v>717</v>
      </c>
      <c r="F693" s="34" t="s">
        <v>503</v>
      </c>
      <c r="G693" s="35">
        <v>0</v>
      </c>
      <c r="H693" s="35">
        <v>100</v>
      </c>
    </row>
    <row r="694" spans="1:8" ht="14.4" x14ac:dyDescent="0.3">
      <c r="A694" s="34" t="s">
        <v>799</v>
      </c>
      <c r="B694" s="34" t="s">
        <v>798</v>
      </c>
      <c r="C694" s="34" t="s">
        <v>1635</v>
      </c>
      <c r="D694" s="34" t="s">
        <v>2104</v>
      </c>
      <c r="E694" s="34" t="s">
        <v>713</v>
      </c>
      <c r="F694" s="34" t="s">
        <v>503</v>
      </c>
      <c r="G694" s="35">
        <v>1</v>
      </c>
      <c r="H694" s="35">
        <v>100</v>
      </c>
    </row>
    <row r="695" spans="1:8" ht="14.4" x14ac:dyDescent="0.3">
      <c r="A695" s="34" t="s">
        <v>799</v>
      </c>
      <c r="B695" s="34" t="s">
        <v>798</v>
      </c>
      <c r="C695" s="34" t="s">
        <v>1635</v>
      </c>
      <c r="D695" s="34" t="s">
        <v>428</v>
      </c>
      <c r="E695" s="34" t="s">
        <v>1841</v>
      </c>
      <c r="F695" s="34" t="s">
        <v>503</v>
      </c>
      <c r="G695" s="35">
        <v>0</v>
      </c>
      <c r="H695" s="35">
        <v>100</v>
      </c>
    </row>
    <row r="696" spans="1:8" ht="14.4" x14ac:dyDescent="0.3">
      <c r="A696" s="34" t="s">
        <v>800</v>
      </c>
      <c r="B696" s="34" t="s">
        <v>798</v>
      </c>
      <c r="C696" s="34" t="s">
        <v>1635</v>
      </c>
      <c r="D696" s="34" t="s">
        <v>264</v>
      </c>
      <c r="E696" s="34" t="s">
        <v>752</v>
      </c>
      <c r="F696" s="34" t="s">
        <v>503</v>
      </c>
      <c r="G696" s="35">
        <v>0</v>
      </c>
      <c r="H696" s="35">
        <v>100</v>
      </c>
    </row>
    <row r="697" spans="1:8" ht="14.4" x14ac:dyDescent="0.3">
      <c r="A697" s="34" t="s">
        <v>800</v>
      </c>
      <c r="B697" s="34" t="s">
        <v>798</v>
      </c>
      <c r="C697" s="34" t="s">
        <v>1635</v>
      </c>
      <c r="D697" s="34" t="s">
        <v>264</v>
      </c>
      <c r="E697" s="34" t="s">
        <v>1607</v>
      </c>
      <c r="F697" s="34" t="s">
        <v>503</v>
      </c>
      <c r="G697" s="35">
        <v>0</v>
      </c>
      <c r="H697" s="35">
        <v>100</v>
      </c>
    </row>
    <row r="698" spans="1:8" ht="14.4" x14ac:dyDescent="0.3">
      <c r="A698" s="34" t="s">
        <v>800</v>
      </c>
      <c r="B698" s="34" t="s">
        <v>798</v>
      </c>
      <c r="C698" s="34" t="s">
        <v>1635</v>
      </c>
      <c r="D698" s="34" t="s">
        <v>724</v>
      </c>
      <c r="E698" s="34" t="s">
        <v>733</v>
      </c>
      <c r="F698" s="34" t="s">
        <v>503</v>
      </c>
      <c r="G698" s="35">
        <v>0</v>
      </c>
      <c r="H698" s="35">
        <v>100</v>
      </c>
    </row>
    <row r="699" spans="1:8" ht="14.4" x14ac:dyDescent="0.3">
      <c r="A699" s="34" t="s">
        <v>800</v>
      </c>
      <c r="B699" s="34" t="s">
        <v>798</v>
      </c>
      <c r="C699" s="34" t="s">
        <v>1635</v>
      </c>
      <c r="D699" s="34" t="s">
        <v>724</v>
      </c>
      <c r="E699" s="34" t="s">
        <v>723</v>
      </c>
      <c r="F699" s="34" t="s">
        <v>503</v>
      </c>
      <c r="G699" s="35">
        <v>0</v>
      </c>
      <c r="H699" s="35">
        <v>100</v>
      </c>
    </row>
    <row r="700" spans="1:8" ht="14.4" x14ac:dyDescent="0.3">
      <c r="A700" s="34" t="s">
        <v>800</v>
      </c>
      <c r="B700" s="34" t="s">
        <v>798</v>
      </c>
      <c r="C700" s="34" t="s">
        <v>1635</v>
      </c>
      <c r="D700" s="34" t="s">
        <v>529</v>
      </c>
      <c r="E700" s="34" t="s">
        <v>1608</v>
      </c>
      <c r="F700" s="34" t="s">
        <v>503</v>
      </c>
      <c r="G700" s="35">
        <v>0</v>
      </c>
      <c r="H700" s="35">
        <v>100</v>
      </c>
    </row>
    <row r="701" spans="1:8" ht="14.4" x14ac:dyDescent="0.3">
      <c r="A701" s="34" t="s">
        <v>800</v>
      </c>
      <c r="B701" s="34" t="s">
        <v>798</v>
      </c>
      <c r="C701" s="34" t="s">
        <v>1635</v>
      </c>
      <c r="D701" s="34" t="s">
        <v>529</v>
      </c>
      <c r="E701" s="34" t="s">
        <v>1609</v>
      </c>
      <c r="F701" s="34" t="s">
        <v>503</v>
      </c>
      <c r="G701" s="35">
        <v>0</v>
      </c>
      <c r="H701" s="35">
        <v>100</v>
      </c>
    </row>
    <row r="702" spans="1:8" ht="14.4" x14ac:dyDescent="0.3">
      <c r="A702" s="34" t="s">
        <v>800</v>
      </c>
      <c r="B702" s="34" t="s">
        <v>798</v>
      </c>
      <c r="C702" s="34" t="s">
        <v>1635</v>
      </c>
      <c r="D702" s="34" t="s">
        <v>566</v>
      </c>
      <c r="E702" s="34" t="s">
        <v>731</v>
      </c>
      <c r="F702" s="34" t="s">
        <v>503</v>
      </c>
      <c r="G702" s="35">
        <v>0</v>
      </c>
      <c r="H702" s="35">
        <v>100</v>
      </c>
    </row>
    <row r="703" spans="1:8" ht="14.4" x14ac:dyDescent="0.3">
      <c r="A703" s="34" t="s">
        <v>800</v>
      </c>
      <c r="B703" s="34" t="s">
        <v>798</v>
      </c>
      <c r="C703" s="34" t="s">
        <v>1635</v>
      </c>
      <c r="D703" s="34" t="s">
        <v>566</v>
      </c>
      <c r="E703" s="34" t="s">
        <v>739</v>
      </c>
      <c r="F703" s="34" t="s">
        <v>503</v>
      </c>
      <c r="G703" s="35">
        <v>0</v>
      </c>
      <c r="H703" s="35">
        <v>100</v>
      </c>
    </row>
    <row r="704" spans="1:8" ht="14.4" x14ac:dyDescent="0.3">
      <c r="A704" s="34" t="s">
        <v>800</v>
      </c>
      <c r="B704" s="34" t="s">
        <v>798</v>
      </c>
      <c r="C704" s="34" t="s">
        <v>1635</v>
      </c>
      <c r="D704" s="34" t="s">
        <v>710</v>
      </c>
      <c r="E704" s="34" t="s">
        <v>730</v>
      </c>
      <c r="F704" s="34" t="s">
        <v>503</v>
      </c>
      <c r="G704" s="35">
        <v>0</v>
      </c>
      <c r="H704" s="35">
        <v>100</v>
      </c>
    </row>
    <row r="705" spans="1:8" ht="14.4" x14ac:dyDescent="0.3">
      <c r="A705" s="34" t="s">
        <v>800</v>
      </c>
      <c r="B705" s="34" t="s">
        <v>798</v>
      </c>
      <c r="C705" s="34" t="s">
        <v>1635</v>
      </c>
      <c r="D705" s="34" t="s">
        <v>710</v>
      </c>
      <c r="E705" s="34" t="s">
        <v>709</v>
      </c>
      <c r="F705" s="34" t="s">
        <v>503</v>
      </c>
      <c r="G705" s="35">
        <v>1</v>
      </c>
      <c r="H705" s="35">
        <v>100</v>
      </c>
    </row>
    <row r="706" spans="1:8" ht="14.4" x14ac:dyDescent="0.3">
      <c r="A706" s="34" t="s">
        <v>800</v>
      </c>
      <c r="B706" s="34" t="s">
        <v>798</v>
      </c>
      <c r="C706" s="34" t="s">
        <v>1635</v>
      </c>
      <c r="D706" s="34" t="s">
        <v>694</v>
      </c>
      <c r="E706" s="34" t="s">
        <v>753</v>
      </c>
      <c r="F706" s="34" t="s">
        <v>503</v>
      </c>
      <c r="G706" s="35">
        <v>0</v>
      </c>
      <c r="H706" s="35">
        <v>100</v>
      </c>
    </row>
    <row r="707" spans="1:8" ht="14.4" x14ac:dyDescent="0.3">
      <c r="A707" s="34" t="s">
        <v>800</v>
      </c>
      <c r="B707" s="34" t="s">
        <v>798</v>
      </c>
      <c r="C707" s="34" t="s">
        <v>1635</v>
      </c>
      <c r="D707" s="34" t="s">
        <v>694</v>
      </c>
      <c r="E707" s="34" t="s">
        <v>756</v>
      </c>
      <c r="F707" s="34" t="s">
        <v>503</v>
      </c>
      <c r="G707" s="35">
        <v>0</v>
      </c>
      <c r="H707" s="35">
        <v>100</v>
      </c>
    </row>
    <row r="708" spans="1:8" ht="14.4" x14ac:dyDescent="0.3">
      <c r="A708" s="34" t="s">
        <v>800</v>
      </c>
      <c r="B708" s="34" t="s">
        <v>798</v>
      </c>
      <c r="C708" s="34" t="s">
        <v>1635</v>
      </c>
      <c r="D708" s="34" t="s">
        <v>729</v>
      </c>
      <c r="E708" s="34" t="s">
        <v>728</v>
      </c>
      <c r="F708" s="34" t="s">
        <v>503</v>
      </c>
      <c r="G708" s="35">
        <v>0</v>
      </c>
      <c r="H708" s="35">
        <v>100</v>
      </c>
    </row>
    <row r="709" spans="1:8" ht="14.4" x14ac:dyDescent="0.3">
      <c r="A709" s="34" t="s">
        <v>800</v>
      </c>
      <c r="B709" s="34" t="s">
        <v>798</v>
      </c>
      <c r="C709" s="34" t="s">
        <v>1635</v>
      </c>
      <c r="D709" s="34" t="s">
        <v>729</v>
      </c>
      <c r="E709" s="34" t="s">
        <v>738</v>
      </c>
      <c r="F709" s="34" t="s">
        <v>503</v>
      </c>
      <c r="G709" s="35">
        <v>0</v>
      </c>
      <c r="H709" s="35">
        <v>100</v>
      </c>
    </row>
    <row r="710" spans="1:8" ht="14.4" x14ac:dyDescent="0.3">
      <c r="A710" s="34" t="s">
        <v>800</v>
      </c>
      <c r="B710" s="34" t="s">
        <v>798</v>
      </c>
      <c r="C710" s="34" t="s">
        <v>1635</v>
      </c>
      <c r="D710" s="34" t="s">
        <v>583</v>
      </c>
      <c r="E710" s="34" t="s">
        <v>714</v>
      </c>
      <c r="F710" s="34" t="s">
        <v>503</v>
      </c>
      <c r="G710" s="35">
        <v>5</v>
      </c>
      <c r="H710" s="35">
        <v>100</v>
      </c>
    </row>
    <row r="711" spans="1:8" ht="14.4" x14ac:dyDescent="0.3">
      <c r="A711" s="34" t="s">
        <v>800</v>
      </c>
      <c r="B711" s="34" t="s">
        <v>798</v>
      </c>
      <c r="C711" s="34" t="s">
        <v>1635</v>
      </c>
      <c r="D711" s="34" t="s">
        <v>583</v>
      </c>
      <c r="E711" s="34" t="s">
        <v>1611</v>
      </c>
      <c r="F711" s="34" t="s">
        <v>503</v>
      </c>
      <c r="G711" s="35">
        <v>0</v>
      </c>
      <c r="H711" s="35">
        <v>100</v>
      </c>
    </row>
    <row r="712" spans="1:8" ht="14.4" x14ac:dyDescent="0.3">
      <c r="A712" s="34" t="s">
        <v>800</v>
      </c>
      <c r="B712" s="34" t="s">
        <v>798</v>
      </c>
      <c r="C712" s="34" t="s">
        <v>1635</v>
      </c>
      <c r="D712" s="34" t="s">
        <v>428</v>
      </c>
      <c r="E712" s="34" t="s">
        <v>1841</v>
      </c>
      <c r="F712" s="34" t="s">
        <v>503</v>
      </c>
      <c r="G712" s="35">
        <v>0</v>
      </c>
      <c r="H712" s="35">
        <v>100</v>
      </c>
    </row>
    <row r="713" spans="1:8" ht="14.4" x14ac:dyDescent="0.3">
      <c r="A713" s="34" t="s">
        <v>800</v>
      </c>
      <c r="B713" s="34" t="s">
        <v>798</v>
      </c>
      <c r="C713" s="34" t="s">
        <v>1635</v>
      </c>
      <c r="D713" s="34" t="s">
        <v>428</v>
      </c>
      <c r="E713" s="34" t="s">
        <v>1842</v>
      </c>
      <c r="F713" s="34" t="s">
        <v>503</v>
      </c>
      <c r="G713" s="35">
        <v>0</v>
      </c>
      <c r="H713" s="35">
        <v>100</v>
      </c>
    </row>
    <row r="714" spans="1:8" ht="14.4" x14ac:dyDescent="0.3">
      <c r="A714" s="34" t="s">
        <v>800</v>
      </c>
      <c r="B714" s="34" t="s">
        <v>798</v>
      </c>
      <c r="C714" s="34" t="s">
        <v>1635</v>
      </c>
      <c r="D714" s="34" t="s">
        <v>631</v>
      </c>
      <c r="E714" s="34" t="s">
        <v>734</v>
      </c>
      <c r="F714" s="34" t="s">
        <v>503</v>
      </c>
      <c r="G714" s="35">
        <v>0</v>
      </c>
      <c r="H714" s="35">
        <v>100</v>
      </c>
    </row>
    <row r="715" spans="1:8" ht="14.4" x14ac:dyDescent="0.3">
      <c r="A715" s="34" t="s">
        <v>800</v>
      </c>
      <c r="B715" s="34" t="s">
        <v>798</v>
      </c>
      <c r="C715" s="34" t="s">
        <v>1635</v>
      </c>
      <c r="D715" s="34" t="s">
        <v>631</v>
      </c>
      <c r="E715" s="34" t="s">
        <v>712</v>
      </c>
      <c r="F715" s="34" t="s">
        <v>503</v>
      </c>
      <c r="G715" s="35">
        <v>0</v>
      </c>
      <c r="H715" s="35">
        <v>100</v>
      </c>
    </row>
    <row r="716" spans="1:8" ht="14.4" x14ac:dyDescent="0.3">
      <c r="A716" s="34" t="s">
        <v>800</v>
      </c>
      <c r="B716" s="34" t="s">
        <v>798</v>
      </c>
      <c r="C716" s="34" t="s">
        <v>1635</v>
      </c>
      <c r="D716" s="34" t="s">
        <v>612</v>
      </c>
      <c r="E716" s="34" t="s">
        <v>1610</v>
      </c>
      <c r="F716" s="34" t="s">
        <v>503</v>
      </c>
      <c r="G716" s="35">
        <v>0</v>
      </c>
      <c r="H716" s="35">
        <v>100</v>
      </c>
    </row>
    <row r="717" spans="1:8" ht="14.4" x14ac:dyDescent="0.3">
      <c r="A717" s="34" t="s">
        <v>800</v>
      </c>
      <c r="B717" s="34" t="s">
        <v>798</v>
      </c>
      <c r="C717" s="34" t="s">
        <v>1635</v>
      </c>
      <c r="D717" s="34" t="s">
        <v>612</v>
      </c>
      <c r="E717" s="34" t="s">
        <v>720</v>
      </c>
      <c r="F717" s="34" t="s">
        <v>503</v>
      </c>
      <c r="G717" s="35">
        <v>0</v>
      </c>
      <c r="H717" s="35">
        <v>100</v>
      </c>
    </row>
    <row r="718" spans="1:8" ht="14.4" x14ac:dyDescent="0.3">
      <c r="A718" s="34" t="s">
        <v>800</v>
      </c>
      <c r="B718" s="34" t="s">
        <v>798</v>
      </c>
      <c r="C718" s="34" t="s">
        <v>1635</v>
      </c>
      <c r="D718" s="34" t="s">
        <v>803</v>
      </c>
      <c r="E718" s="34" t="s">
        <v>802</v>
      </c>
      <c r="F718" s="34" t="s">
        <v>503</v>
      </c>
      <c r="G718" s="35">
        <v>0</v>
      </c>
      <c r="H718" s="35">
        <v>100</v>
      </c>
    </row>
    <row r="719" spans="1:8" ht="14.4" x14ac:dyDescent="0.3">
      <c r="A719" s="34" t="s">
        <v>800</v>
      </c>
      <c r="B719" s="34" t="s">
        <v>798</v>
      </c>
      <c r="C719" s="34" t="s">
        <v>1635</v>
      </c>
      <c r="D719" s="34" t="s">
        <v>803</v>
      </c>
      <c r="E719" s="34" t="s">
        <v>1612</v>
      </c>
      <c r="F719" s="34" t="s">
        <v>503</v>
      </c>
      <c r="G719" s="35">
        <v>0</v>
      </c>
      <c r="H719" s="35">
        <v>100</v>
      </c>
    </row>
    <row r="720" spans="1:8" ht="14.4" x14ac:dyDescent="0.3">
      <c r="A720" s="34" t="s">
        <v>800</v>
      </c>
      <c r="B720" s="34" t="s">
        <v>798</v>
      </c>
      <c r="C720" s="34" t="s">
        <v>1635</v>
      </c>
      <c r="D720" s="34" t="s">
        <v>2104</v>
      </c>
      <c r="E720" s="34" t="s">
        <v>725</v>
      </c>
      <c r="F720" s="34" t="s">
        <v>503</v>
      </c>
      <c r="G720" s="35">
        <v>2</v>
      </c>
      <c r="H720" s="35">
        <v>100</v>
      </c>
    </row>
    <row r="721" spans="1:8" ht="14.4" x14ac:dyDescent="0.3">
      <c r="A721" s="34" t="s">
        <v>800</v>
      </c>
      <c r="B721" s="34" t="s">
        <v>798</v>
      </c>
      <c r="C721" s="34" t="s">
        <v>1635</v>
      </c>
      <c r="D721" s="34" t="s">
        <v>2104</v>
      </c>
      <c r="E721" s="34" t="s">
        <v>713</v>
      </c>
      <c r="F721" s="34" t="s">
        <v>503</v>
      </c>
      <c r="G721" s="35">
        <v>0</v>
      </c>
      <c r="H721" s="35">
        <v>100</v>
      </c>
    </row>
    <row r="722" spans="1:8" ht="14.4" x14ac:dyDescent="0.3">
      <c r="A722" s="34" t="s">
        <v>800</v>
      </c>
      <c r="B722" s="34" t="s">
        <v>798</v>
      </c>
      <c r="C722" s="34" t="s">
        <v>1635</v>
      </c>
      <c r="D722" s="34" t="s">
        <v>577</v>
      </c>
      <c r="E722" s="34" t="s">
        <v>740</v>
      </c>
      <c r="F722" s="34" t="s">
        <v>503</v>
      </c>
      <c r="G722" s="35">
        <v>0</v>
      </c>
      <c r="H722" s="35">
        <v>100</v>
      </c>
    </row>
    <row r="723" spans="1:8" ht="14.4" x14ac:dyDescent="0.3">
      <c r="A723" s="34" t="s">
        <v>800</v>
      </c>
      <c r="B723" s="34" t="s">
        <v>798</v>
      </c>
      <c r="C723" s="34" t="s">
        <v>1635</v>
      </c>
      <c r="D723" s="34" t="s">
        <v>577</v>
      </c>
      <c r="E723" s="34" t="s">
        <v>754</v>
      </c>
      <c r="F723" s="34" t="s">
        <v>503</v>
      </c>
      <c r="G723" s="35">
        <v>0</v>
      </c>
      <c r="H723" s="35">
        <v>100</v>
      </c>
    </row>
    <row r="724" spans="1:8" ht="14.4" x14ac:dyDescent="0.3">
      <c r="A724" s="34" t="s">
        <v>800</v>
      </c>
      <c r="B724" s="34" t="s">
        <v>798</v>
      </c>
      <c r="C724" s="34" t="s">
        <v>1635</v>
      </c>
      <c r="D724" s="34" t="s">
        <v>589</v>
      </c>
      <c r="E724" s="34" t="s">
        <v>1616</v>
      </c>
      <c r="F724" s="34" t="s">
        <v>503</v>
      </c>
      <c r="G724" s="35">
        <v>0</v>
      </c>
      <c r="H724" s="35">
        <v>100</v>
      </c>
    </row>
    <row r="725" spans="1:8" ht="14.4" x14ac:dyDescent="0.3">
      <c r="A725" s="34" t="s">
        <v>800</v>
      </c>
      <c r="B725" s="34" t="s">
        <v>798</v>
      </c>
      <c r="C725" s="34" t="s">
        <v>1635</v>
      </c>
      <c r="D725" s="34" t="s">
        <v>589</v>
      </c>
      <c r="E725" s="34" t="s">
        <v>737</v>
      </c>
      <c r="F725" s="34" t="s">
        <v>503</v>
      </c>
      <c r="G725" s="35">
        <v>0</v>
      </c>
      <c r="H725" s="35">
        <v>100</v>
      </c>
    </row>
    <row r="726" spans="1:8" ht="14.4" x14ac:dyDescent="0.3">
      <c r="A726" s="34" t="s">
        <v>800</v>
      </c>
      <c r="B726" s="34" t="s">
        <v>798</v>
      </c>
      <c r="C726" s="34" t="s">
        <v>1635</v>
      </c>
      <c r="D726" s="34" t="s">
        <v>181</v>
      </c>
      <c r="E726" s="34" t="s">
        <v>1601</v>
      </c>
      <c r="F726" s="34" t="s">
        <v>503</v>
      </c>
      <c r="G726" s="35">
        <v>0</v>
      </c>
      <c r="H726" s="35">
        <v>100</v>
      </c>
    </row>
    <row r="727" spans="1:8" ht="14.4" x14ac:dyDescent="0.3">
      <c r="A727" s="34" t="s">
        <v>800</v>
      </c>
      <c r="B727" s="34" t="s">
        <v>798</v>
      </c>
      <c r="C727" s="34" t="s">
        <v>1635</v>
      </c>
      <c r="D727" s="34" t="s">
        <v>514</v>
      </c>
      <c r="E727" s="34" t="s">
        <v>1602</v>
      </c>
      <c r="F727" s="34" t="s">
        <v>503</v>
      </c>
      <c r="G727" s="35">
        <v>4</v>
      </c>
      <c r="H727" s="35">
        <v>100</v>
      </c>
    </row>
    <row r="728" spans="1:8" ht="14.4" x14ac:dyDescent="0.3">
      <c r="A728" s="34" t="s">
        <v>800</v>
      </c>
      <c r="B728" s="34" t="s">
        <v>798</v>
      </c>
      <c r="C728" s="34" t="s">
        <v>1635</v>
      </c>
      <c r="D728" s="34" t="s">
        <v>502</v>
      </c>
      <c r="E728" s="34" t="s">
        <v>1603</v>
      </c>
      <c r="F728" s="34" t="s">
        <v>503</v>
      </c>
      <c r="G728" s="35">
        <v>1</v>
      </c>
      <c r="H728" s="35">
        <v>100</v>
      </c>
    </row>
    <row r="729" spans="1:8" ht="14.4" x14ac:dyDescent="0.3">
      <c r="A729" s="34" t="s">
        <v>800</v>
      </c>
      <c r="B729" s="34" t="s">
        <v>798</v>
      </c>
      <c r="C729" s="34" t="s">
        <v>1635</v>
      </c>
      <c r="D729" s="34" t="s">
        <v>42</v>
      </c>
      <c r="E729" s="34" t="s">
        <v>1604</v>
      </c>
      <c r="F729" s="34" t="s">
        <v>503</v>
      </c>
      <c r="G729" s="35">
        <v>0</v>
      </c>
      <c r="H729" s="35">
        <v>100</v>
      </c>
    </row>
    <row r="730" spans="1:8" ht="14.4" x14ac:dyDescent="0.3">
      <c r="A730" s="34" t="s">
        <v>800</v>
      </c>
      <c r="B730" s="34" t="s">
        <v>798</v>
      </c>
      <c r="C730" s="34" t="s">
        <v>1635</v>
      </c>
      <c r="D730" s="34" t="s">
        <v>190</v>
      </c>
      <c r="E730" s="34" t="s">
        <v>808</v>
      </c>
      <c r="F730" s="34" t="s">
        <v>503</v>
      </c>
      <c r="G730" s="35">
        <v>0</v>
      </c>
      <c r="H730" s="35">
        <v>100</v>
      </c>
    </row>
    <row r="731" spans="1:8" ht="14.4" x14ac:dyDescent="0.3">
      <c r="A731" s="34" t="s">
        <v>800</v>
      </c>
      <c r="B731" s="34" t="s">
        <v>798</v>
      </c>
      <c r="C731" s="34" t="s">
        <v>1635</v>
      </c>
      <c r="E731" s="34" t="s">
        <v>1605</v>
      </c>
      <c r="F731" s="34" t="s">
        <v>503</v>
      </c>
      <c r="G731" s="35">
        <v>0</v>
      </c>
      <c r="H731" s="35">
        <v>100</v>
      </c>
    </row>
    <row r="732" spans="1:8" ht="14.4" x14ac:dyDescent="0.3">
      <c r="A732" s="34" t="s">
        <v>800</v>
      </c>
      <c r="B732" s="34" t="s">
        <v>798</v>
      </c>
      <c r="C732" s="34" t="s">
        <v>1635</v>
      </c>
      <c r="D732" s="34" t="s">
        <v>304</v>
      </c>
      <c r="E732" s="34" t="s">
        <v>1600</v>
      </c>
      <c r="F732" s="34" t="s">
        <v>503</v>
      </c>
      <c r="G732" s="35">
        <v>0</v>
      </c>
      <c r="H732" s="35">
        <v>100</v>
      </c>
    </row>
    <row r="733" spans="1:8" ht="14.4" x14ac:dyDescent="0.3">
      <c r="A733" s="34" t="s">
        <v>800</v>
      </c>
      <c r="B733" s="34" t="s">
        <v>798</v>
      </c>
      <c r="C733" s="34" t="s">
        <v>1635</v>
      </c>
      <c r="D733" s="34" t="s">
        <v>698</v>
      </c>
      <c r="E733" s="34" t="s">
        <v>747</v>
      </c>
      <c r="F733" s="34" t="s">
        <v>503</v>
      </c>
      <c r="G733" s="35">
        <v>0</v>
      </c>
      <c r="H733" s="35">
        <v>100</v>
      </c>
    </row>
    <row r="734" spans="1:8" ht="14.4" x14ac:dyDescent="0.3">
      <c r="A734" s="34" t="s">
        <v>800</v>
      </c>
      <c r="B734" s="34" t="s">
        <v>798</v>
      </c>
      <c r="C734" s="34" t="s">
        <v>1635</v>
      </c>
      <c r="D734" s="34" t="s">
        <v>683</v>
      </c>
      <c r="E734" s="34" t="s">
        <v>807</v>
      </c>
      <c r="F734" s="34" t="s">
        <v>503</v>
      </c>
      <c r="G734" s="35">
        <v>0</v>
      </c>
      <c r="H734" s="35">
        <v>100</v>
      </c>
    </row>
    <row r="735" spans="1:8" ht="14.4" x14ac:dyDescent="0.3">
      <c r="A735" s="34" t="s">
        <v>800</v>
      </c>
      <c r="B735" s="34" t="s">
        <v>798</v>
      </c>
      <c r="C735" s="34" t="s">
        <v>1635</v>
      </c>
      <c r="D735" s="34" t="s">
        <v>219</v>
      </c>
      <c r="E735" s="34" t="s">
        <v>746</v>
      </c>
      <c r="F735" s="34" t="s">
        <v>503</v>
      </c>
      <c r="G735" s="35">
        <v>1</v>
      </c>
      <c r="H735" s="35">
        <v>100</v>
      </c>
    </row>
    <row r="736" spans="1:8" ht="14.4" x14ac:dyDescent="0.3">
      <c r="A736" s="34" t="s">
        <v>800</v>
      </c>
      <c r="B736" s="34" t="s">
        <v>798</v>
      </c>
      <c r="C736" s="34" t="s">
        <v>1635</v>
      </c>
      <c r="D736" s="34" t="s">
        <v>898</v>
      </c>
      <c r="E736" s="34" t="s">
        <v>1606</v>
      </c>
      <c r="F736" s="34" t="s">
        <v>503</v>
      </c>
      <c r="G736" s="35">
        <v>0</v>
      </c>
      <c r="H736" s="35">
        <v>100</v>
      </c>
    </row>
    <row r="737" spans="1:8" ht="14.4" x14ac:dyDescent="0.3">
      <c r="A737" s="34" t="s">
        <v>795</v>
      </c>
      <c r="B737" s="34" t="s">
        <v>797</v>
      </c>
      <c r="C737" s="34" t="s">
        <v>1635</v>
      </c>
      <c r="D737" s="34" t="s">
        <v>796</v>
      </c>
      <c r="E737" s="34" t="s">
        <v>795</v>
      </c>
      <c r="F737" s="34" t="s">
        <v>504</v>
      </c>
      <c r="G737" s="35">
        <v>23</v>
      </c>
      <c r="H737" s="35">
        <v>100</v>
      </c>
    </row>
    <row r="738" spans="1:8" ht="14.4" x14ac:dyDescent="0.3">
      <c r="A738" s="34" t="s">
        <v>794</v>
      </c>
      <c r="B738" s="34" t="s">
        <v>793</v>
      </c>
      <c r="C738" s="34" t="s">
        <v>1635</v>
      </c>
      <c r="D738" s="34" t="s">
        <v>792</v>
      </c>
      <c r="E738" s="34" t="s">
        <v>1843</v>
      </c>
      <c r="F738" s="34" t="s">
        <v>504</v>
      </c>
      <c r="G738" s="35">
        <v>0</v>
      </c>
      <c r="H738" s="35">
        <v>50</v>
      </c>
    </row>
    <row r="739" spans="1:8" ht="14.4" x14ac:dyDescent="0.3">
      <c r="A739" s="34" t="s">
        <v>794</v>
      </c>
      <c r="B739" s="34" t="s">
        <v>793</v>
      </c>
      <c r="C739" s="34" t="s">
        <v>1635</v>
      </c>
      <c r="D739" s="34" t="s">
        <v>792</v>
      </c>
      <c r="E739" s="34" t="s">
        <v>1844</v>
      </c>
      <c r="F739" s="34" t="s">
        <v>504</v>
      </c>
      <c r="G739" s="35">
        <v>5</v>
      </c>
      <c r="H739" s="35">
        <v>50</v>
      </c>
    </row>
    <row r="740" spans="1:8" ht="14.4" x14ac:dyDescent="0.3">
      <c r="A740" s="34" t="s">
        <v>794</v>
      </c>
      <c r="B740" s="34" t="s">
        <v>793</v>
      </c>
      <c r="C740" s="34" t="s">
        <v>1635</v>
      </c>
      <c r="D740" s="34" t="s">
        <v>792</v>
      </c>
      <c r="E740" s="34" t="s">
        <v>1845</v>
      </c>
      <c r="F740" s="34" t="s">
        <v>504</v>
      </c>
      <c r="G740" s="35">
        <v>0</v>
      </c>
      <c r="H740" s="35">
        <v>50</v>
      </c>
    </row>
    <row r="741" spans="1:8" ht="14.4" x14ac:dyDescent="0.3">
      <c r="A741" s="34" t="s">
        <v>794</v>
      </c>
      <c r="B741" s="34" t="s">
        <v>793</v>
      </c>
      <c r="C741" s="34" t="s">
        <v>1635</v>
      </c>
      <c r="D741" s="34" t="s">
        <v>792</v>
      </c>
      <c r="E741" s="34" t="s">
        <v>1846</v>
      </c>
      <c r="F741" s="34" t="s">
        <v>504</v>
      </c>
      <c r="G741" s="35">
        <v>0</v>
      </c>
      <c r="H741" s="35">
        <v>50</v>
      </c>
    </row>
    <row r="742" spans="1:8" ht="14.4" x14ac:dyDescent="0.3">
      <c r="A742" s="34" t="s">
        <v>790</v>
      </c>
      <c r="B742" s="34" t="s">
        <v>784</v>
      </c>
      <c r="C742" s="34" t="s">
        <v>1635</v>
      </c>
      <c r="D742" s="34" t="s">
        <v>782</v>
      </c>
      <c r="E742" s="34" t="s">
        <v>791</v>
      </c>
      <c r="F742" s="34" t="s">
        <v>503</v>
      </c>
      <c r="G742" s="35">
        <v>0</v>
      </c>
      <c r="H742" s="35">
        <v>100</v>
      </c>
    </row>
    <row r="743" spans="1:8" ht="14.4" x14ac:dyDescent="0.3">
      <c r="A743" s="34" t="s">
        <v>790</v>
      </c>
      <c r="B743" s="34" t="s">
        <v>784</v>
      </c>
      <c r="C743" s="34" t="s">
        <v>1635</v>
      </c>
      <c r="D743" s="34" t="s">
        <v>1847</v>
      </c>
      <c r="E743" s="34" t="s">
        <v>789</v>
      </c>
      <c r="F743" s="34" t="s">
        <v>503</v>
      </c>
      <c r="G743" s="35">
        <v>15</v>
      </c>
      <c r="H743" s="35">
        <v>100</v>
      </c>
    </row>
    <row r="744" spans="1:8" ht="14.4" x14ac:dyDescent="0.3">
      <c r="A744" s="34" t="s">
        <v>788</v>
      </c>
      <c r="B744" s="34" t="s">
        <v>784</v>
      </c>
      <c r="C744" s="34" t="s">
        <v>1635</v>
      </c>
      <c r="D744" s="34" t="s">
        <v>787</v>
      </c>
      <c r="E744" s="34" t="s">
        <v>786</v>
      </c>
      <c r="F744" s="34" t="s">
        <v>503</v>
      </c>
      <c r="G744" s="35">
        <v>4</v>
      </c>
      <c r="H744" s="35">
        <v>100</v>
      </c>
    </row>
    <row r="745" spans="1:8" ht="14.4" x14ac:dyDescent="0.3">
      <c r="A745" s="34" t="s">
        <v>785</v>
      </c>
      <c r="B745" s="34" t="s">
        <v>784</v>
      </c>
      <c r="C745" s="34" t="s">
        <v>1635</v>
      </c>
      <c r="D745" s="34" t="s">
        <v>1848</v>
      </c>
      <c r="E745" s="34" t="s">
        <v>783</v>
      </c>
      <c r="F745" s="34" t="s">
        <v>503</v>
      </c>
      <c r="G745" s="35">
        <v>2</v>
      </c>
      <c r="H745" s="35">
        <v>100</v>
      </c>
    </row>
    <row r="746" spans="1:8" ht="14.4" x14ac:dyDescent="0.3">
      <c r="A746" s="34" t="s">
        <v>2219</v>
      </c>
      <c r="B746" s="34" t="s">
        <v>784</v>
      </c>
      <c r="C746" s="34" t="s">
        <v>1635</v>
      </c>
      <c r="E746" s="34" t="s">
        <v>2220</v>
      </c>
      <c r="F746" s="34" t="s">
        <v>503</v>
      </c>
      <c r="G746" s="35">
        <v>23</v>
      </c>
      <c r="H746" s="35">
        <v>23</v>
      </c>
    </row>
    <row r="747" spans="1:8" ht="14.4" x14ac:dyDescent="0.3">
      <c r="A747" s="34" t="s">
        <v>776</v>
      </c>
      <c r="B747" s="34" t="s">
        <v>772</v>
      </c>
      <c r="C747" s="34" t="s">
        <v>1635</v>
      </c>
      <c r="D747" s="34" t="s">
        <v>782</v>
      </c>
      <c r="E747" s="34" t="s">
        <v>781</v>
      </c>
      <c r="F747" s="34" t="s">
        <v>503</v>
      </c>
      <c r="G747" s="35">
        <v>4</v>
      </c>
      <c r="H747" s="35">
        <v>100</v>
      </c>
    </row>
    <row r="748" spans="1:8" ht="14.4" x14ac:dyDescent="0.3">
      <c r="A748" s="34" t="s">
        <v>776</v>
      </c>
      <c r="B748" s="34" t="s">
        <v>772</v>
      </c>
      <c r="C748" s="34" t="s">
        <v>1635</v>
      </c>
      <c r="D748" s="34" t="s">
        <v>1849</v>
      </c>
      <c r="E748" s="34" t="s">
        <v>779</v>
      </c>
      <c r="F748" s="34" t="s">
        <v>503</v>
      </c>
      <c r="G748" s="35">
        <v>2</v>
      </c>
      <c r="H748" s="35">
        <v>100</v>
      </c>
    </row>
    <row r="749" spans="1:8" ht="14.4" x14ac:dyDescent="0.3">
      <c r="A749" s="34" t="s">
        <v>776</v>
      </c>
      <c r="B749" s="34" t="s">
        <v>772</v>
      </c>
      <c r="C749" s="34" t="s">
        <v>1635</v>
      </c>
      <c r="D749" s="34" t="s">
        <v>765</v>
      </c>
      <c r="E749" s="34" t="s">
        <v>778</v>
      </c>
      <c r="F749" s="34" t="s">
        <v>503</v>
      </c>
      <c r="G749" s="35">
        <v>0</v>
      </c>
      <c r="H749" s="35">
        <v>100</v>
      </c>
    </row>
    <row r="750" spans="1:8" ht="14.4" x14ac:dyDescent="0.3">
      <c r="A750" s="34" t="s">
        <v>776</v>
      </c>
      <c r="B750" s="34" t="s">
        <v>772</v>
      </c>
      <c r="C750" s="34" t="s">
        <v>1635</v>
      </c>
      <c r="D750" s="34" t="s">
        <v>775</v>
      </c>
      <c r="E750" s="34" t="s">
        <v>777</v>
      </c>
      <c r="F750" s="34" t="s">
        <v>503</v>
      </c>
      <c r="G750" s="35">
        <v>1</v>
      </c>
      <c r="H750" s="35">
        <v>100</v>
      </c>
    </row>
    <row r="751" spans="1:8" ht="14.4" x14ac:dyDescent="0.3">
      <c r="A751" s="34" t="s">
        <v>776</v>
      </c>
      <c r="B751" s="34" t="s">
        <v>772</v>
      </c>
      <c r="C751" s="34" t="s">
        <v>1635</v>
      </c>
      <c r="D751" s="34" t="s">
        <v>775</v>
      </c>
      <c r="E751" s="34" t="s">
        <v>774</v>
      </c>
      <c r="F751" s="34" t="s">
        <v>503</v>
      </c>
      <c r="G751" s="35">
        <v>2</v>
      </c>
      <c r="H751" s="35">
        <v>100</v>
      </c>
    </row>
    <row r="752" spans="1:8" ht="14.4" x14ac:dyDescent="0.3">
      <c r="A752" s="34" t="s">
        <v>773</v>
      </c>
      <c r="B752" s="34" t="s">
        <v>772</v>
      </c>
      <c r="C752" s="34" t="s">
        <v>1635</v>
      </c>
      <c r="D752" s="34" t="s">
        <v>629</v>
      </c>
      <c r="E752" s="34" t="s">
        <v>771</v>
      </c>
      <c r="F752" s="34" t="s">
        <v>503</v>
      </c>
      <c r="G752" s="35">
        <v>3</v>
      </c>
      <c r="H752" s="35">
        <v>100</v>
      </c>
    </row>
    <row r="753" spans="1:8" ht="14.4" x14ac:dyDescent="0.3">
      <c r="A753" s="34" t="s">
        <v>770</v>
      </c>
      <c r="B753" s="34" t="s">
        <v>769</v>
      </c>
      <c r="C753" s="34" t="s">
        <v>1635</v>
      </c>
      <c r="D753" s="34" t="s">
        <v>765</v>
      </c>
      <c r="E753" s="34" t="s">
        <v>768</v>
      </c>
      <c r="F753" s="34" t="s">
        <v>503</v>
      </c>
      <c r="G753" s="35">
        <v>0</v>
      </c>
      <c r="H753" s="35">
        <v>100</v>
      </c>
    </row>
    <row r="754" spans="1:8" ht="14.4" x14ac:dyDescent="0.3">
      <c r="A754" s="34" t="s">
        <v>767</v>
      </c>
      <c r="B754" s="34" t="s">
        <v>766</v>
      </c>
      <c r="C754" s="34" t="s">
        <v>1635</v>
      </c>
      <c r="D754" s="34" t="s">
        <v>765</v>
      </c>
      <c r="E754" s="34" t="s">
        <v>764</v>
      </c>
      <c r="F754" s="34" t="s">
        <v>503</v>
      </c>
      <c r="G754" s="35">
        <v>6</v>
      </c>
      <c r="H754" s="35">
        <v>100</v>
      </c>
    </row>
    <row r="755" spans="1:8" ht="14.4" x14ac:dyDescent="0.3">
      <c r="A755" s="34" t="s">
        <v>763</v>
      </c>
      <c r="B755" s="34" t="s">
        <v>762</v>
      </c>
      <c r="C755" s="34" t="s">
        <v>1635</v>
      </c>
      <c r="D755" s="34" t="s">
        <v>1848</v>
      </c>
      <c r="E755" s="34" t="s">
        <v>761</v>
      </c>
      <c r="F755" s="34" t="s">
        <v>503</v>
      </c>
      <c r="G755" s="35">
        <v>4</v>
      </c>
      <c r="H755" s="35">
        <v>4</v>
      </c>
    </row>
    <row r="756" spans="1:8" ht="14.4" x14ac:dyDescent="0.3">
      <c r="A756" s="34" t="s">
        <v>751</v>
      </c>
      <c r="B756" s="34" t="s">
        <v>749</v>
      </c>
      <c r="C756" s="34" t="s">
        <v>1635</v>
      </c>
      <c r="D756" s="34" t="s">
        <v>2104</v>
      </c>
      <c r="E756" s="34" t="s">
        <v>758</v>
      </c>
      <c r="F756" s="34" t="s">
        <v>504</v>
      </c>
      <c r="G756" s="35">
        <v>55</v>
      </c>
      <c r="H756" s="35">
        <v>100</v>
      </c>
    </row>
    <row r="757" spans="1:8" ht="14.4" x14ac:dyDescent="0.3">
      <c r="A757" s="34" t="s">
        <v>751</v>
      </c>
      <c r="B757" s="34" t="s">
        <v>749</v>
      </c>
      <c r="C757" s="34" t="s">
        <v>1635</v>
      </c>
      <c r="D757" s="34" t="s">
        <v>2104</v>
      </c>
      <c r="E757" s="34" t="s">
        <v>760</v>
      </c>
      <c r="F757" s="34" t="s">
        <v>504</v>
      </c>
      <c r="G757" s="35">
        <v>35</v>
      </c>
      <c r="H757" s="35">
        <v>100</v>
      </c>
    </row>
    <row r="758" spans="1:8" ht="14.4" x14ac:dyDescent="0.3">
      <c r="A758" s="34" t="s">
        <v>750</v>
      </c>
      <c r="B758" s="34" t="s">
        <v>749</v>
      </c>
      <c r="C758" s="34" t="s">
        <v>1635</v>
      </c>
      <c r="D758" s="34" t="s">
        <v>724</v>
      </c>
      <c r="E758" s="34" t="s">
        <v>723</v>
      </c>
      <c r="F758" s="34" t="s">
        <v>503</v>
      </c>
      <c r="G758" s="35">
        <v>0</v>
      </c>
      <c r="H758" s="35">
        <v>100</v>
      </c>
    </row>
    <row r="759" spans="1:8" ht="14.4" x14ac:dyDescent="0.3">
      <c r="A759" s="34" t="s">
        <v>750</v>
      </c>
      <c r="B759" s="34" t="s">
        <v>749</v>
      </c>
      <c r="C759" s="34" t="s">
        <v>1635</v>
      </c>
      <c r="D759" s="34" t="s">
        <v>710</v>
      </c>
      <c r="E759" s="34" t="s">
        <v>709</v>
      </c>
      <c r="F759" s="34" t="s">
        <v>503</v>
      </c>
      <c r="G759" s="35">
        <v>0</v>
      </c>
      <c r="H759" s="35">
        <v>100</v>
      </c>
    </row>
    <row r="760" spans="1:8" ht="14.4" x14ac:dyDescent="0.3">
      <c r="A760" s="34" t="s">
        <v>750</v>
      </c>
      <c r="B760" s="34" t="s">
        <v>749</v>
      </c>
      <c r="C760" s="34" t="s">
        <v>1635</v>
      </c>
      <c r="D760" s="34" t="s">
        <v>612</v>
      </c>
      <c r="E760" s="34" t="s">
        <v>720</v>
      </c>
      <c r="F760" s="34" t="s">
        <v>503</v>
      </c>
      <c r="G760" s="35">
        <v>0</v>
      </c>
      <c r="H760" s="35">
        <v>100</v>
      </c>
    </row>
    <row r="761" spans="1:8" ht="14.4" x14ac:dyDescent="0.3">
      <c r="A761" s="34" t="s">
        <v>750</v>
      </c>
      <c r="B761" s="34" t="s">
        <v>749</v>
      </c>
      <c r="C761" s="34" t="s">
        <v>1635</v>
      </c>
      <c r="D761" s="34" t="s">
        <v>716</v>
      </c>
      <c r="E761" s="34" t="s">
        <v>1614</v>
      </c>
      <c r="F761" s="34" t="s">
        <v>503</v>
      </c>
      <c r="G761" s="35">
        <v>0</v>
      </c>
      <c r="H761" s="35">
        <v>100</v>
      </c>
    </row>
    <row r="762" spans="1:8" ht="14.4" x14ac:dyDescent="0.3">
      <c r="A762" s="34" t="s">
        <v>750</v>
      </c>
      <c r="B762" s="34" t="s">
        <v>749</v>
      </c>
      <c r="C762" s="34" t="s">
        <v>1635</v>
      </c>
      <c r="D762" s="34" t="s">
        <v>589</v>
      </c>
      <c r="E762" s="34" t="s">
        <v>737</v>
      </c>
      <c r="F762" s="34" t="s">
        <v>503</v>
      </c>
      <c r="G762" s="35">
        <v>0</v>
      </c>
      <c r="H762" s="35">
        <v>100</v>
      </c>
    </row>
    <row r="763" spans="1:8" ht="14.4" x14ac:dyDescent="0.3">
      <c r="A763" s="34" t="s">
        <v>750</v>
      </c>
      <c r="B763" s="34" t="s">
        <v>749</v>
      </c>
      <c r="C763" s="34" t="s">
        <v>1635</v>
      </c>
      <c r="D763" s="34" t="s">
        <v>702</v>
      </c>
      <c r="E763" s="34" t="s">
        <v>718</v>
      </c>
      <c r="F763" s="34" t="s">
        <v>503</v>
      </c>
      <c r="G763" s="35">
        <v>0</v>
      </c>
      <c r="H763" s="35">
        <v>100</v>
      </c>
    </row>
    <row r="764" spans="1:8" ht="14.4" x14ac:dyDescent="0.3">
      <c r="A764" s="34" t="s">
        <v>750</v>
      </c>
      <c r="B764" s="34" t="s">
        <v>749</v>
      </c>
      <c r="C764" s="34" t="s">
        <v>1635</v>
      </c>
      <c r="D764" s="34" t="s">
        <v>31</v>
      </c>
      <c r="E764" s="34" t="s">
        <v>717</v>
      </c>
      <c r="F764" s="34" t="s">
        <v>503</v>
      </c>
      <c r="G764" s="35">
        <v>0</v>
      </c>
      <c r="H764" s="35">
        <v>100</v>
      </c>
    </row>
    <row r="765" spans="1:8" ht="14.4" x14ac:dyDescent="0.3">
      <c r="A765" s="34" t="s">
        <v>750</v>
      </c>
      <c r="B765" s="34" t="s">
        <v>749</v>
      </c>
      <c r="C765" s="34" t="s">
        <v>1635</v>
      </c>
      <c r="D765" s="34" t="s">
        <v>706</v>
      </c>
      <c r="E765" s="34" t="s">
        <v>1615</v>
      </c>
      <c r="F765" s="34" t="s">
        <v>503</v>
      </c>
      <c r="G765" s="35">
        <v>4</v>
      </c>
      <c r="H765" s="35">
        <v>100</v>
      </c>
    </row>
    <row r="766" spans="1:8" ht="14.4" x14ac:dyDescent="0.3">
      <c r="A766" s="34" t="s">
        <v>750</v>
      </c>
      <c r="B766" s="34" t="s">
        <v>749</v>
      </c>
      <c r="C766" s="34" t="s">
        <v>1635</v>
      </c>
      <c r="D766" s="34" t="s">
        <v>514</v>
      </c>
      <c r="E766" s="34" t="s">
        <v>1613</v>
      </c>
      <c r="F766" s="34" t="s">
        <v>503</v>
      </c>
      <c r="G766" s="35">
        <v>6</v>
      </c>
      <c r="H766" s="35">
        <v>100</v>
      </c>
    </row>
    <row r="767" spans="1:8" ht="14.4" x14ac:dyDescent="0.3">
      <c r="A767" s="34" t="s">
        <v>751</v>
      </c>
      <c r="B767" s="34" t="s">
        <v>749</v>
      </c>
      <c r="C767" s="34" t="s">
        <v>1635</v>
      </c>
      <c r="D767" s="34" t="s">
        <v>178</v>
      </c>
      <c r="E767" s="34" t="s">
        <v>742</v>
      </c>
      <c r="F767" s="34" t="s">
        <v>503</v>
      </c>
      <c r="G767" s="35">
        <v>2</v>
      </c>
      <c r="H767" s="35">
        <v>100</v>
      </c>
    </row>
    <row r="768" spans="1:8" ht="14.4" x14ac:dyDescent="0.3">
      <c r="A768" s="34" t="s">
        <v>751</v>
      </c>
      <c r="B768" s="34" t="s">
        <v>749</v>
      </c>
      <c r="C768" s="34" t="s">
        <v>1635</v>
      </c>
      <c r="D768" s="34" t="s">
        <v>178</v>
      </c>
      <c r="E768" s="34" t="s">
        <v>755</v>
      </c>
      <c r="F768" s="34" t="s">
        <v>503</v>
      </c>
      <c r="G768" s="35">
        <v>5</v>
      </c>
      <c r="H768" s="35">
        <v>100</v>
      </c>
    </row>
    <row r="769" spans="1:8" ht="14.4" x14ac:dyDescent="0.3">
      <c r="A769" s="34" t="s">
        <v>751</v>
      </c>
      <c r="B769" s="34" t="s">
        <v>749</v>
      </c>
      <c r="C769" s="34" t="s">
        <v>1635</v>
      </c>
      <c r="D769" s="34" t="s">
        <v>29</v>
      </c>
      <c r="E769" s="34" t="s">
        <v>741</v>
      </c>
      <c r="F769" s="34" t="s">
        <v>503</v>
      </c>
      <c r="G769" s="35">
        <v>0</v>
      </c>
      <c r="H769" s="35">
        <v>100</v>
      </c>
    </row>
    <row r="770" spans="1:8" ht="14.4" x14ac:dyDescent="0.3">
      <c r="A770" s="34" t="s">
        <v>751</v>
      </c>
      <c r="B770" s="34" t="s">
        <v>749</v>
      </c>
      <c r="C770" s="34" t="s">
        <v>1635</v>
      </c>
      <c r="D770" s="34" t="s">
        <v>29</v>
      </c>
      <c r="E770" s="34" t="s">
        <v>735</v>
      </c>
      <c r="F770" s="34" t="s">
        <v>503</v>
      </c>
      <c r="G770" s="35">
        <v>6</v>
      </c>
      <c r="H770" s="35">
        <v>100</v>
      </c>
    </row>
    <row r="771" spans="1:8" ht="14.4" x14ac:dyDescent="0.3">
      <c r="A771" s="34" t="s">
        <v>751</v>
      </c>
      <c r="B771" s="34" t="s">
        <v>749</v>
      </c>
      <c r="C771" s="34" t="s">
        <v>1635</v>
      </c>
      <c r="D771" s="34" t="s">
        <v>264</v>
      </c>
      <c r="E771" s="34" t="s">
        <v>752</v>
      </c>
      <c r="F771" s="34" t="s">
        <v>503</v>
      </c>
      <c r="G771" s="35">
        <v>2</v>
      </c>
      <c r="H771" s="35">
        <v>100</v>
      </c>
    </row>
    <row r="772" spans="1:8" ht="14.4" x14ac:dyDescent="0.3">
      <c r="A772" s="34" t="s">
        <v>751</v>
      </c>
      <c r="B772" s="34" t="s">
        <v>749</v>
      </c>
      <c r="C772" s="34" t="s">
        <v>1635</v>
      </c>
      <c r="D772" s="34" t="s">
        <v>264</v>
      </c>
      <c r="E772" s="34" t="s">
        <v>1607</v>
      </c>
      <c r="F772" s="34" t="s">
        <v>503</v>
      </c>
      <c r="G772" s="35">
        <v>5</v>
      </c>
      <c r="H772" s="35">
        <v>100</v>
      </c>
    </row>
    <row r="773" spans="1:8" ht="14.4" x14ac:dyDescent="0.3">
      <c r="A773" s="34" t="s">
        <v>751</v>
      </c>
      <c r="B773" s="34" t="s">
        <v>749</v>
      </c>
      <c r="C773" s="34" t="s">
        <v>1635</v>
      </c>
      <c r="D773" s="34" t="s">
        <v>631</v>
      </c>
      <c r="E773" s="34" t="s">
        <v>712</v>
      </c>
      <c r="F773" s="34" t="s">
        <v>503</v>
      </c>
      <c r="G773" s="35">
        <v>0</v>
      </c>
      <c r="H773" s="35">
        <v>100</v>
      </c>
    </row>
    <row r="774" spans="1:8" ht="14.4" x14ac:dyDescent="0.3">
      <c r="A774" s="34" t="s">
        <v>751</v>
      </c>
      <c r="B774" s="34" t="s">
        <v>749</v>
      </c>
      <c r="C774" s="34" t="s">
        <v>1635</v>
      </c>
      <c r="D774" s="34" t="s">
        <v>631</v>
      </c>
      <c r="E774" s="34" t="s">
        <v>734</v>
      </c>
      <c r="F774" s="34" t="s">
        <v>503</v>
      </c>
      <c r="G774" s="35">
        <v>2</v>
      </c>
      <c r="H774" s="35">
        <v>100</v>
      </c>
    </row>
    <row r="775" spans="1:8" ht="14.4" x14ac:dyDescent="0.3">
      <c r="A775" s="34" t="s">
        <v>751</v>
      </c>
      <c r="B775" s="34" t="s">
        <v>749</v>
      </c>
      <c r="C775" s="34" t="s">
        <v>1635</v>
      </c>
      <c r="D775" s="34" t="s">
        <v>724</v>
      </c>
      <c r="E775" s="34" t="s">
        <v>723</v>
      </c>
      <c r="F775" s="34" t="s">
        <v>503</v>
      </c>
      <c r="G775" s="35">
        <v>12</v>
      </c>
      <c r="H775" s="35">
        <v>100</v>
      </c>
    </row>
    <row r="776" spans="1:8" ht="14.4" x14ac:dyDescent="0.3">
      <c r="A776" s="34" t="s">
        <v>751</v>
      </c>
      <c r="B776" s="34" t="s">
        <v>749</v>
      </c>
      <c r="C776" s="34" t="s">
        <v>1635</v>
      </c>
      <c r="D776" s="34" t="s">
        <v>724</v>
      </c>
      <c r="E776" s="34" t="s">
        <v>733</v>
      </c>
      <c r="F776" s="34" t="s">
        <v>503</v>
      </c>
      <c r="G776" s="35">
        <v>1</v>
      </c>
      <c r="H776" s="35">
        <v>100</v>
      </c>
    </row>
    <row r="777" spans="1:8" ht="14.4" x14ac:dyDescent="0.3">
      <c r="A777" s="34" t="s">
        <v>751</v>
      </c>
      <c r="B777" s="34" t="s">
        <v>749</v>
      </c>
      <c r="C777" s="34" t="s">
        <v>1635</v>
      </c>
      <c r="D777" s="34" t="s">
        <v>577</v>
      </c>
      <c r="E777" s="34" t="s">
        <v>740</v>
      </c>
      <c r="F777" s="34" t="s">
        <v>503</v>
      </c>
      <c r="G777" s="35">
        <v>2</v>
      </c>
      <c r="H777" s="35">
        <v>100</v>
      </c>
    </row>
    <row r="778" spans="1:8" ht="14.4" x14ac:dyDescent="0.3">
      <c r="A778" s="34" t="s">
        <v>751</v>
      </c>
      <c r="B778" s="34" t="s">
        <v>749</v>
      </c>
      <c r="C778" s="34" t="s">
        <v>1635</v>
      </c>
      <c r="D778" s="34" t="s">
        <v>577</v>
      </c>
      <c r="E778" s="34" t="s">
        <v>754</v>
      </c>
      <c r="F778" s="34" t="s">
        <v>503</v>
      </c>
      <c r="G778" s="35">
        <v>0</v>
      </c>
      <c r="H778" s="35">
        <v>100</v>
      </c>
    </row>
    <row r="779" spans="1:8" ht="14.4" x14ac:dyDescent="0.3">
      <c r="A779" s="34" t="s">
        <v>751</v>
      </c>
      <c r="B779" s="34" t="s">
        <v>749</v>
      </c>
      <c r="C779" s="34" t="s">
        <v>1635</v>
      </c>
      <c r="D779" s="34" t="s">
        <v>722</v>
      </c>
      <c r="E779" s="34" t="s">
        <v>721</v>
      </c>
      <c r="F779" s="34" t="s">
        <v>503</v>
      </c>
      <c r="G779" s="35">
        <v>10</v>
      </c>
      <c r="H779" s="35">
        <v>100</v>
      </c>
    </row>
    <row r="780" spans="1:8" ht="14.4" x14ac:dyDescent="0.3">
      <c r="A780" s="34" t="s">
        <v>751</v>
      </c>
      <c r="B780" s="34" t="s">
        <v>749</v>
      </c>
      <c r="C780" s="34" t="s">
        <v>1635</v>
      </c>
      <c r="D780" s="34" t="s">
        <v>722</v>
      </c>
      <c r="E780" s="34" t="s">
        <v>732</v>
      </c>
      <c r="F780" s="34" t="s">
        <v>503</v>
      </c>
      <c r="G780" s="35">
        <v>5</v>
      </c>
      <c r="H780" s="35">
        <v>100</v>
      </c>
    </row>
    <row r="781" spans="1:8" ht="14.4" x14ac:dyDescent="0.3">
      <c r="A781" s="34" t="s">
        <v>751</v>
      </c>
      <c r="B781" s="34" t="s">
        <v>749</v>
      </c>
      <c r="C781" s="34" t="s">
        <v>1635</v>
      </c>
      <c r="D781" s="34" t="s">
        <v>529</v>
      </c>
      <c r="E781" s="34" t="s">
        <v>1609</v>
      </c>
      <c r="F781" s="34" t="s">
        <v>503</v>
      </c>
      <c r="G781" s="35">
        <v>3</v>
      </c>
      <c r="H781" s="35">
        <v>100</v>
      </c>
    </row>
    <row r="782" spans="1:8" ht="14.4" x14ac:dyDescent="0.3">
      <c r="A782" s="34" t="s">
        <v>751</v>
      </c>
      <c r="B782" s="34" t="s">
        <v>749</v>
      </c>
      <c r="C782" s="34" t="s">
        <v>1635</v>
      </c>
      <c r="D782" s="34" t="s">
        <v>529</v>
      </c>
      <c r="E782" s="34" t="s">
        <v>1608</v>
      </c>
      <c r="F782" s="34" t="s">
        <v>503</v>
      </c>
      <c r="G782" s="35">
        <v>5</v>
      </c>
      <c r="H782" s="35">
        <v>100</v>
      </c>
    </row>
    <row r="783" spans="1:8" ht="14.4" x14ac:dyDescent="0.3">
      <c r="A783" s="34" t="s">
        <v>751</v>
      </c>
      <c r="B783" s="34" t="s">
        <v>749</v>
      </c>
      <c r="C783" s="34" t="s">
        <v>1635</v>
      </c>
      <c r="D783" s="34" t="s">
        <v>566</v>
      </c>
      <c r="E783" s="34" t="s">
        <v>739</v>
      </c>
      <c r="F783" s="34" t="s">
        <v>503</v>
      </c>
      <c r="G783" s="35">
        <v>5</v>
      </c>
      <c r="H783" s="35">
        <v>100</v>
      </c>
    </row>
    <row r="784" spans="1:8" ht="14.4" x14ac:dyDescent="0.3">
      <c r="A784" s="34" t="s">
        <v>751</v>
      </c>
      <c r="B784" s="34" t="s">
        <v>749</v>
      </c>
      <c r="C784" s="34" t="s">
        <v>1635</v>
      </c>
      <c r="D784" s="34" t="s">
        <v>566</v>
      </c>
      <c r="E784" s="34" t="s">
        <v>731</v>
      </c>
      <c r="F784" s="34" t="s">
        <v>503</v>
      </c>
      <c r="G784" s="35">
        <v>7</v>
      </c>
      <c r="H784" s="35">
        <v>100</v>
      </c>
    </row>
    <row r="785" spans="1:8" ht="14.4" x14ac:dyDescent="0.3">
      <c r="A785" s="34" t="s">
        <v>751</v>
      </c>
      <c r="B785" s="34" t="s">
        <v>749</v>
      </c>
      <c r="C785" s="34" t="s">
        <v>1635</v>
      </c>
      <c r="D785" s="34" t="s">
        <v>710</v>
      </c>
      <c r="E785" s="34" t="s">
        <v>709</v>
      </c>
      <c r="F785" s="34" t="s">
        <v>503</v>
      </c>
      <c r="G785" s="35">
        <v>2</v>
      </c>
      <c r="H785" s="35">
        <v>100</v>
      </c>
    </row>
    <row r="786" spans="1:8" ht="14.4" x14ac:dyDescent="0.3">
      <c r="A786" s="34" t="s">
        <v>751</v>
      </c>
      <c r="B786" s="34" t="s">
        <v>749</v>
      </c>
      <c r="C786" s="34" t="s">
        <v>1635</v>
      </c>
      <c r="D786" s="34" t="s">
        <v>710</v>
      </c>
      <c r="E786" s="34" t="s">
        <v>730</v>
      </c>
      <c r="F786" s="34" t="s">
        <v>503</v>
      </c>
      <c r="G786" s="35">
        <v>11</v>
      </c>
      <c r="H786" s="35">
        <v>100</v>
      </c>
    </row>
    <row r="787" spans="1:8" ht="14.4" x14ac:dyDescent="0.3">
      <c r="A787" s="34" t="s">
        <v>751</v>
      </c>
      <c r="B787" s="34" t="s">
        <v>749</v>
      </c>
      <c r="C787" s="34" t="s">
        <v>1635</v>
      </c>
      <c r="D787" s="34" t="s">
        <v>694</v>
      </c>
      <c r="E787" s="34" t="s">
        <v>756</v>
      </c>
      <c r="F787" s="34" t="s">
        <v>503</v>
      </c>
      <c r="G787" s="35">
        <v>0</v>
      </c>
      <c r="H787" s="35">
        <v>100</v>
      </c>
    </row>
    <row r="788" spans="1:8" ht="14.4" x14ac:dyDescent="0.3">
      <c r="A788" s="34" t="s">
        <v>751</v>
      </c>
      <c r="B788" s="34" t="s">
        <v>749</v>
      </c>
      <c r="C788" s="34" t="s">
        <v>1635</v>
      </c>
      <c r="D788" s="34" t="s">
        <v>694</v>
      </c>
      <c r="E788" s="34" t="s">
        <v>753</v>
      </c>
      <c r="F788" s="34" t="s">
        <v>503</v>
      </c>
      <c r="G788" s="35">
        <v>0</v>
      </c>
      <c r="H788" s="35">
        <v>100</v>
      </c>
    </row>
    <row r="789" spans="1:8" ht="14.4" x14ac:dyDescent="0.3">
      <c r="A789" s="34" t="s">
        <v>751</v>
      </c>
      <c r="B789" s="34" t="s">
        <v>749</v>
      </c>
      <c r="C789" s="34" t="s">
        <v>1635</v>
      </c>
      <c r="D789" s="34" t="s">
        <v>612</v>
      </c>
      <c r="E789" s="34" t="s">
        <v>720</v>
      </c>
      <c r="F789" s="34" t="s">
        <v>503</v>
      </c>
      <c r="G789" s="35">
        <v>2</v>
      </c>
      <c r="H789" s="35">
        <v>100</v>
      </c>
    </row>
    <row r="790" spans="1:8" ht="14.4" x14ac:dyDescent="0.3">
      <c r="A790" s="34" t="s">
        <v>751</v>
      </c>
      <c r="B790" s="34" t="s">
        <v>749</v>
      </c>
      <c r="C790" s="34" t="s">
        <v>1635</v>
      </c>
      <c r="D790" s="34" t="s">
        <v>612</v>
      </c>
      <c r="E790" s="34" t="s">
        <v>1610</v>
      </c>
      <c r="F790" s="34" t="s">
        <v>503</v>
      </c>
      <c r="G790" s="35">
        <v>1</v>
      </c>
      <c r="H790" s="35">
        <v>100</v>
      </c>
    </row>
    <row r="791" spans="1:8" ht="14.4" x14ac:dyDescent="0.3">
      <c r="A791" s="34" t="s">
        <v>751</v>
      </c>
      <c r="B791" s="34" t="s">
        <v>749</v>
      </c>
      <c r="C791" s="34" t="s">
        <v>1635</v>
      </c>
      <c r="D791" s="34" t="s">
        <v>729</v>
      </c>
      <c r="E791" s="34" t="s">
        <v>738</v>
      </c>
      <c r="F791" s="34" t="s">
        <v>503</v>
      </c>
      <c r="G791" s="35">
        <v>1</v>
      </c>
      <c r="H791" s="35">
        <v>100</v>
      </c>
    </row>
    <row r="792" spans="1:8" ht="14.4" x14ac:dyDescent="0.3">
      <c r="A792" s="34" t="s">
        <v>751</v>
      </c>
      <c r="B792" s="34" t="s">
        <v>749</v>
      </c>
      <c r="C792" s="34" t="s">
        <v>1635</v>
      </c>
      <c r="D792" s="34" t="s">
        <v>729</v>
      </c>
      <c r="E792" s="34" t="s">
        <v>728</v>
      </c>
      <c r="F792" s="34" t="s">
        <v>503</v>
      </c>
      <c r="G792" s="35">
        <v>0</v>
      </c>
      <c r="H792" s="35">
        <v>100</v>
      </c>
    </row>
    <row r="793" spans="1:8" ht="14.4" x14ac:dyDescent="0.3">
      <c r="A793" s="34" t="s">
        <v>751</v>
      </c>
      <c r="B793" s="34" t="s">
        <v>749</v>
      </c>
      <c r="C793" s="34" t="s">
        <v>1635</v>
      </c>
      <c r="D793" s="34" t="s">
        <v>583</v>
      </c>
      <c r="E793" s="34" t="s">
        <v>1611</v>
      </c>
      <c r="F793" s="34" t="s">
        <v>503</v>
      </c>
      <c r="G793" s="35">
        <v>2</v>
      </c>
      <c r="H793" s="35">
        <v>100</v>
      </c>
    </row>
    <row r="794" spans="1:8" ht="14.4" x14ac:dyDescent="0.3">
      <c r="A794" s="34" t="s">
        <v>751</v>
      </c>
      <c r="B794" s="34" t="s">
        <v>749</v>
      </c>
      <c r="C794" s="34" t="s">
        <v>1635</v>
      </c>
      <c r="D794" s="34" t="s">
        <v>583</v>
      </c>
      <c r="E794" s="34" t="s">
        <v>714</v>
      </c>
      <c r="F794" s="34" t="s">
        <v>503</v>
      </c>
      <c r="G794" s="35">
        <v>2</v>
      </c>
      <c r="H794" s="35">
        <v>100</v>
      </c>
    </row>
    <row r="795" spans="1:8" ht="14.4" x14ac:dyDescent="0.3">
      <c r="A795" s="34" t="s">
        <v>751</v>
      </c>
      <c r="B795" s="34" t="s">
        <v>749</v>
      </c>
      <c r="C795" s="34" t="s">
        <v>1635</v>
      </c>
      <c r="D795" s="34" t="s">
        <v>589</v>
      </c>
      <c r="E795" s="34" t="s">
        <v>737</v>
      </c>
      <c r="F795" s="34" t="s">
        <v>503</v>
      </c>
      <c r="G795" s="35">
        <v>0</v>
      </c>
      <c r="H795" s="35">
        <v>100</v>
      </c>
    </row>
    <row r="796" spans="1:8" ht="14.4" x14ac:dyDescent="0.3">
      <c r="A796" s="34" t="s">
        <v>751</v>
      </c>
      <c r="B796" s="34" t="s">
        <v>749</v>
      </c>
      <c r="C796" s="34" t="s">
        <v>1635</v>
      </c>
      <c r="D796" s="34" t="s">
        <v>589</v>
      </c>
      <c r="E796" s="34" t="s">
        <v>1616</v>
      </c>
      <c r="F796" s="34" t="s">
        <v>503</v>
      </c>
      <c r="G796" s="35">
        <v>0</v>
      </c>
      <c r="H796" s="35">
        <v>100</v>
      </c>
    </row>
    <row r="797" spans="1:8" ht="14.4" x14ac:dyDescent="0.3">
      <c r="A797" s="34" t="s">
        <v>751</v>
      </c>
      <c r="B797" s="34" t="s">
        <v>749</v>
      </c>
      <c r="C797" s="34" t="s">
        <v>1635</v>
      </c>
      <c r="D797" s="34" t="s">
        <v>727</v>
      </c>
      <c r="E797" s="34" t="s">
        <v>736</v>
      </c>
      <c r="F797" s="34" t="s">
        <v>503</v>
      </c>
      <c r="G797" s="35">
        <v>5</v>
      </c>
      <c r="H797" s="35">
        <v>100</v>
      </c>
    </row>
    <row r="798" spans="1:8" ht="14.4" x14ac:dyDescent="0.3">
      <c r="A798" s="34" t="s">
        <v>751</v>
      </c>
      <c r="B798" s="34" t="s">
        <v>749</v>
      </c>
      <c r="C798" s="34" t="s">
        <v>1635</v>
      </c>
      <c r="D798" s="34" t="s">
        <v>727</v>
      </c>
      <c r="E798" s="34" t="s">
        <v>726</v>
      </c>
      <c r="F798" s="34" t="s">
        <v>503</v>
      </c>
      <c r="G798" s="35">
        <v>7</v>
      </c>
      <c r="H798" s="35">
        <v>100</v>
      </c>
    </row>
    <row r="799" spans="1:8" ht="14.4" x14ac:dyDescent="0.3">
      <c r="A799" s="34" t="s">
        <v>751</v>
      </c>
      <c r="B799" s="34" t="s">
        <v>749</v>
      </c>
      <c r="C799" s="34" t="s">
        <v>1635</v>
      </c>
      <c r="D799" s="34" t="s">
        <v>31</v>
      </c>
      <c r="E799" s="34" t="s">
        <v>717</v>
      </c>
      <c r="F799" s="34" t="s">
        <v>503</v>
      </c>
      <c r="G799" s="35">
        <v>0</v>
      </c>
      <c r="H799" s="35">
        <v>100</v>
      </c>
    </row>
    <row r="800" spans="1:8" ht="14.4" x14ac:dyDescent="0.3">
      <c r="A800" s="34" t="s">
        <v>751</v>
      </c>
      <c r="B800" s="34" t="s">
        <v>749</v>
      </c>
      <c r="C800" s="34" t="s">
        <v>1635</v>
      </c>
      <c r="D800" s="34" t="s">
        <v>31</v>
      </c>
      <c r="E800" s="34" t="s">
        <v>1617</v>
      </c>
      <c r="F800" s="34" t="s">
        <v>503</v>
      </c>
      <c r="G800" s="35">
        <v>0</v>
      </c>
      <c r="H800" s="35">
        <v>100</v>
      </c>
    </row>
    <row r="801" spans="1:8" ht="14.4" x14ac:dyDescent="0.3">
      <c r="A801" s="34" t="s">
        <v>751</v>
      </c>
      <c r="B801" s="34" t="s">
        <v>749</v>
      </c>
      <c r="C801" s="34" t="s">
        <v>1635</v>
      </c>
      <c r="D801" s="34" t="s">
        <v>2104</v>
      </c>
      <c r="E801" s="34" t="s">
        <v>713</v>
      </c>
      <c r="F801" s="34" t="s">
        <v>503</v>
      </c>
      <c r="G801" s="35">
        <v>3</v>
      </c>
      <c r="H801" s="35">
        <v>100</v>
      </c>
    </row>
    <row r="802" spans="1:8" ht="14.4" x14ac:dyDescent="0.3">
      <c r="A802" s="34" t="s">
        <v>751</v>
      </c>
      <c r="B802" s="34" t="s">
        <v>749</v>
      </c>
      <c r="C802" s="34" t="s">
        <v>1635</v>
      </c>
      <c r="D802" s="34" t="s">
        <v>2104</v>
      </c>
      <c r="E802" s="34" t="s">
        <v>725</v>
      </c>
      <c r="F802" s="34" t="s">
        <v>503</v>
      </c>
      <c r="G802" s="35">
        <v>1</v>
      </c>
      <c r="H802" s="35">
        <v>100</v>
      </c>
    </row>
    <row r="803" spans="1:8" ht="14.4" x14ac:dyDescent="0.3">
      <c r="A803" s="34" t="s">
        <v>751</v>
      </c>
      <c r="B803" s="34" t="s">
        <v>749</v>
      </c>
      <c r="C803" s="34" t="s">
        <v>1635</v>
      </c>
      <c r="D803" s="34" t="s">
        <v>428</v>
      </c>
      <c r="E803" s="34" t="s">
        <v>1842</v>
      </c>
      <c r="F803" s="34" t="s">
        <v>503</v>
      </c>
      <c r="G803" s="35">
        <v>7</v>
      </c>
      <c r="H803" s="35">
        <v>100</v>
      </c>
    </row>
    <row r="804" spans="1:8" ht="14.4" x14ac:dyDescent="0.3">
      <c r="A804" s="34" t="s">
        <v>751</v>
      </c>
      <c r="B804" s="34" t="s">
        <v>749</v>
      </c>
      <c r="C804" s="34" t="s">
        <v>1635</v>
      </c>
      <c r="D804" s="34" t="s">
        <v>428</v>
      </c>
      <c r="E804" s="34" t="s">
        <v>1841</v>
      </c>
      <c r="F804" s="34" t="s">
        <v>503</v>
      </c>
      <c r="G804" s="35">
        <v>4</v>
      </c>
      <c r="H804" s="35">
        <v>100</v>
      </c>
    </row>
    <row r="805" spans="1:8" ht="14.4" x14ac:dyDescent="0.3">
      <c r="A805" s="34" t="s">
        <v>751</v>
      </c>
      <c r="B805" s="34" t="s">
        <v>749</v>
      </c>
      <c r="C805" s="34" t="s">
        <v>1635</v>
      </c>
      <c r="D805" s="34" t="s">
        <v>803</v>
      </c>
      <c r="E805" s="34" t="s">
        <v>802</v>
      </c>
      <c r="F805" s="34" t="s">
        <v>503</v>
      </c>
      <c r="G805" s="35">
        <v>0</v>
      </c>
      <c r="H805" s="35">
        <v>100</v>
      </c>
    </row>
    <row r="806" spans="1:8" ht="14.4" x14ac:dyDescent="0.3">
      <c r="A806" s="34" t="s">
        <v>751</v>
      </c>
      <c r="B806" s="34" t="s">
        <v>749</v>
      </c>
      <c r="C806" s="34" t="s">
        <v>1635</v>
      </c>
      <c r="D806" s="34" t="s">
        <v>803</v>
      </c>
      <c r="E806" s="34" t="s">
        <v>1612</v>
      </c>
      <c r="F806" s="34" t="s">
        <v>503</v>
      </c>
      <c r="G806" s="35">
        <v>0</v>
      </c>
      <c r="H806" s="35">
        <v>100</v>
      </c>
    </row>
    <row r="807" spans="1:8" ht="14.4" x14ac:dyDescent="0.3">
      <c r="A807" s="34" t="s">
        <v>751</v>
      </c>
      <c r="B807" s="34" t="s">
        <v>749</v>
      </c>
      <c r="C807" s="34" t="s">
        <v>1635</v>
      </c>
      <c r="D807" s="34" t="s">
        <v>2104</v>
      </c>
      <c r="E807" s="34" t="s">
        <v>757</v>
      </c>
      <c r="F807" s="34" t="s">
        <v>504</v>
      </c>
      <c r="G807" s="35">
        <v>22</v>
      </c>
      <c r="H807" s="35">
        <v>30</v>
      </c>
    </row>
    <row r="808" spans="1:8" ht="14.4" x14ac:dyDescent="0.3">
      <c r="A808" s="34" t="s">
        <v>751</v>
      </c>
      <c r="B808" s="34" t="s">
        <v>749</v>
      </c>
      <c r="C808" s="34" t="s">
        <v>1635</v>
      </c>
      <c r="D808" s="34" t="s">
        <v>2104</v>
      </c>
      <c r="E808" s="34" t="s">
        <v>759</v>
      </c>
      <c r="F808" s="34" t="s">
        <v>504</v>
      </c>
      <c r="G808" s="35">
        <v>27</v>
      </c>
      <c r="H808" s="35">
        <v>50</v>
      </c>
    </row>
    <row r="809" spans="1:8" ht="14.4" x14ac:dyDescent="0.3">
      <c r="A809" s="34" t="s">
        <v>751</v>
      </c>
      <c r="B809" s="34" t="s">
        <v>749</v>
      </c>
      <c r="C809" s="34" t="s">
        <v>1635</v>
      </c>
      <c r="D809" s="34" t="s">
        <v>2104</v>
      </c>
      <c r="E809" s="34" t="s">
        <v>1850</v>
      </c>
      <c r="F809" s="34" t="s">
        <v>504</v>
      </c>
      <c r="G809" s="35">
        <v>10</v>
      </c>
      <c r="H809" s="35">
        <v>50</v>
      </c>
    </row>
    <row r="810" spans="1:8" ht="14.4" x14ac:dyDescent="0.3">
      <c r="A810" s="34" t="s">
        <v>751</v>
      </c>
      <c r="B810" s="34" t="s">
        <v>749</v>
      </c>
      <c r="C810" s="34" t="s">
        <v>1635</v>
      </c>
      <c r="D810" s="34" t="s">
        <v>666</v>
      </c>
      <c r="E810" s="34" t="s">
        <v>1851</v>
      </c>
      <c r="F810" s="34" t="s">
        <v>503</v>
      </c>
      <c r="G810" s="35">
        <v>2</v>
      </c>
      <c r="H810" s="35">
        <v>100</v>
      </c>
    </row>
    <row r="811" spans="1:8" ht="14.4" x14ac:dyDescent="0.3">
      <c r="A811" s="34" t="s">
        <v>751</v>
      </c>
      <c r="B811" s="34" t="s">
        <v>749</v>
      </c>
      <c r="C811" s="34" t="s">
        <v>1635</v>
      </c>
      <c r="D811" s="34" t="s">
        <v>1139</v>
      </c>
      <c r="E811" s="34" t="s">
        <v>1852</v>
      </c>
      <c r="F811" s="34" t="s">
        <v>503</v>
      </c>
      <c r="G811" s="35">
        <v>0</v>
      </c>
      <c r="H811" s="35">
        <v>100</v>
      </c>
    </row>
    <row r="812" spans="1:8" ht="14.4" x14ac:dyDescent="0.3">
      <c r="A812" s="34" t="s">
        <v>751</v>
      </c>
      <c r="B812" s="34" t="s">
        <v>749</v>
      </c>
      <c r="C812" s="34" t="s">
        <v>1635</v>
      </c>
      <c r="D812" s="34" t="s">
        <v>1139</v>
      </c>
      <c r="E812" s="34" t="s">
        <v>1853</v>
      </c>
      <c r="F812" s="34" t="s">
        <v>503</v>
      </c>
      <c r="G812" s="35">
        <v>0</v>
      </c>
      <c r="H812" s="35">
        <v>100</v>
      </c>
    </row>
    <row r="813" spans="1:8" ht="15" customHeight="1" x14ac:dyDescent="0.3">
      <c r="A813" s="34" t="s">
        <v>751</v>
      </c>
      <c r="B813" s="34" t="s">
        <v>749</v>
      </c>
      <c r="C813" s="34" t="s">
        <v>1635</v>
      </c>
      <c r="D813" s="34" t="s">
        <v>514</v>
      </c>
      <c r="E813" s="34" t="s">
        <v>703</v>
      </c>
      <c r="F813" s="34" t="s">
        <v>503</v>
      </c>
      <c r="G813" s="35">
        <v>1</v>
      </c>
      <c r="H813" s="35">
        <v>100</v>
      </c>
    </row>
    <row r="814" spans="1:8" ht="15" customHeight="1" x14ac:dyDescent="0.3">
      <c r="A814" s="34" t="s">
        <v>751</v>
      </c>
      <c r="B814" s="34" t="s">
        <v>749</v>
      </c>
      <c r="C814" s="34" t="s">
        <v>1635</v>
      </c>
      <c r="D814" s="34" t="s">
        <v>436</v>
      </c>
      <c r="E814" s="34" t="s">
        <v>2266</v>
      </c>
      <c r="F814" s="34" t="s">
        <v>503</v>
      </c>
      <c r="G814" s="35">
        <v>0</v>
      </c>
      <c r="H814" s="35">
        <v>100</v>
      </c>
    </row>
    <row r="815" spans="1:8" ht="15" customHeight="1" x14ac:dyDescent="0.3">
      <c r="A815" s="34" t="s">
        <v>751</v>
      </c>
      <c r="B815" s="34" t="s">
        <v>749</v>
      </c>
      <c r="C815" s="34" t="s">
        <v>1635</v>
      </c>
      <c r="D815" s="34" t="s">
        <v>436</v>
      </c>
      <c r="E815" s="34" t="s">
        <v>2267</v>
      </c>
      <c r="F815" s="34" t="s">
        <v>503</v>
      </c>
      <c r="G815" s="35">
        <v>2</v>
      </c>
      <c r="H815" s="35">
        <v>100</v>
      </c>
    </row>
    <row r="816" spans="1:8" ht="15" customHeight="1" x14ac:dyDescent="0.3">
      <c r="A816" s="34" t="s">
        <v>744</v>
      </c>
      <c r="B816" s="34" t="s">
        <v>743</v>
      </c>
      <c r="C816" s="34" t="s">
        <v>1635</v>
      </c>
      <c r="D816" s="34" t="s">
        <v>2104</v>
      </c>
      <c r="E816" s="34" t="s">
        <v>748</v>
      </c>
      <c r="F816" s="34" t="s">
        <v>504</v>
      </c>
      <c r="G816" s="35">
        <v>86</v>
      </c>
      <c r="H816" s="35">
        <v>100</v>
      </c>
    </row>
    <row r="817" spans="1:8" ht="14.4" x14ac:dyDescent="0.3">
      <c r="A817" s="34" t="s">
        <v>744</v>
      </c>
      <c r="B817" s="34" t="s">
        <v>743</v>
      </c>
      <c r="C817" s="34" t="s">
        <v>1635</v>
      </c>
      <c r="D817" s="34" t="s">
        <v>705</v>
      </c>
      <c r="E817" s="34" t="s">
        <v>704</v>
      </c>
      <c r="F817" s="34" t="s">
        <v>503</v>
      </c>
      <c r="G817" s="35">
        <v>6</v>
      </c>
      <c r="H817" s="35">
        <v>100</v>
      </c>
    </row>
    <row r="818" spans="1:8" ht="14.4" x14ac:dyDescent="0.3">
      <c r="A818" s="34" t="s">
        <v>744</v>
      </c>
      <c r="B818" s="34" t="s">
        <v>743</v>
      </c>
      <c r="C818" s="34" t="s">
        <v>1635</v>
      </c>
      <c r="D818" s="34" t="s">
        <v>181</v>
      </c>
      <c r="E818" s="34" t="s">
        <v>1601</v>
      </c>
      <c r="F818" s="34" t="s">
        <v>503</v>
      </c>
      <c r="G818" s="35">
        <v>2</v>
      </c>
      <c r="H818" s="35">
        <v>100</v>
      </c>
    </row>
    <row r="819" spans="1:8" ht="14.4" x14ac:dyDescent="0.3">
      <c r="A819" s="34" t="s">
        <v>744</v>
      </c>
      <c r="B819" s="34" t="s">
        <v>743</v>
      </c>
      <c r="C819" s="34" t="s">
        <v>1635</v>
      </c>
      <c r="D819" s="34" t="s">
        <v>1560</v>
      </c>
      <c r="E819" s="34" t="s">
        <v>1618</v>
      </c>
      <c r="F819" s="34" t="s">
        <v>503</v>
      </c>
      <c r="G819" s="35">
        <v>4</v>
      </c>
      <c r="H819" s="35">
        <v>100</v>
      </c>
    </row>
    <row r="820" spans="1:8" ht="14.4" x14ac:dyDescent="0.3">
      <c r="A820" s="34" t="s">
        <v>744</v>
      </c>
      <c r="B820" s="34" t="s">
        <v>743</v>
      </c>
      <c r="C820" s="34" t="s">
        <v>1635</v>
      </c>
      <c r="D820" s="34" t="s">
        <v>514</v>
      </c>
      <c r="E820" s="34" t="s">
        <v>1602</v>
      </c>
      <c r="F820" s="34" t="s">
        <v>503</v>
      </c>
      <c r="G820" s="35">
        <v>15</v>
      </c>
      <c r="H820" s="35">
        <v>100</v>
      </c>
    </row>
    <row r="821" spans="1:8" ht="14.4" x14ac:dyDescent="0.3">
      <c r="A821" s="34" t="s">
        <v>744</v>
      </c>
      <c r="B821" s="34" t="s">
        <v>743</v>
      </c>
      <c r="C821" s="34" t="s">
        <v>1635</v>
      </c>
      <c r="D821" s="34" t="s">
        <v>1586</v>
      </c>
      <c r="E821" s="34" t="s">
        <v>1619</v>
      </c>
      <c r="F821" s="34" t="s">
        <v>503</v>
      </c>
      <c r="G821" s="35">
        <v>8</v>
      </c>
      <c r="H821" s="35">
        <v>100</v>
      </c>
    </row>
    <row r="822" spans="1:8" ht="14.4" x14ac:dyDescent="0.3">
      <c r="A822" s="34" t="s">
        <v>744</v>
      </c>
      <c r="B822" s="34" t="s">
        <v>743</v>
      </c>
      <c r="C822" s="34" t="s">
        <v>1635</v>
      </c>
      <c r="D822" s="34" t="s">
        <v>702</v>
      </c>
      <c r="E822" s="34" t="s">
        <v>701</v>
      </c>
      <c r="F822" s="34" t="s">
        <v>503</v>
      </c>
      <c r="G822" s="35">
        <v>1</v>
      </c>
      <c r="H822" s="35">
        <v>100</v>
      </c>
    </row>
    <row r="823" spans="1:8" ht="14.4" x14ac:dyDescent="0.3">
      <c r="A823" s="34" t="s">
        <v>744</v>
      </c>
      <c r="B823" s="34" t="s">
        <v>743</v>
      </c>
      <c r="C823" s="34" t="s">
        <v>1635</v>
      </c>
      <c r="D823" s="34" t="s">
        <v>502</v>
      </c>
      <c r="E823" s="34" t="s">
        <v>1603</v>
      </c>
      <c r="F823" s="34" t="s">
        <v>503</v>
      </c>
      <c r="G823" s="35">
        <v>3</v>
      </c>
      <c r="H823" s="35">
        <v>100</v>
      </c>
    </row>
    <row r="824" spans="1:8" ht="14.4" x14ac:dyDescent="0.3">
      <c r="A824" s="34" t="s">
        <v>744</v>
      </c>
      <c r="B824" s="34" t="s">
        <v>743</v>
      </c>
      <c r="C824" s="34" t="s">
        <v>1635</v>
      </c>
      <c r="D824" s="34" t="s">
        <v>42</v>
      </c>
      <c r="E824" s="34" t="s">
        <v>1604</v>
      </c>
      <c r="F824" s="34" t="s">
        <v>503</v>
      </c>
      <c r="G824" s="35">
        <v>4</v>
      </c>
      <c r="H824" s="35">
        <v>100</v>
      </c>
    </row>
    <row r="825" spans="1:8" ht="14.4" x14ac:dyDescent="0.3">
      <c r="A825" s="34" t="s">
        <v>744</v>
      </c>
      <c r="B825" s="34" t="s">
        <v>743</v>
      </c>
      <c r="C825" s="34" t="s">
        <v>1635</v>
      </c>
      <c r="D825" s="34" t="s">
        <v>190</v>
      </c>
      <c r="E825" s="34" t="s">
        <v>808</v>
      </c>
      <c r="F825" s="34" t="s">
        <v>503</v>
      </c>
      <c r="G825" s="35">
        <v>6</v>
      </c>
      <c r="H825" s="35">
        <v>100</v>
      </c>
    </row>
    <row r="826" spans="1:8" ht="14.4" x14ac:dyDescent="0.3">
      <c r="A826" s="34" t="s">
        <v>744</v>
      </c>
      <c r="B826" s="34" t="s">
        <v>743</v>
      </c>
      <c r="C826" s="34" t="s">
        <v>1635</v>
      </c>
      <c r="E826" s="34" t="s">
        <v>1605</v>
      </c>
      <c r="F826" s="34" t="s">
        <v>503</v>
      </c>
      <c r="G826" s="35">
        <v>6</v>
      </c>
      <c r="H826" s="35">
        <v>100</v>
      </c>
    </row>
    <row r="827" spans="1:8" ht="14.4" x14ac:dyDescent="0.3">
      <c r="A827" s="34" t="s">
        <v>744</v>
      </c>
      <c r="B827" s="34" t="s">
        <v>743</v>
      </c>
      <c r="C827" s="34" t="s">
        <v>1635</v>
      </c>
      <c r="D827" s="34" t="s">
        <v>301</v>
      </c>
      <c r="E827" s="34" t="s">
        <v>1620</v>
      </c>
      <c r="F827" s="34" t="s">
        <v>503</v>
      </c>
      <c r="G827" s="35">
        <v>1</v>
      </c>
      <c r="H827" s="35">
        <v>100</v>
      </c>
    </row>
    <row r="828" spans="1:8" ht="14.4" x14ac:dyDescent="0.3">
      <c r="A828" s="34" t="s">
        <v>744</v>
      </c>
      <c r="B828" s="34" t="s">
        <v>743</v>
      </c>
      <c r="C828" s="34" t="s">
        <v>1635</v>
      </c>
      <c r="D828" s="34" t="s">
        <v>304</v>
      </c>
      <c r="E828" s="34" t="s">
        <v>1600</v>
      </c>
      <c r="F828" s="34" t="s">
        <v>503</v>
      </c>
      <c r="G828" s="35">
        <v>18</v>
      </c>
      <c r="H828" s="35">
        <v>100</v>
      </c>
    </row>
    <row r="829" spans="1:8" ht="14.4" x14ac:dyDescent="0.3">
      <c r="A829" s="34" t="s">
        <v>744</v>
      </c>
      <c r="B829" s="34" t="s">
        <v>743</v>
      </c>
      <c r="C829" s="34" t="s">
        <v>1635</v>
      </c>
      <c r="D829" s="34" t="s">
        <v>698</v>
      </c>
      <c r="E829" s="34" t="s">
        <v>747</v>
      </c>
      <c r="F829" s="34" t="s">
        <v>503</v>
      </c>
      <c r="G829" s="35">
        <v>11</v>
      </c>
      <c r="H829" s="35">
        <v>100</v>
      </c>
    </row>
    <row r="830" spans="1:8" ht="14.4" x14ac:dyDescent="0.3">
      <c r="A830" s="34" t="s">
        <v>744</v>
      </c>
      <c r="B830" s="34" t="s">
        <v>743</v>
      </c>
      <c r="C830" s="34" t="s">
        <v>1635</v>
      </c>
      <c r="D830" s="34" t="s">
        <v>219</v>
      </c>
      <c r="E830" s="34" t="s">
        <v>746</v>
      </c>
      <c r="F830" s="34" t="s">
        <v>503</v>
      </c>
      <c r="G830" s="35">
        <v>7</v>
      </c>
      <c r="H830" s="35">
        <v>100</v>
      </c>
    </row>
    <row r="831" spans="1:8" ht="14.4" x14ac:dyDescent="0.3">
      <c r="A831" s="34" t="s">
        <v>744</v>
      </c>
      <c r="B831" s="34" t="s">
        <v>743</v>
      </c>
      <c r="C831" s="34" t="s">
        <v>1635</v>
      </c>
      <c r="D831" s="34" t="s">
        <v>898</v>
      </c>
      <c r="E831" s="34" t="s">
        <v>1606</v>
      </c>
      <c r="F831" s="34" t="s">
        <v>503</v>
      </c>
      <c r="G831" s="35">
        <v>1</v>
      </c>
      <c r="H831" s="35">
        <v>100</v>
      </c>
    </row>
    <row r="832" spans="1:8" ht="14.4" x14ac:dyDescent="0.3">
      <c r="A832" s="34" t="s">
        <v>744</v>
      </c>
      <c r="B832" s="34" t="s">
        <v>743</v>
      </c>
      <c r="C832" s="34" t="s">
        <v>1635</v>
      </c>
      <c r="D832" s="34" t="s">
        <v>683</v>
      </c>
      <c r="E832" s="34" t="s">
        <v>807</v>
      </c>
      <c r="F832" s="34" t="s">
        <v>503</v>
      </c>
      <c r="G832" s="35">
        <v>0</v>
      </c>
      <c r="H832" s="35">
        <v>100</v>
      </c>
    </row>
    <row r="833" spans="1:8" ht="14.4" x14ac:dyDescent="0.3">
      <c r="A833" s="34" t="s">
        <v>744</v>
      </c>
      <c r="B833" s="34" t="s">
        <v>743</v>
      </c>
      <c r="C833" s="34" t="s">
        <v>1635</v>
      </c>
      <c r="D833" s="34" t="s">
        <v>2104</v>
      </c>
      <c r="E833" s="34" t="s">
        <v>745</v>
      </c>
      <c r="F833" s="34" t="s">
        <v>504</v>
      </c>
      <c r="G833" s="35">
        <v>11</v>
      </c>
      <c r="H833" s="35">
        <v>20</v>
      </c>
    </row>
    <row r="834" spans="1:8" ht="14.4" x14ac:dyDescent="0.3">
      <c r="A834" s="34" t="s">
        <v>744</v>
      </c>
      <c r="B834" s="34" t="s">
        <v>743</v>
      </c>
      <c r="C834" s="34" t="s">
        <v>1635</v>
      </c>
      <c r="D834" s="34" t="s">
        <v>710</v>
      </c>
      <c r="E834" s="34" t="s">
        <v>730</v>
      </c>
      <c r="F834" s="34" t="s">
        <v>503</v>
      </c>
      <c r="G834" s="35">
        <v>2</v>
      </c>
      <c r="H834" s="35">
        <v>10</v>
      </c>
    </row>
    <row r="835" spans="1:8" ht="14.4" x14ac:dyDescent="0.3">
      <c r="A835" s="34" t="s">
        <v>744</v>
      </c>
      <c r="B835" s="34" t="s">
        <v>743</v>
      </c>
      <c r="C835" s="34" t="s">
        <v>1635</v>
      </c>
      <c r="D835" s="34" t="s">
        <v>1563</v>
      </c>
      <c r="E835" s="34" t="s">
        <v>2164</v>
      </c>
      <c r="F835" s="34" t="s">
        <v>503</v>
      </c>
      <c r="G835" s="35">
        <v>1</v>
      </c>
      <c r="H835" s="35">
        <v>100</v>
      </c>
    </row>
    <row r="836" spans="1:8" ht="14.4" x14ac:dyDescent="0.3">
      <c r="A836" s="34" t="s">
        <v>744</v>
      </c>
      <c r="B836" s="34" t="s">
        <v>743</v>
      </c>
      <c r="C836" s="34" t="s">
        <v>1635</v>
      </c>
      <c r="D836" s="34" t="s">
        <v>2190</v>
      </c>
      <c r="E836" s="34" t="s">
        <v>2221</v>
      </c>
      <c r="F836" s="34" t="s">
        <v>503</v>
      </c>
      <c r="G836" s="35">
        <v>1</v>
      </c>
      <c r="H836" s="35">
        <v>2</v>
      </c>
    </row>
    <row r="837" spans="1:8" ht="14.4" x14ac:dyDescent="0.3">
      <c r="A837" s="34" t="s">
        <v>708</v>
      </c>
      <c r="B837" s="34" t="s">
        <v>707</v>
      </c>
      <c r="C837" s="34" t="s">
        <v>1635</v>
      </c>
      <c r="D837" s="34" t="s">
        <v>724</v>
      </c>
      <c r="E837" s="34" t="s">
        <v>723</v>
      </c>
      <c r="F837" s="34" t="s">
        <v>503</v>
      </c>
      <c r="G837" s="35">
        <v>0</v>
      </c>
      <c r="H837" s="35">
        <v>100</v>
      </c>
    </row>
    <row r="838" spans="1:8" ht="14.4" x14ac:dyDescent="0.3">
      <c r="A838" s="34" t="s">
        <v>708</v>
      </c>
      <c r="B838" s="34" t="s">
        <v>707</v>
      </c>
      <c r="C838" s="34" t="s">
        <v>1635</v>
      </c>
      <c r="D838" s="34" t="s">
        <v>710</v>
      </c>
      <c r="E838" s="34" t="s">
        <v>709</v>
      </c>
      <c r="F838" s="34" t="s">
        <v>503</v>
      </c>
      <c r="G838" s="35">
        <v>0</v>
      </c>
      <c r="H838" s="35">
        <v>100</v>
      </c>
    </row>
    <row r="839" spans="1:8" ht="14.4" x14ac:dyDescent="0.3">
      <c r="A839" s="34" t="s">
        <v>708</v>
      </c>
      <c r="B839" s="34" t="s">
        <v>707</v>
      </c>
      <c r="C839" s="34" t="s">
        <v>1635</v>
      </c>
      <c r="D839" s="34" t="s">
        <v>612</v>
      </c>
      <c r="E839" s="34" t="s">
        <v>720</v>
      </c>
      <c r="F839" s="34" t="s">
        <v>503</v>
      </c>
      <c r="G839" s="35">
        <v>0</v>
      </c>
      <c r="H839" s="35">
        <v>100</v>
      </c>
    </row>
    <row r="840" spans="1:8" ht="14.4" x14ac:dyDescent="0.3">
      <c r="A840" s="34" t="s">
        <v>708</v>
      </c>
      <c r="B840" s="34" t="s">
        <v>707</v>
      </c>
      <c r="C840" s="34" t="s">
        <v>1635</v>
      </c>
      <c r="D840" s="34" t="s">
        <v>514</v>
      </c>
      <c r="E840" s="34" t="s">
        <v>719</v>
      </c>
      <c r="F840" s="34" t="s">
        <v>503</v>
      </c>
      <c r="G840" s="35">
        <v>3</v>
      </c>
      <c r="H840" s="35">
        <v>100</v>
      </c>
    </row>
    <row r="841" spans="1:8" ht="14.4" x14ac:dyDescent="0.3">
      <c r="A841" s="34" t="s">
        <v>708</v>
      </c>
      <c r="B841" s="34" t="s">
        <v>707</v>
      </c>
      <c r="C841" s="34" t="s">
        <v>1635</v>
      </c>
      <c r="D841" s="34" t="s">
        <v>716</v>
      </c>
      <c r="E841" s="34" t="s">
        <v>715</v>
      </c>
      <c r="F841" s="34" t="s">
        <v>503</v>
      </c>
      <c r="G841" s="35">
        <v>0</v>
      </c>
      <c r="H841" s="35">
        <v>100</v>
      </c>
    </row>
    <row r="842" spans="1:8" ht="14.4" x14ac:dyDescent="0.3">
      <c r="A842" s="34" t="s">
        <v>708</v>
      </c>
      <c r="B842" s="34" t="s">
        <v>707</v>
      </c>
      <c r="C842" s="34" t="s">
        <v>1635</v>
      </c>
      <c r="D842" s="34" t="s">
        <v>702</v>
      </c>
      <c r="E842" s="34" t="s">
        <v>718</v>
      </c>
      <c r="F842" s="34" t="s">
        <v>503</v>
      </c>
      <c r="G842" s="35">
        <v>0</v>
      </c>
      <c r="H842" s="35">
        <v>100</v>
      </c>
    </row>
    <row r="843" spans="1:8" ht="14.4" x14ac:dyDescent="0.3">
      <c r="A843" s="34" t="s">
        <v>708</v>
      </c>
      <c r="B843" s="34" t="s">
        <v>707</v>
      </c>
      <c r="C843" s="34" t="s">
        <v>1635</v>
      </c>
      <c r="D843" s="34" t="s">
        <v>31</v>
      </c>
      <c r="E843" s="34" t="s">
        <v>717</v>
      </c>
      <c r="F843" s="34" t="s">
        <v>503</v>
      </c>
      <c r="G843" s="35">
        <v>0</v>
      </c>
      <c r="H843" s="35">
        <v>100</v>
      </c>
    </row>
    <row r="844" spans="1:8" ht="14.4" x14ac:dyDescent="0.3">
      <c r="A844" s="34" t="s">
        <v>708</v>
      </c>
      <c r="B844" s="34" t="s">
        <v>707</v>
      </c>
      <c r="C844" s="34" t="s">
        <v>1635</v>
      </c>
      <c r="D844" s="34" t="s">
        <v>706</v>
      </c>
      <c r="E844" s="34" t="s">
        <v>706</v>
      </c>
      <c r="F844" s="34" t="s">
        <v>503</v>
      </c>
      <c r="G844" s="35">
        <v>1</v>
      </c>
      <c r="H844" s="35">
        <v>3</v>
      </c>
    </row>
    <row r="845" spans="1:8" ht="14.4" x14ac:dyDescent="0.3">
      <c r="A845" s="34" t="s">
        <v>711</v>
      </c>
      <c r="B845" s="34" t="s">
        <v>707</v>
      </c>
      <c r="C845" s="34" t="s">
        <v>1635</v>
      </c>
      <c r="D845" s="34" t="s">
        <v>178</v>
      </c>
      <c r="E845" s="34" t="s">
        <v>755</v>
      </c>
      <c r="F845" s="34" t="s">
        <v>503</v>
      </c>
      <c r="G845" s="35">
        <v>0</v>
      </c>
      <c r="H845" s="35">
        <v>100</v>
      </c>
    </row>
    <row r="846" spans="1:8" ht="14.4" x14ac:dyDescent="0.3">
      <c r="A846" s="34" t="s">
        <v>711</v>
      </c>
      <c r="B846" s="34" t="s">
        <v>707</v>
      </c>
      <c r="C846" s="34" t="s">
        <v>1635</v>
      </c>
      <c r="D846" s="34" t="s">
        <v>178</v>
      </c>
      <c r="E846" s="34" t="s">
        <v>742</v>
      </c>
      <c r="F846" s="34" t="s">
        <v>503</v>
      </c>
      <c r="G846" s="35">
        <v>1</v>
      </c>
      <c r="H846" s="35">
        <v>100</v>
      </c>
    </row>
    <row r="847" spans="1:8" ht="14.4" x14ac:dyDescent="0.3">
      <c r="A847" s="34" t="s">
        <v>711</v>
      </c>
      <c r="B847" s="34" t="s">
        <v>707</v>
      </c>
      <c r="C847" s="34" t="s">
        <v>1635</v>
      </c>
      <c r="D847" s="34" t="s">
        <v>29</v>
      </c>
      <c r="E847" s="34" t="s">
        <v>741</v>
      </c>
      <c r="F847" s="34" t="s">
        <v>503</v>
      </c>
      <c r="G847" s="35">
        <v>1</v>
      </c>
      <c r="H847" s="35">
        <v>100</v>
      </c>
    </row>
    <row r="848" spans="1:8" ht="14.4" x14ac:dyDescent="0.3">
      <c r="A848" s="34" t="s">
        <v>711</v>
      </c>
      <c r="B848" s="34" t="s">
        <v>707</v>
      </c>
      <c r="C848" s="34" t="s">
        <v>1635</v>
      </c>
      <c r="D848" s="34" t="s">
        <v>29</v>
      </c>
      <c r="E848" s="34" t="s">
        <v>735</v>
      </c>
      <c r="F848" s="34" t="s">
        <v>503</v>
      </c>
      <c r="G848" s="35">
        <v>1</v>
      </c>
      <c r="H848" s="35">
        <v>100</v>
      </c>
    </row>
    <row r="849" spans="1:8" ht="14.4" x14ac:dyDescent="0.3">
      <c r="A849" s="34" t="s">
        <v>711</v>
      </c>
      <c r="B849" s="34" t="s">
        <v>707</v>
      </c>
      <c r="C849" s="34" t="s">
        <v>1635</v>
      </c>
      <c r="D849" s="34" t="s">
        <v>264</v>
      </c>
      <c r="E849" s="34" t="s">
        <v>752</v>
      </c>
      <c r="F849" s="34" t="s">
        <v>503</v>
      </c>
      <c r="G849" s="35">
        <v>0</v>
      </c>
      <c r="H849" s="35">
        <v>100</v>
      </c>
    </row>
    <row r="850" spans="1:8" ht="14.4" x14ac:dyDescent="0.3">
      <c r="A850" s="34" t="s">
        <v>711</v>
      </c>
      <c r="B850" s="34" t="s">
        <v>707</v>
      </c>
      <c r="C850" s="34" t="s">
        <v>1635</v>
      </c>
      <c r="D850" s="34" t="s">
        <v>264</v>
      </c>
      <c r="E850" s="34" t="s">
        <v>1607</v>
      </c>
      <c r="F850" s="34" t="s">
        <v>503</v>
      </c>
      <c r="G850" s="35">
        <v>0</v>
      </c>
      <c r="H850" s="35">
        <v>100</v>
      </c>
    </row>
    <row r="851" spans="1:8" ht="14.4" x14ac:dyDescent="0.3">
      <c r="A851" s="34" t="s">
        <v>711</v>
      </c>
      <c r="B851" s="34" t="s">
        <v>707</v>
      </c>
      <c r="C851" s="34" t="s">
        <v>1635</v>
      </c>
      <c r="D851" s="34" t="s">
        <v>631</v>
      </c>
      <c r="E851" s="34" t="s">
        <v>734</v>
      </c>
      <c r="F851" s="34" t="s">
        <v>503</v>
      </c>
      <c r="G851" s="35">
        <v>0</v>
      </c>
      <c r="H851" s="35">
        <v>100</v>
      </c>
    </row>
    <row r="852" spans="1:8" ht="14.4" x14ac:dyDescent="0.3">
      <c r="A852" s="34" t="s">
        <v>711</v>
      </c>
      <c r="B852" s="34" t="s">
        <v>707</v>
      </c>
      <c r="C852" s="34" t="s">
        <v>1635</v>
      </c>
      <c r="D852" s="34" t="s">
        <v>631</v>
      </c>
      <c r="E852" s="34" t="s">
        <v>712</v>
      </c>
      <c r="F852" s="34" t="s">
        <v>503</v>
      </c>
      <c r="G852" s="35">
        <v>2</v>
      </c>
      <c r="H852" s="35">
        <v>100</v>
      </c>
    </row>
    <row r="853" spans="1:8" ht="14.4" x14ac:dyDescent="0.3">
      <c r="A853" s="34" t="s">
        <v>711</v>
      </c>
      <c r="B853" s="34" t="s">
        <v>707</v>
      </c>
      <c r="C853" s="34" t="s">
        <v>1635</v>
      </c>
      <c r="D853" s="34" t="s">
        <v>724</v>
      </c>
      <c r="E853" s="34" t="s">
        <v>723</v>
      </c>
      <c r="F853" s="34" t="s">
        <v>503</v>
      </c>
      <c r="G853" s="35">
        <v>1</v>
      </c>
      <c r="H853" s="35">
        <v>100</v>
      </c>
    </row>
    <row r="854" spans="1:8" ht="14.4" x14ac:dyDescent="0.3">
      <c r="A854" s="34" t="s">
        <v>711</v>
      </c>
      <c r="B854" s="34" t="s">
        <v>707</v>
      </c>
      <c r="C854" s="34" t="s">
        <v>1635</v>
      </c>
      <c r="D854" s="34" t="s">
        <v>724</v>
      </c>
      <c r="E854" s="34" t="s">
        <v>733</v>
      </c>
      <c r="F854" s="34" t="s">
        <v>503</v>
      </c>
      <c r="G854" s="35">
        <v>0</v>
      </c>
      <c r="H854" s="35">
        <v>100</v>
      </c>
    </row>
    <row r="855" spans="1:8" ht="14.4" x14ac:dyDescent="0.3">
      <c r="A855" s="34" t="s">
        <v>711</v>
      </c>
      <c r="B855" s="34" t="s">
        <v>707</v>
      </c>
      <c r="C855" s="34" t="s">
        <v>1635</v>
      </c>
      <c r="D855" s="34" t="s">
        <v>577</v>
      </c>
      <c r="E855" s="34" t="s">
        <v>740</v>
      </c>
      <c r="F855" s="34" t="s">
        <v>503</v>
      </c>
      <c r="G855" s="35">
        <v>1</v>
      </c>
      <c r="H855" s="35">
        <v>100</v>
      </c>
    </row>
    <row r="856" spans="1:8" ht="14.4" x14ac:dyDescent="0.3">
      <c r="A856" s="34" t="s">
        <v>711</v>
      </c>
      <c r="B856" s="34" t="s">
        <v>707</v>
      </c>
      <c r="C856" s="34" t="s">
        <v>1635</v>
      </c>
      <c r="D856" s="34" t="s">
        <v>577</v>
      </c>
      <c r="E856" s="34" t="s">
        <v>754</v>
      </c>
      <c r="F856" s="34" t="s">
        <v>503</v>
      </c>
      <c r="G856" s="35">
        <v>0</v>
      </c>
      <c r="H856" s="35">
        <v>100</v>
      </c>
    </row>
    <row r="857" spans="1:8" ht="14.4" x14ac:dyDescent="0.3">
      <c r="A857" s="34" t="s">
        <v>711</v>
      </c>
      <c r="B857" s="34" t="s">
        <v>707</v>
      </c>
      <c r="C857" s="34" t="s">
        <v>1635</v>
      </c>
      <c r="D857" s="34" t="s">
        <v>722</v>
      </c>
      <c r="E857" s="34" t="s">
        <v>721</v>
      </c>
      <c r="F857" s="34" t="s">
        <v>503</v>
      </c>
      <c r="G857" s="35">
        <v>6</v>
      </c>
      <c r="H857" s="35">
        <v>100</v>
      </c>
    </row>
    <row r="858" spans="1:8" ht="14.4" x14ac:dyDescent="0.3">
      <c r="A858" s="34" t="s">
        <v>711</v>
      </c>
      <c r="B858" s="34" t="s">
        <v>707</v>
      </c>
      <c r="C858" s="34" t="s">
        <v>1635</v>
      </c>
      <c r="D858" s="34" t="s">
        <v>722</v>
      </c>
      <c r="E858" s="34" t="s">
        <v>732</v>
      </c>
      <c r="F858" s="34" t="s">
        <v>503</v>
      </c>
      <c r="G858" s="35">
        <v>4</v>
      </c>
      <c r="H858" s="35">
        <v>100</v>
      </c>
    </row>
    <row r="859" spans="1:8" ht="14.4" x14ac:dyDescent="0.3">
      <c r="A859" s="34" t="s">
        <v>711</v>
      </c>
      <c r="B859" s="34" t="s">
        <v>707</v>
      </c>
      <c r="C859" s="34" t="s">
        <v>1635</v>
      </c>
      <c r="D859" s="34" t="s">
        <v>566</v>
      </c>
      <c r="E859" s="34" t="s">
        <v>739</v>
      </c>
      <c r="F859" s="34" t="s">
        <v>503</v>
      </c>
      <c r="G859" s="35">
        <v>5</v>
      </c>
      <c r="H859" s="35">
        <v>100</v>
      </c>
    </row>
    <row r="860" spans="1:8" ht="14.4" x14ac:dyDescent="0.3">
      <c r="A860" s="34" t="s">
        <v>711</v>
      </c>
      <c r="B860" s="34" t="s">
        <v>707</v>
      </c>
      <c r="C860" s="34" t="s">
        <v>1635</v>
      </c>
      <c r="D860" s="34" t="s">
        <v>566</v>
      </c>
      <c r="E860" s="34" t="s">
        <v>731</v>
      </c>
      <c r="F860" s="34" t="s">
        <v>503</v>
      </c>
      <c r="G860" s="35">
        <v>1</v>
      </c>
      <c r="H860" s="35">
        <v>100</v>
      </c>
    </row>
    <row r="861" spans="1:8" ht="14.4" x14ac:dyDescent="0.3">
      <c r="A861" s="34" t="s">
        <v>711</v>
      </c>
      <c r="B861" s="34" t="s">
        <v>707</v>
      </c>
      <c r="C861" s="34" t="s">
        <v>1635</v>
      </c>
      <c r="D861" s="34" t="s">
        <v>710</v>
      </c>
      <c r="E861" s="34" t="s">
        <v>709</v>
      </c>
      <c r="F861" s="34" t="s">
        <v>503</v>
      </c>
      <c r="G861" s="35">
        <v>1</v>
      </c>
      <c r="H861" s="35">
        <v>100</v>
      </c>
    </row>
    <row r="862" spans="1:8" ht="14.4" x14ac:dyDescent="0.3">
      <c r="A862" s="34" t="s">
        <v>711</v>
      </c>
      <c r="B862" s="34" t="s">
        <v>707</v>
      </c>
      <c r="C862" s="34" t="s">
        <v>1635</v>
      </c>
      <c r="D862" s="34" t="s">
        <v>710</v>
      </c>
      <c r="E862" s="34" t="s">
        <v>730</v>
      </c>
      <c r="F862" s="34" t="s">
        <v>503</v>
      </c>
      <c r="G862" s="35">
        <v>0</v>
      </c>
      <c r="H862" s="35">
        <v>100</v>
      </c>
    </row>
    <row r="863" spans="1:8" ht="14.4" x14ac:dyDescent="0.3">
      <c r="A863" s="34" t="s">
        <v>711</v>
      </c>
      <c r="B863" s="34" t="s">
        <v>707</v>
      </c>
      <c r="C863" s="34" t="s">
        <v>1635</v>
      </c>
      <c r="D863" s="34" t="s">
        <v>694</v>
      </c>
      <c r="E863" s="34" t="s">
        <v>756</v>
      </c>
      <c r="F863" s="34" t="s">
        <v>503</v>
      </c>
      <c r="G863" s="35">
        <v>0</v>
      </c>
      <c r="H863" s="35">
        <v>100</v>
      </c>
    </row>
    <row r="864" spans="1:8" ht="14.4" x14ac:dyDescent="0.3">
      <c r="A864" s="34" t="s">
        <v>711</v>
      </c>
      <c r="B864" s="34" t="s">
        <v>707</v>
      </c>
      <c r="C864" s="34" t="s">
        <v>1635</v>
      </c>
      <c r="D864" s="34" t="s">
        <v>694</v>
      </c>
      <c r="E864" s="34" t="s">
        <v>753</v>
      </c>
      <c r="F864" s="34" t="s">
        <v>503</v>
      </c>
      <c r="G864" s="35">
        <v>0</v>
      </c>
      <c r="H864" s="35">
        <v>100</v>
      </c>
    </row>
    <row r="865" spans="1:8" ht="14.4" x14ac:dyDescent="0.3">
      <c r="A865" s="34" t="s">
        <v>711</v>
      </c>
      <c r="B865" s="34" t="s">
        <v>707</v>
      </c>
      <c r="C865" s="34" t="s">
        <v>1635</v>
      </c>
      <c r="D865" s="34" t="s">
        <v>529</v>
      </c>
      <c r="E865" s="34" t="s">
        <v>1608</v>
      </c>
      <c r="F865" s="34" t="s">
        <v>503</v>
      </c>
      <c r="G865" s="35">
        <v>0</v>
      </c>
      <c r="H865" s="35">
        <v>100</v>
      </c>
    </row>
    <row r="866" spans="1:8" ht="14.4" x14ac:dyDescent="0.3">
      <c r="A866" s="34" t="s">
        <v>711</v>
      </c>
      <c r="B866" s="34" t="s">
        <v>707</v>
      </c>
      <c r="C866" s="34" t="s">
        <v>1635</v>
      </c>
      <c r="D866" s="34" t="s">
        <v>529</v>
      </c>
      <c r="E866" s="34" t="s">
        <v>1609</v>
      </c>
      <c r="F866" s="34" t="s">
        <v>503</v>
      </c>
      <c r="G866" s="35">
        <v>0</v>
      </c>
      <c r="H866" s="35">
        <v>100</v>
      </c>
    </row>
    <row r="867" spans="1:8" ht="14.4" x14ac:dyDescent="0.3">
      <c r="A867" s="34" t="s">
        <v>711</v>
      </c>
      <c r="B867" s="34" t="s">
        <v>707</v>
      </c>
      <c r="C867" s="34" t="s">
        <v>1635</v>
      </c>
      <c r="D867" s="34" t="s">
        <v>612</v>
      </c>
      <c r="E867" s="34" t="s">
        <v>1610</v>
      </c>
      <c r="F867" s="34" t="s">
        <v>503</v>
      </c>
      <c r="G867" s="35">
        <v>0</v>
      </c>
      <c r="H867" s="35">
        <v>1</v>
      </c>
    </row>
    <row r="868" spans="1:8" ht="14.4" x14ac:dyDescent="0.3">
      <c r="A868" s="34" t="s">
        <v>711</v>
      </c>
      <c r="B868" s="34" t="s">
        <v>707</v>
      </c>
      <c r="C868" s="34" t="s">
        <v>1635</v>
      </c>
      <c r="D868" s="34" t="s">
        <v>729</v>
      </c>
      <c r="E868" s="34" t="s">
        <v>738</v>
      </c>
      <c r="F868" s="34" t="s">
        <v>503</v>
      </c>
      <c r="G868" s="35">
        <v>0</v>
      </c>
      <c r="H868" s="35">
        <v>100</v>
      </c>
    </row>
    <row r="869" spans="1:8" ht="14.4" x14ac:dyDescent="0.3">
      <c r="A869" s="34" t="s">
        <v>711</v>
      </c>
      <c r="B869" s="34" t="s">
        <v>707</v>
      </c>
      <c r="C869" s="34" t="s">
        <v>1635</v>
      </c>
      <c r="D869" s="34" t="s">
        <v>729</v>
      </c>
      <c r="E869" s="34" t="s">
        <v>728</v>
      </c>
      <c r="F869" s="34" t="s">
        <v>503</v>
      </c>
      <c r="G869" s="35">
        <v>0</v>
      </c>
      <c r="H869" s="35">
        <v>100</v>
      </c>
    </row>
    <row r="870" spans="1:8" ht="14.4" x14ac:dyDescent="0.3">
      <c r="A870" s="34" t="s">
        <v>711</v>
      </c>
      <c r="B870" s="34" t="s">
        <v>707</v>
      </c>
      <c r="C870" s="34" t="s">
        <v>1635</v>
      </c>
      <c r="D870" s="34" t="s">
        <v>583</v>
      </c>
      <c r="E870" s="34" t="s">
        <v>714</v>
      </c>
      <c r="F870" s="34" t="s">
        <v>503</v>
      </c>
      <c r="G870" s="35">
        <v>0</v>
      </c>
      <c r="H870" s="35">
        <v>5</v>
      </c>
    </row>
    <row r="871" spans="1:8" ht="14.4" x14ac:dyDescent="0.3">
      <c r="A871" s="34" t="s">
        <v>711</v>
      </c>
      <c r="B871" s="34" t="s">
        <v>707</v>
      </c>
      <c r="C871" s="34" t="s">
        <v>1635</v>
      </c>
      <c r="D871" s="34" t="s">
        <v>589</v>
      </c>
      <c r="E871" s="34" t="s">
        <v>737</v>
      </c>
      <c r="F871" s="34" t="s">
        <v>503</v>
      </c>
      <c r="G871" s="35">
        <v>1</v>
      </c>
      <c r="H871" s="35">
        <v>100</v>
      </c>
    </row>
    <row r="872" spans="1:8" ht="14.4" x14ac:dyDescent="0.3">
      <c r="A872" s="34" t="s">
        <v>711</v>
      </c>
      <c r="B872" s="34" t="s">
        <v>707</v>
      </c>
      <c r="C872" s="34" t="s">
        <v>1635</v>
      </c>
      <c r="D872" s="34" t="s">
        <v>1621</v>
      </c>
      <c r="E872" s="34" t="s">
        <v>1622</v>
      </c>
      <c r="F872" s="34" t="s">
        <v>503</v>
      </c>
      <c r="G872" s="35">
        <v>0</v>
      </c>
      <c r="H872" s="35">
        <v>5</v>
      </c>
    </row>
    <row r="873" spans="1:8" ht="14.4" x14ac:dyDescent="0.3">
      <c r="A873" s="34" t="s">
        <v>711</v>
      </c>
      <c r="B873" s="34" t="s">
        <v>707</v>
      </c>
      <c r="C873" s="34" t="s">
        <v>1635</v>
      </c>
      <c r="D873" s="34" t="s">
        <v>1621</v>
      </c>
      <c r="E873" s="34" t="s">
        <v>1623</v>
      </c>
      <c r="F873" s="34" t="s">
        <v>503</v>
      </c>
      <c r="G873" s="35">
        <v>0</v>
      </c>
      <c r="H873" s="35">
        <v>5</v>
      </c>
    </row>
    <row r="874" spans="1:8" ht="14.4" x14ac:dyDescent="0.3">
      <c r="A874" s="34" t="s">
        <v>711</v>
      </c>
      <c r="B874" s="34" t="s">
        <v>707</v>
      </c>
      <c r="C874" s="34" t="s">
        <v>1635</v>
      </c>
      <c r="D874" s="34" t="s">
        <v>2104</v>
      </c>
      <c r="E874" s="34" t="s">
        <v>725</v>
      </c>
      <c r="F874" s="34" t="s">
        <v>503</v>
      </c>
      <c r="G874" s="35">
        <v>4</v>
      </c>
      <c r="H874" s="35">
        <v>100</v>
      </c>
    </row>
    <row r="875" spans="1:8" ht="14.4" x14ac:dyDescent="0.3">
      <c r="A875" s="34" t="s">
        <v>711</v>
      </c>
      <c r="B875" s="34" t="s">
        <v>707</v>
      </c>
      <c r="C875" s="34" t="s">
        <v>1635</v>
      </c>
      <c r="D875" s="34" t="s">
        <v>2104</v>
      </c>
      <c r="E875" s="34" t="s">
        <v>713</v>
      </c>
      <c r="F875" s="34" t="s">
        <v>503</v>
      </c>
      <c r="G875" s="35">
        <v>2</v>
      </c>
      <c r="H875" s="35">
        <v>100</v>
      </c>
    </row>
    <row r="876" spans="1:8" ht="14.4" x14ac:dyDescent="0.3">
      <c r="A876" s="34" t="s">
        <v>711</v>
      </c>
      <c r="B876" s="34" t="s">
        <v>707</v>
      </c>
      <c r="C876" s="34" t="s">
        <v>1635</v>
      </c>
      <c r="D876" s="34" t="s">
        <v>727</v>
      </c>
      <c r="E876" s="34" t="s">
        <v>726</v>
      </c>
      <c r="F876" s="34" t="s">
        <v>503</v>
      </c>
      <c r="G876" s="35">
        <v>0</v>
      </c>
      <c r="H876" s="35">
        <v>100</v>
      </c>
    </row>
    <row r="877" spans="1:8" ht="14.4" x14ac:dyDescent="0.3">
      <c r="A877" s="34" t="s">
        <v>711</v>
      </c>
      <c r="B877" s="34" t="s">
        <v>707</v>
      </c>
      <c r="C877" s="34" t="s">
        <v>1635</v>
      </c>
      <c r="D877" s="34" t="s">
        <v>727</v>
      </c>
      <c r="E877" s="34" t="s">
        <v>736</v>
      </c>
      <c r="F877" s="34" t="s">
        <v>503</v>
      </c>
      <c r="G877" s="35">
        <v>2</v>
      </c>
      <c r="H877" s="35">
        <v>100</v>
      </c>
    </row>
    <row r="878" spans="1:8" ht="14.4" x14ac:dyDescent="0.3">
      <c r="A878" s="34" t="s">
        <v>711</v>
      </c>
      <c r="B878" s="34" t="s">
        <v>707</v>
      </c>
      <c r="C878" s="34" t="s">
        <v>1635</v>
      </c>
      <c r="D878" s="34" t="s">
        <v>31</v>
      </c>
      <c r="E878" s="34" t="s">
        <v>1617</v>
      </c>
      <c r="F878" s="34" t="s">
        <v>503</v>
      </c>
      <c r="G878" s="35">
        <v>0</v>
      </c>
      <c r="H878" s="35">
        <v>100</v>
      </c>
    </row>
    <row r="879" spans="1:8" ht="14.4" x14ac:dyDescent="0.3">
      <c r="A879" s="34" t="s">
        <v>711</v>
      </c>
      <c r="B879" s="34" t="s">
        <v>707</v>
      </c>
      <c r="C879" s="34" t="s">
        <v>1635</v>
      </c>
      <c r="D879" s="34" t="s">
        <v>31</v>
      </c>
      <c r="E879" s="34" t="s">
        <v>717</v>
      </c>
      <c r="F879" s="34" t="s">
        <v>503</v>
      </c>
      <c r="G879" s="35">
        <v>0</v>
      </c>
      <c r="H879" s="35">
        <v>100</v>
      </c>
    </row>
    <row r="880" spans="1:8" ht="14.4" x14ac:dyDescent="0.3">
      <c r="A880" s="34" t="s">
        <v>711</v>
      </c>
      <c r="B880" s="34" t="s">
        <v>707</v>
      </c>
      <c r="C880" s="34" t="s">
        <v>1635</v>
      </c>
      <c r="D880" s="34" t="s">
        <v>589</v>
      </c>
      <c r="E880" s="34" t="s">
        <v>1616</v>
      </c>
      <c r="F880" s="34" t="s">
        <v>503</v>
      </c>
      <c r="G880" s="35">
        <v>0</v>
      </c>
      <c r="H880" s="35">
        <v>100</v>
      </c>
    </row>
    <row r="881" spans="1:8" ht="14.4" x14ac:dyDescent="0.3">
      <c r="A881" s="34" t="s">
        <v>711</v>
      </c>
      <c r="B881" s="34" t="s">
        <v>707</v>
      </c>
      <c r="C881" s="34" t="s">
        <v>1635</v>
      </c>
      <c r="D881" s="34" t="s">
        <v>612</v>
      </c>
      <c r="E881" s="34" t="s">
        <v>720</v>
      </c>
      <c r="F881" s="34" t="s">
        <v>503</v>
      </c>
      <c r="G881" s="35">
        <v>0</v>
      </c>
      <c r="H881" s="35">
        <v>100</v>
      </c>
    </row>
    <row r="882" spans="1:8" ht="14.4" x14ac:dyDescent="0.3">
      <c r="A882" s="34" t="s">
        <v>711</v>
      </c>
      <c r="B882" s="34" t="s">
        <v>707</v>
      </c>
      <c r="C882" s="34" t="s">
        <v>1635</v>
      </c>
      <c r="D882" s="34" t="s">
        <v>583</v>
      </c>
      <c r="E882" s="34" t="s">
        <v>1611</v>
      </c>
      <c r="F882" s="34" t="s">
        <v>503</v>
      </c>
      <c r="G882" s="35">
        <v>1</v>
      </c>
      <c r="H882" s="35">
        <v>100</v>
      </c>
    </row>
    <row r="883" spans="1:8" ht="14.4" x14ac:dyDescent="0.3">
      <c r="A883" s="34" t="s">
        <v>711</v>
      </c>
      <c r="B883" s="34" t="s">
        <v>707</v>
      </c>
      <c r="C883" s="34" t="s">
        <v>1635</v>
      </c>
      <c r="D883" s="34" t="s">
        <v>803</v>
      </c>
      <c r="E883" s="34" t="s">
        <v>1612</v>
      </c>
      <c r="F883" s="34" t="s">
        <v>503</v>
      </c>
      <c r="G883" s="35">
        <v>0</v>
      </c>
      <c r="H883" s="35">
        <v>100</v>
      </c>
    </row>
    <row r="884" spans="1:8" ht="14.4" x14ac:dyDescent="0.3">
      <c r="A884" s="34" t="s">
        <v>711</v>
      </c>
      <c r="B884" s="34" t="s">
        <v>707</v>
      </c>
      <c r="C884" s="34" t="s">
        <v>1635</v>
      </c>
      <c r="D884" s="34" t="s">
        <v>803</v>
      </c>
      <c r="E884" s="34" t="s">
        <v>802</v>
      </c>
      <c r="F884" s="34" t="s">
        <v>503</v>
      </c>
      <c r="G884" s="35">
        <v>0</v>
      </c>
      <c r="H884" s="35">
        <v>100</v>
      </c>
    </row>
    <row r="885" spans="1:8" ht="14.4" x14ac:dyDescent="0.3">
      <c r="A885" s="34" t="s">
        <v>711</v>
      </c>
      <c r="B885" s="34" t="s">
        <v>707</v>
      </c>
      <c r="C885" s="34" t="s">
        <v>1635</v>
      </c>
      <c r="D885" s="34" t="s">
        <v>702</v>
      </c>
      <c r="E885" s="34" t="s">
        <v>2260</v>
      </c>
      <c r="F885" s="34" t="s">
        <v>503</v>
      </c>
      <c r="G885" s="35">
        <v>1</v>
      </c>
      <c r="H885" s="35">
        <v>100</v>
      </c>
    </row>
    <row r="886" spans="1:8" ht="14.4" x14ac:dyDescent="0.3">
      <c r="A886" s="34" t="s">
        <v>700</v>
      </c>
      <c r="B886" s="34" t="s">
        <v>699</v>
      </c>
      <c r="C886" s="34" t="s">
        <v>1635</v>
      </c>
      <c r="D886" s="34" t="s">
        <v>705</v>
      </c>
      <c r="E886" s="34" t="s">
        <v>704</v>
      </c>
      <c r="F886" s="34" t="s">
        <v>503</v>
      </c>
      <c r="G886" s="35">
        <v>5</v>
      </c>
      <c r="H886" s="35">
        <v>100</v>
      </c>
    </row>
    <row r="887" spans="1:8" ht="14.4" x14ac:dyDescent="0.3">
      <c r="A887" s="34" t="s">
        <v>700</v>
      </c>
      <c r="B887" s="34" t="s">
        <v>699</v>
      </c>
      <c r="C887" s="34" t="s">
        <v>1635</v>
      </c>
      <c r="D887" s="34" t="s">
        <v>514</v>
      </c>
      <c r="E887" s="34" t="s">
        <v>703</v>
      </c>
      <c r="F887" s="34" t="s">
        <v>503</v>
      </c>
      <c r="G887" s="35">
        <v>2</v>
      </c>
      <c r="H887" s="35">
        <v>100</v>
      </c>
    </row>
    <row r="888" spans="1:8" ht="14.4" x14ac:dyDescent="0.3">
      <c r="A888" s="34" t="s">
        <v>700</v>
      </c>
      <c r="B888" s="34" t="s">
        <v>699</v>
      </c>
      <c r="C888" s="34" t="s">
        <v>1635</v>
      </c>
      <c r="D888" s="34" t="s">
        <v>702</v>
      </c>
      <c r="E888" s="34" t="s">
        <v>701</v>
      </c>
      <c r="F888" s="34" t="s">
        <v>503</v>
      </c>
      <c r="G888" s="35">
        <v>1</v>
      </c>
      <c r="H888" s="35">
        <v>100</v>
      </c>
    </row>
    <row r="889" spans="1:8" ht="14.4" x14ac:dyDescent="0.3">
      <c r="A889" s="34" t="s">
        <v>700</v>
      </c>
      <c r="B889" s="34" t="s">
        <v>699</v>
      </c>
      <c r="C889" s="34" t="s">
        <v>1635</v>
      </c>
      <c r="D889" s="34" t="s">
        <v>42</v>
      </c>
      <c r="E889" s="34" t="s">
        <v>1604</v>
      </c>
      <c r="F889" s="34" t="s">
        <v>503</v>
      </c>
      <c r="G889" s="35">
        <v>0</v>
      </c>
      <c r="H889" s="35">
        <v>100</v>
      </c>
    </row>
    <row r="890" spans="1:8" ht="14.4" x14ac:dyDescent="0.3">
      <c r="A890" s="34" t="s">
        <v>700</v>
      </c>
      <c r="B890" s="34" t="s">
        <v>699</v>
      </c>
      <c r="C890" s="34" t="s">
        <v>1635</v>
      </c>
      <c r="D890" s="34" t="s">
        <v>219</v>
      </c>
      <c r="E890" s="34" t="s">
        <v>746</v>
      </c>
      <c r="F890" s="34" t="s">
        <v>503</v>
      </c>
      <c r="G890" s="35">
        <v>1</v>
      </c>
      <c r="H890" s="35">
        <v>100</v>
      </c>
    </row>
    <row r="891" spans="1:8" ht="14.4" x14ac:dyDescent="0.3">
      <c r="A891" s="34" t="s">
        <v>700</v>
      </c>
      <c r="B891" s="34" t="s">
        <v>699</v>
      </c>
      <c r="C891" s="34" t="s">
        <v>1635</v>
      </c>
      <c r="D891" s="34" t="s">
        <v>698</v>
      </c>
      <c r="E891" s="34" t="s">
        <v>747</v>
      </c>
      <c r="F891" s="34" t="s">
        <v>503</v>
      </c>
      <c r="G891" s="35">
        <v>1</v>
      </c>
      <c r="H891" s="35">
        <v>2</v>
      </c>
    </row>
    <row r="892" spans="1:8" ht="14.4" x14ac:dyDescent="0.3">
      <c r="A892" s="34" t="s">
        <v>700</v>
      </c>
      <c r="B892" s="34" t="s">
        <v>699</v>
      </c>
      <c r="C892" s="34" t="s">
        <v>1635</v>
      </c>
      <c r="D892" s="34" t="s">
        <v>181</v>
      </c>
      <c r="E892" s="34" t="s">
        <v>1601</v>
      </c>
      <c r="F892" s="34" t="s">
        <v>503</v>
      </c>
      <c r="G892" s="35">
        <v>1</v>
      </c>
      <c r="H892" s="35">
        <v>100</v>
      </c>
    </row>
    <row r="893" spans="1:8" ht="14.4" x14ac:dyDescent="0.3">
      <c r="A893" s="34" t="s">
        <v>700</v>
      </c>
      <c r="B893" s="34" t="s">
        <v>699</v>
      </c>
      <c r="C893" s="34" t="s">
        <v>1635</v>
      </c>
      <c r="D893" s="34" t="s">
        <v>1560</v>
      </c>
      <c r="E893" s="34" t="s">
        <v>1618</v>
      </c>
      <c r="F893" s="34" t="s">
        <v>503</v>
      </c>
      <c r="G893" s="35">
        <v>0</v>
      </c>
      <c r="H893" s="35">
        <v>100</v>
      </c>
    </row>
    <row r="894" spans="1:8" ht="14.4" x14ac:dyDescent="0.3">
      <c r="A894" s="34" t="s">
        <v>700</v>
      </c>
      <c r="B894" s="34" t="s">
        <v>699</v>
      </c>
      <c r="C894" s="34" t="s">
        <v>1635</v>
      </c>
      <c r="D894" s="34" t="s">
        <v>1586</v>
      </c>
      <c r="E894" s="34" t="s">
        <v>1619</v>
      </c>
      <c r="F894" s="34" t="s">
        <v>503</v>
      </c>
      <c r="G894" s="35">
        <v>0</v>
      </c>
      <c r="H894" s="35">
        <v>100</v>
      </c>
    </row>
    <row r="895" spans="1:8" ht="14.4" x14ac:dyDescent="0.3">
      <c r="A895" s="34" t="s">
        <v>700</v>
      </c>
      <c r="B895" s="34" t="s">
        <v>699</v>
      </c>
      <c r="C895" s="34" t="s">
        <v>1635</v>
      </c>
      <c r="D895" s="34" t="s">
        <v>502</v>
      </c>
      <c r="E895" s="34" t="s">
        <v>1603</v>
      </c>
      <c r="F895" s="34" t="s">
        <v>503</v>
      </c>
      <c r="G895" s="35">
        <v>0</v>
      </c>
      <c r="H895" s="35">
        <v>100</v>
      </c>
    </row>
    <row r="896" spans="1:8" ht="14.4" x14ac:dyDescent="0.3">
      <c r="A896" s="34" t="s">
        <v>700</v>
      </c>
      <c r="B896" s="34" t="s">
        <v>699</v>
      </c>
      <c r="C896" s="34" t="s">
        <v>1635</v>
      </c>
      <c r="D896" s="34" t="s">
        <v>190</v>
      </c>
      <c r="E896" s="34" t="s">
        <v>808</v>
      </c>
      <c r="F896" s="34" t="s">
        <v>503</v>
      </c>
      <c r="G896" s="35">
        <v>1</v>
      </c>
      <c r="H896" s="35">
        <v>100</v>
      </c>
    </row>
    <row r="897" spans="1:8" ht="14.4" x14ac:dyDescent="0.3">
      <c r="A897" s="34" t="s">
        <v>700</v>
      </c>
      <c r="B897" s="34" t="s">
        <v>699</v>
      </c>
      <c r="C897" s="34" t="s">
        <v>1635</v>
      </c>
      <c r="E897" s="34" t="s">
        <v>1605</v>
      </c>
      <c r="F897" s="34" t="s">
        <v>503</v>
      </c>
      <c r="G897" s="35">
        <v>0</v>
      </c>
      <c r="H897" s="35">
        <v>100</v>
      </c>
    </row>
    <row r="898" spans="1:8" ht="14.4" x14ac:dyDescent="0.3">
      <c r="A898" s="34" t="s">
        <v>700</v>
      </c>
      <c r="B898" s="34" t="s">
        <v>699</v>
      </c>
      <c r="C898" s="34" t="s">
        <v>1635</v>
      </c>
      <c r="D898" s="34" t="s">
        <v>301</v>
      </c>
      <c r="E898" s="34" t="s">
        <v>1620</v>
      </c>
      <c r="F898" s="34" t="s">
        <v>503</v>
      </c>
      <c r="G898" s="35">
        <v>1</v>
      </c>
      <c r="H898" s="35">
        <v>100</v>
      </c>
    </row>
    <row r="899" spans="1:8" ht="14.4" x14ac:dyDescent="0.3">
      <c r="A899" s="34" t="s">
        <v>700</v>
      </c>
      <c r="B899" s="34" t="s">
        <v>699</v>
      </c>
      <c r="C899" s="34" t="s">
        <v>1635</v>
      </c>
      <c r="D899" s="34" t="s">
        <v>304</v>
      </c>
      <c r="E899" s="34" t="s">
        <v>1600</v>
      </c>
      <c r="F899" s="34" t="s">
        <v>503</v>
      </c>
      <c r="G899" s="35">
        <v>1</v>
      </c>
      <c r="H899" s="35">
        <v>100</v>
      </c>
    </row>
    <row r="900" spans="1:8" ht="14.4" x14ac:dyDescent="0.3">
      <c r="A900" s="34" t="s">
        <v>700</v>
      </c>
      <c r="B900" s="34" t="s">
        <v>699</v>
      </c>
      <c r="C900" s="34" t="s">
        <v>1635</v>
      </c>
      <c r="D900" s="34" t="s">
        <v>683</v>
      </c>
      <c r="E900" s="34" t="s">
        <v>807</v>
      </c>
      <c r="F900" s="34" t="s">
        <v>503</v>
      </c>
      <c r="G900" s="35">
        <v>0</v>
      </c>
      <c r="H900" s="35">
        <v>100</v>
      </c>
    </row>
    <row r="901" spans="1:8" ht="15" customHeight="1" x14ac:dyDescent="0.3">
      <c r="A901" s="34" t="s">
        <v>700</v>
      </c>
      <c r="B901" s="34" t="s">
        <v>699</v>
      </c>
      <c r="C901" s="34" t="s">
        <v>1635</v>
      </c>
      <c r="D901" s="34" t="s">
        <v>898</v>
      </c>
      <c r="E901" s="34" t="s">
        <v>1854</v>
      </c>
      <c r="F901" s="34" t="s">
        <v>503</v>
      </c>
      <c r="G901" s="35">
        <v>0</v>
      </c>
      <c r="H901" s="35">
        <v>100</v>
      </c>
    </row>
    <row r="902" spans="1:8" ht="15" customHeight="1" x14ac:dyDescent="0.3">
      <c r="A902" s="34" t="s">
        <v>700</v>
      </c>
      <c r="B902" s="34" t="s">
        <v>699</v>
      </c>
      <c r="C902" s="34" t="s">
        <v>1635</v>
      </c>
      <c r="D902" s="34" t="s">
        <v>2104</v>
      </c>
      <c r="E902" s="34" t="s">
        <v>2165</v>
      </c>
      <c r="F902" s="34" t="s">
        <v>503</v>
      </c>
      <c r="G902" s="35">
        <v>1</v>
      </c>
      <c r="H902" s="35">
        <v>100</v>
      </c>
    </row>
    <row r="903" spans="1:8" ht="15" customHeight="1" x14ac:dyDescent="0.3">
      <c r="A903" s="34" t="s">
        <v>700</v>
      </c>
      <c r="B903" s="34" t="s">
        <v>699</v>
      </c>
      <c r="C903" s="34" t="s">
        <v>1635</v>
      </c>
      <c r="D903" s="34" t="s">
        <v>529</v>
      </c>
      <c r="E903" s="34" t="s">
        <v>1608</v>
      </c>
      <c r="F903" s="34" t="s">
        <v>503</v>
      </c>
      <c r="G903" s="35">
        <v>0</v>
      </c>
      <c r="H903" s="35">
        <v>100</v>
      </c>
    </row>
    <row r="904" spans="1:8" ht="15" customHeight="1" x14ac:dyDescent="0.3">
      <c r="A904" s="34" t="s">
        <v>700</v>
      </c>
      <c r="B904" s="34" t="s">
        <v>699</v>
      </c>
      <c r="C904" s="34" t="s">
        <v>1635</v>
      </c>
      <c r="D904" s="34" t="s">
        <v>2222</v>
      </c>
      <c r="E904" s="34" t="s">
        <v>2223</v>
      </c>
      <c r="F904" s="34" t="s">
        <v>503</v>
      </c>
      <c r="G904" s="35">
        <v>0</v>
      </c>
      <c r="H904" s="35">
        <v>1</v>
      </c>
    </row>
    <row r="905" spans="1:8" ht="15" customHeight="1" x14ac:dyDescent="0.3">
      <c r="A905" s="34" t="s">
        <v>2275</v>
      </c>
      <c r="B905" s="34" t="s">
        <v>2276</v>
      </c>
      <c r="C905" s="34" t="s">
        <v>1635</v>
      </c>
      <c r="E905" s="34" t="s">
        <v>612</v>
      </c>
      <c r="F905" s="34" t="s">
        <v>503</v>
      </c>
      <c r="G905" s="35">
        <v>1</v>
      </c>
      <c r="H905" s="35">
        <v>1</v>
      </c>
    </row>
    <row r="906" spans="1:8" ht="15" customHeight="1" x14ac:dyDescent="0.3">
      <c r="A906" s="34" t="s">
        <v>696</v>
      </c>
      <c r="B906" s="34" t="s">
        <v>695</v>
      </c>
      <c r="C906" s="34" t="s">
        <v>1635</v>
      </c>
      <c r="D906" s="34" t="s">
        <v>1137</v>
      </c>
      <c r="E906" s="34" t="s">
        <v>697</v>
      </c>
      <c r="F906" s="34" t="s">
        <v>504</v>
      </c>
      <c r="G906" s="35">
        <v>8</v>
      </c>
      <c r="H906" s="35">
        <v>100</v>
      </c>
    </row>
    <row r="907" spans="1:8" ht="15" customHeight="1" x14ac:dyDescent="0.3">
      <c r="A907" s="34" t="s">
        <v>696</v>
      </c>
      <c r="B907" s="34" t="s">
        <v>695</v>
      </c>
      <c r="C907" s="34" t="s">
        <v>1635</v>
      </c>
      <c r="D907" s="34" t="s">
        <v>1137</v>
      </c>
      <c r="E907" s="34" t="s">
        <v>693</v>
      </c>
      <c r="F907" s="34" t="s">
        <v>503</v>
      </c>
      <c r="G907" s="35">
        <v>8</v>
      </c>
      <c r="H907" s="35">
        <v>100</v>
      </c>
    </row>
    <row r="908" spans="1:8" ht="15" customHeight="1" x14ac:dyDescent="0.3">
      <c r="A908" s="34" t="s">
        <v>685</v>
      </c>
      <c r="B908" s="34" t="s">
        <v>684</v>
      </c>
      <c r="C908" s="34" t="s">
        <v>1635</v>
      </c>
      <c r="D908" s="34" t="s">
        <v>42</v>
      </c>
      <c r="E908" s="34" t="s">
        <v>692</v>
      </c>
      <c r="F908" s="34" t="s">
        <v>504</v>
      </c>
      <c r="G908" s="35">
        <v>9</v>
      </c>
      <c r="H908" s="35">
        <v>15</v>
      </c>
    </row>
    <row r="909" spans="1:8" ht="15" customHeight="1" x14ac:dyDescent="0.3">
      <c r="A909" s="34" t="s">
        <v>685</v>
      </c>
      <c r="B909" s="34" t="s">
        <v>684</v>
      </c>
      <c r="C909" s="34" t="s">
        <v>1635</v>
      </c>
      <c r="D909" s="34" t="s">
        <v>42</v>
      </c>
      <c r="E909" s="34" t="s">
        <v>691</v>
      </c>
      <c r="F909" s="34" t="s">
        <v>503</v>
      </c>
      <c r="G909" s="35">
        <v>9</v>
      </c>
      <c r="H909" s="35">
        <v>15</v>
      </c>
    </row>
    <row r="910" spans="1:8" ht="15" customHeight="1" x14ac:dyDescent="0.3">
      <c r="A910" s="34" t="s">
        <v>685</v>
      </c>
      <c r="B910" s="34" t="s">
        <v>684</v>
      </c>
      <c r="C910" s="34" t="s">
        <v>1635</v>
      </c>
      <c r="D910" s="34" t="s">
        <v>42</v>
      </c>
      <c r="E910" s="34" t="s">
        <v>690</v>
      </c>
      <c r="F910" s="34" t="s">
        <v>689</v>
      </c>
      <c r="G910" s="35">
        <v>9</v>
      </c>
      <c r="H910" s="35">
        <v>15</v>
      </c>
    </row>
    <row r="911" spans="1:8" ht="15" customHeight="1" x14ac:dyDescent="0.3">
      <c r="A911" s="34" t="s">
        <v>685</v>
      </c>
      <c r="B911" s="34" t="s">
        <v>684</v>
      </c>
      <c r="C911" s="34" t="s">
        <v>1635</v>
      </c>
      <c r="D911" s="34" t="s">
        <v>898</v>
      </c>
      <c r="E911" s="34" t="s">
        <v>688</v>
      </c>
      <c r="F911" s="34" t="s">
        <v>504</v>
      </c>
      <c r="G911" s="35">
        <v>113</v>
      </c>
      <c r="H911" s="35">
        <v>200</v>
      </c>
    </row>
    <row r="912" spans="1:8" ht="15" customHeight="1" x14ac:dyDescent="0.3">
      <c r="A912" s="34" t="s">
        <v>685</v>
      </c>
      <c r="B912" s="34" t="s">
        <v>684</v>
      </c>
      <c r="C912" s="34" t="s">
        <v>1635</v>
      </c>
      <c r="D912" s="34" t="s">
        <v>898</v>
      </c>
      <c r="E912" s="34" t="s">
        <v>687</v>
      </c>
      <c r="F912" s="34" t="s">
        <v>503</v>
      </c>
      <c r="G912" s="35">
        <v>49</v>
      </c>
      <c r="H912" s="35">
        <v>100</v>
      </c>
    </row>
    <row r="913" spans="1:8" ht="15" customHeight="1" x14ac:dyDescent="0.3">
      <c r="A913" s="34" t="s">
        <v>685</v>
      </c>
      <c r="B913" s="34" t="s">
        <v>684</v>
      </c>
      <c r="C913" s="34" t="s">
        <v>1635</v>
      </c>
      <c r="D913" s="34" t="s">
        <v>898</v>
      </c>
      <c r="E913" s="34" t="s">
        <v>686</v>
      </c>
      <c r="F913" s="34" t="s">
        <v>503</v>
      </c>
      <c r="G913" s="35">
        <v>64</v>
      </c>
      <c r="H913" s="35">
        <v>100</v>
      </c>
    </row>
    <row r="914" spans="1:8" ht="15" customHeight="1" x14ac:dyDescent="0.3">
      <c r="A914" s="34" t="s">
        <v>681</v>
      </c>
      <c r="B914" s="34" t="s">
        <v>679</v>
      </c>
      <c r="C914" s="34" t="s">
        <v>1635</v>
      </c>
      <c r="D914" s="34" t="s">
        <v>666</v>
      </c>
      <c r="E914" s="34" t="s">
        <v>682</v>
      </c>
      <c r="F914" s="34" t="s">
        <v>556</v>
      </c>
      <c r="G914" s="35">
        <v>9</v>
      </c>
      <c r="H914" s="35">
        <v>100</v>
      </c>
    </row>
    <row r="915" spans="1:8" ht="15" customHeight="1" x14ac:dyDescent="0.3">
      <c r="A915" s="34" t="s">
        <v>681</v>
      </c>
      <c r="B915" s="34" t="s">
        <v>679</v>
      </c>
      <c r="C915" s="34" t="s">
        <v>1635</v>
      </c>
      <c r="D915" s="34" t="s">
        <v>186</v>
      </c>
      <c r="E915" s="34" t="s">
        <v>680</v>
      </c>
      <c r="F915" s="34" t="s">
        <v>556</v>
      </c>
      <c r="G915" s="35">
        <v>7</v>
      </c>
      <c r="H915" s="35">
        <v>100</v>
      </c>
    </row>
    <row r="916" spans="1:8" ht="15" customHeight="1" x14ac:dyDescent="0.3">
      <c r="A916" s="34" t="s">
        <v>667</v>
      </c>
      <c r="B916" s="34" t="s">
        <v>67</v>
      </c>
      <c r="C916" s="34" t="s">
        <v>1635</v>
      </c>
      <c r="D916" s="34" t="s">
        <v>434</v>
      </c>
      <c r="E916" s="34" t="s">
        <v>676</v>
      </c>
      <c r="F916" s="34" t="s">
        <v>504</v>
      </c>
      <c r="G916" s="35">
        <v>25</v>
      </c>
      <c r="H916" s="35">
        <v>30</v>
      </c>
    </row>
    <row r="917" spans="1:8" ht="15" customHeight="1" x14ac:dyDescent="0.3">
      <c r="A917" s="34" t="s">
        <v>667</v>
      </c>
      <c r="B917" s="34" t="s">
        <v>67</v>
      </c>
      <c r="C917" s="34" t="s">
        <v>1635</v>
      </c>
      <c r="D917" s="34" t="s">
        <v>434</v>
      </c>
      <c r="E917" s="34" t="s">
        <v>675</v>
      </c>
      <c r="F917" s="34" t="s">
        <v>503</v>
      </c>
      <c r="G917" s="35">
        <v>25</v>
      </c>
      <c r="H917" s="35">
        <v>30</v>
      </c>
    </row>
    <row r="918" spans="1:8" ht="15" customHeight="1" x14ac:dyDescent="0.3">
      <c r="A918" s="34" t="s">
        <v>673</v>
      </c>
      <c r="B918" s="34" t="s">
        <v>67</v>
      </c>
      <c r="C918" s="34" t="s">
        <v>1635</v>
      </c>
      <c r="D918" s="34" t="s">
        <v>671</v>
      </c>
      <c r="E918" s="34" t="s">
        <v>674</v>
      </c>
      <c r="F918" s="34" t="s">
        <v>504</v>
      </c>
      <c r="G918" s="35">
        <v>14</v>
      </c>
      <c r="H918" s="35">
        <v>20</v>
      </c>
    </row>
    <row r="919" spans="1:8" ht="15" customHeight="1" x14ac:dyDescent="0.3">
      <c r="A919" s="34" t="s">
        <v>673</v>
      </c>
      <c r="B919" s="34" t="s">
        <v>67</v>
      </c>
      <c r="C919" s="34" t="s">
        <v>1635</v>
      </c>
      <c r="D919" s="34" t="s">
        <v>671</v>
      </c>
      <c r="E919" s="34" t="s">
        <v>672</v>
      </c>
      <c r="F919" s="34" t="s">
        <v>503</v>
      </c>
      <c r="G919" s="35">
        <v>14</v>
      </c>
      <c r="H919" s="35">
        <v>20</v>
      </c>
    </row>
    <row r="920" spans="1:8" ht="15" customHeight="1" x14ac:dyDescent="0.3">
      <c r="A920" s="34" t="s">
        <v>667</v>
      </c>
      <c r="B920" s="34" t="s">
        <v>67</v>
      </c>
      <c r="C920" s="34" t="s">
        <v>1635</v>
      </c>
      <c r="D920" s="34" t="s">
        <v>186</v>
      </c>
      <c r="E920" s="34" t="s">
        <v>678</v>
      </c>
      <c r="F920" s="34" t="s">
        <v>504</v>
      </c>
      <c r="G920" s="35">
        <v>10</v>
      </c>
      <c r="H920" s="35">
        <v>15</v>
      </c>
    </row>
    <row r="921" spans="1:8" ht="15" customHeight="1" x14ac:dyDescent="0.3">
      <c r="A921" s="34" t="s">
        <v>667</v>
      </c>
      <c r="B921" s="34" t="s">
        <v>67</v>
      </c>
      <c r="C921" s="34" t="s">
        <v>1635</v>
      </c>
      <c r="D921" s="34" t="s">
        <v>186</v>
      </c>
      <c r="E921" s="34" t="s">
        <v>677</v>
      </c>
      <c r="F921" s="34" t="s">
        <v>503</v>
      </c>
      <c r="G921" s="35">
        <v>10</v>
      </c>
      <c r="H921" s="35">
        <v>15</v>
      </c>
    </row>
    <row r="922" spans="1:8" ht="15" customHeight="1" x14ac:dyDescent="0.3">
      <c r="A922" s="34" t="s">
        <v>667</v>
      </c>
      <c r="B922" s="34" t="s">
        <v>67</v>
      </c>
      <c r="C922" s="34" t="s">
        <v>1635</v>
      </c>
      <c r="D922" s="34" t="s">
        <v>186</v>
      </c>
      <c r="E922" s="34" t="s">
        <v>670</v>
      </c>
      <c r="F922" s="34" t="s">
        <v>504</v>
      </c>
      <c r="G922" s="35">
        <v>20</v>
      </c>
      <c r="H922" s="35">
        <v>100</v>
      </c>
    </row>
    <row r="923" spans="1:8" ht="15" customHeight="1" x14ac:dyDescent="0.3">
      <c r="A923" s="34" t="s">
        <v>667</v>
      </c>
      <c r="B923" s="34" t="s">
        <v>67</v>
      </c>
      <c r="C923" s="34" t="s">
        <v>1635</v>
      </c>
      <c r="D923" s="34" t="s">
        <v>186</v>
      </c>
      <c r="E923" s="34" t="s">
        <v>669</v>
      </c>
      <c r="F923" s="34" t="s">
        <v>503</v>
      </c>
      <c r="G923" s="35">
        <v>20</v>
      </c>
      <c r="H923" s="35">
        <v>100</v>
      </c>
    </row>
    <row r="924" spans="1:8" ht="15" customHeight="1" x14ac:dyDescent="0.3">
      <c r="A924" s="34" t="s">
        <v>667</v>
      </c>
      <c r="B924" s="34" t="s">
        <v>67</v>
      </c>
      <c r="C924" s="34" t="s">
        <v>1635</v>
      </c>
      <c r="D924" s="34" t="s">
        <v>434</v>
      </c>
      <c r="E924" s="34" t="s">
        <v>668</v>
      </c>
      <c r="F924" s="34" t="s">
        <v>504</v>
      </c>
      <c r="G924" s="35">
        <v>23</v>
      </c>
      <c r="H924" s="35">
        <v>100</v>
      </c>
    </row>
    <row r="925" spans="1:8" ht="15" customHeight="1" x14ac:dyDescent="0.3">
      <c r="A925" s="34" t="s">
        <v>667</v>
      </c>
      <c r="B925" s="34" t="s">
        <v>67</v>
      </c>
      <c r="C925" s="34" t="s">
        <v>1635</v>
      </c>
      <c r="D925" s="34" t="s">
        <v>434</v>
      </c>
      <c r="E925" s="34" t="s">
        <v>665</v>
      </c>
      <c r="F925" s="34" t="s">
        <v>503</v>
      </c>
      <c r="G925" s="35">
        <v>23</v>
      </c>
      <c r="H925" s="35">
        <v>100</v>
      </c>
    </row>
    <row r="926" spans="1:8" ht="15" customHeight="1" x14ac:dyDescent="0.3">
      <c r="A926" s="34" t="s">
        <v>2268</v>
      </c>
      <c r="B926" s="34" t="s">
        <v>2269</v>
      </c>
      <c r="C926" s="34" t="s">
        <v>1635</v>
      </c>
      <c r="D926" s="34" t="s">
        <v>186</v>
      </c>
      <c r="E926" s="34" t="s">
        <v>2270</v>
      </c>
      <c r="F926" s="34" t="s">
        <v>556</v>
      </c>
      <c r="G926" s="35">
        <v>1</v>
      </c>
      <c r="H926" s="35">
        <v>1</v>
      </c>
    </row>
    <row r="927" spans="1:8" ht="15" customHeight="1" x14ac:dyDescent="0.3">
      <c r="A927" s="34" t="s">
        <v>664</v>
      </c>
      <c r="B927" s="34" t="s">
        <v>663</v>
      </c>
      <c r="C927" s="34" t="s">
        <v>1635</v>
      </c>
      <c r="D927" s="34" t="s">
        <v>186</v>
      </c>
      <c r="E927" s="34" t="s">
        <v>662</v>
      </c>
      <c r="F927" s="34" t="s">
        <v>556</v>
      </c>
      <c r="G927" s="35">
        <v>2</v>
      </c>
      <c r="H927" s="35">
        <v>10</v>
      </c>
    </row>
    <row r="928" spans="1:8" ht="15" customHeight="1" x14ac:dyDescent="0.3">
      <c r="A928" s="34" t="s">
        <v>661</v>
      </c>
      <c r="B928" s="34" t="s">
        <v>660</v>
      </c>
      <c r="C928" s="34" t="s">
        <v>1635</v>
      </c>
      <c r="D928" s="34" t="s">
        <v>659</v>
      </c>
      <c r="E928" s="34" t="s">
        <v>658</v>
      </c>
      <c r="F928" s="34" t="s">
        <v>504</v>
      </c>
      <c r="G928" s="35">
        <v>10</v>
      </c>
      <c r="H928" s="35">
        <v>50</v>
      </c>
    </row>
    <row r="929" spans="1:8" ht="15" customHeight="1" x14ac:dyDescent="0.3">
      <c r="A929" s="34" t="s">
        <v>657</v>
      </c>
      <c r="B929" s="34" t="s">
        <v>656</v>
      </c>
      <c r="C929" s="34" t="s">
        <v>1635</v>
      </c>
      <c r="D929" s="34" t="s">
        <v>514</v>
      </c>
      <c r="E929" s="34" t="s">
        <v>655</v>
      </c>
      <c r="F929" s="34" t="s">
        <v>503</v>
      </c>
      <c r="G929" s="35">
        <v>8</v>
      </c>
      <c r="H929" s="35">
        <v>20</v>
      </c>
    </row>
    <row r="930" spans="1:8" ht="15" customHeight="1" x14ac:dyDescent="0.3">
      <c r="A930" s="34" t="s">
        <v>654</v>
      </c>
      <c r="B930" s="34" t="s">
        <v>653</v>
      </c>
      <c r="C930" s="34" t="s">
        <v>1635</v>
      </c>
      <c r="D930" s="34" t="s">
        <v>577</v>
      </c>
      <c r="E930" s="34" t="s">
        <v>652</v>
      </c>
      <c r="F930" s="34" t="s">
        <v>556</v>
      </c>
      <c r="G930" s="35">
        <v>2</v>
      </c>
      <c r="H930" s="35">
        <v>100</v>
      </c>
    </row>
    <row r="931" spans="1:8" ht="15" customHeight="1" x14ac:dyDescent="0.3">
      <c r="A931" s="34" t="s">
        <v>1855</v>
      </c>
      <c r="B931" s="34" t="s">
        <v>1856</v>
      </c>
      <c r="C931" s="34" t="s">
        <v>1635</v>
      </c>
      <c r="D931" s="34" t="s">
        <v>583</v>
      </c>
      <c r="E931" s="34" t="s">
        <v>1857</v>
      </c>
      <c r="F931" s="34" t="s">
        <v>504</v>
      </c>
      <c r="G931" s="35">
        <v>3</v>
      </c>
      <c r="H931" s="35">
        <v>100</v>
      </c>
    </row>
    <row r="932" spans="1:8" ht="15" customHeight="1" x14ac:dyDescent="0.3">
      <c r="A932" s="34" t="s">
        <v>1855</v>
      </c>
      <c r="B932" s="34" t="s">
        <v>1856</v>
      </c>
      <c r="C932" s="34" t="s">
        <v>1635</v>
      </c>
      <c r="D932" s="34" t="s">
        <v>583</v>
      </c>
      <c r="E932" s="34" t="s">
        <v>1858</v>
      </c>
      <c r="F932" s="34" t="s">
        <v>503</v>
      </c>
      <c r="G932" s="35">
        <v>3</v>
      </c>
      <c r="H932" s="35">
        <v>100</v>
      </c>
    </row>
    <row r="933" spans="1:8" ht="15" customHeight="1" x14ac:dyDescent="0.3">
      <c r="A933" s="34" t="s">
        <v>1859</v>
      </c>
      <c r="B933" s="34" t="s">
        <v>1860</v>
      </c>
      <c r="C933" s="34" t="s">
        <v>1635</v>
      </c>
      <c r="D933" s="34" t="s">
        <v>219</v>
      </c>
      <c r="E933" s="34" t="s">
        <v>1861</v>
      </c>
      <c r="F933" s="34" t="s">
        <v>504</v>
      </c>
      <c r="G933" s="35">
        <v>12</v>
      </c>
      <c r="H933" s="35">
        <v>15</v>
      </c>
    </row>
    <row r="934" spans="1:8" ht="15" customHeight="1" x14ac:dyDescent="0.3">
      <c r="A934" s="34" t="s">
        <v>1859</v>
      </c>
      <c r="B934" s="34" t="s">
        <v>1860</v>
      </c>
      <c r="C934" s="34" t="s">
        <v>1635</v>
      </c>
      <c r="D934" s="34" t="s">
        <v>219</v>
      </c>
      <c r="E934" s="34" t="s">
        <v>1862</v>
      </c>
      <c r="F934" s="34" t="s">
        <v>503</v>
      </c>
      <c r="G934" s="35">
        <v>12</v>
      </c>
      <c r="H934" s="35">
        <v>15</v>
      </c>
    </row>
    <row r="935" spans="1:8" ht="15" customHeight="1" x14ac:dyDescent="0.3">
      <c r="A935" s="34" t="s">
        <v>651</v>
      </c>
      <c r="B935" s="34" t="s">
        <v>650</v>
      </c>
      <c r="C935" s="34" t="s">
        <v>1635</v>
      </c>
      <c r="D935" s="34" t="s">
        <v>608</v>
      </c>
      <c r="E935" s="34" t="s">
        <v>649</v>
      </c>
      <c r="F935" s="34" t="s">
        <v>504</v>
      </c>
      <c r="G935" s="35">
        <v>10</v>
      </c>
      <c r="H935" s="35">
        <v>25</v>
      </c>
    </row>
    <row r="936" spans="1:8" ht="15" customHeight="1" x14ac:dyDescent="0.3">
      <c r="A936" s="34" t="s">
        <v>1624</v>
      </c>
      <c r="B936" s="34" t="s">
        <v>1625</v>
      </c>
      <c r="C936" s="34" t="s">
        <v>1635</v>
      </c>
      <c r="D936" s="34" t="s">
        <v>1626</v>
      </c>
      <c r="E936" s="34" t="s">
        <v>1627</v>
      </c>
      <c r="F936" s="34" t="s">
        <v>503</v>
      </c>
      <c r="G936" s="35">
        <v>26</v>
      </c>
      <c r="H936" s="35">
        <v>26</v>
      </c>
    </row>
    <row r="937" spans="1:8" ht="15" customHeight="1" x14ac:dyDescent="0.3">
      <c r="A937" s="34" t="s">
        <v>1624</v>
      </c>
      <c r="B937" s="34" t="s">
        <v>1625</v>
      </c>
      <c r="C937" s="34" t="s">
        <v>1635</v>
      </c>
      <c r="D937" s="34" t="s">
        <v>1626</v>
      </c>
      <c r="E937" s="34" t="s">
        <v>1628</v>
      </c>
      <c r="F937" s="34" t="s">
        <v>503</v>
      </c>
      <c r="G937" s="35">
        <v>19</v>
      </c>
      <c r="H937" s="35">
        <v>25</v>
      </c>
    </row>
    <row r="938" spans="1:8" ht="15" customHeight="1" x14ac:dyDescent="0.3">
      <c r="A938" s="34" t="s">
        <v>1863</v>
      </c>
      <c r="B938" s="34" t="s">
        <v>1625</v>
      </c>
      <c r="C938" s="34" t="s">
        <v>1635</v>
      </c>
      <c r="D938" s="34" t="s">
        <v>1626</v>
      </c>
      <c r="E938" s="34" t="s">
        <v>1864</v>
      </c>
      <c r="F938" s="34" t="s">
        <v>503</v>
      </c>
      <c r="G938" s="35">
        <v>20</v>
      </c>
      <c r="H938" s="35">
        <v>20</v>
      </c>
    </row>
    <row r="939" spans="1:8" ht="15" customHeight="1" x14ac:dyDescent="0.3">
      <c r="A939" s="34" t="s">
        <v>2224</v>
      </c>
      <c r="B939" s="34" t="s">
        <v>2225</v>
      </c>
      <c r="C939" s="34" t="s">
        <v>1635</v>
      </c>
      <c r="D939" s="34" t="s">
        <v>2303</v>
      </c>
      <c r="E939" s="34" t="s">
        <v>2226</v>
      </c>
      <c r="F939" s="34" t="s">
        <v>504</v>
      </c>
      <c r="G939" s="35">
        <v>23</v>
      </c>
      <c r="H939" s="35">
        <v>23</v>
      </c>
    </row>
    <row r="940" spans="1:8" ht="15" customHeight="1" x14ac:dyDescent="0.3">
      <c r="A940" s="34" t="s">
        <v>642</v>
      </c>
      <c r="B940" s="34" t="s">
        <v>641</v>
      </c>
      <c r="C940" s="34" t="s">
        <v>1635</v>
      </c>
      <c r="D940" s="34" t="s">
        <v>514</v>
      </c>
      <c r="E940" s="34" t="s">
        <v>1865</v>
      </c>
      <c r="F940" s="34" t="s">
        <v>504</v>
      </c>
      <c r="G940" s="35">
        <v>12</v>
      </c>
      <c r="H940" s="35">
        <v>15</v>
      </c>
    </row>
    <row r="941" spans="1:8" ht="15" customHeight="1" x14ac:dyDescent="0.3">
      <c r="A941" s="34" t="s">
        <v>642</v>
      </c>
      <c r="B941" s="34" t="s">
        <v>641</v>
      </c>
      <c r="C941" s="34" t="s">
        <v>1635</v>
      </c>
      <c r="D941" s="34" t="s">
        <v>514</v>
      </c>
      <c r="E941" s="34" t="s">
        <v>1866</v>
      </c>
      <c r="F941" s="34" t="s">
        <v>503</v>
      </c>
      <c r="G941" s="35">
        <v>12</v>
      </c>
      <c r="H941" s="35">
        <v>15</v>
      </c>
    </row>
    <row r="942" spans="1:8" ht="15" customHeight="1" x14ac:dyDescent="0.3">
      <c r="A942" s="34" t="s">
        <v>642</v>
      </c>
      <c r="B942" s="34" t="s">
        <v>641</v>
      </c>
      <c r="C942" s="34" t="s">
        <v>1635</v>
      </c>
      <c r="D942" s="34" t="s">
        <v>514</v>
      </c>
      <c r="E942" s="34" t="s">
        <v>1867</v>
      </c>
      <c r="F942" s="34" t="s">
        <v>504</v>
      </c>
      <c r="G942" s="35">
        <v>5</v>
      </c>
      <c r="H942" s="35">
        <v>15</v>
      </c>
    </row>
    <row r="943" spans="1:8" ht="15" customHeight="1" x14ac:dyDescent="0.3">
      <c r="A943" s="34" t="s">
        <v>642</v>
      </c>
      <c r="B943" s="34" t="s">
        <v>641</v>
      </c>
      <c r="C943" s="34" t="s">
        <v>1635</v>
      </c>
      <c r="D943" s="34" t="s">
        <v>514</v>
      </c>
      <c r="E943" s="34" t="s">
        <v>1868</v>
      </c>
      <c r="F943" s="34" t="s">
        <v>503</v>
      </c>
      <c r="G943" s="35">
        <v>5</v>
      </c>
      <c r="H943" s="35">
        <v>15</v>
      </c>
    </row>
    <row r="944" spans="1:8" ht="15" customHeight="1" x14ac:dyDescent="0.3">
      <c r="A944" s="34" t="s">
        <v>647</v>
      </c>
      <c r="B944" s="34" t="s">
        <v>641</v>
      </c>
      <c r="C944" s="34" t="s">
        <v>1635</v>
      </c>
      <c r="D944" s="34" t="s">
        <v>514</v>
      </c>
      <c r="E944" s="34" t="s">
        <v>648</v>
      </c>
      <c r="F944" s="34" t="s">
        <v>504</v>
      </c>
      <c r="G944" s="35">
        <v>20</v>
      </c>
      <c r="H944" s="35">
        <v>21</v>
      </c>
    </row>
    <row r="945" spans="1:8" ht="15" customHeight="1" x14ac:dyDescent="0.3">
      <c r="A945" s="34" t="s">
        <v>647</v>
      </c>
      <c r="B945" s="34" t="s">
        <v>641</v>
      </c>
      <c r="C945" s="34" t="s">
        <v>1635</v>
      </c>
      <c r="D945" s="34" t="s">
        <v>514</v>
      </c>
      <c r="E945" s="34" t="s">
        <v>646</v>
      </c>
      <c r="F945" s="34" t="s">
        <v>503</v>
      </c>
      <c r="G945" s="35">
        <v>20</v>
      </c>
      <c r="H945" s="35">
        <v>21</v>
      </c>
    </row>
    <row r="946" spans="1:8" ht="15" customHeight="1" x14ac:dyDescent="0.3">
      <c r="A946" s="34" t="s">
        <v>642</v>
      </c>
      <c r="B946" s="34" t="s">
        <v>641</v>
      </c>
      <c r="C946" s="34" t="s">
        <v>1635</v>
      </c>
      <c r="D946" s="34" t="s">
        <v>514</v>
      </c>
      <c r="E946" s="34" t="s">
        <v>645</v>
      </c>
      <c r="F946" s="34" t="s">
        <v>504</v>
      </c>
      <c r="G946" s="35">
        <v>19</v>
      </c>
      <c r="H946" s="35">
        <v>100</v>
      </c>
    </row>
    <row r="947" spans="1:8" ht="15" customHeight="1" x14ac:dyDescent="0.3">
      <c r="A947" s="34" t="s">
        <v>642</v>
      </c>
      <c r="B947" s="34" t="s">
        <v>641</v>
      </c>
      <c r="C947" s="34" t="s">
        <v>1635</v>
      </c>
      <c r="D947" s="34" t="s">
        <v>514</v>
      </c>
      <c r="E947" s="34" t="s">
        <v>644</v>
      </c>
      <c r="F947" s="34" t="s">
        <v>503</v>
      </c>
      <c r="G947" s="35">
        <v>19</v>
      </c>
      <c r="H947" s="35">
        <v>100</v>
      </c>
    </row>
    <row r="948" spans="1:8" ht="15" customHeight="1" x14ac:dyDescent="0.3">
      <c r="A948" s="34" t="s">
        <v>642</v>
      </c>
      <c r="B948" s="34" t="s">
        <v>641</v>
      </c>
      <c r="C948" s="34" t="s">
        <v>1635</v>
      </c>
      <c r="D948" s="34" t="s">
        <v>514</v>
      </c>
      <c r="E948" s="34" t="s">
        <v>643</v>
      </c>
      <c r="F948" s="34" t="s">
        <v>504</v>
      </c>
      <c r="G948" s="35">
        <v>13</v>
      </c>
      <c r="H948" s="35">
        <v>100</v>
      </c>
    </row>
    <row r="949" spans="1:8" ht="15" customHeight="1" x14ac:dyDescent="0.3">
      <c r="A949" s="34" t="s">
        <v>642</v>
      </c>
      <c r="B949" s="34" t="s">
        <v>641</v>
      </c>
      <c r="C949" s="34" t="s">
        <v>1635</v>
      </c>
      <c r="D949" s="34" t="s">
        <v>514</v>
      </c>
      <c r="E949" s="34" t="s">
        <v>640</v>
      </c>
      <c r="F949" s="34" t="s">
        <v>503</v>
      </c>
      <c r="G949" s="35">
        <v>13</v>
      </c>
      <c r="H949" s="35">
        <v>100</v>
      </c>
    </row>
    <row r="950" spans="1:8" ht="15" customHeight="1" x14ac:dyDescent="0.3">
      <c r="A950" s="34" t="s">
        <v>632</v>
      </c>
      <c r="B950" s="34" t="s">
        <v>122</v>
      </c>
      <c r="C950" s="34" t="s">
        <v>1635</v>
      </c>
      <c r="D950" s="34" t="s">
        <v>612</v>
      </c>
      <c r="E950" s="34" t="s">
        <v>637</v>
      </c>
      <c r="F950" s="34" t="s">
        <v>504</v>
      </c>
      <c r="G950" s="35">
        <v>35</v>
      </c>
      <c r="H950" s="35">
        <v>35</v>
      </c>
    </row>
    <row r="951" spans="1:8" ht="15" customHeight="1" x14ac:dyDescent="0.3">
      <c r="A951" s="34" t="s">
        <v>632</v>
      </c>
      <c r="B951" s="34" t="s">
        <v>122</v>
      </c>
      <c r="C951" s="34" t="s">
        <v>1635</v>
      </c>
      <c r="D951" s="34" t="s">
        <v>612</v>
      </c>
      <c r="E951" s="34" t="s">
        <v>636</v>
      </c>
      <c r="F951" s="34" t="s">
        <v>503</v>
      </c>
      <c r="G951" s="35">
        <v>35</v>
      </c>
      <c r="H951" s="35">
        <v>35</v>
      </c>
    </row>
    <row r="952" spans="1:8" ht="15" customHeight="1" x14ac:dyDescent="0.3">
      <c r="A952" s="34" t="s">
        <v>632</v>
      </c>
      <c r="B952" s="34" t="s">
        <v>122</v>
      </c>
      <c r="C952" s="34" t="s">
        <v>1635</v>
      </c>
      <c r="D952" s="34" t="s">
        <v>631</v>
      </c>
      <c r="E952" s="34" t="s">
        <v>639</v>
      </c>
      <c r="F952" s="34" t="s">
        <v>504</v>
      </c>
      <c r="G952" s="35">
        <v>11</v>
      </c>
      <c r="H952" s="35">
        <v>15</v>
      </c>
    </row>
    <row r="953" spans="1:8" ht="15" customHeight="1" x14ac:dyDescent="0.3">
      <c r="A953" s="34" t="s">
        <v>632</v>
      </c>
      <c r="B953" s="34" t="s">
        <v>122</v>
      </c>
      <c r="C953" s="34" t="s">
        <v>1635</v>
      </c>
      <c r="D953" s="34" t="s">
        <v>631</v>
      </c>
      <c r="E953" s="34" t="s">
        <v>638</v>
      </c>
      <c r="F953" s="34" t="s">
        <v>503</v>
      </c>
      <c r="G953" s="35">
        <v>11</v>
      </c>
      <c r="H953" s="35">
        <v>15</v>
      </c>
    </row>
    <row r="954" spans="1:8" ht="15" customHeight="1" x14ac:dyDescent="0.3">
      <c r="A954" s="34" t="s">
        <v>632</v>
      </c>
      <c r="B954" s="34" t="s">
        <v>122</v>
      </c>
      <c r="C954" s="34" t="s">
        <v>1635</v>
      </c>
      <c r="D954" s="34" t="s">
        <v>631</v>
      </c>
      <c r="E954" s="34" t="s">
        <v>635</v>
      </c>
      <c r="F954" s="34" t="s">
        <v>504</v>
      </c>
      <c r="G954" s="35">
        <v>16</v>
      </c>
      <c r="H954" s="35">
        <v>100</v>
      </c>
    </row>
    <row r="955" spans="1:8" ht="15" customHeight="1" x14ac:dyDescent="0.3">
      <c r="A955" s="34" t="s">
        <v>632</v>
      </c>
      <c r="B955" s="34" t="s">
        <v>122</v>
      </c>
      <c r="C955" s="34" t="s">
        <v>1635</v>
      </c>
      <c r="D955" s="34" t="s">
        <v>631</v>
      </c>
      <c r="E955" s="34" t="s">
        <v>634</v>
      </c>
      <c r="F955" s="34" t="s">
        <v>503</v>
      </c>
      <c r="G955" s="35">
        <v>16</v>
      </c>
      <c r="H955" s="35">
        <v>100</v>
      </c>
    </row>
    <row r="956" spans="1:8" ht="15" customHeight="1" x14ac:dyDescent="0.3">
      <c r="A956" s="34" t="s">
        <v>632</v>
      </c>
      <c r="B956" s="34" t="s">
        <v>122</v>
      </c>
      <c r="C956" s="34" t="s">
        <v>1635</v>
      </c>
      <c r="D956" s="34" t="s">
        <v>631</v>
      </c>
      <c r="E956" s="34" t="s">
        <v>633</v>
      </c>
      <c r="F956" s="34" t="s">
        <v>504</v>
      </c>
      <c r="G956" s="35">
        <v>20</v>
      </c>
      <c r="H956" s="35">
        <v>100</v>
      </c>
    </row>
    <row r="957" spans="1:8" ht="15" customHeight="1" x14ac:dyDescent="0.3">
      <c r="A957" s="34" t="s">
        <v>632</v>
      </c>
      <c r="B957" s="34" t="s">
        <v>122</v>
      </c>
      <c r="C957" s="34" t="s">
        <v>1635</v>
      </c>
      <c r="D957" s="34" t="s">
        <v>631</v>
      </c>
      <c r="E957" s="34" t="s">
        <v>630</v>
      </c>
      <c r="F957" s="34" t="s">
        <v>503</v>
      </c>
      <c r="G957" s="35">
        <v>20</v>
      </c>
      <c r="H957" s="35">
        <v>100</v>
      </c>
    </row>
    <row r="958" spans="1:8" ht="15" customHeight="1" x14ac:dyDescent="0.3">
      <c r="A958" s="34" t="s">
        <v>2166</v>
      </c>
      <c r="B958" s="34" t="s">
        <v>122</v>
      </c>
      <c r="C958" s="34" t="s">
        <v>1635</v>
      </c>
      <c r="D958" s="34" t="s">
        <v>629</v>
      </c>
      <c r="E958" s="34" t="s">
        <v>2167</v>
      </c>
      <c r="F958" s="34" t="s">
        <v>504</v>
      </c>
      <c r="G958" s="35">
        <v>40</v>
      </c>
      <c r="H958" s="35">
        <v>45</v>
      </c>
    </row>
    <row r="959" spans="1:8" ht="15" customHeight="1" x14ac:dyDescent="0.3">
      <c r="A959" s="34" t="s">
        <v>2166</v>
      </c>
      <c r="B959" s="34" t="s">
        <v>122</v>
      </c>
      <c r="C959" s="34" t="s">
        <v>1635</v>
      </c>
      <c r="D959" s="34" t="s">
        <v>629</v>
      </c>
      <c r="E959" s="34" t="s">
        <v>2168</v>
      </c>
      <c r="F959" s="34" t="s">
        <v>503</v>
      </c>
      <c r="G959" s="35">
        <v>40</v>
      </c>
      <c r="H959" s="35">
        <v>45</v>
      </c>
    </row>
    <row r="960" spans="1:8" ht="15" customHeight="1" x14ac:dyDescent="0.3">
      <c r="A960" s="34" t="s">
        <v>623</v>
      </c>
      <c r="B960" s="34" t="s">
        <v>622</v>
      </c>
      <c r="C960" s="34" t="s">
        <v>1635</v>
      </c>
      <c r="D960" s="34" t="s">
        <v>496</v>
      </c>
      <c r="E960" s="34" t="s">
        <v>628</v>
      </c>
      <c r="F960" s="34" t="s">
        <v>503</v>
      </c>
      <c r="G960" s="35">
        <v>8</v>
      </c>
      <c r="H960" s="35">
        <v>12</v>
      </c>
    </row>
    <row r="961" spans="1:8" ht="15" customHeight="1" x14ac:dyDescent="0.3">
      <c r="A961" s="34" t="s">
        <v>623</v>
      </c>
      <c r="B961" s="34" t="s">
        <v>622</v>
      </c>
      <c r="C961" s="34" t="s">
        <v>1635</v>
      </c>
      <c r="D961" s="34" t="s">
        <v>496</v>
      </c>
      <c r="E961" s="34" t="s">
        <v>627</v>
      </c>
      <c r="F961" s="34" t="s">
        <v>503</v>
      </c>
      <c r="G961" s="35">
        <v>13</v>
      </c>
      <c r="H961" s="35">
        <v>13</v>
      </c>
    </row>
    <row r="962" spans="1:8" ht="15" customHeight="1" x14ac:dyDescent="0.3">
      <c r="A962" s="34" t="s">
        <v>623</v>
      </c>
      <c r="B962" s="34" t="s">
        <v>622</v>
      </c>
      <c r="C962" s="34" t="s">
        <v>1635</v>
      </c>
      <c r="D962" s="34" t="s">
        <v>496</v>
      </c>
      <c r="E962" s="34" t="s">
        <v>626</v>
      </c>
      <c r="F962" s="34" t="s">
        <v>503</v>
      </c>
      <c r="G962" s="35">
        <v>4</v>
      </c>
      <c r="H962" s="35">
        <v>12</v>
      </c>
    </row>
    <row r="963" spans="1:8" ht="15" customHeight="1" x14ac:dyDescent="0.3">
      <c r="A963" s="34" t="s">
        <v>623</v>
      </c>
      <c r="B963" s="34" t="s">
        <v>622</v>
      </c>
      <c r="C963" s="34" t="s">
        <v>1635</v>
      </c>
      <c r="D963" s="34" t="s">
        <v>496</v>
      </c>
      <c r="E963" s="34" t="s">
        <v>621</v>
      </c>
      <c r="F963" s="34" t="s">
        <v>503</v>
      </c>
      <c r="G963" s="35">
        <v>11</v>
      </c>
      <c r="H963" s="35">
        <v>12</v>
      </c>
    </row>
    <row r="964" spans="1:8" ht="15" customHeight="1" x14ac:dyDescent="0.3">
      <c r="A964" s="34" t="s">
        <v>623</v>
      </c>
      <c r="B964" s="34" t="s">
        <v>622</v>
      </c>
      <c r="C964" s="34" t="s">
        <v>1635</v>
      </c>
      <c r="D964" s="34" t="s">
        <v>496</v>
      </c>
      <c r="E964" s="34" t="s">
        <v>1869</v>
      </c>
      <c r="F964" s="34" t="s">
        <v>503</v>
      </c>
      <c r="G964" s="35">
        <v>11</v>
      </c>
      <c r="H964" s="35">
        <v>12</v>
      </c>
    </row>
    <row r="965" spans="1:8" ht="15" customHeight="1" x14ac:dyDescent="0.3">
      <c r="A965" s="34" t="s">
        <v>625</v>
      </c>
      <c r="B965" s="34" t="s">
        <v>622</v>
      </c>
      <c r="C965" s="34" t="s">
        <v>1635</v>
      </c>
      <c r="D965" s="34" t="s">
        <v>496</v>
      </c>
      <c r="E965" s="34" t="s">
        <v>624</v>
      </c>
      <c r="F965" s="34" t="s">
        <v>503</v>
      </c>
      <c r="G965" s="35">
        <v>10</v>
      </c>
      <c r="H965" s="35">
        <v>20</v>
      </c>
    </row>
    <row r="966" spans="1:8" ht="15" customHeight="1" x14ac:dyDescent="0.3">
      <c r="A966" s="34" t="s">
        <v>625</v>
      </c>
      <c r="B966" s="34" t="s">
        <v>622</v>
      </c>
      <c r="C966" s="34" t="s">
        <v>1635</v>
      </c>
      <c r="D966" s="34" t="s">
        <v>496</v>
      </c>
      <c r="E966" s="34" t="s">
        <v>1629</v>
      </c>
      <c r="F966" s="34" t="s">
        <v>503</v>
      </c>
      <c r="G966" s="35">
        <v>0</v>
      </c>
      <c r="H966" s="35">
        <v>20</v>
      </c>
    </row>
    <row r="967" spans="1:8" ht="15" customHeight="1" x14ac:dyDescent="0.3">
      <c r="A967" s="34" t="s">
        <v>1630</v>
      </c>
      <c r="B967" s="34" t="s">
        <v>1631</v>
      </c>
      <c r="C967" s="34" t="s">
        <v>1635</v>
      </c>
      <c r="D967" s="34" t="s">
        <v>1632</v>
      </c>
      <c r="E967" s="34" t="s">
        <v>1633</v>
      </c>
      <c r="F967" s="34" t="s">
        <v>504</v>
      </c>
      <c r="G967" s="35">
        <v>8</v>
      </c>
      <c r="H967" s="35">
        <v>16</v>
      </c>
    </row>
    <row r="968" spans="1:8" ht="15" customHeight="1" x14ac:dyDescent="0.3">
      <c r="A968" s="34" t="s">
        <v>2304</v>
      </c>
      <c r="B968" s="34" t="s">
        <v>2305</v>
      </c>
      <c r="C968" s="34" t="s">
        <v>1635</v>
      </c>
      <c r="D968" s="34" t="s">
        <v>2306</v>
      </c>
      <c r="E968" s="34" t="s">
        <v>2307</v>
      </c>
      <c r="F968" s="34" t="s">
        <v>504</v>
      </c>
      <c r="G968" s="35">
        <v>0</v>
      </c>
      <c r="H968" s="35">
        <v>10</v>
      </c>
    </row>
    <row r="969" spans="1:8" ht="15" customHeight="1" x14ac:dyDescent="0.3">
      <c r="A969" s="34" t="s">
        <v>617</v>
      </c>
      <c r="B969" s="34" t="s">
        <v>616</v>
      </c>
      <c r="C969" s="34" t="s">
        <v>1635</v>
      </c>
      <c r="D969" s="34" t="s">
        <v>264</v>
      </c>
      <c r="E969" s="34" t="s">
        <v>619</v>
      </c>
      <c r="F969" s="34" t="s">
        <v>504</v>
      </c>
      <c r="G969" s="35">
        <v>17</v>
      </c>
      <c r="H969" s="35">
        <v>30</v>
      </c>
    </row>
    <row r="970" spans="1:8" ht="15" customHeight="1" x14ac:dyDescent="0.3">
      <c r="A970" s="34" t="s">
        <v>617</v>
      </c>
      <c r="B970" s="34" t="s">
        <v>616</v>
      </c>
      <c r="C970" s="34" t="s">
        <v>1635</v>
      </c>
      <c r="D970" s="34" t="s">
        <v>264</v>
      </c>
      <c r="E970" s="34" t="s">
        <v>620</v>
      </c>
      <c r="F970" s="34" t="s">
        <v>504</v>
      </c>
      <c r="G970" s="35">
        <v>10</v>
      </c>
      <c r="H970" s="35">
        <v>20</v>
      </c>
    </row>
    <row r="971" spans="1:8" ht="15" customHeight="1" x14ac:dyDescent="0.3">
      <c r="A971" s="34" t="s">
        <v>617</v>
      </c>
      <c r="B971" s="34" t="s">
        <v>616</v>
      </c>
      <c r="C971" s="34" t="s">
        <v>1635</v>
      </c>
      <c r="D971" s="34" t="s">
        <v>264</v>
      </c>
      <c r="E971" s="34" t="s">
        <v>618</v>
      </c>
      <c r="F971" s="34" t="s">
        <v>504</v>
      </c>
      <c r="G971" s="35">
        <v>29</v>
      </c>
      <c r="H971" s="35">
        <v>100</v>
      </c>
    </row>
    <row r="972" spans="1:8" ht="15" customHeight="1" x14ac:dyDescent="0.3">
      <c r="A972" s="34" t="s">
        <v>617</v>
      </c>
      <c r="B972" s="34" t="s">
        <v>616</v>
      </c>
      <c r="C972" s="34" t="s">
        <v>1635</v>
      </c>
      <c r="D972" s="34" t="s">
        <v>264</v>
      </c>
      <c r="E972" s="34" t="s">
        <v>615</v>
      </c>
      <c r="F972" s="34" t="s">
        <v>504</v>
      </c>
      <c r="G972" s="35">
        <v>25</v>
      </c>
      <c r="H972" s="35">
        <v>100</v>
      </c>
    </row>
    <row r="973" spans="1:8" ht="15" customHeight="1" x14ac:dyDescent="0.3">
      <c r="A973" s="34" t="s">
        <v>614</v>
      </c>
      <c r="B973" s="34" t="s">
        <v>613</v>
      </c>
      <c r="C973" s="34" t="s">
        <v>1635</v>
      </c>
      <c r="D973" s="34" t="s">
        <v>612</v>
      </c>
      <c r="E973" s="34" t="s">
        <v>611</v>
      </c>
      <c r="F973" s="34" t="s">
        <v>504</v>
      </c>
      <c r="G973" s="35">
        <v>21</v>
      </c>
      <c r="H973" s="35">
        <v>21</v>
      </c>
    </row>
    <row r="974" spans="1:8" ht="15" customHeight="1" x14ac:dyDescent="0.3">
      <c r="A974" s="34" t="s">
        <v>610</v>
      </c>
      <c r="B974" s="34" t="s">
        <v>609</v>
      </c>
      <c r="C974" s="34" t="s">
        <v>1635</v>
      </c>
      <c r="D974" s="34" t="s">
        <v>608</v>
      </c>
      <c r="E974" s="34" t="s">
        <v>607</v>
      </c>
      <c r="F974" s="34" t="s">
        <v>504</v>
      </c>
      <c r="G974" s="35">
        <v>11</v>
      </c>
      <c r="H974" s="35">
        <v>25</v>
      </c>
    </row>
    <row r="975" spans="1:8" ht="15" customHeight="1" x14ac:dyDescent="0.3">
      <c r="A975" s="34" t="s">
        <v>606</v>
      </c>
      <c r="B975" s="34" t="s">
        <v>407</v>
      </c>
      <c r="C975" s="34" t="s">
        <v>1635</v>
      </c>
      <c r="D975" s="34" t="s">
        <v>304</v>
      </c>
      <c r="E975" s="34" t="s">
        <v>1870</v>
      </c>
      <c r="F975" s="34" t="s">
        <v>504</v>
      </c>
      <c r="G975" s="35">
        <v>6</v>
      </c>
      <c r="H975" s="35">
        <v>100</v>
      </c>
    </row>
    <row r="976" spans="1:8" ht="15" customHeight="1" x14ac:dyDescent="0.3">
      <c r="A976" s="34" t="s">
        <v>606</v>
      </c>
      <c r="B976" s="34" t="s">
        <v>407</v>
      </c>
      <c r="C976" s="34" t="s">
        <v>1635</v>
      </c>
      <c r="D976" s="34" t="s">
        <v>304</v>
      </c>
      <c r="E976" s="34" t="s">
        <v>1871</v>
      </c>
      <c r="F976" s="34" t="s">
        <v>503</v>
      </c>
      <c r="G976" s="35">
        <v>6</v>
      </c>
      <c r="H976" s="35">
        <v>100</v>
      </c>
    </row>
    <row r="977" spans="1:8" ht="15" customHeight="1" x14ac:dyDescent="0.3">
      <c r="A977" s="34" t="s">
        <v>603</v>
      </c>
      <c r="B977" s="34" t="s">
        <v>390</v>
      </c>
      <c r="C977" s="34" t="s">
        <v>1635</v>
      </c>
      <c r="D977" s="34" t="s">
        <v>566</v>
      </c>
      <c r="E977" s="34" t="s">
        <v>605</v>
      </c>
      <c r="F977" s="34" t="s">
        <v>504</v>
      </c>
      <c r="G977" s="35">
        <v>32</v>
      </c>
      <c r="H977" s="35">
        <v>40</v>
      </c>
    </row>
    <row r="978" spans="1:8" ht="15" customHeight="1" x14ac:dyDescent="0.3">
      <c r="A978" s="34" t="s">
        <v>603</v>
      </c>
      <c r="B978" s="34" t="s">
        <v>390</v>
      </c>
      <c r="C978" s="34" t="s">
        <v>1635</v>
      </c>
      <c r="D978" s="34" t="s">
        <v>566</v>
      </c>
      <c r="E978" s="34" t="s">
        <v>604</v>
      </c>
      <c r="F978" s="34" t="s">
        <v>503</v>
      </c>
      <c r="G978" s="35">
        <v>32</v>
      </c>
      <c r="H978" s="35">
        <v>40</v>
      </c>
    </row>
    <row r="979" spans="1:8" ht="15" customHeight="1" x14ac:dyDescent="0.3">
      <c r="A979" s="34" t="s">
        <v>603</v>
      </c>
      <c r="B979" s="34" t="s">
        <v>390</v>
      </c>
      <c r="C979" s="34" t="s">
        <v>1635</v>
      </c>
      <c r="D979" s="34" t="s">
        <v>566</v>
      </c>
      <c r="E979" s="34" t="s">
        <v>1872</v>
      </c>
      <c r="F979" s="34" t="s">
        <v>504</v>
      </c>
      <c r="G979" s="35">
        <v>7</v>
      </c>
      <c r="H979" s="35">
        <v>100</v>
      </c>
    </row>
    <row r="980" spans="1:8" ht="15" customHeight="1" x14ac:dyDescent="0.3">
      <c r="A980" s="34" t="s">
        <v>603</v>
      </c>
      <c r="B980" s="34" t="s">
        <v>390</v>
      </c>
      <c r="C980" s="34" t="s">
        <v>1635</v>
      </c>
      <c r="D980" s="34" t="s">
        <v>566</v>
      </c>
      <c r="E980" s="34" t="s">
        <v>1873</v>
      </c>
      <c r="F980" s="34" t="s">
        <v>503</v>
      </c>
      <c r="G980" s="35">
        <v>7</v>
      </c>
      <c r="H980" s="35">
        <v>100</v>
      </c>
    </row>
    <row r="981" spans="1:8" ht="15" customHeight="1" x14ac:dyDescent="0.3">
      <c r="A981" s="34" t="s">
        <v>601</v>
      </c>
      <c r="B981" s="34" t="s">
        <v>600</v>
      </c>
      <c r="C981" s="34" t="s">
        <v>1635</v>
      </c>
      <c r="D981" s="34" t="s">
        <v>589</v>
      </c>
      <c r="E981" s="34" t="s">
        <v>602</v>
      </c>
      <c r="F981" s="34" t="s">
        <v>504</v>
      </c>
      <c r="G981" s="35">
        <v>17</v>
      </c>
      <c r="H981" s="35">
        <v>25</v>
      </c>
    </row>
    <row r="982" spans="1:8" ht="15" customHeight="1" x14ac:dyDescent="0.3">
      <c r="A982" s="34" t="s">
        <v>601</v>
      </c>
      <c r="B982" s="34" t="s">
        <v>600</v>
      </c>
      <c r="C982" s="34" t="s">
        <v>1635</v>
      </c>
      <c r="D982" s="34" t="s">
        <v>589</v>
      </c>
      <c r="E982" s="34" t="s">
        <v>599</v>
      </c>
      <c r="F982" s="34" t="s">
        <v>503</v>
      </c>
      <c r="G982" s="35">
        <v>17</v>
      </c>
      <c r="H982" s="35">
        <v>25</v>
      </c>
    </row>
    <row r="983" spans="1:8" ht="15" customHeight="1" x14ac:dyDescent="0.3">
      <c r="A983" s="34" t="s">
        <v>601</v>
      </c>
      <c r="B983" s="34" t="s">
        <v>600</v>
      </c>
      <c r="C983" s="34" t="s">
        <v>1635</v>
      </c>
      <c r="D983" s="34" t="s">
        <v>589</v>
      </c>
      <c r="E983" s="34" t="s">
        <v>1874</v>
      </c>
      <c r="F983" s="34" t="s">
        <v>504</v>
      </c>
      <c r="G983" s="35">
        <v>1</v>
      </c>
      <c r="H983" s="35">
        <v>1</v>
      </c>
    </row>
    <row r="984" spans="1:8" ht="15" customHeight="1" x14ac:dyDescent="0.3">
      <c r="A984" s="34" t="s">
        <v>598</v>
      </c>
      <c r="B984" s="34" t="s">
        <v>597</v>
      </c>
      <c r="C984" s="34" t="s">
        <v>1635</v>
      </c>
      <c r="D984" s="34" t="s">
        <v>577</v>
      </c>
      <c r="E984" s="34" t="s">
        <v>596</v>
      </c>
      <c r="F984" s="34" t="s">
        <v>503</v>
      </c>
      <c r="G984" s="35">
        <v>8</v>
      </c>
      <c r="H984" s="35">
        <v>25</v>
      </c>
    </row>
    <row r="985" spans="1:8" ht="15" customHeight="1" x14ac:dyDescent="0.3">
      <c r="A985" s="34" t="s">
        <v>595</v>
      </c>
      <c r="B985" s="34" t="s">
        <v>594</v>
      </c>
      <c r="C985" s="34" t="s">
        <v>1635</v>
      </c>
      <c r="D985" s="34" t="s">
        <v>577</v>
      </c>
      <c r="E985" s="34" t="s">
        <v>593</v>
      </c>
      <c r="F985" s="34" t="s">
        <v>503</v>
      </c>
      <c r="G985" s="35">
        <v>13</v>
      </c>
      <c r="H985" s="35">
        <v>30</v>
      </c>
    </row>
    <row r="986" spans="1:8" ht="15" customHeight="1" x14ac:dyDescent="0.3">
      <c r="A986" s="34" t="s">
        <v>590</v>
      </c>
      <c r="B986" s="34" t="s">
        <v>393</v>
      </c>
      <c r="C986" s="34" t="s">
        <v>1635</v>
      </c>
      <c r="D986" s="34" t="s">
        <v>589</v>
      </c>
      <c r="E986" s="34" t="s">
        <v>592</v>
      </c>
      <c r="F986" s="34" t="s">
        <v>504</v>
      </c>
      <c r="G986" s="35">
        <v>33</v>
      </c>
      <c r="H986" s="35">
        <v>40</v>
      </c>
    </row>
    <row r="987" spans="1:8" ht="15" customHeight="1" x14ac:dyDescent="0.3">
      <c r="A987" s="34" t="s">
        <v>590</v>
      </c>
      <c r="B987" s="34" t="s">
        <v>393</v>
      </c>
      <c r="C987" s="34" t="s">
        <v>1635</v>
      </c>
      <c r="D987" s="34" t="s">
        <v>589</v>
      </c>
      <c r="E987" s="34" t="s">
        <v>591</v>
      </c>
      <c r="F987" s="34" t="s">
        <v>503</v>
      </c>
      <c r="G987" s="35">
        <v>33</v>
      </c>
      <c r="H987" s="35">
        <v>40</v>
      </c>
    </row>
    <row r="988" spans="1:8" ht="15" customHeight="1" x14ac:dyDescent="0.3">
      <c r="A988" s="34" t="s">
        <v>590</v>
      </c>
      <c r="B988" s="34" t="s">
        <v>393</v>
      </c>
      <c r="C988" s="34" t="s">
        <v>1635</v>
      </c>
      <c r="D988" s="34" t="s">
        <v>2308</v>
      </c>
      <c r="E988" s="34" t="s">
        <v>1875</v>
      </c>
      <c r="F988" s="34" t="s">
        <v>504</v>
      </c>
      <c r="G988" s="35">
        <v>6</v>
      </c>
      <c r="H988" s="35">
        <v>100</v>
      </c>
    </row>
    <row r="989" spans="1:8" ht="15" customHeight="1" x14ac:dyDescent="0.3">
      <c r="A989" s="34" t="s">
        <v>590</v>
      </c>
      <c r="B989" s="34" t="s">
        <v>393</v>
      </c>
      <c r="C989" s="34" t="s">
        <v>1635</v>
      </c>
      <c r="D989" s="34" t="s">
        <v>2308</v>
      </c>
      <c r="E989" s="34" t="s">
        <v>1876</v>
      </c>
      <c r="F989" s="34" t="s">
        <v>503</v>
      </c>
      <c r="G989" s="35">
        <v>6</v>
      </c>
      <c r="H989" s="35">
        <v>100</v>
      </c>
    </row>
    <row r="990" spans="1:8" ht="15" customHeight="1" x14ac:dyDescent="0.3">
      <c r="A990" s="34" t="s">
        <v>587</v>
      </c>
      <c r="B990" s="34" t="s">
        <v>586</v>
      </c>
      <c r="C990" s="34" t="s">
        <v>1635</v>
      </c>
      <c r="E990" s="34" t="s">
        <v>585</v>
      </c>
      <c r="F990" s="34" t="s">
        <v>503</v>
      </c>
      <c r="G990" s="35">
        <v>1</v>
      </c>
      <c r="H990" s="35">
        <v>100</v>
      </c>
    </row>
    <row r="991" spans="1:8" ht="15" customHeight="1" x14ac:dyDescent="0.3">
      <c r="A991" s="34" t="s">
        <v>587</v>
      </c>
      <c r="B991" s="34" t="s">
        <v>586</v>
      </c>
      <c r="C991" s="34" t="s">
        <v>1635</v>
      </c>
      <c r="D991" s="34" t="s">
        <v>577</v>
      </c>
      <c r="E991" s="34" t="s">
        <v>588</v>
      </c>
      <c r="F991" s="34" t="s">
        <v>503</v>
      </c>
      <c r="G991" s="35">
        <v>5</v>
      </c>
      <c r="H991" s="35">
        <v>100</v>
      </c>
    </row>
    <row r="992" spans="1:8" ht="15" customHeight="1" x14ac:dyDescent="0.3">
      <c r="A992" s="34" t="s">
        <v>2169</v>
      </c>
      <c r="B992" s="34" t="s">
        <v>584</v>
      </c>
      <c r="C992" s="34" t="s">
        <v>1635</v>
      </c>
      <c r="D992" s="34" t="s">
        <v>583</v>
      </c>
      <c r="E992" s="34" t="s">
        <v>2170</v>
      </c>
      <c r="F992" s="34" t="s">
        <v>504</v>
      </c>
      <c r="G992" s="35">
        <v>10</v>
      </c>
      <c r="H992" s="35">
        <v>30</v>
      </c>
    </row>
    <row r="993" spans="1:8" ht="15" customHeight="1" x14ac:dyDescent="0.3">
      <c r="A993" s="34" t="s">
        <v>2169</v>
      </c>
      <c r="B993" s="34" t="s">
        <v>584</v>
      </c>
      <c r="C993" s="34" t="s">
        <v>1635</v>
      </c>
      <c r="D993" s="34" t="s">
        <v>583</v>
      </c>
      <c r="E993" s="34" t="s">
        <v>2171</v>
      </c>
      <c r="F993" s="34" t="s">
        <v>503</v>
      </c>
      <c r="G993" s="35">
        <v>10</v>
      </c>
      <c r="H993" s="35">
        <v>30</v>
      </c>
    </row>
    <row r="994" spans="1:8" ht="15" customHeight="1" x14ac:dyDescent="0.3">
      <c r="A994" s="34" t="s">
        <v>579</v>
      </c>
      <c r="B994" s="34" t="s">
        <v>578</v>
      </c>
      <c r="C994" s="34" t="s">
        <v>1635</v>
      </c>
      <c r="D994" s="34" t="s">
        <v>577</v>
      </c>
      <c r="E994" s="34" t="s">
        <v>580</v>
      </c>
      <c r="F994" s="34" t="s">
        <v>504</v>
      </c>
      <c r="G994" s="35">
        <v>33</v>
      </c>
      <c r="H994" s="35">
        <v>40</v>
      </c>
    </row>
    <row r="995" spans="1:8" ht="15" customHeight="1" x14ac:dyDescent="0.3">
      <c r="A995" s="34" t="s">
        <v>579</v>
      </c>
      <c r="B995" s="34" t="s">
        <v>578</v>
      </c>
      <c r="C995" s="34" t="s">
        <v>1635</v>
      </c>
      <c r="D995" s="34" t="s">
        <v>577</v>
      </c>
      <c r="E995" s="34" t="s">
        <v>576</v>
      </c>
      <c r="F995" s="34" t="s">
        <v>503</v>
      </c>
      <c r="G995" s="35">
        <v>33</v>
      </c>
      <c r="H995" s="35">
        <v>40</v>
      </c>
    </row>
    <row r="996" spans="1:8" ht="15" customHeight="1" x14ac:dyDescent="0.3">
      <c r="A996" s="34" t="s">
        <v>579</v>
      </c>
      <c r="B996" s="34" t="s">
        <v>578</v>
      </c>
      <c r="C996" s="34" t="s">
        <v>1635</v>
      </c>
      <c r="D996" s="34" t="s">
        <v>2308</v>
      </c>
      <c r="E996" s="34" t="s">
        <v>582</v>
      </c>
      <c r="F996" s="34" t="s">
        <v>504</v>
      </c>
      <c r="G996" s="35">
        <v>8</v>
      </c>
      <c r="H996" s="35">
        <v>100</v>
      </c>
    </row>
    <row r="997" spans="1:8" ht="15" customHeight="1" x14ac:dyDescent="0.3">
      <c r="A997" s="34" t="s">
        <v>579</v>
      </c>
      <c r="B997" s="34" t="s">
        <v>578</v>
      </c>
      <c r="C997" s="34" t="s">
        <v>1635</v>
      </c>
      <c r="D997" s="34" t="s">
        <v>2308</v>
      </c>
      <c r="E997" s="34" t="s">
        <v>581</v>
      </c>
      <c r="F997" s="34" t="s">
        <v>503</v>
      </c>
      <c r="G997" s="35">
        <v>8</v>
      </c>
      <c r="H997" s="35">
        <v>100</v>
      </c>
    </row>
    <row r="998" spans="1:8" ht="15" customHeight="1" x14ac:dyDescent="0.3">
      <c r="A998" s="34" t="s">
        <v>1877</v>
      </c>
      <c r="B998" s="34" t="s">
        <v>404</v>
      </c>
      <c r="C998" s="34" t="s">
        <v>1635</v>
      </c>
      <c r="D998" s="34" t="s">
        <v>1586</v>
      </c>
      <c r="E998" s="34" t="s">
        <v>1878</v>
      </c>
      <c r="F998" s="34" t="s">
        <v>504</v>
      </c>
      <c r="G998" s="35">
        <v>7</v>
      </c>
      <c r="H998" s="35">
        <v>10</v>
      </c>
    </row>
    <row r="999" spans="1:8" ht="15" customHeight="1" x14ac:dyDescent="0.3">
      <c r="A999" s="34" t="s">
        <v>1877</v>
      </c>
      <c r="B999" s="34" t="s">
        <v>404</v>
      </c>
      <c r="C999" s="34" t="s">
        <v>1635</v>
      </c>
      <c r="D999" s="34" t="s">
        <v>1586</v>
      </c>
      <c r="E999" s="34" t="s">
        <v>1879</v>
      </c>
      <c r="F999" s="34" t="s">
        <v>503</v>
      </c>
      <c r="G999" s="35">
        <v>7</v>
      </c>
      <c r="H999" s="35">
        <v>10</v>
      </c>
    </row>
    <row r="1000" spans="1:8" ht="15" customHeight="1" x14ac:dyDescent="0.3">
      <c r="A1000" s="34" t="s">
        <v>1877</v>
      </c>
      <c r="B1000" s="34" t="s">
        <v>404</v>
      </c>
      <c r="C1000" s="34" t="s">
        <v>1635</v>
      </c>
      <c r="D1000" s="34" t="s">
        <v>2258</v>
      </c>
      <c r="E1000" s="34" t="s">
        <v>1880</v>
      </c>
      <c r="F1000" s="34" t="s">
        <v>504</v>
      </c>
      <c r="G1000" s="35">
        <v>33</v>
      </c>
      <c r="H1000" s="35">
        <v>100</v>
      </c>
    </row>
    <row r="1001" spans="1:8" ht="15" customHeight="1" x14ac:dyDescent="0.3">
      <c r="A1001" s="34" t="s">
        <v>1877</v>
      </c>
      <c r="B1001" s="34" t="s">
        <v>404</v>
      </c>
      <c r="C1001" s="34" t="s">
        <v>1635</v>
      </c>
      <c r="D1001" s="34" t="s">
        <v>2287</v>
      </c>
      <c r="E1001" s="34" t="s">
        <v>1881</v>
      </c>
      <c r="F1001" s="34" t="s">
        <v>503</v>
      </c>
      <c r="G1001" s="35">
        <v>11</v>
      </c>
      <c r="H1001" s="35">
        <v>11</v>
      </c>
    </row>
    <row r="1002" spans="1:8" ht="15" customHeight="1" x14ac:dyDescent="0.3">
      <c r="A1002" s="34" t="s">
        <v>1877</v>
      </c>
      <c r="B1002" s="34" t="s">
        <v>404</v>
      </c>
      <c r="C1002" s="34" t="s">
        <v>1635</v>
      </c>
      <c r="D1002" s="34" t="s">
        <v>2287</v>
      </c>
      <c r="E1002" s="34" t="s">
        <v>1882</v>
      </c>
      <c r="F1002" s="34" t="s">
        <v>503</v>
      </c>
      <c r="G1002" s="35">
        <v>11</v>
      </c>
      <c r="H1002" s="35">
        <v>11</v>
      </c>
    </row>
    <row r="1003" spans="1:8" ht="15" customHeight="1" x14ac:dyDescent="0.3">
      <c r="A1003" s="34" t="s">
        <v>1877</v>
      </c>
      <c r="B1003" s="34" t="s">
        <v>404</v>
      </c>
      <c r="C1003" s="34" t="s">
        <v>1635</v>
      </c>
      <c r="D1003" s="34" t="s">
        <v>2258</v>
      </c>
      <c r="E1003" s="34" t="s">
        <v>1883</v>
      </c>
      <c r="F1003" s="34" t="s">
        <v>503</v>
      </c>
      <c r="G1003" s="35">
        <v>11</v>
      </c>
      <c r="H1003" s="35">
        <v>11</v>
      </c>
    </row>
    <row r="1004" spans="1:8" ht="15" customHeight="1" x14ac:dyDescent="0.3">
      <c r="A1004" s="34" t="s">
        <v>573</v>
      </c>
      <c r="B1004" s="34" t="s">
        <v>391</v>
      </c>
      <c r="C1004" s="34" t="s">
        <v>1635</v>
      </c>
      <c r="D1004" s="34" t="s">
        <v>572</v>
      </c>
      <c r="E1004" s="34" t="s">
        <v>575</v>
      </c>
      <c r="F1004" s="34" t="s">
        <v>504</v>
      </c>
      <c r="G1004" s="35">
        <v>30</v>
      </c>
      <c r="H1004" s="35">
        <v>40</v>
      </c>
    </row>
    <row r="1005" spans="1:8" ht="15" customHeight="1" x14ac:dyDescent="0.3">
      <c r="A1005" s="34" t="s">
        <v>573</v>
      </c>
      <c r="B1005" s="34" t="s">
        <v>391</v>
      </c>
      <c r="C1005" s="34" t="s">
        <v>1635</v>
      </c>
      <c r="D1005" s="34" t="s">
        <v>572</v>
      </c>
      <c r="E1005" s="34" t="s">
        <v>574</v>
      </c>
      <c r="F1005" s="34" t="s">
        <v>503</v>
      </c>
      <c r="G1005" s="35">
        <v>30</v>
      </c>
      <c r="H1005" s="35">
        <v>40</v>
      </c>
    </row>
    <row r="1006" spans="1:8" ht="15" customHeight="1" x14ac:dyDescent="0.3">
      <c r="A1006" s="34" t="s">
        <v>573</v>
      </c>
      <c r="B1006" s="34" t="s">
        <v>391</v>
      </c>
      <c r="C1006" s="34" t="s">
        <v>1635</v>
      </c>
      <c r="D1006" s="34" t="s">
        <v>2309</v>
      </c>
      <c r="E1006" s="34" t="s">
        <v>1884</v>
      </c>
      <c r="F1006" s="34" t="s">
        <v>504</v>
      </c>
      <c r="G1006" s="35">
        <v>11</v>
      </c>
      <c r="H1006" s="35">
        <v>100</v>
      </c>
    </row>
    <row r="1007" spans="1:8" ht="15" customHeight="1" x14ac:dyDescent="0.3">
      <c r="A1007" s="34" t="s">
        <v>573</v>
      </c>
      <c r="B1007" s="34" t="s">
        <v>391</v>
      </c>
      <c r="C1007" s="34" t="s">
        <v>1635</v>
      </c>
      <c r="D1007" s="34" t="s">
        <v>2309</v>
      </c>
      <c r="E1007" s="34" t="s">
        <v>1885</v>
      </c>
      <c r="F1007" s="34" t="s">
        <v>503</v>
      </c>
      <c r="G1007" s="35">
        <v>11</v>
      </c>
      <c r="H1007" s="35">
        <v>100</v>
      </c>
    </row>
    <row r="1008" spans="1:8" ht="15" customHeight="1" x14ac:dyDescent="0.3">
      <c r="A1008" s="34" t="s">
        <v>2243</v>
      </c>
      <c r="B1008" s="34" t="s">
        <v>2244</v>
      </c>
      <c r="C1008" s="34" t="s">
        <v>1635</v>
      </c>
      <c r="D1008" s="34" t="s">
        <v>589</v>
      </c>
      <c r="E1008" s="34" t="s">
        <v>2245</v>
      </c>
      <c r="F1008" s="34" t="s">
        <v>556</v>
      </c>
      <c r="G1008" s="35">
        <v>1</v>
      </c>
      <c r="H1008" s="35">
        <v>10</v>
      </c>
    </row>
    <row r="1009" spans="1:8" ht="15" customHeight="1" x14ac:dyDescent="0.3">
      <c r="A1009" s="34" t="s">
        <v>1634</v>
      </c>
      <c r="B1009" s="34" t="s">
        <v>387</v>
      </c>
      <c r="C1009" s="34" t="s">
        <v>1635</v>
      </c>
      <c r="D1009" s="34" t="s">
        <v>1032</v>
      </c>
      <c r="E1009" s="34" t="s">
        <v>1886</v>
      </c>
      <c r="F1009" s="34" t="s">
        <v>504</v>
      </c>
      <c r="G1009" s="35">
        <v>88</v>
      </c>
      <c r="H1009" s="35">
        <v>105</v>
      </c>
    </row>
    <row r="1010" spans="1:8" ht="15" customHeight="1" x14ac:dyDescent="0.3">
      <c r="A1010" s="34" t="s">
        <v>1634</v>
      </c>
      <c r="B1010" s="34" t="s">
        <v>387</v>
      </c>
      <c r="C1010" s="34" t="s">
        <v>1635</v>
      </c>
      <c r="D1010" s="34" t="s">
        <v>1032</v>
      </c>
      <c r="E1010" s="34" t="s">
        <v>1887</v>
      </c>
      <c r="F1010" s="34" t="s">
        <v>503</v>
      </c>
      <c r="G1010" s="35">
        <v>50</v>
      </c>
      <c r="H1010" s="35">
        <v>51</v>
      </c>
    </row>
    <row r="1011" spans="1:8" ht="15" customHeight="1" x14ac:dyDescent="0.3">
      <c r="A1011" s="34" t="s">
        <v>1634</v>
      </c>
      <c r="B1011" s="34" t="s">
        <v>387</v>
      </c>
      <c r="C1011" s="34" t="s">
        <v>1635</v>
      </c>
      <c r="D1011" s="34" t="s">
        <v>1032</v>
      </c>
      <c r="E1011" s="34" t="s">
        <v>1888</v>
      </c>
      <c r="F1011" s="34" t="s">
        <v>503</v>
      </c>
      <c r="G1011" s="35">
        <v>38</v>
      </c>
      <c r="H1011" s="35">
        <v>55</v>
      </c>
    </row>
    <row r="1012" spans="1:8" ht="15" customHeight="1" x14ac:dyDescent="0.3">
      <c r="A1012" s="34" t="s">
        <v>1889</v>
      </c>
      <c r="B1012" s="34" t="s">
        <v>387</v>
      </c>
      <c r="C1012" s="34" t="s">
        <v>1635</v>
      </c>
      <c r="D1012" s="34" t="s">
        <v>85</v>
      </c>
      <c r="E1012" s="34" t="s">
        <v>1890</v>
      </c>
      <c r="F1012" s="34" t="s">
        <v>504</v>
      </c>
      <c r="G1012" s="35">
        <v>24</v>
      </c>
      <c r="H1012" s="35">
        <v>32</v>
      </c>
    </row>
    <row r="1013" spans="1:8" ht="15" customHeight="1" x14ac:dyDescent="0.3">
      <c r="A1013" s="34" t="s">
        <v>1889</v>
      </c>
      <c r="B1013" s="34" t="s">
        <v>387</v>
      </c>
      <c r="C1013" s="34" t="s">
        <v>1635</v>
      </c>
      <c r="D1013" s="34" t="s">
        <v>85</v>
      </c>
      <c r="E1013" s="34" t="s">
        <v>1891</v>
      </c>
      <c r="F1013" s="34" t="s">
        <v>503</v>
      </c>
      <c r="G1013" s="35">
        <v>28</v>
      </c>
      <c r="H1013" s="35">
        <v>32</v>
      </c>
    </row>
    <row r="1014" spans="1:8" ht="15" customHeight="1" x14ac:dyDescent="0.3">
      <c r="A1014" s="34" t="s">
        <v>1634</v>
      </c>
      <c r="B1014" s="34" t="s">
        <v>387</v>
      </c>
      <c r="C1014" s="34" t="s">
        <v>1635</v>
      </c>
      <c r="D1014" s="34" t="s">
        <v>85</v>
      </c>
      <c r="E1014" s="34" t="s">
        <v>1892</v>
      </c>
      <c r="F1014" s="34" t="s">
        <v>504</v>
      </c>
      <c r="G1014" s="35">
        <v>36</v>
      </c>
      <c r="H1014" s="35">
        <v>44</v>
      </c>
    </row>
    <row r="1015" spans="1:8" ht="15" customHeight="1" x14ac:dyDescent="0.3">
      <c r="A1015" s="34" t="s">
        <v>1634</v>
      </c>
      <c r="B1015" s="34" t="s">
        <v>387</v>
      </c>
      <c r="C1015" s="34" t="s">
        <v>1635</v>
      </c>
      <c r="D1015" s="34" t="s">
        <v>85</v>
      </c>
      <c r="E1015" s="34" t="s">
        <v>1893</v>
      </c>
      <c r="F1015" s="34" t="s">
        <v>503</v>
      </c>
      <c r="G1015" s="35">
        <v>23</v>
      </c>
      <c r="H1015" s="35">
        <v>23</v>
      </c>
    </row>
    <row r="1016" spans="1:8" ht="15" customHeight="1" x14ac:dyDescent="0.3">
      <c r="A1016" s="34" t="s">
        <v>1634</v>
      </c>
      <c r="B1016" s="34" t="s">
        <v>387</v>
      </c>
      <c r="C1016" s="34" t="s">
        <v>1635</v>
      </c>
      <c r="D1016" s="34" t="s">
        <v>85</v>
      </c>
      <c r="E1016" s="34" t="s">
        <v>1894</v>
      </c>
      <c r="F1016" s="34" t="s">
        <v>503</v>
      </c>
      <c r="G1016" s="35">
        <v>13</v>
      </c>
      <c r="H1016" s="35">
        <v>22</v>
      </c>
    </row>
    <row r="1017" spans="1:8" ht="15" customHeight="1" x14ac:dyDescent="0.3">
      <c r="A1017" s="34" t="s">
        <v>1634</v>
      </c>
      <c r="B1017" s="34" t="s">
        <v>387</v>
      </c>
      <c r="C1017" s="34" t="s">
        <v>1635</v>
      </c>
      <c r="D1017" s="34" t="s">
        <v>85</v>
      </c>
      <c r="E1017" s="34" t="s">
        <v>1895</v>
      </c>
      <c r="F1017" s="34" t="s">
        <v>504</v>
      </c>
      <c r="G1017" s="35">
        <v>53</v>
      </c>
      <c r="H1017" s="35">
        <v>200</v>
      </c>
    </row>
    <row r="1018" spans="1:8" ht="15" customHeight="1" x14ac:dyDescent="0.3">
      <c r="A1018" s="34" t="s">
        <v>1634</v>
      </c>
      <c r="B1018" s="34" t="s">
        <v>387</v>
      </c>
      <c r="C1018" s="34" t="s">
        <v>1635</v>
      </c>
      <c r="D1018" s="34" t="s">
        <v>85</v>
      </c>
      <c r="E1018" s="34" t="s">
        <v>1896</v>
      </c>
      <c r="F1018" s="34" t="s">
        <v>503</v>
      </c>
      <c r="G1018" s="35">
        <v>53</v>
      </c>
      <c r="H1018" s="35">
        <v>200</v>
      </c>
    </row>
    <row r="1019" spans="1:8" ht="15" customHeight="1" x14ac:dyDescent="0.3">
      <c r="A1019" s="34" t="s">
        <v>1897</v>
      </c>
      <c r="B1019" s="34" t="s">
        <v>387</v>
      </c>
      <c r="C1019" s="34" t="s">
        <v>1635</v>
      </c>
      <c r="D1019" s="34" t="s">
        <v>85</v>
      </c>
      <c r="E1019" s="34" t="s">
        <v>1898</v>
      </c>
      <c r="F1019" s="34" t="s">
        <v>504</v>
      </c>
      <c r="G1019" s="35">
        <v>30</v>
      </c>
      <c r="H1019" s="35">
        <v>100</v>
      </c>
    </row>
    <row r="1020" spans="1:8" ht="15" customHeight="1" x14ac:dyDescent="0.3">
      <c r="A1020" s="34" t="s">
        <v>1897</v>
      </c>
      <c r="B1020" s="34" t="s">
        <v>387</v>
      </c>
      <c r="C1020" s="34" t="s">
        <v>1635</v>
      </c>
      <c r="D1020" s="34" t="s">
        <v>85</v>
      </c>
      <c r="E1020" s="34" t="s">
        <v>1899</v>
      </c>
      <c r="F1020" s="34" t="s">
        <v>503</v>
      </c>
      <c r="G1020" s="35">
        <v>30</v>
      </c>
      <c r="H1020" s="35">
        <v>100</v>
      </c>
    </row>
    <row r="1021" spans="1:8" ht="15" customHeight="1" x14ac:dyDescent="0.3">
      <c r="A1021" s="34" t="s">
        <v>1634</v>
      </c>
      <c r="B1021" s="34" t="s">
        <v>387</v>
      </c>
      <c r="C1021" s="34" t="s">
        <v>1635</v>
      </c>
      <c r="D1021" s="34" t="s">
        <v>1032</v>
      </c>
      <c r="E1021" s="34" t="s">
        <v>1900</v>
      </c>
      <c r="F1021" s="34" t="s">
        <v>504</v>
      </c>
      <c r="G1021" s="35">
        <v>48</v>
      </c>
      <c r="H1021" s="35">
        <v>100</v>
      </c>
    </row>
    <row r="1022" spans="1:8" ht="15" customHeight="1" x14ac:dyDescent="0.3">
      <c r="A1022" s="34" t="s">
        <v>1634</v>
      </c>
      <c r="B1022" s="34" t="s">
        <v>387</v>
      </c>
      <c r="C1022" s="34" t="s">
        <v>1635</v>
      </c>
      <c r="D1022" s="34" t="s">
        <v>1032</v>
      </c>
      <c r="E1022" s="34" t="s">
        <v>1901</v>
      </c>
      <c r="F1022" s="34" t="s">
        <v>503</v>
      </c>
      <c r="G1022" s="35">
        <v>48</v>
      </c>
      <c r="H1022" s="35">
        <v>100</v>
      </c>
    </row>
    <row r="1023" spans="1:8" ht="15" customHeight="1" x14ac:dyDescent="0.3">
      <c r="A1023" s="34" t="s">
        <v>2172</v>
      </c>
      <c r="B1023" s="34" t="s">
        <v>387</v>
      </c>
      <c r="C1023" s="34" t="s">
        <v>1635</v>
      </c>
      <c r="D1023" s="34" t="s">
        <v>2061</v>
      </c>
      <c r="E1023" s="34" t="s">
        <v>2173</v>
      </c>
      <c r="F1023" s="34" t="s">
        <v>504</v>
      </c>
      <c r="G1023" s="35">
        <v>35</v>
      </c>
      <c r="H1023" s="35">
        <v>40</v>
      </c>
    </row>
    <row r="1024" spans="1:8" ht="15" customHeight="1" x14ac:dyDescent="0.3">
      <c r="A1024" s="34" t="s">
        <v>2172</v>
      </c>
      <c r="B1024" s="34" t="s">
        <v>387</v>
      </c>
      <c r="C1024" s="34" t="s">
        <v>1635</v>
      </c>
      <c r="D1024" s="34" t="s">
        <v>2061</v>
      </c>
      <c r="E1024" s="34" t="s">
        <v>2174</v>
      </c>
      <c r="F1024" s="34" t="s">
        <v>503</v>
      </c>
      <c r="G1024" s="35">
        <v>35</v>
      </c>
      <c r="H1024" s="35">
        <v>40</v>
      </c>
    </row>
    <row r="1025" spans="1:8" ht="15" customHeight="1" x14ac:dyDescent="0.3">
      <c r="A1025" s="34" t="s">
        <v>1902</v>
      </c>
      <c r="B1025" s="34" t="s">
        <v>1903</v>
      </c>
      <c r="C1025" s="34" t="s">
        <v>1635</v>
      </c>
      <c r="D1025" s="34" t="s">
        <v>85</v>
      </c>
      <c r="E1025" s="34" t="s">
        <v>1904</v>
      </c>
      <c r="F1025" s="34" t="s">
        <v>504</v>
      </c>
      <c r="G1025" s="35">
        <v>8</v>
      </c>
      <c r="H1025" s="35">
        <v>100</v>
      </c>
    </row>
    <row r="1026" spans="1:8" ht="15" customHeight="1" x14ac:dyDescent="0.3">
      <c r="A1026" s="34" t="s">
        <v>1902</v>
      </c>
      <c r="B1026" s="34" t="s">
        <v>1903</v>
      </c>
      <c r="C1026" s="34" t="s">
        <v>1635</v>
      </c>
      <c r="D1026" s="34" t="s">
        <v>85</v>
      </c>
      <c r="E1026" s="34" t="s">
        <v>1905</v>
      </c>
      <c r="F1026" s="34" t="s">
        <v>503</v>
      </c>
      <c r="G1026" s="35">
        <v>8</v>
      </c>
      <c r="H1026" s="35">
        <v>100</v>
      </c>
    </row>
    <row r="1027" spans="1:8" ht="15" customHeight="1" x14ac:dyDescent="0.3">
      <c r="A1027" s="34" t="s">
        <v>1902</v>
      </c>
      <c r="B1027" s="34" t="s">
        <v>1903</v>
      </c>
      <c r="C1027" s="34" t="s">
        <v>1635</v>
      </c>
      <c r="D1027" s="34" t="s">
        <v>1032</v>
      </c>
      <c r="E1027" s="34" t="s">
        <v>1906</v>
      </c>
      <c r="F1027" s="34" t="s">
        <v>504</v>
      </c>
      <c r="G1027" s="35">
        <v>6</v>
      </c>
      <c r="H1027" s="35">
        <v>100</v>
      </c>
    </row>
    <row r="1028" spans="1:8" ht="15" customHeight="1" x14ac:dyDescent="0.3">
      <c r="A1028" s="34" t="s">
        <v>1902</v>
      </c>
      <c r="B1028" s="34" t="s">
        <v>1903</v>
      </c>
      <c r="C1028" s="34" t="s">
        <v>1635</v>
      </c>
      <c r="D1028" s="34" t="s">
        <v>1032</v>
      </c>
      <c r="E1028" s="34" t="s">
        <v>1907</v>
      </c>
      <c r="F1028" s="34" t="s">
        <v>503</v>
      </c>
      <c r="G1028" s="35">
        <v>6</v>
      </c>
      <c r="H1028" s="35">
        <v>100</v>
      </c>
    </row>
    <row r="1029" spans="1:8" ht="15" customHeight="1" x14ac:dyDescent="0.3">
      <c r="A1029" s="34" t="s">
        <v>568</v>
      </c>
      <c r="B1029" s="34" t="s">
        <v>567</v>
      </c>
      <c r="C1029" s="34" t="s">
        <v>1635</v>
      </c>
      <c r="D1029" s="34" t="s">
        <v>566</v>
      </c>
      <c r="E1029" s="34" t="s">
        <v>571</v>
      </c>
      <c r="F1029" s="34" t="s">
        <v>504</v>
      </c>
      <c r="G1029" s="35">
        <v>18</v>
      </c>
      <c r="H1029" s="35">
        <v>100</v>
      </c>
    </row>
    <row r="1030" spans="1:8" ht="15" customHeight="1" x14ac:dyDescent="0.3">
      <c r="A1030" s="34" t="s">
        <v>568</v>
      </c>
      <c r="B1030" s="34" t="s">
        <v>567</v>
      </c>
      <c r="C1030" s="34" t="s">
        <v>1635</v>
      </c>
      <c r="D1030" s="34" t="s">
        <v>566</v>
      </c>
      <c r="E1030" s="34" t="s">
        <v>570</v>
      </c>
      <c r="F1030" s="34" t="s">
        <v>504</v>
      </c>
      <c r="G1030" s="35">
        <v>20</v>
      </c>
      <c r="H1030" s="35">
        <v>100</v>
      </c>
    </row>
    <row r="1031" spans="1:8" ht="15" customHeight="1" x14ac:dyDescent="0.3">
      <c r="A1031" s="34" t="s">
        <v>568</v>
      </c>
      <c r="B1031" s="34" t="s">
        <v>567</v>
      </c>
      <c r="C1031" s="34" t="s">
        <v>1635</v>
      </c>
      <c r="D1031" s="34" t="s">
        <v>566</v>
      </c>
      <c r="E1031" s="34" t="s">
        <v>569</v>
      </c>
      <c r="F1031" s="34" t="s">
        <v>504</v>
      </c>
      <c r="G1031" s="35">
        <v>35</v>
      </c>
      <c r="H1031" s="35">
        <v>40</v>
      </c>
    </row>
    <row r="1032" spans="1:8" ht="15" customHeight="1" x14ac:dyDescent="0.3">
      <c r="A1032" s="34" t="s">
        <v>568</v>
      </c>
      <c r="B1032" s="34" t="s">
        <v>567</v>
      </c>
      <c r="C1032" s="34" t="s">
        <v>1635</v>
      </c>
      <c r="D1032" s="34" t="s">
        <v>566</v>
      </c>
      <c r="E1032" s="34" t="s">
        <v>565</v>
      </c>
      <c r="F1032" s="34" t="s">
        <v>504</v>
      </c>
      <c r="G1032" s="35">
        <v>21</v>
      </c>
      <c r="H1032" s="35">
        <v>40</v>
      </c>
    </row>
    <row r="1033" spans="1:8" ht="15" customHeight="1" x14ac:dyDescent="0.3">
      <c r="A1033" s="34" t="s">
        <v>563</v>
      </c>
      <c r="B1033" s="34" t="s">
        <v>562</v>
      </c>
      <c r="C1033" s="34" t="s">
        <v>1635</v>
      </c>
      <c r="D1033" s="34" t="s">
        <v>439</v>
      </c>
      <c r="E1033" s="34" t="s">
        <v>561</v>
      </c>
      <c r="F1033" s="34" t="s">
        <v>503</v>
      </c>
      <c r="G1033" s="35">
        <v>22</v>
      </c>
      <c r="H1033" s="35">
        <v>100</v>
      </c>
    </row>
    <row r="1034" spans="1:8" ht="15" customHeight="1" x14ac:dyDescent="0.3">
      <c r="A1034" s="34" t="s">
        <v>559</v>
      </c>
      <c r="B1034" s="34" t="s">
        <v>558</v>
      </c>
      <c r="C1034" s="34" t="s">
        <v>1635</v>
      </c>
      <c r="D1034" s="34" t="s">
        <v>529</v>
      </c>
      <c r="E1034" s="34" t="s">
        <v>560</v>
      </c>
      <c r="F1034" s="34" t="s">
        <v>556</v>
      </c>
      <c r="G1034" s="35">
        <v>26</v>
      </c>
      <c r="H1034" s="35">
        <v>100</v>
      </c>
    </row>
    <row r="1035" spans="1:8" ht="15" customHeight="1" x14ac:dyDescent="0.3">
      <c r="A1035" s="34" t="s">
        <v>559</v>
      </c>
      <c r="B1035" s="34" t="s">
        <v>558</v>
      </c>
      <c r="C1035" s="34" t="s">
        <v>1635</v>
      </c>
      <c r="D1035" s="34" t="s">
        <v>529</v>
      </c>
      <c r="E1035" s="34" t="s">
        <v>557</v>
      </c>
      <c r="F1035" s="34" t="s">
        <v>556</v>
      </c>
      <c r="G1035" s="35">
        <v>20</v>
      </c>
      <c r="H1035" s="35">
        <v>100</v>
      </c>
    </row>
    <row r="1036" spans="1:8" ht="15" customHeight="1" x14ac:dyDescent="0.3">
      <c r="A1036" s="34" t="s">
        <v>544</v>
      </c>
      <c r="B1036" s="34" t="s">
        <v>37</v>
      </c>
      <c r="C1036" s="34" t="s">
        <v>1635</v>
      </c>
      <c r="D1036" s="34" t="s">
        <v>2310</v>
      </c>
      <c r="E1036" s="34" t="s">
        <v>553</v>
      </c>
      <c r="F1036" s="34" t="s">
        <v>504</v>
      </c>
      <c r="G1036" s="35">
        <v>55</v>
      </c>
      <c r="H1036" s="35">
        <v>70</v>
      </c>
    </row>
    <row r="1037" spans="1:8" ht="15" customHeight="1" x14ac:dyDescent="0.3">
      <c r="A1037" s="34" t="s">
        <v>544</v>
      </c>
      <c r="B1037" s="34" t="s">
        <v>37</v>
      </c>
      <c r="C1037" s="34" t="s">
        <v>1635</v>
      </c>
      <c r="D1037" s="34" t="s">
        <v>2310</v>
      </c>
      <c r="E1037" s="34" t="s">
        <v>552</v>
      </c>
      <c r="F1037" s="34" t="s">
        <v>503</v>
      </c>
      <c r="G1037" s="35">
        <v>34</v>
      </c>
      <c r="H1037" s="35">
        <v>35</v>
      </c>
    </row>
    <row r="1038" spans="1:8" ht="15" customHeight="1" x14ac:dyDescent="0.3">
      <c r="A1038" s="34" t="s">
        <v>544</v>
      </c>
      <c r="B1038" s="34" t="s">
        <v>37</v>
      </c>
      <c r="C1038" s="34" t="s">
        <v>1635</v>
      </c>
      <c r="D1038" s="34" t="s">
        <v>2310</v>
      </c>
      <c r="E1038" s="34" t="s">
        <v>551</v>
      </c>
      <c r="F1038" s="34" t="s">
        <v>503</v>
      </c>
      <c r="G1038" s="35">
        <v>21</v>
      </c>
      <c r="H1038" s="35">
        <v>35</v>
      </c>
    </row>
    <row r="1039" spans="1:8" ht="15" customHeight="1" x14ac:dyDescent="0.3">
      <c r="A1039" s="34" t="s">
        <v>549</v>
      </c>
      <c r="B1039" s="34" t="s">
        <v>37</v>
      </c>
      <c r="C1039" s="34" t="s">
        <v>1635</v>
      </c>
      <c r="D1039" s="34" t="s">
        <v>2295</v>
      </c>
      <c r="E1039" s="34" t="s">
        <v>550</v>
      </c>
      <c r="F1039" s="34" t="s">
        <v>504</v>
      </c>
      <c r="G1039" s="35">
        <v>11</v>
      </c>
      <c r="H1039" s="35">
        <v>20</v>
      </c>
    </row>
    <row r="1040" spans="1:8" ht="15" customHeight="1" x14ac:dyDescent="0.3">
      <c r="A1040" s="34" t="s">
        <v>549</v>
      </c>
      <c r="B1040" s="34" t="s">
        <v>37</v>
      </c>
      <c r="C1040" s="34" t="s">
        <v>1635</v>
      </c>
      <c r="D1040" s="34" t="s">
        <v>2295</v>
      </c>
      <c r="E1040" s="34" t="s">
        <v>548</v>
      </c>
      <c r="F1040" s="34" t="s">
        <v>503</v>
      </c>
      <c r="G1040" s="35">
        <v>11</v>
      </c>
      <c r="H1040" s="35">
        <v>20</v>
      </c>
    </row>
    <row r="1041" spans="1:8" ht="15" customHeight="1" x14ac:dyDescent="0.3">
      <c r="A1041" s="34" t="s">
        <v>544</v>
      </c>
      <c r="B1041" s="34" t="s">
        <v>37</v>
      </c>
      <c r="C1041" s="34" t="s">
        <v>1635</v>
      </c>
      <c r="D1041" s="34" t="s">
        <v>178</v>
      </c>
      <c r="E1041" s="34" t="s">
        <v>555</v>
      </c>
      <c r="F1041" s="34" t="s">
        <v>504</v>
      </c>
      <c r="G1041" s="35">
        <v>19</v>
      </c>
      <c r="H1041" s="35">
        <v>30</v>
      </c>
    </row>
    <row r="1042" spans="1:8" ht="15" customHeight="1" x14ac:dyDescent="0.3">
      <c r="A1042" s="34" t="s">
        <v>544</v>
      </c>
      <c r="B1042" s="34" t="s">
        <v>37</v>
      </c>
      <c r="C1042" s="34" t="s">
        <v>1635</v>
      </c>
      <c r="D1042" s="34" t="s">
        <v>178</v>
      </c>
      <c r="E1042" s="34" t="s">
        <v>554</v>
      </c>
      <c r="F1042" s="34" t="s">
        <v>503</v>
      </c>
      <c r="G1042" s="35">
        <v>19</v>
      </c>
      <c r="H1042" s="35">
        <v>30</v>
      </c>
    </row>
    <row r="1043" spans="1:8" ht="15" customHeight="1" x14ac:dyDescent="0.3">
      <c r="A1043" s="34" t="s">
        <v>544</v>
      </c>
      <c r="B1043" s="34" t="s">
        <v>37</v>
      </c>
      <c r="C1043" s="34" t="s">
        <v>1635</v>
      </c>
      <c r="D1043" s="34" t="s">
        <v>178</v>
      </c>
      <c r="E1043" s="34" t="s">
        <v>547</v>
      </c>
      <c r="F1043" s="34" t="s">
        <v>504</v>
      </c>
      <c r="G1043" s="35">
        <v>35</v>
      </c>
      <c r="H1043" s="35">
        <v>100</v>
      </c>
    </row>
    <row r="1044" spans="1:8" ht="15" customHeight="1" x14ac:dyDescent="0.3">
      <c r="A1044" s="34" t="s">
        <v>544</v>
      </c>
      <c r="B1044" s="34" t="s">
        <v>37</v>
      </c>
      <c r="C1044" s="34" t="s">
        <v>1635</v>
      </c>
      <c r="D1044" s="34" t="s">
        <v>178</v>
      </c>
      <c r="E1044" s="34" t="s">
        <v>546</v>
      </c>
      <c r="F1044" s="34" t="s">
        <v>503</v>
      </c>
      <c r="G1044" s="35">
        <v>35</v>
      </c>
      <c r="H1044" s="35">
        <v>100</v>
      </c>
    </row>
    <row r="1045" spans="1:8" ht="15" customHeight="1" x14ac:dyDescent="0.3">
      <c r="A1045" s="34" t="s">
        <v>544</v>
      </c>
      <c r="B1045" s="34" t="s">
        <v>37</v>
      </c>
      <c r="C1045" s="34" t="s">
        <v>1635</v>
      </c>
      <c r="D1045" s="34" t="s">
        <v>178</v>
      </c>
      <c r="E1045" s="34" t="s">
        <v>545</v>
      </c>
      <c r="F1045" s="34" t="s">
        <v>504</v>
      </c>
      <c r="G1045" s="35">
        <v>38</v>
      </c>
      <c r="H1045" s="35">
        <v>100</v>
      </c>
    </row>
    <row r="1046" spans="1:8" ht="15" customHeight="1" x14ac:dyDescent="0.3">
      <c r="A1046" s="34" t="s">
        <v>544</v>
      </c>
      <c r="B1046" s="34" t="s">
        <v>37</v>
      </c>
      <c r="C1046" s="34" t="s">
        <v>1635</v>
      </c>
      <c r="D1046" s="34" t="s">
        <v>178</v>
      </c>
      <c r="E1046" s="34" t="s">
        <v>543</v>
      </c>
      <c r="F1046" s="34" t="s">
        <v>503</v>
      </c>
      <c r="G1046" s="35">
        <v>38</v>
      </c>
      <c r="H1046" s="35">
        <v>100</v>
      </c>
    </row>
    <row r="1047" spans="1:8" ht="15" customHeight="1" x14ac:dyDescent="0.3">
      <c r="A1047" s="34" t="s">
        <v>2175</v>
      </c>
      <c r="B1047" s="34" t="s">
        <v>37</v>
      </c>
      <c r="C1047" s="34" t="s">
        <v>1635</v>
      </c>
      <c r="D1047" s="34" t="s">
        <v>2176</v>
      </c>
      <c r="E1047" s="34" t="s">
        <v>2177</v>
      </c>
      <c r="F1047" s="34" t="s">
        <v>504</v>
      </c>
      <c r="G1047" s="35">
        <v>36</v>
      </c>
      <c r="H1047" s="35">
        <v>40</v>
      </c>
    </row>
    <row r="1048" spans="1:8" ht="15" customHeight="1" x14ac:dyDescent="0.3">
      <c r="A1048" s="34" t="s">
        <v>2175</v>
      </c>
      <c r="B1048" s="34" t="s">
        <v>37</v>
      </c>
      <c r="C1048" s="34" t="s">
        <v>1635</v>
      </c>
      <c r="D1048" s="34" t="s">
        <v>2176</v>
      </c>
      <c r="E1048" s="34" t="s">
        <v>2178</v>
      </c>
      <c r="F1048" s="34" t="s">
        <v>503</v>
      </c>
      <c r="G1048" s="35">
        <v>36</v>
      </c>
      <c r="H1048" s="35">
        <v>40</v>
      </c>
    </row>
    <row r="1049" spans="1:8" ht="15" customHeight="1" x14ac:dyDescent="0.3">
      <c r="A1049" s="34" t="s">
        <v>535</v>
      </c>
      <c r="B1049" s="34" t="s">
        <v>534</v>
      </c>
      <c r="C1049" s="34" t="s">
        <v>1635</v>
      </c>
      <c r="D1049" s="34" t="s">
        <v>198</v>
      </c>
      <c r="E1049" s="34" t="s">
        <v>542</v>
      </c>
      <c r="F1049" s="34" t="s">
        <v>504</v>
      </c>
      <c r="G1049" s="35">
        <v>23</v>
      </c>
      <c r="H1049" s="35">
        <v>100</v>
      </c>
    </row>
    <row r="1050" spans="1:8" ht="15" customHeight="1" x14ac:dyDescent="0.3">
      <c r="A1050" s="34" t="s">
        <v>535</v>
      </c>
      <c r="B1050" s="34" t="s">
        <v>534</v>
      </c>
      <c r="C1050" s="34" t="s">
        <v>1635</v>
      </c>
      <c r="D1050" s="34" t="s">
        <v>198</v>
      </c>
      <c r="E1050" s="34" t="s">
        <v>541</v>
      </c>
      <c r="F1050" s="34" t="s">
        <v>503</v>
      </c>
      <c r="G1050" s="35">
        <v>23</v>
      </c>
      <c r="H1050" s="35">
        <v>100</v>
      </c>
    </row>
    <row r="1051" spans="1:8" ht="15" customHeight="1" x14ac:dyDescent="0.3">
      <c r="A1051" s="34" t="s">
        <v>535</v>
      </c>
      <c r="B1051" s="34" t="s">
        <v>534</v>
      </c>
      <c r="C1051" s="34" t="s">
        <v>1635</v>
      </c>
      <c r="D1051" s="34" t="s">
        <v>198</v>
      </c>
      <c r="E1051" s="34" t="s">
        <v>540</v>
      </c>
      <c r="F1051" s="34" t="s">
        <v>504</v>
      </c>
      <c r="G1051" s="35">
        <v>9</v>
      </c>
      <c r="H1051" s="35">
        <v>100</v>
      </c>
    </row>
    <row r="1052" spans="1:8" ht="15" customHeight="1" x14ac:dyDescent="0.3">
      <c r="A1052" s="34" t="s">
        <v>535</v>
      </c>
      <c r="B1052" s="34" t="s">
        <v>534</v>
      </c>
      <c r="C1052" s="34" t="s">
        <v>1635</v>
      </c>
      <c r="D1052" s="34" t="s">
        <v>198</v>
      </c>
      <c r="E1052" s="34" t="s">
        <v>539</v>
      </c>
      <c r="F1052" s="34" t="s">
        <v>503</v>
      </c>
      <c r="G1052" s="35">
        <v>9</v>
      </c>
      <c r="H1052" s="35">
        <v>100</v>
      </c>
    </row>
    <row r="1053" spans="1:8" ht="15" customHeight="1" x14ac:dyDescent="0.3">
      <c r="A1053" s="34" t="s">
        <v>535</v>
      </c>
      <c r="B1053" s="34" t="s">
        <v>534</v>
      </c>
      <c r="C1053" s="34" t="s">
        <v>1635</v>
      </c>
      <c r="D1053" s="34" t="s">
        <v>198</v>
      </c>
      <c r="E1053" s="34" t="s">
        <v>538</v>
      </c>
      <c r="F1053" s="34" t="s">
        <v>504</v>
      </c>
      <c r="G1053" s="35">
        <v>18</v>
      </c>
      <c r="H1053" s="35">
        <v>30</v>
      </c>
    </row>
    <row r="1054" spans="1:8" ht="15" customHeight="1" x14ac:dyDescent="0.3">
      <c r="A1054" s="34" t="s">
        <v>535</v>
      </c>
      <c r="B1054" s="34" t="s">
        <v>534</v>
      </c>
      <c r="C1054" s="34" t="s">
        <v>1635</v>
      </c>
      <c r="D1054" s="34" t="s">
        <v>198</v>
      </c>
      <c r="E1054" s="34" t="s">
        <v>537</v>
      </c>
      <c r="F1054" s="34" t="s">
        <v>503</v>
      </c>
      <c r="G1054" s="35">
        <v>18</v>
      </c>
      <c r="H1054" s="35">
        <v>30</v>
      </c>
    </row>
    <row r="1055" spans="1:8" ht="15" customHeight="1" x14ac:dyDescent="0.3">
      <c r="A1055" s="34" t="s">
        <v>535</v>
      </c>
      <c r="B1055" s="34" t="s">
        <v>534</v>
      </c>
      <c r="C1055" s="34" t="s">
        <v>1635</v>
      </c>
      <c r="D1055" s="34" t="s">
        <v>198</v>
      </c>
      <c r="E1055" s="34" t="s">
        <v>536</v>
      </c>
      <c r="F1055" s="34" t="s">
        <v>504</v>
      </c>
      <c r="G1055" s="35">
        <v>7</v>
      </c>
      <c r="H1055" s="35">
        <v>30</v>
      </c>
    </row>
    <row r="1056" spans="1:8" ht="15" customHeight="1" x14ac:dyDescent="0.3">
      <c r="A1056" s="34" t="s">
        <v>535</v>
      </c>
      <c r="B1056" s="34" t="s">
        <v>534</v>
      </c>
      <c r="C1056" s="34" t="s">
        <v>1635</v>
      </c>
      <c r="D1056" s="34" t="s">
        <v>198</v>
      </c>
      <c r="E1056" s="34" t="s">
        <v>533</v>
      </c>
      <c r="F1056" s="34" t="s">
        <v>503</v>
      </c>
      <c r="G1056" s="35">
        <v>7</v>
      </c>
      <c r="H1056" s="35">
        <v>30</v>
      </c>
    </row>
    <row r="1057" spans="1:8" ht="15" customHeight="1" x14ac:dyDescent="0.3">
      <c r="A1057" s="34" t="s">
        <v>2246</v>
      </c>
      <c r="B1057" s="34" t="s">
        <v>2247</v>
      </c>
      <c r="C1057" s="34" t="s">
        <v>1635</v>
      </c>
      <c r="D1057" s="34" t="s">
        <v>264</v>
      </c>
      <c r="E1057" s="34" t="s">
        <v>2248</v>
      </c>
      <c r="F1057" s="34" t="s">
        <v>556</v>
      </c>
      <c r="G1057" s="35">
        <v>1</v>
      </c>
      <c r="H1057" s="35">
        <v>10</v>
      </c>
    </row>
    <row r="1058" spans="1:8" ht="15" customHeight="1" x14ac:dyDescent="0.3">
      <c r="A1058" s="34" t="s">
        <v>530</v>
      </c>
      <c r="B1058" s="34" t="s">
        <v>392</v>
      </c>
      <c r="C1058" s="34" t="s">
        <v>1635</v>
      </c>
      <c r="D1058" s="34" t="s">
        <v>529</v>
      </c>
      <c r="E1058" s="34" t="s">
        <v>532</v>
      </c>
      <c r="F1058" s="34" t="s">
        <v>504</v>
      </c>
      <c r="G1058" s="35">
        <v>32</v>
      </c>
      <c r="H1058" s="35">
        <v>40</v>
      </c>
    </row>
    <row r="1059" spans="1:8" ht="15" customHeight="1" x14ac:dyDescent="0.3">
      <c r="A1059" s="34" t="s">
        <v>530</v>
      </c>
      <c r="B1059" s="34" t="s">
        <v>392</v>
      </c>
      <c r="C1059" s="34" t="s">
        <v>1635</v>
      </c>
      <c r="D1059" s="34" t="s">
        <v>529</v>
      </c>
      <c r="E1059" s="34" t="s">
        <v>531</v>
      </c>
      <c r="F1059" s="34" t="s">
        <v>503</v>
      </c>
      <c r="G1059" s="35">
        <v>32</v>
      </c>
      <c r="H1059" s="35">
        <v>40</v>
      </c>
    </row>
    <row r="1060" spans="1:8" ht="15" customHeight="1" x14ac:dyDescent="0.3">
      <c r="A1060" s="34" t="s">
        <v>530</v>
      </c>
      <c r="B1060" s="34" t="s">
        <v>392</v>
      </c>
      <c r="C1060" s="34" t="s">
        <v>1635</v>
      </c>
      <c r="D1060" s="34" t="s">
        <v>529</v>
      </c>
      <c r="E1060" s="34" t="s">
        <v>1908</v>
      </c>
      <c r="F1060" s="34" t="s">
        <v>504</v>
      </c>
      <c r="G1060" s="35">
        <v>5</v>
      </c>
      <c r="H1060" s="35">
        <v>100</v>
      </c>
    </row>
    <row r="1061" spans="1:8" ht="15" customHeight="1" x14ac:dyDescent="0.3">
      <c r="A1061" s="34" t="s">
        <v>530</v>
      </c>
      <c r="B1061" s="34" t="s">
        <v>392</v>
      </c>
      <c r="C1061" s="34" t="s">
        <v>1635</v>
      </c>
      <c r="D1061" s="34" t="s">
        <v>529</v>
      </c>
      <c r="E1061" s="34" t="s">
        <v>1909</v>
      </c>
      <c r="F1061" s="34" t="s">
        <v>503</v>
      </c>
      <c r="G1061" s="35">
        <v>5</v>
      </c>
      <c r="H1061" s="35">
        <v>100</v>
      </c>
    </row>
    <row r="1062" spans="1:8" ht="15" customHeight="1" x14ac:dyDescent="0.3">
      <c r="A1062" s="34" t="s">
        <v>518</v>
      </c>
      <c r="B1062" s="34" t="s">
        <v>65</v>
      </c>
      <c r="C1062" s="34" t="s">
        <v>1635</v>
      </c>
      <c r="D1062" s="34" t="s">
        <v>428</v>
      </c>
      <c r="E1062" s="34" t="s">
        <v>525</v>
      </c>
      <c r="F1062" s="34" t="s">
        <v>504</v>
      </c>
      <c r="G1062" s="35">
        <v>116</v>
      </c>
      <c r="H1062" s="35">
        <v>140</v>
      </c>
    </row>
    <row r="1063" spans="1:8" ht="15" customHeight="1" x14ac:dyDescent="0.3">
      <c r="A1063" s="34" t="s">
        <v>518</v>
      </c>
      <c r="B1063" s="34" t="s">
        <v>65</v>
      </c>
      <c r="C1063" s="34" t="s">
        <v>1635</v>
      </c>
      <c r="D1063" s="34" t="s">
        <v>428</v>
      </c>
      <c r="E1063" s="34" t="s">
        <v>524</v>
      </c>
      <c r="F1063" s="34" t="s">
        <v>503</v>
      </c>
      <c r="G1063" s="35">
        <v>47</v>
      </c>
      <c r="H1063" s="35">
        <v>47</v>
      </c>
    </row>
    <row r="1064" spans="1:8" ht="15" customHeight="1" x14ac:dyDescent="0.3">
      <c r="A1064" s="34" t="s">
        <v>518</v>
      </c>
      <c r="B1064" s="34" t="s">
        <v>65</v>
      </c>
      <c r="C1064" s="34" t="s">
        <v>1635</v>
      </c>
      <c r="D1064" s="34" t="s">
        <v>428</v>
      </c>
      <c r="E1064" s="34" t="s">
        <v>523</v>
      </c>
      <c r="F1064" s="34" t="s">
        <v>503</v>
      </c>
      <c r="G1064" s="35">
        <v>0</v>
      </c>
      <c r="H1064" s="35">
        <v>0</v>
      </c>
    </row>
    <row r="1065" spans="1:8" ht="15" customHeight="1" x14ac:dyDescent="0.3">
      <c r="A1065" s="34" t="s">
        <v>518</v>
      </c>
      <c r="B1065" s="34" t="s">
        <v>65</v>
      </c>
      <c r="C1065" s="34" t="s">
        <v>1635</v>
      </c>
      <c r="D1065" s="34" t="s">
        <v>428</v>
      </c>
      <c r="E1065" s="34" t="s">
        <v>522</v>
      </c>
      <c r="F1065" s="34" t="s">
        <v>503</v>
      </c>
      <c r="G1065" s="35">
        <v>36</v>
      </c>
      <c r="H1065" s="35">
        <v>36</v>
      </c>
    </row>
    <row r="1066" spans="1:8" ht="15" customHeight="1" x14ac:dyDescent="0.3">
      <c r="A1066" s="34" t="s">
        <v>518</v>
      </c>
      <c r="B1066" s="34" t="s">
        <v>65</v>
      </c>
      <c r="C1066" s="34" t="s">
        <v>1635</v>
      </c>
      <c r="D1066" s="34" t="s">
        <v>428</v>
      </c>
      <c r="E1066" s="34" t="s">
        <v>1910</v>
      </c>
      <c r="F1066" s="34" t="s">
        <v>503</v>
      </c>
      <c r="G1066" s="35">
        <v>33</v>
      </c>
      <c r="H1066" s="35">
        <v>35</v>
      </c>
    </row>
    <row r="1067" spans="1:8" ht="15" customHeight="1" x14ac:dyDescent="0.3">
      <c r="A1067" s="34" t="s">
        <v>515</v>
      </c>
      <c r="B1067" s="34" t="s">
        <v>65</v>
      </c>
      <c r="C1067" s="34" t="s">
        <v>1635</v>
      </c>
      <c r="D1067" s="34" t="s">
        <v>514</v>
      </c>
      <c r="E1067" s="34" t="s">
        <v>516</v>
      </c>
      <c r="F1067" s="34" t="s">
        <v>504</v>
      </c>
      <c r="G1067" s="35">
        <v>15</v>
      </c>
      <c r="H1067" s="35">
        <v>20</v>
      </c>
    </row>
    <row r="1068" spans="1:8" ht="15" customHeight="1" x14ac:dyDescent="0.3">
      <c r="A1068" s="34" t="s">
        <v>515</v>
      </c>
      <c r="B1068" s="34" t="s">
        <v>65</v>
      </c>
      <c r="C1068" s="34" t="s">
        <v>1635</v>
      </c>
      <c r="D1068" s="34" t="s">
        <v>514</v>
      </c>
      <c r="E1068" s="34" t="s">
        <v>513</v>
      </c>
      <c r="F1068" s="34" t="s">
        <v>503</v>
      </c>
      <c r="G1068" s="35">
        <v>15</v>
      </c>
      <c r="H1068" s="35">
        <v>20</v>
      </c>
    </row>
    <row r="1069" spans="1:8" ht="15" customHeight="1" x14ac:dyDescent="0.3">
      <c r="A1069" s="34" t="s">
        <v>518</v>
      </c>
      <c r="B1069" s="34" t="s">
        <v>65</v>
      </c>
      <c r="C1069" s="34" t="s">
        <v>1635</v>
      </c>
      <c r="D1069" s="34" t="s">
        <v>428</v>
      </c>
      <c r="E1069" s="34" t="s">
        <v>528</v>
      </c>
      <c r="F1069" s="34" t="s">
        <v>504</v>
      </c>
      <c r="G1069" s="35">
        <v>40</v>
      </c>
      <c r="H1069" s="35">
        <v>50</v>
      </c>
    </row>
    <row r="1070" spans="1:8" ht="15" customHeight="1" x14ac:dyDescent="0.3">
      <c r="A1070" s="34" t="s">
        <v>518</v>
      </c>
      <c r="B1070" s="34" t="s">
        <v>65</v>
      </c>
      <c r="C1070" s="34" t="s">
        <v>1635</v>
      </c>
      <c r="D1070" s="34" t="s">
        <v>428</v>
      </c>
      <c r="E1070" s="34" t="s">
        <v>527</v>
      </c>
      <c r="F1070" s="34" t="s">
        <v>503</v>
      </c>
      <c r="G1070" s="35">
        <v>22</v>
      </c>
      <c r="H1070" s="35">
        <v>25</v>
      </c>
    </row>
    <row r="1071" spans="1:8" ht="15" customHeight="1" x14ac:dyDescent="0.3">
      <c r="A1071" s="34" t="s">
        <v>518</v>
      </c>
      <c r="B1071" s="34" t="s">
        <v>65</v>
      </c>
      <c r="C1071" s="34" t="s">
        <v>1635</v>
      </c>
      <c r="D1071" s="34" t="s">
        <v>428</v>
      </c>
      <c r="E1071" s="34" t="s">
        <v>526</v>
      </c>
      <c r="F1071" s="34" t="s">
        <v>503</v>
      </c>
      <c r="G1071" s="35">
        <v>18</v>
      </c>
      <c r="H1071" s="35">
        <v>25</v>
      </c>
    </row>
    <row r="1072" spans="1:8" ht="15" customHeight="1" x14ac:dyDescent="0.3">
      <c r="A1072" s="34" t="s">
        <v>518</v>
      </c>
      <c r="B1072" s="34" t="s">
        <v>65</v>
      </c>
      <c r="C1072" s="34" t="s">
        <v>1635</v>
      </c>
      <c r="D1072" s="34" t="s">
        <v>428</v>
      </c>
      <c r="E1072" s="34" t="s">
        <v>521</v>
      </c>
      <c r="F1072" s="34" t="s">
        <v>504</v>
      </c>
      <c r="G1072" s="35">
        <v>155</v>
      </c>
      <c r="H1072" s="35">
        <v>200</v>
      </c>
    </row>
    <row r="1073" spans="1:8" ht="15" customHeight="1" x14ac:dyDescent="0.3">
      <c r="A1073" s="34" t="s">
        <v>518</v>
      </c>
      <c r="B1073" s="34" t="s">
        <v>65</v>
      </c>
      <c r="C1073" s="34" t="s">
        <v>1635</v>
      </c>
      <c r="D1073" s="34" t="s">
        <v>428</v>
      </c>
      <c r="E1073" s="34" t="s">
        <v>520</v>
      </c>
      <c r="F1073" s="34" t="s">
        <v>503</v>
      </c>
      <c r="G1073" s="35">
        <v>155</v>
      </c>
      <c r="H1073" s="35">
        <v>200</v>
      </c>
    </row>
    <row r="1074" spans="1:8" ht="15" customHeight="1" x14ac:dyDescent="0.3">
      <c r="A1074" s="34" t="s">
        <v>518</v>
      </c>
      <c r="B1074" s="34" t="s">
        <v>65</v>
      </c>
      <c r="C1074" s="34" t="s">
        <v>1635</v>
      </c>
      <c r="D1074" s="34" t="s">
        <v>428</v>
      </c>
      <c r="E1074" s="34" t="s">
        <v>519</v>
      </c>
      <c r="F1074" s="34" t="s">
        <v>504</v>
      </c>
      <c r="G1074" s="35">
        <v>52</v>
      </c>
      <c r="H1074" s="35">
        <v>100</v>
      </c>
    </row>
    <row r="1075" spans="1:8" ht="15" customHeight="1" x14ac:dyDescent="0.3">
      <c r="A1075" s="34" t="s">
        <v>518</v>
      </c>
      <c r="B1075" s="34" t="s">
        <v>65</v>
      </c>
      <c r="C1075" s="34" t="s">
        <v>1635</v>
      </c>
      <c r="D1075" s="34" t="s">
        <v>428</v>
      </c>
      <c r="E1075" s="34" t="s">
        <v>517</v>
      </c>
      <c r="F1075" s="34" t="s">
        <v>503</v>
      </c>
      <c r="G1075" s="35">
        <v>52</v>
      </c>
      <c r="H1075" s="35">
        <v>100</v>
      </c>
    </row>
    <row r="1076" spans="1:8" ht="15" customHeight="1" x14ac:dyDescent="0.3">
      <c r="A1076" s="34" t="s">
        <v>2179</v>
      </c>
      <c r="B1076" s="34" t="s">
        <v>65</v>
      </c>
      <c r="C1076" s="34" t="s">
        <v>1635</v>
      </c>
      <c r="D1076" s="34" t="s">
        <v>2124</v>
      </c>
      <c r="E1076" s="34" t="s">
        <v>2180</v>
      </c>
      <c r="F1076" s="34" t="s">
        <v>504</v>
      </c>
      <c r="G1076" s="35">
        <v>32</v>
      </c>
      <c r="H1076" s="35">
        <v>45</v>
      </c>
    </row>
    <row r="1077" spans="1:8" ht="15" customHeight="1" x14ac:dyDescent="0.3">
      <c r="A1077" s="34" t="s">
        <v>2179</v>
      </c>
      <c r="B1077" s="34" t="s">
        <v>65</v>
      </c>
      <c r="C1077" s="34" t="s">
        <v>1635</v>
      </c>
      <c r="D1077" s="34" t="s">
        <v>2124</v>
      </c>
      <c r="E1077" s="34" t="s">
        <v>2181</v>
      </c>
      <c r="F1077" s="34" t="s">
        <v>503</v>
      </c>
      <c r="G1077" s="35">
        <v>32</v>
      </c>
      <c r="H1077" s="35">
        <v>45</v>
      </c>
    </row>
    <row r="1078" spans="1:8" ht="15" customHeight="1" x14ac:dyDescent="0.3">
      <c r="A1078" s="34" t="s">
        <v>1911</v>
      </c>
      <c r="B1078" s="34" t="s">
        <v>1912</v>
      </c>
      <c r="C1078" s="34" t="s">
        <v>1635</v>
      </c>
      <c r="D1078" s="34" t="s">
        <v>1214</v>
      </c>
      <c r="E1078" s="34" t="s">
        <v>1913</v>
      </c>
      <c r="F1078" s="34" t="s">
        <v>504</v>
      </c>
      <c r="G1078" s="35">
        <v>9</v>
      </c>
      <c r="H1078" s="35">
        <v>100</v>
      </c>
    </row>
    <row r="1079" spans="1:8" ht="15" customHeight="1" x14ac:dyDescent="0.3">
      <c r="A1079" s="34" t="s">
        <v>1911</v>
      </c>
      <c r="B1079" s="34" t="s">
        <v>1912</v>
      </c>
      <c r="C1079" s="34" t="s">
        <v>1635</v>
      </c>
      <c r="D1079" s="34" t="s">
        <v>1214</v>
      </c>
      <c r="E1079" s="34" t="s">
        <v>1914</v>
      </c>
      <c r="F1079" s="34" t="s">
        <v>503</v>
      </c>
      <c r="G1079" s="35">
        <v>9</v>
      </c>
      <c r="H1079" s="35">
        <v>100</v>
      </c>
    </row>
    <row r="1080" spans="1:8" ht="15" customHeight="1" x14ac:dyDescent="0.3">
      <c r="A1080" s="34" t="s">
        <v>1911</v>
      </c>
      <c r="B1080" s="34" t="s">
        <v>1912</v>
      </c>
      <c r="C1080" s="34" t="s">
        <v>1635</v>
      </c>
      <c r="D1080" s="34" t="s">
        <v>1214</v>
      </c>
      <c r="E1080" s="34" t="s">
        <v>1915</v>
      </c>
      <c r="F1080" s="34" t="s">
        <v>504</v>
      </c>
      <c r="G1080" s="35">
        <v>8</v>
      </c>
      <c r="H1080" s="35">
        <v>100</v>
      </c>
    </row>
    <row r="1081" spans="1:8" ht="15" customHeight="1" x14ac:dyDescent="0.3">
      <c r="A1081" s="34" t="s">
        <v>1911</v>
      </c>
      <c r="B1081" s="34" t="s">
        <v>1912</v>
      </c>
      <c r="C1081" s="34" t="s">
        <v>1635</v>
      </c>
      <c r="D1081" s="34" t="s">
        <v>1214</v>
      </c>
      <c r="E1081" s="34" t="s">
        <v>1916</v>
      </c>
      <c r="F1081" s="34" t="s">
        <v>503</v>
      </c>
      <c r="G1081" s="34">
        <v>8</v>
      </c>
      <c r="H1081" s="34">
        <v>100</v>
      </c>
    </row>
    <row r="1082" spans="1:8" ht="15" customHeight="1" x14ac:dyDescent="0.3">
      <c r="A1082" s="34" t="s">
        <v>512</v>
      </c>
      <c r="B1082" s="34" t="s">
        <v>511</v>
      </c>
      <c r="C1082" s="34" t="s">
        <v>1635</v>
      </c>
      <c r="D1082" s="34" t="s">
        <v>510</v>
      </c>
      <c r="E1082" s="34" t="s">
        <v>509</v>
      </c>
      <c r="F1082" s="34" t="s">
        <v>503</v>
      </c>
      <c r="G1082" s="34">
        <v>12</v>
      </c>
      <c r="H1082" s="34">
        <v>100</v>
      </c>
    </row>
    <row r="1083" spans="1:8" ht="15" customHeight="1" x14ac:dyDescent="0.3">
      <c r="A1083" s="34" t="s">
        <v>508</v>
      </c>
      <c r="B1083" s="34" t="s">
        <v>507</v>
      </c>
      <c r="C1083" s="34" t="s">
        <v>1635</v>
      </c>
      <c r="D1083" s="34" t="s">
        <v>506</v>
      </c>
      <c r="E1083" s="34" t="s">
        <v>505</v>
      </c>
      <c r="F1083" s="34" t="s">
        <v>504</v>
      </c>
      <c r="G1083" s="34">
        <v>12</v>
      </c>
      <c r="H1083" s="34">
        <v>100</v>
      </c>
    </row>
    <row r="1084" spans="1:8" ht="15" customHeight="1" x14ac:dyDescent="0.3">
      <c r="A1084" s="34" t="s">
        <v>2182</v>
      </c>
      <c r="B1084" s="34" t="s">
        <v>2183</v>
      </c>
      <c r="C1084" s="34" t="s">
        <v>1635</v>
      </c>
      <c r="D1084" s="34" t="s">
        <v>2184</v>
      </c>
      <c r="E1084" s="34" t="s">
        <v>2185</v>
      </c>
      <c r="F1084" s="34" t="s">
        <v>503</v>
      </c>
      <c r="G1084" s="34">
        <v>0</v>
      </c>
      <c r="H1084" s="34">
        <v>30</v>
      </c>
    </row>
  </sheetData>
  <autoFilter ref="A1:H1080" xr:uid="{E7666471-2A50-4596-8E08-D0F53D54E2E4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7"/>
  <sheetViews>
    <sheetView workbookViewId="0">
      <pane ySplit="1" topLeftCell="A2" activePane="bottomLeft" state="frozen"/>
      <selection pane="bottomLeft" activeCell="O6" sqref="O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6">
        <v>207</v>
      </c>
      <c r="B1" s="36"/>
      <c r="C1" s="36"/>
      <c r="D1" s="37" t="s">
        <v>27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IFERROR(VLOOKUP(CONCATENATE($A$1,B$2,$Q4),Alap!$A:$B,2,FALSE),"")</f>
        <v/>
      </c>
      <c r="C4" s="9" t="str">
        <f>IFERROR(VLOOKUP(CONCATENATE($A$1,C$2,$Q4),Alap!$A:$B,2,FALSE),"")</f>
        <v>Nemzetk. ellátásilánc men. (gépterem, Tb.-ről web) 7</v>
      </c>
      <c r="D4" s="9" t="str">
        <f>IFERROR(VLOOKUP(CONCATENATE($A$1,D$2,$Q4),Alap!$A:$B,2,FALSE),"")</f>
        <v>Ellátáslánc menedzsment alapjai (otthonról web) 7</v>
      </c>
      <c r="E4" s="9" t="str">
        <f>IFERROR(VLOOKUP(CONCATENATE($A$1,E$2,$Q4),Alap!$A:$B,2,FALSE),"")</f>
        <v>Kvantitatív módszerek, ökonometria (gépterem, Bp.-ről web) 13</v>
      </c>
      <c r="F4" s="9" t="str">
        <f>IFERROR(VLOOKUP(CONCATENATE($A$1,F$2,$Q4),Alap!$A:$B,2,FALSE),"")</f>
        <v/>
      </c>
      <c r="G4" s="9" t="str">
        <f>IFERROR(VLOOKUP(CONCATENATE($A$1,G$2,$Q4),Alap!$A:$B,2,FALSE),"")</f>
        <v>Logisztikai folyamatok és techn. (gépterem) 14</v>
      </c>
      <c r="H4" s="9" t="str">
        <f>IFERROR(VLOOKUP(CONCATENATE($A$1,H$2,$Q4),Alap!$A:$B,2,FALSE),"")</f>
        <v>Logisztikai folyamatok és techn. (gépterem) 14</v>
      </c>
      <c r="I4" s="9" t="str">
        <f>IFERROR(VLOOKUP(CONCATENATE($A$1,I$2,$Q4),Alap!$A:$B,2,FALSE),"")</f>
        <v>Logisztikai folyamatok és techn. (gépterem) 14</v>
      </c>
      <c r="J4" s="9" t="str">
        <f>IFERROR(VLOOKUP(CONCATENATE($A$1,J$2,$Q4),Alap!$A:$B,2,FALSE),"")</f>
        <v/>
      </c>
      <c r="K4" s="9" t="str">
        <f>IFERROR(VLOOKUP(CONCATENATE($A$1,K$2,$Q4),Alap!$A:$B,2,FALSE),"")</f>
        <v>Vállalatirányítási inf. rendszerek (gépterem, Bp.-ről web) 9</v>
      </c>
      <c r="L4" s="9" t="str">
        <f>IFERROR(VLOOKUP(CONCATENATE($A$1,L$2,$Q4),Alap!$A:$B,2,FALSE),"")</f>
        <v>Nemzetk. ellátásilánc men. (gépterem, Bp.-ről web) 7</v>
      </c>
      <c r="M4" s="9" t="str">
        <f>IFERROR(VLOOKUP(CONCATENATE($A$1,M$2,$Q4),Alap!$A:$B,2,FALSE),"")</f>
        <v>Kvantitatív módszerek, ökonometria (gépterem, Tb.-ről web) 13</v>
      </c>
      <c r="N4" s="9" t="str">
        <f>IFERROR(VLOOKUP(CONCATENATE($A$1,N$2,$Q4),Alap!$A:$B,2,FALSE),"")</f>
        <v/>
      </c>
      <c r="O4" s="9" t="str">
        <f>IFERROR(VLOOKUP(CONCATENATE($A$1,O$2,$Q4),Alap!$A:$B,2,FALSE),"")</f>
        <v>Ellátásilánc-men. felj. és kontr. (gépterem) 7</v>
      </c>
      <c r="P4" s="9" t="str">
        <f>IFERROR(VLOOKUP(CONCATENATE($A$1,P$2,$Q4),Alap!$A:$B,2,FALSE),"")</f>
        <v>Kvantitatív módszerek, ökonometria (gépterem, Bp.-ről web) 13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IFERROR(VLOOKUP(CONCATENATE($A$1,B$2,$Q5),Alap!$A:$B,2,FALSE),"")</f>
        <v/>
      </c>
      <c r="C5" s="9" t="str">
        <f>IFERROR(VLOOKUP(CONCATENATE($A$1,C$2,$Q5),Alap!$A:$B,2,FALSE),"")</f>
        <v>Nemzetk. ellátásilánc men. (gépterem, Tb.-ről web) 7</v>
      </c>
      <c r="D5" s="9" t="str">
        <f>IFERROR(VLOOKUP(CONCATENATE($A$1,D$2,$Q5),Alap!$A:$B,2,FALSE),"")</f>
        <v>Ellátáslánc menedzsment alapjai (otthonról web) 7</v>
      </c>
      <c r="E5" s="9" t="str">
        <f>IFERROR(VLOOKUP(CONCATENATE($A$1,E$2,$Q5),Alap!$A:$B,2,FALSE),"")</f>
        <v>Kvantitatív módszerek, ökonometria (gépterem, Bp.-ről web) 13</v>
      </c>
      <c r="F5" s="9" t="str">
        <f>IFERROR(VLOOKUP(CONCATENATE($A$1,F$2,$Q5),Alap!$A:$B,2,FALSE),"")</f>
        <v/>
      </c>
      <c r="G5" s="9" t="str">
        <f>IFERROR(VLOOKUP(CONCATENATE($A$1,G$2,$Q5),Alap!$A:$B,2,FALSE),"")</f>
        <v>Logisztikai folyamatok és techn. (gépterem) 14</v>
      </c>
      <c r="H5" s="9" t="str">
        <f>IFERROR(VLOOKUP(CONCATENATE($A$1,H$2,$Q5),Alap!$A:$B,2,FALSE),"")</f>
        <v>Logisztikai folyamatok és techn. (gépterem) 14</v>
      </c>
      <c r="I5" s="9" t="str">
        <f>IFERROR(VLOOKUP(CONCATENATE($A$1,I$2,$Q5),Alap!$A:$B,2,FALSE),"")</f>
        <v>Alkalmazott informatika (gépterem, web) 44</v>
      </c>
      <c r="J5" s="9" t="str">
        <f>IFERROR(VLOOKUP(CONCATENATE($A$1,J$2,$Q5),Alap!$A:$B,2,FALSE),"")</f>
        <v/>
      </c>
      <c r="K5" s="9" t="str">
        <f>IFERROR(VLOOKUP(CONCATENATE($A$1,K$2,$Q5),Alap!$A:$B,2,FALSE),"")</f>
        <v>Vállalatirányítási inf. rendszerek (gépterem, Bp.-ről web) 9</v>
      </c>
      <c r="L5" s="9" t="str">
        <f>IFERROR(VLOOKUP(CONCATENATE($A$1,L$2,$Q5),Alap!$A:$B,2,FALSE),"")</f>
        <v>Nemzetk. ellátásilánc men. (gépterem, Bp.-ről web) 7</v>
      </c>
      <c r="M5" s="9" t="str">
        <f>IFERROR(VLOOKUP(CONCATENATE($A$1,M$2,$Q5),Alap!$A:$B,2,FALSE),"")</f>
        <v>Kvantitatív módszerek, ökonometria (gépterem, Tb.-ről web) 13</v>
      </c>
      <c r="N5" s="9" t="str">
        <f>IFERROR(VLOOKUP(CONCATENATE($A$1,N$2,$Q5),Alap!$A:$B,2,FALSE),"")</f>
        <v/>
      </c>
      <c r="O5" s="9" t="str">
        <f>IFERROR(VLOOKUP(CONCATENATE($A$1,O$2,$Q5),Alap!$A:$B,2,FALSE),"")</f>
        <v>Ellátásilánc-men. felj. és kontr. (gépterem) 7</v>
      </c>
      <c r="P5" s="9" t="str">
        <f>IFERROR(VLOOKUP(CONCATENATE($A$1,P$2,$Q5),Alap!$A:$B,2,FALSE),"")</f>
        <v>Kvantitatív módszerek, ökonometria (gépterem, Bp.-ről web) 13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IFERROR(VLOOKUP(CONCATENATE($A$1,B$2,$Q6),Alap!$A:$B,2,FALSE),"")</f>
        <v/>
      </c>
      <c r="C6" s="9" t="str">
        <f>IFERROR(VLOOKUP(CONCATENATE($A$1,C$2,$Q6),Alap!$A:$B,2,FALSE),"")</f>
        <v>Vállalatirányítási inf. rendszerek (gépterem, Tb.-ről web) 9</v>
      </c>
      <c r="D6" s="9" t="str">
        <f>IFERROR(VLOOKUP(CONCATENATE($A$1,D$2,$Q6),Alap!$A:$B,2,FALSE),"")</f>
        <v>Projektmunka nemz. vállalatoknál (gépterem, Tb.-ről web) 7</v>
      </c>
      <c r="E6" s="9" t="str">
        <f>IFERROR(VLOOKUP(CONCATENATE($A$1,E$2,$Q6),Alap!$A:$B,2,FALSE),"")</f>
        <v>Szállítási log. az ellátási láncban (web) 8</v>
      </c>
      <c r="F6" s="9" t="str">
        <f>IFERROR(VLOOKUP(CONCATENATE($A$1,F$2,$Q6),Alap!$A:$B,2,FALSE),"")</f>
        <v>Alkalmazott informatika (gépterem, web) 44</v>
      </c>
      <c r="G6" s="9" t="str">
        <f>IFERROR(VLOOKUP(CONCATENATE($A$1,G$2,$Q6),Alap!$A:$B,2,FALSE),"")</f>
        <v>Projektmunka nemz. vállalatoknál (gépterem, Bp.-ről web) 7</v>
      </c>
      <c r="H6" s="9" t="str">
        <f>IFERROR(VLOOKUP(CONCATENATE($A$1,H$2,$Q6),Alap!$A:$B,2,FALSE),"")</f>
        <v>Logisztikai folyamatok és techn. (gépterem) 14</v>
      </c>
      <c r="I6" s="9" t="str">
        <f>IFERROR(VLOOKUP(CONCATENATE($A$1,I$2,$Q6),Alap!$A:$B,2,FALSE),"")</f>
        <v>Alkalmazott informatika (gépterem, web) 44</v>
      </c>
      <c r="J6" s="9" t="str">
        <f>IFERROR(VLOOKUP(CONCATENATE($A$1,J$2,$Q6),Alap!$A:$B,2,FALSE),"")</f>
        <v/>
      </c>
      <c r="K6" s="9" t="str">
        <f>IFERROR(VLOOKUP(CONCATENATE($A$1,K$2,$Q6),Alap!$A:$B,2,FALSE),"")</f>
        <v>Kvantitatív módszerek, ökonometria (gépterem, Bp.-ről web) 13</v>
      </c>
      <c r="L6" s="9" t="str">
        <f>IFERROR(VLOOKUP(CONCATENATE($A$1,L$2,$Q6),Alap!$A:$B,2,FALSE),"")</f>
        <v>Ellátásilánc-men. felj. és kontr. (gépterem) 7</v>
      </c>
      <c r="M6" s="9" t="str">
        <f>IFERROR(VLOOKUP(CONCATENATE($A$1,M$2,$Q6),Alap!$A:$B,2,FALSE),"")</f>
        <v/>
      </c>
      <c r="N6" s="9" t="str">
        <f>IFERROR(VLOOKUP(CONCATENATE($A$1,N$2,$Q6),Alap!$A:$B,2,FALSE),"")</f>
        <v/>
      </c>
      <c r="O6" s="9" t="str">
        <f>IFERROR(VLOOKUP(CONCATENATE($A$1,O$2,$Q6),Alap!$A:$B,2,FALSE),"")</f>
        <v/>
      </c>
      <c r="P6" s="9" t="str">
        <f>IFERROR(VLOOKUP(CONCATENATE($A$1,P$2,$Q6),Alap!$A:$B,2,FALSE),"")</f>
        <v>Ellátásilánc-men. felj. és kontr. (gépterem) 7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IFERROR(VLOOKUP(CONCATENATE($A$1,B$2,$Q7),Alap!$A:$B,2,FALSE),"")</f>
        <v/>
      </c>
      <c r="C7" s="9" t="str">
        <f>IFERROR(VLOOKUP(CONCATENATE($A$1,C$2,$Q7),Alap!$A:$B,2,FALSE),"")</f>
        <v>Logisztikai folyamatok és techn. (gépterem) 14</v>
      </c>
      <c r="D7" s="9" t="str">
        <f>IFERROR(VLOOKUP(CONCATENATE($A$1,D$2,$Q7),Alap!$A:$B,2,FALSE),"")</f>
        <v>Projektmunka nemz. vállalatoknál (gépterem, Tb.-ről web) 7</v>
      </c>
      <c r="E7" s="9" t="str">
        <f>IFERROR(VLOOKUP(CONCATENATE($A$1,E$2,$Q7),Alap!$A:$B,2,FALSE),"")</f>
        <v>Vállalatirányítási inf. rendszerek (gépterem, Tb.-ről web) 9</v>
      </c>
      <c r="F7" s="9" t="str">
        <f>IFERROR(VLOOKUP(CONCATENATE($A$1,F$2,$Q7),Alap!$A:$B,2,FALSE),"")</f>
        <v>Alkalmazott informatika (gépterem, web) 44</v>
      </c>
      <c r="G7" s="9" t="str">
        <f>IFERROR(VLOOKUP(CONCATENATE($A$1,G$2,$Q7),Alap!$A:$B,2,FALSE),"")</f>
        <v>Projektmunka nemz. vállalatoknál (gépterem, Bp.-ről web) 7</v>
      </c>
      <c r="H7" s="9" t="str">
        <f>IFERROR(VLOOKUP(CONCATENATE($A$1,H$2,$Q7),Alap!$A:$B,2,FALSE),"")</f>
        <v>Kvantitatív módszerek, ökonometria (gépterem, Bp.-ről web) 13</v>
      </c>
      <c r="I7" s="9" t="str">
        <f>IFERROR(VLOOKUP(CONCATENATE($A$1,I$2,$Q7),Alap!$A:$B,2,FALSE),"")</f>
        <v/>
      </c>
      <c r="J7" s="9" t="str">
        <f>IFERROR(VLOOKUP(CONCATENATE($A$1,J$2,$Q7),Alap!$A:$B,2,FALSE),"")</f>
        <v/>
      </c>
      <c r="K7" s="9" t="str">
        <f>IFERROR(VLOOKUP(CONCATENATE($A$1,K$2,$Q7),Alap!$A:$B,2,FALSE),"")</f>
        <v>Kvantitatív módszerek, ökonometria (gépterem, Bp.-ről web) 13</v>
      </c>
      <c r="L7" s="9" t="str">
        <f>IFERROR(VLOOKUP(CONCATENATE($A$1,L$2,$Q7),Alap!$A:$B,2,FALSE),"")</f>
        <v>Ellátásilánc-men. felj. és kontr. (gépterem) 7</v>
      </c>
      <c r="M7" s="9" t="str">
        <f>IFERROR(VLOOKUP(CONCATENATE($A$1,M$2,$Q7),Alap!$A:$B,2,FALSE),"")</f>
        <v>Nemzetk. ellátásilánc men. (gépterem, Tb.-ről web) 7</v>
      </c>
      <c r="N7" s="9" t="str">
        <f>IFERROR(VLOOKUP(CONCATENATE($A$1,N$2,$Q7),Alap!$A:$B,2,FALSE),"")</f>
        <v/>
      </c>
      <c r="O7" s="9" t="str">
        <f>IFERROR(VLOOKUP(CONCATENATE($A$1,O$2,$Q7),Alap!$A:$B,2,FALSE),"")</f>
        <v/>
      </c>
      <c r="P7" s="9" t="str">
        <f>IFERROR(VLOOKUP(CONCATENATE($A$1,P$2,$Q7),Alap!$A:$B,2,FALSE),"")</f>
        <v>Ellátásilánc-men. felj. és kontr. (gépterem) 7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IFERROR(VLOOKUP(CONCATENATE($A$1,B$2,$Q8),Alap!$A:$B,2,FALSE),"")</f>
        <v/>
      </c>
      <c r="C8" s="9" t="str">
        <f>IFERROR(VLOOKUP(CONCATENATE($A$1,C$2,$Q8),Alap!$A:$B,2,FALSE),"")</f>
        <v>Logisztikai folyamatok és techn. (gépterem) 14</v>
      </c>
      <c r="D8" s="9" t="str">
        <f>IFERROR(VLOOKUP(CONCATENATE($A$1,D$2,$Q8),Alap!$A:$B,2,FALSE),"")</f>
        <v>Vállalatirányítási inf. rendszerek (gépterem, Tb.-ről web) 9</v>
      </c>
      <c r="E8" s="9" t="str">
        <f>IFERROR(VLOOKUP(CONCATENATE($A$1,E$2,$Q8),Alap!$A:$B,2,FALSE),"")</f>
        <v>Vállalatirányítási inf. rendszerek (gépterem, Tb.-ről web) 9</v>
      </c>
      <c r="F8" s="9" t="str">
        <f>IFERROR(VLOOKUP(CONCATENATE($A$1,F$2,$Q8),Alap!$A:$B,2,FALSE),"")</f>
        <v/>
      </c>
      <c r="G8" s="9" t="str">
        <f>IFERROR(VLOOKUP(CONCATENATE($A$1,G$2,$Q8),Alap!$A:$B,2,FALSE),"")</f>
        <v/>
      </c>
      <c r="H8" s="9" t="str">
        <f>IFERROR(VLOOKUP(CONCATENATE($A$1,H$2,$Q8),Alap!$A:$B,2,FALSE),"")</f>
        <v>Kvantitatív módszerek, ökonometria (gépterem, Bp.-ről web) 13</v>
      </c>
      <c r="I8" s="9" t="str">
        <f>IFERROR(VLOOKUP(CONCATENATE($A$1,I$2,$Q8),Alap!$A:$B,2,FALSE),"")</f>
        <v/>
      </c>
      <c r="J8" s="9" t="str">
        <f>IFERROR(VLOOKUP(CONCATENATE($A$1,J$2,$Q8),Alap!$A:$B,2,FALSE),"")</f>
        <v/>
      </c>
      <c r="K8" s="9" t="str">
        <f>IFERROR(VLOOKUP(CONCATENATE($A$1,K$2,$Q8),Alap!$A:$B,2,FALSE),"")</f>
        <v/>
      </c>
      <c r="L8" s="9" t="str">
        <f>IFERROR(VLOOKUP(CONCATENATE($A$1,L$2,$Q8),Alap!$A:$B,2,FALSE),"")</f>
        <v>Ellátásilánc-men. felj. és kontr. (gépterem) 7</v>
      </c>
      <c r="M8" s="9" t="str">
        <f>IFERROR(VLOOKUP(CONCATENATE($A$1,M$2,$Q8),Alap!$A:$B,2,FALSE),"")</f>
        <v>Nemzetk. ellátásilánc men. (gépterem, Tb.-ről web) 7</v>
      </c>
      <c r="N8" s="9" t="str">
        <f>IFERROR(VLOOKUP(CONCATENATE($A$1,N$2,$Q8),Alap!$A:$B,2,FALSE),"")</f>
        <v/>
      </c>
      <c r="O8" s="9" t="str">
        <f>IFERROR(VLOOKUP(CONCATENATE($A$1,O$2,$Q8),Alap!$A:$B,2,FALSE),"")</f>
        <v/>
      </c>
      <c r="P8" s="9" t="str">
        <f>IFERROR(VLOOKUP(CONCATENATE($A$1,P$2,$Q8),Alap!$A:$B,2,FALSE),"")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IFERROR(VLOOKUP(CONCATENATE($A$1,B$2,$Q9),Alap!$A:$B,2,FALSE),"")</f>
        <v/>
      </c>
      <c r="C9" s="9" t="str">
        <f>IFERROR(VLOOKUP(CONCATENATE($A$1,C$2,$Q9),Alap!$A:$B,2,FALSE),"")</f>
        <v/>
      </c>
      <c r="D9" s="9" t="str">
        <f>IFERROR(VLOOKUP(CONCATENATE($A$1,D$2,$Q9),Alap!$A:$B,2,FALSE),"")</f>
        <v/>
      </c>
      <c r="E9" s="9" t="str">
        <f>IFERROR(VLOOKUP(CONCATENATE($A$1,E$2,$Q9),Alap!$A:$B,2,FALSE),"")</f>
        <v/>
      </c>
      <c r="F9" s="9" t="str">
        <f>IFERROR(VLOOKUP(CONCATENATE($A$1,F$2,$Q9),Alap!$A:$B,2,FALSE),"")</f>
        <v/>
      </c>
      <c r="G9" s="9" t="str">
        <f>IFERROR(VLOOKUP(CONCATENATE($A$1,G$2,$Q9),Alap!$A:$B,2,FALSE),"")</f>
        <v/>
      </c>
      <c r="H9" s="9" t="str">
        <f>IFERROR(VLOOKUP(CONCATENATE($A$1,H$2,$Q9),Alap!$A:$B,2,FALSE),"")</f>
        <v/>
      </c>
      <c r="I9" s="9" t="str">
        <f>IFERROR(VLOOKUP(CONCATENATE($A$1,I$2,$Q9),Alap!$A:$B,2,FALSE),"")</f>
        <v/>
      </c>
      <c r="J9" s="9" t="str">
        <f>IFERROR(VLOOKUP(CONCATENATE($A$1,J$2,$Q9),Alap!$A:$B,2,FALSE),"")</f>
        <v/>
      </c>
      <c r="K9" s="9" t="str">
        <f>IFERROR(VLOOKUP(CONCATENATE($A$1,K$2,$Q9),Alap!$A:$B,2,FALSE),"")</f>
        <v/>
      </c>
      <c r="L9" s="9" t="str">
        <f>IFERROR(VLOOKUP(CONCATENATE($A$1,L$2,$Q9),Alap!$A:$B,2,FALSE),"")</f>
        <v/>
      </c>
      <c r="M9" s="9" t="str">
        <f>IFERROR(VLOOKUP(CONCATENATE($A$1,M$2,$Q9),Alap!$A:$B,2,FALSE),"")</f>
        <v/>
      </c>
      <c r="N9" s="9" t="str">
        <f>IFERROR(VLOOKUP(CONCATENATE($A$1,N$2,$Q9),Alap!$A:$B,2,FALSE),"")</f>
        <v/>
      </c>
      <c r="O9" s="9" t="str">
        <f>IFERROR(VLOOKUP(CONCATENATE($A$1,O$2,$Q9),Alap!$A:$B,2,FALSE),"")</f>
        <v/>
      </c>
      <c r="P9" s="9" t="str">
        <f>IFERROR(VLOOKUP(CONCATENATE($A$1,P$2,$Q9),Alap!$A:$B,2,FALSE),"")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ref="M10" si="1">M2-1</f>
        <v>424</v>
      </c>
      <c r="N10" s="7">
        <f t="shared" ref="N10" si="2">N2-1</f>
        <v>501</v>
      </c>
      <c r="O10" s="7">
        <f t="shared" ref="O10" si="3">O2-1</f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IFERROR(VLOOKUP(CONCATENATE($A$1,B$10,$Q13),Alap!$A:$B,2,FALSE),"")</f>
        <v/>
      </c>
      <c r="C13" s="9" t="str">
        <f>IFERROR(VLOOKUP(CONCATENATE($A$1,C$10,$Q13),Alap!$A:$B,2,FALSE),"")</f>
        <v/>
      </c>
      <c r="D13" s="9" t="str">
        <f>IFERROR(VLOOKUP(CONCATENATE($A$1,D$10,$Q13),Alap!$A:$B,2,FALSE),"")</f>
        <v/>
      </c>
      <c r="E13" s="9" t="str">
        <f>IFERROR(VLOOKUP(CONCATENATE($A$1,E$10,$Q13),Alap!$A:$B,2,FALSE),"")</f>
        <v/>
      </c>
      <c r="F13" s="9" t="str">
        <f>IFERROR(VLOOKUP(CONCATENATE($A$1,F$10,$Q13),Alap!$A:$B,2,FALSE),"")</f>
        <v/>
      </c>
      <c r="G13" s="9" t="str">
        <f>IFERROR(VLOOKUP(CONCATENATE($A$1,G$10,$Q13),Alap!$A:$B,2,FALSE),"")</f>
        <v/>
      </c>
      <c r="H13" s="9" t="str">
        <f>IFERROR(VLOOKUP(CONCATENATE($A$1,H$10,$Q13),Alap!$A:$B,2,FALSE),"")</f>
        <v/>
      </c>
      <c r="I13" s="9" t="str">
        <f>IFERROR(VLOOKUP(CONCATENATE($A$1,I$10,$Q13),Alap!$A:$B,2,FALSE),"")</f>
        <v/>
      </c>
      <c r="J13" s="9" t="str">
        <f>IFERROR(VLOOKUP(CONCATENATE($A$1,J$10,$Q13),Alap!$A:$B,2,FALSE),"")</f>
        <v/>
      </c>
      <c r="K13" s="9" t="str">
        <f>IFERROR(VLOOKUP(CONCATENATE($A$1,K$10,$Q13),Alap!$A:$B,2,FALSE),"")</f>
        <v/>
      </c>
      <c r="L13" s="9" t="str">
        <f>IFERROR(VLOOKUP(CONCATENATE($A$1,L$10,$Q13),Alap!$A:$B,2,FALSE),"")</f>
        <v/>
      </c>
      <c r="M13" s="9" t="str">
        <f>IFERROR(VLOOKUP(CONCATENATE($A$1,M$10,$Q13),Alap!$A:$B,2,FALSE),"")</f>
        <v/>
      </c>
      <c r="N13" s="9" t="str">
        <f>IFERROR(VLOOKUP(CONCATENATE($A$1,N$10,$Q13),Alap!$A:$B,2,FALSE),"")</f>
        <v/>
      </c>
      <c r="O13" s="9" t="str">
        <f>IFERROR(VLOOKUP(CONCATENATE($A$1,O$10,$Q13),Alap!$A:$B,2,FALSE),"")</f>
        <v/>
      </c>
      <c r="P13" s="9" t="str">
        <f>IFERROR(VLOOKUP(CONCATENATE($A$1,P$10,$Q13),Alap!$A:$B,2,FALSE),"")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IFERROR(VLOOKUP(CONCATENATE($A$1,B$10,$Q14),Alap!$A:$B,2,FALSE),"")</f>
        <v/>
      </c>
      <c r="C14" s="9" t="str">
        <f>IFERROR(VLOOKUP(CONCATENATE($A$1,C$10,$Q14),Alap!$A:$B,2,FALSE),"")</f>
        <v/>
      </c>
      <c r="D14" s="9" t="str">
        <f>IFERROR(VLOOKUP(CONCATENATE($A$1,D$10,$Q14),Alap!$A:$B,2,FALSE),"")</f>
        <v/>
      </c>
      <c r="E14" s="9" t="str">
        <f>IFERROR(VLOOKUP(CONCATENATE($A$1,E$10,$Q14),Alap!$A:$B,2,FALSE),"")</f>
        <v/>
      </c>
      <c r="F14" s="9" t="str">
        <f>IFERROR(VLOOKUP(CONCATENATE($A$1,F$10,$Q14),Alap!$A:$B,2,FALSE),"")</f>
        <v/>
      </c>
      <c r="G14" s="9" t="str">
        <f>IFERROR(VLOOKUP(CONCATENATE($A$1,G$10,$Q14),Alap!$A:$B,2,FALSE),"")</f>
        <v/>
      </c>
      <c r="H14" s="9" t="str">
        <f>IFERROR(VLOOKUP(CONCATENATE($A$1,H$10,$Q14),Alap!$A:$B,2,FALSE),"")</f>
        <v/>
      </c>
      <c r="I14" s="9" t="str">
        <f>IFERROR(VLOOKUP(CONCATENATE($A$1,I$10,$Q14),Alap!$A:$B,2,FALSE),"")</f>
        <v/>
      </c>
      <c r="J14" s="9" t="str">
        <f>IFERROR(VLOOKUP(CONCATENATE($A$1,J$10,$Q14),Alap!$A:$B,2,FALSE),"")</f>
        <v/>
      </c>
      <c r="K14" s="9" t="str">
        <f>IFERROR(VLOOKUP(CONCATENATE($A$1,K$10,$Q14),Alap!$A:$B,2,FALSE),"")</f>
        <v/>
      </c>
      <c r="L14" s="9" t="str">
        <f>IFERROR(VLOOKUP(CONCATENATE($A$1,L$10,$Q14),Alap!$A:$B,2,FALSE),"")</f>
        <v/>
      </c>
      <c r="M14" s="9" t="str">
        <f>IFERROR(VLOOKUP(CONCATENATE($A$1,M$10,$Q14),Alap!$A:$B,2,FALSE),"")</f>
        <v/>
      </c>
      <c r="N14" s="9" t="str">
        <f>IFERROR(VLOOKUP(CONCATENATE($A$1,N$10,$Q14),Alap!$A:$B,2,FALSE),"")</f>
        <v/>
      </c>
      <c r="O14" s="9" t="str">
        <f>IFERROR(VLOOKUP(CONCATENATE($A$1,O$10,$Q14),Alap!$A:$B,2,FALSE),"")</f>
        <v/>
      </c>
      <c r="P14" s="9" t="str">
        <f>IFERROR(VLOOKUP(CONCATENATE($A$1,P$10,$Q14),Alap!$A:$B,2,FALSE),"")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IFERROR(VLOOKUP(CONCATENATE($A$1,B$10,$Q15),Alap!$A:$B,2,FALSE),"")</f>
        <v/>
      </c>
      <c r="C15" s="9" t="str">
        <f>IFERROR(VLOOKUP(CONCATENATE($A$1,C$10,$Q15),Alap!$A:$B,2,FALSE),"")</f>
        <v/>
      </c>
      <c r="D15" s="9" t="str">
        <f>IFERROR(VLOOKUP(CONCATENATE($A$1,D$10,$Q15),Alap!$A:$B,2,FALSE),"")</f>
        <v/>
      </c>
      <c r="E15" s="9" t="str">
        <f>IFERROR(VLOOKUP(CONCATENATE($A$1,E$10,$Q15),Alap!$A:$B,2,FALSE),"")</f>
        <v/>
      </c>
      <c r="F15" s="9" t="str">
        <f>IFERROR(VLOOKUP(CONCATENATE($A$1,F$10,$Q15),Alap!$A:$B,2,FALSE),"")</f>
        <v/>
      </c>
      <c r="G15" s="9" t="str">
        <f>IFERROR(VLOOKUP(CONCATENATE($A$1,G$10,$Q15),Alap!$A:$B,2,FALSE),"")</f>
        <v/>
      </c>
      <c r="H15" s="9" t="str">
        <f>IFERROR(VLOOKUP(CONCATENATE($A$1,H$10,$Q15),Alap!$A:$B,2,FALSE),"")</f>
        <v/>
      </c>
      <c r="I15" s="9" t="str">
        <f>IFERROR(VLOOKUP(CONCATENATE($A$1,I$10,$Q15),Alap!$A:$B,2,FALSE),"")</f>
        <v/>
      </c>
      <c r="J15" s="9" t="str">
        <f>IFERROR(VLOOKUP(CONCATENATE($A$1,J$10,$Q15),Alap!$A:$B,2,FALSE),"")</f>
        <v/>
      </c>
      <c r="K15" s="9" t="str">
        <f>IFERROR(VLOOKUP(CONCATENATE($A$1,K$10,$Q15),Alap!$A:$B,2,FALSE),"")</f>
        <v/>
      </c>
      <c r="L15" s="9" t="str">
        <f>IFERROR(VLOOKUP(CONCATENATE($A$1,L$10,$Q15),Alap!$A:$B,2,FALSE),"")</f>
        <v/>
      </c>
      <c r="M15" s="9" t="str">
        <f>IFERROR(VLOOKUP(CONCATENATE($A$1,M$10,$Q15),Alap!$A:$B,2,FALSE),"")</f>
        <v/>
      </c>
      <c r="N15" s="9" t="str">
        <f>IFERROR(VLOOKUP(CONCATENATE($A$1,N$10,$Q15),Alap!$A:$B,2,FALSE),"")</f>
        <v/>
      </c>
      <c r="O15" s="9" t="str">
        <f>IFERROR(VLOOKUP(CONCATENATE($A$1,O$10,$Q15),Alap!$A:$B,2,FALSE),"")</f>
        <v/>
      </c>
      <c r="P15" s="9" t="str">
        <f>IFERROR(VLOOKUP(CONCATENATE($A$1,P$10,$Q15),Alap!$A:$B,2,FALSE),"")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IFERROR(VLOOKUP(CONCATENATE($A$1,B$10,$Q16),Alap!$A:$B,2,FALSE),"")</f>
        <v/>
      </c>
      <c r="C16" s="9" t="str">
        <f>IFERROR(VLOOKUP(CONCATENATE($A$1,C$10,$Q16),Alap!$A:$B,2,FALSE),"")</f>
        <v/>
      </c>
      <c r="D16" s="9" t="str">
        <f>IFERROR(VLOOKUP(CONCATENATE($A$1,D$10,$Q16),Alap!$A:$B,2,FALSE),"")</f>
        <v/>
      </c>
      <c r="E16" s="9" t="str">
        <f>IFERROR(VLOOKUP(CONCATENATE($A$1,E$10,$Q16),Alap!$A:$B,2,FALSE),"")</f>
        <v/>
      </c>
      <c r="F16" s="9" t="str">
        <f>IFERROR(VLOOKUP(CONCATENATE($A$1,F$10,$Q16),Alap!$A:$B,2,FALSE),"")</f>
        <v/>
      </c>
      <c r="G16" s="9" t="str">
        <f>IFERROR(VLOOKUP(CONCATENATE($A$1,G$10,$Q16),Alap!$A:$B,2,FALSE),"")</f>
        <v/>
      </c>
      <c r="H16" s="9" t="str">
        <f>IFERROR(VLOOKUP(CONCATENATE($A$1,H$10,$Q16),Alap!$A:$B,2,FALSE),"")</f>
        <v/>
      </c>
      <c r="I16" s="9" t="str">
        <f>IFERROR(VLOOKUP(CONCATENATE($A$1,I$10,$Q16),Alap!$A:$B,2,FALSE),"")</f>
        <v/>
      </c>
      <c r="J16" s="9" t="str">
        <f>IFERROR(VLOOKUP(CONCATENATE($A$1,J$10,$Q16),Alap!$A:$B,2,FALSE),"")</f>
        <v/>
      </c>
      <c r="K16" s="9" t="str">
        <f>IFERROR(VLOOKUP(CONCATENATE($A$1,K$10,$Q16),Alap!$A:$B,2,FALSE),"")</f>
        <v/>
      </c>
      <c r="L16" s="9" t="str">
        <f>IFERROR(VLOOKUP(CONCATENATE($A$1,L$10,$Q16),Alap!$A:$B,2,FALSE),"")</f>
        <v/>
      </c>
      <c r="M16" s="9" t="str">
        <f>IFERROR(VLOOKUP(CONCATENATE($A$1,M$10,$Q16),Alap!$A:$B,2,FALSE),"")</f>
        <v/>
      </c>
      <c r="N16" s="9" t="str">
        <f>IFERROR(VLOOKUP(CONCATENATE($A$1,N$10,$Q16),Alap!$A:$B,2,FALSE),"")</f>
        <v/>
      </c>
      <c r="O16" s="9" t="str">
        <f>IFERROR(VLOOKUP(CONCATENATE($A$1,O$10,$Q16),Alap!$A:$B,2,FALSE),"")</f>
        <v/>
      </c>
      <c r="P16" s="9" t="str">
        <f>IFERROR(VLOOKUP(CONCATENATE($A$1,P$10,$Q16),Alap!$A:$B,2,FALSE),"")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3">
    <mergeCell ref="A1:C1"/>
    <mergeCell ref="D1:P1"/>
    <mergeCell ref="A11:P11"/>
  </mergeCells>
  <dataValidations count="1">
    <dataValidation type="list" allowBlank="1" showInputMessage="1" showErrorMessage="1" sqref="A1:C1" xr:uid="{00000000-0002-0000-0200-000000000000}">
      <formula1>Terem</formula1>
    </dataValidation>
  </dataValidation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7"/>
  <sheetViews>
    <sheetView zoomScaleNormal="100" workbookViewId="0">
      <pane ySplit="1" topLeftCell="A2" activePane="bottomLeft" state="frozen"/>
      <selection pane="bottomLeft" sqref="A1:C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6" t="s">
        <v>272</v>
      </c>
      <c r="B1" s="36"/>
      <c r="C1" s="36"/>
      <c r="D1" s="37" t="s">
        <v>27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IFERROR(VLOOKUP(CONCATENATE($A$1,B$2,$Q4),Alap!$C:$D,2,FALSE),"")</f>
        <v/>
      </c>
      <c r="C4" s="9" t="str">
        <f>IFERROR(VLOOKUP(CONCATENATE($A$1,C$2,$Q4),Alap!$C:$D,2,FALSE),"")</f>
        <v/>
      </c>
      <c r="D4" s="9" t="str">
        <f>IFERROR(VLOOKUP(CONCATENATE($A$1,D$2,$Q4),Alap!$C:$D,2,FALSE),"")</f>
        <v/>
      </c>
      <c r="E4" s="9" t="str">
        <f>IFERROR(VLOOKUP(CONCATENATE($A$1,E$2,$Q4),Alap!$C:$D,2,FALSE),"")</f>
        <v/>
      </c>
      <c r="F4" s="9" t="str">
        <f>IFERROR(VLOOKUP(CONCATENATE($A$1,F$2,$Q4),Alap!$C:$D,2,FALSE),"")</f>
        <v/>
      </c>
      <c r="G4" s="9" t="str">
        <f>IFERROR(VLOOKUP(CONCATENATE($A$1,G$2,$Q4),Alap!$C:$D,2,FALSE),"")</f>
        <v>Energia és környezet (web) 19</v>
      </c>
      <c r="H4" s="9" t="str">
        <f>IFERROR(VLOOKUP(CONCATENATE($A$1,H$2,$Q4),Alap!$C:$D,2,FALSE),"")</f>
        <v>Energia és környezet (web) 19</v>
      </c>
      <c r="I4" s="9" t="str">
        <f>IFERROR(VLOOKUP(CONCATENATE($A$1,I$2,$Q4),Alap!$C:$D,2,FALSE),"")</f>
        <v/>
      </c>
      <c r="J4" s="9" t="str">
        <f>IFERROR(VLOOKUP(CONCATENATE($A$1,J$2,$Q4),Alap!$C:$D,2,FALSE),"")</f>
        <v/>
      </c>
      <c r="K4" s="9" t="str">
        <f>IFERROR(VLOOKUP(CONCATENATE($A$1,K$2,$Q4),Alap!$C:$D,2,FALSE),"")</f>
        <v/>
      </c>
      <c r="L4" s="9" t="str">
        <f>IFERROR(VLOOKUP(CONCATENATE($A$1,L$2,$Q4),Alap!$C:$D,2,FALSE),"")</f>
        <v>Hulladékgazdálkodási tech. (8.45-től, web) 6</v>
      </c>
      <c r="M4" s="9" t="str">
        <f>IFERROR(VLOOKUP(CONCATENATE($A$1,M$2,$Q4),Alap!$C:$D,2,FALSE),"")</f>
        <v>Energia és környezet (web) 19</v>
      </c>
      <c r="N4" s="9" t="str">
        <f>IFERROR(VLOOKUP(CONCATENATE($A$1,N$2,$Q4),Alap!$C:$D,2,FALSE),"")</f>
        <v/>
      </c>
      <c r="O4" s="9" t="str">
        <f>IFERROR(VLOOKUP(CONCATENATE($A$1,O$2,$Q4),Alap!$C:$D,2,FALSE),"")</f>
        <v/>
      </c>
      <c r="P4" s="9" t="str">
        <f>IFERROR(VLOOKUP(CONCATENATE($A$1,P$2,$Q4),Alap!$C:$D,2,FALSE),"")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IFERROR(VLOOKUP(CONCATENATE($A$1,B$2,$Q5),Alap!$C:$D,2,FALSE),"")</f>
        <v/>
      </c>
      <c r="C5" s="9" t="str">
        <f>IFERROR(VLOOKUP(CONCATENATE($A$1,C$2,$Q5),Alap!$C:$D,2,FALSE),"")</f>
        <v/>
      </c>
      <c r="D5" s="9" t="str">
        <f>IFERROR(VLOOKUP(CONCATENATE($A$1,D$2,$Q5),Alap!$C:$D,2,FALSE),"")</f>
        <v/>
      </c>
      <c r="E5" s="9" t="str">
        <f>IFERROR(VLOOKUP(CONCATENATE($A$1,E$2,$Q5),Alap!$C:$D,2,FALSE),"")</f>
        <v/>
      </c>
      <c r="F5" s="9" t="str">
        <f>IFERROR(VLOOKUP(CONCATENATE($A$1,F$2,$Q5),Alap!$C:$D,2,FALSE),"")</f>
        <v/>
      </c>
      <c r="G5" s="9" t="str">
        <f>IFERROR(VLOOKUP(CONCATENATE($A$1,G$2,$Q5),Alap!$C:$D,2,FALSE),"")</f>
        <v>Energia és környezet (web) 19</v>
      </c>
      <c r="H5" s="9" t="str">
        <f>IFERROR(VLOOKUP(CONCATENATE($A$1,H$2,$Q5),Alap!$C:$D,2,FALSE),"")</f>
        <v>Energia és környezet (web) 19</v>
      </c>
      <c r="I5" s="9" t="str">
        <f>IFERROR(VLOOKUP(CONCATENATE($A$1,I$2,$Q5),Alap!$C:$D,2,FALSE),"")</f>
        <v/>
      </c>
      <c r="J5" s="9" t="str">
        <f>IFERROR(VLOOKUP(CONCATENATE($A$1,J$2,$Q5),Alap!$C:$D,2,FALSE),"")</f>
        <v/>
      </c>
      <c r="K5" s="9" t="str">
        <f>IFERROR(VLOOKUP(CONCATENATE($A$1,K$2,$Q5),Alap!$C:$D,2,FALSE),"")</f>
        <v/>
      </c>
      <c r="L5" s="9" t="str">
        <f>IFERROR(VLOOKUP(CONCATENATE($A$1,L$2,$Q5),Alap!$C:$D,2,FALSE),"")</f>
        <v>Hulladékgazdálkodási tech. (web) 6</v>
      </c>
      <c r="M5" s="9" t="str">
        <f>IFERROR(VLOOKUP(CONCATENATE($A$1,M$2,$Q5),Alap!$C:$D,2,FALSE),"")</f>
        <v>Energia és környezet (web) 19</v>
      </c>
      <c r="N5" s="9" t="str">
        <f>IFERROR(VLOOKUP(CONCATENATE($A$1,N$2,$Q5),Alap!$C:$D,2,FALSE),"")</f>
        <v/>
      </c>
      <c r="O5" s="9" t="str">
        <f>IFERROR(VLOOKUP(CONCATENATE($A$1,O$2,$Q5),Alap!$C:$D,2,FALSE),"")</f>
        <v/>
      </c>
      <c r="P5" s="9" t="str">
        <f>IFERROR(VLOOKUP(CONCATENATE($A$1,P$2,$Q5),Alap!$C:$D,2,FALSE),"")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IFERROR(VLOOKUP(CONCATENATE($A$1,B$2,$Q6),Alap!$C:$D,2,FALSE),"")</f>
        <v/>
      </c>
      <c r="C6" s="9" t="str">
        <f>IFERROR(VLOOKUP(CONCATENATE($A$1,C$2,$Q6),Alap!$C:$D,2,FALSE),"")</f>
        <v/>
      </c>
      <c r="D6" s="9" t="str">
        <f>IFERROR(VLOOKUP(CONCATENATE($A$1,D$2,$Q6),Alap!$C:$D,2,FALSE),"")</f>
        <v/>
      </c>
      <c r="E6" s="9" t="str">
        <f>IFERROR(VLOOKUP(CONCATENATE($A$1,E$2,$Q6),Alap!$C:$D,2,FALSE),"")</f>
        <v/>
      </c>
      <c r="F6" s="9" t="str">
        <f>IFERROR(VLOOKUP(CONCATENATE($A$1,F$2,$Q6),Alap!$C:$D,2,FALSE),"")</f>
        <v/>
      </c>
      <c r="G6" s="9" t="str">
        <f>IFERROR(VLOOKUP(CONCATENATE($A$1,G$2,$Q6),Alap!$C:$D,2,FALSE),"")</f>
        <v/>
      </c>
      <c r="H6" s="9" t="str">
        <f>IFERROR(VLOOKUP(CONCATENATE($A$1,H$2,$Q6),Alap!$C:$D,2,FALSE),"")</f>
        <v>Energia és környezet (web) 19</v>
      </c>
      <c r="I6" s="9" t="str">
        <f>IFERROR(VLOOKUP(CONCATENATE($A$1,I$2,$Q6),Alap!$C:$D,2,FALSE),"")</f>
        <v/>
      </c>
      <c r="J6" s="9" t="str">
        <f>IFERROR(VLOOKUP(CONCATENATE($A$1,J$2,$Q6),Alap!$C:$D,2,FALSE),"")</f>
        <v/>
      </c>
      <c r="K6" s="9" t="str">
        <f>IFERROR(VLOOKUP(CONCATENATE($A$1,K$2,$Q6),Alap!$C:$D,2,FALSE),"")</f>
        <v/>
      </c>
      <c r="L6" s="9" t="str">
        <f>IFERROR(VLOOKUP(CONCATENATE($A$1,L$2,$Q6),Alap!$C:$D,2,FALSE),"")</f>
        <v/>
      </c>
      <c r="M6" s="9" t="str">
        <f>IFERROR(VLOOKUP(CONCATENATE($A$1,M$2,$Q6),Alap!$C:$D,2,FALSE),"")</f>
        <v>Energia és környezet (web) 19</v>
      </c>
      <c r="N6" s="9" t="str">
        <f>IFERROR(VLOOKUP(CONCATENATE($A$1,N$2,$Q6),Alap!$C:$D,2,FALSE),"")</f>
        <v/>
      </c>
      <c r="O6" s="9" t="str">
        <f>IFERROR(VLOOKUP(CONCATENATE($A$1,O$2,$Q6),Alap!$C:$D,2,FALSE),"")</f>
        <v/>
      </c>
      <c r="P6" s="9" t="str">
        <f>IFERROR(VLOOKUP(CONCATENATE($A$1,P$2,$Q6),Alap!$C:$D,2,FALSE),"")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IFERROR(VLOOKUP(CONCATENATE($A$1,B$2,$Q7),Alap!$C:$D,2,FALSE),"")</f>
        <v/>
      </c>
      <c r="C7" s="9" t="str">
        <f>IFERROR(VLOOKUP(CONCATENATE($A$1,C$2,$Q7),Alap!$C:$D,2,FALSE),"")</f>
        <v/>
      </c>
      <c r="D7" s="9" t="str">
        <f>IFERROR(VLOOKUP(CONCATENATE($A$1,D$2,$Q7),Alap!$C:$D,2,FALSE),"")</f>
        <v/>
      </c>
      <c r="E7" s="9" t="str">
        <f>IFERROR(VLOOKUP(CONCATENATE($A$1,E$2,$Q7),Alap!$C:$D,2,FALSE),"")</f>
        <v/>
      </c>
      <c r="F7" s="9" t="str">
        <f>IFERROR(VLOOKUP(CONCATENATE($A$1,F$2,$Q7),Alap!$C:$D,2,FALSE),"")</f>
        <v/>
      </c>
      <c r="G7" s="9" t="str">
        <f>IFERROR(VLOOKUP(CONCATENATE($A$1,G$2,$Q7),Alap!$C:$D,2,FALSE),"")</f>
        <v/>
      </c>
      <c r="H7" s="9" t="str">
        <f>IFERROR(VLOOKUP(CONCATENATE($A$1,H$2,$Q7),Alap!$C:$D,2,FALSE),"")</f>
        <v/>
      </c>
      <c r="I7" s="9" t="str">
        <f>IFERROR(VLOOKUP(CONCATENATE($A$1,I$2,$Q7),Alap!$C:$D,2,FALSE),"")</f>
        <v/>
      </c>
      <c r="J7" s="9" t="str">
        <f>IFERROR(VLOOKUP(CONCATENATE($A$1,J$2,$Q7),Alap!$C:$D,2,FALSE),"")</f>
        <v/>
      </c>
      <c r="K7" s="9" t="str">
        <f>IFERROR(VLOOKUP(CONCATENATE($A$1,K$2,$Q7),Alap!$C:$D,2,FALSE),"")</f>
        <v/>
      </c>
      <c r="L7" s="9" t="str">
        <f>IFERROR(VLOOKUP(CONCATENATE($A$1,L$2,$Q7),Alap!$C:$D,2,FALSE),"")</f>
        <v/>
      </c>
      <c r="M7" s="9" t="str">
        <f>IFERROR(VLOOKUP(CONCATENATE($A$1,M$2,$Q7),Alap!$C:$D,2,FALSE),"")</f>
        <v/>
      </c>
      <c r="N7" s="9" t="str">
        <f>IFERROR(VLOOKUP(CONCATENATE($A$1,N$2,$Q7),Alap!$C:$D,2,FALSE),"")</f>
        <v/>
      </c>
      <c r="O7" s="9" t="str">
        <f>IFERROR(VLOOKUP(CONCATENATE($A$1,O$2,$Q7),Alap!$C:$D,2,FALSE),"")</f>
        <v/>
      </c>
      <c r="P7" s="9" t="str">
        <f>IFERROR(VLOOKUP(CONCATENATE($A$1,P$2,$Q7),Alap!$C:$D,2,FALSE),"")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IFERROR(VLOOKUP(CONCATENATE($A$1,B$2,$Q8),Alap!$C:$D,2,FALSE),"")</f>
        <v/>
      </c>
      <c r="C8" s="9" t="str">
        <f>IFERROR(VLOOKUP(CONCATENATE($A$1,C$2,$Q8),Alap!$C:$D,2,FALSE),"")</f>
        <v/>
      </c>
      <c r="D8" s="9" t="str">
        <f>IFERROR(VLOOKUP(CONCATENATE($A$1,D$2,$Q8),Alap!$C:$D,2,FALSE),"")</f>
        <v/>
      </c>
      <c r="E8" s="9" t="str">
        <f>IFERROR(VLOOKUP(CONCATENATE($A$1,E$2,$Q8),Alap!$C:$D,2,FALSE),"")</f>
        <v/>
      </c>
      <c r="F8" s="9" t="str">
        <f>IFERROR(VLOOKUP(CONCATENATE($A$1,F$2,$Q8),Alap!$C:$D,2,FALSE),"")</f>
        <v/>
      </c>
      <c r="G8" s="9" t="str">
        <f>IFERROR(VLOOKUP(CONCATENATE($A$1,G$2,$Q8),Alap!$C:$D,2,FALSE),"")</f>
        <v/>
      </c>
      <c r="H8" s="9" t="str">
        <f>IFERROR(VLOOKUP(CONCATENATE($A$1,H$2,$Q8),Alap!$C:$D,2,FALSE),"")</f>
        <v/>
      </c>
      <c r="I8" s="9" t="str">
        <f>IFERROR(VLOOKUP(CONCATENATE($A$1,I$2,$Q8),Alap!$C:$D,2,FALSE),"")</f>
        <v/>
      </c>
      <c r="J8" s="9" t="str">
        <f>IFERROR(VLOOKUP(CONCATENATE($A$1,J$2,$Q8),Alap!$C:$D,2,FALSE),"")</f>
        <v/>
      </c>
      <c r="K8" s="9" t="str">
        <f>IFERROR(VLOOKUP(CONCATENATE($A$1,K$2,$Q8),Alap!$C:$D,2,FALSE),"")</f>
        <v/>
      </c>
      <c r="L8" s="9" t="str">
        <f>IFERROR(VLOOKUP(CONCATENATE($A$1,L$2,$Q8),Alap!$C:$D,2,FALSE),"")</f>
        <v/>
      </c>
      <c r="M8" s="9" t="str">
        <f>IFERROR(VLOOKUP(CONCATENATE($A$1,M$2,$Q8),Alap!$C:$D,2,FALSE),"")</f>
        <v/>
      </c>
      <c r="N8" s="9" t="str">
        <f>IFERROR(VLOOKUP(CONCATENATE($A$1,N$2,$Q8),Alap!$C:$D,2,FALSE),"")</f>
        <v/>
      </c>
      <c r="O8" s="9" t="str">
        <f>IFERROR(VLOOKUP(CONCATENATE($A$1,O$2,$Q8),Alap!$C:$D,2,FALSE),"")</f>
        <v/>
      </c>
      <c r="P8" s="9" t="str">
        <f>IFERROR(VLOOKUP(CONCATENATE($A$1,P$2,$Q8),Alap!$C:$D,2,FALSE),"")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IFERROR(VLOOKUP(CONCATENATE($A$1,B$2,$Q9),Alap!$C:$D,2,FALSE),"")</f>
        <v/>
      </c>
      <c r="C9" s="9" t="str">
        <f>IFERROR(VLOOKUP(CONCATENATE($A$1,C$2,$Q9),Alap!$C:$D,2,FALSE),"")</f>
        <v/>
      </c>
      <c r="D9" s="9" t="str">
        <f>IFERROR(VLOOKUP(CONCATENATE($A$1,D$2,$Q9),Alap!$C:$D,2,FALSE),"")</f>
        <v/>
      </c>
      <c r="E9" s="9" t="str">
        <f>IFERROR(VLOOKUP(CONCATENATE($A$1,E$2,$Q9),Alap!$C:$D,2,FALSE),"")</f>
        <v/>
      </c>
      <c r="F9" s="9" t="str">
        <f>IFERROR(VLOOKUP(CONCATENATE($A$1,F$2,$Q9),Alap!$C:$D,2,FALSE),"")</f>
        <v/>
      </c>
      <c r="G9" s="9" t="str">
        <f>IFERROR(VLOOKUP(CONCATENATE($A$1,G$2,$Q9),Alap!$C:$D,2,FALSE),"")</f>
        <v/>
      </c>
      <c r="H9" s="9" t="str">
        <f>IFERROR(VLOOKUP(CONCATENATE($A$1,H$2,$Q9),Alap!$C:$D,2,FALSE),"")</f>
        <v/>
      </c>
      <c r="I9" s="9" t="str">
        <f>IFERROR(VLOOKUP(CONCATENATE($A$1,I$2,$Q9),Alap!$C:$D,2,FALSE),"")</f>
        <v/>
      </c>
      <c r="J9" s="9" t="str">
        <f>IFERROR(VLOOKUP(CONCATENATE($A$1,J$2,$Q9),Alap!$C:$D,2,FALSE),"")</f>
        <v/>
      </c>
      <c r="K9" s="9" t="str">
        <f>IFERROR(VLOOKUP(CONCATENATE($A$1,K$2,$Q9),Alap!$C:$D,2,FALSE),"")</f>
        <v/>
      </c>
      <c r="L9" s="9" t="str">
        <f>IFERROR(VLOOKUP(CONCATENATE($A$1,L$2,$Q9),Alap!$C:$D,2,FALSE),"")</f>
        <v/>
      </c>
      <c r="M9" s="9" t="str">
        <f>IFERROR(VLOOKUP(CONCATENATE($A$1,M$2,$Q9),Alap!$C:$D,2,FALSE),"")</f>
        <v/>
      </c>
      <c r="N9" s="9" t="str">
        <f>IFERROR(VLOOKUP(CONCATENATE($A$1,N$2,$Q9),Alap!$C:$D,2,FALSE),"")</f>
        <v/>
      </c>
      <c r="O9" s="9" t="str">
        <f>IFERROR(VLOOKUP(CONCATENATE($A$1,O$2,$Q9),Alap!$C:$D,2,FALSE),"")</f>
        <v/>
      </c>
      <c r="P9" s="9" t="str">
        <f>IFERROR(VLOOKUP(CONCATENATE($A$1,P$2,$Q9),Alap!$C:$D,2,FALSE),"")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IFERROR(VLOOKUP(CONCATENATE($A$1,B$10,$Q13),Alap!$C:$D,2,FALSE),"")</f>
        <v/>
      </c>
      <c r="C13" s="9" t="str">
        <f>IFERROR(VLOOKUP(CONCATENATE($A$1,C$10,$Q13),Alap!$C:$D,2,FALSE),"")</f>
        <v/>
      </c>
      <c r="D13" s="9" t="str">
        <f>IFERROR(VLOOKUP(CONCATENATE($A$1,D$10,$Q13),Alap!$C:$D,2,FALSE),"")</f>
        <v/>
      </c>
      <c r="E13" s="9" t="str">
        <f>IFERROR(VLOOKUP(CONCATENATE($A$1,E$10,$Q13),Alap!$C:$D,2,FALSE),"")</f>
        <v/>
      </c>
      <c r="F13" s="9" t="str">
        <f>IFERROR(VLOOKUP(CONCATENATE($A$1,F$10,$Q13),Alap!$C:$D,2,FALSE),"")</f>
        <v/>
      </c>
      <c r="G13" s="9" t="str">
        <f>IFERROR(VLOOKUP(CONCATENATE($A$1,G$10,$Q13),Alap!$C:$D,2,FALSE),"")</f>
        <v/>
      </c>
      <c r="H13" s="9" t="str">
        <f>IFERROR(VLOOKUP(CONCATENATE($A$1,H$10,$Q13),Alap!$C:$D,2,FALSE),"")</f>
        <v/>
      </c>
      <c r="I13" s="9" t="str">
        <f>IFERROR(VLOOKUP(CONCATENATE($A$1,I$10,$Q13),Alap!$C:$D,2,FALSE),"")</f>
        <v/>
      </c>
      <c r="J13" s="9" t="str">
        <f>IFERROR(VLOOKUP(CONCATENATE($A$1,J$10,$Q13),Alap!$C:$D,2,FALSE),"")</f>
        <v/>
      </c>
      <c r="K13" s="9" t="str">
        <f>IFERROR(VLOOKUP(CONCATENATE($A$1,K$10,$Q13),Alap!$C:$D,2,FALSE),"")</f>
        <v/>
      </c>
      <c r="L13" s="9" t="str">
        <f>IFERROR(VLOOKUP(CONCATENATE($A$1,L$10,$Q13),Alap!$C:$D,2,FALSE),"")</f>
        <v/>
      </c>
      <c r="M13" s="9" t="str">
        <f>IFERROR(VLOOKUP(CONCATENATE($A$1,M$10,$Q13),Alap!$C:$D,2,FALSE),"")</f>
        <v/>
      </c>
      <c r="N13" s="9" t="str">
        <f>IFERROR(VLOOKUP(CONCATENATE($A$1,N$10,$Q13),Alap!$C:$D,2,FALSE),"")</f>
        <v/>
      </c>
      <c r="O13" s="9" t="str">
        <f>IFERROR(VLOOKUP(CONCATENATE($A$1,O$10,$Q13),Alap!$C:$D,2,FALSE),"")</f>
        <v/>
      </c>
      <c r="P13" s="9" t="str">
        <f>IFERROR(VLOOKUP(CONCATENATE($A$1,P$10,$Q13),Alap!$C:$D,2,FALSE),"")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IFERROR(VLOOKUP(CONCATENATE($A$1,B$10,$Q14),Alap!$C:$D,2,FALSE),"")</f>
        <v/>
      </c>
      <c r="C14" s="9" t="str">
        <f>IFERROR(VLOOKUP(CONCATENATE($A$1,C$10,$Q14),Alap!$C:$D,2,FALSE),"")</f>
        <v/>
      </c>
      <c r="D14" s="9" t="str">
        <f>IFERROR(VLOOKUP(CONCATENATE($A$1,D$10,$Q14),Alap!$C:$D,2,FALSE),"")</f>
        <v/>
      </c>
      <c r="E14" s="9" t="str">
        <f>IFERROR(VLOOKUP(CONCATENATE($A$1,E$10,$Q14),Alap!$C:$D,2,FALSE),"")</f>
        <v/>
      </c>
      <c r="F14" s="9" t="str">
        <f>IFERROR(VLOOKUP(CONCATENATE($A$1,F$10,$Q14),Alap!$C:$D,2,FALSE),"")</f>
        <v/>
      </c>
      <c r="G14" s="9" t="str">
        <f>IFERROR(VLOOKUP(CONCATENATE($A$1,G$10,$Q14),Alap!$C:$D,2,FALSE),"")</f>
        <v/>
      </c>
      <c r="H14" s="9" t="str">
        <f>IFERROR(VLOOKUP(CONCATENATE($A$1,H$10,$Q14),Alap!$C:$D,2,FALSE),"")</f>
        <v/>
      </c>
      <c r="I14" s="9" t="str">
        <f>IFERROR(VLOOKUP(CONCATENATE($A$1,I$10,$Q14),Alap!$C:$D,2,FALSE),"")</f>
        <v/>
      </c>
      <c r="J14" s="9" t="str">
        <f>IFERROR(VLOOKUP(CONCATENATE($A$1,J$10,$Q14),Alap!$C:$D,2,FALSE),"")</f>
        <v/>
      </c>
      <c r="K14" s="9" t="str">
        <f>IFERROR(VLOOKUP(CONCATENATE($A$1,K$10,$Q14),Alap!$C:$D,2,FALSE),"")</f>
        <v/>
      </c>
      <c r="L14" s="9" t="str">
        <f>IFERROR(VLOOKUP(CONCATENATE($A$1,L$10,$Q14),Alap!$C:$D,2,FALSE),"")</f>
        <v/>
      </c>
      <c r="M14" s="9" t="str">
        <f>IFERROR(VLOOKUP(CONCATENATE($A$1,M$10,$Q14),Alap!$C:$D,2,FALSE),"")</f>
        <v/>
      </c>
      <c r="N14" s="9" t="str">
        <f>IFERROR(VLOOKUP(CONCATENATE($A$1,N$10,$Q14),Alap!$C:$D,2,FALSE),"")</f>
        <v/>
      </c>
      <c r="O14" s="9" t="str">
        <f>IFERROR(VLOOKUP(CONCATENATE($A$1,O$10,$Q14),Alap!$C:$D,2,FALSE),"")</f>
        <v/>
      </c>
      <c r="P14" s="9" t="str">
        <f>IFERROR(VLOOKUP(CONCATENATE($A$1,P$10,$Q14),Alap!$C:$D,2,FALSE),"")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IFERROR(VLOOKUP(CONCATENATE($A$1,B$10,$Q15),Alap!$C:$D,2,FALSE),"")</f>
        <v/>
      </c>
      <c r="C15" s="9" t="str">
        <f>IFERROR(VLOOKUP(CONCATENATE($A$1,C$10,$Q15),Alap!$C:$D,2,FALSE),"")</f>
        <v/>
      </c>
      <c r="D15" s="9" t="str">
        <f>IFERROR(VLOOKUP(CONCATENATE($A$1,D$10,$Q15),Alap!$C:$D,2,FALSE),"")</f>
        <v/>
      </c>
      <c r="E15" s="9" t="str">
        <f>IFERROR(VLOOKUP(CONCATENATE($A$1,E$10,$Q15),Alap!$C:$D,2,FALSE),"")</f>
        <v/>
      </c>
      <c r="F15" s="9" t="str">
        <f>IFERROR(VLOOKUP(CONCATENATE($A$1,F$10,$Q15),Alap!$C:$D,2,FALSE),"")</f>
        <v/>
      </c>
      <c r="G15" s="9" t="str">
        <f>IFERROR(VLOOKUP(CONCATENATE($A$1,G$10,$Q15),Alap!$C:$D,2,FALSE),"")</f>
        <v/>
      </c>
      <c r="H15" s="9" t="str">
        <f>IFERROR(VLOOKUP(CONCATENATE($A$1,H$10,$Q15),Alap!$C:$D,2,FALSE),"")</f>
        <v/>
      </c>
      <c r="I15" s="9" t="str">
        <f>IFERROR(VLOOKUP(CONCATENATE($A$1,I$10,$Q15),Alap!$C:$D,2,FALSE),"")</f>
        <v/>
      </c>
      <c r="J15" s="9" t="str">
        <f>IFERROR(VLOOKUP(CONCATENATE($A$1,J$10,$Q15),Alap!$C:$D,2,FALSE),"")</f>
        <v/>
      </c>
      <c r="K15" s="9" t="str">
        <f>IFERROR(VLOOKUP(CONCATENATE($A$1,K$10,$Q15),Alap!$C:$D,2,FALSE),"")</f>
        <v/>
      </c>
      <c r="L15" s="9" t="str">
        <f>IFERROR(VLOOKUP(CONCATENATE($A$1,L$10,$Q15),Alap!$C:$D,2,FALSE),"")</f>
        <v/>
      </c>
      <c r="M15" s="9" t="str">
        <f>IFERROR(VLOOKUP(CONCATENATE($A$1,M$10,$Q15),Alap!$C:$D,2,FALSE),"")</f>
        <v/>
      </c>
      <c r="N15" s="9" t="str">
        <f>IFERROR(VLOOKUP(CONCATENATE($A$1,N$10,$Q15),Alap!$C:$D,2,FALSE),"")</f>
        <v/>
      </c>
      <c r="O15" s="9" t="str">
        <f>IFERROR(VLOOKUP(CONCATENATE($A$1,O$10,$Q15),Alap!$C:$D,2,FALSE),"")</f>
        <v/>
      </c>
      <c r="P15" s="9" t="str">
        <f>IFERROR(VLOOKUP(CONCATENATE($A$1,P$10,$Q15),Alap!$C:$D,2,FALSE),"")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IFERROR(VLOOKUP(CONCATENATE($A$1,B$10,$Q16),Alap!$C:$D,2,FALSE),"")</f>
        <v/>
      </c>
      <c r="C16" s="9" t="str">
        <f>IFERROR(VLOOKUP(CONCATENATE($A$1,C$10,$Q16),Alap!$C:$D,2,FALSE),"")</f>
        <v/>
      </c>
      <c r="D16" s="9" t="str">
        <f>IFERROR(VLOOKUP(CONCATENATE($A$1,D$10,$Q16),Alap!$C:$D,2,FALSE),"")</f>
        <v/>
      </c>
      <c r="E16" s="9" t="str">
        <f>IFERROR(VLOOKUP(CONCATENATE($A$1,E$10,$Q16),Alap!$C:$D,2,FALSE),"")</f>
        <v/>
      </c>
      <c r="F16" s="9" t="str">
        <f>IFERROR(VLOOKUP(CONCATENATE($A$1,F$10,$Q16),Alap!$C:$D,2,FALSE),"")</f>
        <v/>
      </c>
      <c r="G16" s="9" t="str">
        <f>IFERROR(VLOOKUP(CONCATENATE($A$1,G$10,$Q16),Alap!$C:$D,2,FALSE),"")</f>
        <v/>
      </c>
      <c r="H16" s="9" t="str">
        <f>IFERROR(VLOOKUP(CONCATENATE($A$1,H$10,$Q16),Alap!$C:$D,2,FALSE),"")</f>
        <v/>
      </c>
      <c r="I16" s="9" t="str">
        <f>IFERROR(VLOOKUP(CONCATENATE($A$1,I$10,$Q16),Alap!$C:$D,2,FALSE),"")</f>
        <v/>
      </c>
      <c r="J16" s="9" t="str">
        <f>IFERROR(VLOOKUP(CONCATENATE($A$1,J$10,$Q16),Alap!$C:$D,2,FALSE),"")</f>
        <v/>
      </c>
      <c r="K16" s="9" t="str">
        <f>IFERROR(VLOOKUP(CONCATENATE($A$1,K$10,$Q16),Alap!$C:$D,2,FALSE),"")</f>
        <v/>
      </c>
      <c r="L16" s="9" t="str">
        <f>IFERROR(VLOOKUP(CONCATENATE($A$1,L$10,$Q16),Alap!$C:$D,2,FALSE),"")</f>
        <v/>
      </c>
      <c r="M16" s="9" t="str">
        <f>IFERROR(VLOOKUP(CONCATENATE($A$1,M$10,$Q16),Alap!$C:$D,2,FALSE),"")</f>
        <v/>
      </c>
      <c r="N16" s="9" t="str">
        <f>IFERROR(VLOOKUP(CONCATENATE($A$1,N$10,$Q16),Alap!$C:$D,2,FALSE),"")</f>
        <v/>
      </c>
      <c r="O16" s="9" t="str">
        <f>IFERROR(VLOOKUP(CONCATENATE($A$1,O$10,$Q16),Alap!$C:$D,2,FALSE),"")</f>
        <v/>
      </c>
      <c r="P16" s="9" t="str">
        <f>IFERROR(VLOOKUP(CONCATENATE($A$1,P$10,$Q16),Alap!$C:$D,2,FALSE),"")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3">
    <mergeCell ref="A1:C1"/>
    <mergeCell ref="D1:P1"/>
    <mergeCell ref="A11:P11"/>
  </mergeCells>
  <dataValidations count="1">
    <dataValidation type="list" allowBlank="1" showInputMessage="1" showErrorMessage="1" sqref="A1:C1" xr:uid="{00000000-0002-0000-0100-000000000000}">
      <formula1>tbterem</formula1>
    </dataValidation>
  </dataValidations>
  <pageMargins left="3.937007874015748E-2" right="3.937007874015748E-2" top="0.35433070866141736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6"/>
  <sheetViews>
    <sheetView workbookViewId="0">
      <pane ySplit="1" topLeftCell="A2" activePane="bottomLeft" state="frozen"/>
      <selection pane="bottomLeft" sqref="A1:C1"/>
    </sheetView>
  </sheetViews>
  <sheetFormatPr defaultColWidth="9.109375" defaultRowHeight="12" x14ac:dyDescent="0.25"/>
  <cols>
    <col min="1" max="1" width="4.6640625" style="3" customWidth="1"/>
    <col min="2" max="13" width="14.6640625" style="3" customWidth="1"/>
    <col min="14" max="14" width="6.88671875" style="3" hidden="1" customWidth="1"/>
    <col min="15" max="16384" width="9.109375" style="3"/>
  </cols>
  <sheetData>
    <row r="1" spans="1:14" s="4" customFormat="1" ht="15" thickBot="1" x14ac:dyDescent="0.35">
      <c r="A1" s="36" t="s">
        <v>335</v>
      </c>
      <c r="B1" s="36"/>
      <c r="C1" s="36"/>
      <c r="D1" s="37" t="s">
        <v>27</v>
      </c>
      <c r="E1" s="37"/>
      <c r="F1" s="37"/>
      <c r="G1" s="37"/>
      <c r="H1" s="37"/>
      <c r="I1" s="37"/>
      <c r="J1" s="37"/>
      <c r="K1" s="37"/>
      <c r="L1" s="37"/>
      <c r="M1" s="37"/>
    </row>
    <row r="2" spans="1:14" customFormat="1" ht="15" thickBot="1" x14ac:dyDescent="0.35">
      <c r="A2" s="8" t="s">
        <v>0</v>
      </c>
      <c r="B2" s="32">
        <v>201</v>
      </c>
      <c r="C2" s="32">
        <v>202</v>
      </c>
      <c r="D2" s="32">
        <v>203</v>
      </c>
      <c r="E2" s="32">
        <v>205</v>
      </c>
      <c r="F2" s="32">
        <v>206</v>
      </c>
      <c r="G2" s="32">
        <v>207</v>
      </c>
      <c r="H2" s="32">
        <v>208</v>
      </c>
      <c r="I2" s="32">
        <v>209</v>
      </c>
      <c r="J2" s="32">
        <v>210</v>
      </c>
      <c r="K2" s="32">
        <v>214</v>
      </c>
      <c r="L2" s="32">
        <v>217</v>
      </c>
      <c r="M2" s="32">
        <v>463</v>
      </c>
      <c r="N2" s="32" t="s">
        <v>285</v>
      </c>
    </row>
    <row r="3" spans="1:14" ht="63.9" customHeight="1" thickBot="1" x14ac:dyDescent="0.3">
      <c r="A3" s="9" t="s">
        <v>1</v>
      </c>
      <c r="B3" s="21" t="str">
        <f>IFERROR(VLOOKUP(CONCATENATE(B$11,VLOOKUP($A$1,segéd!$I$1:$K$15,3,FALSE),$N3),Alap!$A:$B,2,FALSE),"")</f>
        <v/>
      </c>
      <c r="C3" s="21" t="str">
        <f>IFERROR(VLOOKUP(CONCATENATE(C$11,VLOOKUP($A$1,segéd!$I$1:$K$15,3,FALSE),$N3),Alap!$A:$B,2,FALSE),"")</f>
        <v>KKV-k versenyképessége (Tb.-ről web) 6</v>
      </c>
      <c r="D3" s="21" t="str">
        <f>IFERROR(VLOOKUP(CONCATENATE(D$11,VLOOKUP($A$1,segéd!$I$1:$K$15,3,FALSE),$N3),Alap!$A:$B,2,FALSE),"")</f>
        <v/>
      </c>
      <c r="E3" s="21" t="str">
        <f>IFERROR(VLOOKUP(CONCATENATE(E$11,VLOOKUP($A$1,segéd!$I$1:$K$15,3,FALSE),$N3),Alap!$A:$B,2,FALSE),"")</f>
        <v>Pénzügyi alapismeretek (Tb.-ről web) 4</v>
      </c>
      <c r="F3" s="21" t="str">
        <f>IFERROR(VLOOKUP(CONCATENATE(F$11,VLOOKUP($A$1,segéd!$I$1:$K$15,3,FALSE),$N3),Alap!$A:$B,2,FALSE),"")</f>
        <v/>
      </c>
      <c r="G3" s="21" t="str">
        <f>IFERROR(VLOOKUP(CONCATENATE(G$11,VLOOKUP($A$1,segéd!$I$1:$K$15,3,FALSE),$N3),Alap!$A:$B,2,FALSE),"")</f>
        <v>Kvantitatív módszerek, ökonometria (gépterem, Bp.-ről web) 13</v>
      </c>
      <c r="H3" s="21" t="str">
        <f>IFERROR(VLOOKUP(CONCATENATE(H$11,VLOOKUP($A$1,segéd!$I$1:$K$15,3,FALSE),$N3),Alap!$A:$B,2,FALSE),"")</f>
        <v/>
      </c>
      <c r="I3" s="21" t="str">
        <f>IFERROR(VLOOKUP(CONCATENATE(I$11,VLOOKUP($A$1,segéd!$I$1:$K$15,3,FALSE),$N3),Alap!$A:$B,2,FALSE),"")</f>
        <v/>
      </c>
      <c r="J3" s="21" t="str">
        <f>IFERROR(VLOOKUP(CONCATENATE(J$11,VLOOKUP($A$1,segéd!$I$1:$K$15,3,FALSE),$N3),Alap!$A:$B,2,FALSE),"")</f>
        <v>Logisztikai esettanulmányok (Tb.-ről web) 6</v>
      </c>
      <c r="K3" s="21" t="str">
        <f>IFERROR(VLOOKUP(CONCATENATE(K$11,VLOOKUP($A$1,segéd!$I$1:$K$15,3,FALSE),$N3),Alap!$A:$B,2,FALSE),"")</f>
        <v>Fogy. és vás. magatartás (web) 7</v>
      </c>
      <c r="L3" s="21" t="str">
        <f>IFERROR(VLOOKUP(CONCATENATE(L$11,VLOOKUP($A$1,segéd!$I$1:$K$15,3,FALSE),$N3),Alap!$A:$B,2,FALSE),"")</f>
        <v>Turizmus társ. és gazd. alapjai (web) 8</v>
      </c>
      <c r="M3" s="21" t="str">
        <f>IFERROR(VLOOKUP(CONCATENATE(M$11,VLOOKUP($A$1,segéd!$I$1:$K$15,3,FALSE),$N3),Alap!$A:$B,2,FALSE),"")</f>
        <v/>
      </c>
      <c r="N3" s="3">
        <v>1</v>
      </c>
    </row>
    <row r="4" spans="1:14" ht="63.9" customHeight="1" thickBot="1" x14ac:dyDescent="0.3">
      <c r="A4" s="9" t="s">
        <v>2</v>
      </c>
      <c r="B4" s="21" t="str">
        <f>IFERROR(VLOOKUP(CONCATENATE(B$11,VLOOKUP($A$1,segéd!$I$1:$K$15,3,FALSE),$N4),Alap!$A:$B,2,FALSE),"")</f>
        <v/>
      </c>
      <c r="C4" s="21" t="str">
        <f>IFERROR(VLOOKUP(CONCATENATE(C$11,VLOOKUP($A$1,segéd!$I$1:$K$15,3,FALSE),$N4),Alap!$A:$B,2,FALSE),"")</f>
        <v>KKV-k versenyképessége (Tb.-ről web) 6</v>
      </c>
      <c r="D4" s="21" t="str">
        <f>IFERROR(VLOOKUP(CONCATENATE(D$11,VLOOKUP($A$1,segéd!$I$1:$K$15,3,FALSE),$N4),Alap!$A:$B,2,FALSE),"")</f>
        <v/>
      </c>
      <c r="E4" s="21" t="str">
        <f>IFERROR(VLOOKUP(CONCATENATE(E$11,VLOOKUP($A$1,segéd!$I$1:$K$15,3,FALSE),$N4),Alap!$A:$B,2,FALSE),"")</f>
        <v>Pénzügyi alapismeretek (Tb.-ről web) 4</v>
      </c>
      <c r="F4" s="21" t="str">
        <f>IFERROR(VLOOKUP(CONCATENATE(F$11,VLOOKUP($A$1,segéd!$I$1:$K$15,3,FALSE),$N4),Alap!$A:$B,2,FALSE),"")</f>
        <v/>
      </c>
      <c r="G4" s="21" t="str">
        <f>IFERROR(VLOOKUP(CONCATENATE(G$11,VLOOKUP($A$1,segéd!$I$1:$K$15,3,FALSE),$N4),Alap!$A:$B,2,FALSE),"")</f>
        <v>Kvantitatív módszerek, ökonometria (gépterem, Bp.-ről web) 13</v>
      </c>
      <c r="H4" s="21" t="str">
        <f>IFERROR(VLOOKUP(CONCATENATE(H$11,VLOOKUP($A$1,segéd!$I$1:$K$15,3,FALSE),$N4),Alap!$A:$B,2,FALSE),"")</f>
        <v/>
      </c>
      <c r="I4" s="21" t="str">
        <f>IFERROR(VLOOKUP(CONCATENATE(I$11,VLOOKUP($A$1,segéd!$I$1:$K$15,3,FALSE),$N4),Alap!$A:$B,2,FALSE),"")</f>
        <v/>
      </c>
      <c r="J4" s="21" t="str">
        <f>IFERROR(VLOOKUP(CONCATENATE(J$11,VLOOKUP($A$1,segéd!$I$1:$K$15,3,FALSE),$N4),Alap!$A:$B,2,FALSE),"")</f>
        <v>Logisztikai esettanulmányok (Tb.-ről web) 6</v>
      </c>
      <c r="K4" s="21" t="str">
        <f>IFERROR(VLOOKUP(CONCATENATE(K$11,VLOOKUP($A$1,segéd!$I$1:$K$15,3,FALSE),$N4),Alap!$A:$B,2,FALSE),"")</f>
        <v>Fogy. és vás. magatartás (web) 7</v>
      </c>
      <c r="L4" s="21" t="str">
        <f>IFERROR(VLOOKUP(CONCATENATE(L$11,VLOOKUP($A$1,segéd!$I$1:$K$15,3,FALSE),$N4),Alap!$A:$B,2,FALSE),"")</f>
        <v>Turizmus társ. és gazd. alapjai (web) 8</v>
      </c>
      <c r="M4" s="21" t="str">
        <f>IFERROR(VLOOKUP(CONCATENATE(M$11,VLOOKUP($A$1,segéd!$I$1:$K$15,3,FALSE),$N4),Alap!$A:$B,2,FALSE),"")</f>
        <v/>
      </c>
      <c r="N4" s="3">
        <v>2</v>
      </c>
    </row>
    <row r="5" spans="1:14" ht="63.9" customHeight="1" thickBot="1" x14ac:dyDescent="0.3">
      <c r="A5" s="9" t="s">
        <v>3</v>
      </c>
      <c r="B5" s="21" t="str">
        <f>IFERROR(VLOOKUP(CONCATENATE(B$11,VLOOKUP($A$1,segéd!$I$1:$K$15,3,FALSE),$N5),Alap!$A:$B,2,FALSE),"")</f>
        <v/>
      </c>
      <c r="C5" s="21" t="str">
        <f>IFERROR(VLOOKUP(CONCATENATE(C$11,VLOOKUP($A$1,segéd!$I$1:$K$15,3,FALSE),$N5),Alap!$A:$B,2,FALSE),"")</f>
        <v/>
      </c>
      <c r="D5" s="21" t="str">
        <f>IFERROR(VLOOKUP(CONCATENATE(D$11,VLOOKUP($A$1,segéd!$I$1:$K$15,3,FALSE),$N5),Alap!$A:$B,2,FALSE),"")</f>
        <v/>
      </c>
      <c r="E5" s="21" t="str">
        <f>IFERROR(VLOOKUP(CONCATENATE(E$11,VLOOKUP($A$1,segéd!$I$1:$K$15,3,FALSE),$N5),Alap!$A:$B,2,FALSE),"")</f>
        <v>Pénzügyi alapismeretek (Tb.-ről web) 4</v>
      </c>
      <c r="F5" s="21" t="str">
        <f>IFERROR(VLOOKUP(CONCATENATE(F$11,VLOOKUP($A$1,segéd!$I$1:$K$15,3,FALSE),$N5),Alap!$A:$B,2,FALSE),"")</f>
        <v/>
      </c>
      <c r="G5" s="21" t="str">
        <f>IFERROR(VLOOKUP(CONCATENATE(G$11,VLOOKUP($A$1,segéd!$I$1:$K$15,3,FALSE),$N5),Alap!$A:$B,2,FALSE),"")</f>
        <v>Ellátásilánc-men. felj. és kontr. (gépterem) 7</v>
      </c>
      <c r="H5" s="21" t="str">
        <f>IFERROR(VLOOKUP(CONCATENATE(H$11,VLOOKUP($A$1,segéd!$I$1:$K$15,3,FALSE),$N5),Alap!$A:$B,2,FALSE),"")</f>
        <v/>
      </c>
      <c r="I5" s="21" t="str">
        <f>IFERROR(VLOOKUP(CONCATENATE(I$11,VLOOKUP($A$1,segéd!$I$1:$K$15,3,FALSE),$N5),Alap!$A:$B,2,FALSE),"")</f>
        <v/>
      </c>
      <c r="J5" s="21" t="str">
        <f>IFERROR(VLOOKUP(CONCATENATE(J$11,VLOOKUP($A$1,segéd!$I$1:$K$15,3,FALSE),$N5),Alap!$A:$B,2,FALSE),"")</f>
        <v/>
      </c>
      <c r="K5" s="21" t="str">
        <f>IFERROR(VLOOKUP(CONCATENATE(K$11,VLOOKUP($A$1,segéd!$I$1:$K$15,3,FALSE),$N5),Alap!$A:$B,2,FALSE),"")</f>
        <v>B2B marketingkommunikáció (Bp.-ről web) 8</v>
      </c>
      <c r="L5" s="21" t="str">
        <f>IFERROR(VLOOKUP(CONCATENATE(L$11,VLOOKUP($A$1,segéd!$I$1:$K$15,3,FALSE),$N5),Alap!$A:$B,2,FALSE),"")</f>
        <v>Nemz. és interk. marketing (web) 5</v>
      </c>
      <c r="M5" s="21" t="str">
        <f>IFERROR(VLOOKUP(CONCATENATE(M$11,VLOOKUP($A$1,segéd!$I$1:$K$15,3,FALSE),$N5),Alap!$A:$B,2,FALSE),"")</f>
        <v/>
      </c>
      <c r="N5" s="3">
        <v>3</v>
      </c>
    </row>
    <row r="6" spans="1:14" ht="63.9" customHeight="1" thickBot="1" x14ac:dyDescent="0.3">
      <c r="A6" s="9" t="s">
        <v>4</v>
      </c>
      <c r="B6" s="21" t="str">
        <f>IFERROR(VLOOKUP(CONCATENATE(B$11,VLOOKUP($A$1,segéd!$I$1:$K$15,3,FALSE),$N6),Alap!$A:$B,2,FALSE),"")</f>
        <v/>
      </c>
      <c r="C6" s="21" t="str">
        <f>IFERROR(VLOOKUP(CONCATENATE(C$11,VLOOKUP($A$1,segéd!$I$1:$K$15,3,FALSE),$N6),Alap!$A:$B,2,FALSE),"")</f>
        <v/>
      </c>
      <c r="D6" s="21" t="str">
        <f>IFERROR(VLOOKUP(CONCATENATE(D$11,VLOOKUP($A$1,segéd!$I$1:$K$15,3,FALSE),$N6),Alap!$A:$B,2,FALSE),"")</f>
        <v/>
      </c>
      <c r="E6" s="21" t="str">
        <f>IFERROR(VLOOKUP(CONCATENATE(E$11,VLOOKUP($A$1,segéd!$I$1:$K$15,3,FALSE),$N6),Alap!$A:$B,2,FALSE),"")</f>
        <v/>
      </c>
      <c r="F6" s="21" t="str">
        <f>IFERROR(VLOOKUP(CONCATENATE(F$11,VLOOKUP($A$1,segéd!$I$1:$K$15,3,FALSE),$N6),Alap!$A:$B,2,FALSE),"")</f>
        <v/>
      </c>
      <c r="G6" s="21" t="str">
        <f>IFERROR(VLOOKUP(CONCATENATE(G$11,VLOOKUP($A$1,segéd!$I$1:$K$15,3,FALSE),$N6),Alap!$A:$B,2,FALSE),"")</f>
        <v>Ellátásilánc-men. felj. és kontr. (gépterem) 7</v>
      </c>
      <c r="H6" s="21" t="str">
        <f>IFERROR(VLOOKUP(CONCATENATE(H$11,VLOOKUP($A$1,segéd!$I$1:$K$15,3,FALSE),$N6),Alap!$A:$B,2,FALSE),"")</f>
        <v/>
      </c>
      <c r="I6" s="21" t="str">
        <f>IFERROR(VLOOKUP(CONCATENATE(I$11,VLOOKUP($A$1,segéd!$I$1:$K$15,3,FALSE),$N6),Alap!$A:$B,2,FALSE),"")</f>
        <v/>
      </c>
      <c r="J6" s="21" t="str">
        <f>IFERROR(VLOOKUP(CONCATENATE(J$11,VLOOKUP($A$1,segéd!$I$1:$K$15,3,FALSE),$N6),Alap!$A:$B,2,FALSE),"")</f>
        <v/>
      </c>
      <c r="K6" s="21" t="str">
        <f>IFERROR(VLOOKUP(CONCATENATE(K$11,VLOOKUP($A$1,segéd!$I$1:$K$15,3,FALSE),$N6),Alap!$A:$B,2,FALSE),"")</f>
        <v>B2B marketingkommunikáció (Bp.-ről web) 8</v>
      </c>
      <c r="L6" s="21" t="str">
        <f>IFERROR(VLOOKUP(CONCATENATE(L$11,VLOOKUP($A$1,segéd!$I$1:$K$15,3,FALSE),$N6),Alap!$A:$B,2,FALSE),"")</f>
        <v>Nemz. és interk. marketing (14.15-ig, web) 5</v>
      </c>
      <c r="M6" s="21" t="str">
        <f>IFERROR(VLOOKUP(CONCATENATE(M$11,VLOOKUP($A$1,segéd!$I$1:$K$15,3,FALSE),$N6),Alap!$A:$B,2,FALSE),"")</f>
        <v/>
      </c>
      <c r="N6" s="3">
        <v>4</v>
      </c>
    </row>
    <row r="7" spans="1:14" ht="63.9" customHeight="1" thickBot="1" x14ac:dyDescent="0.3">
      <c r="A7" s="9" t="s">
        <v>5</v>
      </c>
      <c r="B7" s="21" t="str">
        <f>IFERROR(VLOOKUP(CONCATENATE(B$11,VLOOKUP($A$1,segéd!$I$1:$K$15,3,FALSE),$N7),Alap!$A:$B,2,FALSE),"")</f>
        <v/>
      </c>
      <c r="C7" s="21" t="str">
        <f>IFERROR(VLOOKUP(CONCATENATE(C$11,VLOOKUP($A$1,segéd!$I$1:$K$15,3,FALSE),$N7),Alap!$A:$B,2,FALSE),"")</f>
        <v/>
      </c>
      <c r="D7" s="21" t="str">
        <f>IFERROR(VLOOKUP(CONCATENATE(D$11,VLOOKUP($A$1,segéd!$I$1:$K$15,3,FALSE),$N7),Alap!$A:$B,2,FALSE),"")</f>
        <v/>
      </c>
      <c r="E7" s="21" t="str">
        <f>IFERROR(VLOOKUP(CONCATENATE(E$11,VLOOKUP($A$1,segéd!$I$1:$K$15,3,FALSE),$N7),Alap!$A:$B,2,FALSE),"")</f>
        <v/>
      </c>
      <c r="F7" s="21" t="str">
        <f>IFERROR(VLOOKUP(CONCATENATE(F$11,VLOOKUP($A$1,segéd!$I$1:$K$15,3,FALSE),$N7),Alap!$A:$B,2,FALSE),"")</f>
        <v/>
      </c>
      <c r="G7" s="21" t="str">
        <f>IFERROR(VLOOKUP(CONCATENATE(G$11,VLOOKUP($A$1,segéd!$I$1:$K$15,3,FALSE),$N7),Alap!$A:$B,2,FALSE),"")</f>
        <v/>
      </c>
      <c r="H7" s="21" t="str">
        <f>IFERROR(VLOOKUP(CONCATENATE(H$11,VLOOKUP($A$1,segéd!$I$1:$K$15,3,FALSE),$N7),Alap!$A:$B,2,FALSE),"")</f>
        <v/>
      </c>
      <c r="I7" s="21" t="str">
        <f>IFERROR(VLOOKUP(CONCATENATE(I$11,VLOOKUP($A$1,segéd!$I$1:$K$15,3,FALSE),$N7),Alap!$A:$B,2,FALSE),"")</f>
        <v/>
      </c>
      <c r="J7" s="21" t="str">
        <f>IFERROR(VLOOKUP(CONCATENATE(J$11,VLOOKUP($A$1,segéd!$I$1:$K$15,3,FALSE),$N7),Alap!$A:$B,2,FALSE),"")</f>
        <v/>
      </c>
      <c r="K7" s="21" t="str">
        <f>IFERROR(VLOOKUP(CONCATENATE(K$11,VLOOKUP($A$1,segéd!$I$1:$K$15,3,FALSE),$N7),Alap!$A:$B,2,FALSE),"")</f>
        <v/>
      </c>
      <c r="L7" s="21" t="str">
        <f>IFERROR(VLOOKUP(CONCATENATE(L$11,VLOOKUP($A$1,segéd!$I$1:$K$15,3,FALSE),$N7),Alap!$A:$B,2,FALSE),"")</f>
        <v>Strat. men. a marketingben (14.30-tól web) 9</v>
      </c>
      <c r="M7" s="21" t="str">
        <f>IFERROR(VLOOKUP(CONCATENATE(M$11,VLOOKUP($A$1,segéd!$I$1:$K$15,3,FALSE),$N7),Alap!$A:$B,2,FALSE),"")</f>
        <v/>
      </c>
      <c r="N7" s="3">
        <v>5</v>
      </c>
    </row>
    <row r="8" spans="1:14" ht="63.9" customHeight="1" thickBot="1" x14ac:dyDescent="0.3">
      <c r="A8" s="9" t="s">
        <v>6</v>
      </c>
      <c r="B8" s="21" t="str">
        <f>IFERROR(VLOOKUP(CONCATENATE(B$11,VLOOKUP($A$1,segéd!$I$1:$K$15,3,FALSE),$N8),Alap!$A:$B,2,FALSE),"")</f>
        <v/>
      </c>
      <c r="C8" s="21" t="str">
        <f>IFERROR(VLOOKUP(CONCATENATE(C$11,VLOOKUP($A$1,segéd!$I$1:$K$15,3,FALSE),$N8),Alap!$A:$B,2,FALSE),"")</f>
        <v/>
      </c>
      <c r="D8" s="21" t="str">
        <f>IFERROR(VLOOKUP(CONCATENATE(D$11,VLOOKUP($A$1,segéd!$I$1:$K$15,3,FALSE),$N8),Alap!$A:$B,2,FALSE),"")</f>
        <v/>
      </c>
      <c r="E8" s="21" t="str">
        <f>IFERROR(VLOOKUP(CONCATENATE(E$11,VLOOKUP($A$1,segéd!$I$1:$K$15,3,FALSE),$N8),Alap!$A:$B,2,FALSE),"")</f>
        <v/>
      </c>
      <c r="F8" s="21" t="str">
        <f>IFERROR(VLOOKUP(CONCATENATE(F$11,VLOOKUP($A$1,segéd!$I$1:$K$15,3,FALSE),$N8),Alap!$A:$B,2,FALSE),"")</f>
        <v/>
      </c>
      <c r="G8" s="21" t="str">
        <f>IFERROR(VLOOKUP(CONCATENATE(G$11,VLOOKUP($A$1,segéd!$I$1:$K$15,3,FALSE),$N8),Alap!$A:$B,2,FALSE),"")</f>
        <v/>
      </c>
      <c r="H8" s="21" t="str">
        <f>IFERROR(VLOOKUP(CONCATENATE(H$11,VLOOKUP($A$1,segéd!$I$1:$K$15,3,FALSE),$N8),Alap!$A:$B,2,FALSE),"")</f>
        <v/>
      </c>
      <c r="I8" s="21" t="str">
        <f>IFERROR(VLOOKUP(CONCATENATE(I$11,VLOOKUP($A$1,segéd!$I$1:$K$15,3,FALSE),$N8),Alap!$A:$B,2,FALSE),"")</f>
        <v/>
      </c>
      <c r="J8" s="21" t="str">
        <f>IFERROR(VLOOKUP(CONCATENATE(J$11,VLOOKUP($A$1,segéd!$I$1:$K$15,3,FALSE),$N8),Alap!$A:$B,2,FALSE),"")</f>
        <v/>
      </c>
      <c r="K8" s="21" t="str">
        <f>IFERROR(VLOOKUP(CONCATENATE(K$11,VLOOKUP($A$1,segéd!$I$1:$K$15,3,FALSE),$N8),Alap!$A:$B,2,FALSE),"")</f>
        <v/>
      </c>
      <c r="L8" s="21" t="str">
        <f>IFERROR(VLOOKUP(CONCATENATE(L$11,VLOOKUP($A$1,segéd!$I$1:$K$15,3,FALSE),$N8),Alap!$A:$B,2,FALSE),"")</f>
        <v>Strat. men. a marketingben (17.45-ig web) 9</v>
      </c>
      <c r="M8" s="21" t="str">
        <f>IFERROR(VLOOKUP(CONCATENATE(M$11,VLOOKUP($A$1,segéd!$I$1:$K$15,3,FALSE),$N8),Alap!$A:$B,2,FALSE),"")</f>
        <v/>
      </c>
      <c r="N8" s="3">
        <v>6</v>
      </c>
    </row>
    <row r="9" spans="1:14" s="7" customFormat="1" x14ac:dyDescent="0.25"/>
    <row r="10" spans="1:14" s="7" customFormat="1" ht="15" thickBot="1" x14ac:dyDescent="0.35">
      <c r="A10" s="38" t="s">
        <v>26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</row>
    <row r="11" spans="1:14" s="7" customFormat="1" ht="15" thickBot="1" x14ac:dyDescent="0.35">
      <c r="A11" s="8" t="s">
        <v>0</v>
      </c>
      <c r="B11" s="32">
        <v>201</v>
      </c>
      <c r="C11" s="32">
        <v>202</v>
      </c>
      <c r="D11" s="32">
        <v>203</v>
      </c>
      <c r="E11" s="32">
        <v>205</v>
      </c>
      <c r="F11" s="32">
        <v>206</v>
      </c>
      <c r="G11" s="32">
        <v>207</v>
      </c>
      <c r="H11" s="32">
        <v>208</v>
      </c>
      <c r="I11" s="32">
        <v>209</v>
      </c>
      <c r="J11" s="32">
        <v>210</v>
      </c>
      <c r="K11" s="32">
        <v>214</v>
      </c>
      <c r="L11" s="32">
        <v>217</v>
      </c>
      <c r="M11" s="32">
        <v>463</v>
      </c>
    </row>
    <row r="12" spans="1:14" ht="63.9" customHeight="1" thickBot="1" x14ac:dyDescent="0.3">
      <c r="A12" s="9" t="s">
        <v>4</v>
      </c>
      <c r="B12" s="9" t="str">
        <f>IFERROR(VLOOKUP(CONCATENATE(B$11,VLOOKUP($A$1,segéd!$I$1:$K$15,2,FALSE),$N12),Alap!$A:$B,2,FALSE),"")</f>
        <v/>
      </c>
      <c r="C12" s="9" t="str">
        <f>IFERROR(VLOOKUP(CONCATENATE(C$11,VLOOKUP($A$1,segéd!$I$1:$K$15,2,FALSE),$N12),Alap!$A:$B,2,FALSE),"")</f>
        <v/>
      </c>
      <c r="D12" s="9" t="str">
        <f>IFERROR(VLOOKUP(CONCATENATE(D$11,VLOOKUP($A$1,segéd!$I$1:$K$15,2,FALSE),$N12),Alap!$A:$B,2,FALSE),"")</f>
        <v/>
      </c>
      <c r="E12" s="9" t="str">
        <f>IFERROR(VLOOKUP(CONCATENATE(E$11,VLOOKUP($A$1,segéd!$I$1:$K$15,2,FALSE),$N12),Alap!$A:$B,2,FALSE),"")</f>
        <v/>
      </c>
      <c r="F12" s="9" t="str">
        <f>IFERROR(VLOOKUP(CONCATENATE(F$11,VLOOKUP($A$1,segéd!$I$1:$K$15,2,FALSE),$N12),Alap!$A:$B,2,FALSE),"")</f>
        <v/>
      </c>
      <c r="G12" s="9" t="str">
        <f>IFERROR(VLOOKUP(CONCATENATE(G$11,VLOOKUP($A$1,segéd!$I$1:$K$15,2,FALSE),$N12),Alap!$A:$B,2,FALSE),"")</f>
        <v/>
      </c>
      <c r="H12" s="9" t="str">
        <f>IFERROR(VLOOKUP(CONCATENATE(H$11,VLOOKUP($A$1,segéd!$I$1:$K$15,2,FALSE),$N12),Alap!$A:$B,2,FALSE),"")</f>
        <v/>
      </c>
      <c r="I12" s="9" t="str">
        <f>IFERROR(VLOOKUP(CONCATENATE(I$11,VLOOKUP($A$1,segéd!$I$1:$K$15,2,FALSE),$N12),Alap!$A:$B,2,FALSE),"")</f>
        <v/>
      </c>
      <c r="J12" s="9" t="str">
        <f>IFERROR(VLOOKUP(CONCATENATE(J$11,VLOOKUP($A$1,segéd!$I$1:$K$15,2,FALSE),$N12),Alap!$A:$B,2,FALSE),"")</f>
        <v/>
      </c>
      <c r="K12" s="9" t="str">
        <f>IFERROR(VLOOKUP(CONCATENATE(K$11,VLOOKUP($A$1,segéd!$I$1:$K$15,2,FALSE),$N12),Alap!$A:$B,2,FALSE),"")</f>
        <v/>
      </c>
      <c r="L12" s="9" t="str">
        <f>IFERROR(VLOOKUP(CONCATENATE(L$11,VLOOKUP($A$1,segéd!$I$1:$K$15,2,FALSE),$N12),Alap!$A:$B,2,FALSE),"")</f>
        <v/>
      </c>
      <c r="M12" s="9" t="str">
        <f>IFERROR(VLOOKUP(CONCATENATE(M$11,VLOOKUP($A$1,segéd!$I$1:$K$15,2,FALSE),$N12),Alap!$A:$B,2,FALSE),"")</f>
        <v/>
      </c>
      <c r="N12" s="3">
        <v>4</v>
      </c>
    </row>
    <row r="13" spans="1:14" ht="63.9" customHeight="1" thickBot="1" x14ac:dyDescent="0.3">
      <c r="A13" s="9" t="s">
        <v>5</v>
      </c>
      <c r="B13" s="9" t="str">
        <f>IFERROR(VLOOKUP(CONCATENATE(B$11,VLOOKUP($A$1,segéd!$I$1:$K$15,2,FALSE),$N13),Alap!$A:$B,2,FALSE),"")</f>
        <v/>
      </c>
      <c r="C13" s="9" t="str">
        <f>IFERROR(VLOOKUP(CONCATENATE(C$11,VLOOKUP($A$1,segéd!$I$1:$K$15,2,FALSE),$N13),Alap!$A:$B,2,FALSE),"")</f>
        <v>Közgazdaságtan I. (otthonról web) 13</v>
      </c>
      <c r="D13" s="9" t="str">
        <f>IFERROR(VLOOKUP(CONCATENATE(D$11,VLOOKUP($A$1,segéd!$I$1:$K$15,2,FALSE),$N13),Alap!$A:$B,2,FALSE),"")</f>
        <v/>
      </c>
      <c r="E13" s="9" t="str">
        <f>IFERROR(VLOOKUP(CONCATENATE(E$11,VLOOKUP($A$1,segéd!$I$1:$K$15,2,FALSE),$N13),Alap!$A:$B,2,FALSE),"")</f>
        <v/>
      </c>
      <c r="F13" s="9" t="str">
        <f>IFERROR(VLOOKUP(CONCATENATE(F$11,VLOOKUP($A$1,segéd!$I$1:$K$15,2,FALSE),$N13),Alap!$A:$B,2,FALSE),"")</f>
        <v/>
      </c>
      <c r="G13" s="9" t="str">
        <f>IFERROR(VLOOKUP(CONCATENATE(G$11,VLOOKUP($A$1,segéd!$I$1:$K$15,2,FALSE),$N13),Alap!$A:$B,2,FALSE),"")</f>
        <v/>
      </c>
      <c r="H13" s="9" t="str">
        <f>IFERROR(VLOOKUP(CONCATENATE(H$11,VLOOKUP($A$1,segéd!$I$1:$K$15,2,FALSE),$N13),Alap!$A:$B,2,FALSE),"")</f>
        <v/>
      </c>
      <c r="I13" s="9" t="str">
        <f>IFERROR(VLOOKUP(CONCATENATE(I$11,VLOOKUP($A$1,segéd!$I$1:$K$15,2,FALSE),$N13),Alap!$A:$B,2,FALSE),"")</f>
        <v/>
      </c>
      <c r="J13" s="9" t="str">
        <f>IFERROR(VLOOKUP(CONCATENATE(J$11,VLOOKUP($A$1,segéd!$I$1:$K$15,2,FALSE),$N13),Alap!$A:$B,2,FALSE),"")</f>
        <v/>
      </c>
      <c r="K13" s="9" t="str">
        <f>IFERROR(VLOOKUP(CONCATENATE(K$11,VLOOKUP($A$1,segéd!$I$1:$K$15,2,FALSE),$N13),Alap!$A:$B,2,FALSE),"")</f>
        <v/>
      </c>
      <c r="L13" s="9" t="str">
        <f>IFERROR(VLOOKUP(CONCATENATE(L$11,VLOOKUP($A$1,segéd!$I$1:$K$15,2,FALSE),$N13),Alap!$A:$B,2,FALSE),"")</f>
        <v/>
      </c>
      <c r="M13" s="9" t="str">
        <f>IFERROR(VLOOKUP(CONCATENATE(M$11,VLOOKUP($A$1,segéd!$I$1:$K$15,2,FALSE),$N13),Alap!$A:$B,2,FALSE),"")</f>
        <v/>
      </c>
      <c r="N13" s="3">
        <v>5</v>
      </c>
    </row>
    <row r="14" spans="1:14" ht="63.9" customHeight="1" thickBot="1" x14ac:dyDescent="0.3">
      <c r="A14" s="9" t="s">
        <v>6</v>
      </c>
      <c r="B14" s="9" t="str">
        <f>IFERROR(VLOOKUP(CONCATENATE(B$11,VLOOKUP($A$1,segéd!$I$1:$K$15,2,FALSE),$N14),Alap!$A:$B,2,FALSE),"")</f>
        <v/>
      </c>
      <c r="C14" s="9" t="str">
        <f>IFERROR(VLOOKUP(CONCATENATE(C$11,VLOOKUP($A$1,segéd!$I$1:$K$15,2,FALSE),$N14),Alap!$A:$B,2,FALSE),"")</f>
        <v>Közgazdaságtan I. (otthonról web) 13</v>
      </c>
      <c r="D14" s="9" t="str">
        <f>IFERROR(VLOOKUP(CONCATENATE(D$11,VLOOKUP($A$1,segéd!$I$1:$K$15,2,FALSE),$N14),Alap!$A:$B,2,FALSE),"")</f>
        <v/>
      </c>
      <c r="E14" s="9" t="str">
        <f>IFERROR(VLOOKUP(CONCATENATE(E$11,VLOOKUP($A$1,segéd!$I$1:$K$15,2,FALSE),$N14),Alap!$A:$B,2,FALSE),"")</f>
        <v/>
      </c>
      <c r="F14" s="9" t="str">
        <f>IFERROR(VLOOKUP(CONCATENATE(F$11,VLOOKUP($A$1,segéd!$I$1:$K$15,2,FALSE),$N14),Alap!$A:$B,2,FALSE),"")</f>
        <v/>
      </c>
      <c r="G14" s="9" t="str">
        <f>IFERROR(VLOOKUP(CONCATENATE(G$11,VLOOKUP($A$1,segéd!$I$1:$K$15,2,FALSE),$N14),Alap!$A:$B,2,FALSE),"")</f>
        <v/>
      </c>
      <c r="H14" s="9" t="str">
        <f>IFERROR(VLOOKUP(CONCATENATE(H$11,VLOOKUP($A$1,segéd!$I$1:$K$15,2,FALSE),$N14),Alap!$A:$B,2,FALSE),"")</f>
        <v/>
      </c>
      <c r="I14" s="9" t="str">
        <f>IFERROR(VLOOKUP(CONCATENATE(I$11,VLOOKUP($A$1,segéd!$I$1:$K$15,2,FALSE),$N14),Alap!$A:$B,2,FALSE),"")</f>
        <v/>
      </c>
      <c r="J14" s="9" t="str">
        <f>IFERROR(VLOOKUP(CONCATENATE(J$11,VLOOKUP($A$1,segéd!$I$1:$K$15,2,FALSE),$N14),Alap!$A:$B,2,FALSE),"")</f>
        <v/>
      </c>
      <c r="K14" s="9" t="str">
        <f>IFERROR(VLOOKUP(CONCATENATE(K$11,VLOOKUP($A$1,segéd!$I$1:$K$15,2,FALSE),$N14),Alap!$A:$B,2,FALSE),"")</f>
        <v/>
      </c>
      <c r="L14" s="9" t="str">
        <f>IFERROR(VLOOKUP(CONCATENATE(L$11,VLOOKUP($A$1,segéd!$I$1:$K$15,2,FALSE),$N14),Alap!$A:$B,2,FALSE),"")</f>
        <v/>
      </c>
      <c r="M14" s="9" t="str">
        <f>IFERROR(VLOOKUP(CONCATENATE(M$11,VLOOKUP($A$1,segéd!$I$1:$K$15,2,FALSE),$N14),Alap!$A:$B,2,FALSE),"")</f>
        <v/>
      </c>
      <c r="N14" s="3">
        <v>6</v>
      </c>
    </row>
    <row r="15" spans="1:14" ht="63.9" customHeight="1" thickBot="1" x14ac:dyDescent="0.3">
      <c r="A15" s="9" t="s">
        <v>7</v>
      </c>
      <c r="B15" s="9" t="str">
        <f>IFERROR(VLOOKUP(CONCATENATE(B$11,VLOOKUP($A$1,segéd!$I$1:$K$15,2,FALSE),$N15),Alap!$A:$B,2,FALSE),"")</f>
        <v/>
      </c>
      <c r="C15" s="9" t="str">
        <f>IFERROR(VLOOKUP(CONCATENATE(C$11,VLOOKUP($A$1,segéd!$I$1:$K$15,2,FALSE),$N15),Alap!$A:$B,2,FALSE),"")</f>
        <v/>
      </c>
      <c r="D15" s="9" t="str">
        <f>IFERROR(VLOOKUP(CONCATENATE(D$11,VLOOKUP($A$1,segéd!$I$1:$K$15,2,FALSE),$N15),Alap!$A:$B,2,FALSE),"")</f>
        <v/>
      </c>
      <c r="E15" s="9" t="str">
        <f>IFERROR(VLOOKUP(CONCATENATE(E$11,VLOOKUP($A$1,segéd!$I$1:$K$15,2,FALSE),$N15),Alap!$A:$B,2,FALSE),"")</f>
        <v/>
      </c>
      <c r="F15" s="9" t="str">
        <f>IFERROR(VLOOKUP(CONCATENATE(F$11,VLOOKUP($A$1,segéd!$I$1:$K$15,2,FALSE),$N15),Alap!$A:$B,2,FALSE),"")</f>
        <v/>
      </c>
      <c r="G15" s="9" t="str">
        <f>IFERROR(VLOOKUP(CONCATENATE(G$11,VLOOKUP($A$1,segéd!$I$1:$K$15,2,FALSE),$N15),Alap!$A:$B,2,FALSE),"")</f>
        <v/>
      </c>
      <c r="H15" s="9" t="str">
        <f>IFERROR(VLOOKUP(CONCATENATE(H$11,VLOOKUP($A$1,segéd!$I$1:$K$15,2,FALSE),$N15),Alap!$A:$B,2,FALSE),"")</f>
        <v/>
      </c>
      <c r="I15" s="9" t="str">
        <f>IFERROR(VLOOKUP(CONCATENATE(I$11,VLOOKUP($A$1,segéd!$I$1:$K$15,2,FALSE),$N15),Alap!$A:$B,2,FALSE),"")</f>
        <v/>
      </c>
      <c r="J15" s="9" t="str">
        <f>IFERROR(VLOOKUP(CONCATENATE(J$11,VLOOKUP($A$1,segéd!$I$1:$K$15,2,FALSE),$N15),Alap!$A:$B,2,FALSE),"")</f>
        <v/>
      </c>
      <c r="K15" s="9" t="str">
        <f>IFERROR(VLOOKUP(CONCATENATE(K$11,VLOOKUP($A$1,segéd!$I$1:$K$15,2,FALSE),$N15),Alap!$A:$B,2,FALSE),"")</f>
        <v/>
      </c>
      <c r="L15" s="9" t="str">
        <f>IFERROR(VLOOKUP(CONCATENATE(L$11,VLOOKUP($A$1,segéd!$I$1:$K$15,2,FALSE),$N15),Alap!$A:$B,2,FALSE),"")</f>
        <v/>
      </c>
      <c r="M15" s="9" t="str">
        <f>IFERROR(VLOOKUP(CONCATENATE(M$11,VLOOKUP($A$1,segéd!$I$1:$K$15,2,FALSE),$N15),Alap!$A:$B,2,FALSE),"")</f>
        <v/>
      </c>
      <c r="N15" s="3">
        <v>7</v>
      </c>
    </row>
    <row r="16" spans="1:14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</sheetData>
  <mergeCells count="3">
    <mergeCell ref="A1:C1"/>
    <mergeCell ref="D1:M1"/>
    <mergeCell ref="A10:M10"/>
  </mergeCells>
  <pageMargins left="3.937007874015748E-2" right="3.937007874015748E-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segéd!$I$1:$I$15</xm:f>
          </x14:formula1>
          <xm:sqref>A1:C1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16"/>
  <sheetViews>
    <sheetView workbookViewId="0">
      <pane ySplit="1" topLeftCell="A2" activePane="bottomLeft" state="frozen"/>
      <selection pane="bottomLeft" sqref="A1:D1"/>
    </sheetView>
  </sheetViews>
  <sheetFormatPr defaultColWidth="9.109375" defaultRowHeight="12" x14ac:dyDescent="0.25"/>
  <cols>
    <col min="1" max="1" width="4.6640625" style="3" customWidth="1"/>
    <col min="2" max="22" width="10.6640625" style="3" customWidth="1"/>
    <col min="23" max="23" width="9.109375" style="3" hidden="1" customWidth="1"/>
    <col min="24" max="16384" width="9.109375" style="3"/>
  </cols>
  <sheetData>
    <row r="1" spans="1:23" s="4" customFormat="1" ht="15" thickBot="1" x14ac:dyDescent="0.35">
      <c r="A1" s="36" t="s">
        <v>335</v>
      </c>
      <c r="B1" s="36"/>
      <c r="C1" s="36"/>
      <c r="D1" s="36"/>
      <c r="E1" s="37" t="s">
        <v>27</v>
      </c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3" customFormat="1" ht="15" thickBot="1" x14ac:dyDescent="0.35">
      <c r="A2" s="8" t="s">
        <v>0</v>
      </c>
      <c r="B2" s="14" t="s">
        <v>273</v>
      </c>
      <c r="C2" s="14" t="s">
        <v>191</v>
      </c>
      <c r="D2" s="14" t="s">
        <v>90</v>
      </c>
      <c r="E2" s="14" t="s">
        <v>91</v>
      </c>
      <c r="F2" s="14" t="s">
        <v>92</v>
      </c>
      <c r="G2" s="14" t="s">
        <v>93</v>
      </c>
      <c r="H2" s="14" t="s">
        <v>94</v>
      </c>
      <c r="I2" s="14" t="s">
        <v>95</v>
      </c>
      <c r="J2" s="14" t="s">
        <v>96</v>
      </c>
      <c r="K2" s="14" t="s">
        <v>97</v>
      </c>
      <c r="L2" s="14" t="s">
        <v>135</v>
      </c>
      <c r="M2" s="14" t="s">
        <v>136</v>
      </c>
      <c r="N2" s="14" t="s">
        <v>137</v>
      </c>
      <c r="O2" s="14" t="s">
        <v>356</v>
      </c>
      <c r="P2" s="14" t="s">
        <v>199</v>
      </c>
      <c r="Q2" s="14" t="s">
        <v>98</v>
      </c>
      <c r="R2" s="14" t="s">
        <v>99</v>
      </c>
      <c r="S2" s="14" t="s">
        <v>100</v>
      </c>
      <c r="T2" s="14" t="s">
        <v>101</v>
      </c>
      <c r="U2" s="14" t="s">
        <v>102</v>
      </c>
      <c r="V2" s="14" t="s">
        <v>272</v>
      </c>
    </row>
    <row r="3" spans="1:23" ht="63.9" customHeight="1" thickBot="1" x14ac:dyDescent="0.3">
      <c r="A3" s="9" t="s">
        <v>1</v>
      </c>
      <c r="B3" s="9" t="str">
        <f>IFERROR(VLOOKUP(CONCATENATE(B$2,VLOOKUP($A$1,segéd!$I$1:$K$15,3,FALSE),$W3),Alap!$C:$D,2,FALSE),"")</f>
        <v/>
      </c>
      <c r="C3" s="9" t="str">
        <f>IFERROR(VLOOKUP(CONCATENATE(C$2,VLOOKUP($A$1,segéd!$I$1:$K$15,3,FALSE),$W3),Alap!$C:$D,2,FALSE),"")</f>
        <v/>
      </c>
      <c r="D3" s="9" t="str">
        <f>IFERROR(VLOOKUP(CONCATENATE(D$2,VLOOKUP($A$1,segéd!$I$1:$K$15,3,FALSE),$W3),Alap!$C:$D,2,FALSE),"")</f>
        <v/>
      </c>
      <c r="E3" s="9" t="str">
        <f>IFERROR(VLOOKUP(CONCATENATE(E$2,VLOOKUP($A$1,segéd!$I$1:$K$15,3,FALSE),$W3),Alap!$C:$D,2,FALSE),"")</f>
        <v/>
      </c>
      <c r="F3" s="9" t="str">
        <f>IFERROR(VLOOKUP(CONCATENATE(F$2,VLOOKUP($A$1,segéd!$I$1:$K$15,3,FALSE),$W3),Alap!$C:$D,2,FALSE),"")</f>
        <v>Pénzügyi alapismeretek (Tb.-ről web) 12</v>
      </c>
      <c r="G3" s="9" t="str">
        <f>IFERROR(VLOOKUP(CONCATENATE(G$2,VLOOKUP($A$1,segéd!$I$1:$K$15,3,FALSE),$W3),Alap!$C:$D,2,FALSE),"")</f>
        <v/>
      </c>
      <c r="H3" s="9" t="str">
        <f>IFERROR(VLOOKUP(CONCATENATE(H$2,VLOOKUP($A$1,segéd!$I$1:$K$15,3,FALSE),$W3),Alap!$C:$D,2,FALSE),"")</f>
        <v/>
      </c>
      <c r="I3" s="9" t="str">
        <f>IFERROR(VLOOKUP(CONCATENATE(I$2,VLOOKUP($A$1,segéd!$I$1:$K$15,3,FALSE),$W3),Alap!$C:$D,2,FALSE),"")</f>
        <v>Optikai- és látórendszerek (web) 77</v>
      </c>
      <c r="J3" s="9" t="str">
        <f>IFERROR(VLOOKUP(CONCATENATE(J$2,VLOOKUP($A$1,segéd!$I$1:$K$15,3,FALSE),$W3),Alap!$C:$D,2,FALSE),"")</f>
        <v>KKV-k versenyképessége (Tb.-ről web) 9</v>
      </c>
      <c r="K3" s="9" t="str">
        <f>IFERROR(VLOOKUP(CONCATENATE(K$2,VLOOKUP($A$1,segéd!$I$1:$K$15,3,FALSE),$W3),Alap!$C:$D,2,FALSE),"")</f>
        <v>Komplex projektfeladat (web) 5</v>
      </c>
      <c r="L3" s="9" t="str">
        <f>IFERROR(VLOOKUP(CONCATENATE(L$2,VLOOKUP($A$1,segéd!$I$1:$K$15,3,FALSE),$W3),Alap!$C:$D,2,FALSE),"")</f>
        <v/>
      </c>
      <c r="M3" s="9" t="str">
        <f>IFERROR(VLOOKUP(CONCATENATE(M$2,VLOOKUP($A$1,segéd!$I$1:$K$15,3,FALSE),$W3),Alap!$C:$D,2,FALSE),"")</f>
        <v>Logisztikai esettanulmányok (Tb.-ről web) 6</v>
      </c>
      <c r="N3" s="9" t="str">
        <f>IFERROR(VLOOKUP(CONCATENATE(N$2,VLOOKUP($A$1,segéd!$I$1:$K$15,3,FALSE),$W3),Alap!$C:$D,2,FALSE),"")</f>
        <v>Minőségmenedzser feladatai (web) 10</v>
      </c>
      <c r="O3" s="9" t="str">
        <f>IFERROR(VLOOKUP(CONCATENATE(O$2,VLOOKUP($A$1,segéd!$I$1:$K$15,3,FALSE),$W3),Alap!$C:$D,2,FALSE),"")</f>
        <v/>
      </c>
      <c r="P3" s="9" t="str">
        <f>IFERROR(VLOOKUP(CONCATENATE(P$2,VLOOKUP($A$1,segéd!$I$1:$K$15,3,FALSE),$W3),Alap!$C:$D,2,FALSE),"")</f>
        <v/>
      </c>
      <c r="Q3" s="9" t="str">
        <f>IFERROR(VLOOKUP(CONCATENATE(Q$2,VLOOKUP($A$1,segéd!$I$1:$K$15,3,FALSE),$W3),Alap!$C:$D,2,FALSE),"")</f>
        <v>Közgazdaságtan II. (otthonról web) 95</v>
      </c>
      <c r="R3" s="9" t="str">
        <f>IFERROR(VLOOKUP(CONCATENATE(R$2,VLOOKUP($A$1,segéd!$I$1:$K$15,3,FALSE),$W3),Alap!$C:$D,2,FALSE),"")</f>
        <v>Elektrotechnika II. (web) 92</v>
      </c>
      <c r="S3" s="9" t="str">
        <f>IFERROR(VLOOKUP(CONCATENATE(S$2,VLOOKUP($A$1,segéd!$I$1:$K$15,3,FALSE),$W3),Alap!$C:$D,2,FALSE),"")</f>
        <v/>
      </c>
      <c r="T3" s="9" t="str">
        <f>IFERROR(VLOOKUP(CONCATENATE(T$2,VLOOKUP($A$1,segéd!$I$1:$K$15,3,FALSE),$W3),Alap!$C:$D,2,FALSE),"")</f>
        <v>Kvantitatív módszerek, ökonometria (gépterem, Bp.-ről web) 6</v>
      </c>
      <c r="U3" s="9" t="str">
        <f>IFERROR(VLOOKUP(CONCATENATE(U$2,VLOOKUP($A$1,segéd!$I$1:$K$15,3,FALSE),$W3),Alap!$C:$D,2,FALSE),"")</f>
        <v/>
      </c>
      <c r="V3" s="9" t="str">
        <f>IFERROR(VLOOKUP(CONCATENATE(V$2,VLOOKUP($A$1,segéd!$I$1:$K$15,3,FALSE),$W3),Alap!$C:$D,2,FALSE),"")</f>
        <v/>
      </c>
      <c r="W3" s="3">
        <v>1</v>
      </c>
    </row>
    <row r="4" spans="1:23" ht="63.9" customHeight="1" thickBot="1" x14ac:dyDescent="0.3">
      <c r="A4" s="9" t="s">
        <v>2</v>
      </c>
      <c r="B4" s="9" t="str">
        <f>IFERROR(VLOOKUP(CONCATENATE(B$2,VLOOKUP($A$1,segéd!$I$1:$K$15,3,FALSE),$W4),Alap!$C:$D,2,FALSE),"")</f>
        <v/>
      </c>
      <c r="C4" s="9" t="str">
        <f>IFERROR(VLOOKUP(CONCATENATE(C$2,VLOOKUP($A$1,segéd!$I$1:$K$15,3,FALSE),$W4),Alap!$C:$D,2,FALSE),"")</f>
        <v/>
      </c>
      <c r="D4" s="9" t="str">
        <f>IFERROR(VLOOKUP(CONCATENATE(D$2,VLOOKUP($A$1,segéd!$I$1:$K$15,3,FALSE),$W4),Alap!$C:$D,2,FALSE),"")</f>
        <v/>
      </c>
      <c r="E4" s="9" t="str">
        <f>IFERROR(VLOOKUP(CONCATENATE(E$2,VLOOKUP($A$1,segéd!$I$1:$K$15,3,FALSE),$W4),Alap!$C:$D,2,FALSE),"")</f>
        <v/>
      </c>
      <c r="F4" s="9" t="str">
        <f>IFERROR(VLOOKUP(CONCATENATE(F$2,VLOOKUP($A$1,segéd!$I$1:$K$15,3,FALSE),$W4),Alap!$C:$D,2,FALSE),"")</f>
        <v>Pénzügyi alapismeretek (Tb.-ről web) 12</v>
      </c>
      <c r="G4" s="9" t="str">
        <f>IFERROR(VLOOKUP(CONCATENATE(G$2,VLOOKUP($A$1,segéd!$I$1:$K$15,3,FALSE),$W4),Alap!$C:$D,2,FALSE),"")</f>
        <v/>
      </c>
      <c r="H4" s="9" t="str">
        <f>IFERROR(VLOOKUP(CONCATENATE(H$2,VLOOKUP($A$1,segéd!$I$1:$K$15,3,FALSE),$W4),Alap!$C:$D,2,FALSE),"")</f>
        <v/>
      </c>
      <c r="I4" s="9" t="str">
        <f>IFERROR(VLOOKUP(CONCATENATE(I$2,VLOOKUP($A$1,segéd!$I$1:$K$15,3,FALSE),$W4),Alap!$C:$D,2,FALSE),"")</f>
        <v>Optikai- és látórendszerek (web) 77</v>
      </c>
      <c r="J4" s="9" t="str">
        <f>IFERROR(VLOOKUP(CONCATENATE(J$2,VLOOKUP($A$1,segéd!$I$1:$K$15,3,FALSE),$W4),Alap!$C:$D,2,FALSE),"")</f>
        <v>KKV-k versenyképessége (Tb.-ről web) 9</v>
      </c>
      <c r="K4" s="9" t="str">
        <f>IFERROR(VLOOKUP(CONCATENATE(K$2,VLOOKUP($A$1,segéd!$I$1:$K$15,3,FALSE),$W4),Alap!$C:$D,2,FALSE),"")</f>
        <v>Komplex projektfeladat (web) 5</v>
      </c>
      <c r="L4" s="9" t="str">
        <f>IFERROR(VLOOKUP(CONCATENATE(L$2,VLOOKUP($A$1,segéd!$I$1:$K$15,3,FALSE),$W4),Alap!$C:$D,2,FALSE),"")</f>
        <v/>
      </c>
      <c r="M4" s="9" t="str">
        <f>IFERROR(VLOOKUP(CONCATENATE(M$2,VLOOKUP($A$1,segéd!$I$1:$K$15,3,FALSE),$W4),Alap!$C:$D,2,FALSE),"")</f>
        <v>Logisztikai esettanulmányok (Tb.-ről web) 6</v>
      </c>
      <c r="N4" s="9" t="str">
        <f>IFERROR(VLOOKUP(CONCATENATE(N$2,VLOOKUP($A$1,segéd!$I$1:$K$15,3,FALSE),$W4),Alap!$C:$D,2,FALSE),"")</f>
        <v>Minőségmenedzsment II. (web) 10</v>
      </c>
      <c r="O4" s="9" t="str">
        <f>IFERROR(VLOOKUP(CONCATENATE(O$2,VLOOKUP($A$1,segéd!$I$1:$K$15,3,FALSE),$W4),Alap!$C:$D,2,FALSE),"")</f>
        <v/>
      </c>
      <c r="P4" s="9" t="str">
        <f>IFERROR(VLOOKUP(CONCATENATE(P$2,VLOOKUP($A$1,segéd!$I$1:$K$15,3,FALSE),$W4),Alap!$C:$D,2,FALSE),"")</f>
        <v/>
      </c>
      <c r="Q4" s="9" t="str">
        <f>IFERROR(VLOOKUP(CONCATENATE(Q$2,VLOOKUP($A$1,segéd!$I$1:$K$15,3,FALSE),$W4),Alap!$C:$D,2,FALSE),"")</f>
        <v>Közgazdaságtan II. (otthonról web) 95</v>
      </c>
      <c r="R4" s="9" t="str">
        <f>IFERROR(VLOOKUP(CONCATENATE(R$2,VLOOKUP($A$1,segéd!$I$1:$K$15,3,FALSE),$W4),Alap!$C:$D,2,FALSE),"")</f>
        <v>Elektrotechnika II. (web) 92</v>
      </c>
      <c r="S4" s="9" t="str">
        <f>IFERROR(VLOOKUP(CONCATENATE(S$2,VLOOKUP($A$1,segéd!$I$1:$K$15,3,FALSE),$W4),Alap!$C:$D,2,FALSE),"")</f>
        <v/>
      </c>
      <c r="T4" s="9" t="str">
        <f>IFERROR(VLOOKUP(CONCATENATE(T$2,VLOOKUP($A$1,segéd!$I$1:$K$15,3,FALSE),$W4),Alap!$C:$D,2,FALSE),"")</f>
        <v>Kvantitatív módszerek, ökonometria (gépterem, Bp.-ről web) 6</v>
      </c>
      <c r="U4" s="9" t="str">
        <f>IFERROR(VLOOKUP(CONCATENATE(U$2,VLOOKUP($A$1,segéd!$I$1:$K$15,3,FALSE),$W4),Alap!$C:$D,2,FALSE),"")</f>
        <v/>
      </c>
      <c r="V4" s="9" t="str">
        <f>IFERROR(VLOOKUP(CONCATENATE(V$2,VLOOKUP($A$1,segéd!$I$1:$K$15,3,FALSE),$W4),Alap!$C:$D,2,FALSE),"")</f>
        <v/>
      </c>
      <c r="W4" s="3">
        <v>2</v>
      </c>
    </row>
    <row r="5" spans="1:23" ht="63.9" customHeight="1" thickBot="1" x14ac:dyDescent="0.3">
      <c r="A5" s="9" t="s">
        <v>3</v>
      </c>
      <c r="B5" s="9" t="str">
        <f>IFERROR(VLOOKUP(CONCATENATE(B$2,VLOOKUP($A$1,segéd!$I$1:$K$15,3,FALSE),$W5),Alap!$C:$D,2,FALSE),"")</f>
        <v/>
      </c>
      <c r="C5" s="9" t="str">
        <f>IFERROR(VLOOKUP(CONCATENATE(C$2,VLOOKUP($A$1,segéd!$I$1:$K$15,3,FALSE),$W5),Alap!$C:$D,2,FALSE),"")</f>
        <v/>
      </c>
      <c r="D5" s="9" t="str">
        <f>IFERROR(VLOOKUP(CONCATENATE(D$2,VLOOKUP($A$1,segéd!$I$1:$K$15,3,FALSE),$W5),Alap!$C:$D,2,FALSE),"")</f>
        <v/>
      </c>
      <c r="E5" s="9" t="str">
        <f>IFERROR(VLOOKUP(CONCATENATE(E$2,VLOOKUP($A$1,segéd!$I$1:$K$15,3,FALSE),$W5),Alap!$C:$D,2,FALSE),"")</f>
        <v/>
      </c>
      <c r="F5" s="9" t="str">
        <f>IFERROR(VLOOKUP(CONCATENATE(F$2,VLOOKUP($A$1,segéd!$I$1:$K$15,3,FALSE),$W5),Alap!$C:$D,2,FALSE),"")</f>
        <v>Pénzügyi alapismeretek (Tb.-ről web) 12</v>
      </c>
      <c r="G5" s="9" t="str">
        <f>IFERROR(VLOOKUP(CONCATENATE(G$2,VLOOKUP($A$1,segéd!$I$1:$K$15,3,FALSE),$W5),Alap!$C:$D,2,FALSE),"")</f>
        <v/>
      </c>
      <c r="H5" s="9" t="str">
        <f>IFERROR(VLOOKUP(CONCATENATE(H$2,VLOOKUP($A$1,segéd!$I$1:$K$15,3,FALSE),$W5),Alap!$C:$D,2,FALSE),"")</f>
        <v/>
      </c>
      <c r="I5" s="9" t="str">
        <f>IFERROR(VLOOKUP(CONCATENATE(I$2,VLOOKUP($A$1,segéd!$I$1:$K$15,3,FALSE),$W5),Alap!$C:$D,2,FALSE),"")</f>
        <v/>
      </c>
      <c r="J5" s="9" t="str">
        <f>IFERROR(VLOOKUP(CONCATENATE(J$2,VLOOKUP($A$1,segéd!$I$1:$K$15,3,FALSE),$W5),Alap!$C:$D,2,FALSE),"")</f>
        <v/>
      </c>
      <c r="K5" s="9" t="str">
        <f>IFERROR(VLOOKUP(CONCATENATE(K$2,VLOOKUP($A$1,segéd!$I$1:$K$15,3,FALSE),$W5),Alap!$C:$D,2,FALSE),"")</f>
        <v>B2B marketingkommunikáció (Bp.-ről web) 4</v>
      </c>
      <c r="L5" s="9" t="str">
        <f>IFERROR(VLOOKUP(CONCATENATE(L$2,VLOOKUP($A$1,segéd!$I$1:$K$15,3,FALSE),$W5),Alap!$C:$D,2,FALSE),"")</f>
        <v/>
      </c>
      <c r="M5" s="9" t="str">
        <f>IFERROR(VLOOKUP(CONCATENATE(M$2,VLOOKUP($A$1,segéd!$I$1:$K$15,3,FALSE),$W5),Alap!$C:$D,2,FALSE),"")</f>
        <v>Integrált irányítási rendszerek (web) 5</v>
      </c>
      <c r="N5" s="9" t="str">
        <f>IFERROR(VLOOKUP(CONCATENATE(N$2,VLOOKUP($A$1,segéd!$I$1:$K$15,3,FALSE),$W5),Alap!$C:$D,2,FALSE),"")</f>
        <v>Minőségmenedzsment II. (web) 10</v>
      </c>
      <c r="O5" s="9" t="str">
        <f>IFERROR(VLOOKUP(CONCATENATE(O$2,VLOOKUP($A$1,segéd!$I$1:$K$15,3,FALSE),$W5),Alap!$C:$D,2,FALSE),"")</f>
        <v/>
      </c>
      <c r="P5" s="9" t="str">
        <f>IFERROR(VLOOKUP(CONCATENATE(P$2,VLOOKUP($A$1,segéd!$I$1:$K$15,3,FALSE),$W5),Alap!$C:$D,2,FALSE),"")</f>
        <v/>
      </c>
      <c r="Q5" s="9" t="str">
        <f>IFERROR(VLOOKUP(CONCATENATE(Q$2,VLOOKUP($A$1,segéd!$I$1:$K$15,3,FALSE),$W5),Alap!$C:$D,2,FALSE),"")</f>
        <v>Közgazdaságtan II. (otthonról web) 95</v>
      </c>
      <c r="R5" s="9" t="str">
        <f>IFERROR(VLOOKUP(CONCATENATE(R$2,VLOOKUP($A$1,segéd!$I$1:$K$15,3,FALSE),$W5),Alap!$C:$D,2,FALSE),"")</f>
        <v>Elektrotechnika II. (web) 92</v>
      </c>
      <c r="S5" s="9" t="str">
        <f>IFERROR(VLOOKUP(CONCATENATE(S$2,VLOOKUP($A$1,segéd!$I$1:$K$15,3,FALSE),$W5),Alap!$C:$D,2,FALSE),"")</f>
        <v>Szám. seg. mérés (plusz terem) (gépterem, web) 0</v>
      </c>
      <c r="T5" s="9" t="str">
        <f>IFERROR(VLOOKUP(CONCATENATE(T$2,VLOOKUP($A$1,segéd!$I$1:$K$15,3,FALSE),$W5),Alap!$C:$D,2,FALSE),"")</f>
        <v>Szám. seg. mérés (NI-Labv.), 2. csop. (gépterem, web) 64</v>
      </c>
      <c r="U5" s="9" t="str">
        <f>IFERROR(VLOOKUP(CONCATENATE(U$2,VLOOKUP($A$1,segéd!$I$1:$K$15,3,FALSE),$W5),Alap!$C:$D,2,FALSE),"")</f>
        <v/>
      </c>
      <c r="V5" s="9" t="str">
        <f>IFERROR(VLOOKUP(CONCATENATE(V$2,VLOOKUP($A$1,segéd!$I$1:$K$15,3,FALSE),$W5),Alap!$C:$D,2,FALSE),"")</f>
        <v/>
      </c>
      <c r="W5" s="3">
        <v>3</v>
      </c>
    </row>
    <row r="6" spans="1:23" ht="63.9" customHeight="1" thickBot="1" x14ac:dyDescent="0.3">
      <c r="A6" s="9" t="s">
        <v>4</v>
      </c>
      <c r="B6" s="9" t="str">
        <f>IFERROR(VLOOKUP(CONCATENATE(B$2,VLOOKUP($A$1,segéd!$I$1:$K$15,3,FALSE),$W6),Alap!$C:$D,2,FALSE),"")</f>
        <v/>
      </c>
      <c r="C6" s="9" t="str">
        <f>IFERROR(VLOOKUP(CONCATENATE(C$2,VLOOKUP($A$1,segéd!$I$1:$K$15,3,FALSE),$W6),Alap!$C:$D,2,FALSE),"")</f>
        <v/>
      </c>
      <c r="D6" s="9" t="str">
        <f>IFERROR(VLOOKUP(CONCATENATE(D$2,VLOOKUP($A$1,segéd!$I$1:$K$15,3,FALSE),$W6),Alap!$C:$D,2,FALSE),"")</f>
        <v/>
      </c>
      <c r="E6" s="9" t="str">
        <f>IFERROR(VLOOKUP(CONCATENATE(E$2,VLOOKUP($A$1,segéd!$I$1:$K$15,3,FALSE),$W6),Alap!$C:$D,2,FALSE),"")</f>
        <v/>
      </c>
      <c r="F6" s="9" t="str">
        <f>IFERROR(VLOOKUP(CONCATENATE(F$2,VLOOKUP($A$1,segéd!$I$1:$K$15,3,FALSE),$W6),Alap!$C:$D,2,FALSE),"")</f>
        <v/>
      </c>
      <c r="G6" s="9" t="str">
        <f>IFERROR(VLOOKUP(CONCATENATE(G$2,VLOOKUP($A$1,segéd!$I$1:$K$15,3,FALSE),$W6),Alap!$C:$D,2,FALSE),"")</f>
        <v>Angol gazdasági szaknyelv II., 2. csop. 18</v>
      </c>
      <c r="H6" s="9" t="str">
        <f>IFERROR(VLOOKUP(CONCATENATE(H$2,VLOOKUP($A$1,segéd!$I$1:$K$15,3,FALSE),$W6),Alap!$C:$D,2,FALSE),"")</f>
        <v/>
      </c>
      <c r="I6" s="9" t="str">
        <f>IFERROR(VLOOKUP(CONCATENATE(I$2,VLOOKUP($A$1,segéd!$I$1:$K$15,3,FALSE),$W6),Alap!$C:$D,2,FALSE),"")</f>
        <v/>
      </c>
      <c r="J6" s="9" t="str">
        <f>IFERROR(VLOOKUP(CONCATENATE(J$2,VLOOKUP($A$1,segéd!$I$1:$K$15,3,FALSE),$W6),Alap!$C:$D,2,FALSE),"")</f>
        <v/>
      </c>
      <c r="K6" s="9" t="str">
        <f>IFERROR(VLOOKUP(CONCATENATE(K$2,VLOOKUP($A$1,segéd!$I$1:$K$15,3,FALSE),$W6),Alap!$C:$D,2,FALSE),"")</f>
        <v>B2B marketingkommunikáció (Bp.-ről web) 4</v>
      </c>
      <c r="L6" s="9" t="str">
        <f>IFERROR(VLOOKUP(CONCATENATE(L$2,VLOOKUP($A$1,segéd!$I$1:$K$15,3,FALSE),$W6),Alap!$C:$D,2,FALSE),"")</f>
        <v>Német gazdasági szaknyelv II. 4</v>
      </c>
      <c r="M6" s="9" t="str">
        <f>IFERROR(VLOOKUP(CONCATENATE(M$2,VLOOKUP($A$1,segéd!$I$1:$K$15,3,FALSE),$W6),Alap!$C:$D,2,FALSE),"")</f>
        <v>Integrált irányítási rendszerek (web) 5</v>
      </c>
      <c r="N6" s="9" t="str">
        <f>IFERROR(VLOOKUP(CONCATENATE(N$2,VLOOKUP($A$1,segéd!$I$1:$K$15,3,FALSE),$W6),Alap!$C:$D,2,FALSE),"")</f>
        <v/>
      </c>
      <c r="O6" s="9" t="str">
        <f>IFERROR(VLOOKUP(CONCATENATE(O$2,VLOOKUP($A$1,segéd!$I$1:$K$15,3,FALSE),$W6),Alap!$C:$D,2,FALSE),"")</f>
        <v>Tribológia (web) 6</v>
      </c>
      <c r="P6" s="9" t="str">
        <f>IFERROR(VLOOKUP(CONCATENATE(P$2,VLOOKUP($A$1,segéd!$I$1:$K$15,3,FALSE),$W6),Alap!$C:$D,2,FALSE),"")</f>
        <v>Angol gazdasági szaknyelv II., 1. csop. 17</v>
      </c>
      <c r="Q6" s="9" t="str">
        <f>IFERROR(VLOOKUP(CONCATENATE(Q$2,VLOOKUP($A$1,segéd!$I$1:$K$15,3,FALSE),$W6),Alap!$C:$D,2,FALSE),"")</f>
        <v/>
      </c>
      <c r="R6" s="9" t="str">
        <f>IFERROR(VLOOKUP(CONCATENATE(R$2,VLOOKUP($A$1,segéd!$I$1:$K$15,3,FALSE),$W6),Alap!$C:$D,2,FALSE),"")</f>
        <v>Elektrotechnika II. (web) 92</v>
      </c>
      <c r="S6" s="9" t="str">
        <f>IFERROR(VLOOKUP(CONCATENATE(S$2,VLOOKUP($A$1,segéd!$I$1:$K$15,3,FALSE),$W6),Alap!$C:$D,2,FALSE),"")</f>
        <v>Szám. seg. mérés (plusz terem) (gépterem, web) 0</v>
      </c>
      <c r="T6" s="9" t="str">
        <f>IFERROR(VLOOKUP(CONCATENATE(T$2,VLOOKUP($A$1,segéd!$I$1:$K$15,3,FALSE),$W6),Alap!$C:$D,2,FALSE),"")</f>
        <v>Szám. seg. mérés (NI-Labv.), 2. csop. (gépterem, web) 64</v>
      </c>
      <c r="U6" s="9" t="str">
        <f>IFERROR(VLOOKUP(CONCATENATE(U$2,VLOOKUP($A$1,segéd!$I$1:$K$15,3,FALSE),$W6),Alap!$C:$D,2,FALSE),"")</f>
        <v/>
      </c>
      <c r="V6" s="9" t="str">
        <f>IFERROR(VLOOKUP(CONCATENATE(V$2,VLOOKUP($A$1,segéd!$I$1:$K$15,3,FALSE),$W6),Alap!$C:$D,2,FALSE),"")</f>
        <v/>
      </c>
      <c r="W6" s="3">
        <v>4</v>
      </c>
    </row>
    <row r="7" spans="1:23" ht="63.9" customHeight="1" thickBot="1" x14ac:dyDescent="0.3">
      <c r="A7" s="9" t="s">
        <v>5</v>
      </c>
      <c r="B7" s="9" t="str">
        <f>IFERROR(VLOOKUP(CONCATENATE(B$2,VLOOKUP($A$1,segéd!$I$1:$K$15,3,FALSE),$W7),Alap!$C:$D,2,FALSE),"")</f>
        <v/>
      </c>
      <c r="C7" s="9" t="str">
        <f>IFERROR(VLOOKUP(CONCATENATE(C$2,VLOOKUP($A$1,segéd!$I$1:$K$15,3,FALSE),$W7),Alap!$C:$D,2,FALSE),"")</f>
        <v/>
      </c>
      <c r="D7" s="9" t="str">
        <f>IFERROR(VLOOKUP(CONCATENATE(D$2,VLOOKUP($A$1,segéd!$I$1:$K$15,3,FALSE),$W7),Alap!$C:$D,2,FALSE),"")</f>
        <v/>
      </c>
      <c r="E7" s="9" t="str">
        <f>IFERROR(VLOOKUP(CONCATENATE(E$2,VLOOKUP($A$1,segéd!$I$1:$K$15,3,FALSE),$W7),Alap!$C:$D,2,FALSE),"")</f>
        <v/>
      </c>
      <c r="F7" s="9" t="str">
        <f>IFERROR(VLOOKUP(CONCATENATE(F$2,VLOOKUP($A$1,segéd!$I$1:$K$15,3,FALSE),$W7),Alap!$C:$D,2,FALSE),"")</f>
        <v/>
      </c>
      <c r="G7" s="9" t="str">
        <f>IFERROR(VLOOKUP(CONCATENATE(G$2,VLOOKUP($A$1,segéd!$I$1:$K$15,3,FALSE),$W7),Alap!$C:$D,2,FALSE),"")</f>
        <v>Angol gazdasági szaknyelv II., 2. csop. 18</v>
      </c>
      <c r="H7" s="9" t="str">
        <f>IFERROR(VLOOKUP(CONCATENATE(H$2,VLOOKUP($A$1,segéd!$I$1:$K$15,3,FALSE),$W7),Alap!$C:$D,2,FALSE),"")</f>
        <v/>
      </c>
      <c r="I7" s="9" t="str">
        <f>IFERROR(VLOOKUP(CONCATENATE(I$2,VLOOKUP($A$1,segéd!$I$1:$K$15,3,FALSE),$W7),Alap!$C:$D,2,FALSE),"")</f>
        <v/>
      </c>
      <c r="J7" s="9" t="str">
        <f>IFERROR(VLOOKUP(CONCATENATE(J$2,VLOOKUP($A$1,segéd!$I$1:$K$15,3,FALSE),$W7),Alap!$C:$D,2,FALSE),"")</f>
        <v/>
      </c>
      <c r="K7" s="9" t="str">
        <f>IFERROR(VLOOKUP(CONCATENATE(K$2,VLOOKUP($A$1,segéd!$I$1:$K$15,3,FALSE),$W7),Alap!$C:$D,2,FALSE),"")</f>
        <v/>
      </c>
      <c r="L7" s="9" t="str">
        <f>IFERROR(VLOOKUP(CONCATENATE(L$2,VLOOKUP($A$1,segéd!$I$1:$K$15,3,FALSE),$W7),Alap!$C:$D,2,FALSE),"")</f>
        <v>Német gazdasági szaknyelv II. 4</v>
      </c>
      <c r="M7" s="9" t="str">
        <f>IFERROR(VLOOKUP(CONCATENATE(M$2,VLOOKUP($A$1,segéd!$I$1:$K$15,3,FALSE),$W7),Alap!$C:$D,2,FALSE),"")</f>
        <v/>
      </c>
      <c r="N7" s="9" t="str">
        <f>IFERROR(VLOOKUP(CONCATENATE(N$2,VLOOKUP($A$1,segéd!$I$1:$K$15,3,FALSE),$W7),Alap!$C:$D,2,FALSE),"")</f>
        <v/>
      </c>
      <c r="O7" s="9" t="str">
        <f>IFERROR(VLOOKUP(CONCATENATE(O$2,VLOOKUP($A$1,segéd!$I$1:$K$15,3,FALSE),$W7),Alap!$C:$D,2,FALSE),"")</f>
        <v/>
      </c>
      <c r="P7" s="9" t="str">
        <f>IFERROR(VLOOKUP(CONCATENATE(P$2,VLOOKUP($A$1,segéd!$I$1:$K$15,3,FALSE),$W7),Alap!$C:$D,2,FALSE),"")</f>
        <v>Angol gazdasági szaknyelv II., 1. csop. 17</v>
      </c>
      <c r="Q7" s="9" t="str">
        <f>IFERROR(VLOOKUP(CONCATENATE(Q$2,VLOOKUP($A$1,segéd!$I$1:$K$15,3,FALSE),$W7),Alap!$C:$D,2,FALSE),"")</f>
        <v/>
      </c>
      <c r="R7" s="9" t="str">
        <f>IFERROR(VLOOKUP(CONCATENATE(R$2,VLOOKUP($A$1,segéd!$I$1:$K$15,3,FALSE),$W7),Alap!$C:$D,2,FALSE),"")</f>
        <v/>
      </c>
      <c r="S7" s="9" t="str">
        <f>IFERROR(VLOOKUP(CONCATENATE(S$2,VLOOKUP($A$1,segéd!$I$1:$K$15,3,FALSE),$W7),Alap!$C:$D,2,FALSE),"")</f>
        <v/>
      </c>
      <c r="T7" s="9" t="str">
        <f>IFERROR(VLOOKUP(CONCATENATE(T$2,VLOOKUP($A$1,segéd!$I$1:$K$15,3,FALSE),$W7),Alap!$C:$D,2,FALSE),"")</f>
        <v/>
      </c>
      <c r="U7" s="9" t="str">
        <f>IFERROR(VLOOKUP(CONCATENATE(U$2,VLOOKUP($A$1,segéd!$I$1:$K$15,3,FALSE),$W7),Alap!$C:$D,2,FALSE),"")</f>
        <v/>
      </c>
      <c r="V7" s="9" t="str">
        <f>IFERROR(VLOOKUP(CONCATENATE(V$2,VLOOKUP($A$1,segéd!$I$1:$K$15,3,FALSE),$W7),Alap!$C:$D,2,FALSE),"")</f>
        <v/>
      </c>
      <c r="W7" s="3">
        <v>5</v>
      </c>
    </row>
    <row r="8" spans="1:23" ht="63.9" customHeight="1" thickBot="1" x14ac:dyDescent="0.3">
      <c r="A8" s="9" t="s">
        <v>6</v>
      </c>
      <c r="B8" s="9" t="str">
        <f>IFERROR(VLOOKUP(CONCATENATE(B$2,VLOOKUP($A$1,segéd!$I$1:$K$15,3,FALSE),$W8),Alap!$C:$D,2,FALSE),"")</f>
        <v/>
      </c>
      <c r="C8" s="9" t="str">
        <f>IFERROR(VLOOKUP(CONCATENATE(C$2,VLOOKUP($A$1,segéd!$I$1:$K$15,3,FALSE),$W8),Alap!$C:$D,2,FALSE),"")</f>
        <v/>
      </c>
      <c r="D8" s="9" t="str">
        <f>IFERROR(VLOOKUP(CONCATENATE(D$2,VLOOKUP($A$1,segéd!$I$1:$K$15,3,FALSE),$W8),Alap!$C:$D,2,FALSE),"")</f>
        <v/>
      </c>
      <c r="E8" s="9" t="str">
        <f>IFERROR(VLOOKUP(CONCATENATE(E$2,VLOOKUP($A$1,segéd!$I$1:$K$15,3,FALSE),$W8),Alap!$C:$D,2,FALSE),"")</f>
        <v/>
      </c>
      <c r="F8" s="9" t="str">
        <f>IFERROR(VLOOKUP(CONCATENATE(F$2,VLOOKUP($A$1,segéd!$I$1:$K$15,3,FALSE),$W8),Alap!$C:$D,2,FALSE),"")</f>
        <v/>
      </c>
      <c r="G8" s="9" t="str">
        <f>IFERROR(VLOOKUP(CONCATENATE(G$2,VLOOKUP($A$1,segéd!$I$1:$K$15,3,FALSE),$W8),Alap!$C:$D,2,FALSE),"")</f>
        <v/>
      </c>
      <c r="H8" s="9" t="str">
        <f>IFERROR(VLOOKUP(CONCATENATE(H$2,VLOOKUP($A$1,segéd!$I$1:$K$15,3,FALSE),$W8),Alap!$C:$D,2,FALSE),"")</f>
        <v/>
      </c>
      <c r="I8" s="9" t="str">
        <f>IFERROR(VLOOKUP(CONCATENATE(I$2,VLOOKUP($A$1,segéd!$I$1:$K$15,3,FALSE),$W8),Alap!$C:$D,2,FALSE),"")</f>
        <v/>
      </c>
      <c r="J8" s="9" t="str">
        <f>IFERROR(VLOOKUP(CONCATENATE(J$2,VLOOKUP($A$1,segéd!$I$1:$K$15,3,FALSE),$W8),Alap!$C:$D,2,FALSE),"")</f>
        <v/>
      </c>
      <c r="K8" s="9" t="str">
        <f>IFERROR(VLOOKUP(CONCATENATE(K$2,VLOOKUP($A$1,segéd!$I$1:$K$15,3,FALSE),$W8),Alap!$C:$D,2,FALSE),"")</f>
        <v/>
      </c>
      <c r="L8" s="9" t="str">
        <f>IFERROR(VLOOKUP(CONCATENATE(L$2,VLOOKUP($A$1,segéd!$I$1:$K$15,3,FALSE),$W8),Alap!$C:$D,2,FALSE),"")</f>
        <v/>
      </c>
      <c r="M8" s="9" t="str">
        <f>IFERROR(VLOOKUP(CONCATENATE(M$2,VLOOKUP($A$1,segéd!$I$1:$K$15,3,FALSE),$W8),Alap!$C:$D,2,FALSE),"")</f>
        <v/>
      </c>
      <c r="N8" s="9" t="str">
        <f>IFERROR(VLOOKUP(CONCATENATE(N$2,VLOOKUP($A$1,segéd!$I$1:$K$15,3,FALSE),$W8),Alap!$C:$D,2,FALSE),"")</f>
        <v/>
      </c>
      <c r="O8" s="9" t="str">
        <f>IFERROR(VLOOKUP(CONCATENATE(O$2,VLOOKUP($A$1,segéd!$I$1:$K$15,3,FALSE),$W8),Alap!$C:$D,2,FALSE),"")</f>
        <v/>
      </c>
      <c r="P8" s="9" t="str">
        <f>IFERROR(VLOOKUP(CONCATENATE(P$2,VLOOKUP($A$1,segéd!$I$1:$K$15,3,FALSE),$W8),Alap!$C:$D,2,FALSE),"")</f>
        <v/>
      </c>
      <c r="Q8" s="9" t="str">
        <f>IFERROR(VLOOKUP(CONCATENATE(Q$2,VLOOKUP($A$1,segéd!$I$1:$K$15,3,FALSE),$W8),Alap!$C:$D,2,FALSE),"")</f>
        <v/>
      </c>
      <c r="R8" s="9" t="str">
        <f>IFERROR(VLOOKUP(CONCATENATE(R$2,VLOOKUP($A$1,segéd!$I$1:$K$15,3,FALSE),$W8),Alap!$C:$D,2,FALSE),"")</f>
        <v/>
      </c>
      <c r="S8" s="9" t="str">
        <f>IFERROR(VLOOKUP(CONCATENATE(S$2,VLOOKUP($A$1,segéd!$I$1:$K$15,3,FALSE),$W8),Alap!$C:$D,2,FALSE),"")</f>
        <v/>
      </c>
      <c r="T8" s="9" t="str">
        <f>IFERROR(VLOOKUP(CONCATENATE(T$2,VLOOKUP($A$1,segéd!$I$1:$K$15,3,FALSE),$W8),Alap!$C:$D,2,FALSE),"")</f>
        <v/>
      </c>
      <c r="U8" s="9" t="str">
        <f>IFERROR(VLOOKUP(CONCATENATE(U$2,VLOOKUP($A$1,segéd!$I$1:$K$15,3,FALSE),$W8),Alap!$C:$D,2,FALSE),"")</f>
        <v/>
      </c>
      <c r="V8" s="9" t="str">
        <f>IFERROR(VLOOKUP(CONCATENATE(V$2,VLOOKUP($A$1,segéd!$I$1:$K$15,3,FALSE),$W8),Alap!$C:$D,2,FALSE),"")</f>
        <v/>
      </c>
      <c r="W8" s="3">
        <v>6</v>
      </c>
    </row>
    <row r="9" spans="1:23" s="7" customFormat="1" x14ac:dyDescent="0.25"/>
    <row r="10" spans="1:23" s="7" customFormat="1" ht="15" thickBot="1" x14ac:dyDescent="0.35">
      <c r="A10" s="38" t="s">
        <v>26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</row>
    <row r="11" spans="1:23" s="7" customFormat="1" ht="15" thickBot="1" x14ac:dyDescent="0.35">
      <c r="A11" s="8" t="s">
        <v>0</v>
      </c>
      <c r="B11" s="14" t="s">
        <v>273</v>
      </c>
      <c r="C11" s="14" t="s">
        <v>191</v>
      </c>
      <c r="D11" s="14" t="s">
        <v>90</v>
      </c>
      <c r="E11" s="14" t="s">
        <v>91</v>
      </c>
      <c r="F11" s="14" t="s">
        <v>92</v>
      </c>
      <c r="G11" s="14" t="s">
        <v>93</v>
      </c>
      <c r="H11" s="14" t="s">
        <v>94</v>
      </c>
      <c r="I11" s="14" t="s">
        <v>95</v>
      </c>
      <c r="J11" s="14" t="s">
        <v>96</v>
      </c>
      <c r="K11" s="14" t="s">
        <v>97</v>
      </c>
      <c r="L11" s="14" t="s">
        <v>135</v>
      </c>
      <c r="M11" s="14" t="s">
        <v>136</v>
      </c>
      <c r="N11" s="14" t="s">
        <v>137</v>
      </c>
      <c r="O11" s="14" t="s">
        <v>356</v>
      </c>
      <c r="P11" s="14" t="s">
        <v>199</v>
      </c>
      <c r="Q11" s="14" t="s">
        <v>98</v>
      </c>
      <c r="R11" s="14" t="s">
        <v>99</v>
      </c>
      <c r="S11" s="14" t="s">
        <v>100</v>
      </c>
      <c r="T11" s="14" t="s">
        <v>101</v>
      </c>
      <c r="U11" s="14" t="s">
        <v>102</v>
      </c>
      <c r="V11" s="14" t="s">
        <v>89</v>
      </c>
    </row>
    <row r="12" spans="1:23" ht="63.9" customHeight="1" thickBot="1" x14ac:dyDescent="0.3">
      <c r="A12" s="9" t="s">
        <v>4</v>
      </c>
      <c r="B12" s="9" t="str">
        <f>IFERROR(VLOOKUP(CONCATENATE(B$2,VLOOKUP($A$1,segéd!$I$1:$K$15,2,FALSE),$W12),Alap!$C:$D,2,FALSE),"")</f>
        <v/>
      </c>
      <c r="C12" s="9" t="str">
        <f>IFERROR(VLOOKUP(CONCATENATE(C$2,VLOOKUP($A$1,segéd!$I$1:$K$15,2,FALSE),$W12),Alap!$C:$D,2,FALSE),"")</f>
        <v/>
      </c>
      <c r="D12" s="9" t="str">
        <f>IFERROR(VLOOKUP(CONCATENATE(D$2,VLOOKUP($A$1,segéd!$I$1:$K$15,2,FALSE),$W12),Alap!$C:$D,2,FALSE),"")</f>
        <v/>
      </c>
      <c r="E12" s="9" t="str">
        <f>IFERROR(VLOOKUP(CONCATENATE(E$2,VLOOKUP($A$1,segéd!$I$1:$K$15,2,FALSE),$W12),Alap!$C:$D,2,FALSE),"")</f>
        <v/>
      </c>
      <c r="F12" s="9" t="str">
        <f>IFERROR(VLOOKUP(CONCATENATE(F$2,VLOOKUP($A$1,segéd!$I$1:$K$15,2,FALSE),$W12),Alap!$C:$D,2,FALSE),"")</f>
        <v/>
      </c>
      <c r="G12" s="9" t="str">
        <f>IFERROR(VLOOKUP(CONCATENATE(G$2,VLOOKUP($A$1,segéd!$I$1:$K$15,2,FALSE),$W12),Alap!$C:$D,2,FALSE),"")</f>
        <v/>
      </c>
      <c r="H12" s="9" t="str">
        <f>IFERROR(VLOOKUP(CONCATENATE(H$2,VLOOKUP($A$1,segéd!$I$1:$K$15,2,FALSE),$W12),Alap!$C:$D,2,FALSE),"")</f>
        <v/>
      </c>
      <c r="I12" s="9" t="str">
        <f>IFERROR(VLOOKUP(CONCATENATE(I$2,VLOOKUP($A$1,segéd!$I$1:$K$15,2,FALSE),$W12),Alap!$C:$D,2,FALSE),"")</f>
        <v/>
      </c>
      <c r="J12" s="9" t="str">
        <f>IFERROR(VLOOKUP(CONCATENATE(J$2,VLOOKUP($A$1,segéd!$I$1:$K$15,2,FALSE),$W12),Alap!$C:$D,2,FALSE),"")</f>
        <v/>
      </c>
      <c r="K12" s="9" t="str">
        <f>IFERROR(VLOOKUP(CONCATENATE(K$2,VLOOKUP($A$1,segéd!$I$1:$K$15,2,FALSE),$W12),Alap!$C:$D,2,FALSE),"")</f>
        <v/>
      </c>
      <c r="L12" s="9" t="str">
        <f>IFERROR(VLOOKUP(CONCATENATE(L$2,VLOOKUP($A$1,segéd!$I$1:$K$15,2,FALSE),$W12),Alap!$C:$D,2,FALSE),"")</f>
        <v/>
      </c>
      <c r="M12" s="9" t="str">
        <f>IFERROR(VLOOKUP(CONCATENATE(M$2,VLOOKUP($A$1,segéd!$I$1:$K$15,2,FALSE),$W12),Alap!$C:$D,2,FALSE),"")</f>
        <v/>
      </c>
      <c r="N12" s="9" t="str">
        <f>IFERROR(VLOOKUP(CONCATENATE(N$2,VLOOKUP($A$1,segéd!$I$1:$K$15,2,FALSE),$W12),Alap!$C:$D,2,FALSE),"")</f>
        <v/>
      </c>
      <c r="O12" s="9" t="str">
        <f>IFERROR(VLOOKUP(CONCATENATE(O$2,VLOOKUP($A$1,segéd!$I$1:$K$15,2,FALSE),$W12),Alap!$C:$D,2,FALSE),"")</f>
        <v/>
      </c>
      <c r="P12" s="9" t="str">
        <f>IFERROR(VLOOKUP(CONCATENATE(P$2,VLOOKUP($A$1,segéd!$I$1:$K$15,2,FALSE),$W12),Alap!$C:$D,2,FALSE),"")</f>
        <v/>
      </c>
      <c r="Q12" s="9" t="str">
        <f>IFERROR(VLOOKUP(CONCATENATE(Q$2,VLOOKUP($A$1,segéd!$I$1:$K$15,2,FALSE),$W12),Alap!$C:$D,2,FALSE),"")</f>
        <v/>
      </c>
      <c r="R12" s="9" t="str">
        <f>IFERROR(VLOOKUP(CONCATENATE(R$2,VLOOKUP($A$1,segéd!$I$1:$K$15,2,FALSE),$W12),Alap!$C:$D,2,FALSE),"")</f>
        <v/>
      </c>
      <c r="S12" s="9" t="str">
        <f>IFERROR(VLOOKUP(CONCATENATE(S$2,VLOOKUP($A$1,segéd!$I$1:$K$15,2,FALSE),$W12),Alap!$C:$D,2,FALSE),"")</f>
        <v/>
      </c>
      <c r="T12" s="9" t="str">
        <f>IFERROR(VLOOKUP(CONCATENATE(T$2,VLOOKUP($A$1,segéd!$I$1:$K$15,2,FALSE),$W12),Alap!$C:$D,2,FALSE),"")</f>
        <v/>
      </c>
      <c r="U12" s="9" t="str">
        <f>IFERROR(VLOOKUP(CONCATENATE(U$2,VLOOKUP($A$1,segéd!$I$1:$K$15,2,FALSE),$W12),Alap!$C:$D,2,FALSE),"")</f>
        <v/>
      </c>
      <c r="V12" s="9" t="str">
        <f>IFERROR(VLOOKUP(CONCATENATE(V$2,VLOOKUP($A$1,segéd!$I$1:$K$15,2,FALSE),$W12),Alap!$C:$D,2,FALSE),"")</f>
        <v/>
      </c>
      <c r="W12" s="3">
        <v>4</v>
      </c>
    </row>
    <row r="13" spans="1:23" ht="63.9" customHeight="1" thickBot="1" x14ac:dyDescent="0.3">
      <c r="A13" s="9" t="s">
        <v>5</v>
      </c>
      <c r="B13" s="9" t="str">
        <f>IFERROR(VLOOKUP(CONCATENATE(B$2,VLOOKUP($A$1,segéd!$I$1:$K$15,2,FALSE),$W13),Alap!$C:$D,2,FALSE),"")</f>
        <v/>
      </c>
      <c r="C13" s="9" t="str">
        <f>IFERROR(VLOOKUP(CONCATENATE(C$2,VLOOKUP($A$1,segéd!$I$1:$K$15,2,FALSE),$W13),Alap!$C:$D,2,FALSE),"")</f>
        <v/>
      </c>
      <c r="D13" s="9" t="str">
        <f>IFERROR(VLOOKUP(CONCATENATE(D$2,VLOOKUP($A$1,segéd!$I$1:$K$15,2,FALSE),$W13),Alap!$C:$D,2,FALSE),"")</f>
        <v/>
      </c>
      <c r="E13" s="9" t="str">
        <f>IFERROR(VLOOKUP(CONCATENATE(E$2,VLOOKUP($A$1,segéd!$I$1:$K$15,2,FALSE),$W13),Alap!$C:$D,2,FALSE),"")</f>
        <v/>
      </c>
      <c r="F13" s="9" t="str">
        <f>IFERROR(VLOOKUP(CONCATENATE(F$2,VLOOKUP($A$1,segéd!$I$1:$K$15,2,FALSE),$W13),Alap!$C:$D,2,FALSE),"")</f>
        <v>Közgazdaságtan I. (otthonról web) 41</v>
      </c>
      <c r="G13" s="9" t="str">
        <f>IFERROR(VLOOKUP(CONCATENATE(G$2,VLOOKUP($A$1,segéd!$I$1:$K$15,2,FALSE),$W13),Alap!$C:$D,2,FALSE),"")</f>
        <v/>
      </c>
      <c r="H13" s="9" t="str">
        <f>IFERROR(VLOOKUP(CONCATENATE(H$2,VLOOKUP($A$1,segéd!$I$1:$K$15,2,FALSE),$W13),Alap!$C:$D,2,FALSE),"")</f>
        <v/>
      </c>
      <c r="I13" s="9" t="str">
        <f>IFERROR(VLOOKUP(CONCATENATE(I$2,VLOOKUP($A$1,segéd!$I$1:$K$15,2,FALSE),$W13),Alap!$C:$D,2,FALSE),"")</f>
        <v/>
      </c>
      <c r="J13" s="9" t="str">
        <f>IFERROR(VLOOKUP(CONCATENATE(J$2,VLOOKUP($A$1,segéd!$I$1:$K$15,2,FALSE),$W13),Alap!$C:$D,2,FALSE),"")</f>
        <v/>
      </c>
      <c r="K13" s="9" t="str">
        <f>IFERROR(VLOOKUP(CONCATENATE(K$2,VLOOKUP($A$1,segéd!$I$1:$K$15,2,FALSE),$W13),Alap!$C:$D,2,FALSE),"")</f>
        <v/>
      </c>
      <c r="L13" s="9" t="str">
        <f>IFERROR(VLOOKUP(CONCATENATE(L$2,VLOOKUP($A$1,segéd!$I$1:$K$15,2,FALSE),$W13),Alap!$C:$D,2,FALSE),"")</f>
        <v>Műszaki szaknyelv II. (német) (16.00-tól) 14</v>
      </c>
      <c r="M13" s="9" t="str">
        <f>IFERROR(VLOOKUP(CONCATENATE(M$2,VLOOKUP($A$1,segéd!$I$1:$K$15,2,FALSE),$W13),Alap!$C:$D,2,FALSE),"")</f>
        <v/>
      </c>
      <c r="N13" s="9" t="str">
        <f>IFERROR(VLOOKUP(CONCATENATE(N$2,VLOOKUP($A$1,segéd!$I$1:$K$15,2,FALSE),$W13),Alap!$C:$D,2,FALSE),"")</f>
        <v/>
      </c>
      <c r="O13" s="9" t="str">
        <f>IFERROR(VLOOKUP(CONCATENATE(O$2,VLOOKUP($A$1,segéd!$I$1:$K$15,2,FALSE),$W13),Alap!$C:$D,2,FALSE),"")</f>
        <v>Műszaki diagnosztika I. (16.00-tól, web) 6</v>
      </c>
      <c r="P13" s="9" t="str">
        <f>IFERROR(VLOOKUP(CONCATENATE(P$2,VLOOKUP($A$1,segéd!$I$1:$K$15,2,FALSE),$W13),Alap!$C:$D,2,FALSE),"")</f>
        <v/>
      </c>
      <c r="Q13" s="9" t="str">
        <f>IFERROR(VLOOKUP(CONCATENATE(Q$2,VLOOKUP($A$1,segéd!$I$1:$K$15,2,FALSE),$W13),Alap!$C:$D,2,FALSE),"")</f>
        <v/>
      </c>
      <c r="R13" s="9" t="str">
        <f>IFERROR(VLOOKUP(CONCATENATE(R$2,VLOOKUP($A$1,segéd!$I$1:$K$15,2,FALSE),$W13),Alap!$C:$D,2,FALSE),"")</f>
        <v/>
      </c>
      <c r="S13" s="9" t="str">
        <f>IFERROR(VLOOKUP(CONCATENATE(S$2,VLOOKUP($A$1,segéd!$I$1:$K$15,2,FALSE),$W13),Alap!$C:$D,2,FALSE),"")</f>
        <v/>
      </c>
      <c r="T13" s="9" t="str">
        <f>IFERROR(VLOOKUP(CONCATENATE(T$2,VLOOKUP($A$1,segéd!$I$1:$K$15,2,FALSE),$W13),Alap!$C:$D,2,FALSE),"")</f>
        <v/>
      </c>
      <c r="U13" s="9" t="str">
        <f>IFERROR(VLOOKUP(CONCATENATE(U$2,VLOOKUP($A$1,segéd!$I$1:$K$15,2,FALSE),$W13),Alap!$C:$D,2,FALSE),"")</f>
        <v/>
      </c>
      <c r="V13" s="9" t="str">
        <f>IFERROR(VLOOKUP(CONCATENATE(V$2,VLOOKUP($A$1,segéd!$I$1:$K$15,2,FALSE),$W13),Alap!$C:$D,2,FALSE),"")</f>
        <v/>
      </c>
      <c r="W13" s="3">
        <v>5</v>
      </c>
    </row>
    <row r="14" spans="1:23" ht="63.9" customHeight="1" thickBot="1" x14ac:dyDescent="0.3">
      <c r="A14" s="9" t="s">
        <v>6</v>
      </c>
      <c r="B14" s="9" t="str">
        <f>IFERROR(VLOOKUP(CONCATENATE(B$2,VLOOKUP($A$1,segéd!$I$1:$K$15,2,FALSE),$W14),Alap!$C:$D,2,FALSE),"")</f>
        <v/>
      </c>
      <c r="C14" s="9" t="str">
        <f>IFERROR(VLOOKUP(CONCATENATE(C$2,VLOOKUP($A$1,segéd!$I$1:$K$15,2,FALSE),$W14),Alap!$C:$D,2,FALSE),"")</f>
        <v/>
      </c>
      <c r="D14" s="9" t="str">
        <f>IFERROR(VLOOKUP(CONCATENATE(D$2,VLOOKUP($A$1,segéd!$I$1:$K$15,2,FALSE),$W14),Alap!$C:$D,2,FALSE),"")</f>
        <v/>
      </c>
      <c r="E14" s="9" t="str">
        <f>IFERROR(VLOOKUP(CONCATENATE(E$2,VLOOKUP($A$1,segéd!$I$1:$K$15,2,FALSE),$W14),Alap!$C:$D,2,FALSE),"")</f>
        <v/>
      </c>
      <c r="F14" s="9" t="str">
        <f>IFERROR(VLOOKUP(CONCATENATE(F$2,VLOOKUP($A$1,segéd!$I$1:$K$15,2,FALSE),$W14),Alap!$C:$D,2,FALSE),"")</f>
        <v>Közgazdaságtan I. (otthonról web) 41</v>
      </c>
      <c r="G14" s="9" t="str">
        <f>IFERROR(VLOOKUP(CONCATENATE(G$2,VLOOKUP($A$1,segéd!$I$1:$K$15,2,FALSE),$W14),Alap!$C:$D,2,FALSE),"")</f>
        <v/>
      </c>
      <c r="H14" s="9" t="str">
        <f>IFERROR(VLOOKUP(CONCATENATE(H$2,VLOOKUP($A$1,segéd!$I$1:$K$15,2,FALSE),$W14),Alap!$C:$D,2,FALSE),"")</f>
        <v/>
      </c>
      <c r="I14" s="9" t="str">
        <f>IFERROR(VLOOKUP(CONCATENATE(I$2,VLOOKUP($A$1,segéd!$I$1:$K$15,2,FALSE),$W14),Alap!$C:$D,2,FALSE),"")</f>
        <v/>
      </c>
      <c r="J14" s="9" t="str">
        <f>IFERROR(VLOOKUP(CONCATENATE(J$2,VLOOKUP($A$1,segéd!$I$1:$K$15,2,FALSE),$W14),Alap!$C:$D,2,FALSE),"")</f>
        <v/>
      </c>
      <c r="K14" s="9" t="str">
        <f>IFERROR(VLOOKUP(CONCATENATE(K$2,VLOOKUP($A$1,segéd!$I$1:$K$15,2,FALSE),$W14),Alap!$C:$D,2,FALSE),"")</f>
        <v/>
      </c>
      <c r="L14" s="9" t="str">
        <f>IFERROR(VLOOKUP(CONCATENATE(L$2,VLOOKUP($A$1,segéd!$I$1:$K$15,2,FALSE),$W14),Alap!$C:$D,2,FALSE),"")</f>
        <v>Műszaki szaknyelv II. (német) (19.15-ig) 14</v>
      </c>
      <c r="M14" s="9" t="str">
        <f>IFERROR(VLOOKUP(CONCATENATE(M$2,VLOOKUP($A$1,segéd!$I$1:$K$15,2,FALSE),$W14),Alap!$C:$D,2,FALSE),"")</f>
        <v/>
      </c>
      <c r="N14" s="9" t="str">
        <f>IFERROR(VLOOKUP(CONCATENATE(N$2,VLOOKUP($A$1,segéd!$I$1:$K$15,2,FALSE),$W14),Alap!$C:$D,2,FALSE),"")</f>
        <v/>
      </c>
      <c r="O14" s="9" t="str">
        <f>IFERROR(VLOOKUP(CONCATENATE(O$2,VLOOKUP($A$1,segéd!$I$1:$K$15,2,FALSE),$W14),Alap!$C:$D,2,FALSE),"")</f>
        <v>Karbantartás elmélet (web) 7</v>
      </c>
      <c r="P14" s="9" t="str">
        <f>IFERROR(VLOOKUP(CONCATENATE(P$2,VLOOKUP($A$1,segéd!$I$1:$K$15,2,FALSE),$W14),Alap!$C:$D,2,FALSE),"")</f>
        <v/>
      </c>
      <c r="Q14" s="9" t="str">
        <f>IFERROR(VLOOKUP(CONCATENATE(Q$2,VLOOKUP($A$1,segéd!$I$1:$K$15,2,FALSE),$W14),Alap!$C:$D,2,FALSE),"")</f>
        <v/>
      </c>
      <c r="R14" s="9" t="str">
        <f>IFERROR(VLOOKUP(CONCATENATE(R$2,VLOOKUP($A$1,segéd!$I$1:$K$15,2,FALSE),$W14),Alap!$C:$D,2,FALSE),"")</f>
        <v/>
      </c>
      <c r="S14" s="9" t="str">
        <f>IFERROR(VLOOKUP(CONCATENATE(S$2,VLOOKUP($A$1,segéd!$I$1:$K$15,2,FALSE),$W14),Alap!$C:$D,2,FALSE),"")</f>
        <v/>
      </c>
      <c r="T14" s="9" t="str">
        <f>IFERROR(VLOOKUP(CONCATENATE(T$2,VLOOKUP($A$1,segéd!$I$1:$K$15,2,FALSE),$W14),Alap!$C:$D,2,FALSE),"")</f>
        <v/>
      </c>
      <c r="U14" s="9" t="str">
        <f>IFERROR(VLOOKUP(CONCATENATE(U$2,VLOOKUP($A$1,segéd!$I$1:$K$15,2,FALSE),$W14),Alap!$C:$D,2,FALSE),"")</f>
        <v/>
      </c>
      <c r="V14" s="9" t="str">
        <f>IFERROR(VLOOKUP(CONCATENATE(V$2,VLOOKUP($A$1,segéd!$I$1:$K$15,2,FALSE),$W14),Alap!$C:$D,2,FALSE),"")</f>
        <v/>
      </c>
      <c r="W14" s="3">
        <v>6</v>
      </c>
    </row>
    <row r="15" spans="1:23" ht="63.9" customHeight="1" thickBot="1" x14ac:dyDescent="0.3">
      <c r="A15" s="9" t="s">
        <v>7</v>
      </c>
      <c r="B15" s="9" t="str">
        <f>IFERROR(VLOOKUP(CONCATENATE(B$2,VLOOKUP($A$1,segéd!$I$1:$K$15,2,FALSE),$W15),Alap!$C:$D,2,FALSE),"")</f>
        <v/>
      </c>
      <c r="C15" s="9" t="str">
        <f>IFERROR(VLOOKUP(CONCATENATE(C$2,VLOOKUP($A$1,segéd!$I$1:$K$15,2,FALSE),$W15),Alap!$C:$D,2,FALSE),"")</f>
        <v/>
      </c>
      <c r="D15" s="9" t="str">
        <f>IFERROR(VLOOKUP(CONCATENATE(D$2,VLOOKUP($A$1,segéd!$I$1:$K$15,2,FALSE),$W15),Alap!$C:$D,2,FALSE),"")</f>
        <v/>
      </c>
      <c r="E15" s="9" t="str">
        <f>IFERROR(VLOOKUP(CONCATENATE(E$2,VLOOKUP($A$1,segéd!$I$1:$K$15,2,FALSE),$W15),Alap!$C:$D,2,FALSE),"")</f>
        <v/>
      </c>
      <c r="F15" s="9" t="str">
        <f>IFERROR(VLOOKUP(CONCATENATE(F$2,VLOOKUP($A$1,segéd!$I$1:$K$15,2,FALSE),$W15),Alap!$C:$D,2,FALSE),"")</f>
        <v/>
      </c>
      <c r="G15" s="9" t="str">
        <f>IFERROR(VLOOKUP(CONCATENATE(G$2,VLOOKUP($A$1,segéd!$I$1:$K$15,2,FALSE),$W15),Alap!$C:$D,2,FALSE),"")</f>
        <v/>
      </c>
      <c r="H15" s="9" t="str">
        <f>IFERROR(VLOOKUP(CONCATENATE(H$2,VLOOKUP($A$1,segéd!$I$1:$K$15,2,FALSE),$W15),Alap!$C:$D,2,FALSE),"")</f>
        <v/>
      </c>
      <c r="I15" s="9" t="str">
        <f>IFERROR(VLOOKUP(CONCATENATE(I$2,VLOOKUP($A$1,segéd!$I$1:$K$15,2,FALSE),$W15),Alap!$C:$D,2,FALSE),"")</f>
        <v/>
      </c>
      <c r="J15" s="9" t="str">
        <f>IFERROR(VLOOKUP(CONCATENATE(J$2,VLOOKUP($A$1,segéd!$I$1:$K$15,2,FALSE),$W15),Alap!$C:$D,2,FALSE),"")</f>
        <v/>
      </c>
      <c r="K15" s="9" t="str">
        <f>IFERROR(VLOOKUP(CONCATENATE(K$2,VLOOKUP($A$1,segéd!$I$1:$K$15,2,FALSE),$W15),Alap!$C:$D,2,FALSE),"")</f>
        <v/>
      </c>
      <c r="L15" s="9" t="str">
        <f>IFERROR(VLOOKUP(CONCATENATE(L$2,VLOOKUP($A$1,segéd!$I$1:$K$15,2,FALSE),$W15),Alap!$C:$D,2,FALSE),"")</f>
        <v/>
      </c>
      <c r="M15" s="9" t="str">
        <f>IFERROR(VLOOKUP(CONCATENATE(M$2,VLOOKUP($A$1,segéd!$I$1:$K$15,2,FALSE),$W15),Alap!$C:$D,2,FALSE),"")</f>
        <v/>
      </c>
      <c r="N15" s="9" t="str">
        <f>IFERROR(VLOOKUP(CONCATENATE(N$2,VLOOKUP($A$1,segéd!$I$1:$K$15,2,FALSE),$W15),Alap!$C:$D,2,FALSE),"")</f>
        <v/>
      </c>
      <c r="O15" s="9" t="str">
        <f>IFERROR(VLOOKUP(CONCATENATE(O$2,VLOOKUP($A$1,segéd!$I$1:$K$15,2,FALSE),$W15),Alap!$C:$D,2,FALSE),"")</f>
        <v>Karbantartás elmélet (web) 7</v>
      </c>
      <c r="P15" s="9" t="str">
        <f>IFERROR(VLOOKUP(CONCATENATE(P$2,VLOOKUP($A$1,segéd!$I$1:$K$15,2,FALSE),$W15),Alap!$C:$D,2,FALSE),"")</f>
        <v/>
      </c>
      <c r="Q15" s="9" t="str">
        <f>IFERROR(VLOOKUP(CONCATENATE(Q$2,VLOOKUP($A$1,segéd!$I$1:$K$15,2,FALSE),$W15),Alap!$C:$D,2,FALSE),"")</f>
        <v/>
      </c>
      <c r="R15" s="9" t="str">
        <f>IFERROR(VLOOKUP(CONCATENATE(R$2,VLOOKUP($A$1,segéd!$I$1:$K$15,2,FALSE),$W15),Alap!$C:$D,2,FALSE),"")</f>
        <v/>
      </c>
      <c r="S15" s="9" t="str">
        <f>IFERROR(VLOOKUP(CONCATENATE(S$2,VLOOKUP($A$1,segéd!$I$1:$K$15,2,FALSE),$W15),Alap!$C:$D,2,FALSE),"")</f>
        <v/>
      </c>
      <c r="T15" s="9" t="str">
        <f>IFERROR(VLOOKUP(CONCATENATE(T$2,VLOOKUP($A$1,segéd!$I$1:$K$15,2,FALSE),$W15),Alap!$C:$D,2,FALSE),"")</f>
        <v/>
      </c>
      <c r="U15" s="9" t="str">
        <f>IFERROR(VLOOKUP(CONCATENATE(U$2,VLOOKUP($A$1,segéd!$I$1:$K$15,2,FALSE),$W15),Alap!$C:$D,2,FALSE),"")</f>
        <v/>
      </c>
      <c r="V15" s="9" t="str">
        <f>IFERROR(VLOOKUP(CONCATENATE(V$2,VLOOKUP($A$1,segéd!$I$1:$K$15,2,FALSE),$W15),Alap!$C:$D,2,FALSE),"")</f>
        <v/>
      </c>
      <c r="W15" s="3">
        <v>7</v>
      </c>
    </row>
    <row r="16" spans="1:23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</sheetData>
  <mergeCells count="3">
    <mergeCell ref="A1:D1"/>
    <mergeCell ref="E1:V1"/>
    <mergeCell ref="A10:V10"/>
  </mergeCells>
  <pageMargins left="3.937007874015748E-2" right="3.937007874015748E-2" top="0.7480314960629921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segéd!$I$1:$I$15</xm:f>
          </x14:formula1>
          <xm:sqref>A1:D1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66"/>
  <sheetViews>
    <sheetView tabSelected="1" workbookViewId="0"/>
  </sheetViews>
  <sheetFormatPr defaultRowHeight="14.4" x14ac:dyDescent="0.3"/>
  <cols>
    <col min="1" max="1" width="9.109375" customWidth="1"/>
  </cols>
  <sheetData>
    <row r="1" spans="1:1" x14ac:dyDescent="0.3">
      <c r="A1" s="12" t="s">
        <v>138</v>
      </c>
    </row>
    <row r="3" spans="1:1" x14ac:dyDescent="0.3">
      <c r="A3" s="1" t="s">
        <v>43</v>
      </c>
    </row>
    <row r="4" spans="1:1" x14ac:dyDescent="0.3">
      <c r="A4" t="s">
        <v>61</v>
      </c>
    </row>
    <row r="6" spans="1:1" x14ac:dyDescent="0.3">
      <c r="A6" s="1" t="s">
        <v>44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49</v>
      </c>
    </row>
    <row r="10" spans="1:1" x14ac:dyDescent="0.3">
      <c r="A10" s="24" t="s">
        <v>192</v>
      </c>
    </row>
    <row r="11" spans="1:1" x14ac:dyDescent="0.3">
      <c r="A11" s="24" t="s">
        <v>109</v>
      </c>
    </row>
    <row r="13" spans="1:1" x14ac:dyDescent="0.3">
      <c r="A13" s="1" t="s">
        <v>45</v>
      </c>
    </row>
    <row r="14" spans="1:1" x14ac:dyDescent="0.3">
      <c r="A14" t="s">
        <v>62</v>
      </c>
    </row>
    <row r="15" spans="1:1" x14ac:dyDescent="0.3">
      <c r="A15" t="s">
        <v>46</v>
      </c>
    </row>
    <row r="16" spans="1:1" x14ac:dyDescent="0.3">
      <c r="A16" s="10" t="s">
        <v>47</v>
      </c>
    </row>
    <row r="17" spans="1:2" x14ac:dyDescent="0.3">
      <c r="A17" t="s">
        <v>48</v>
      </c>
    </row>
    <row r="18" spans="1:2" x14ac:dyDescent="0.3">
      <c r="A18" s="24" t="s">
        <v>50</v>
      </c>
    </row>
    <row r="19" spans="1:2" x14ac:dyDescent="0.3">
      <c r="A19" s="24" t="s">
        <v>183</v>
      </c>
    </row>
    <row r="20" spans="1:2" x14ac:dyDescent="0.3">
      <c r="A20" s="24" t="s">
        <v>109</v>
      </c>
    </row>
    <row r="21" spans="1:2" x14ac:dyDescent="0.3">
      <c r="A21" s="20" t="s">
        <v>139</v>
      </c>
    </row>
    <row r="22" spans="1:2" x14ac:dyDescent="0.3">
      <c r="A22" s="12" t="s">
        <v>495</v>
      </c>
    </row>
    <row r="24" spans="1:2" x14ac:dyDescent="0.3">
      <c r="A24" s="1" t="s">
        <v>59</v>
      </c>
      <c r="B24" s="1" t="s">
        <v>195</v>
      </c>
    </row>
    <row r="25" spans="1:2" x14ac:dyDescent="0.3">
      <c r="A25" t="s">
        <v>14</v>
      </c>
      <c r="B25" t="s">
        <v>184</v>
      </c>
    </row>
    <row r="26" spans="1:2" x14ac:dyDescent="0.3">
      <c r="A26" t="s">
        <v>222</v>
      </c>
      <c r="B26" t="s">
        <v>223</v>
      </c>
    </row>
    <row r="27" spans="1:2" x14ac:dyDescent="0.3">
      <c r="A27" t="s">
        <v>225</v>
      </c>
      <c r="B27" t="s">
        <v>357</v>
      </c>
    </row>
    <row r="28" spans="1:2" x14ac:dyDescent="0.3">
      <c r="A28" t="s">
        <v>385</v>
      </c>
      <c r="B28" t="s">
        <v>140</v>
      </c>
    </row>
    <row r="29" spans="1:2" x14ac:dyDescent="0.3">
      <c r="A29" t="s">
        <v>384</v>
      </c>
      <c r="B29" t="s">
        <v>224</v>
      </c>
    </row>
    <row r="30" spans="1:2" x14ac:dyDescent="0.3">
      <c r="A30" t="s">
        <v>383</v>
      </c>
      <c r="B30" t="s">
        <v>358</v>
      </c>
    </row>
    <row r="31" spans="1:2" x14ac:dyDescent="0.3">
      <c r="A31" s="24" t="s">
        <v>15</v>
      </c>
      <c r="B31" t="s">
        <v>141</v>
      </c>
    </row>
    <row r="32" spans="1:2" x14ac:dyDescent="0.3">
      <c r="A32" t="s">
        <v>214</v>
      </c>
      <c r="B32" t="s">
        <v>142</v>
      </c>
    </row>
    <row r="33" spans="1:2" x14ac:dyDescent="0.3">
      <c r="A33" t="s">
        <v>193</v>
      </c>
      <c r="B33" t="s">
        <v>194</v>
      </c>
    </row>
    <row r="34" spans="1:2" x14ac:dyDescent="0.3">
      <c r="A34" s="24" t="s">
        <v>38</v>
      </c>
      <c r="B34" t="s">
        <v>143</v>
      </c>
    </row>
    <row r="35" spans="1:2" x14ac:dyDescent="0.3">
      <c r="A35" t="s">
        <v>386</v>
      </c>
      <c r="B35" t="s">
        <v>144</v>
      </c>
    </row>
    <row r="36" spans="1:2" x14ac:dyDescent="0.3">
      <c r="A36" t="s">
        <v>226</v>
      </c>
      <c r="B36" t="s">
        <v>212</v>
      </c>
    </row>
    <row r="37" spans="1:2" x14ac:dyDescent="0.3">
      <c r="A37" t="s">
        <v>381</v>
      </c>
      <c r="B37" t="s">
        <v>375</v>
      </c>
    </row>
    <row r="38" spans="1:2" x14ac:dyDescent="0.3">
      <c r="A38" t="s">
        <v>227</v>
      </c>
      <c r="B38" t="s">
        <v>211</v>
      </c>
    </row>
    <row r="39" spans="1:2" x14ac:dyDescent="0.3">
      <c r="A39" t="s">
        <v>228</v>
      </c>
      <c r="B39" t="s">
        <v>210</v>
      </c>
    </row>
    <row r="40" spans="1:2" x14ac:dyDescent="0.3">
      <c r="A40" t="s">
        <v>376</v>
      </c>
      <c r="B40" t="s">
        <v>286</v>
      </c>
    </row>
    <row r="41" spans="1:2" x14ac:dyDescent="0.3">
      <c r="A41" t="s">
        <v>120</v>
      </c>
      <c r="B41" t="s">
        <v>145</v>
      </c>
    </row>
    <row r="42" spans="1:2" x14ac:dyDescent="0.3">
      <c r="A42" t="s">
        <v>359</v>
      </c>
      <c r="B42" t="s">
        <v>360</v>
      </c>
    </row>
    <row r="43" spans="1:2" x14ac:dyDescent="0.3">
      <c r="A43" t="s">
        <v>229</v>
      </c>
      <c r="B43" t="s">
        <v>148</v>
      </c>
    </row>
    <row r="44" spans="1:2" x14ac:dyDescent="0.3">
      <c r="A44" t="s">
        <v>382</v>
      </c>
      <c r="B44" t="s">
        <v>377</v>
      </c>
    </row>
    <row r="45" spans="1:2" x14ac:dyDescent="0.3">
      <c r="A45" t="s">
        <v>230</v>
      </c>
      <c r="B45" t="s">
        <v>207</v>
      </c>
    </row>
    <row r="46" spans="1:2" x14ac:dyDescent="0.3">
      <c r="A46" t="s">
        <v>231</v>
      </c>
      <c r="B46" t="s">
        <v>203</v>
      </c>
    </row>
    <row r="47" spans="1:2" x14ac:dyDescent="0.3">
      <c r="A47" t="s">
        <v>380</v>
      </c>
      <c r="B47" t="s">
        <v>288</v>
      </c>
    </row>
    <row r="48" spans="1:2" x14ac:dyDescent="0.3">
      <c r="A48" t="s">
        <v>121</v>
      </c>
      <c r="B48" t="s">
        <v>149</v>
      </c>
    </row>
    <row r="49" spans="1:2" x14ac:dyDescent="0.3">
      <c r="A49" t="s">
        <v>200</v>
      </c>
      <c r="B49" t="s">
        <v>201</v>
      </c>
    </row>
    <row r="50" spans="1:2" x14ac:dyDescent="0.3">
      <c r="A50" t="s">
        <v>39</v>
      </c>
      <c r="B50" t="s">
        <v>150</v>
      </c>
    </row>
    <row r="51" spans="1:2" x14ac:dyDescent="0.3">
      <c r="A51" t="s">
        <v>235</v>
      </c>
      <c r="B51" t="s">
        <v>232</v>
      </c>
    </row>
    <row r="52" spans="1:2" x14ac:dyDescent="0.3">
      <c r="A52" t="s">
        <v>236</v>
      </c>
      <c r="B52" t="s">
        <v>233</v>
      </c>
    </row>
    <row r="53" spans="1:2" x14ac:dyDescent="0.3">
      <c r="A53" t="s">
        <v>237</v>
      </c>
      <c r="B53" t="s">
        <v>234</v>
      </c>
    </row>
    <row r="54" spans="1:2" x14ac:dyDescent="0.3">
      <c r="A54" t="s">
        <v>378</v>
      </c>
      <c r="B54" t="s">
        <v>442</v>
      </c>
    </row>
    <row r="55" spans="1:2" x14ac:dyDescent="0.3">
      <c r="A55" t="s">
        <v>151</v>
      </c>
      <c r="B55" t="s">
        <v>443</v>
      </c>
    </row>
    <row r="56" spans="1:2" x14ac:dyDescent="0.3">
      <c r="A56" t="s">
        <v>238</v>
      </c>
      <c r="B56" t="s">
        <v>146</v>
      </c>
    </row>
    <row r="57" spans="1:2" x14ac:dyDescent="0.3">
      <c r="A57" t="s">
        <v>239</v>
      </c>
      <c r="B57" t="s">
        <v>240</v>
      </c>
    </row>
    <row r="58" spans="1:2" x14ac:dyDescent="0.3">
      <c r="A58" t="s">
        <v>241</v>
      </c>
      <c r="B58" t="s">
        <v>242</v>
      </c>
    </row>
    <row r="59" spans="1:2" x14ac:dyDescent="0.3">
      <c r="A59" t="s">
        <v>379</v>
      </c>
      <c r="B59" t="s">
        <v>361</v>
      </c>
    </row>
    <row r="60" spans="1:2" x14ac:dyDescent="0.3">
      <c r="A60" t="s">
        <v>152</v>
      </c>
      <c r="B60" t="s">
        <v>147</v>
      </c>
    </row>
    <row r="61" spans="1:2" x14ac:dyDescent="0.3">
      <c r="A61" t="s">
        <v>362</v>
      </c>
      <c r="B61" t="s">
        <v>363</v>
      </c>
    </row>
    <row r="62" spans="1:2" x14ac:dyDescent="0.3">
      <c r="A62" t="s">
        <v>364</v>
      </c>
      <c r="B62" t="s">
        <v>365</v>
      </c>
    </row>
    <row r="63" spans="1:2" x14ac:dyDescent="0.3">
      <c r="A63" t="s">
        <v>366</v>
      </c>
      <c r="B63" t="s">
        <v>367</v>
      </c>
    </row>
    <row r="64" spans="1:2" x14ac:dyDescent="0.3">
      <c r="A64" t="s">
        <v>368</v>
      </c>
      <c r="B64" t="s">
        <v>369</v>
      </c>
    </row>
    <row r="65" spans="1:2" x14ac:dyDescent="0.3">
      <c r="A65" t="s">
        <v>370</v>
      </c>
      <c r="B65" t="s">
        <v>371</v>
      </c>
    </row>
    <row r="66" spans="1:2" x14ac:dyDescent="0.3">
      <c r="A66" t="s">
        <v>372</v>
      </c>
      <c r="B66" t="s">
        <v>373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C1416"/>
  <sheetViews>
    <sheetView workbookViewId="0">
      <pane ySplit="2" topLeftCell="A1120" activePane="bottomLeft" state="frozen"/>
      <selection pane="bottomLeft" activeCell="BA1120" sqref="BA1120"/>
    </sheetView>
  </sheetViews>
  <sheetFormatPr defaultColWidth="8.88671875" defaultRowHeight="14.4" x14ac:dyDescent="0.3"/>
  <cols>
    <col min="1" max="1" width="5.5546875" hidden="1" customWidth="1"/>
    <col min="2" max="2" width="6.109375" hidden="1" customWidth="1"/>
    <col min="3" max="3" width="13.21875" hidden="1" customWidth="1"/>
    <col min="4" max="4" width="52.5546875" hidden="1" customWidth="1"/>
    <col min="5" max="5" width="30.44140625" hidden="1" customWidth="1"/>
    <col min="6" max="6" width="58.33203125" hidden="1" customWidth="1"/>
    <col min="7" max="7" width="5.33203125" hidden="1" customWidth="1"/>
    <col min="8" max="9" width="5.21875" hidden="1" customWidth="1"/>
    <col min="10" max="10" width="6.109375" hidden="1" customWidth="1"/>
    <col min="11" max="12" width="5" hidden="1" customWidth="1"/>
    <col min="13" max="13" width="7.109375" hidden="1" customWidth="1"/>
    <col min="14" max="14" width="6.6640625" hidden="1" customWidth="1"/>
    <col min="15" max="15" width="7.88671875" hidden="1" customWidth="1"/>
    <col min="16" max="16" width="7.33203125" hidden="1" customWidth="1"/>
    <col min="17" max="17" width="8.21875" hidden="1" customWidth="1"/>
    <col min="18" max="18" width="7.77734375" hidden="1" customWidth="1"/>
    <col min="19" max="19" width="5.21875" hidden="1" customWidth="1"/>
    <col min="20" max="20" width="7.109375" hidden="1" customWidth="1"/>
    <col min="21" max="21" width="7.88671875" hidden="1" customWidth="1"/>
    <col min="22" max="22" width="7.33203125" hidden="1" customWidth="1"/>
    <col min="23" max="23" width="8.21875" hidden="1" customWidth="1"/>
    <col min="24" max="24" width="7.77734375" hidden="1" customWidth="1"/>
    <col min="25" max="25" width="55.109375" hidden="1" customWidth="1"/>
    <col min="26" max="26" width="5.21875" hidden="1" customWidth="1"/>
    <col min="27" max="27" width="5.88671875" hidden="1" customWidth="1"/>
    <col min="28" max="28" width="7.109375" hidden="1" customWidth="1"/>
    <col min="29" max="29" width="7" hidden="1" customWidth="1"/>
    <col min="30" max="30" width="6" hidden="1" customWidth="1"/>
    <col min="31" max="31" width="7" hidden="1" customWidth="1"/>
    <col min="32" max="32" width="6.5546875" hidden="1" customWidth="1"/>
    <col min="33" max="33" width="7.77734375" hidden="1" customWidth="1"/>
    <col min="34" max="34" width="7.21875" hidden="1" customWidth="1"/>
    <col min="35" max="35" width="7.109375" hidden="1" customWidth="1"/>
    <col min="36" max="36" width="7.6640625" hidden="1" customWidth="1"/>
    <col min="37" max="37" width="7.109375" hidden="1" customWidth="1"/>
    <col min="38" max="39" width="7" hidden="1" customWidth="1"/>
    <col min="40" max="40" width="7.77734375" hidden="1" customWidth="1"/>
    <col min="41" max="41" width="7.21875" hidden="1" customWidth="1"/>
    <col min="42" max="42" width="8.109375" hidden="1" customWidth="1"/>
    <col min="43" max="43" width="7.6640625" hidden="1" customWidth="1"/>
    <col min="44" max="44" width="5.88671875" hidden="1" customWidth="1"/>
    <col min="45" max="45" width="7" hidden="1" customWidth="1"/>
    <col min="46" max="46" width="6.77734375" hidden="1" customWidth="1"/>
    <col min="47" max="47" width="6.109375" hidden="1" customWidth="1"/>
    <col min="48" max="48" width="6.88671875" hidden="1" customWidth="1"/>
    <col min="49" max="49" width="6.109375" hidden="1" customWidth="1"/>
    <col min="50" max="50" width="57.6640625" hidden="1" customWidth="1"/>
    <col min="51" max="51" width="8.44140625" style="2" hidden="1" customWidth="1"/>
    <col min="52" max="52" width="9.44140625" style="2" hidden="1" customWidth="1"/>
    <col min="53" max="53" width="14.6640625" style="2" customWidth="1"/>
    <col min="54" max="54" width="13.44140625" style="2" customWidth="1"/>
    <col min="55" max="55" width="30.6640625" customWidth="1"/>
    <col min="56" max="56" width="20.6640625" customWidth="1"/>
    <col min="57" max="57" width="40.6640625" customWidth="1"/>
    <col min="58" max="58" width="6.6640625" style="19" customWidth="1"/>
    <col min="59" max="59" width="6.6640625" style="2" customWidth="1"/>
    <col min="60" max="60" width="20.6640625" style="2" customWidth="1"/>
    <col min="61" max="61" width="38.5546875" style="2" customWidth="1"/>
    <col min="62" max="64" width="4.6640625" style="2" customWidth="1"/>
    <col min="65" max="83" width="4.6640625" style="19" customWidth="1"/>
    <col min="84" max="84" width="4.6640625" style="2" customWidth="1"/>
    <col min="85" max="100" width="4.6640625" style="19" customWidth="1"/>
    <col min="101" max="102" width="4.6640625" style="2" customWidth="1"/>
    <col min="103" max="103" width="4.6640625" style="19" customWidth="1"/>
    <col min="104" max="106" width="4.6640625" style="2" customWidth="1"/>
  </cols>
  <sheetData>
    <row r="1" spans="1:107" ht="18" x14ac:dyDescent="0.35">
      <c r="BB1" s="15"/>
      <c r="BC1" s="28"/>
      <c r="BD1" s="28"/>
      <c r="BF1" s="16" t="s">
        <v>87</v>
      </c>
      <c r="BG1" s="17" t="s">
        <v>87</v>
      </c>
      <c r="BJ1" s="17" t="s">
        <v>189</v>
      </c>
      <c r="BK1" s="17" t="s">
        <v>9</v>
      </c>
      <c r="BL1" s="17" t="s">
        <v>19</v>
      </c>
      <c r="BM1" s="26" t="s">
        <v>14</v>
      </c>
      <c r="BN1" s="26" t="s">
        <v>222</v>
      </c>
      <c r="BO1" s="26" t="s">
        <v>225</v>
      </c>
      <c r="BP1" s="26" t="s">
        <v>385</v>
      </c>
      <c r="BQ1" s="26" t="s">
        <v>384</v>
      </c>
      <c r="BR1" s="26" t="s">
        <v>383</v>
      </c>
      <c r="BS1" s="26" t="s">
        <v>226</v>
      </c>
      <c r="BT1" s="26" t="s">
        <v>374</v>
      </c>
      <c r="BU1" s="26" t="s">
        <v>227</v>
      </c>
      <c r="BV1" s="26" t="s">
        <v>228</v>
      </c>
      <c r="BW1" s="26" t="s">
        <v>376</v>
      </c>
      <c r="BX1" s="26" t="s">
        <v>120</v>
      </c>
      <c r="BY1" s="26" t="s">
        <v>359</v>
      </c>
      <c r="BZ1" s="26" t="s">
        <v>235</v>
      </c>
      <c r="CA1" s="26" t="s">
        <v>236</v>
      </c>
      <c r="CB1" s="26" t="s">
        <v>237</v>
      </c>
      <c r="CC1" s="26" t="s">
        <v>378</v>
      </c>
      <c r="CD1" s="26" t="s">
        <v>151</v>
      </c>
      <c r="CE1" s="26" t="s">
        <v>15</v>
      </c>
      <c r="CF1" s="25" t="s">
        <v>214</v>
      </c>
      <c r="CG1" s="26" t="s">
        <v>193</v>
      </c>
      <c r="CH1" s="25" t="s">
        <v>38</v>
      </c>
      <c r="CI1" s="25" t="s">
        <v>386</v>
      </c>
      <c r="CJ1" s="26" t="s">
        <v>229</v>
      </c>
      <c r="CK1" s="26" t="s">
        <v>382</v>
      </c>
      <c r="CL1" s="26" t="s">
        <v>230</v>
      </c>
      <c r="CM1" s="26" t="s">
        <v>231</v>
      </c>
      <c r="CN1" s="26" t="s">
        <v>380</v>
      </c>
      <c r="CO1" s="26" t="s">
        <v>121</v>
      </c>
      <c r="CP1" s="26" t="s">
        <v>200</v>
      </c>
      <c r="CQ1" s="26" t="s">
        <v>39</v>
      </c>
      <c r="CR1" s="26" t="s">
        <v>238</v>
      </c>
      <c r="CS1" s="26" t="s">
        <v>239</v>
      </c>
      <c r="CT1" s="26" t="s">
        <v>241</v>
      </c>
      <c r="CU1" s="26" t="s">
        <v>379</v>
      </c>
      <c r="CV1" s="26" t="s">
        <v>152</v>
      </c>
      <c r="CW1" s="25" t="s">
        <v>362</v>
      </c>
      <c r="CX1" s="26" t="s">
        <v>364</v>
      </c>
      <c r="CY1" s="25" t="s">
        <v>366</v>
      </c>
      <c r="CZ1" s="25" t="s">
        <v>368</v>
      </c>
      <c r="DA1" s="25" t="s">
        <v>370</v>
      </c>
      <c r="DB1" s="25" t="s">
        <v>372</v>
      </c>
      <c r="DC1" s="20"/>
    </row>
    <row r="2" spans="1:107" s="1" customFormat="1" x14ac:dyDescent="0.3">
      <c r="A2" s="1" t="s">
        <v>17</v>
      </c>
      <c r="B2" s="1" t="s">
        <v>13</v>
      </c>
      <c r="C2" s="1" t="s">
        <v>40</v>
      </c>
      <c r="D2" s="1" t="s">
        <v>41</v>
      </c>
      <c r="E2" s="1" t="s">
        <v>16</v>
      </c>
      <c r="F2" s="1" t="s">
        <v>12</v>
      </c>
      <c r="G2" s="25" t="s">
        <v>14</v>
      </c>
      <c r="H2" s="25" t="s">
        <v>222</v>
      </c>
      <c r="I2" s="25" t="s">
        <v>225</v>
      </c>
      <c r="J2" s="25" t="s">
        <v>385</v>
      </c>
      <c r="K2" s="25" t="s">
        <v>384</v>
      </c>
      <c r="L2" s="25" t="s">
        <v>383</v>
      </c>
      <c r="M2" s="25" t="s">
        <v>226</v>
      </c>
      <c r="N2" s="25" t="s">
        <v>381</v>
      </c>
      <c r="O2" s="25" t="s">
        <v>227</v>
      </c>
      <c r="P2" s="25" t="s">
        <v>228</v>
      </c>
      <c r="Q2" s="25" t="s">
        <v>376</v>
      </c>
      <c r="R2" s="25" t="s">
        <v>120</v>
      </c>
      <c r="S2" s="25" t="s">
        <v>359</v>
      </c>
      <c r="T2" s="25" t="s">
        <v>235</v>
      </c>
      <c r="U2" s="25" t="s">
        <v>236</v>
      </c>
      <c r="V2" s="25" t="s">
        <v>237</v>
      </c>
      <c r="W2" s="25" t="s">
        <v>378</v>
      </c>
      <c r="X2" s="25" t="s">
        <v>151</v>
      </c>
      <c r="Y2" s="1" t="s">
        <v>21</v>
      </c>
      <c r="Z2" s="25" t="s">
        <v>15</v>
      </c>
      <c r="AA2" s="25" t="s">
        <v>214</v>
      </c>
      <c r="AB2" s="25" t="s">
        <v>193</v>
      </c>
      <c r="AC2" s="25" t="s">
        <v>38</v>
      </c>
      <c r="AD2" s="25" t="s">
        <v>386</v>
      </c>
      <c r="AE2" s="25" t="s">
        <v>229</v>
      </c>
      <c r="AF2" s="25" t="s">
        <v>382</v>
      </c>
      <c r="AG2" s="25" t="s">
        <v>230</v>
      </c>
      <c r="AH2" s="25" t="s">
        <v>231</v>
      </c>
      <c r="AI2" s="25" t="s">
        <v>287</v>
      </c>
      <c r="AJ2" s="25" t="s">
        <v>121</v>
      </c>
      <c r="AK2" s="25" t="s">
        <v>200</v>
      </c>
      <c r="AL2" s="25" t="s">
        <v>39</v>
      </c>
      <c r="AM2" s="25" t="s">
        <v>238</v>
      </c>
      <c r="AN2" s="25" t="s">
        <v>239</v>
      </c>
      <c r="AO2" s="25" t="s">
        <v>241</v>
      </c>
      <c r="AP2" s="25" t="s">
        <v>379</v>
      </c>
      <c r="AQ2" s="25" t="s">
        <v>152</v>
      </c>
      <c r="AR2" s="25" t="s">
        <v>362</v>
      </c>
      <c r="AS2" s="25" t="s">
        <v>364</v>
      </c>
      <c r="AT2" s="25" t="s">
        <v>366</v>
      </c>
      <c r="AU2" s="25" t="s">
        <v>368</v>
      </c>
      <c r="AV2" s="25" t="s">
        <v>370</v>
      </c>
      <c r="AW2" s="25" t="s">
        <v>372</v>
      </c>
      <c r="AX2" s="1" t="s">
        <v>22</v>
      </c>
      <c r="AY2" s="17">
        <v>100</v>
      </c>
      <c r="AZ2" s="17" t="s">
        <v>51</v>
      </c>
      <c r="BA2" s="17" t="s">
        <v>10</v>
      </c>
      <c r="BB2" s="17" t="s">
        <v>60</v>
      </c>
      <c r="BC2" s="1" t="s">
        <v>11</v>
      </c>
      <c r="BD2" s="1" t="s">
        <v>12</v>
      </c>
      <c r="BE2" s="1" t="s">
        <v>86</v>
      </c>
      <c r="BF2" s="26" t="s">
        <v>9</v>
      </c>
      <c r="BG2" s="25" t="s">
        <v>19</v>
      </c>
      <c r="BH2" s="17" t="s">
        <v>110</v>
      </c>
      <c r="BI2" s="17" t="s">
        <v>111</v>
      </c>
      <c r="BJ2" s="17"/>
      <c r="BK2" s="17"/>
      <c r="BL2" s="17"/>
      <c r="BM2" s="29">
        <v>62</v>
      </c>
      <c r="BN2" s="29">
        <v>14</v>
      </c>
      <c r="BO2" s="29">
        <v>13</v>
      </c>
      <c r="BP2" s="29">
        <v>8</v>
      </c>
      <c r="BQ2" s="29">
        <v>12</v>
      </c>
      <c r="BR2" s="29">
        <v>11</v>
      </c>
      <c r="BS2" s="29">
        <v>6</v>
      </c>
      <c r="BT2" s="29">
        <v>8</v>
      </c>
      <c r="BU2" s="29">
        <v>9</v>
      </c>
      <c r="BV2" s="29">
        <v>8</v>
      </c>
      <c r="BW2" s="29">
        <v>13</v>
      </c>
      <c r="BX2" s="29">
        <v>2</v>
      </c>
      <c r="BY2" s="29">
        <v>6</v>
      </c>
      <c r="BZ2" s="29">
        <v>12</v>
      </c>
      <c r="CA2" s="29">
        <v>7</v>
      </c>
      <c r="CB2" s="29">
        <v>5</v>
      </c>
      <c r="CC2" s="29">
        <v>8</v>
      </c>
      <c r="CD2" s="29">
        <v>3</v>
      </c>
      <c r="CE2" s="29">
        <v>74</v>
      </c>
      <c r="CF2" s="30">
        <v>19</v>
      </c>
      <c r="CG2" s="29">
        <v>59</v>
      </c>
      <c r="CH2" s="29">
        <v>57</v>
      </c>
      <c r="CI2" s="29">
        <v>7</v>
      </c>
      <c r="CJ2" s="29">
        <v>4</v>
      </c>
      <c r="CK2" s="29">
        <v>10</v>
      </c>
      <c r="CL2" s="29">
        <v>10</v>
      </c>
      <c r="CM2" s="29">
        <v>5</v>
      </c>
      <c r="CN2" s="29">
        <v>2</v>
      </c>
      <c r="CO2" s="29">
        <v>4</v>
      </c>
      <c r="CP2" s="29">
        <v>52</v>
      </c>
      <c r="CQ2" s="29">
        <v>59</v>
      </c>
      <c r="CR2" s="29">
        <v>21</v>
      </c>
      <c r="CS2" s="29">
        <v>17</v>
      </c>
      <c r="CT2" s="29">
        <v>6</v>
      </c>
      <c r="CU2" s="29">
        <v>6</v>
      </c>
      <c r="CV2" s="29">
        <v>7</v>
      </c>
      <c r="CW2" s="30">
        <v>16</v>
      </c>
      <c r="CX2" s="29">
        <v>8</v>
      </c>
      <c r="CY2" s="29">
        <v>13</v>
      </c>
      <c r="CZ2" s="29">
        <v>9</v>
      </c>
      <c r="DA2" s="30">
        <v>13</v>
      </c>
      <c r="DB2" s="29">
        <v>34</v>
      </c>
    </row>
    <row r="3" spans="1:107" x14ac:dyDescent="0.3">
      <c r="A3" t="str">
        <f t="shared" ref="A3:A66" si="0">CONCATENATE(BF3,AY3,AZ3)</f>
        <v>2066</v>
      </c>
      <c r="B3" t="str">
        <f t="shared" ref="B3:B66" si="1">CONCATENATE(BC3,IF(BH3="","",CONCATENATE(" (",BH3,")"))," ",BK3)</f>
        <v xml:space="preserve">Fizikai alapismeretek (web) </v>
      </c>
      <c r="C3" t="str">
        <f t="shared" ref="C3:C66" si="2">CONCATENATE(BG3,AY3,AZ3)</f>
        <v>2152066</v>
      </c>
      <c r="D3" t="str">
        <f t="shared" ref="D3:D66" si="3">CONCATENATE(BC3,IF(BH3="","",CONCATENATE(" (",BH3,")"))," ",BL3)</f>
        <v>Fizikai alapismeretek (web) 26</v>
      </c>
      <c r="E3" t="str">
        <f t="shared" ref="E3:E66" si="4">CONCATENATE(BD3,AY3,AZ3)</f>
        <v>Lábszki József2066</v>
      </c>
      <c r="F3" s="24" t="str">
        <f t="shared" ref="F3:F66" si="5">CONCATENATE(BC3," (",IF(OR(BF3="",BH3="Tb.-ről web",BH3="gépterem, Tb.-ről web"),"",CONCATENATE("Bp. ",BF3)),IF(OR(BG3="",BH3="Bp.-ről web",BH3="gépterem, Bp.-ről web"),"",CONCATENATE("Tb. ",BG3)),IF(BH3="","",CONCATENATE(", ",BH3)),")")</f>
        <v>Fizikai alapismeretek (Tb. 215, web)</v>
      </c>
      <c r="G3" t="str">
        <f t="shared" ref="G3:G66" si="6">IF(BM3="","",CONCATENATE($AY3,$AZ3))</f>
        <v/>
      </c>
      <c r="H3" t="str">
        <f t="shared" ref="H3:H66" si="7">IF(BN3="","",CONCATENATE($AY3,$AZ3))</f>
        <v/>
      </c>
      <c r="I3" t="str">
        <f t="shared" ref="I3:I66" si="8">IF(BO3="","",CONCATENATE($AY3,$AZ3))</f>
        <v/>
      </c>
      <c r="J3" t="str">
        <f t="shared" ref="J3:J66" si="9">IF(BP3="","",CONCATENATE($AY3,$AZ3))</f>
        <v/>
      </c>
      <c r="K3" t="str">
        <f t="shared" ref="K3:K66" si="10">IF(BQ3="","",CONCATENATE($AY3,$AZ3))</f>
        <v/>
      </c>
      <c r="L3" t="str">
        <f t="shared" ref="L3:L66" si="11">IF(BR3="","",CONCATENATE($AY3,$AZ3))</f>
        <v/>
      </c>
      <c r="M3" t="str">
        <f t="shared" ref="M3:M66" si="12">IF(BS3="","",CONCATENATE($AY3,$AZ3))</f>
        <v/>
      </c>
      <c r="N3" t="str">
        <f t="shared" ref="N3:N66" si="13">IF(BT3="","",CONCATENATE($AY3,$AZ3))</f>
        <v/>
      </c>
      <c r="O3" t="str">
        <f t="shared" ref="O3:O66" si="14">IF(BU3="","",CONCATENATE($AY3,$AZ3))</f>
        <v/>
      </c>
      <c r="P3" t="str">
        <f t="shared" ref="P3:P66" si="15">IF(BV3="","",CONCATENATE($AY3,$AZ3))</f>
        <v/>
      </c>
      <c r="Q3" t="str">
        <f t="shared" ref="Q3:Q66" si="16">IF(BW3="","",CONCATENATE($AY3,$AZ3))</f>
        <v/>
      </c>
      <c r="R3" t="str">
        <f t="shared" ref="R3:R66" si="17">IF(BX3="","",CONCATENATE($AY3,$AZ3))</f>
        <v/>
      </c>
      <c r="S3" t="str">
        <f t="shared" ref="S3:S66" si="18">IF(BY3="","",CONCATENATE($AY3,$AZ3))</f>
        <v/>
      </c>
      <c r="T3" t="str">
        <f t="shared" ref="T3:T66" si="19">IF(BZ3="","",CONCATENATE($AY3,$AZ3))</f>
        <v/>
      </c>
      <c r="U3" t="str">
        <f t="shared" ref="U3:U66" si="20">IF(CA3="","",CONCATENATE($AY3,$AZ3))</f>
        <v/>
      </c>
      <c r="V3" t="str">
        <f t="shared" ref="V3:V66" si="21">IF(CB3="","",CONCATENATE($AY3,$AZ3))</f>
        <v/>
      </c>
      <c r="W3" t="str">
        <f t="shared" ref="W3:W66" si="22">IF(CC3="","",CONCATENATE($AY3,$AZ3))</f>
        <v/>
      </c>
      <c r="X3" t="str">
        <f t="shared" ref="X3:X66" si="23">IF(CD3="","",CONCATENATE($AY3,$AZ3))</f>
        <v/>
      </c>
      <c r="Y3" t="str">
        <f t="shared" ref="Y3:Y66" si="24">CONCATENATE(BC3," (",BF3,IF(BH3="","",CONCATENATE(", ",BH3)),")")</f>
        <v>Fizikai alapismeretek (, web)</v>
      </c>
      <c r="Z3" t="str">
        <f t="shared" ref="Z3:Z66" si="25">IF(CE3="","",CONCATENATE($AY3,$AZ3))</f>
        <v/>
      </c>
      <c r="AA3" t="str">
        <f t="shared" ref="AA3:AA66" si="26">IF(CF3="","",CONCATENATE($AY3,$AZ3))</f>
        <v/>
      </c>
      <c r="AB3" t="str">
        <f t="shared" ref="AB3:AB66" si="27">IF(CG3="","",CONCATENATE($AY3,$AZ3))</f>
        <v>2066</v>
      </c>
      <c r="AC3" t="str">
        <f t="shared" ref="AC3:AC66" si="28">IF(CH3="","",CONCATENATE($AY3,$AZ3))</f>
        <v>2066</v>
      </c>
      <c r="AD3" t="str">
        <f t="shared" ref="AD3:AD66" si="29">IF(CI3="","",CONCATENATE($AY3,$AZ3))</f>
        <v/>
      </c>
      <c r="AE3" t="str">
        <f t="shared" ref="AE3:AE66" si="30">IF(CJ3="","",CONCATENATE($AY3,$AZ3))</f>
        <v/>
      </c>
      <c r="AF3" t="str">
        <f t="shared" ref="AF3:AF66" si="31">IF(CK3="","",CONCATENATE($AY3,$AZ3))</f>
        <v/>
      </c>
      <c r="AG3" t="str">
        <f t="shared" ref="AG3:AG66" si="32">IF(CL3="","",CONCATENATE($AY3,$AZ3))</f>
        <v/>
      </c>
      <c r="AH3" t="str">
        <f t="shared" ref="AH3:AH66" si="33">IF(CM3="","",CONCATENATE($AY3,$AZ3))</f>
        <v/>
      </c>
      <c r="AI3" t="str">
        <f t="shared" ref="AI3:AI66" si="34">IF(CN3="","",CONCATENATE($AY3,$AZ3))</f>
        <v/>
      </c>
      <c r="AJ3" t="str">
        <f t="shared" ref="AJ3:AJ66" si="35">IF(CO3="","",CONCATENATE($AY3,$AZ3))</f>
        <v/>
      </c>
      <c r="AK3" t="str">
        <f t="shared" ref="AK3:AK66" si="36">IF(CP3="","",CONCATENATE($AY3,$AZ3))</f>
        <v/>
      </c>
      <c r="AL3" t="str">
        <f t="shared" ref="AL3:AL66" si="37">IF(CQ3="","",CONCATENATE($AY3,$AZ3))</f>
        <v/>
      </c>
      <c r="AM3" t="str">
        <f t="shared" ref="AM3:AM66" si="38">IF(CR3="","",CONCATENATE($AY3,$AZ3))</f>
        <v/>
      </c>
      <c r="AN3" t="str">
        <f t="shared" ref="AN3:AN66" si="39">IF(CS3="","",CONCATENATE($AY3,$AZ3))</f>
        <v/>
      </c>
      <c r="AO3" t="str">
        <f t="shared" ref="AO3:AO66" si="40">IF(CT3="","",CONCATENATE($AY3,$AZ3))</f>
        <v/>
      </c>
      <c r="AP3" t="str">
        <f t="shared" ref="AP3:AP66" si="41">IF(CU3="","",CONCATENATE($AY3,$AZ3))</f>
        <v/>
      </c>
      <c r="AQ3" t="str">
        <f t="shared" ref="AQ3:AQ66" si="42">IF(CV3="","",CONCATENATE($AY3,$AZ3))</f>
        <v/>
      </c>
      <c r="AR3" t="str">
        <f t="shared" ref="AR3:AR66" si="43">IF(CW3="","",CONCATENATE($AY3,$AZ3))</f>
        <v/>
      </c>
      <c r="AS3" t="str">
        <f t="shared" ref="AS3:AS66" si="44">IF(CX3="","",CONCATENATE($AY3,$AZ3))</f>
        <v/>
      </c>
      <c r="AT3" t="str">
        <f t="shared" ref="AT3:AT66" si="45">IF(CY3="","",CONCATENATE($AY3,$AZ3))</f>
        <v/>
      </c>
      <c r="AU3" t="str">
        <f t="shared" ref="AU3:AU66" si="46">IF(CZ3="","",CONCATENATE($AY3,$AZ3))</f>
        <v/>
      </c>
      <c r="AV3" t="str">
        <f t="shared" ref="AV3:AV66" si="47">IF(DA3="","",CONCATENATE($AY3,$AZ3))</f>
        <v/>
      </c>
      <c r="AW3" t="str">
        <f t="shared" ref="AW3:AW66" si="48">IF(DB3="","",CONCATENATE($AY3,$AZ3))</f>
        <v/>
      </c>
      <c r="AX3" t="str">
        <f t="shared" ref="AX3:AX66" si="49">CONCATENATE(BC3," (",BG3,IF(BH3="","",CONCATENATE(", ",BH3)),")")</f>
        <v>Fizikai alapismeretek (215, web)</v>
      </c>
      <c r="AY3" s="2">
        <v>206</v>
      </c>
      <c r="AZ3" s="2">
        <v>6</v>
      </c>
      <c r="BA3" s="18">
        <f>VLOOKUP(AY3,segéd!$F$9:$G$38,2,FALSE)</f>
        <v>46059</v>
      </c>
      <c r="BB3" s="2" t="str">
        <f>VLOOKUP(AZ3,segéd!$F$1:$G$7,2,FALSE)</f>
        <v>17.00-18.30</v>
      </c>
      <c r="BC3" t="s">
        <v>269</v>
      </c>
      <c r="BD3" t="s">
        <v>268</v>
      </c>
      <c r="BE3" t="s">
        <v>164</v>
      </c>
      <c r="BG3" s="2">
        <v>215</v>
      </c>
      <c r="BH3" s="2" t="s">
        <v>66</v>
      </c>
      <c r="BI3" s="30" t="s">
        <v>1917</v>
      </c>
      <c r="BJ3" s="2">
        <f t="shared" ref="BJ3:BJ66" si="50">SUM(BK3:BL3)</f>
        <v>26</v>
      </c>
      <c r="BK3" s="2" t="str">
        <f>IF(BF3="","",VLOOKUP(BC3,segéd!O:P,2,FALSE))</f>
        <v/>
      </c>
      <c r="BL3" s="2">
        <f>IF(BG3="","",VLOOKUP(BC3,segéd!T:U,2,FALSE))</f>
        <v>26</v>
      </c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G3" s="2">
        <v>19</v>
      </c>
      <c r="CH3" s="2">
        <v>19</v>
      </c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Y3" s="2"/>
    </row>
    <row r="4" spans="1:107" x14ac:dyDescent="0.3">
      <c r="A4" t="str">
        <f t="shared" si="0"/>
        <v>otthon2066</v>
      </c>
      <c r="B4" t="str">
        <f t="shared" si="1"/>
        <v>Nyelvi záróvizsga felkészítő (otthonról web) 14</v>
      </c>
      <c r="C4" t="str">
        <f t="shared" si="2"/>
        <v>otthon2066</v>
      </c>
      <c r="D4" t="str">
        <f t="shared" si="3"/>
        <v>Nyelvi záróvizsga felkészítő (otthonról web) 15</v>
      </c>
      <c r="E4" t="str">
        <f t="shared" si="4"/>
        <v>Balog Mónika2066</v>
      </c>
      <c r="F4" s="24" t="str">
        <f t="shared" si="5"/>
        <v>Nyelvi záróvizsga felkészítő (Bp. otthonTb. otthon, otthonról web)</v>
      </c>
      <c r="G4" t="str">
        <f t="shared" si="6"/>
        <v/>
      </c>
      <c r="H4" t="str">
        <f t="shared" si="7"/>
        <v/>
      </c>
      <c r="I4" t="str">
        <f t="shared" si="8"/>
        <v/>
      </c>
      <c r="J4" t="str">
        <f t="shared" si="9"/>
        <v/>
      </c>
      <c r="K4" t="str">
        <f t="shared" si="10"/>
        <v/>
      </c>
      <c r="L4" t="str">
        <f t="shared" si="11"/>
        <v/>
      </c>
      <c r="M4" t="str">
        <f t="shared" si="12"/>
        <v/>
      </c>
      <c r="N4" t="str">
        <f t="shared" si="13"/>
        <v/>
      </c>
      <c r="O4" t="str">
        <f t="shared" si="14"/>
        <v/>
      </c>
      <c r="P4" t="str">
        <f t="shared" si="15"/>
        <v/>
      </c>
      <c r="Q4" t="str">
        <f t="shared" si="16"/>
        <v/>
      </c>
      <c r="R4" t="str">
        <f t="shared" si="17"/>
        <v/>
      </c>
      <c r="S4" t="str">
        <f t="shared" si="18"/>
        <v/>
      </c>
      <c r="T4" t="str">
        <f t="shared" si="19"/>
        <v>2066</v>
      </c>
      <c r="U4" t="str">
        <f t="shared" si="20"/>
        <v>2066</v>
      </c>
      <c r="V4" t="str">
        <f t="shared" si="21"/>
        <v>2066</v>
      </c>
      <c r="W4" t="str">
        <f t="shared" si="22"/>
        <v>2066</v>
      </c>
      <c r="X4" t="str">
        <f t="shared" si="23"/>
        <v>2066</v>
      </c>
      <c r="Y4" t="str">
        <f t="shared" si="24"/>
        <v>Nyelvi záróvizsga felkészítő (otthon, otthonról web)</v>
      </c>
      <c r="Z4" t="str">
        <f t="shared" si="25"/>
        <v/>
      </c>
      <c r="AA4" t="str">
        <f t="shared" si="26"/>
        <v/>
      </c>
      <c r="AB4" t="str">
        <f t="shared" si="27"/>
        <v/>
      </c>
      <c r="AC4" t="str">
        <f t="shared" si="28"/>
        <v/>
      </c>
      <c r="AD4" t="str">
        <f t="shared" si="29"/>
        <v/>
      </c>
      <c r="AE4" t="str">
        <f t="shared" si="30"/>
        <v/>
      </c>
      <c r="AF4" t="str">
        <f t="shared" si="31"/>
        <v/>
      </c>
      <c r="AG4" t="str">
        <f t="shared" si="32"/>
        <v/>
      </c>
      <c r="AH4" t="str">
        <f t="shared" si="33"/>
        <v/>
      </c>
      <c r="AI4" t="str">
        <f t="shared" si="34"/>
        <v/>
      </c>
      <c r="AJ4" t="str">
        <f t="shared" si="35"/>
        <v/>
      </c>
      <c r="AK4" t="str">
        <f t="shared" si="36"/>
        <v/>
      </c>
      <c r="AL4" t="str">
        <f t="shared" si="37"/>
        <v/>
      </c>
      <c r="AM4" t="str">
        <f t="shared" si="38"/>
        <v>2066</v>
      </c>
      <c r="AN4" t="str">
        <f t="shared" si="39"/>
        <v>2066</v>
      </c>
      <c r="AO4" t="str">
        <f t="shared" si="40"/>
        <v>2066</v>
      </c>
      <c r="AP4" t="str">
        <f t="shared" si="41"/>
        <v>2066</v>
      </c>
      <c r="AQ4" t="str">
        <f t="shared" si="42"/>
        <v>2066</v>
      </c>
      <c r="AR4" t="str">
        <f t="shared" si="43"/>
        <v/>
      </c>
      <c r="AS4" t="str">
        <f t="shared" si="44"/>
        <v/>
      </c>
      <c r="AT4" t="str">
        <f t="shared" si="45"/>
        <v/>
      </c>
      <c r="AU4" t="str">
        <f t="shared" si="46"/>
        <v/>
      </c>
      <c r="AV4" t="str">
        <f t="shared" si="47"/>
        <v/>
      </c>
      <c r="AW4" t="str">
        <f t="shared" si="48"/>
        <v/>
      </c>
      <c r="AX4" t="str">
        <f t="shared" si="49"/>
        <v>Nyelvi záróvizsga felkészítő (otthon, otthonról web)</v>
      </c>
      <c r="AY4" s="2">
        <v>206</v>
      </c>
      <c r="AZ4" s="2">
        <v>6</v>
      </c>
      <c r="BA4" s="18">
        <f>VLOOKUP(AY4,segéd!$F$9:$G$38,2,FALSE)</f>
        <v>46059</v>
      </c>
      <c r="BB4" s="2" t="str">
        <f>VLOOKUP(AZ4,segéd!$F$1:$G$7,2,FALSE)</f>
        <v>17.00-18.30</v>
      </c>
      <c r="BC4" t="s">
        <v>1598</v>
      </c>
      <c r="BD4" t="s">
        <v>85</v>
      </c>
      <c r="BE4" t="s">
        <v>167</v>
      </c>
      <c r="BF4" s="19" t="s">
        <v>484</v>
      </c>
      <c r="BG4" s="2" t="s">
        <v>484</v>
      </c>
      <c r="BH4" s="2" t="s">
        <v>485</v>
      </c>
      <c r="BI4" s="30" t="s">
        <v>2047</v>
      </c>
      <c r="BJ4" s="2">
        <f t="shared" si="50"/>
        <v>29</v>
      </c>
      <c r="BK4" s="2">
        <f>IF(BF4="","",VLOOKUP(BC4,segéd!O:P,2,FALSE))</f>
        <v>14</v>
      </c>
      <c r="BL4" s="2">
        <f>IF(BG4="","",VLOOKUP(BC4,segéd!T:U,2,FALSE))</f>
        <v>15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>
        <v>1</v>
      </c>
      <c r="CA4" s="2">
        <v>1</v>
      </c>
      <c r="CB4" s="2">
        <v>1</v>
      </c>
      <c r="CC4" s="2">
        <v>1</v>
      </c>
      <c r="CD4" s="2">
        <v>1</v>
      </c>
      <c r="CE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>
        <v>1</v>
      </c>
      <c r="CS4" s="2">
        <v>1</v>
      </c>
      <c r="CT4" s="2">
        <v>1</v>
      </c>
      <c r="CU4" s="2">
        <v>1</v>
      </c>
      <c r="CV4" s="2">
        <v>1</v>
      </c>
      <c r="CY4" s="2"/>
    </row>
    <row r="5" spans="1:107" x14ac:dyDescent="0.3">
      <c r="A5" t="str">
        <f t="shared" si="0"/>
        <v>2067</v>
      </c>
      <c r="B5" t="str">
        <f t="shared" si="1"/>
        <v xml:space="preserve">Fizikai alapismeretek (19.30-ig, web) </v>
      </c>
      <c r="C5" t="str">
        <f t="shared" si="2"/>
        <v>2152067</v>
      </c>
      <c r="D5" t="str">
        <f t="shared" si="3"/>
        <v>Fizikai alapismeretek (19.30-ig, web) 26</v>
      </c>
      <c r="E5" t="str">
        <f t="shared" si="4"/>
        <v>Lábszki József2067</v>
      </c>
      <c r="F5" s="24" t="str">
        <f t="shared" si="5"/>
        <v>Fizikai alapismeretek (Tb. 215, 19.30-ig, web)</v>
      </c>
      <c r="G5" t="str">
        <f t="shared" si="6"/>
        <v/>
      </c>
      <c r="H5" t="str">
        <f t="shared" si="7"/>
        <v/>
      </c>
      <c r="I5" t="str">
        <f t="shared" si="8"/>
        <v/>
      </c>
      <c r="J5" t="str">
        <f t="shared" si="9"/>
        <v/>
      </c>
      <c r="K5" t="str">
        <f t="shared" si="10"/>
        <v/>
      </c>
      <c r="L5" t="str">
        <f t="shared" si="11"/>
        <v/>
      </c>
      <c r="M5" t="str">
        <f t="shared" si="12"/>
        <v/>
      </c>
      <c r="N5" t="str">
        <f t="shared" si="13"/>
        <v/>
      </c>
      <c r="O5" t="str">
        <f t="shared" si="14"/>
        <v/>
      </c>
      <c r="P5" t="str">
        <f t="shared" si="15"/>
        <v/>
      </c>
      <c r="Q5" t="str">
        <f t="shared" si="16"/>
        <v/>
      </c>
      <c r="R5" t="str">
        <f t="shared" si="17"/>
        <v/>
      </c>
      <c r="S5" t="str">
        <f t="shared" si="18"/>
        <v/>
      </c>
      <c r="T5" t="str">
        <f t="shared" si="19"/>
        <v/>
      </c>
      <c r="U5" t="str">
        <f t="shared" si="20"/>
        <v/>
      </c>
      <c r="V5" t="str">
        <f t="shared" si="21"/>
        <v/>
      </c>
      <c r="W5" t="str">
        <f t="shared" si="22"/>
        <v/>
      </c>
      <c r="X5" t="str">
        <f t="shared" si="23"/>
        <v/>
      </c>
      <c r="Y5" t="str">
        <f t="shared" si="24"/>
        <v>Fizikai alapismeretek (, 19.30-ig, web)</v>
      </c>
      <c r="Z5" t="str">
        <f t="shared" si="25"/>
        <v/>
      </c>
      <c r="AA5" t="str">
        <f t="shared" si="26"/>
        <v/>
      </c>
      <c r="AB5" t="str">
        <f t="shared" si="27"/>
        <v>2067</v>
      </c>
      <c r="AC5" t="str">
        <f t="shared" si="28"/>
        <v>2067</v>
      </c>
      <c r="AD5" t="str">
        <f t="shared" si="29"/>
        <v/>
      </c>
      <c r="AE5" t="str">
        <f t="shared" si="30"/>
        <v/>
      </c>
      <c r="AF5" t="str">
        <f t="shared" si="31"/>
        <v/>
      </c>
      <c r="AG5" t="str">
        <f t="shared" si="32"/>
        <v/>
      </c>
      <c r="AH5" t="str">
        <f t="shared" si="33"/>
        <v/>
      </c>
      <c r="AI5" t="str">
        <f t="shared" si="34"/>
        <v/>
      </c>
      <c r="AJ5" t="str">
        <f t="shared" si="35"/>
        <v/>
      </c>
      <c r="AK5" t="str">
        <f t="shared" si="36"/>
        <v/>
      </c>
      <c r="AL5" t="str">
        <f t="shared" si="37"/>
        <v/>
      </c>
      <c r="AM5" t="str">
        <f t="shared" si="38"/>
        <v/>
      </c>
      <c r="AN5" t="str">
        <f t="shared" si="39"/>
        <v/>
      </c>
      <c r="AO5" t="str">
        <f t="shared" si="40"/>
        <v/>
      </c>
      <c r="AP5" t="str">
        <f t="shared" si="41"/>
        <v/>
      </c>
      <c r="AQ5" t="str">
        <f t="shared" si="42"/>
        <v/>
      </c>
      <c r="AR5" t="str">
        <f t="shared" si="43"/>
        <v/>
      </c>
      <c r="AS5" t="str">
        <f t="shared" si="44"/>
        <v/>
      </c>
      <c r="AT5" t="str">
        <f t="shared" si="45"/>
        <v/>
      </c>
      <c r="AU5" t="str">
        <f t="shared" si="46"/>
        <v/>
      </c>
      <c r="AV5" t="str">
        <f t="shared" si="47"/>
        <v/>
      </c>
      <c r="AW5" t="str">
        <f t="shared" si="48"/>
        <v/>
      </c>
      <c r="AX5" t="str">
        <f t="shared" si="49"/>
        <v>Fizikai alapismeretek (215, 19.30-ig, web)</v>
      </c>
      <c r="AY5" s="2">
        <v>206</v>
      </c>
      <c r="AZ5" s="2">
        <v>7</v>
      </c>
      <c r="BA5" s="18">
        <f>VLOOKUP(AY5,segéd!$F$9:$G$38,2,FALSE)</f>
        <v>46059</v>
      </c>
      <c r="BB5" s="2" t="s">
        <v>320</v>
      </c>
      <c r="BC5" t="s">
        <v>269</v>
      </c>
      <c r="BD5" t="s">
        <v>268</v>
      </c>
      <c r="BE5" t="s">
        <v>164</v>
      </c>
      <c r="BG5" s="2">
        <v>215</v>
      </c>
      <c r="BH5" s="2" t="s">
        <v>321</v>
      </c>
      <c r="BI5" s="30" t="s">
        <v>1917</v>
      </c>
      <c r="BJ5" s="2">
        <f t="shared" si="50"/>
        <v>26</v>
      </c>
      <c r="BK5" s="2" t="str">
        <f>IF(BF5="","",VLOOKUP(BC5,segéd!O:P,2,FALSE))</f>
        <v/>
      </c>
      <c r="BL5" s="2">
        <f>IF(BG5="","",VLOOKUP(BC5,segéd!T:U,2,FALSE))</f>
        <v>26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G5" s="2">
        <v>19</v>
      </c>
      <c r="CH5" s="2">
        <v>19</v>
      </c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Y5" s="2"/>
    </row>
    <row r="6" spans="1:107" x14ac:dyDescent="0.3">
      <c r="A6" t="str">
        <f t="shared" si="0"/>
        <v>otthon2067</v>
      </c>
      <c r="B6" t="str">
        <f t="shared" si="1"/>
        <v>Nyelvi záróvizsga felkészítő (otthonról web) 14</v>
      </c>
      <c r="C6" t="str">
        <f t="shared" si="2"/>
        <v>otthon2067</v>
      </c>
      <c r="D6" t="str">
        <f t="shared" si="3"/>
        <v>Nyelvi záróvizsga felkészítő (otthonról web) 15</v>
      </c>
      <c r="E6" t="str">
        <f t="shared" si="4"/>
        <v>Balog Mónika2067</v>
      </c>
      <c r="F6" s="24" t="str">
        <f t="shared" si="5"/>
        <v>Nyelvi záróvizsga felkészítő (Bp. otthonTb. otthon, otthonról web)</v>
      </c>
      <c r="G6" t="str">
        <f t="shared" si="6"/>
        <v/>
      </c>
      <c r="H6" t="str">
        <f t="shared" si="7"/>
        <v/>
      </c>
      <c r="I6" t="str">
        <f t="shared" si="8"/>
        <v/>
      </c>
      <c r="J6" t="str">
        <f t="shared" si="9"/>
        <v/>
      </c>
      <c r="K6" t="str">
        <f t="shared" si="10"/>
        <v/>
      </c>
      <c r="L6" t="str">
        <f t="shared" si="11"/>
        <v/>
      </c>
      <c r="M6" t="str">
        <f t="shared" si="12"/>
        <v/>
      </c>
      <c r="N6" t="str">
        <f t="shared" si="13"/>
        <v/>
      </c>
      <c r="O6" t="str">
        <f t="shared" si="14"/>
        <v/>
      </c>
      <c r="P6" t="str">
        <f t="shared" si="15"/>
        <v/>
      </c>
      <c r="Q6" t="str">
        <f t="shared" si="16"/>
        <v/>
      </c>
      <c r="R6" t="str">
        <f t="shared" si="17"/>
        <v/>
      </c>
      <c r="S6" t="str">
        <f t="shared" si="18"/>
        <v/>
      </c>
      <c r="T6" t="str">
        <f t="shared" si="19"/>
        <v>2067</v>
      </c>
      <c r="U6" t="str">
        <f t="shared" si="20"/>
        <v>2067</v>
      </c>
      <c r="V6" t="str">
        <f t="shared" si="21"/>
        <v>2067</v>
      </c>
      <c r="W6" t="str">
        <f t="shared" si="22"/>
        <v>2067</v>
      </c>
      <c r="X6" t="str">
        <f t="shared" si="23"/>
        <v>2067</v>
      </c>
      <c r="Y6" t="str">
        <f t="shared" si="24"/>
        <v>Nyelvi záróvizsga felkészítő (otthon, otthonról web)</v>
      </c>
      <c r="Z6" t="str">
        <f t="shared" si="25"/>
        <v/>
      </c>
      <c r="AA6" t="str">
        <f t="shared" si="26"/>
        <v/>
      </c>
      <c r="AB6" t="str">
        <f t="shared" si="27"/>
        <v/>
      </c>
      <c r="AC6" t="str">
        <f t="shared" si="28"/>
        <v/>
      </c>
      <c r="AD6" t="str">
        <f t="shared" si="29"/>
        <v/>
      </c>
      <c r="AE6" t="str">
        <f t="shared" si="30"/>
        <v/>
      </c>
      <c r="AF6" t="str">
        <f t="shared" si="31"/>
        <v/>
      </c>
      <c r="AG6" t="str">
        <f t="shared" si="32"/>
        <v/>
      </c>
      <c r="AH6" t="str">
        <f t="shared" si="33"/>
        <v/>
      </c>
      <c r="AI6" t="str">
        <f t="shared" si="34"/>
        <v/>
      </c>
      <c r="AJ6" t="str">
        <f t="shared" si="35"/>
        <v/>
      </c>
      <c r="AK6" t="str">
        <f t="shared" si="36"/>
        <v/>
      </c>
      <c r="AL6" t="str">
        <f t="shared" si="37"/>
        <v/>
      </c>
      <c r="AM6" t="str">
        <f t="shared" si="38"/>
        <v>2067</v>
      </c>
      <c r="AN6" t="str">
        <f t="shared" si="39"/>
        <v>2067</v>
      </c>
      <c r="AO6" t="str">
        <f t="shared" si="40"/>
        <v>2067</v>
      </c>
      <c r="AP6" t="str">
        <f t="shared" si="41"/>
        <v>2067</v>
      </c>
      <c r="AQ6" t="str">
        <f t="shared" si="42"/>
        <v>2067</v>
      </c>
      <c r="AR6" t="str">
        <f t="shared" si="43"/>
        <v/>
      </c>
      <c r="AS6" t="str">
        <f t="shared" si="44"/>
        <v/>
      </c>
      <c r="AT6" t="str">
        <f t="shared" si="45"/>
        <v/>
      </c>
      <c r="AU6" t="str">
        <f t="shared" si="46"/>
        <v/>
      </c>
      <c r="AV6" t="str">
        <f t="shared" si="47"/>
        <v/>
      </c>
      <c r="AW6" t="str">
        <f t="shared" si="48"/>
        <v/>
      </c>
      <c r="AX6" t="str">
        <f t="shared" si="49"/>
        <v>Nyelvi záróvizsga felkészítő (otthon, otthonról web)</v>
      </c>
      <c r="AY6" s="2">
        <v>206</v>
      </c>
      <c r="AZ6" s="2">
        <v>7</v>
      </c>
      <c r="BA6" s="18">
        <f>VLOOKUP(AY6,segéd!$F$9:$G$38,2,FALSE)</f>
        <v>46059</v>
      </c>
      <c r="BB6" s="2" t="str">
        <f>VLOOKUP(AZ6,segéd!$F$1:$G$7,2,FALSE)</f>
        <v>18.45-20.15</v>
      </c>
      <c r="BC6" t="s">
        <v>1598</v>
      </c>
      <c r="BD6" t="s">
        <v>85</v>
      </c>
      <c r="BE6" t="s">
        <v>167</v>
      </c>
      <c r="BF6" s="19" t="s">
        <v>484</v>
      </c>
      <c r="BG6" s="2" t="s">
        <v>484</v>
      </c>
      <c r="BH6" s="2" t="s">
        <v>485</v>
      </c>
      <c r="BI6" s="30" t="s">
        <v>2047</v>
      </c>
      <c r="BJ6" s="2">
        <f t="shared" si="50"/>
        <v>29</v>
      </c>
      <c r="BK6" s="2">
        <f>IF(BF6="","",VLOOKUP(BC6,segéd!O:P,2,FALSE))</f>
        <v>14</v>
      </c>
      <c r="BL6" s="2">
        <f>IF(BG6="","",VLOOKUP(BC6,segéd!T:U,2,FALSE))</f>
        <v>15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>
        <v>1</v>
      </c>
      <c r="CA6" s="2">
        <v>1</v>
      </c>
      <c r="CB6" s="2">
        <v>1</v>
      </c>
      <c r="CC6" s="2">
        <v>1</v>
      </c>
      <c r="CD6" s="2">
        <v>1</v>
      </c>
      <c r="CE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>
        <v>1</v>
      </c>
      <c r="CS6" s="2">
        <v>1</v>
      </c>
      <c r="CT6" s="2">
        <v>1</v>
      </c>
      <c r="CU6" s="2">
        <v>1</v>
      </c>
      <c r="CV6" s="2">
        <v>1</v>
      </c>
      <c r="CY6" s="2"/>
    </row>
    <row r="7" spans="1:107" x14ac:dyDescent="0.3">
      <c r="A7" t="str">
        <f t="shared" si="0"/>
        <v>2142071</v>
      </c>
      <c r="B7" t="str">
        <f t="shared" si="1"/>
        <v>Aktuális nemzetközi gazd. tr. (szv.) (Bp.-ről web) 20</v>
      </c>
      <c r="C7" t="str">
        <f t="shared" si="2"/>
        <v>2172071</v>
      </c>
      <c r="D7" t="str">
        <f t="shared" si="3"/>
        <v>Aktuális nemzetközi gazd. tr. (szv.) (Bp.-ről web) 18</v>
      </c>
      <c r="E7" t="str">
        <f t="shared" si="4"/>
        <v>Buda Lorina2071</v>
      </c>
      <c r="F7" s="24" t="str">
        <f t="shared" si="5"/>
        <v>Aktuális nemzetközi gazd. tr. (szv.) (Bp. 214, Bp.-ről web)</v>
      </c>
      <c r="G7" t="str">
        <f t="shared" si="6"/>
        <v/>
      </c>
      <c r="H7" t="str">
        <f t="shared" si="7"/>
        <v/>
      </c>
      <c r="I7" t="str">
        <f t="shared" si="8"/>
        <v/>
      </c>
      <c r="J7" t="str">
        <f t="shared" si="9"/>
        <v/>
      </c>
      <c r="K7" t="str">
        <f t="shared" si="10"/>
        <v/>
      </c>
      <c r="L7" t="str">
        <f t="shared" si="11"/>
        <v/>
      </c>
      <c r="M7" t="str">
        <f t="shared" si="12"/>
        <v/>
      </c>
      <c r="N7" t="str">
        <f t="shared" si="13"/>
        <v/>
      </c>
      <c r="O7" t="str">
        <f t="shared" si="14"/>
        <v/>
      </c>
      <c r="P7" t="str">
        <f t="shared" si="15"/>
        <v/>
      </c>
      <c r="Q7" t="str">
        <f t="shared" si="16"/>
        <v/>
      </c>
      <c r="R7" t="str">
        <f t="shared" si="17"/>
        <v/>
      </c>
      <c r="S7" t="str">
        <f t="shared" si="18"/>
        <v/>
      </c>
      <c r="T7" t="str">
        <f t="shared" si="19"/>
        <v>2071</v>
      </c>
      <c r="U7" t="str">
        <f t="shared" si="20"/>
        <v>2071</v>
      </c>
      <c r="V7" t="str">
        <f t="shared" si="21"/>
        <v>2071</v>
      </c>
      <c r="W7" t="str">
        <f t="shared" si="22"/>
        <v>2071</v>
      </c>
      <c r="X7" t="str">
        <f t="shared" si="23"/>
        <v>2071</v>
      </c>
      <c r="Y7" t="str">
        <f t="shared" si="24"/>
        <v>Aktuális nemzetközi gazd. tr. (szv.) (214, Bp.-ről web)</v>
      </c>
      <c r="Z7" t="str">
        <f t="shared" si="25"/>
        <v/>
      </c>
      <c r="AA7" t="str">
        <f t="shared" si="26"/>
        <v/>
      </c>
      <c r="AB7" t="str">
        <f t="shared" si="27"/>
        <v/>
      </c>
      <c r="AC7" t="str">
        <f t="shared" si="28"/>
        <v/>
      </c>
      <c r="AD7" t="str">
        <f t="shared" si="29"/>
        <v/>
      </c>
      <c r="AE7" t="str">
        <f t="shared" si="30"/>
        <v/>
      </c>
      <c r="AF7" t="str">
        <f t="shared" si="31"/>
        <v/>
      </c>
      <c r="AG7" t="str">
        <f t="shared" si="32"/>
        <v/>
      </c>
      <c r="AH7" t="str">
        <f t="shared" si="33"/>
        <v/>
      </c>
      <c r="AI7" t="str">
        <f t="shared" si="34"/>
        <v/>
      </c>
      <c r="AJ7" t="str">
        <f t="shared" si="35"/>
        <v/>
      </c>
      <c r="AK7" t="str">
        <f t="shared" si="36"/>
        <v/>
      </c>
      <c r="AL7" t="str">
        <f t="shared" si="37"/>
        <v/>
      </c>
      <c r="AM7" t="str">
        <f t="shared" si="38"/>
        <v>2071</v>
      </c>
      <c r="AN7" t="str">
        <f t="shared" si="39"/>
        <v>2071</v>
      </c>
      <c r="AO7" t="str">
        <f t="shared" si="40"/>
        <v>2071</v>
      </c>
      <c r="AP7" t="str">
        <f t="shared" si="41"/>
        <v>2071</v>
      </c>
      <c r="AQ7" t="str">
        <f t="shared" si="42"/>
        <v>2071</v>
      </c>
      <c r="AR7" t="str">
        <f t="shared" si="43"/>
        <v/>
      </c>
      <c r="AS7" t="str">
        <f t="shared" si="44"/>
        <v/>
      </c>
      <c r="AT7" t="str">
        <f t="shared" si="45"/>
        <v/>
      </c>
      <c r="AU7" t="str">
        <f t="shared" si="46"/>
        <v/>
      </c>
      <c r="AV7" t="str">
        <f t="shared" si="47"/>
        <v/>
      </c>
      <c r="AW7" t="str">
        <f t="shared" si="48"/>
        <v/>
      </c>
      <c r="AX7" t="str">
        <f t="shared" si="49"/>
        <v>Aktuális nemzetközi gazd. tr. (szv.) (217, Bp.-ről web)</v>
      </c>
      <c r="AY7" s="2">
        <v>207</v>
      </c>
      <c r="AZ7" s="2">
        <v>1</v>
      </c>
      <c r="BA7" s="18">
        <f>VLOOKUP(AY7,segéd!$F$9:$G$38,2,FALSE)</f>
        <v>46060</v>
      </c>
      <c r="BB7" s="2" t="str">
        <f>VLOOKUP(AZ7,segéd!$F$1:$G$7,2,FALSE)</f>
        <v>8.00-9.30</v>
      </c>
      <c r="BC7" t="s">
        <v>437</v>
      </c>
      <c r="BD7" t="s">
        <v>264</v>
      </c>
      <c r="BE7" t="s">
        <v>167</v>
      </c>
      <c r="BF7" s="19">
        <v>214</v>
      </c>
      <c r="BG7" s="2">
        <v>217</v>
      </c>
      <c r="BH7" s="2" t="s">
        <v>75</v>
      </c>
      <c r="BI7" s="30" t="s">
        <v>1918</v>
      </c>
      <c r="BJ7" s="2">
        <f t="shared" si="50"/>
        <v>38</v>
      </c>
      <c r="BK7" s="2">
        <f>IF(BF7="","",VLOOKUP(BC7,segéd!O:P,2,FALSE))</f>
        <v>20</v>
      </c>
      <c r="BL7" s="2">
        <f>IF(BG7="","",VLOOKUP(BC7,segéd!T:U,2,FALSE))</f>
        <v>18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>
        <v>6</v>
      </c>
      <c r="CA7" s="2">
        <v>3</v>
      </c>
      <c r="CB7" s="2">
        <v>2</v>
      </c>
      <c r="CC7" s="2">
        <v>4</v>
      </c>
      <c r="CD7" s="2">
        <v>1</v>
      </c>
      <c r="CH7" s="2"/>
      <c r="CI7" s="2"/>
      <c r="CJ7" s="2"/>
      <c r="CK7" s="2"/>
      <c r="CL7" s="2"/>
      <c r="CM7" s="2"/>
      <c r="CN7" s="2"/>
      <c r="CO7" s="2"/>
      <c r="CP7" s="2"/>
      <c r="CR7" s="2">
        <v>10</v>
      </c>
      <c r="CS7" s="2">
        <v>8</v>
      </c>
      <c r="CT7" s="2">
        <v>3</v>
      </c>
      <c r="CU7" s="2">
        <v>3</v>
      </c>
      <c r="CV7" s="2">
        <v>3</v>
      </c>
      <c r="CY7" s="2"/>
    </row>
    <row r="8" spans="1:107" x14ac:dyDescent="0.3">
      <c r="A8" t="str">
        <f t="shared" si="0"/>
        <v>2071</v>
      </c>
      <c r="B8" t="str">
        <f t="shared" si="1"/>
        <v xml:space="preserve">Az elektrotechnika alapjai (web) </v>
      </c>
      <c r="C8" t="str">
        <f t="shared" si="2"/>
        <v>62071</v>
      </c>
      <c r="D8" t="str">
        <f t="shared" si="3"/>
        <v>Az elektrotechnika alapjai (web) 4</v>
      </c>
      <c r="E8" t="str">
        <f t="shared" si="4"/>
        <v>Varga István2071</v>
      </c>
      <c r="F8" s="24" t="str">
        <f t="shared" si="5"/>
        <v>Az elektrotechnika alapjai (Tb. 6, web)</v>
      </c>
      <c r="G8" t="str">
        <f t="shared" si="6"/>
        <v/>
      </c>
      <c r="H8" t="str">
        <f t="shared" si="7"/>
        <v/>
      </c>
      <c r="I8" t="str">
        <f t="shared" si="8"/>
        <v/>
      </c>
      <c r="J8" t="str">
        <f t="shared" si="9"/>
        <v/>
      </c>
      <c r="K8" t="str">
        <f t="shared" si="10"/>
        <v/>
      </c>
      <c r="L8" t="str">
        <f t="shared" si="11"/>
        <v/>
      </c>
      <c r="M8" t="str">
        <f t="shared" si="12"/>
        <v/>
      </c>
      <c r="N8" t="str">
        <f t="shared" si="13"/>
        <v/>
      </c>
      <c r="O8" t="str">
        <f t="shared" si="14"/>
        <v/>
      </c>
      <c r="P8" t="str">
        <f t="shared" si="15"/>
        <v/>
      </c>
      <c r="Q8" t="str">
        <f t="shared" si="16"/>
        <v/>
      </c>
      <c r="R8" t="str">
        <f t="shared" si="17"/>
        <v/>
      </c>
      <c r="S8" t="str">
        <f t="shared" si="18"/>
        <v/>
      </c>
      <c r="T8" t="str">
        <f t="shared" si="19"/>
        <v/>
      </c>
      <c r="U8" t="str">
        <f t="shared" si="20"/>
        <v/>
      </c>
      <c r="V8" t="str">
        <f t="shared" si="21"/>
        <v/>
      </c>
      <c r="W8" t="str">
        <f t="shared" si="22"/>
        <v/>
      </c>
      <c r="X8" t="str">
        <f t="shared" si="23"/>
        <v/>
      </c>
      <c r="Y8" t="str">
        <f t="shared" si="24"/>
        <v>Az elektrotechnika alapjai (, web)</v>
      </c>
      <c r="Z8" t="str">
        <f t="shared" si="25"/>
        <v/>
      </c>
      <c r="AA8" t="str">
        <f t="shared" si="26"/>
        <v>2071</v>
      </c>
      <c r="AB8" t="str">
        <f t="shared" si="27"/>
        <v/>
      </c>
      <c r="AC8" t="str">
        <f t="shared" si="28"/>
        <v/>
      </c>
      <c r="AD8" t="str">
        <f t="shared" si="29"/>
        <v/>
      </c>
      <c r="AE8" t="str">
        <f t="shared" si="30"/>
        <v/>
      </c>
      <c r="AF8" t="str">
        <f t="shared" si="31"/>
        <v/>
      </c>
      <c r="AG8" t="str">
        <f t="shared" si="32"/>
        <v/>
      </c>
      <c r="AH8" t="str">
        <f t="shared" si="33"/>
        <v/>
      </c>
      <c r="AI8" t="str">
        <f t="shared" si="34"/>
        <v/>
      </c>
      <c r="AJ8" t="str">
        <f t="shared" si="35"/>
        <v/>
      </c>
      <c r="AK8" t="str">
        <f t="shared" si="36"/>
        <v/>
      </c>
      <c r="AL8" t="str">
        <f t="shared" si="37"/>
        <v/>
      </c>
      <c r="AM8" t="str">
        <f t="shared" si="38"/>
        <v/>
      </c>
      <c r="AN8" t="str">
        <f t="shared" si="39"/>
        <v/>
      </c>
      <c r="AO8" t="str">
        <f t="shared" si="40"/>
        <v/>
      </c>
      <c r="AP8" t="str">
        <f t="shared" si="41"/>
        <v/>
      </c>
      <c r="AQ8" t="str">
        <f t="shared" si="42"/>
        <v/>
      </c>
      <c r="AR8" t="str">
        <f t="shared" si="43"/>
        <v/>
      </c>
      <c r="AS8" t="str">
        <f t="shared" si="44"/>
        <v/>
      </c>
      <c r="AT8" t="str">
        <f t="shared" si="45"/>
        <v/>
      </c>
      <c r="AU8" t="str">
        <f t="shared" si="46"/>
        <v/>
      </c>
      <c r="AV8" t="str">
        <f t="shared" si="47"/>
        <v/>
      </c>
      <c r="AW8" t="str">
        <f t="shared" si="48"/>
        <v/>
      </c>
      <c r="AX8" t="str">
        <f t="shared" si="49"/>
        <v>Az elektrotechnika alapjai (6, web)</v>
      </c>
      <c r="AY8" s="2">
        <v>207</v>
      </c>
      <c r="AZ8" s="2">
        <v>1</v>
      </c>
      <c r="BA8" s="18">
        <f>VLOOKUP(AY8,segéd!$F$9:$G$38,2,FALSE)</f>
        <v>46060</v>
      </c>
      <c r="BB8" s="2" t="str">
        <f>VLOOKUP(AZ8,segéd!$F$1:$G$7,2,FALSE)</f>
        <v>8.00-9.30</v>
      </c>
      <c r="BC8" t="s">
        <v>129</v>
      </c>
      <c r="BD8" s="20" t="s">
        <v>219</v>
      </c>
      <c r="BE8" t="s">
        <v>88</v>
      </c>
      <c r="BG8" s="2">
        <v>6</v>
      </c>
      <c r="BH8" s="2" t="s">
        <v>66</v>
      </c>
      <c r="BI8" s="30" t="s">
        <v>1919</v>
      </c>
      <c r="BJ8" s="2">
        <f t="shared" si="50"/>
        <v>4</v>
      </c>
      <c r="BK8" s="2" t="str">
        <f>IF(BF8="","",VLOOKUP(BC8,segéd!O:P,2,FALSE))</f>
        <v/>
      </c>
      <c r="BL8" s="2">
        <f>IF(BG8="","",VLOOKUP(BC8,segéd!T:U,2,FALSE))</f>
        <v>4</v>
      </c>
      <c r="BM8" s="2"/>
      <c r="BN8" s="2"/>
      <c r="BO8" s="2"/>
      <c r="BP8" s="2"/>
      <c r="BQ8" s="2"/>
      <c r="BR8" s="2"/>
      <c r="BS8" s="2"/>
      <c r="BT8" s="2"/>
      <c r="BU8" s="2"/>
      <c r="BZ8" s="2"/>
      <c r="CA8" s="2"/>
      <c r="CD8" s="2"/>
      <c r="CE8" s="2"/>
      <c r="CF8" s="2">
        <v>19</v>
      </c>
      <c r="CG8" s="2"/>
      <c r="CH8" s="2"/>
      <c r="CI8" s="2"/>
      <c r="CJ8" s="2"/>
      <c r="CK8" s="2"/>
      <c r="CP8" s="2"/>
      <c r="CR8" s="2"/>
      <c r="CS8" s="2"/>
      <c r="CU8" s="2"/>
      <c r="CV8" s="2"/>
    </row>
    <row r="9" spans="1:107" x14ac:dyDescent="0.3">
      <c r="A9" t="str">
        <f t="shared" si="0"/>
        <v>2172071</v>
      </c>
      <c r="B9" t="str">
        <f t="shared" si="1"/>
        <v>Marketing stratégia és tervezés (web) 8</v>
      </c>
      <c r="C9" t="str">
        <f t="shared" si="2"/>
        <v>2071</v>
      </c>
      <c r="D9" t="str">
        <f t="shared" si="3"/>
        <v xml:space="preserve">Marketing stratégia és tervezés (web) </v>
      </c>
      <c r="E9" t="str">
        <f t="shared" si="4"/>
        <v>Rózsa Zoltán2071</v>
      </c>
      <c r="F9" s="24" t="str">
        <f t="shared" si="5"/>
        <v>Marketing stratégia és tervezés (Bp. 217, web)</v>
      </c>
      <c r="G9" t="str">
        <f t="shared" si="6"/>
        <v/>
      </c>
      <c r="H9" t="str">
        <f t="shared" si="7"/>
        <v/>
      </c>
      <c r="I9" t="str">
        <f t="shared" si="8"/>
        <v/>
      </c>
      <c r="J9" t="str">
        <f t="shared" si="9"/>
        <v/>
      </c>
      <c r="K9" t="str">
        <f t="shared" si="10"/>
        <v/>
      </c>
      <c r="L9" t="str">
        <f t="shared" si="11"/>
        <v>2071</v>
      </c>
      <c r="M9" t="str">
        <f t="shared" si="12"/>
        <v/>
      </c>
      <c r="N9" t="str">
        <f t="shared" si="13"/>
        <v/>
      </c>
      <c r="O9" t="str">
        <f t="shared" si="14"/>
        <v/>
      </c>
      <c r="P9" t="str">
        <f t="shared" si="15"/>
        <v/>
      </c>
      <c r="Q9" t="str">
        <f t="shared" si="16"/>
        <v/>
      </c>
      <c r="R9" t="str">
        <f t="shared" si="17"/>
        <v/>
      </c>
      <c r="S9" t="str">
        <f t="shared" si="18"/>
        <v/>
      </c>
      <c r="T9" t="str">
        <f t="shared" si="19"/>
        <v/>
      </c>
      <c r="U9" t="str">
        <f t="shared" si="20"/>
        <v/>
      </c>
      <c r="V9" t="str">
        <f t="shared" si="21"/>
        <v/>
      </c>
      <c r="W9" t="str">
        <f t="shared" si="22"/>
        <v/>
      </c>
      <c r="X9" t="str">
        <f t="shared" si="23"/>
        <v/>
      </c>
      <c r="Y9" t="str">
        <f t="shared" si="24"/>
        <v>Marketing stratégia és tervezés (217, web)</v>
      </c>
      <c r="Z9" t="str">
        <f t="shared" si="25"/>
        <v/>
      </c>
      <c r="AA9" t="str">
        <f t="shared" si="26"/>
        <v/>
      </c>
      <c r="AB9" t="str">
        <f t="shared" si="27"/>
        <v/>
      </c>
      <c r="AC9" t="str">
        <f t="shared" si="28"/>
        <v/>
      </c>
      <c r="AD9" t="str">
        <f t="shared" si="29"/>
        <v/>
      </c>
      <c r="AE9" t="str">
        <f t="shared" si="30"/>
        <v/>
      </c>
      <c r="AF9" t="str">
        <f t="shared" si="31"/>
        <v/>
      </c>
      <c r="AG9" t="str">
        <f t="shared" si="32"/>
        <v/>
      </c>
      <c r="AH9" t="str">
        <f t="shared" si="33"/>
        <v/>
      </c>
      <c r="AI9" t="str">
        <f t="shared" si="34"/>
        <v/>
      </c>
      <c r="AJ9" t="str">
        <f t="shared" si="35"/>
        <v/>
      </c>
      <c r="AK9" t="str">
        <f t="shared" si="36"/>
        <v/>
      </c>
      <c r="AL9" t="str">
        <f t="shared" si="37"/>
        <v/>
      </c>
      <c r="AM9" t="str">
        <f t="shared" si="38"/>
        <v/>
      </c>
      <c r="AN9" t="str">
        <f t="shared" si="39"/>
        <v/>
      </c>
      <c r="AO9" t="str">
        <f t="shared" si="40"/>
        <v/>
      </c>
      <c r="AP9" t="str">
        <f t="shared" si="41"/>
        <v/>
      </c>
      <c r="AQ9" t="str">
        <f t="shared" si="42"/>
        <v/>
      </c>
      <c r="AR9" t="str">
        <f t="shared" si="43"/>
        <v/>
      </c>
      <c r="AS9" t="str">
        <f t="shared" si="44"/>
        <v/>
      </c>
      <c r="AT9" t="str">
        <f t="shared" si="45"/>
        <v/>
      </c>
      <c r="AU9" t="str">
        <f t="shared" si="46"/>
        <v/>
      </c>
      <c r="AV9" t="str">
        <f t="shared" si="47"/>
        <v/>
      </c>
      <c r="AW9" t="str">
        <f t="shared" si="48"/>
        <v/>
      </c>
      <c r="AX9" t="str">
        <f t="shared" si="49"/>
        <v>Marketing stratégia és tervezés (, web)</v>
      </c>
      <c r="AY9" s="2">
        <v>207</v>
      </c>
      <c r="AZ9" s="2">
        <v>1</v>
      </c>
      <c r="BA9" s="18">
        <f>VLOOKUP(AY9,segéd!$F$9:$G$38,2,FALSE)</f>
        <v>46060</v>
      </c>
      <c r="BB9" s="2" t="str">
        <f>VLOOKUP(AZ9,segéd!$F$1:$G$7,2,FALSE)</f>
        <v>8.00-9.30</v>
      </c>
      <c r="BC9" s="20" t="s">
        <v>416</v>
      </c>
      <c r="BD9" t="s">
        <v>431</v>
      </c>
      <c r="BE9" s="20" t="s">
        <v>175</v>
      </c>
      <c r="BF9" s="19">
        <v>217</v>
      </c>
      <c r="BH9" s="19" t="s">
        <v>66</v>
      </c>
      <c r="BI9" s="30" t="s">
        <v>1920</v>
      </c>
      <c r="BJ9" s="2">
        <f t="shared" si="50"/>
        <v>8</v>
      </c>
      <c r="BK9" s="2">
        <f>IF(BF9="","",VLOOKUP(BC9,segéd!O:P,2,FALSE))</f>
        <v>8</v>
      </c>
      <c r="BL9" s="2" t="str">
        <f>IF(BG9="","",VLOOKUP(BC9,segéd!T:U,2,FALSE))</f>
        <v/>
      </c>
      <c r="BQ9" s="2"/>
      <c r="BR9" s="2">
        <v>9</v>
      </c>
      <c r="CH9" s="2"/>
      <c r="CP9" s="2"/>
    </row>
    <row r="10" spans="1:107" x14ac:dyDescent="0.3">
      <c r="A10" t="str">
        <f t="shared" si="0"/>
        <v>2071</v>
      </c>
      <c r="B10" t="str">
        <f t="shared" si="1"/>
        <v xml:space="preserve">Mechatronika alapjai (gépterem, web) </v>
      </c>
      <c r="C10" t="str">
        <f t="shared" si="2"/>
        <v>6042071</v>
      </c>
      <c r="D10" t="str">
        <f t="shared" si="3"/>
        <v>Mechatronika alapjai (gépterem, web) 46</v>
      </c>
      <c r="E10" t="str">
        <f t="shared" si="4"/>
        <v>Molnár László2071</v>
      </c>
      <c r="F10" s="24" t="str">
        <f t="shared" si="5"/>
        <v>Mechatronika alapjai (Tb. 604, gépterem, web)</v>
      </c>
      <c r="G10" t="str">
        <f t="shared" si="6"/>
        <v/>
      </c>
      <c r="H10" t="str">
        <f t="shared" si="7"/>
        <v/>
      </c>
      <c r="I10" t="str">
        <f t="shared" si="8"/>
        <v/>
      </c>
      <c r="J10" t="str">
        <f t="shared" si="9"/>
        <v/>
      </c>
      <c r="K10" t="str">
        <f t="shared" si="10"/>
        <v/>
      </c>
      <c r="L10" t="str">
        <f t="shared" si="11"/>
        <v/>
      </c>
      <c r="M10" t="str">
        <f t="shared" si="12"/>
        <v/>
      </c>
      <c r="N10" t="str">
        <f t="shared" si="13"/>
        <v/>
      </c>
      <c r="O10" t="str">
        <f t="shared" si="14"/>
        <v/>
      </c>
      <c r="P10" t="str">
        <f t="shared" si="15"/>
        <v/>
      </c>
      <c r="Q10" t="str">
        <f t="shared" si="16"/>
        <v/>
      </c>
      <c r="R10" t="str">
        <f t="shared" si="17"/>
        <v/>
      </c>
      <c r="S10" t="str">
        <f t="shared" si="18"/>
        <v/>
      </c>
      <c r="T10" t="str">
        <f t="shared" si="19"/>
        <v/>
      </c>
      <c r="U10" t="str">
        <f t="shared" si="20"/>
        <v/>
      </c>
      <c r="V10" t="str">
        <f t="shared" si="21"/>
        <v/>
      </c>
      <c r="W10" t="str">
        <f t="shared" si="22"/>
        <v/>
      </c>
      <c r="X10" t="str">
        <f t="shared" si="23"/>
        <v/>
      </c>
      <c r="Y10" t="str">
        <f t="shared" si="24"/>
        <v>Mechatronika alapjai (, gépterem, web)</v>
      </c>
      <c r="Z10" t="str">
        <f t="shared" si="25"/>
        <v/>
      </c>
      <c r="AA10" t="str">
        <f t="shared" si="26"/>
        <v/>
      </c>
      <c r="AB10" t="str">
        <f t="shared" si="27"/>
        <v/>
      </c>
      <c r="AC10" t="str">
        <f t="shared" si="28"/>
        <v>2071</v>
      </c>
      <c r="AD10" t="str">
        <f t="shared" si="29"/>
        <v/>
      </c>
      <c r="AE10" t="str">
        <f t="shared" si="30"/>
        <v/>
      </c>
      <c r="AF10" t="str">
        <f t="shared" si="31"/>
        <v/>
      </c>
      <c r="AG10" t="str">
        <f t="shared" si="32"/>
        <v/>
      </c>
      <c r="AH10" t="str">
        <f t="shared" si="33"/>
        <v/>
      </c>
      <c r="AI10" t="str">
        <f t="shared" si="34"/>
        <v/>
      </c>
      <c r="AJ10" t="str">
        <f t="shared" si="35"/>
        <v/>
      </c>
      <c r="AK10" t="str">
        <f t="shared" si="36"/>
        <v/>
      </c>
      <c r="AL10" t="str">
        <f t="shared" si="37"/>
        <v/>
      </c>
      <c r="AM10" t="str">
        <f t="shared" si="38"/>
        <v/>
      </c>
      <c r="AN10" t="str">
        <f t="shared" si="39"/>
        <v/>
      </c>
      <c r="AO10" t="str">
        <f t="shared" si="40"/>
        <v/>
      </c>
      <c r="AP10" t="str">
        <f t="shared" si="41"/>
        <v/>
      </c>
      <c r="AQ10" t="str">
        <f t="shared" si="42"/>
        <v/>
      </c>
      <c r="AR10" t="str">
        <f t="shared" si="43"/>
        <v/>
      </c>
      <c r="AS10" t="str">
        <f t="shared" si="44"/>
        <v/>
      </c>
      <c r="AT10" t="str">
        <f t="shared" si="45"/>
        <v/>
      </c>
      <c r="AU10" t="str">
        <f t="shared" si="46"/>
        <v/>
      </c>
      <c r="AV10" t="str">
        <f t="shared" si="47"/>
        <v/>
      </c>
      <c r="AW10" t="str">
        <f t="shared" si="48"/>
        <v/>
      </c>
      <c r="AX10" t="str">
        <f t="shared" si="49"/>
        <v>Mechatronika alapjai (604, gépterem, web)</v>
      </c>
      <c r="AY10" s="2">
        <v>207</v>
      </c>
      <c r="AZ10" s="2">
        <v>1</v>
      </c>
      <c r="BA10" s="18">
        <f>VLOOKUP(AY10,segéd!$F$9:$G$38,2,FALSE)</f>
        <v>46060</v>
      </c>
      <c r="BB10" s="2" t="str">
        <f>VLOOKUP(AZ10,segéd!$F$1:$G$7,2,FALSE)</f>
        <v>8.00-9.30</v>
      </c>
      <c r="BC10" t="s">
        <v>79</v>
      </c>
      <c r="BD10" t="s">
        <v>42</v>
      </c>
      <c r="BE10" t="s">
        <v>164</v>
      </c>
      <c r="BG10" s="2">
        <v>604</v>
      </c>
      <c r="BH10" s="2" t="s">
        <v>220</v>
      </c>
      <c r="BI10" s="30" t="s">
        <v>1921</v>
      </c>
      <c r="BJ10" s="2">
        <f t="shared" si="50"/>
        <v>46</v>
      </c>
      <c r="BK10" s="2" t="str">
        <f>IF(BF10="","",VLOOKUP(BC10,segéd!O:P,2,FALSE))</f>
        <v/>
      </c>
      <c r="BL10" s="2">
        <f>IF(BG10="","",VLOOKUP(BC10,segéd!T:U,2,FALSE))</f>
        <v>46</v>
      </c>
      <c r="BM10" s="2"/>
      <c r="BN10" s="2"/>
      <c r="BO10" s="2"/>
      <c r="BP10" s="2"/>
      <c r="BQ10" s="2"/>
      <c r="BR10" s="2"/>
      <c r="BS10" s="2"/>
      <c r="BT10" s="2"/>
      <c r="BU10" s="2"/>
      <c r="BZ10" s="2"/>
      <c r="CA10" s="2"/>
      <c r="CD10" s="2"/>
      <c r="CE10" s="2"/>
      <c r="CG10" s="2"/>
      <c r="CH10" s="2">
        <v>57</v>
      </c>
      <c r="CI10" s="2"/>
      <c r="CJ10" s="2"/>
      <c r="CK10" s="2"/>
      <c r="CP10" s="2"/>
      <c r="CQ10" s="2"/>
      <c r="CR10" s="2"/>
      <c r="CS10" s="2"/>
      <c r="CU10" s="2"/>
      <c r="CV10" s="2"/>
    </row>
    <row r="11" spans="1:107" x14ac:dyDescent="0.3">
      <c r="A11" t="str">
        <f t="shared" si="0"/>
        <v>2071</v>
      </c>
      <c r="B11" t="str">
        <f t="shared" si="1"/>
        <v xml:space="preserve">Mechatronika alapjai (dupla terem) (gépterem, web) </v>
      </c>
      <c r="C11" t="str">
        <f t="shared" si="2"/>
        <v>6032071</v>
      </c>
      <c r="D11" t="str">
        <f t="shared" si="3"/>
        <v>Mechatronika alapjai (dupla terem) (gépterem, web) 0</v>
      </c>
      <c r="E11" t="str">
        <f t="shared" si="4"/>
        <v>Molnár László2071</v>
      </c>
      <c r="F11" s="24" t="str">
        <f t="shared" si="5"/>
        <v>Mechatronika alapjai (dupla terem) (Tb. 603, gépterem, web)</v>
      </c>
      <c r="G11" t="str">
        <f t="shared" si="6"/>
        <v/>
      </c>
      <c r="H11" t="str">
        <f t="shared" si="7"/>
        <v/>
      </c>
      <c r="I11" t="str">
        <f t="shared" si="8"/>
        <v/>
      </c>
      <c r="J11" t="str">
        <f t="shared" si="9"/>
        <v/>
      </c>
      <c r="K11" t="str">
        <f t="shared" si="10"/>
        <v/>
      </c>
      <c r="L11" t="str">
        <f t="shared" si="11"/>
        <v/>
      </c>
      <c r="M11" t="str">
        <f t="shared" si="12"/>
        <v/>
      </c>
      <c r="N11" t="str">
        <f t="shared" si="13"/>
        <v/>
      </c>
      <c r="O11" t="str">
        <f t="shared" si="14"/>
        <v/>
      </c>
      <c r="P11" t="str">
        <f t="shared" si="15"/>
        <v/>
      </c>
      <c r="Q11" t="str">
        <f t="shared" si="16"/>
        <v/>
      </c>
      <c r="R11" t="str">
        <f t="shared" si="17"/>
        <v/>
      </c>
      <c r="S11" t="str">
        <f t="shared" si="18"/>
        <v/>
      </c>
      <c r="T11" t="str">
        <f t="shared" si="19"/>
        <v/>
      </c>
      <c r="U11" t="str">
        <f t="shared" si="20"/>
        <v/>
      </c>
      <c r="V11" t="str">
        <f t="shared" si="21"/>
        <v/>
      </c>
      <c r="W11" t="str">
        <f t="shared" si="22"/>
        <v/>
      </c>
      <c r="X11" t="str">
        <f t="shared" si="23"/>
        <v/>
      </c>
      <c r="Y11" t="str">
        <f t="shared" si="24"/>
        <v>Mechatronika alapjai (dupla terem) (, gépterem, web)</v>
      </c>
      <c r="Z11" t="str">
        <f t="shared" si="25"/>
        <v/>
      </c>
      <c r="AA11" t="str">
        <f t="shared" si="26"/>
        <v/>
      </c>
      <c r="AB11" t="str">
        <f t="shared" si="27"/>
        <v/>
      </c>
      <c r="AC11" t="str">
        <f t="shared" si="28"/>
        <v/>
      </c>
      <c r="AD11" t="str">
        <f t="shared" si="29"/>
        <v/>
      </c>
      <c r="AE11" t="str">
        <f t="shared" si="30"/>
        <v/>
      </c>
      <c r="AF11" t="str">
        <f t="shared" si="31"/>
        <v/>
      </c>
      <c r="AG11" t="str">
        <f t="shared" si="32"/>
        <v/>
      </c>
      <c r="AH11" t="str">
        <f t="shared" si="33"/>
        <v/>
      </c>
      <c r="AI11" t="str">
        <f t="shared" si="34"/>
        <v/>
      </c>
      <c r="AJ11" t="str">
        <f t="shared" si="35"/>
        <v/>
      </c>
      <c r="AK11" t="str">
        <f t="shared" si="36"/>
        <v/>
      </c>
      <c r="AL11" t="str">
        <f t="shared" si="37"/>
        <v/>
      </c>
      <c r="AM11" t="str">
        <f t="shared" si="38"/>
        <v/>
      </c>
      <c r="AN11" t="str">
        <f t="shared" si="39"/>
        <v/>
      </c>
      <c r="AO11" t="str">
        <f t="shared" si="40"/>
        <v/>
      </c>
      <c r="AP11" t="str">
        <f t="shared" si="41"/>
        <v/>
      </c>
      <c r="AQ11" t="str">
        <f t="shared" si="42"/>
        <v/>
      </c>
      <c r="AR11" t="str">
        <f t="shared" si="43"/>
        <v/>
      </c>
      <c r="AS11" t="str">
        <f t="shared" si="44"/>
        <v/>
      </c>
      <c r="AT11" t="str">
        <f t="shared" si="45"/>
        <v/>
      </c>
      <c r="AU11" t="str">
        <f t="shared" si="46"/>
        <v/>
      </c>
      <c r="AV11" t="str">
        <f t="shared" si="47"/>
        <v/>
      </c>
      <c r="AW11" t="str">
        <f t="shared" si="48"/>
        <v/>
      </c>
      <c r="AX11" t="str">
        <f t="shared" si="49"/>
        <v>Mechatronika alapjai (dupla terem) (603, gépterem, web)</v>
      </c>
      <c r="AY11" s="2">
        <v>207</v>
      </c>
      <c r="AZ11" s="2">
        <v>1</v>
      </c>
      <c r="BA11" s="18">
        <f>VLOOKUP(AY11,segéd!$F$9:$G$38,2,FALSE)</f>
        <v>46060</v>
      </c>
      <c r="BB11" s="2" t="str">
        <f>VLOOKUP(AZ11,segéd!$F$1:$G$7,2,FALSE)</f>
        <v>8.00-9.30</v>
      </c>
      <c r="BC11" t="s">
        <v>262</v>
      </c>
      <c r="BD11" t="s">
        <v>42</v>
      </c>
      <c r="BE11" t="s">
        <v>164</v>
      </c>
      <c r="BG11" s="2">
        <v>603</v>
      </c>
      <c r="BH11" s="2" t="s">
        <v>220</v>
      </c>
      <c r="BI11" s="30" t="s">
        <v>1921</v>
      </c>
      <c r="BJ11" s="2">
        <f t="shared" si="50"/>
        <v>0</v>
      </c>
      <c r="BK11" s="2" t="str">
        <f>IF(BF11="","",VLOOKUP(BC11,segéd!O:P,2,FALSE))</f>
        <v/>
      </c>
      <c r="BL11" s="2">
        <f>IF(BG11="","",VLOOKUP(BC11,segéd!T:U,2,FALSE))</f>
        <v>0</v>
      </c>
      <c r="BM11" s="2"/>
      <c r="BN11" s="2"/>
      <c r="BO11" s="2"/>
      <c r="BP11" s="2"/>
      <c r="BQ11" s="2"/>
      <c r="BR11" s="2"/>
      <c r="BS11" s="2"/>
      <c r="BT11" s="2"/>
      <c r="BU11" s="2"/>
      <c r="BZ11" s="2"/>
      <c r="CA11" s="2"/>
      <c r="CD11" s="2"/>
      <c r="CE11" s="2"/>
      <c r="CG11" s="2"/>
      <c r="CH11" s="2"/>
      <c r="CI11" s="2"/>
      <c r="CJ11" s="2"/>
      <c r="CK11" s="2"/>
      <c r="CP11" s="2"/>
      <c r="CQ11" s="2"/>
      <c r="CR11" s="2"/>
      <c r="CS11" s="2"/>
      <c r="CU11" s="2"/>
      <c r="CV11" s="2"/>
    </row>
    <row r="12" spans="1:107" x14ac:dyDescent="0.3">
      <c r="A12" t="str">
        <f t="shared" si="0"/>
        <v>2082071</v>
      </c>
      <c r="B12" t="str">
        <f t="shared" si="1"/>
        <v>Operációkutatás (Tb.-ről web) 23</v>
      </c>
      <c r="C12" t="str">
        <f t="shared" si="2"/>
        <v>2152071</v>
      </c>
      <c r="D12" t="str">
        <f t="shared" si="3"/>
        <v>Operációkutatás (Tb.-ről web) 20</v>
      </c>
      <c r="E12" t="str">
        <f t="shared" si="4"/>
        <v>Kovács Gergely2071</v>
      </c>
      <c r="F12" s="24" t="str">
        <f t="shared" si="5"/>
        <v>Operációkutatás (Tb. 215, Tb.-ről web)</v>
      </c>
      <c r="G12" t="str">
        <f t="shared" si="6"/>
        <v/>
      </c>
      <c r="H12" t="str">
        <f t="shared" si="7"/>
        <v/>
      </c>
      <c r="I12" t="str">
        <f t="shared" si="8"/>
        <v/>
      </c>
      <c r="J12" t="str">
        <f t="shared" si="9"/>
        <v/>
      </c>
      <c r="K12" t="str">
        <f t="shared" si="10"/>
        <v/>
      </c>
      <c r="L12" t="str">
        <f t="shared" si="11"/>
        <v/>
      </c>
      <c r="M12" t="str">
        <f t="shared" si="12"/>
        <v>2071</v>
      </c>
      <c r="N12" t="str">
        <f t="shared" si="13"/>
        <v>2071</v>
      </c>
      <c r="O12" t="str">
        <f t="shared" si="14"/>
        <v>2071</v>
      </c>
      <c r="P12" t="str">
        <f t="shared" si="15"/>
        <v/>
      </c>
      <c r="Q12" t="str">
        <f t="shared" si="16"/>
        <v/>
      </c>
      <c r="R12" t="str">
        <f t="shared" si="17"/>
        <v/>
      </c>
      <c r="S12" t="str">
        <f t="shared" si="18"/>
        <v/>
      </c>
      <c r="T12" t="str">
        <f t="shared" si="19"/>
        <v/>
      </c>
      <c r="U12" t="str">
        <f t="shared" si="20"/>
        <v/>
      </c>
      <c r="V12" t="str">
        <f t="shared" si="21"/>
        <v/>
      </c>
      <c r="W12" t="str">
        <f t="shared" si="22"/>
        <v/>
      </c>
      <c r="X12" t="str">
        <f t="shared" si="23"/>
        <v/>
      </c>
      <c r="Y12" t="str">
        <f t="shared" si="24"/>
        <v>Operációkutatás (208, Tb.-ről web)</v>
      </c>
      <c r="Z12" t="str">
        <f t="shared" si="25"/>
        <v/>
      </c>
      <c r="AA12" t="str">
        <f t="shared" si="26"/>
        <v/>
      </c>
      <c r="AB12" t="str">
        <f t="shared" si="27"/>
        <v/>
      </c>
      <c r="AC12" t="str">
        <f t="shared" si="28"/>
        <v/>
      </c>
      <c r="AD12" t="str">
        <f t="shared" si="29"/>
        <v/>
      </c>
      <c r="AE12" t="str">
        <f t="shared" si="30"/>
        <v>2071</v>
      </c>
      <c r="AF12" t="str">
        <f t="shared" si="31"/>
        <v>2071</v>
      </c>
      <c r="AG12" t="str">
        <f t="shared" si="32"/>
        <v>2071</v>
      </c>
      <c r="AH12" t="str">
        <f t="shared" si="33"/>
        <v/>
      </c>
      <c r="AI12" t="str">
        <f t="shared" si="34"/>
        <v/>
      </c>
      <c r="AJ12" t="str">
        <f t="shared" si="35"/>
        <v/>
      </c>
      <c r="AK12" t="str">
        <f t="shared" si="36"/>
        <v/>
      </c>
      <c r="AL12" t="str">
        <f t="shared" si="37"/>
        <v/>
      </c>
      <c r="AM12" t="str">
        <f t="shared" si="38"/>
        <v/>
      </c>
      <c r="AN12" t="str">
        <f t="shared" si="39"/>
        <v/>
      </c>
      <c r="AO12" t="str">
        <f t="shared" si="40"/>
        <v/>
      </c>
      <c r="AP12" t="str">
        <f t="shared" si="41"/>
        <v/>
      </c>
      <c r="AQ12" t="str">
        <f t="shared" si="42"/>
        <v/>
      </c>
      <c r="AR12" t="str">
        <f t="shared" si="43"/>
        <v/>
      </c>
      <c r="AS12" t="str">
        <f t="shared" si="44"/>
        <v/>
      </c>
      <c r="AT12" t="str">
        <f t="shared" si="45"/>
        <v/>
      </c>
      <c r="AU12" t="str">
        <f t="shared" si="46"/>
        <v/>
      </c>
      <c r="AV12" t="str">
        <f t="shared" si="47"/>
        <v/>
      </c>
      <c r="AW12" t="str">
        <f t="shared" si="48"/>
        <v/>
      </c>
      <c r="AX12" t="str">
        <f t="shared" si="49"/>
        <v>Operációkutatás (215, Tb.-ről web)</v>
      </c>
      <c r="AY12" s="2">
        <v>207</v>
      </c>
      <c r="AZ12" s="2">
        <v>1</v>
      </c>
      <c r="BA12" s="18">
        <f>VLOOKUP(AY12,segéd!$F$9:$G$38,2,FALSE)</f>
        <v>46060</v>
      </c>
      <c r="BB12" s="2" t="str">
        <f>VLOOKUP(AZ12,segéd!$F$1:$G$7,2,FALSE)</f>
        <v>8.00-9.30</v>
      </c>
      <c r="BC12" t="s">
        <v>34</v>
      </c>
      <c r="BD12" t="s">
        <v>8</v>
      </c>
      <c r="BE12" t="s">
        <v>167</v>
      </c>
      <c r="BF12" s="19">
        <v>208</v>
      </c>
      <c r="BG12" s="2">
        <v>215</v>
      </c>
      <c r="BH12" s="19" t="s">
        <v>76</v>
      </c>
      <c r="BI12" s="30" t="s">
        <v>1922</v>
      </c>
      <c r="BJ12" s="2">
        <f t="shared" si="50"/>
        <v>43</v>
      </c>
      <c r="BK12" s="2">
        <f>IF(BF12="","",VLOOKUP(BC12,segéd!O:P,2,FALSE))</f>
        <v>23</v>
      </c>
      <c r="BL12" s="2">
        <f>IF(BG12="","",VLOOKUP(BC12,segéd!T:U,2,FALSE))</f>
        <v>20</v>
      </c>
      <c r="BM12" s="2"/>
      <c r="BN12" s="2"/>
      <c r="BO12" s="2"/>
      <c r="BP12" s="2"/>
      <c r="BQ12" s="2"/>
      <c r="BR12" s="2"/>
      <c r="BS12" s="2">
        <v>6</v>
      </c>
      <c r="BT12" s="2">
        <v>6</v>
      </c>
      <c r="BU12" s="2">
        <v>9</v>
      </c>
      <c r="BV12" s="2"/>
      <c r="BW12" s="2"/>
      <c r="BX12" s="2"/>
      <c r="BY12" s="2"/>
      <c r="BZ12" s="2"/>
      <c r="CA12" s="2"/>
      <c r="CB12" s="2"/>
      <c r="CC12" s="2"/>
      <c r="CD12" s="2"/>
      <c r="CE12" s="2"/>
      <c r="CG12" s="2"/>
      <c r="CH12" s="2"/>
      <c r="CI12" s="2"/>
      <c r="CJ12" s="2">
        <v>3</v>
      </c>
      <c r="CK12" s="2">
        <v>7</v>
      </c>
      <c r="CL12" s="2">
        <v>10</v>
      </c>
      <c r="CM12" s="2"/>
      <c r="CN12" s="2"/>
      <c r="CO12" s="2"/>
      <c r="CP12" s="2"/>
      <c r="CQ12" s="2"/>
      <c r="CR12" s="2"/>
      <c r="CS12" s="2"/>
      <c r="CT12" s="2"/>
      <c r="CU12" s="2"/>
      <c r="CV12" s="2"/>
      <c r="CY12" s="2"/>
    </row>
    <row r="13" spans="1:107" x14ac:dyDescent="0.3">
      <c r="A13" t="str">
        <f t="shared" si="0"/>
        <v>2022071</v>
      </c>
      <c r="B13" t="str">
        <f t="shared" si="1"/>
        <v>Pénzügyi menedzsment (Bp.-ről web) 7</v>
      </c>
      <c r="C13" t="str">
        <f t="shared" si="2"/>
        <v>4012071</v>
      </c>
      <c r="D13" t="str">
        <f t="shared" si="3"/>
        <v>Pénzügyi menedzsment (Bp.-ről web) 3</v>
      </c>
      <c r="E13" t="str">
        <f t="shared" si="4"/>
        <v>Antalík Imrich2071</v>
      </c>
      <c r="F13" s="24" t="str">
        <f t="shared" si="5"/>
        <v>Pénzügyi menedzsment (Bp. 202, Bp.-ről web)</v>
      </c>
      <c r="G13" t="str">
        <f t="shared" si="6"/>
        <v/>
      </c>
      <c r="H13" t="str">
        <f t="shared" si="7"/>
        <v/>
      </c>
      <c r="I13" t="str">
        <f t="shared" si="8"/>
        <v/>
      </c>
      <c r="J13" t="str">
        <f t="shared" si="9"/>
        <v>2071</v>
      </c>
      <c r="K13" t="str">
        <f t="shared" si="10"/>
        <v>2071</v>
      </c>
      <c r="L13" t="str">
        <f t="shared" si="11"/>
        <v/>
      </c>
      <c r="M13" t="str">
        <f t="shared" si="12"/>
        <v/>
      </c>
      <c r="N13" t="str">
        <f t="shared" si="13"/>
        <v/>
      </c>
      <c r="O13" t="str">
        <f t="shared" si="14"/>
        <v/>
      </c>
      <c r="P13" t="str">
        <f t="shared" si="15"/>
        <v/>
      </c>
      <c r="Q13" t="str">
        <f t="shared" si="16"/>
        <v/>
      </c>
      <c r="R13" t="str">
        <f t="shared" si="17"/>
        <v/>
      </c>
      <c r="S13" t="str">
        <f t="shared" si="18"/>
        <v/>
      </c>
      <c r="T13" t="str">
        <f t="shared" si="19"/>
        <v/>
      </c>
      <c r="U13" t="str">
        <f t="shared" si="20"/>
        <v/>
      </c>
      <c r="V13" t="str">
        <f t="shared" si="21"/>
        <v/>
      </c>
      <c r="W13" t="str">
        <f t="shared" si="22"/>
        <v/>
      </c>
      <c r="X13" t="str">
        <f t="shared" si="23"/>
        <v/>
      </c>
      <c r="Y13" t="str">
        <f t="shared" si="24"/>
        <v>Pénzügyi menedzsment (202, Bp.-ről web)</v>
      </c>
      <c r="Z13" t="str">
        <f t="shared" si="25"/>
        <v/>
      </c>
      <c r="AA13" t="str">
        <f t="shared" si="26"/>
        <v/>
      </c>
      <c r="AB13" t="str">
        <f t="shared" si="27"/>
        <v/>
      </c>
      <c r="AC13" t="str">
        <f t="shared" si="28"/>
        <v/>
      </c>
      <c r="AD13" t="str">
        <f t="shared" si="29"/>
        <v>2071</v>
      </c>
      <c r="AE13" t="str">
        <f t="shared" si="30"/>
        <v/>
      </c>
      <c r="AF13" t="str">
        <f t="shared" si="31"/>
        <v/>
      </c>
      <c r="AG13" t="str">
        <f t="shared" si="32"/>
        <v/>
      </c>
      <c r="AH13" t="str">
        <f t="shared" si="33"/>
        <v/>
      </c>
      <c r="AI13" t="str">
        <f t="shared" si="34"/>
        <v/>
      </c>
      <c r="AJ13" t="str">
        <f t="shared" si="35"/>
        <v/>
      </c>
      <c r="AK13" t="str">
        <f t="shared" si="36"/>
        <v/>
      </c>
      <c r="AL13" t="str">
        <f t="shared" si="37"/>
        <v/>
      </c>
      <c r="AM13" t="str">
        <f t="shared" si="38"/>
        <v/>
      </c>
      <c r="AN13" t="str">
        <f t="shared" si="39"/>
        <v/>
      </c>
      <c r="AO13" t="str">
        <f t="shared" si="40"/>
        <v/>
      </c>
      <c r="AP13" t="str">
        <f t="shared" si="41"/>
        <v/>
      </c>
      <c r="AQ13" t="str">
        <f t="shared" si="42"/>
        <v/>
      </c>
      <c r="AR13" t="str">
        <f t="shared" si="43"/>
        <v/>
      </c>
      <c r="AS13" t="str">
        <f t="shared" si="44"/>
        <v/>
      </c>
      <c r="AT13" t="str">
        <f t="shared" si="45"/>
        <v/>
      </c>
      <c r="AU13" t="str">
        <f t="shared" si="46"/>
        <v/>
      </c>
      <c r="AV13" t="str">
        <f t="shared" si="47"/>
        <v/>
      </c>
      <c r="AW13" t="str">
        <f t="shared" si="48"/>
        <v/>
      </c>
      <c r="AX13" t="str">
        <f t="shared" si="49"/>
        <v>Pénzügyi menedzsment (401, Bp.-ről web)</v>
      </c>
      <c r="AY13" s="2">
        <v>207</v>
      </c>
      <c r="AZ13" s="2">
        <v>1</v>
      </c>
      <c r="BA13" s="18">
        <f>VLOOKUP(AY13,segéd!$F$9:$G$38,2,FALSE)</f>
        <v>46060</v>
      </c>
      <c r="BB13" s="2" t="str">
        <f>VLOOKUP(AZ13,segéd!$F$1:$G$7,2,FALSE)</f>
        <v>8.00-9.30</v>
      </c>
      <c r="BC13" t="s">
        <v>73</v>
      </c>
      <c r="BD13" t="s">
        <v>178</v>
      </c>
      <c r="BE13" t="s">
        <v>188</v>
      </c>
      <c r="BF13" s="19">
        <v>202</v>
      </c>
      <c r="BG13" s="2">
        <v>401</v>
      </c>
      <c r="BH13" s="2" t="s">
        <v>75</v>
      </c>
      <c r="BI13" s="30" t="s">
        <v>1923</v>
      </c>
      <c r="BJ13" s="2">
        <f t="shared" si="50"/>
        <v>10</v>
      </c>
      <c r="BK13" s="2">
        <f>IF(BF13="","",VLOOKUP(BC13,segéd!O:P,2,FALSE))</f>
        <v>7</v>
      </c>
      <c r="BL13" s="2">
        <f>IF(BG13="","",VLOOKUP(BC13,segéd!T:U,2,FALSE))</f>
        <v>3</v>
      </c>
      <c r="BM13" s="2"/>
      <c r="BN13" s="2"/>
      <c r="BO13" s="2"/>
      <c r="BP13" s="19">
        <v>4</v>
      </c>
      <c r="BQ13" s="19">
        <v>5</v>
      </c>
      <c r="BV13" s="2"/>
      <c r="BW13" s="2"/>
      <c r="BX13" s="2"/>
      <c r="BY13" s="2"/>
      <c r="BZ13" s="2"/>
      <c r="CA13" s="2"/>
      <c r="CB13" s="2"/>
      <c r="CC13" s="2"/>
      <c r="CD13" s="2"/>
      <c r="CE13" s="2"/>
      <c r="CG13" s="2"/>
      <c r="CH13" s="2"/>
      <c r="CI13" s="2">
        <v>4</v>
      </c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Y13" s="2"/>
    </row>
    <row r="14" spans="1:107" x14ac:dyDescent="0.3">
      <c r="A14" t="str">
        <f t="shared" si="0"/>
        <v>2052071</v>
      </c>
      <c r="B14" t="str">
        <f t="shared" si="1"/>
        <v>Prezentációs és karrt. tech. (Tb.-ről web) 19</v>
      </c>
      <c r="C14" t="str">
        <f t="shared" si="2"/>
        <v>2122071</v>
      </c>
      <c r="D14" t="str">
        <f t="shared" si="3"/>
        <v>Prezentációs és karrt. tech. (Tb.-ről web) 32</v>
      </c>
      <c r="E14" t="str">
        <f t="shared" si="4"/>
        <v>Gyalogos Norbert2071</v>
      </c>
      <c r="F14" s="24" t="str">
        <f t="shared" si="5"/>
        <v>Prezentációs és karrt. tech. (Tb. 212, Tb.-ről web)</v>
      </c>
      <c r="G14" t="str">
        <f t="shared" si="6"/>
        <v/>
      </c>
      <c r="H14" t="str">
        <f t="shared" si="7"/>
        <v/>
      </c>
      <c r="I14" t="str">
        <f t="shared" si="8"/>
        <v>2071</v>
      </c>
      <c r="J14" t="str">
        <f t="shared" si="9"/>
        <v/>
      </c>
      <c r="K14" t="str">
        <f t="shared" si="10"/>
        <v/>
      </c>
      <c r="L14" t="str">
        <f t="shared" si="11"/>
        <v/>
      </c>
      <c r="M14" t="str">
        <f t="shared" si="12"/>
        <v/>
      </c>
      <c r="N14" t="str">
        <f t="shared" si="13"/>
        <v/>
      </c>
      <c r="O14" t="str">
        <f t="shared" si="14"/>
        <v/>
      </c>
      <c r="P14" t="str">
        <f t="shared" si="15"/>
        <v/>
      </c>
      <c r="Q14" t="str">
        <f t="shared" si="16"/>
        <v/>
      </c>
      <c r="R14" t="str">
        <f t="shared" si="17"/>
        <v/>
      </c>
      <c r="S14" t="str">
        <f t="shared" si="18"/>
        <v/>
      </c>
      <c r="T14" t="str">
        <f t="shared" si="19"/>
        <v>2071</v>
      </c>
      <c r="U14" t="str">
        <f t="shared" si="20"/>
        <v>2071</v>
      </c>
      <c r="V14" t="str">
        <f t="shared" si="21"/>
        <v>2071</v>
      </c>
      <c r="W14" t="str">
        <f t="shared" si="22"/>
        <v>2071</v>
      </c>
      <c r="X14" t="str">
        <f t="shared" si="23"/>
        <v>2071</v>
      </c>
      <c r="Y14" t="str">
        <f t="shared" si="24"/>
        <v>Prezentációs és karrt. tech. (205, Tb.-ről web)</v>
      </c>
      <c r="Z14" t="str">
        <f t="shared" si="25"/>
        <v/>
      </c>
      <c r="AA14" t="str">
        <f t="shared" si="26"/>
        <v/>
      </c>
      <c r="AB14" t="str">
        <f t="shared" si="27"/>
        <v/>
      </c>
      <c r="AC14" t="str">
        <f t="shared" si="28"/>
        <v/>
      </c>
      <c r="AD14" t="str">
        <f t="shared" si="29"/>
        <v/>
      </c>
      <c r="AE14" t="str">
        <f t="shared" si="30"/>
        <v/>
      </c>
      <c r="AF14" t="str">
        <f t="shared" si="31"/>
        <v/>
      </c>
      <c r="AG14" t="str">
        <f t="shared" si="32"/>
        <v/>
      </c>
      <c r="AH14" t="str">
        <f t="shared" si="33"/>
        <v/>
      </c>
      <c r="AI14" t="str">
        <f t="shared" si="34"/>
        <v/>
      </c>
      <c r="AJ14" t="str">
        <f t="shared" si="35"/>
        <v/>
      </c>
      <c r="AK14" t="str">
        <f t="shared" si="36"/>
        <v/>
      </c>
      <c r="AL14" t="str">
        <f t="shared" si="37"/>
        <v/>
      </c>
      <c r="AM14" t="str">
        <f t="shared" si="38"/>
        <v>2071</v>
      </c>
      <c r="AN14" t="str">
        <f t="shared" si="39"/>
        <v>2071</v>
      </c>
      <c r="AO14" t="str">
        <f t="shared" si="40"/>
        <v>2071</v>
      </c>
      <c r="AP14" t="str">
        <f t="shared" si="41"/>
        <v>2071</v>
      </c>
      <c r="AQ14" t="str">
        <f t="shared" si="42"/>
        <v>2071</v>
      </c>
      <c r="AR14" t="str">
        <f t="shared" si="43"/>
        <v/>
      </c>
      <c r="AS14" t="str">
        <f t="shared" si="44"/>
        <v/>
      </c>
      <c r="AT14" t="str">
        <f t="shared" si="45"/>
        <v/>
      </c>
      <c r="AU14" t="str">
        <f t="shared" si="46"/>
        <v/>
      </c>
      <c r="AV14" t="str">
        <f t="shared" si="47"/>
        <v/>
      </c>
      <c r="AW14" t="str">
        <f t="shared" si="48"/>
        <v/>
      </c>
      <c r="AX14" t="str">
        <f t="shared" si="49"/>
        <v>Prezentációs és karrt. tech. (212, Tb.-ről web)</v>
      </c>
      <c r="AY14" s="2">
        <v>207</v>
      </c>
      <c r="AZ14" s="2">
        <v>1</v>
      </c>
      <c r="BA14" s="18">
        <f>VLOOKUP(AY14,segéd!$F$9:$G$38,2,FALSE)</f>
        <v>46060</v>
      </c>
      <c r="BB14" s="2" t="str">
        <f>VLOOKUP(AZ14,segéd!$F$1:$G$7,2,FALSE)</f>
        <v>8.00-9.30</v>
      </c>
      <c r="BC14" t="s">
        <v>116</v>
      </c>
      <c r="BD14" t="s">
        <v>432</v>
      </c>
      <c r="BE14" t="s">
        <v>169</v>
      </c>
      <c r="BF14" s="19">
        <v>205</v>
      </c>
      <c r="BG14" s="2">
        <v>212</v>
      </c>
      <c r="BH14" s="2" t="s">
        <v>76</v>
      </c>
      <c r="BI14" s="30" t="s">
        <v>1924</v>
      </c>
      <c r="BJ14" s="2">
        <f t="shared" si="50"/>
        <v>51</v>
      </c>
      <c r="BK14" s="2">
        <f>IF(BF14="","",VLOOKUP(BC14,segéd!O:P,2,FALSE))</f>
        <v>19</v>
      </c>
      <c r="BL14" s="2">
        <f>IF(BG14="","",VLOOKUP(BC14,segéd!T:U,2,FALSE))</f>
        <v>32</v>
      </c>
      <c r="BM14" s="2"/>
      <c r="BN14" s="2"/>
      <c r="BO14" s="2">
        <v>13</v>
      </c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>
        <v>6</v>
      </c>
      <c r="CA14" s="2">
        <v>4</v>
      </c>
      <c r="CB14" s="2">
        <v>3</v>
      </c>
      <c r="CC14" s="2">
        <v>4</v>
      </c>
      <c r="CD14" s="2">
        <v>2</v>
      </c>
      <c r="CH14" s="2"/>
      <c r="CI14" s="2"/>
      <c r="CJ14" s="2"/>
      <c r="CK14" s="2"/>
      <c r="CL14" s="2"/>
      <c r="CM14" s="2"/>
      <c r="CN14" s="2"/>
      <c r="CO14" s="2"/>
      <c r="CP14" s="2"/>
      <c r="CR14" s="2">
        <v>11</v>
      </c>
      <c r="CS14" s="2">
        <v>9</v>
      </c>
      <c r="CT14" s="2">
        <v>3</v>
      </c>
      <c r="CU14" s="2">
        <v>3</v>
      </c>
      <c r="CV14" s="2">
        <v>4</v>
      </c>
      <c r="CY14" s="2"/>
    </row>
    <row r="15" spans="1:107" x14ac:dyDescent="0.3">
      <c r="A15" t="str">
        <f t="shared" si="0"/>
        <v>2071</v>
      </c>
      <c r="B15" t="str">
        <f t="shared" si="1"/>
        <v xml:space="preserve">Statisztika I. (web) </v>
      </c>
      <c r="C15" t="str">
        <f t="shared" si="2"/>
        <v>5012071</v>
      </c>
      <c r="D15" t="str">
        <f t="shared" si="3"/>
        <v>Statisztika I. (web) 119</v>
      </c>
      <c r="E15" t="str">
        <f t="shared" si="4"/>
        <v>Brunner Zsuzsanna2071</v>
      </c>
      <c r="F15" s="24" t="str">
        <f t="shared" si="5"/>
        <v>Statisztika I. (Tb. 501, web)</v>
      </c>
      <c r="G15" t="str">
        <f t="shared" si="6"/>
        <v/>
      </c>
      <c r="H15" t="str">
        <f t="shared" si="7"/>
        <v/>
      </c>
      <c r="I15" t="str">
        <f t="shared" si="8"/>
        <v/>
      </c>
      <c r="J15" t="str">
        <f t="shared" si="9"/>
        <v/>
      </c>
      <c r="K15" t="str">
        <f t="shared" si="10"/>
        <v/>
      </c>
      <c r="L15" t="str">
        <f t="shared" si="11"/>
        <v/>
      </c>
      <c r="M15" t="str">
        <f t="shared" si="12"/>
        <v/>
      </c>
      <c r="N15" t="str">
        <f t="shared" si="13"/>
        <v/>
      </c>
      <c r="O15" t="str">
        <f t="shared" si="14"/>
        <v/>
      </c>
      <c r="P15" t="str">
        <f t="shared" si="15"/>
        <v/>
      </c>
      <c r="Q15" t="str">
        <f t="shared" si="16"/>
        <v/>
      </c>
      <c r="R15" t="str">
        <f t="shared" si="17"/>
        <v/>
      </c>
      <c r="S15" t="str">
        <f t="shared" si="18"/>
        <v/>
      </c>
      <c r="T15" t="str">
        <f t="shared" si="19"/>
        <v/>
      </c>
      <c r="U15" t="str">
        <f t="shared" si="20"/>
        <v/>
      </c>
      <c r="V15" t="str">
        <f t="shared" si="21"/>
        <v/>
      </c>
      <c r="W15" t="str">
        <f t="shared" si="22"/>
        <v/>
      </c>
      <c r="X15" t="str">
        <f t="shared" si="23"/>
        <v/>
      </c>
      <c r="Y15" t="str">
        <f t="shared" si="24"/>
        <v>Statisztika I. (, web)</v>
      </c>
      <c r="Z15" t="str">
        <f t="shared" si="25"/>
        <v>2071</v>
      </c>
      <c r="AA15" t="str">
        <f t="shared" si="26"/>
        <v/>
      </c>
      <c r="AB15" t="str">
        <f t="shared" si="27"/>
        <v>2071</v>
      </c>
      <c r="AC15" t="str">
        <f t="shared" si="28"/>
        <v/>
      </c>
      <c r="AD15" t="str">
        <f t="shared" si="29"/>
        <v/>
      </c>
      <c r="AE15" t="str">
        <f t="shared" si="30"/>
        <v/>
      </c>
      <c r="AF15" t="str">
        <f t="shared" si="31"/>
        <v/>
      </c>
      <c r="AG15" t="str">
        <f t="shared" si="32"/>
        <v/>
      </c>
      <c r="AH15" t="str">
        <f t="shared" si="33"/>
        <v/>
      </c>
      <c r="AI15" t="str">
        <f t="shared" si="34"/>
        <v/>
      </c>
      <c r="AJ15" t="str">
        <f t="shared" si="35"/>
        <v/>
      </c>
      <c r="AK15" t="str">
        <f t="shared" si="36"/>
        <v/>
      </c>
      <c r="AL15" t="str">
        <f t="shared" si="37"/>
        <v>2071</v>
      </c>
      <c r="AM15" t="str">
        <f t="shared" si="38"/>
        <v/>
      </c>
      <c r="AN15" t="str">
        <f t="shared" si="39"/>
        <v/>
      </c>
      <c r="AO15" t="str">
        <f t="shared" si="40"/>
        <v/>
      </c>
      <c r="AP15" t="str">
        <f t="shared" si="41"/>
        <v/>
      </c>
      <c r="AQ15" t="str">
        <f t="shared" si="42"/>
        <v/>
      </c>
      <c r="AR15" t="str">
        <f t="shared" si="43"/>
        <v/>
      </c>
      <c r="AS15" t="str">
        <f t="shared" si="44"/>
        <v/>
      </c>
      <c r="AT15" t="str">
        <f t="shared" si="45"/>
        <v/>
      </c>
      <c r="AU15" t="str">
        <f t="shared" si="46"/>
        <v/>
      </c>
      <c r="AV15" t="str">
        <f t="shared" si="47"/>
        <v/>
      </c>
      <c r="AW15" t="str">
        <f t="shared" si="48"/>
        <v/>
      </c>
      <c r="AX15" t="str">
        <f t="shared" si="49"/>
        <v>Statisztika I. (501, web)</v>
      </c>
      <c r="AY15" s="2">
        <v>207</v>
      </c>
      <c r="AZ15" s="2">
        <v>1</v>
      </c>
      <c r="BA15" s="18">
        <f>VLOOKUP(AY15,segéd!$F$9:$G$38,2,FALSE)</f>
        <v>46060</v>
      </c>
      <c r="BB15" s="2" t="str">
        <f>VLOOKUP(AZ15,segéd!$F$1:$G$7,2,FALSE)</f>
        <v>8.00-9.30</v>
      </c>
      <c r="BC15" t="s">
        <v>30</v>
      </c>
      <c r="BD15" s="20" t="s">
        <v>20</v>
      </c>
      <c r="BE15" t="s">
        <v>164</v>
      </c>
      <c r="BG15" s="2">
        <v>501</v>
      </c>
      <c r="BH15" s="2" t="s">
        <v>66</v>
      </c>
      <c r="BI15" s="30" t="s">
        <v>1925</v>
      </c>
      <c r="BJ15" s="2">
        <f t="shared" si="50"/>
        <v>119</v>
      </c>
      <c r="BK15" s="2" t="str">
        <f>IF(BF15="","",VLOOKUP(BC15,segéd!O:P,2,FALSE))</f>
        <v/>
      </c>
      <c r="BL15" s="2">
        <f>IF(BG15="","",VLOOKUP(BC15,segéd!T:U,2,FALSE))</f>
        <v>119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>
        <v>74</v>
      </c>
      <c r="CG15" s="2">
        <v>59</v>
      </c>
      <c r="CH15" s="2"/>
      <c r="CI15" s="2"/>
      <c r="CJ15" s="2"/>
      <c r="CK15" s="2"/>
      <c r="CL15" s="2"/>
      <c r="CM15" s="2"/>
      <c r="CN15" s="2"/>
      <c r="CO15" s="2"/>
      <c r="CP15" s="2"/>
      <c r="CQ15" s="2">
        <v>25</v>
      </c>
      <c r="CR15" s="2"/>
      <c r="CS15" s="2"/>
      <c r="CT15" s="2"/>
      <c r="CU15" s="2"/>
      <c r="CV15" s="2"/>
      <c r="CY15" s="2"/>
    </row>
    <row r="16" spans="1:107" x14ac:dyDescent="0.3">
      <c r="A16" t="str">
        <f t="shared" si="0"/>
        <v>2012071</v>
      </c>
      <c r="B16" t="str">
        <f t="shared" si="1"/>
        <v>Statisztika I. (web) 59</v>
      </c>
      <c r="C16" t="str">
        <f t="shared" si="2"/>
        <v>2071</v>
      </c>
      <c r="D16" t="str">
        <f t="shared" si="3"/>
        <v xml:space="preserve">Statisztika I. (web) </v>
      </c>
      <c r="E16" t="str">
        <f t="shared" si="4"/>
        <v>Piroska László2071</v>
      </c>
      <c r="F16" s="24" t="str">
        <f t="shared" si="5"/>
        <v>Statisztika I. (Bp. 201, web)</v>
      </c>
      <c r="G16" t="str">
        <f t="shared" si="6"/>
        <v>2071</v>
      </c>
      <c r="H16" t="str">
        <f t="shared" si="7"/>
        <v>2071</v>
      </c>
      <c r="I16" t="str">
        <f t="shared" si="8"/>
        <v/>
      </c>
      <c r="J16" t="str">
        <f t="shared" si="9"/>
        <v/>
      </c>
      <c r="K16" t="str">
        <f t="shared" si="10"/>
        <v/>
      </c>
      <c r="L16" t="str">
        <f t="shared" si="11"/>
        <v/>
      </c>
      <c r="M16" t="str">
        <f t="shared" si="12"/>
        <v/>
      </c>
      <c r="N16" t="str">
        <f t="shared" si="13"/>
        <v/>
      </c>
      <c r="O16" t="str">
        <f t="shared" si="14"/>
        <v/>
      </c>
      <c r="P16" t="str">
        <f t="shared" si="15"/>
        <v/>
      </c>
      <c r="Q16" t="str">
        <f t="shared" si="16"/>
        <v/>
      </c>
      <c r="R16" t="str">
        <f t="shared" si="17"/>
        <v/>
      </c>
      <c r="S16" t="str">
        <f t="shared" si="18"/>
        <v/>
      </c>
      <c r="T16" t="str">
        <f t="shared" si="19"/>
        <v/>
      </c>
      <c r="U16" t="str">
        <f t="shared" si="20"/>
        <v/>
      </c>
      <c r="V16" t="str">
        <f t="shared" si="21"/>
        <v/>
      </c>
      <c r="W16" t="str">
        <f t="shared" si="22"/>
        <v/>
      </c>
      <c r="X16" t="str">
        <f t="shared" si="23"/>
        <v/>
      </c>
      <c r="Y16" t="str">
        <f t="shared" si="24"/>
        <v>Statisztika I. (201, web)</v>
      </c>
      <c r="Z16" t="str">
        <f t="shared" si="25"/>
        <v/>
      </c>
      <c r="AA16" t="str">
        <f t="shared" si="26"/>
        <v/>
      </c>
      <c r="AB16" t="str">
        <f t="shared" si="27"/>
        <v/>
      </c>
      <c r="AC16" t="str">
        <f t="shared" si="28"/>
        <v/>
      </c>
      <c r="AD16" t="str">
        <f t="shared" si="29"/>
        <v/>
      </c>
      <c r="AE16" t="str">
        <f t="shared" si="30"/>
        <v/>
      </c>
      <c r="AF16" t="str">
        <f t="shared" si="31"/>
        <v/>
      </c>
      <c r="AG16" t="str">
        <f t="shared" si="32"/>
        <v/>
      </c>
      <c r="AH16" t="str">
        <f t="shared" si="33"/>
        <v/>
      </c>
      <c r="AI16" t="str">
        <f t="shared" si="34"/>
        <v/>
      </c>
      <c r="AJ16" t="str">
        <f t="shared" si="35"/>
        <v/>
      </c>
      <c r="AK16" t="str">
        <f t="shared" si="36"/>
        <v/>
      </c>
      <c r="AL16" t="str">
        <f t="shared" si="37"/>
        <v/>
      </c>
      <c r="AM16" t="str">
        <f t="shared" si="38"/>
        <v/>
      </c>
      <c r="AN16" t="str">
        <f t="shared" si="39"/>
        <v/>
      </c>
      <c r="AO16" t="str">
        <f t="shared" si="40"/>
        <v/>
      </c>
      <c r="AP16" t="str">
        <f t="shared" si="41"/>
        <v/>
      </c>
      <c r="AQ16" t="str">
        <f t="shared" si="42"/>
        <v/>
      </c>
      <c r="AR16" t="str">
        <f t="shared" si="43"/>
        <v/>
      </c>
      <c r="AS16" t="str">
        <f t="shared" si="44"/>
        <v/>
      </c>
      <c r="AT16" t="str">
        <f t="shared" si="45"/>
        <v/>
      </c>
      <c r="AU16" t="str">
        <f t="shared" si="46"/>
        <v/>
      </c>
      <c r="AV16" t="str">
        <f t="shared" si="47"/>
        <v/>
      </c>
      <c r="AW16" t="str">
        <f t="shared" si="48"/>
        <v/>
      </c>
      <c r="AX16" t="str">
        <f t="shared" si="49"/>
        <v>Statisztika I. (, web)</v>
      </c>
      <c r="AY16" s="2">
        <v>207</v>
      </c>
      <c r="AZ16" s="2">
        <v>1</v>
      </c>
      <c r="BA16" s="18">
        <f>VLOOKUP(AY16,segéd!$F$9:$G$38,2,FALSE)</f>
        <v>46060</v>
      </c>
      <c r="BB16" s="2" t="str">
        <f>VLOOKUP(AZ16,segéd!$F$1:$G$7,2,FALSE)</f>
        <v>8.00-9.30</v>
      </c>
      <c r="BC16" t="s">
        <v>30</v>
      </c>
      <c r="BD16" t="s">
        <v>31</v>
      </c>
      <c r="BE16" t="s">
        <v>165</v>
      </c>
      <c r="BF16" s="19">
        <v>201</v>
      </c>
      <c r="BH16" s="2" t="s">
        <v>66</v>
      </c>
      <c r="BI16" s="30" t="s">
        <v>2040</v>
      </c>
      <c r="BJ16" s="2">
        <f t="shared" si="50"/>
        <v>59</v>
      </c>
      <c r="BK16" s="2">
        <f>IF(BF16="","",VLOOKUP(BC16,segéd!O:P,2,FALSE))</f>
        <v>59</v>
      </c>
      <c r="BL16" s="2" t="str">
        <f>IF(BG16="","",VLOOKUP(BC16,segéd!T:U,2,FALSE))</f>
        <v/>
      </c>
      <c r="BM16" s="2">
        <v>62</v>
      </c>
      <c r="BN16" s="2">
        <v>14</v>
      </c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H16" s="2"/>
      <c r="CI16" s="2"/>
      <c r="CJ16" s="2"/>
      <c r="CK16" s="2"/>
      <c r="CL16" s="2"/>
      <c r="CM16" s="2"/>
      <c r="CN16" s="2"/>
      <c r="CO16" s="2"/>
      <c r="CP16" s="2"/>
      <c r="CR16" s="2"/>
      <c r="CS16" s="2"/>
      <c r="CT16" s="2"/>
      <c r="CU16" s="2"/>
      <c r="CV16" s="2"/>
      <c r="CY16" s="2"/>
    </row>
    <row r="17" spans="1:106" x14ac:dyDescent="0.3">
      <c r="A17" t="str">
        <f t="shared" si="0"/>
        <v>2071</v>
      </c>
      <c r="B17" t="str">
        <f t="shared" si="1"/>
        <v xml:space="preserve">Szakszeminárium I. (műszaki) (web) </v>
      </c>
      <c r="C17" t="str">
        <f t="shared" si="2"/>
        <v>6012071</v>
      </c>
      <c r="D17" t="str">
        <f t="shared" si="3"/>
        <v>Szakszeminárium I. (műszaki) (web) 86</v>
      </c>
      <c r="E17" t="str">
        <f t="shared" si="4"/>
        <v>Vigh László2071</v>
      </c>
      <c r="F17" s="24" t="str">
        <f t="shared" si="5"/>
        <v>Szakszeminárium I. (műszaki) (Tb. 601, web)</v>
      </c>
      <c r="G17" t="str">
        <f t="shared" si="6"/>
        <v/>
      </c>
      <c r="H17" t="str">
        <f t="shared" si="7"/>
        <v/>
      </c>
      <c r="I17" t="str">
        <f t="shared" si="8"/>
        <v/>
      </c>
      <c r="J17" t="str">
        <f t="shared" si="9"/>
        <v/>
      </c>
      <c r="K17" t="str">
        <f t="shared" si="10"/>
        <v/>
      </c>
      <c r="L17" t="str">
        <f t="shared" si="11"/>
        <v/>
      </c>
      <c r="M17" t="str">
        <f t="shared" si="12"/>
        <v/>
      </c>
      <c r="N17" t="str">
        <f t="shared" si="13"/>
        <v/>
      </c>
      <c r="O17" t="str">
        <f t="shared" si="14"/>
        <v/>
      </c>
      <c r="P17" t="str">
        <f t="shared" si="15"/>
        <v/>
      </c>
      <c r="Q17" t="str">
        <f t="shared" si="16"/>
        <v/>
      </c>
      <c r="R17" t="str">
        <f t="shared" si="17"/>
        <v/>
      </c>
      <c r="S17" t="str">
        <f t="shared" si="18"/>
        <v/>
      </c>
      <c r="T17" t="str">
        <f t="shared" si="19"/>
        <v/>
      </c>
      <c r="U17" t="str">
        <f t="shared" si="20"/>
        <v/>
      </c>
      <c r="V17" t="str">
        <f t="shared" si="21"/>
        <v/>
      </c>
      <c r="W17" t="str">
        <f t="shared" si="22"/>
        <v/>
      </c>
      <c r="X17" t="str">
        <f t="shared" si="23"/>
        <v/>
      </c>
      <c r="Y17" t="str">
        <f t="shared" si="24"/>
        <v>Szakszeminárium I. (műszaki) (, web)</v>
      </c>
      <c r="Z17" t="str">
        <f t="shared" si="25"/>
        <v/>
      </c>
      <c r="AA17" t="str">
        <f t="shared" si="26"/>
        <v/>
      </c>
      <c r="AB17" t="str">
        <f t="shared" si="27"/>
        <v/>
      </c>
      <c r="AC17" t="str">
        <f t="shared" si="28"/>
        <v/>
      </c>
      <c r="AD17" t="str">
        <f t="shared" si="29"/>
        <v/>
      </c>
      <c r="AE17" t="str">
        <f t="shared" si="30"/>
        <v/>
      </c>
      <c r="AF17" t="str">
        <f t="shared" si="31"/>
        <v/>
      </c>
      <c r="AG17" t="str">
        <f t="shared" si="32"/>
        <v/>
      </c>
      <c r="AH17" t="str">
        <f t="shared" si="33"/>
        <v/>
      </c>
      <c r="AI17" t="str">
        <f t="shared" si="34"/>
        <v/>
      </c>
      <c r="AJ17" t="str">
        <f t="shared" si="35"/>
        <v/>
      </c>
      <c r="AK17" t="str">
        <f t="shared" si="36"/>
        <v/>
      </c>
      <c r="AL17" t="str">
        <f t="shared" si="37"/>
        <v/>
      </c>
      <c r="AM17" t="str">
        <f t="shared" si="38"/>
        <v/>
      </c>
      <c r="AN17" t="str">
        <f t="shared" si="39"/>
        <v/>
      </c>
      <c r="AO17" t="str">
        <f t="shared" si="40"/>
        <v/>
      </c>
      <c r="AP17" t="str">
        <f t="shared" si="41"/>
        <v/>
      </c>
      <c r="AQ17" t="str">
        <f t="shared" si="42"/>
        <v/>
      </c>
      <c r="AR17" t="str">
        <f t="shared" si="43"/>
        <v>2071</v>
      </c>
      <c r="AS17" t="str">
        <f t="shared" si="44"/>
        <v>2071</v>
      </c>
      <c r="AT17" t="str">
        <f t="shared" si="45"/>
        <v>2071</v>
      </c>
      <c r="AU17" t="str">
        <f t="shared" si="46"/>
        <v>2071</v>
      </c>
      <c r="AV17" t="str">
        <f t="shared" si="47"/>
        <v>2071</v>
      </c>
      <c r="AW17" t="str">
        <f t="shared" si="48"/>
        <v>2071</v>
      </c>
      <c r="AX17" t="str">
        <f t="shared" si="49"/>
        <v>Szakszeminárium I. (műszaki) (601, web)</v>
      </c>
      <c r="AY17" s="2">
        <v>207</v>
      </c>
      <c r="AZ17" s="2">
        <v>1</v>
      </c>
      <c r="BA17" s="18">
        <f>VLOOKUP(AY17,segéd!$F$9:$G$38,2,FALSE)</f>
        <v>46060</v>
      </c>
      <c r="BB17" s="2" t="str">
        <f>VLOOKUP(AZ17,segéd!$F$1:$G$7,2,FALSE)</f>
        <v>8.00-9.30</v>
      </c>
      <c r="BC17" t="s">
        <v>498</v>
      </c>
      <c r="BD17" t="s">
        <v>35</v>
      </c>
      <c r="BE17" t="s">
        <v>164</v>
      </c>
      <c r="BG17" s="2">
        <v>601</v>
      </c>
      <c r="BH17" s="19" t="s">
        <v>66</v>
      </c>
      <c r="BI17" s="30" t="s">
        <v>1926</v>
      </c>
      <c r="BJ17" s="2">
        <f t="shared" si="50"/>
        <v>86</v>
      </c>
      <c r="BK17" s="2" t="str">
        <f>IF(BF17="","",VLOOKUP(BC17,segéd!O:P,2,FALSE))</f>
        <v/>
      </c>
      <c r="BL17" s="2">
        <f>IF(BG17="","",VLOOKUP(BC17,segéd!T:U,2,FALSE))</f>
        <v>86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Z17" s="2"/>
      <c r="CA17" s="2"/>
      <c r="CB17" s="2"/>
      <c r="CC17" s="2"/>
      <c r="CD17" s="2"/>
      <c r="CE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>
        <v>16</v>
      </c>
      <c r="CX17" s="2">
        <v>8</v>
      </c>
      <c r="CY17" s="2">
        <v>13</v>
      </c>
      <c r="CZ17" s="2">
        <v>9</v>
      </c>
      <c r="DA17" s="2">
        <v>13</v>
      </c>
      <c r="DB17" s="2">
        <v>34</v>
      </c>
    </row>
    <row r="18" spans="1:106" x14ac:dyDescent="0.3">
      <c r="A18" t="str">
        <f t="shared" si="0"/>
        <v>2062071</v>
      </c>
      <c r="B18" t="str">
        <f t="shared" si="1"/>
        <v>Turisztikai termékek (web) 6</v>
      </c>
      <c r="C18" t="str">
        <f t="shared" si="2"/>
        <v>2071</v>
      </c>
      <c r="D18" t="str">
        <f t="shared" si="3"/>
        <v xml:space="preserve">Turisztikai termékek (web) </v>
      </c>
      <c r="E18" t="str">
        <f t="shared" si="4"/>
        <v>Bíró Csaba2071</v>
      </c>
      <c r="F18" s="24" t="str">
        <f t="shared" si="5"/>
        <v>Turisztikai termékek (Bp. 206, web)</v>
      </c>
      <c r="G18" t="str">
        <f t="shared" si="6"/>
        <v/>
      </c>
      <c r="H18" t="str">
        <f t="shared" si="7"/>
        <v/>
      </c>
      <c r="I18" t="str">
        <f t="shared" si="8"/>
        <v/>
      </c>
      <c r="J18" t="str">
        <f t="shared" si="9"/>
        <v/>
      </c>
      <c r="K18" t="str">
        <f t="shared" si="10"/>
        <v/>
      </c>
      <c r="L18" t="str">
        <f t="shared" si="11"/>
        <v/>
      </c>
      <c r="M18" t="str">
        <f t="shared" si="12"/>
        <v/>
      </c>
      <c r="N18" t="str">
        <f t="shared" si="13"/>
        <v/>
      </c>
      <c r="O18" t="str">
        <f t="shared" si="14"/>
        <v/>
      </c>
      <c r="P18" t="str">
        <f t="shared" si="15"/>
        <v/>
      </c>
      <c r="Q18" t="str">
        <f t="shared" si="16"/>
        <v/>
      </c>
      <c r="R18" t="str">
        <f t="shared" si="17"/>
        <v/>
      </c>
      <c r="S18" t="str">
        <f t="shared" si="18"/>
        <v>2071</v>
      </c>
      <c r="T18" t="str">
        <f t="shared" si="19"/>
        <v/>
      </c>
      <c r="U18" t="str">
        <f t="shared" si="20"/>
        <v/>
      </c>
      <c r="V18" t="str">
        <f t="shared" si="21"/>
        <v/>
      </c>
      <c r="W18" t="str">
        <f t="shared" si="22"/>
        <v/>
      </c>
      <c r="X18" t="str">
        <f t="shared" si="23"/>
        <v/>
      </c>
      <c r="Y18" t="str">
        <f t="shared" si="24"/>
        <v>Turisztikai termékek (206, web)</v>
      </c>
      <c r="Z18" t="str">
        <f t="shared" si="25"/>
        <v/>
      </c>
      <c r="AA18" t="str">
        <f t="shared" si="26"/>
        <v/>
      </c>
      <c r="AB18" t="str">
        <f t="shared" si="27"/>
        <v/>
      </c>
      <c r="AC18" t="str">
        <f t="shared" si="28"/>
        <v/>
      </c>
      <c r="AD18" t="str">
        <f t="shared" si="29"/>
        <v/>
      </c>
      <c r="AE18" t="str">
        <f t="shared" si="30"/>
        <v/>
      </c>
      <c r="AF18" t="str">
        <f t="shared" si="31"/>
        <v/>
      </c>
      <c r="AG18" t="str">
        <f t="shared" si="32"/>
        <v/>
      </c>
      <c r="AH18" t="str">
        <f t="shared" si="33"/>
        <v/>
      </c>
      <c r="AI18" t="str">
        <f t="shared" si="34"/>
        <v/>
      </c>
      <c r="AJ18" t="str">
        <f t="shared" si="35"/>
        <v/>
      </c>
      <c r="AK18" t="str">
        <f t="shared" si="36"/>
        <v/>
      </c>
      <c r="AL18" t="str">
        <f t="shared" si="37"/>
        <v/>
      </c>
      <c r="AM18" t="str">
        <f t="shared" si="38"/>
        <v/>
      </c>
      <c r="AN18" t="str">
        <f t="shared" si="39"/>
        <v/>
      </c>
      <c r="AO18" t="str">
        <f t="shared" si="40"/>
        <v/>
      </c>
      <c r="AP18" t="str">
        <f t="shared" si="41"/>
        <v/>
      </c>
      <c r="AQ18" t="str">
        <f t="shared" si="42"/>
        <v/>
      </c>
      <c r="AR18" t="str">
        <f t="shared" si="43"/>
        <v/>
      </c>
      <c r="AS18" t="str">
        <f t="shared" si="44"/>
        <v/>
      </c>
      <c r="AT18" t="str">
        <f t="shared" si="45"/>
        <v/>
      </c>
      <c r="AU18" t="str">
        <f t="shared" si="46"/>
        <v/>
      </c>
      <c r="AV18" t="str">
        <f t="shared" si="47"/>
        <v/>
      </c>
      <c r="AW18" t="str">
        <f t="shared" si="48"/>
        <v/>
      </c>
      <c r="AX18" t="str">
        <f t="shared" si="49"/>
        <v>Turisztikai termékek (, web)</v>
      </c>
      <c r="AY18" s="2">
        <v>207</v>
      </c>
      <c r="AZ18" s="2">
        <v>1</v>
      </c>
      <c r="BA18" s="18">
        <f>VLOOKUP(AY18,segéd!$F$9:$G$38,2,FALSE)</f>
        <v>46060</v>
      </c>
      <c r="BB18" s="2" t="str">
        <f>VLOOKUP(AZ18,segéd!$F$1:$G$7,2,FALSE)</f>
        <v>8.00-9.30</v>
      </c>
      <c r="BC18" t="s">
        <v>393</v>
      </c>
      <c r="BD18" t="s">
        <v>458</v>
      </c>
      <c r="BE18" t="s">
        <v>165</v>
      </c>
      <c r="BF18" s="19">
        <v>206</v>
      </c>
      <c r="BH18" s="19" t="s">
        <v>66</v>
      </c>
      <c r="BI18" s="30" t="s">
        <v>1927</v>
      </c>
      <c r="BJ18" s="2">
        <f t="shared" si="50"/>
        <v>6</v>
      </c>
      <c r="BK18" s="2">
        <f>IF(BF18="","",VLOOKUP(BC18,segéd!O:P,2,FALSE))</f>
        <v>6</v>
      </c>
      <c r="BL18" s="2" t="str">
        <f>IF(BG18="","",VLOOKUP(BC18,segéd!T:U,2,FALSE))</f>
        <v/>
      </c>
      <c r="BM18" s="2"/>
      <c r="BN18" s="2"/>
      <c r="BO18" s="2"/>
      <c r="BP18" s="2"/>
      <c r="BQ18" s="2"/>
      <c r="BR18" s="2"/>
      <c r="BS18" s="2"/>
      <c r="BT18" s="2"/>
      <c r="BU18" s="2"/>
      <c r="BY18" s="19">
        <v>6</v>
      </c>
      <c r="CA18" s="2"/>
      <c r="CD18" s="2"/>
      <c r="CR18" s="2"/>
      <c r="CS18" s="2"/>
      <c r="CU18" s="2"/>
      <c r="CV18" s="2"/>
    </row>
    <row r="19" spans="1:106" x14ac:dyDescent="0.3">
      <c r="A19" t="str">
        <f t="shared" si="0"/>
        <v>2071</v>
      </c>
      <c r="B19" t="str">
        <f t="shared" si="1"/>
        <v xml:space="preserve">Üzleti tervezés (szv.) (web) </v>
      </c>
      <c r="C19" t="str">
        <f t="shared" si="2"/>
        <v>2142071</v>
      </c>
      <c r="D19" t="str">
        <f t="shared" si="3"/>
        <v>Üzleti tervezés (szv.) (web) 22</v>
      </c>
      <c r="E19" t="str">
        <f t="shared" si="4"/>
        <v>Kovács Cecília2071</v>
      </c>
      <c r="F19" s="24" t="str">
        <f t="shared" si="5"/>
        <v>Üzleti tervezés (szv.) (Tb. 214, web)</v>
      </c>
      <c r="G19" t="str">
        <f t="shared" si="6"/>
        <v/>
      </c>
      <c r="H19" t="str">
        <f t="shared" si="7"/>
        <v/>
      </c>
      <c r="I19" t="str">
        <f t="shared" si="8"/>
        <v/>
      </c>
      <c r="J19" t="str">
        <f t="shared" si="9"/>
        <v/>
      </c>
      <c r="K19" t="str">
        <f t="shared" si="10"/>
        <v/>
      </c>
      <c r="L19" t="str">
        <f t="shared" si="11"/>
        <v/>
      </c>
      <c r="M19" t="str">
        <f t="shared" si="12"/>
        <v/>
      </c>
      <c r="N19" t="str">
        <f t="shared" si="13"/>
        <v/>
      </c>
      <c r="O19" t="str">
        <f t="shared" si="14"/>
        <v/>
      </c>
      <c r="P19" t="str">
        <f t="shared" si="15"/>
        <v/>
      </c>
      <c r="Q19" t="str">
        <f t="shared" si="16"/>
        <v/>
      </c>
      <c r="R19" t="str">
        <f t="shared" si="17"/>
        <v/>
      </c>
      <c r="S19" t="str">
        <f t="shared" si="18"/>
        <v/>
      </c>
      <c r="T19" t="str">
        <f t="shared" si="19"/>
        <v/>
      </c>
      <c r="U19" t="str">
        <f t="shared" si="20"/>
        <v/>
      </c>
      <c r="V19" t="str">
        <f t="shared" si="21"/>
        <v/>
      </c>
      <c r="W19" t="str">
        <f t="shared" si="22"/>
        <v/>
      </c>
      <c r="X19" t="str">
        <f t="shared" si="23"/>
        <v/>
      </c>
      <c r="Y19" t="str">
        <f t="shared" si="24"/>
        <v>Üzleti tervezés (szv.) (, web)</v>
      </c>
      <c r="Z19" t="str">
        <f t="shared" si="25"/>
        <v/>
      </c>
      <c r="AA19" t="str">
        <f t="shared" si="26"/>
        <v/>
      </c>
      <c r="AB19" t="str">
        <f t="shared" si="27"/>
        <v/>
      </c>
      <c r="AC19" t="str">
        <f t="shared" si="28"/>
        <v/>
      </c>
      <c r="AD19" t="str">
        <f t="shared" si="29"/>
        <v/>
      </c>
      <c r="AE19" t="str">
        <f t="shared" si="30"/>
        <v/>
      </c>
      <c r="AF19" t="str">
        <f t="shared" si="31"/>
        <v/>
      </c>
      <c r="AG19" t="str">
        <f t="shared" si="32"/>
        <v/>
      </c>
      <c r="AH19" t="str">
        <f t="shared" si="33"/>
        <v/>
      </c>
      <c r="AI19" t="str">
        <f t="shared" si="34"/>
        <v/>
      </c>
      <c r="AJ19" t="str">
        <f t="shared" si="35"/>
        <v/>
      </c>
      <c r="AK19" t="str">
        <f t="shared" si="36"/>
        <v>2071</v>
      </c>
      <c r="AL19" t="str">
        <f t="shared" si="37"/>
        <v/>
      </c>
      <c r="AM19" t="str">
        <f t="shared" si="38"/>
        <v/>
      </c>
      <c r="AN19" t="str">
        <f t="shared" si="39"/>
        <v/>
      </c>
      <c r="AO19" t="str">
        <f t="shared" si="40"/>
        <v/>
      </c>
      <c r="AP19" t="str">
        <f t="shared" si="41"/>
        <v/>
      </c>
      <c r="AQ19" t="str">
        <f t="shared" si="42"/>
        <v/>
      </c>
      <c r="AR19" t="str">
        <f t="shared" si="43"/>
        <v/>
      </c>
      <c r="AS19" t="str">
        <f t="shared" si="44"/>
        <v/>
      </c>
      <c r="AT19" t="str">
        <f t="shared" si="45"/>
        <v/>
      </c>
      <c r="AU19" t="str">
        <f t="shared" si="46"/>
        <v/>
      </c>
      <c r="AV19" t="str">
        <f t="shared" si="47"/>
        <v/>
      </c>
      <c r="AW19" t="str">
        <f t="shared" si="48"/>
        <v/>
      </c>
      <c r="AX19" t="str">
        <f t="shared" si="49"/>
        <v>Üzleti tervezés (szv.) (214, web)</v>
      </c>
      <c r="AY19" s="2">
        <v>207</v>
      </c>
      <c r="AZ19" s="2">
        <v>1</v>
      </c>
      <c r="BA19" s="18">
        <f>VLOOKUP(AY19,segéd!$F$9:$G$38,2,FALSE)</f>
        <v>46060</v>
      </c>
      <c r="BB19" s="2" t="str">
        <f>VLOOKUP(AZ19,segéd!$F$1:$G$7,2,FALSE)</f>
        <v>8.00-9.30</v>
      </c>
      <c r="BC19" t="s">
        <v>315</v>
      </c>
      <c r="BD19" t="s">
        <v>439</v>
      </c>
      <c r="BE19" t="s">
        <v>164</v>
      </c>
      <c r="BG19" s="2">
        <v>214</v>
      </c>
      <c r="BH19" s="2" t="s">
        <v>66</v>
      </c>
      <c r="BI19" s="30" t="s">
        <v>1928</v>
      </c>
      <c r="BJ19" s="2">
        <f t="shared" si="50"/>
        <v>22</v>
      </c>
      <c r="BK19" s="2" t="str">
        <f>IF(BF19="","",VLOOKUP(BC19,segéd!O:P,2,FALSE))</f>
        <v/>
      </c>
      <c r="BL19" s="2">
        <f>IF(BG19="","",VLOOKUP(BC19,segéd!T:U,2,FALSE))</f>
        <v>22</v>
      </c>
      <c r="BM19" s="2"/>
      <c r="BN19" s="2"/>
      <c r="BO19" s="2"/>
      <c r="BP19" s="2"/>
      <c r="BQ19" s="2"/>
      <c r="BR19" s="2"/>
      <c r="BS19" s="2"/>
      <c r="BT19" s="2"/>
      <c r="BU19" s="2"/>
      <c r="BZ19" s="2"/>
      <c r="CA19" s="2"/>
      <c r="CD19" s="2"/>
      <c r="CE19" s="2"/>
      <c r="CF19" s="19"/>
      <c r="CG19" s="2"/>
      <c r="CJ19" s="2"/>
      <c r="CP19" s="2">
        <v>25</v>
      </c>
      <c r="CQ19" s="2"/>
      <c r="CR19" s="2"/>
      <c r="CS19" s="2"/>
      <c r="CU19" s="2"/>
      <c r="CV19" s="2"/>
      <c r="DA19" s="19"/>
    </row>
    <row r="20" spans="1:106" x14ac:dyDescent="0.3">
      <c r="A20" t="str">
        <f t="shared" si="0"/>
        <v>2142072</v>
      </c>
      <c r="B20" t="str">
        <f t="shared" si="1"/>
        <v>Aktuális nemzetközi gazd. tr. (szv.) (Bp.-ről web) 20</v>
      </c>
      <c r="C20" t="str">
        <f t="shared" si="2"/>
        <v>2172072</v>
      </c>
      <c r="D20" t="str">
        <f t="shared" si="3"/>
        <v>Aktuális nemzetközi gazd. tr. (szv.) (Bp.-ről web) 18</v>
      </c>
      <c r="E20" t="str">
        <f t="shared" si="4"/>
        <v>Buda Lorina2072</v>
      </c>
      <c r="F20" s="24" t="str">
        <f t="shared" si="5"/>
        <v>Aktuális nemzetközi gazd. tr. (szv.) (Bp. 214, Bp.-ről web)</v>
      </c>
      <c r="G20" t="str">
        <f t="shared" si="6"/>
        <v/>
      </c>
      <c r="H20" t="str">
        <f t="shared" si="7"/>
        <v/>
      </c>
      <c r="I20" t="str">
        <f t="shared" si="8"/>
        <v/>
      </c>
      <c r="J20" t="str">
        <f t="shared" si="9"/>
        <v/>
      </c>
      <c r="K20" t="str">
        <f t="shared" si="10"/>
        <v/>
      </c>
      <c r="L20" t="str">
        <f t="shared" si="11"/>
        <v/>
      </c>
      <c r="M20" t="str">
        <f t="shared" si="12"/>
        <v/>
      </c>
      <c r="N20" t="str">
        <f t="shared" si="13"/>
        <v/>
      </c>
      <c r="O20" t="str">
        <f t="shared" si="14"/>
        <v/>
      </c>
      <c r="P20" t="str">
        <f t="shared" si="15"/>
        <v/>
      </c>
      <c r="Q20" t="str">
        <f t="shared" si="16"/>
        <v/>
      </c>
      <c r="R20" t="str">
        <f t="shared" si="17"/>
        <v/>
      </c>
      <c r="S20" t="str">
        <f t="shared" si="18"/>
        <v/>
      </c>
      <c r="T20" t="str">
        <f t="shared" si="19"/>
        <v>2072</v>
      </c>
      <c r="U20" t="str">
        <f t="shared" si="20"/>
        <v>2072</v>
      </c>
      <c r="V20" t="str">
        <f t="shared" si="21"/>
        <v>2072</v>
      </c>
      <c r="W20" t="str">
        <f t="shared" si="22"/>
        <v>2072</v>
      </c>
      <c r="X20" t="str">
        <f t="shared" si="23"/>
        <v>2072</v>
      </c>
      <c r="Y20" t="str">
        <f t="shared" si="24"/>
        <v>Aktuális nemzetközi gazd. tr. (szv.) (214, Bp.-ről web)</v>
      </c>
      <c r="Z20" t="str">
        <f t="shared" si="25"/>
        <v/>
      </c>
      <c r="AA20" t="str">
        <f t="shared" si="26"/>
        <v/>
      </c>
      <c r="AB20" t="str">
        <f t="shared" si="27"/>
        <v/>
      </c>
      <c r="AC20" t="str">
        <f t="shared" si="28"/>
        <v/>
      </c>
      <c r="AD20" t="str">
        <f t="shared" si="29"/>
        <v/>
      </c>
      <c r="AE20" t="str">
        <f t="shared" si="30"/>
        <v/>
      </c>
      <c r="AF20" t="str">
        <f t="shared" si="31"/>
        <v/>
      </c>
      <c r="AG20" t="str">
        <f t="shared" si="32"/>
        <v/>
      </c>
      <c r="AH20" t="str">
        <f t="shared" si="33"/>
        <v/>
      </c>
      <c r="AI20" t="str">
        <f t="shared" si="34"/>
        <v/>
      </c>
      <c r="AJ20" t="str">
        <f t="shared" si="35"/>
        <v/>
      </c>
      <c r="AK20" t="str">
        <f t="shared" si="36"/>
        <v/>
      </c>
      <c r="AL20" t="str">
        <f t="shared" si="37"/>
        <v/>
      </c>
      <c r="AM20" t="str">
        <f t="shared" si="38"/>
        <v>2072</v>
      </c>
      <c r="AN20" t="str">
        <f t="shared" si="39"/>
        <v>2072</v>
      </c>
      <c r="AO20" t="str">
        <f t="shared" si="40"/>
        <v>2072</v>
      </c>
      <c r="AP20" t="str">
        <f t="shared" si="41"/>
        <v>2072</v>
      </c>
      <c r="AQ20" t="str">
        <f t="shared" si="42"/>
        <v>2072</v>
      </c>
      <c r="AR20" t="str">
        <f t="shared" si="43"/>
        <v/>
      </c>
      <c r="AS20" t="str">
        <f t="shared" si="44"/>
        <v/>
      </c>
      <c r="AT20" t="str">
        <f t="shared" si="45"/>
        <v/>
      </c>
      <c r="AU20" t="str">
        <f t="shared" si="46"/>
        <v/>
      </c>
      <c r="AV20" t="str">
        <f t="shared" si="47"/>
        <v/>
      </c>
      <c r="AW20" t="str">
        <f t="shared" si="48"/>
        <v/>
      </c>
      <c r="AX20" t="str">
        <f t="shared" si="49"/>
        <v>Aktuális nemzetközi gazd. tr. (szv.) (217, Bp.-ről web)</v>
      </c>
      <c r="AY20" s="2">
        <v>207</v>
      </c>
      <c r="AZ20" s="2">
        <v>2</v>
      </c>
      <c r="BA20" s="18">
        <f>VLOOKUP(AY20,segéd!$F$9:$G$38,2,FALSE)</f>
        <v>46060</v>
      </c>
      <c r="BB20" s="2" t="str">
        <f>VLOOKUP(AZ20,segéd!$F$1:$G$7,2,FALSE)</f>
        <v>9.45-11.15</v>
      </c>
      <c r="BC20" t="s">
        <v>437</v>
      </c>
      <c r="BD20" t="s">
        <v>264</v>
      </c>
      <c r="BE20" t="s">
        <v>167</v>
      </c>
      <c r="BF20" s="19">
        <v>214</v>
      </c>
      <c r="BG20" s="2">
        <v>217</v>
      </c>
      <c r="BH20" s="2" t="s">
        <v>75</v>
      </c>
      <c r="BI20" s="30" t="s">
        <v>1918</v>
      </c>
      <c r="BJ20" s="2">
        <f t="shared" si="50"/>
        <v>38</v>
      </c>
      <c r="BK20" s="2">
        <f>IF(BF20="","",VLOOKUP(BC20,segéd!O:P,2,FALSE))</f>
        <v>20</v>
      </c>
      <c r="BL20" s="2">
        <f>IF(BG20="","",VLOOKUP(BC20,segéd!T:U,2,FALSE))</f>
        <v>18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>
        <v>6</v>
      </c>
      <c r="CA20" s="2">
        <v>3</v>
      </c>
      <c r="CB20" s="2">
        <v>2</v>
      </c>
      <c r="CC20" s="2">
        <v>4</v>
      </c>
      <c r="CD20" s="2">
        <v>1</v>
      </c>
      <c r="CH20" s="2"/>
      <c r="CI20" s="2"/>
      <c r="CJ20" s="2"/>
      <c r="CK20" s="2"/>
      <c r="CL20" s="2"/>
      <c r="CM20" s="2"/>
      <c r="CN20" s="2"/>
      <c r="CO20" s="2"/>
      <c r="CP20" s="2"/>
      <c r="CR20" s="2">
        <v>10</v>
      </c>
      <c r="CS20" s="2">
        <v>8</v>
      </c>
      <c r="CT20" s="2">
        <v>3</v>
      </c>
      <c r="CU20" s="2">
        <v>3</v>
      </c>
      <c r="CV20" s="2">
        <v>3</v>
      </c>
      <c r="CY20" s="2"/>
    </row>
    <row r="21" spans="1:106" x14ac:dyDescent="0.3">
      <c r="A21" t="str">
        <f t="shared" si="0"/>
        <v>2072</v>
      </c>
      <c r="B21" t="str">
        <f t="shared" si="1"/>
        <v xml:space="preserve">Az elektrotechnika alapjai (web) </v>
      </c>
      <c r="C21" t="str">
        <f t="shared" si="2"/>
        <v>62072</v>
      </c>
      <c r="D21" t="str">
        <f t="shared" si="3"/>
        <v>Az elektrotechnika alapjai (web) 4</v>
      </c>
      <c r="E21" t="str">
        <f t="shared" si="4"/>
        <v>Varga István2072</v>
      </c>
      <c r="F21" s="24" t="str">
        <f t="shared" si="5"/>
        <v>Az elektrotechnika alapjai (Tb. 6, web)</v>
      </c>
      <c r="G21" t="str">
        <f t="shared" si="6"/>
        <v/>
      </c>
      <c r="H21" t="str">
        <f t="shared" si="7"/>
        <v/>
      </c>
      <c r="I21" t="str">
        <f t="shared" si="8"/>
        <v/>
      </c>
      <c r="J21" t="str">
        <f t="shared" si="9"/>
        <v/>
      </c>
      <c r="K21" t="str">
        <f t="shared" si="10"/>
        <v/>
      </c>
      <c r="L21" t="str">
        <f t="shared" si="11"/>
        <v/>
      </c>
      <c r="M21" t="str">
        <f t="shared" si="12"/>
        <v/>
      </c>
      <c r="N21" t="str">
        <f t="shared" si="13"/>
        <v/>
      </c>
      <c r="O21" t="str">
        <f t="shared" si="14"/>
        <v/>
      </c>
      <c r="P21" t="str">
        <f t="shared" si="15"/>
        <v/>
      </c>
      <c r="Q21" t="str">
        <f t="shared" si="16"/>
        <v/>
      </c>
      <c r="R21" t="str">
        <f t="shared" si="17"/>
        <v/>
      </c>
      <c r="S21" t="str">
        <f t="shared" si="18"/>
        <v/>
      </c>
      <c r="T21" t="str">
        <f t="shared" si="19"/>
        <v/>
      </c>
      <c r="U21" t="str">
        <f t="shared" si="20"/>
        <v/>
      </c>
      <c r="V21" t="str">
        <f t="shared" si="21"/>
        <v/>
      </c>
      <c r="W21" t="str">
        <f t="shared" si="22"/>
        <v/>
      </c>
      <c r="X21" t="str">
        <f t="shared" si="23"/>
        <v/>
      </c>
      <c r="Y21" t="str">
        <f t="shared" si="24"/>
        <v>Az elektrotechnika alapjai (, web)</v>
      </c>
      <c r="Z21" t="str">
        <f t="shared" si="25"/>
        <v/>
      </c>
      <c r="AA21" t="str">
        <f t="shared" si="26"/>
        <v>2072</v>
      </c>
      <c r="AB21" t="str">
        <f t="shared" si="27"/>
        <v/>
      </c>
      <c r="AC21" t="str">
        <f t="shared" si="28"/>
        <v/>
      </c>
      <c r="AD21" t="str">
        <f t="shared" si="29"/>
        <v/>
      </c>
      <c r="AE21" t="str">
        <f t="shared" si="30"/>
        <v/>
      </c>
      <c r="AF21" t="str">
        <f t="shared" si="31"/>
        <v/>
      </c>
      <c r="AG21" t="str">
        <f t="shared" si="32"/>
        <v/>
      </c>
      <c r="AH21" t="str">
        <f t="shared" si="33"/>
        <v/>
      </c>
      <c r="AI21" t="str">
        <f t="shared" si="34"/>
        <v/>
      </c>
      <c r="AJ21" t="str">
        <f t="shared" si="35"/>
        <v/>
      </c>
      <c r="AK21" t="str">
        <f t="shared" si="36"/>
        <v/>
      </c>
      <c r="AL21" t="str">
        <f t="shared" si="37"/>
        <v/>
      </c>
      <c r="AM21" t="str">
        <f t="shared" si="38"/>
        <v/>
      </c>
      <c r="AN21" t="str">
        <f t="shared" si="39"/>
        <v/>
      </c>
      <c r="AO21" t="str">
        <f t="shared" si="40"/>
        <v/>
      </c>
      <c r="AP21" t="str">
        <f t="shared" si="41"/>
        <v/>
      </c>
      <c r="AQ21" t="str">
        <f t="shared" si="42"/>
        <v/>
      </c>
      <c r="AR21" t="str">
        <f t="shared" si="43"/>
        <v/>
      </c>
      <c r="AS21" t="str">
        <f t="shared" si="44"/>
        <v/>
      </c>
      <c r="AT21" t="str">
        <f t="shared" si="45"/>
        <v/>
      </c>
      <c r="AU21" t="str">
        <f t="shared" si="46"/>
        <v/>
      </c>
      <c r="AV21" t="str">
        <f t="shared" si="47"/>
        <v/>
      </c>
      <c r="AW21" t="str">
        <f t="shared" si="48"/>
        <v/>
      </c>
      <c r="AX21" t="str">
        <f t="shared" si="49"/>
        <v>Az elektrotechnika alapjai (6, web)</v>
      </c>
      <c r="AY21" s="2">
        <v>207</v>
      </c>
      <c r="AZ21" s="2">
        <v>2</v>
      </c>
      <c r="BA21" s="18">
        <f>VLOOKUP(AY21,segéd!$F$9:$G$38,2,FALSE)</f>
        <v>46060</v>
      </c>
      <c r="BB21" s="2" t="str">
        <f>VLOOKUP(AZ21,segéd!$F$1:$G$7,2,FALSE)</f>
        <v>9.45-11.15</v>
      </c>
      <c r="BC21" t="s">
        <v>129</v>
      </c>
      <c r="BD21" s="20" t="s">
        <v>219</v>
      </c>
      <c r="BE21" t="s">
        <v>88</v>
      </c>
      <c r="BG21" s="2">
        <v>6</v>
      </c>
      <c r="BH21" s="2" t="s">
        <v>66</v>
      </c>
      <c r="BI21" s="30" t="s">
        <v>1919</v>
      </c>
      <c r="BJ21" s="2">
        <f t="shared" si="50"/>
        <v>4</v>
      </c>
      <c r="BK21" s="2" t="str">
        <f>IF(BF21="","",VLOOKUP(BC21,segéd!O:P,2,FALSE))</f>
        <v/>
      </c>
      <c r="BL21" s="2">
        <f>IF(BG21="","",VLOOKUP(BC21,segéd!T:U,2,FALSE))</f>
        <v>4</v>
      </c>
      <c r="BM21" s="2"/>
      <c r="BN21" s="2"/>
      <c r="BO21" s="2"/>
      <c r="BP21" s="2"/>
      <c r="BQ21" s="2"/>
      <c r="BR21" s="2"/>
      <c r="BS21" s="2"/>
      <c r="BT21" s="2"/>
      <c r="BU21" s="2"/>
      <c r="BZ21" s="2"/>
      <c r="CA21" s="2"/>
      <c r="CD21" s="2"/>
      <c r="CE21" s="2"/>
      <c r="CF21" s="2">
        <v>19</v>
      </c>
      <c r="CG21" s="2"/>
      <c r="CH21" s="2"/>
      <c r="CI21" s="2"/>
      <c r="CJ21" s="2"/>
      <c r="CK21" s="2"/>
      <c r="CP21" s="2"/>
      <c r="CR21" s="2"/>
      <c r="CS21" s="2"/>
      <c r="CU21" s="2"/>
      <c r="CV21" s="2"/>
    </row>
    <row r="22" spans="1:106" x14ac:dyDescent="0.3">
      <c r="A22" t="str">
        <f t="shared" si="0"/>
        <v>2172072</v>
      </c>
      <c r="B22" t="str">
        <f t="shared" si="1"/>
        <v>Marketing stratégia és tervezés (web) 8</v>
      </c>
      <c r="C22" t="str">
        <f t="shared" si="2"/>
        <v>2072</v>
      </c>
      <c r="D22" t="str">
        <f t="shared" si="3"/>
        <v xml:space="preserve">Marketing stratégia és tervezés (web) </v>
      </c>
      <c r="E22" t="str">
        <f t="shared" si="4"/>
        <v>Rózsa Zoltán2072</v>
      </c>
      <c r="F22" s="24" t="str">
        <f t="shared" si="5"/>
        <v>Marketing stratégia és tervezés (Bp. 217, web)</v>
      </c>
      <c r="G22" t="str">
        <f t="shared" si="6"/>
        <v/>
      </c>
      <c r="H22" t="str">
        <f t="shared" si="7"/>
        <v/>
      </c>
      <c r="I22" t="str">
        <f t="shared" si="8"/>
        <v/>
      </c>
      <c r="J22" t="str">
        <f t="shared" si="9"/>
        <v/>
      </c>
      <c r="K22" t="str">
        <f t="shared" si="10"/>
        <v/>
      </c>
      <c r="L22" t="str">
        <f t="shared" si="11"/>
        <v>2072</v>
      </c>
      <c r="M22" t="str">
        <f t="shared" si="12"/>
        <v/>
      </c>
      <c r="N22" t="str">
        <f t="shared" si="13"/>
        <v/>
      </c>
      <c r="O22" t="str">
        <f t="shared" si="14"/>
        <v/>
      </c>
      <c r="P22" t="str">
        <f t="shared" si="15"/>
        <v/>
      </c>
      <c r="Q22" t="str">
        <f t="shared" si="16"/>
        <v/>
      </c>
      <c r="R22" t="str">
        <f t="shared" si="17"/>
        <v/>
      </c>
      <c r="S22" t="str">
        <f t="shared" si="18"/>
        <v/>
      </c>
      <c r="T22" t="str">
        <f t="shared" si="19"/>
        <v/>
      </c>
      <c r="U22" t="str">
        <f t="shared" si="20"/>
        <v/>
      </c>
      <c r="V22" t="str">
        <f t="shared" si="21"/>
        <v/>
      </c>
      <c r="W22" t="str">
        <f t="shared" si="22"/>
        <v/>
      </c>
      <c r="X22" t="str">
        <f t="shared" si="23"/>
        <v/>
      </c>
      <c r="Y22" t="str">
        <f t="shared" si="24"/>
        <v>Marketing stratégia és tervezés (217, web)</v>
      </c>
      <c r="Z22" t="str">
        <f t="shared" si="25"/>
        <v/>
      </c>
      <c r="AA22" t="str">
        <f t="shared" si="26"/>
        <v/>
      </c>
      <c r="AB22" t="str">
        <f t="shared" si="27"/>
        <v/>
      </c>
      <c r="AC22" t="str">
        <f t="shared" si="28"/>
        <v/>
      </c>
      <c r="AD22" t="str">
        <f t="shared" si="29"/>
        <v/>
      </c>
      <c r="AE22" t="str">
        <f t="shared" si="30"/>
        <v/>
      </c>
      <c r="AF22" t="str">
        <f t="shared" si="31"/>
        <v/>
      </c>
      <c r="AG22" t="str">
        <f t="shared" si="32"/>
        <v/>
      </c>
      <c r="AH22" t="str">
        <f t="shared" si="33"/>
        <v/>
      </c>
      <c r="AI22" t="str">
        <f t="shared" si="34"/>
        <v/>
      </c>
      <c r="AJ22" t="str">
        <f t="shared" si="35"/>
        <v/>
      </c>
      <c r="AK22" t="str">
        <f t="shared" si="36"/>
        <v/>
      </c>
      <c r="AL22" t="str">
        <f t="shared" si="37"/>
        <v/>
      </c>
      <c r="AM22" t="str">
        <f t="shared" si="38"/>
        <v/>
      </c>
      <c r="AN22" t="str">
        <f t="shared" si="39"/>
        <v/>
      </c>
      <c r="AO22" t="str">
        <f t="shared" si="40"/>
        <v/>
      </c>
      <c r="AP22" t="str">
        <f t="shared" si="41"/>
        <v/>
      </c>
      <c r="AQ22" t="str">
        <f t="shared" si="42"/>
        <v/>
      </c>
      <c r="AR22" t="str">
        <f t="shared" si="43"/>
        <v/>
      </c>
      <c r="AS22" t="str">
        <f t="shared" si="44"/>
        <v/>
      </c>
      <c r="AT22" t="str">
        <f t="shared" si="45"/>
        <v/>
      </c>
      <c r="AU22" t="str">
        <f t="shared" si="46"/>
        <v/>
      </c>
      <c r="AV22" t="str">
        <f t="shared" si="47"/>
        <v/>
      </c>
      <c r="AW22" t="str">
        <f t="shared" si="48"/>
        <v/>
      </c>
      <c r="AX22" t="str">
        <f t="shared" si="49"/>
        <v>Marketing stratégia és tervezés (, web)</v>
      </c>
      <c r="AY22" s="2">
        <v>207</v>
      </c>
      <c r="AZ22" s="2">
        <v>2</v>
      </c>
      <c r="BA22" s="18">
        <f>VLOOKUP(AY22,segéd!$F$9:$G$38,2,FALSE)</f>
        <v>46060</v>
      </c>
      <c r="BB22" s="2" t="str">
        <f>VLOOKUP(AZ22,segéd!$F$1:$G$7,2,FALSE)</f>
        <v>9.45-11.15</v>
      </c>
      <c r="BC22" s="20" t="s">
        <v>416</v>
      </c>
      <c r="BD22" t="s">
        <v>431</v>
      </c>
      <c r="BE22" s="20" t="s">
        <v>175</v>
      </c>
      <c r="BF22" s="19">
        <v>217</v>
      </c>
      <c r="BH22" s="19" t="s">
        <v>66</v>
      </c>
      <c r="BI22" s="30" t="s">
        <v>1920</v>
      </c>
      <c r="BJ22" s="2">
        <f t="shared" si="50"/>
        <v>8</v>
      </c>
      <c r="BK22" s="2">
        <f>IF(BF22="","",VLOOKUP(BC22,segéd!O:P,2,FALSE))</f>
        <v>8</v>
      </c>
      <c r="BL22" s="2" t="str">
        <f>IF(BG22="","",VLOOKUP(BC22,segéd!T:U,2,FALSE))</f>
        <v/>
      </c>
      <c r="BQ22" s="2"/>
      <c r="BR22" s="2">
        <v>9</v>
      </c>
      <c r="CH22" s="2"/>
      <c r="CP22" s="2"/>
    </row>
    <row r="23" spans="1:106" x14ac:dyDescent="0.3">
      <c r="A23" t="str">
        <f t="shared" si="0"/>
        <v>2072</v>
      </c>
      <c r="B23" t="str">
        <f t="shared" si="1"/>
        <v xml:space="preserve">Mechatronika alapjai (gépterem, web) </v>
      </c>
      <c r="C23" t="str">
        <f t="shared" si="2"/>
        <v>6042072</v>
      </c>
      <c r="D23" t="str">
        <f t="shared" si="3"/>
        <v>Mechatronika alapjai (gépterem, web) 46</v>
      </c>
      <c r="E23" t="str">
        <f t="shared" si="4"/>
        <v>Molnár László2072</v>
      </c>
      <c r="F23" s="24" t="str">
        <f t="shared" si="5"/>
        <v>Mechatronika alapjai (Tb. 604, gépterem, web)</v>
      </c>
      <c r="G23" t="str">
        <f t="shared" si="6"/>
        <v/>
      </c>
      <c r="H23" t="str">
        <f t="shared" si="7"/>
        <v/>
      </c>
      <c r="I23" t="str">
        <f t="shared" si="8"/>
        <v/>
      </c>
      <c r="J23" t="str">
        <f t="shared" si="9"/>
        <v/>
      </c>
      <c r="K23" t="str">
        <f t="shared" si="10"/>
        <v/>
      </c>
      <c r="L23" t="str">
        <f t="shared" si="11"/>
        <v/>
      </c>
      <c r="M23" t="str">
        <f t="shared" si="12"/>
        <v/>
      </c>
      <c r="N23" t="str">
        <f t="shared" si="13"/>
        <v/>
      </c>
      <c r="O23" t="str">
        <f t="shared" si="14"/>
        <v/>
      </c>
      <c r="P23" t="str">
        <f t="shared" si="15"/>
        <v/>
      </c>
      <c r="Q23" t="str">
        <f t="shared" si="16"/>
        <v/>
      </c>
      <c r="R23" t="str">
        <f t="shared" si="17"/>
        <v/>
      </c>
      <c r="S23" t="str">
        <f t="shared" si="18"/>
        <v/>
      </c>
      <c r="T23" t="str">
        <f t="shared" si="19"/>
        <v/>
      </c>
      <c r="U23" t="str">
        <f t="shared" si="20"/>
        <v/>
      </c>
      <c r="V23" t="str">
        <f t="shared" si="21"/>
        <v/>
      </c>
      <c r="W23" t="str">
        <f t="shared" si="22"/>
        <v/>
      </c>
      <c r="X23" t="str">
        <f t="shared" si="23"/>
        <v/>
      </c>
      <c r="Y23" t="str">
        <f t="shared" si="24"/>
        <v>Mechatronika alapjai (, gépterem, web)</v>
      </c>
      <c r="Z23" t="str">
        <f t="shared" si="25"/>
        <v/>
      </c>
      <c r="AA23" t="str">
        <f t="shared" si="26"/>
        <v/>
      </c>
      <c r="AB23" t="str">
        <f t="shared" si="27"/>
        <v/>
      </c>
      <c r="AC23" t="str">
        <f t="shared" si="28"/>
        <v>2072</v>
      </c>
      <c r="AD23" t="str">
        <f t="shared" si="29"/>
        <v/>
      </c>
      <c r="AE23" t="str">
        <f t="shared" si="30"/>
        <v/>
      </c>
      <c r="AF23" t="str">
        <f t="shared" si="31"/>
        <v/>
      </c>
      <c r="AG23" t="str">
        <f t="shared" si="32"/>
        <v/>
      </c>
      <c r="AH23" t="str">
        <f t="shared" si="33"/>
        <v/>
      </c>
      <c r="AI23" t="str">
        <f t="shared" si="34"/>
        <v/>
      </c>
      <c r="AJ23" t="str">
        <f t="shared" si="35"/>
        <v/>
      </c>
      <c r="AK23" t="str">
        <f t="shared" si="36"/>
        <v/>
      </c>
      <c r="AL23" t="str">
        <f t="shared" si="37"/>
        <v/>
      </c>
      <c r="AM23" t="str">
        <f t="shared" si="38"/>
        <v/>
      </c>
      <c r="AN23" t="str">
        <f t="shared" si="39"/>
        <v/>
      </c>
      <c r="AO23" t="str">
        <f t="shared" si="40"/>
        <v/>
      </c>
      <c r="AP23" t="str">
        <f t="shared" si="41"/>
        <v/>
      </c>
      <c r="AQ23" t="str">
        <f t="shared" si="42"/>
        <v/>
      </c>
      <c r="AR23" t="str">
        <f t="shared" si="43"/>
        <v/>
      </c>
      <c r="AS23" t="str">
        <f t="shared" si="44"/>
        <v/>
      </c>
      <c r="AT23" t="str">
        <f t="shared" si="45"/>
        <v/>
      </c>
      <c r="AU23" t="str">
        <f t="shared" si="46"/>
        <v/>
      </c>
      <c r="AV23" t="str">
        <f t="shared" si="47"/>
        <v/>
      </c>
      <c r="AW23" t="str">
        <f t="shared" si="48"/>
        <v/>
      </c>
      <c r="AX23" t="str">
        <f t="shared" si="49"/>
        <v>Mechatronika alapjai (604, gépterem, web)</v>
      </c>
      <c r="AY23" s="2">
        <v>207</v>
      </c>
      <c r="AZ23" s="2">
        <v>2</v>
      </c>
      <c r="BA23" s="18">
        <f>VLOOKUP(AY23,segéd!$F$9:$G$38,2,FALSE)</f>
        <v>46060</v>
      </c>
      <c r="BB23" s="2" t="str">
        <f>VLOOKUP(AZ23,segéd!$F$1:$G$7,2,FALSE)</f>
        <v>9.45-11.15</v>
      </c>
      <c r="BC23" t="s">
        <v>79</v>
      </c>
      <c r="BD23" t="s">
        <v>42</v>
      </c>
      <c r="BE23" t="s">
        <v>164</v>
      </c>
      <c r="BG23" s="2">
        <v>604</v>
      </c>
      <c r="BH23" s="2" t="s">
        <v>220</v>
      </c>
      <c r="BI23" s="30" t="s">
        <v>1921</v>
      </c>
      <c r="BJ23" s="2">
        <f t="shared" si="50"/>
        <v>46</v>
      </c>
      <c r="BK23" s="2" t="str">
        <f>IF(BF23="","",VLOOKUP(BC23,segéd!O:P,2,FALSE))</f>
        <v/>
      </c>
      <c r="BL23" s="2">
        <f>IF(BG23="","",VLOOKUP(BC23,segéd!T:U,2,FALSE))</f>
        <v>46</v>
      </c>
      <c r="BM23" s="2"/>
      <c r="BN23" s="2"/>
      <c r="BO23" s="2"/>
      <c r="BP23" s="2"/>
      <c r="BQ23" s="2"/>
      <c r="BR23" s="2"/>
      <c r="BS23" s="2"/>
      <c r="BT23" s="2"/>
      <c r="BU23" s="2"/>
      <c r="BZ23" s="2"/>
      <c r="CA23" s="2"/>
      <c r="CD23" s="2"/>
      <c r="CE23" s="2"/>
      <c r="CG23" s="2"/>
      <c r="CH23" s="2">
        <v>57</v>
      </c>
      <c r="CI23" s="2"/>
      <c r="CJ23" s="2"/>
      <c r="CK23" s="2"/>
      <c r="CP23" s="2"/>
      <c r="CQ23" s="2"/>
      <c r="CR23" s="2"/>
      <c r="CS23" s="2"/>
      <c r="CU23" s="2"/>
      <c r="CV23" s="2"/>
    </row>
    <row r="24" spans="1:106" x14ac:dyDescent="0.3">
      <c r="A24" t="str">
        <f t="shared" si="0"/>
        <v>2072</v>
      </c>
      <c r="B24" t="str">
        <f t="shared" si="1"/>
        <v xml:space="preserve">Mechatronika alapjai (dupla terem) (gépterem, web) </v>
      </c>
      <c r="C24" t="str">
        <f t="shared" si="2"/>
        <v>6032072</v>
      </c>
      <c r="D24" t="str">
        <f t="shared" si="3"/>
        <v>Mechatronika alapjai (dupla terem) (gépterem, web) 0</v>
      </c>
      <c r="E24" t="str">
        <f t="shared" si="4"/>
        <v>Molnár László2072</v>
      </c>
      <c r="F24" s="24" t="str">
        <f t="shared" si="5"/>
        <v>Mechatronika alapjai (dupla terem) (Tb. 603, gépterem, web)</v>
      </c>
      <c r="G24" t="str">
        <f t="shared" si="6"/>
        <v/>
      </c>
      <c r="H24" t="str">
        <f t="shared" si="7"/>
        <v/>
      </c>
      <c r="I24" t="str">
        <f t="shared" si="8"/>
        <v/>
      </c>
      <c r="J24" t="str">
        <f t="shared" si="9"/>
        <v/>
      </c>
      <c r="K24" t="str">
        <f t="shared" si="10"/>
        <v/>
      </c>
      <c r="L24" t="str">
        <f t="shared" si="11"/>
        <v/>
      </c>
      <c r="M24" t="str">
        <f t="shared" si="12"/>
        <v/>
      </c>
      <c r="N24" t="str">
        <f t="shared" si="13"/>
        <v/>
      </c>
      <c r="O24" t="str">
        <f t="shared" si="14"/>
        <v/>
      </c>
      <c r="P24" t="str">
        <f t="shared" si="15"/>
        <v/>
      </c>
      <c r="Q24" t="str">
        <f t="shared" si="16"/>
        <v/>
      </c>
      <c r="R24" t="str">
        <f t="shared" si="17"/>
        <v/>
      </c>
      <c r="S24" t="str">
        <f t="shared" si="18"/>
        <v/>
      </c>
      <c r="T24" t="str">
        <f t="shared" si="19"/>
        <v/>
      </c>
      <c r="U24" t="str">
        <f t="shared" si="20"/>
        <v/>
      </c>
      <c r="V24" t="str">
        <f t="shared" si="21"/>
        <v/>
      </c>
      <c r="W24" t="str">
        <f t="shared" si="22"/>
        <v/>
      </c>
      <c r="X24" t="str">
        <f t="shared" si="23"/>
        <v/>
      </c>
      <c r="Y24" t="str">
        <f t="shared" si="24"/>
        <v>Mechatronika alapjai (dupla terem) (, gépterem, web)</v>
      </c>
      <c r="Z24" t="str">
        <f t="shared" si="25"/>
        <v/>
      </c>
      <c r="AA24" t="str">
        <f t="shared" si="26"/>
        <v/>
      </c>
      <c r="AB24" t="str">
        <f t="shared" si="27"/>
        <v/>
      </c>
      <c r="AC24" t="str">
        <f t="shared" si="28"/>
        <v/>
      </c>
      <c r="AD24" t="str">
        <f t="shared" si="29"/>
        <v/>
      </c>
      <c r="AE24" t="str">
        <f t="shared" si="30"/>
        <v/>
      </c>
      <c r="AF24" t="str">
        <f t="shared" si="31"/>
        <v/>
      </c>
      <c r="AG24" t="str">
        <f t="shared" si="32"/>
        <v/>
      </c>
      <c r="AH24" t="str">
        <f t="shared" si="33"/>
        <v/>
      </c>
      <c r="AI24" t="str">
        <f t="shared" si="34"/>
        <v/>
      </c>
      <c r="AJ24" t="str">
        <f t="shared" si="35"/>
        <v/>
      </c>
      <c r="AK24" t="str">
        <f t="shared" si="36"/>
        <v/>
      </c>
      <c r="AL24" t="str">
        <f t="shared" si="37"/>
        <v/>
      </c>
      <c r="AM24" t="str">
        <f t="shared" si="38"/>
        <v/>
      </c>
      <c r="AN24" t="str">
        <f t="shared" si="39"/>
        <v/>
      </c>
      <c r="AO24" t="str">
        <f t="shared" si="40"/>
        <v/>
      </c>
      <c r="AP24" t="str">
        <f t="shared" si="41"/>
        <v/>
      </c>
      <c r="AQ24" t="str">
        <f t="shared" si="42"/>
        <v/>
      </c>
      <c r="AR24" t="str">
        <f t="shared" si="43"/>
        <v/>
      </c>
      <c r="AS24" t="str">
        <f t="shared" si="44"/>
        <v/>
      </c>
      <c r="AT24" t="str">
        <f t="shared" si="45"/>
        <v/>
      </c>
      <c r="AU24" t="str">
        <f t="shared" si="46"/>
        <v/>
      </c>
      <c r="AV24" t="str">
        <f t="shared" si="47"/>
        <v/>
      </c>
      <c r="AW24" t="str">
        <f t="shared" si="48"/>
        <v/>
      </c>
      <c r="AX24" t="str">
        <f t="shared" si="49"/>
        <v>Mechatronika alapjai (dupla terem) (603, gépterem, web)</v>
      </c>
      <c r="AY24" s="2">
        <v>207</v>
      </c>
      <c r="AZ24" s="2">
        <v>2</v>
      </c>
      <c r="BA24" s="18">
        <f>VLOOKUP(AY24,segéd!$F$9:$G$38,2,FALSE)</f>
        <v>46060</v>
      </c>
      <c r="BB24" s="2" t="str">
        <f>VLOOKUP(AZ24,segéd!$F$1:$G$7,2,FALSE)</f>
        <v>9.45-11.15</v>
      </c>
      <c r="BC24" t="s">
        <v>262</v>
      </c>
      <c r="BD24" t="s">
        <v>42</v>
      </c>
      <c r="BE24" t="s">
        <v>164</v>
      </c>
      <c r="BG24" s="2">
        <v>603</v>
      </c>
      <c r="BH24" s="2" t="s">
        <v>220</v>
      </c>
      <c r="BI24" s="30" t="s">
        <v>1921</v>
      </c>
      <c r="BJ24" s="2">
        <f t="shared" si="50"/>
        <v>0</v>
      </c>
      <c r="BK24" s="2" t="str">
        <f>IF(BF24="","",VLOOKUP(BC24,segéd!O:P,2,FALSE))</f>
        <v/>
      </c>
      <c r="BL24" s="2">
        <f>IF(BG24="","",VLOOKUP(BC24,segéd!T:U,2,FALSE))</f>
        <v>0</v>
      </c>
      <c r="BM24" s="2"/>
      <c r="BN24" s="2"/>
      <c r="BO24" s="2"/>
      <c r="BP24" s="2"/>
      <c r="BQ24" s="2"/>
      <c r="BR24" s="2"/>
      <c r="BS24" s="2"/>
      <c r="BT24" s="2"/>
      <c r="BU24" s="2"/>
      <c r="BZ24" s="2"/>
      <c r="CA24" s="2"/>
      <c r="CD24" s="2"/>
      <c r="CE24" s="2"/>
      <c r="CG24" s="2"/>
      <c r="CH24" s="2"/>
      <c r="CI24" s="2"/>
      <c r="CJ24" s="2"/>
      <c r="CK24" s="2"/>
      <c r="CP24" s="2"/>
      <c r="CQ24" s="2"/>
      <c r="CR24" s="2"/>
      <c r="CS24" s="2"/>
      <c r="CU24" s="2"/>
      <c r="CV24" s="2"/>
    </row>
    <row r="25" spans="1:106" x14ac:dyDescent="0.3">
      <c r="A25" t="str">
        <f t="shared" si="0"/>
        <v>2072</v>
      </c>
      <c r="B25" t="str">
        <f t="shared" si="1"/>
        <v xml:space="preserve">Műszaki karriertervezés (szv.) </v>
      </c>
      <c r="C25" t="str">
        <f t="shared" si="2"/>
        <v>A/Nae.2072</v>
      </c>
      <c r="D25" t="str">
        <f t="shared" si="3"/>
        <v>Műszaki karriertervezés (szv.) 100</v>
      </c>
      <c r="E25" t="str">
        <f t="shared" si="4"/>
        <v>Laki Balázs2072</v>
      </c>
      <c r="F25" s="24" t="str">
        <f t="shared" si="5"/>
        <v>Műszaki karriertervezés (szv.) (Tb. A/Nae.)</v>
      </c>
      <c r="G25" t="str">
        <f t="shared" si="6"/>
        <v/>
      </c>
      <c r="H25" t="str">
        <f t="shared" si="7"/>
        <v/>
      </c>
      <c r="I25" t="str">
        <f t="shared" si="8"/>
        <v/>
      </c>
      <c r="J25" t="str">
        <f t="shared" si="9"/>
        <v/>
      </c>
      <c r="K25" t="str">
        <f t="shared" si="10"/>
        <v/>
      </c>
      <c r="L25" t="str">
        <f t="shared" si="11"/>
        <v/>
      </c>
      <c r="M25" t="str">
        <f t="shared" si="12"/>
        <v/>
      </c>
      <c r="N25" t="str">
        <f t="shared" si="13"/>
        <v/>
      </c>
      <c r="O25" t="str">
        <f t="shared" si="14"/>
        <v/>
      </c>
      <c r="P25" t="str">
        <f t="shared" si="15"/>
        <v/>
      </c>
      <c r="Q25" t="str">
        <f t="shared" si="16"/>
        <v/>
      </c>
      <c r="R25" t="str">
        <f t="shared" si="17"/>
        <v/>
      </c>
      <c r="S25" t="str">
        <f t="shared" si="18"/>
        <v/>
      </c>
      <c r="T25" t="str">
        <f t="shared" si="19"/>
        <v/>
      </c>
      <c r="U25" t="str">
        <f t="shared" si="20"/>
        <v/>
      </c>
      <c r="V25" t="str">
        <f t="shared" si="21"/>
        <v/>
      </c>
      <c r="W25" t="str">
        <f t="shared" si="22"/>
        <v/>
      </c>
      <c r="X25" t="str">
        <f t="shared" si="23"/>
        <v/>
      </c>
      <c r="Y25" t="str">
        <f t="shared" si="24"/>
        <v>Műszaki karriertervezés (szv.) ()</v>
      </c>
      <c r="Z25" t="str">
        <f t="shared" si="25"/>
        <v/>
      </c>
      <c r="AA25" t="str">
        <f t="shared" si="26"/>
        <v/>
      </c>
      <c r="AB25" t="str">
        <f t="shared" si="27"/>
        <v/>
      </c>
      <c r="AC25" t="str">
        <f t="shared" si="28"/>
        <v/>
      </c>
      <c r="AD25" t="str">
        <f t="shared" si="29"/>
        <v/>
      </c>
      <c r="AE25" t="str">
        <f t="shared" si="30"/>
        <v/>
      </c>
      <c r="AF25" t="str">
        <f t="shared" si="31"/>
        <v/>
      </c>
      <c r="AG25" t="str">
        <f t="shared" si="32"/>
        <v/>
      </c>
      <c r="AH25" t="str">
        <f t="shared" si="33"/>
        <v/>
      </c>
      <c r="AI25" t="str">
        <f t="shared" si="34"/>
        <v/>
      </c>
      <c r="AJ25" t="str">
        <f t="shared" si="35"/>
        <v/>
      </c>
      <c r="AK25" t="str">
        <f t="shared" si="36"/>
        <v>2072</v>
      </c>
      <c r="AL25" t="str">
        <f t="shared" si="37"/>
        <v>2072</v>
      </c>
      <c r="AM25" t="str">
        <f t="shared" si="38"/>
        <v/>
      </c>
      <c r="AN25" t="str">
        <f t="shared" si="39"/>
        <v/>
      </c>
      <c r="AO25" t="str">
        <f t="shared" si="40"/>
        <v/>
      </c>
      <c r="AP25" t="str">
        <f t="shared" si="41"/>
        <v/>
      </c>
      <c r="AQ25" t="str">
        <f t="shared" si="42"/>
        <v/>
      </c>
      <c r="AR25" t="str">
        <f t="shared" si="43"/>
        <v/>
      </c>
      <c r="AS25" t="str">
        <f t="shared" si="44"/>
        <v/>
      </c>
      <c r="AT25" t="str">
        <f t="shared" si="45"/>
        <v/>
      </c>
      <c r="AU25" t="str">
        <f t="shared" si="46"/>
        <v/>
      </c>
      <c r="AV25" t="str">
        <f t="shared" si="47"/>
        <v/>
      </c>
      <c r="AW25" t="str">
        <f t="shared" si="48"/>
        <v/>
      </c>
      <c r="AX25" t="str">
        <f t="shared" si="49"/>
        <v>Műszaki karriertervezés (szv.) (A/Nae.)</v>
      </c>
      <c r="AY25" s="2">
        <v>207</v>
      </c>
      <c r="AZ25" s="2">
        <v>2</v>
      </c>
      <c r="BA25" s="18">
        <f>VLOOKUP(AY25,segéd!$F$9:$G$38,2,FALSE)</f>
        <v>46060</v>
      </c>
      <c r="BB25" s="2" t="str">
        <f>VLOOKUP(AZ25,segéd!$F$1:$G$7,2,FALSE)</f>
        <v>9.45-11.15</v>
      </c>
      <c r="BC25" t="s">
        <v>426</v>
      </c>
      <c r="BD25" t="s">
        <v>427</v>
      </c>
      <c r="BE25" t="s">
        <v>164</v>
      </c>
      <c r="BG25" s="2" t="s">
        <v>273</v>
      </c>
      <c r="BJ25" s="2">
        <f t="shared" si="50"/>
        <v>100</v>
      </c>
      <c r="BK25" s="2" t="str">
        <f>IF(BF25="","",VLOOKUP(BC25,segéd!O:P,2,FALSE))</f>
        <v/>
      </c>
      <c r="BL25" s="2">
        <f>IF(BG25="","",VLOOKUP(BC25,segéd!T:U,2,FALSE))</f>
        <v>100</v>
      </c>
      <c r="BM25" s="2"/>
      <c r="BN25" s="2"/>
      <c r="BO25" s="2"/>
      <c r="BP25" s="2"/>
      <c r="BQ25" s="2"/>
      <c r="BR25" s="2"/>
      <c r="BS25" s="2"/>
      <c r="BT25" s="2"/>
      <c r="BU25" s="2"/>
      <c r="BZ25" s="2"/>
      <c r="CA25" s="2"/>
      <c r="CD25" s="2"/>
      <c r="CE25" s="2"/>
      <c r="CF25" s="19"/>
      <c r="CG25" s="2"/>
      <c r="CJ25" s="2"/>
      <c r="CP25" s="2">
        <v>25</v>
      </c>
      <c r="CQ25" s="2">
        <v>25</v>
      </c>
      <c r="CR25" s="2"/>
      <c r="CS25" s="2"/>
      <c r="CU25" s="2"/>
      <c r="CV25" s="2"/>
      <c r="DA25" s="19"/>
    </row>
    <row r="26" spans="1:106" x14ac:dyDescent="0.3">
      <c r="A26" t="str">
        <f t="shared" si="0"/>
        <v>2082072</v>
      </c>
      <c r="B26" t="str">
        <f t="shared" si="1"/>
        <v>Operációkutatás (Tb.-ről web) 23</v>
      </c>
      <c r="C26" t="str">
        <f t="shared" si="2"/>
        <v>2152072</v>
      </c>
      <c r="D26" t="str">
        <f t="shared" si="3"/>
        <v>Operációkutatás (Tb.-ről web) 20</v>
      </c>
      <c r="E26" t="str">
        <f t="shared" si="4"/>
        <v>Kovács Gergely2072</v>
      </c>
      <c r="F26" s="24" t="str">
        <f t="shared" si="5"/>
        <v>Operációkutatás (Tb. 215, Tb.-ről web)</v>
      </c>
      <c r="G26" t="str">
        <f t="shared" si="6"/>
        <v/>
      </c>
      <c r="H26" t="str">
        <f t="shared" si="7"/>
        <v/>
      </c>
      <c r="I26" t="str">
        <f t="shared" si="8"/>
        <v/>
      </c>
      <c r="J26" t="str">
        <f t="shared" si="9"/>
        <v/>
      </c>
      <c r="K26" t="str">
        <f t="shared" si="10"/>
        <v/>
      </c>
      <c r="L26" t="str">
        <f t="shared" si="11"/>
        <v/>
      </c>
      <c r="M26" t="str">
        <f t="shared" si="12"/>
        <v>2072</v>
      </c>
      <c r="N26" t="str">
        <f t="shared" si="13"/>
        <v>2072</v>
      </c>
      <c r="O26" t="str">
        <f t="shared" si="14"/>
        <v>2072</v>
      </c>
      <c r="P26" t="str">
        <f t="shared" si="15"/>
        <v/>
      </c>
      <c r="Q26" t="str">
        <f t="shared" si="16"/>
        <v/>
      </c>
      <c r="R26" t="str">
        <f t="shared" si="17"/>
        <v/>
      </c>
      <c r="S26" t="str">
        <f t="shared" si="18"/>
        <v/>
      </c>
      <c r="T26" t="str">
        <f t="shared" si="19"/>
        <v/>
      </c>
      <c r="U26" t="str">
        <f t="shared" si="20"/>
        <v/>
      </c>
      <c r="V26" t="str">
        <f t="shared" si="21"/>
        <v/>
      </c>
      <c r="W26" t="str">
        <f t="shared" si="22"/>
        <v/>
      </c>
      <c r="X26" t="str">
        <f t="shared" si="23"/>
        <v/>
      </c>
      <c r="Y26" t="str">
        <f t="shared" si="24"/>
        <v>Operációkutatás (208, Tb.-ről web)</v>
      </c>
      <c r="Z26" t="str">
        <f t="shared" si="25"/>
        <v/>
      </c>
      <c r="AA26" t="str">
        <f t="shared" si="26"/>
        <v/>
      </c>
      <c r="AB26" t="str">
        <f t="shared" si="27"/>
        <v/>
      </c>
      <c r="AC26" t="str">
        <f t="shared" si="28"/>
        <v/>
      </c>
      <c r="AD26" t="str">
        <f t="shared" si="29"/>
        <v/>
      </c>
      <c r="AE26" t="str">
        <f t="shared" si="30"/>
        <v>2072</v>
      </c>
      <c r="AF26" t="str">
        <f t="shared" si="31"/>
        <v>2072</v>
      </c>
      <c r="AG26" t="str">
        <f t="shared" si="32"/>
        <v>2072</v>
      </c>
      <c r="AH26" t="str">
        <f t="shared" si="33"/>
        <v/>
      </c>
      <c r="AI26" t="str">
        <f t="shared" si="34"/>
        <v/>
      </c>
      <c r="AJ26" t="str">
        <f t="shared" si="35"/>
        <v/>
      </c>
      <c r="AK26" t="str">
        <f t="shared" si="36"/>
        <v/>
      </c>
      <c r="AL26" t="str">
        <f t="shared" si="37"/>
        <v/>
      </c>
      <c r="AM26" t="str">
        <f t="shared" si="38"/>
        <v/>
      </c>
      <c r="AN26" t="str">
        <f t="shared" si="39"/>
        <v/>
      </c>
      <c r="AO26" t="str">
        <f t="shared" si="40"/>
        <v/>
      </c>
      <c r="AP26" t="str">
        <f t="shared" si="41"/>
        <v/>
      </c>
      <c r="AQ26" t="str">
        <f t="shared" si="42"/>
        <v/>
      </c>
      <c r="AR26" t="str">
        <f t="shared" si="43"/>
        <v/>
      </c>
      <c r="AS26" t="str">
        <f t="shared" si="44"/>
        <v/>
      </c>
      <c r="AT26" t="str">
        <f t="shared" si="45"/>
        <v/>
      </c>
      <c r="AU26" t="str">
        <f t="shared" si="46"/>
        <v/>
      </c>
      <c r="AV26" t="str">
        <f t="shared" si="47"/>
        <v/>
      </c>
      <c r="AW26" t="str">
        <f t="shared" si="48"/>
        <v/>
      </c>
      <c r="AX26" t="str">
        <f t="shared" si="49"/>
        <v>Operációkutatás (215, Tb.-ről web)</v>
      </c>
      <c r="AY26" s="2">
        <v>207</v>
      </c>
      <c r="AZ26" s="2">
        <v>2</v>
      </c>
      <c r="BA26" s="18">
        <f>VLOOKUP(AY26,segéd!$F$9:$G$38,2,FALSE)</f>
        <v>46060</v>
      </c>
      <c r="BB26" s="2" t="str">
        <f>VLOOKUP(AZ26,segéd!$F$1:$G$7,2,FALSE)</f>
        <v>9.45-11.15</v>
      </c>
      <c r="BC26" t="s">
        <v>34</v>
      </c>
      <c r="BD26" t="s">
        <v>8</v>
      </c>
      <c r="BE26" t="s">
        <v>167</v>
      </c>
      <c r="BF26" s="19">
        <v>208</v>
      </c>
      <c r="BG26" s="2">
        <v>215</v>
      </c>
      <c r="BH26" s="19" t="s">
        <v>76</v>
      </c>
      <c r="BI26" s="30" t="s">
        <v>1922</v>
      </c>
      <c r="BJ26" s="2">
        <f t="shared" si="50"/>
        <v>43</v>
      </c>
      <c r="BK26" s="2">
        <f>IF(BF26="","",VLOOKUP(BC26,segéd!O:P,2,FALSE))</f>
        <v>23</v>
      </c>
      <c r="BL26" s="2">
        <f>IF(BG26="","",VLOOKUP(BC26,segéd!T:U,2,FALSE))</f>
        <v>20</v>
      </c>
      <c r="BM26" s="2"/>
      <c r="BN26" s="2"/>
      <c r="BO26" s="2"/>
      <c r="BP26" s="2"/>
      <c r="BQ26" s="2"/>
      <c r="BR26" s="2"/>
      <c r="BS26" s="2">
        <v>6</v>
      </c>
      <c r="BT26" s="2">
        <v>6</v>
      </c>
      <c r="BU26" s="2">
        <v>9</v>
      </c>
      <c r="BV26" s="2"/>
      <c r="BW26" s="2"/>
      <c r="BX26" s="2"/>
      <c r="BY26" s="2"/>
      <c r="BZ26" s="2"/>
      <c r="CA26" s="2"/>
      <c r="CB26" s="2"/>
      <c r="CC26" s="2"/>
      <c r="CD26" s="2"/>
      <c r="CE26" s="2"/>
      <c r="CG26" s="2"/>
      <c r="CH26" s="2"/>
      <c r="CI26" s="2"/>
      <c r="CJ26" s="2">
        <v>3</v>
      </c>
      <c r="CK26" s="2">
        <v>7</v>
      </c>
      <c r="CL26" s="2">
        <v>10</v>
      </c>
      <c r="CM26" s="2"/>
      <c r="CN26" s="2"/>
      <c r="CO26" s="2"/>
      <c r="CP26" s="2"/>
      <c r="CQ26" s="2"/>
      <c r="CR26" s="2"/>
      <c r="CS26" s="2"/>
      <c r="CT26" s="2"/>
      <c r="CU26" s="2"/>
      <c r="CV26" s="2"/>
      <c r="CY26" s="2"/>
    </row>
    <row r="27" spans="1:106" x14ac:dyDescent="0.3">
      <c r="A27" t="str">
        <f t="shared" si="0"/>
        <v>2022072</v>
      </c>
      <c r="B27" t="str">
        <f t="shared" si="1"/>
        <v>Pénzügyi menedzsment (Bp.-ről web) 7</v>
      </c>
      <c r="C27" t="str">
        <f t="shared" si="2"/>
        <v>4012072</v>
      </c>
      <c r="D27" t="str">
        <f t="shared" si="3"/>
        <v>Pénzügyi menedzsment (Bp.-ről web) 3</v>
      </c>
      <c r="E27" t="str">
        <f t="shared" si="4"/>
        <v>Antalík Imrich2072</v>
      </c>
      <c r="F27" s="24" t="str">
        <f t="shared" si="5"/>
        <v>Pénzügyi menedzsment (Bp. 202, Bp.-ről web)</v>
      </c>
      <c r="G27" t="str">
        <f t="shared" si="6"/>
        <v/>
      </c>
      <c r="H27" t="str">
        <f t="shared" si="7"/>
        <v/>
      </c>
      <c r="I27" t="str">
        <f t="shared" si="8"/>
        <v/>
      </c>
      <c r="J27" t="str">
        <f t="shared" si="9"/>
        <v>2072</v>
      </c>
      <c r="K27" t="str">
        <f t="shared" si="10"/>
        <v>2072</v>
      </c>
      <c r="L27" t="str">
        <f t="shared" si="11"/>
        <v/>
      </c>
      <c r="M27" t="str">
        <f t="shared" si="12"/>
        <v/>
      </c>
      <c r="N27" t="str">
        <f t="shared" si="13"/>
        <v/>
      </c>
      <c r="O27" t="str">
        <f t="shared" si="14"/>
        <v/>
      </c>
      <c r="P27" t="str">
        <f t="shared" si="15"/>
        <v/>
      </c>
      <c r="Q27" t="str">
        <f t="shared" si="16"/>
        <v/>
      </c>
      <c r="R27" t="str">
        <f t="shared" si="17"/>
        <v/>
      </c>
      <c r="S27" t="str">
        <f t="shared" si="18"/>
        <v/>
      </c>
      <c r="T27" t="str">
        <f t="shared" si="19"/>
        <v/>
      </c>
      <c r="U27" t="str">
        <f t="shared" si="20"/>
        <v/>
      </c>
      <c r="V27" t="str">
        <f t="shared" si="21"/>
        <v/>
      </c>
      <c r="W27" t="str">
        <f t="shared" si="22"/>
        <v/>
      </c>
      <c r="X27" t="str">
        <f t="shared" si="23"/>
        <v/>
      </c>
      <c r="Y27" t="str">
        <f t="shared" si="24"/>
        <v>Pénzügyi menedzsment (202, Bp.-ről web)</v>
      </c>
      <c r="Z27" t="str">
        <f t="shared" si="25"/>
        <v/>
      </c>
      <c r="AA27" t="str">
        <f t="shared" si="26"/>
        <v/>
      </c>
      <c r="AB27" t="str">
        <f t="shared" si="27"/>
        <v/>
      </c>
      <c r="AC27" t="str">
        <f t="shared" si="28"/>
        <v/>
      </c>
      <c r="AD27" t="str">
        <f t="shared" si="29"/>
        <v>2072</v>
      </c>
      <c r="AE27" t="str">
        <f t="shared" si="30"/>
        <v/>
      </c>
      <c r="AF27" t="str">
        <f t="shared" si="31"/>
        <v/>
      </c>
      <c r="AG27" t="str">
        <f t="shared" si="32"/>
        <v/>
      </c>
      <c r="AH27" t="str">
        <f t="shared" si="33"/>
        <v/>
      </c>
      <c r="AI27" t="str">
        <f t="shared" si="34"/>
        <v/>
      </c>
      <c r="AJ27" t="str">
        <f t="shared" si="35"/>
        <v/>
      </c>
      <c r="AK27" t="str">
        <f t="shared" si="36"/>
        <v/>
      </c>
      <c r="AL27" t="str">
        <f t="shared" si="37"/>
        <v/>
      </c>
      <c r="AM27" t="str">
        <f t="shared" si="38"/>
        <v/>
      </c>
      <c r="AN27" t="str">
        <f t="shared" si="39"/>
        <v/>
      </c>
      <c r="AO27" t="str">
        <f t="shared" si="40"/>
        <v/>
      </c>
      <c r="AP27" t="str">
        <f t="shared" si="41"/>
        <v/>
      </c>
      <c r="AQ27" t="str">
        <f t="shared" si="42"/>
        <v/>
      </c>
      <c r="AR27" t="str">
        <f t="shared" si="43"/>
        <v/>
      </c>
      <c r="AS27" t="str">
        <f t="shared" si="44"/>
        <v/>
      </c>
      <c r="AT27" t="str">
        <f t="shared" si="45"/>
        <v/>
      </c>
      <c r="AU27" t="str">
        <f t="shared" si="46"/>
        <v/>
      </c>
      <c r="AV27" t="str">
        <f t="shared" si="47"/>
        <v/>
      </c>
      <c r="AW27" t="str">
        <f t="shared" si="48"/>
        <v/>
      </c>
      <c r="AX27" t="str">
        <f t="shared" si="49"/>
        <v>Pénzügyi menedzsment (401, Bp.-ről web)</v>
      </c>
      <c r="AY27" s="2">
        <v>207</v>
      </c>
      <c r="AZ27" s="2">
        <v>2</v>
      </c>
      <c r="BA27" s="18">
        <f>VLOOKUP(AY27,segéd!$F$9:$G$38,2,FALSE)</f>
        <v>46060</v>
      </c>
      <c r="BB27" s="2" t="str">
        <f>VLOOKUP(AZ27,segéd!$F$1:$G$7,2,FALSE)</f>
        <v>9.45-11.15</v>
      </c>
      <c r="BC27" t="s">
        <v>73</v>
      </c>
      <c r="BD27" t="s">
        <v>178</v>
      </c>
      <c r="BE27" t="s">
        <v>188</v>
      </c>
      <c r="BF27" s="19">
        <v>202</v>
      </c>
      <c r="BG27" s="2">
        <v>401</v>
      </c>
      <c r="BH27" s="2" t="s">
        <v>75</v>
      </c>
      <c r="BI27" s="30" t="s">
        <v>1923</v>
      </c>
      <c r="BJ27" s="2">
        <f t="shared" si="50"/>
        <v>10</v>
      </c>
      <c r="BK27" s="2">
        <f>IF(BF27="","",VLOOKUP(BC27,segéd!O:P,2,FALSE))</f>
        <v>7</v>
      </c>
      <c r="BL27" s="2">
        <f>IF(BG27="","",VLOOKUP(BC27,segéd!T:U,2,FALSE))</f>
        <v>3</v>
      </c>
      <c r="BM27" s="2"/>
      <c r="BN27" s="2"/>
      <c r="BO27" s="2"/>
      <c r="BP27" s="19">
        <v>4</v>
      </c>
      <c r="BQ27" s="19">
        <v>5</v>
      </c>
      <c r="BV27" s="2"/>
      <c r="BW27" s="2"/>
      <c r="BX27" s="2"/>
      <c r="BY27" s="2"/>
      <c r="BZ27" s="2"/>
      <c r="CA27" s="2"/>
      <c r="CB27" s="2"/>
      <c r="CC27" s="2"/>
      <c r="CD27" s="2"/>
      <c r="CE27" s="2"/>
      <c r="CG27" s="2"/>
      <c r="CH27" s="2"/>
      <c r="CI27" s="2">
        <v>4</v>
      </c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Y27" s="2"/>
    </row>
    <row r="28" spans="1:106" x14ac:dyDescent="0.3">
      <c r="A28" t="str">
        <f t="shared" si="0"/>
        <v>2052072</v>
      </c>
      <c r="B28" t="str">
        <f t="shared" si="1"/>
        <v>Prezentációs és karrt. tech. (Tb.-ről web) 19</v>
      </c>
      <c r="C28" t="str">
        <f t="shared" si="2"/>
        <v>2122072</v>
      </c>
      <c r="D28" t="str">
        <f t="shared" si="3"/>
        <v>Prezentációs és karrt. tech. (Tb.-ről web) 32</v>
      </c>
      <c r="E28" t="str">
        <f t="shared" si="4"/>
        <v>Gyalogos Norbert2072</v>
      </c>
      <c r="F28" s="24" t="str">
        <f t="shared" si="5"/>
        <v>Prezentációs és karrt. tech. (Tb. 212, Tb.-ről web)</v>
      </c>
      <c r="G28" t="str">
        <f t="shared" si="6"/>
        <v/>
      </c>
      <c r="H28" t="str">
        <f t="shared" si="7"/>
        <v/>
      </c>
      <c r="I28" t="str">
        <f t="shared" si="8"/>
        <v>2072</v>
      </c>
      <c r="J28" t="str">
        <f t="shared" si="9"/>
        <v/>
      </c>
      <c r="K28" t="str">
        <f t="shared" si="10"/>
        <v/>
      </c>
      <c r="L28" t="str">
        <f t="shared" si="11"/>
        <v/>
      </c>
      <c r="M28" t="str">
        <f t="shared" si="12"/>
        <v/>
      </c>
      <c r="N28" t="str">
        <f t="shared" si="13"/>
        <v/>
      </c>
      <c r="O28" t="str">
        <f t="shared" si="14"/>
        <v/>
      </c>
      <c r="P28" t="str">
        <f t="shared" si="15"/>
        <v/>
      </c>
      <c r="Q28" t="str">
        <f t="shared" si="16"/>
        <v/>
      </c>
      <c r="R28" t="str">
        <f t="shared" si="17"/>
        <v/>
      </c>
      <c r="S28" t="str">
        <f t="shared" si="18"/>
        <v/>
      </c>
      <c r="T28" t="str">
        <f t="shared" si="19"/>
        <v>2072</v>
      </c>
      <c r="U28" t="str">
        <f t="shared" si="20"/>
        <v>2072</v>
      </c>
      <c r="V28" t="str">
        <f t="shared" si="21"/>
        <v>2072</v>
      </c>
      <c r="W28" t="str">
        <f t="shared" si="22"/>
        <v>2072</v>
      </c>
      <c r="X28" t="str">
        <f t="shared" si="23"/>
        <v>2072</v>
      </c>
      <c r="Y28" t="str">
        <f t="shared" si="24"/>
        <v>Prezentációs és karrt. tech. (205, Tb.-ről web)</v>
      </c>
      <c r="Z28" t="str">
        <f t="shared" si="25"/>
        <v/>
      </c>
      <c r="AA28" t="str">
        <f t="shared" si="26"/>
        <v/>
      </c>
      <c r="AB28" t="str">
        <f t="shared" si="27"/>
        <v/>
      </c>
      <c r="AC28" t="str">
        <f t="shared" si="28"/>
        <v/>
      </c>
      <c r="AD28" t="str">
        <f t="shared" si="29"/>
        <v/>
      </c>
      <c r="AE28" t="str">
        <f t="shared" si="30"/>
        <v/>
      </c>
      <c r="AF28" t="str">
        <f t="shared" si="31"/>
        <v/>
      </c>
      <c r="AG28" t="str">
        <f t="shared" si="32"/>
        <v/>
      </c>
      <c r="AH28" t="str">
        <f t="shared" si="33"/>
        <v/>
      </c>
      <c r="AI28" t="str">
        <f t="shared" si="34"/>
        <v/>
      </c>
      <c r="AJ28" t="str">
        <f t="shared" si="35"/>
        <v/>
      </c>
      <c r="AK28" t="str">
        <f t="shared" si="36"/>
        <v/>
      </c>
      <c r="AL28" t="str">
        <f t="shared" si="37"/>
        <v/>
      </c>
      <c r="AM28" t="str">
        <f t="shared" si="38"/>
        <v>2072</v>
      </c>
      <c r="AN28" t="str">
        <f t="shared" si="39"/>
        <v>2072</v>
      </c>
      <c r="AO28" t="str">
        <f t="shared" si="40"/>
        <v>2072</v>
      </c>
      <c r="AP28" t="str">
        <f t="shared" si="41"/>
        <v>2072</v>
      </c>
      <c r="AQ28" t="str">
        <f t="shared" si="42"/>
        <v>2072</v>
      </c>
      <c r="AR28" t="str">
        <f t="shared" si="43"/>
        <v/>
      </c>
      <c r="AS28" t="str">
        <f t="shared" si="44"/>
        <v/>
      </c>
      <c r="AT28" t="str">
        <f t="shared" si="45"/>
        <v/>
      </c>
      <c r="AU28" t="str">
        <f t="shared" si="46"/>
        <v/>
      </c>
      <c r="AV28" t="str">
        <f t="shared" si="47"/>
        <v/>
      </c>
      <c r="AW28" t="str">
        <f t="shared" si="48"/>
        <v/>
      </c>
      <c r="AX28" t="str">
        <f t="shared" si="49"/>
        <v>Prezentációs és karrt. tech. (212, Tb.-ről web)</v>
      </c>
      <c r="AY28" s="2">
        <v>207</v>
      </c>
      <c r="AZ28" s="2">
        <v>2</v>
      </c>
      <c r="BA28" s="18">
        <f>VLOOKUP(AY28,segéd!$F$9:$G$38,2,FALSE)</f>
        <v>46060</v>
      </c>
      <c r="BB28" s="2" t="str">
        <f>VLOOKUP(AZ28,segéd!$F$1:$G$7,2,FALSE)</f>
        <v>9.45-11.15</v>
      </c>
      <c r="BC28" t="s">
        <v>116</v>
      </c>
      <c r="BD28" t="s">
        <v>432</v>
      </c>
      <c r="BE28" t="s">
        <v>169</v>
      </c>
      <c r="BF28" s="19">
        <v>205</v>
      </c>
      <c r="BG28" s="2">
        <v>212</v>
      </c>
      <c r="BH28" s="2" t="s">
        <v>76</v>
      </c>
      <c r="BI28" s="30" t="s">
        <v>1924</v>
      </c>
      <c r="BJ28" s="2">
        <f t="shared" si="50"/>
        <v>51</v>
      </c>
      <c r="BK28" s="2">
        <f>IF(BF28="","",VLOOKUP(BC28,segéd!O:P,2,FALSE))</f>
        <v>19</v>
      </c>
      <c r="BL28" s="2">
        <f>IF(BG28="","",VLOOKUP(BC28,segéd!T:U,2,FALSE))</f>
        <v>32</v>
      </c>
      <c r="BM28" s="2"/>
      <c r="BN28" s="2"/>
      <c r="BO28" s="2">
        <v>13</v>
      </c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>
        <v>6</v>
      </c>
      <c r="CA28" s="2">
        <v>4</v>
      </c>
      <c r="CB28" s="2">
        <v>3</v>
      </c>
      <c r="CC28" s="2">
        <v>4</v>
      </c>
      <c r="CD28" s="2">
        <v>2</v>
      </c>
      <c r="CH28" s="2"/>
      <c r="CI28" s="2"/>
      <c r="CJ28" s="2"/>
      <c r="CK28" s="2"/>
      <c r="CL28" s="2"/>
      <c r="CM28" s="2"/>
      <c r="CN28" s="2"/>
      <c r="CO28" s="2"/>
      <c r="CP28" s="2"/>
      <c r="CR28" s="2">
        <v>11</v>
      </c>
      <c r="CS28" s="2">
        <v>9</v>
      </c>
      <c r="CT28" s="2">
        <v>3</v>
      </c>
      <c r="CU28" s="2">
        <v>3</v>
      </c>
      <c r="CV28" s="2">
        <v>4</v>
      </c>
      <c r="CY28" s="2"/>
    </row>
    <row r="29" spans="1:106" x14ac:dyDescent="0.3">
      <c r="A29" t="str">
        <f t="shared" si="0"/>
        <v>2072</v>
      </c>
      <c r="B29" t="str">
        <f t="shared" si="1"/>
        <v xml:space="preserve">Statisztika I. (web) </v>
      </c>
      <c r="C29" t="str">
        <f t="shared" si="2"/>
        <v>5012072</v>
      </c>
      <c r="D29" t="str">
        <f t="shared" si="3"/>
        <v>Statisztika I. (web) 119</v>
      </c>
      <c r="E29" t="str">
        <f t="shared" si="4"/>
        <v>Brunner Zsuzsanna2072</v>
      </c>
      <c r="F29" s="24" t="str">
        <f t="shared" si="5"/>
        <v>Statisztika I. (Tb. 501, web)</v>
      </c>
      <c r="G29" t="str">
        <f t="shared" si="6"/>
        <v/>
      </c>
      <c r="H29" t="str">
        <f t="shared" si="7"/>
        <v/>
      </c>
      <c r="I29" t="str">
        <f t="shared" si="8"/>
        <v/>
      </c>
      <c r="J29" t="str">
        <f t="shared" si="9"/>
        <v/>
      </c>
      <c r="K29" t="str">
        <f t="shared" si="10"/>
        <v/>
      </c>
      <c r="L29" t="str">
        <f t="shared" si="11"/>
        <v/>
      </c>
      <c r="M29" t="str">
        <f t="shared" si="12"/>
        <v/>
      </c>
      <c r="N29" t="str">
        <f t="shared" si="13"/>
        <v/>
      </c>
      <c r="O29" t="str">
        <f t="shared" si="14"/>
        <v/>
      </c>
      <c r="P29" t="str">
        <f t="shared" si="15"/>
        <v/>
      </c>
      <c r="Q29" t="str">
        <f t="shared" si="16"/>
        <v/>
      </c>
      <c r="R29" t="str">
        <f t="shared" si="17"/>
        <v/>
      </c>
      <c r="S29" t="str">
        <f t="shared" si="18"/>
        <v/>
      </c>
      <c r="T29" t="str">
        <f t="shared" si="19"/>
        <v/>
      </c>
      <c r="U29" t="str">
        <f t="shared" si="20"/>
        <v/>
      </c>
      <c r="V29" t="str">
        <f t="shared" si="21"/>
        <v/>
      </c>
      <c r="W29" t="str">
        <f t="shared" si="22"/>
        <v/>
      </c>
      <c r="X29" t="str">
        <f t="shared" si="23"/>
        <v/>
      </c>
      <c r="Y29" t="str">
        <f t="shared" si="24"/>
        <v>Statisztika I. (, web)</v>
      </c>
      <c r="Z29" t="str">
        <f t="shared" si="25"/>
        <v>2072</v>
      </c>
      <c r="AA29" t="str">
        <f t="shared" si="26"/>
        <v/>
      </c>
      <c r="AB29" t="str">
        <f t="shared" si="27"/>
        <v>2072</v>
      </c>
      <c r="AC29" t="str">
        <f t="shared" si="28"/>
        <v/>
      </c>
      <c r="AD29" t="str">
        <f t="shared" si="29"/>
        <v/>
      </c>
      <c r="AE29" t="str">
        <f t="shared" si="30"/>
        <v/>
      </c>
      <c r="AF29" t="str">
        <f t="shared" si="31"/>
        <v/>
      </c>
      <c r="AG29" t="str">
        <f t="shared" si="32"/>
        <v/>
      </c>
      <c r="AH29" t="str">
        <f t="shared" si="33"/>
        <v/>
      </c>
      <c r="AI29" t="str">
        <f t="shared" si="34"/>
        <v/>
      </c>
      <c r="AJ29" t="str">
        <f t="shared" si="35"/>
        <v/>
      </c>
      <c r="AK29" t="str">
        <f t="shared" si="36"/>
        <v/>
      </c>
      <c r="AL29" t="str">
        <f t="shared" si="37"/>
        <v>2072</v>
      </c>
      <c r="AM29" t="str">
        <f t="shared" si="38"/>
        <v/>
      </c>
      <c r="AN29" t="str">
        <f t="shared" si="39"/>
        <v/>
      </c>
      <c r="AO29" t="str">
        <f t="shared" si="40"/>
        <v/>
      </c>
      <c r="AP29" t="str">
        <f t="shared" si="41"/>
        <v/>
      </c>
      <c r="AQ29" t="str">
        <f t="shared" si="42"/>
        <v/>
      </c>
      <c r="AR29" t="str">
        <f t="shared" si="43"/>
        <v/>
      </c>
      <c r="AS29" t="str">
        <f t="shared" si="44"/>
        <v/>
      </c>
      <c r="AT29" t="str">
        <f t="shared" si="45"/>
        <v/>
      </c>
      <c r="AU29" t="str">
        <f t="shared" si="46"/>
        <v/>
      </c>
      <c r="AV29" t="str">
        <f t="shared" si="47"/>
        <v/>
      </c>
      <c r="AW29" t="str">
        <f t="shared" si="48"/>
        <v/>
      </c>
      <c r="AX29" t="str">
        <f t="shared" si="49"/>
        <v>Statisztika I. (501, web)</v>
      </c>
      <c r="AY29" s="2">
        <v>207</v>
      </c>
      <c r="AZ29" s="2">
        <v>2</v>
      </c>
      <c r="BA29" s="18">
        <f>VLOOKUP(AY29,segéd!$F$9:$G$38,2,FALSE)</f>
        <v>46060</v>
      </c>
      <c r="BB29" s="2" t="str">
        <f>VLOOKUP(AZ29,segéd!$F$1:$G$7,2,FALSE)</f>
        <v>9.45-11.15</v>
      </c>
      <c r="BC29" t="s">
        <v>30</v>
      </c>
      <c r="BD29" s="20" t="s">
        <v>20</v>
      </c>
      <c r="BE29" t="s">
        <v>164</v>
      </c>
      <c r="BG29" s="2">
        <v>501</v>
      </c>
      <c r="BH29" s="2" t="s">
        <v>66</v>
      </c>
      <c r="BI29" s="30" t="s">
        <v>1925</v>
      </c>
      <c r="BJ29" s="2">
        <f t="shared" si="50"/>
        <v>119</v>
      </c>
      <c r="BK29" s="2" t="str">
        <f>IF(BF29="","",VLOOKUP(BC29,segéd!O:P,2,FALSE))</f>
        <v/>
      </c>
      <c r="BL29" s="2">
        <f>IF(BG29="","",VLOOKUP(BC29,segéd!T:U,2,FALSE))</f>
        <v>119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>
        <v>74</v>
      </c>
      <c r="CG29" s="2">
        <v>59</v>
      </c>
      <c r="CH29" s="2"/>
      <c r="CI29" s="2"/>
      <c r="CJ29" s="2"/>
      <c r="CK29" s="2"/>
      <c r="CL29" s="2"/>
      <c r="CM29" s="2"/>
      <c r="CN29" s="2"/>
      <c r="CO29" s="2"/>
      <c r="CP29" s="2"/>
      <c r="CQ29" s="2">
        <v>25</v>
      </c>
      <c r="CR29" s="2"/>
      <c r="CS29" s="2"/>
      <c r="CT29" s="2"/>
      <c r="CU29" s="2"/>
      <c r="CV29" s="2"/>
      <c r="CY29" s="2"/>
    </row>
    <row r="30" spans="1:106" x14ac:dyDescent="0.3">
      <c r="A30" t="str">
        <f t="shared" si="0"/>
        <v>2012072</v>
      </c>
      <c r="B30" t="str">
        <f t="shared" si="1"/>
        <v>Statisztika I. (web) 59</v>
      </c>
      <c r="C30" t="str">
        <f t="shared" si="2"/>
        <v>2072</v>
      </c>
      <c r="D30" t="str">
        <f t="shared" si="3"/>
        <v xml:space="preserve">Statisztika I. (web) </v>
      </c>
      <c r="E30" t="str">
        <f t="shared" si="4"/>
        <v>Piroska László2072</v>
      </c>
      <c r="F30" s="24" t="str">
        <f t="shared" si="5"/>
        <v>Statisztika I. (Bp. 201, web)</v>
      </c>
      <c r="G30" t="str">
        <f t="shared" si="6"/>
        <v>2072</v>
      </c>
      <c r="H30" t="str">
        <f t="shared" si="7"/>
        <v>2072</v>
      </c>
      <c r="I30" t="str">
        <f t="shared" si="8"/>
        <v/>
      </c>
      <c r="J30" t="str">
        <f t="shared" si="9"/>
        <v/>
      </c>
      <c r="K30" t="str">
        <f t="shared" si="10"/>
        <v/>
      </c>
      <c r="L30" t="str">
        <f t="shared" si="11"/>
        <v/>
      </c>
      <c r="M30" t="str">
        <f t="shared" si="12"/>
        <v/>
      </c>
      <c r="N30" t="str">
        <f t="shared" si="13"/>
        <v/>
      </c>
      <c r="O30" t="str">
        <f t="shared" si="14"/>
        <v/>
      </c>
      <c r="P30" t="str">
        <f t="shared" si="15"/>
        <v/>
      </c>
      <c r="Q30" t="str">
        <f t="shared" si="16"/>
        <v/>
      </c>
      <c r="R30" t="str">
        <f t="shared" si="17"/>
        <v/>
      </c>
      <c r="S30" t="str">
        <f t="shared" si="18"/>
        <v/>
      </c>
      <c r="T30" t="str">
        <f t="shared" si="19"/>
        <v/>
      </c>
      <c r="U30" t="str">
        <f t="shared" si="20"/>
        <v/>
      </c>
      <c r="V30" t="str">
        <f t="shared" si="21"/>
        <v/>
      </c>
      <c r="W30" t="str">
        <f t="shared" si="22"/>
        <v/>
      </c>
      <c r="X30" t="str">
        <f t="shared" si="23"/>
        <v/>
      </c>
      <c r="Y30" t="str">
        <f t="shared" si="24"/>
        <v>Statisztika I. (201, web)</v>
      </c>
      <c r="Z30" t="str">
        <f t="shared" si="25"/>
        <v/>
      </c>
      <c r="AA30" t="str">
        <f t="shared" si="26"/>
        <v/>
      </c>
      <c r="AB30" t="str">
        <f t="shared" si="27"/>
        <v/>
      </c>
      <c r="AC30" t="str">
        <f t="shared" si="28"/>
        <v/>
      </c>
      <c r="AD30" t="str">
        <f t="shared" si="29"/>
        <v/>
      </c>
      <c r="AE30" t="str">
        <f t="shared" si="30"/>
        <v/>
      </c>
      <c r="AF30" t="str">
        <f t="shared" si="31"/>
        <v/>
      </c>
      <c r="AG30" t="str">
        <f t="shared" si="32"/>
        <v/>
      </c>
      <c r="AH30" t="str">
        <f t="shared" si="33"/>
        <v/>
      </c>
      <c r="AI30" t="str">
        <f t="shared" si="34"/>
        <v/>
      </c>
      <c r="AJ30" t="str">
        <f t="shared" si="35"/>
        <v/>
      </c>
      <c r="AK30" t="str">
        <f t="shared" si="36"/>
        <v/>
      </c>
      <c r="AL30" t="str">
        <f t="shared" si="37"/>
        <v/>
      </c>
      <c r="AM30" t="str">
        <f t="shared" si="38"/>
        <v/>
      </c>
      <c r="AN30" t="str">
        <f t="shared" si="39"/>
        <v/>
      </c>
      <c r="AO30" t="str">
        <f t="shared" si="40"/>
        <v/>
      </c>
      <c r="AP30" t="str">
        <f t="shared" si="41"/>
        <v/>
      </c>
      <c r="AQ30" t="str">
        <f t="shared" si="42"/>
        <v/>
      </c>
      <c r="AR30" t="str">
        <f t="shared" si="43"/>
        <v/>
      </c>
      <c r="AS30" t="str">
        <f t="shared" si="44"/>
        <v/>
      </c>
      <c r="AT30" t="str">
        <f t="shared" si="45"/>
        <v/>
      </c>
      <c r="AU30" t="str">
        <f t="shared" si="46"/>
        <v/>
      </c>
      <c r="AV30" t="str">
        <f t="shared" si="47"/>
        <v/>
      </c>
      <c r="AW30" t="str">
        <f t="shared" si="48"/>
        <v/>
      </c>
      <c r="AX30" t="str">
        <f t="shared" si="49"/>
        <v>Statisztika I. (, web)</v>
      </c>
      <c r="AY30" s="2">
        <v>207</v>
      </c>
      <c r="AZ30" s="2">
        <v>2</v>
      </c>
      <c r="BA30" s="18">
        <f>VLOOKUP(AY30,segéd!$F$9:$G$38,2,FALSE)</f>
        <v>46060</v>
      </c>
      <c r="BB30" s="2" t="str">
        <f>VLOOKUP(AZ30,segéd!$F$1:$G$7,2,FALSE)</f>
        <v>9.45-11.15</v>
      </c>
      <c r="BC30" t="s">
        <v>30</v>
      </c>
      <c r="BD30" t="s">
        <v>31</v>
      </c>
      <c r="BE30" t="s">
        <v>165</v>
      </c>
      <c r="BF30" s="19">
        <v>201</v>
      </c>
      <c r="BH30" s="2" t="s">
        <v>66</v>
      </c>
      <c r="BI30" s="30" t="s">
        <v>2040</v>
      </c>
      <c r="BJ30" s="2">
        <f t="shared" si="50"/>
        <v>59</v>
      </c>
      <c r="BK30" s="2">
        <f>IF(BF30="","",VLOOKUP(BC30,segéd!O:P,2,FALSE))</f>
        <v>59</v>
      </c>
      <c r="BL30" s="2" t="str">
        <f>IF(BG30="","",VLOOKUP(BC30,segéd!T:U,2,FALSE))</f>
        <v/>
      </c>
      <c r="BM30" s="2">
        <v>62</v>
      </c>
      <c r="BN30" s="2">
        <v>14</v>
      </c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H30" s="2"/>
      <c r="CI30" s="2"/>
      <c r="CJ30" s="2"/>
      <c r="CK30" s="2"/>
      <c r="CL30" s="2"/>
      <c r="CM30" s="2"/>
      <c r="CN30" s="2"/>
      <c r="CO30" s="2"/>
      <c r="CP30" s="2"/>
      <c r="CR30" s="2"/>
      <c r="CS30" s="2"/>
      <c r="CT30" s="2"/>
      <c r="CU30" s="2"/>
      <c r="CV30" s="2"/>
      <c r="CY30" s="2"/>
    </row>
    <row r="31" spans="1:106" x14ac:dyDescent="0.3">
      <c r="A31" t="str">
        <f t="shared" si="0"/>
        <v>2072</v>
      </c>
      <c r="B31" t="str">
        <f t="shared" si="1"/>
        <v xml:space="preserve">Szakszeminárium I. (műszaki) (web) </v>
      </c>
      <c r="C31" t="str">
        <f t="shared" si="2"/>
        <v>6012072</v>
      </c>
      <c r="D31" t="str">
        <f t="shared" si="3"/>
        <v>Szakszeminárium I. (műszaki) (web) 86</v>
      </c>
      <c r="E31" t="str">
        <f t="shared" si="4"/>
        <v>Vigh László2072</v>
      </c>
      <c r="F31" s="24" t="str">
        <f t="shared" si="5"/>
        <v>Szakszeminárium I. (műszaki) (Tb. 601, web)</v>
      </c>
      <c r="G31" t="str">
        <f t="shared" si="6"/>
        <v/>
      </c>
      <c r="H31" t="str">
        <f t="shared" si="7"/>
        <v/>
      </c>
      <c r="I31" t="str">
        <f t="shared" si="8"/>
        <v/>
      </c>
      <c r="J31" t="str">
        <f t="shared" si="9"/>
        <v/>
      </c>
      <c r="K31" t="str">
        <f t="shared" si="10"/>
        <v/>
      </c>
      <c r="L31" t="str">
        <f t="shared" si="11"/>
        <v/>
      </c>
      <c r="M31" t="str">
        <f t="shared" si="12"/>
        <v/>
      </c>
      <c r="N31" t="str">
        <f t="shared" si="13"/>
        <v/>
      </c>
      <c r="O31" t="str">
        <f t="shared" si="14"/>
        <v/>
      </c>
      <c r="P31" t="str">
        <f t="shared" si="15"/>
        <v/>
      </c>
      <c r="Q31" t="str">
        <f t="shared" si="16"/>
        <v/>
      </c>
      <c r="R31" t="str">
        <f t="shared" si="17"/>
        <v/>
      </c>
      <c r="S31" t="str">
        <f t="shared" si="18"/>
        <v/>
      </c>
      <c r="T31" t="str">
        <f t="shared" si="19"/>
        <v/>
      </c>
      <c r="U31" t="str">
        <f t="shared" si="20"/>
        <v/>
      </c>
      <c r="V31" t="str">
        <f t="shared" si="21"/>
        <v/>
      </c>
      <c r="W31" t="str">
        <f t="shared" si="22"/>
        <v/>
      </c>
      <c r="X31" t="str">
        <f t="shared" si="23"/>
        <v/>
      </c>
      <c r="Y31" t="str">
        <f t="shared" si="24"/>
        <v>Szakszeminárium I. (műszaki) (, web)</v>
      </c>
      <c r="Z31" t="str">
        <f t="shared" si="25"/>
        <v/>
      </c>
      <c r="AA31" t="str">
        <f t="shared" si="26"/>
        <v/>
      </c>
      <c r="AB31" t="str">
        <f t="shared" si="27"/>
        <v/>
      </c>
      <c r="AC31" t="str">
        <f t="shared" si="28"/>
        <v/>
      </c>
      <c r="AD31" t="str">
        <f t="shared" si="29"/>
        <v/>
      </c>
      <c r="AE31" t="str">
        <f t="shared" si="30"/>
        <v/>
      </c>
      <c r="AF31" t="str">
        <f t="shared" si="31"/>
        <v/>
      </c>
      <c r="AG31" t="str">
        <f t="shared" si="32"/>
        <v/>
      </c>
      <c r="AH31" t="str">
        <f t="shared" si="33"/>
        <v/>
      </c>
      <c r="AI31" t="str">
        <f t="shared" si="34"/>
        <v/>
      </c>
      <c r="AJ31" t="str">
        <f t="shared" si="35"/>
        <v/>
      </c>
      <c r="AK31" t="str">
        <f t="shared" si="36"/>
        <v/>
      </c>
      <c r="AL31" t="str">
        <f t="shared" si="37"/>
        <v/>
      </c>
      <c r="AM31" t="str">
        <f t="shared" si="38"/>
        <v/>
      </c>
      <c r="AN31" t="str">
        <f t="shared" si="39"/>
        <v/>
      </c>
      <c r="AO31" t="str">
        <f t="shared" si="40"/>
        <v/>
      </c>
      <c r="AP31" t="str">
        <f t="shared" si="41"/>
        <v/>
      </c>
      <c r="AQ31" t="str">
        <f t="shared" si="42"/>
        <v/>
      </c>
      <c r="AR31" t="str">
        <f t="shared" si="43"/>
        <v>2072</v>
      </c>
      <c r="AS31" t="str">
        <f t="shared" si="44"/>
        <v>2072</v>
      </c>
      <c r="AT31" t="str">
        <f t="shared" si="45"/>
        <v>2072</v>
      </c>
      <c r="AU31" t="str">
        <f t="shared" si="46"/>
        <v>2072</v>
      </c>
      <c r="AV31" t="str">
        <f t="shared" si="47"/>
        <v>2072</v>
      </c>
      <c r="AW31" t="str">
        <f t="shared" si="48"/>
        <v>2072</v>
      </c>
      <c r="AX31" t="str">
        <f t="shared" si="49"/>
        <v>Szakszeminárium I. (műszaki) (601, web)</v>
      </c>
      <c r="AY31" s="2">
        <v>207</v>
      </c>
      <c r="AZ31" s="2">
        <v>2</v>
      </c>
      <c r="BA31" s="18">
        <f>VLOOKUP(AY31,segéd!$F$9:$G$38,2,FALSE)</f>
        <v>46060</v>
      </c>
      <c r="BB31" s="2" t="str">
        <f>VLOOKUP(AZ31,segéd!$F$1:$G$7,2,FALSE)</f>
        <v>9.45-11.15</v>
      </c>
      <c r="BC31" t="s">
        <v>498</v>
      </c>
      <c r="BD31" t="s">
        <v>35</v>
      </c>
      <c r="BE31" t="s">
        <v>164</v>
      </c>
      <c r="BG31" s="2">
        <v>601</v>
      </c>
      <c r="BH31" s="19" t="s">
        <v>66</v>
      </c>
      <c r="BI31" s="30" t="s">
        <v>1926</v>
      </c>
      <c r="BJ31" s="2">
        <f t="shared" si="50"/>
        <v>86</v>
      </c>
      <c r="BK31" s="2" t="str">
        <f>IF(BF31="","",VLOOKUP(BC31,segéd!O:P,2,FALSE))</f>
        <v/>
      </c>
      <c r="BL31" s="2">
        <f>IF(BG31="","",VLOOKUP(BC31,segéd!T:U,2,FALSE))</f>
        <v>86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Z31" s="2"/>
      <c r="CA31" s="2"/>
      <c r="CB31" s="2"/>
      <c r="CC31" s="2"/>
      <c r="CD31" s="2"/>
      <c r="CE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>
        <v>16</v>
      </c>
      <c r="CX31" s="2">
        <v>8</v>
      </c>
      <c r="CY31" s="2">
        <v>13</v>
      </c>
      <c r="CZ31" s="2">
        <v>9</v>
      </c>
      <c r="DA31" s="2">
        <v>13</v>
      </c>
      <c r="DB31" s="2">
        <v>34</v>
      </c>
    </row>
    <row r="32" spans="1:106" x14ac:dyDescent="0.3">
      <c r="A32" t="str">
        <f t="shared" si="0"/>
        <v>2062072</v>
      </c>
      <c r="B32" t="str">
        <f t="shared" si="1"/>
        <v>Turisztikai termékek (web) 6</v>
      </c>
      <c r="C32" t="str">
        <f t="shared" si="2"/>
        <v>2072</v>
      </c>
      <c r="D32" t="str">
        <f t="shared" si="3"/>
        <v xml:space="preserve">Turisztikai termékek (web) </v>
      </c>
      <c r="E32" t="str">
        <f t="shared" si="4"/>
        <v>Bíró Csaba2072</v>
      </c>
      <c r="F32" s="24" t="str">
        <f t="shared" si="5"/>
        <v>Turisztikai termékek (Bp. 206, web)</v>
      </c>
      <c r="G32" t="str">
        <f t="shared" si="6"/>
        <v/>
      </c>
      <c r="H32" t="str">
        <f t="shared" si="7"/>
        <v/>
      </c>
      <c r="I32" t="str">
        <f t="shared" si="8"/>
        <v/>
      </c>
      <c r="J32" t="str">
        <f t="shared" si="9"/>
        <v/>
      </c>
      <c r="K32" t="str">
        <f t="shared" si="10"/>
        <v/>
      </c>
      <c r="L32" t="str">
        <f t="shared" si="11"/>
        <v/>
      </c>
      <c r="M32" t="str">
        <f t="shared" si="12"/>
        <v/>
      </c>
      <c r="N32" t="str">
        <f t="shared" si="13"/>
        <v/>
      </c>
      <c r="O32" t="str">
        <f t="shared" si="14"/>
        <v/>
      </c>
      <c r="P32" t="str">
        <f t="shared" si="15"/>
        <v/>
      </c>
      <c r="Q32" t="str">
        <f t="shared" si="16"/>
        <v/>
      </c>
      <c r="R32" t="str">
        <f t="shared" si="17"/>
        <v/>
      </c>
      <c r="S32" t="str">
        <f t="shared" si="18"/>
        <v>2072</v>
      </c>
      <c r="T32" t="str">
        <f t="shared" si="19"/>
        <v/>
      </c>
      <c r="U32" t="str">
        <f t="shared" si="20"/>
        <v/>
      </c>
      <c r="V32" t="str">
        <f t="shared" si="21"/>
        <v/>
      </c>
      <c r="W32" t="str">
        <f t="shared" si="22"/>
        <v/>
      </c>
      <c r="X32" t="str">
        <f t="shared" si="23"/>
        <v/>
      </c>
      <c r="Y32" t="str">
        <f t="shared" si="24"/>
        <v>Turisztikai termékek (206, web)</v>
      </c>
      <c r="Z32" t="str">
        <f t="shared" si="25"/>
        <v/>
      </c>
      <c r="AA32" t="str">
        <f t="shared" si="26"/>
        <v/>
      </c>
      <c r="AB32" t="str">
        <f t="shared" si="27"/>
        <v/>
      </c>
      <c r="AC32" t="str">
        <f t="shared" si="28"/>
        <v/>
      </c>
      <c r="AD32" t="str">
        <f t="shared" si="29"/>
        <v/>
      </c>
      <c r="AE32" t="str">
        <f t="shared" si="30"/>
        <v/>
      </c>
      <c r="AF32" t="str">
        <f t="shared" si="31"/>
        <v/>
      </c>
      <c r="AG32" t="str">
        <f t="shared" si="32"/>
        <v/>
      </c>
      <c r="AH32" t="str">
        <f t="shared" si="33"/>
        <v/>
      </c>
      <c r="AI32" t="str">
        <f t="shared" si="34"/>
        <v/>
      </c>
      <c r="AJ32" t="str">
        <f t="shared" si="35"/>
        <v/>
      </c>
      <c r="AK32" t="str">
        <f t="shared" si="36"/>
        <v/>
      </c>
      <c r="AL32" t="str">
        <f t="shared" si="37"/>
        <v/>
      </c>
      <c r="AM32" t="str">
        <f t="shared" si="38"/>
        <v/>
      </c>
      <c r="AN32" t="str">
        <f t="shared" si="39"/>
        <v/>
      </c>
      <c r="AO32" t="str">
        <f t="shared" si="40"/>
        <v/>
      </c>
      <c r="AP32" t="str">
        <f t="shared" si="41"/>
        <v/>
      </c>
      <c r="AQ32" t="str">
        <f t="shared" si="42"/>
        <v/>
      </c>
      <c r="AR32" t="str">
        <f t="shared" si="43"/>
        <v/>
      </c>
      <c r="AS32" t="str">
        <f t="shared" si="44"/>
        <v/>
      </c>
      <c r="AT32" t="str">
        <f t="shared" si="45"/>
        <v/>
      </c>
      <c r="AU32" t="str">
        <f t="shared" si="46"/>
        <v/>
      </c>
      <c r="AV32" t="str">
        <f t="shared" si="47"/>
        <v/>
      </c>
      <c r="AW32" t="str">
        <f t="shared" si="48"/>
        <v/>
      </c>
      <c r="AX32" t="str">
        <f t="shared" si="49"/>
        <v>Turisztikai termékek (, web)</v>
      </c>
      <c r="AY32" s="2">
        <v>207</v>
      </c>
      <c r="AZ32" s="2">
        <v>2</v>
      </c>
      <c r="BA32" s="18">
        <f>VLOOKUP(AY32,segéd!$F$9:$G$38,2,FALSE)</f>
        <v>46060</v>
      </c>
      <c r="BB32" s="2" t="str">
        <f>VLOOKUP(AZ32,segéd!$F$1:$G$7,2,FALSE)</f>
        <v>9.45-11.15</v>
      </c>
      <c r="BC32" t="s">
        <v>393</v>
      </c>
      <c r="BD32" t="s">
        <v>458</v>
      </c>
      <c r="BE32" t="s">
        <v>165</v>
      </c>
      <c r="BF32" s="19">
        <v>206</v>
      </c>
      <c r="BH32" s="19" t="s">
        <v>66</v>
      </c>
      <c r="BI32" s="30" t="s">
        <v>1927</v>
      </c>
      <c r="BJ32" s="2">
        <f t="shared" si="50"/>
        <v>6</v>
      </c>
      <c r="BK32" s="2">
        <f>IF(BF32="","",VLOOKUP(BC32,segéd!O:P,2,FALSE))</f>
        <v>6</v>
      </c>
      <c r="BL32" s="2" t="str">
        <f>IF(BG32="","",VLOOKUP(BC32,segéd!T:U,2,FALSE))</f>
        <v/>
      </c>
      <c r="BM32" s="2"/>
      <c r="BN32" s="2"/>
      <c r="BO32" s="2"/>
      <c r="BP32" s="2"/>
      <c r="BQ32" s="2"/>
      <c r="BR32" s="2"/>
      <c r="BS32" s="2"/>
      <c r="BT32" s="2"/>
      <c r="BU32" s="2"/>
      <c r="BY32" s="19">
        <v>6</v>
      </c>
      <c r="CA32" s="2"/>
      <c r="CD32" s="2"/>
      <c r="CR32" s="2"/>
      <c r="CS32" s="2"/>
      <c r="CU32" s="2"/>
      <c r="CV32" s="2"/>
    </row>
    <row r="33" spans="1:106" x14ac:dyDescent="0.3">
      <c r="A33" t="str">
        <f t="shared" si="0"/>
        <v>2072</v>
      </c>
      <c r="B33" t="str">
        <f t="shared" si="1"/>
        <v xml:space="preserve">Üzleti tervezés (szv.) (web) </v>
      </c>
      <c r="C33" t="str">
        <f t="shared" si="2"/>
        <v>2142072</v>
      </c>
      <c r="D33" t="str">
        <f t="shared" si="3"/>
        <v>Üzleti tervezés (szv.) (web) 22</v>
      </c>
      <c r="E33" t="str">
        <f t="shared" si="4"/>
        <v>Kovács Cecília2072</v>
      </c>
      <c r="F33" s="24" t="str">
        <f t="shared" si="5"/>
        <v>Üzleti tervezés (szv.) (Tb. 214, web)</v>
      </c>
      <c r="G33" t="str">
        <f t="shared" si="6"/>
        <v/>
      </c>
      <c r="H33" t="str">
        <f t="shared" si="7"/>
        <v/>
      </c>
      <c r="I33" t="str">
        <f t="shared" si="8"/>
        <v/>
      </c>
      <c r="J33" t="str">
        <f t="shared" si="9"/>
        <v/>
      </c>
      <c r="K33" t="str">
        <f t="shared" si="10"/>
        <v/>
      </c>
      <c r="L33" t="str">
        <f t="shared" si="11"/>
        <v/>
      </c>
      <c r="M33" t="str">
        <f t="shared" si="12"/>
        <v/>
      </c>
      <c r="N33" t="str">
        <f t="shared" si="13"/>
        <v/>
      </c>
      <c r="O33" t="str">
        <f t="shared" si="14"/>
        <v/>
      </c>
      <c r="P33" t="str">
        <f t="shared" si="15"/>
        <v/>
      </c>
      <c r="Q33" t="str">
        <f t="shared" si="16"/>
        <v/>
      </c>
      <c r="R33" t="str">
        <f t="shared" si="17"/>
        <v/>
      </c>
      <c r="S33" t="str">
        <f t="shared" si="18"/>
        <v/>
      </c>
      <c r="T33" t="str">
        <f t="shared" si="19"/>
        <v/>
      </c>
      <c r="U33" t="str">
        <f t="shared" si="20"/>
        <v/>
      </c>
      <c r="V33" t="str">
        <f t="shared" si="21"/>
        <v/>
      </c>
      <c r="W33" t="str">
        <f t="shared" si="22"/>
        <v/>
      </c>
      <c r="X33" t="str">
        <f t="shared" si="23"/>
        <v/>
      </c>
      <c r="Y33" t="str">
        <f t="shared" si="24"/>
        <v>Üzleti tervezés (szv.) (, web)</v>
      </c>
      <c r="Z33" t="str">
        <f t="shared" si="25"/>
        <v/>
      </c>
      <c r="AA33" t="str">
        <f t="shared" si="26"/>
        <v/>
      </c>
      <c r="AB33" t="str">
        <f t="shared" si="27"/>
        <v/>
      </c>
      <c r="AC33" t="str">
        <f t="shared" si="28"/>
        <v/>
      </c>
      <c r="AD33" t="str">
        <f t="shared" si="29"/>
        <v/>
      </c>
      <c r="AE33" t="str">
        <f t="shared" si="30"/>
        <v/>
      </c>
      <c r="AF33" t="str">
        <f t="shared" si="31"/>
        <v/>
      </c>
      <c r="AG33" t="str">
        <f t="shared" si="32"/>
        <v/>
      </c>
      <c r="AH33" t="str">
        <f t="shared" si="33"/>
        <v/>
      </c>
      <c r="AI33" t="str">
        <f t="shared" si="34"/>
        <v/>
      </c>
      <c r="AJ33" t="str">
        <f t="shared" si="35"/>
        <v/>
      </c>
      <c r="AK33" t="str">
        <f t="shared" si="36"/>
        <v>2072</v>
      </c>
      <c r="AL33" t="str">
        <f t="shared" si="37"/>
        <v/>
      </c>
      <c r="AM33" t="str">
        <f t="shared" si="38"/>
        <v/>
      </c>
      <c r="AN33" t="str">
        <f t="shared" si="39"/>
        <v/>
      </c>
      <c r="AO33" t="str">
        <f t="shared" si="40"/>
        <v/>
      </c>
      <c r="AP33" t="str">
        <f t="shared" si="41"/>
        <v/>
      </c>
      <c r="AQ33" t="str">
        <f t="shared" si="42"/>
        <v/>
      </c>
      <c r="AR33" t="str">
        <f t="shared" si="43"/>
        <v/>
      </c>
      <c r="AS33" t="str">
        <f t="shared" si="44"/>
        <v/>
      </c>
      <c r="AT33" t="str">
        <f t="shared" si="45"/>
        <v/>
      </c>
      <c r="AU33" t="str">
        <f t="shared" si="46"/>
        <v/>
      </c>
      <c r="AV33" t="str">
        <f t="shared" si="47"/>
        <v/>
      </c>
      <c r="AW33" t="str">
        <f t="shared" si="48"/>
        <v/>
      </c>
      <c r="AX33" t="str">
        <f t="shared" si="49"/>
        <v>Üzleti tervezés (szv.) (214, web)</v>
      </c>
      <c r="AY33" s="2">
        <v>207</v>
      </c>
      <c r="AZ33" s="2">
        <v>2</v>
      </c>
      <c r="BA33" s="18">
        <f>VLOOKUP(AY33,segéd!$F$9:$G$38,2,FALSE)</f>
        <v>46060</v>
      </c>
      <c r="BB33" s="2" t="str">
        <f>VLOOKUP(AZ33,segéd!$F$1:$G$7,2,FALSE)</f>
        <v>9.45-11.15</v>
      </c>
      <c r="BC33" t="s">
        <v>315</v>
      </c>
      <c r="BD33" t="s">
        <v>439</v>
      </c>
      <c r="BE33" t="s">
        <v>164</v>
      </c>
      <c r="BG33" s="2">
        <v>214</v>
      </c>
      <c r="BH33" s="2" t="s">
        <v>66</v>
      </c>
      <c r="BI33" s="30" t="s">
        <v>1928</v>
      </c>
      <c r="BJ33" s="2">
        <f t="shared" si="50"/>
        <v>22</v>
      </c>
      <c r="BK33" s="2" t="str">
        <f>IF(BF33="","",VLOOKUP(BC33,segéd!O:P,2,FALSE))</f>
        <v/>
      </c>
      <c r="BL33" s="2">
        <f>IF(BG33="","",VLOOKUP(BC33,segéd!T:U,2,FALSE))</f>
        <v>22</v>
      </c>
      <c r="BM33" s="2"/>
      <c r="BN33" s="2"/>
      <c r="BO33" s="2"/>
      <c r="BP33" s="2"/>
      <c r="BQ33" s="2"/>
      <c r="BR33" s="2"/>
      <c r="BS33" s="2"/>
      <c r="BT33" s="2"/>
      <c r="BU33" s="2"/>
      <c r="BZ33" s="2"/>
      <c r="CA33" s="2"/>
      <c r="CD33" s="2"/>
      <c r="CE33" s="2"/>
      <c r="CF33" s="19"/>
      <c r="CG33" s="2"/>
      <c r="CJ33" s="2"/>
      <c r="CP33" s="2">
        <v>25</v>
      </c>
      <c r="CQ33" s="2"/>
      <c r="CR33" s="2"/>
      <c r="CS33" s="2"/>
      <c r="CU33" s="2"/>
      <c r="CV33" s="2"/>
      <c r="DA33" s="19"/>
    </row>
    <row r="34" spans="1:106" x14ac:dyDescent="0.3">
      <c r="A34" t="str">
        <f t="shared" si="0"/>
        <v>2073</v>
      </c>
      <c r="B34" t="str">
        <f t="shared" si="1"/>
        <v xml:space="preserve">A CAD alapjai (gépterem, web) </v>
      </c>
      <c r="C34" t="str">
        <f t="shared" si="2"/>
        <v>6032073</v>
      </c>
      <c r="D34" t="str">
        <f t="shared" si="3"/>
        <v>A CAD alapjai (gépterem, web) 9</v>
      </c>
      <c r="E34" t="str">
        <f t="shared" si="4"/>
        <v>Szentgyörgyiné Gyöngyösi Éva2073</v>
      </c>
      <c r="F34" s="24" t="str">
        <f t="shared" si="5"/>
        <v>A CAD alapjai (Tb. 603, gépterem, web)</v>
      </c>
      <c r="G34" t="str">
        <f t="shared" si="6"/>
        <v/>
      </c>
      <c r="H34" t="str">
        <f t="shared" si="7"/>
        <v/>
      </c>
      <c r="I34" t="str">
        <f t="shared" si="8"/>
        <v/>
      </c>
      <c r="J34" t="str">
        <f t="shared" si="9"/>
        <v/>
      </c>
      <c r="K34" t="str">
        <f t="shared" si="10"/>
        <v/>
      </c>
      <c r="L34" t="str">
        <f t="shared" si="11"/>
        <v/>
      </c>
      <c r="M34" t="str">
        <f t="shared" si="12"/>
        <v/>
      </c>
      <c r="N34" t="str">
        <f t="shared" si="13"/>
        <v/>
      </c>
      <c r="O34" t="str">
        <f t="shared" si="14"/>
        <v/>
      </c>
      <c r="P34" t="str">
        <f t="shared" si="15"/>
        <v/>
      </c>
      <c r="Q34" t="str">
        <f t="shared" si="16"/>
        <v/>
      </c>
      <c r="R34" t="str">
        <f t="shared" si="17"/>
        <v/>
      </c>
      <c r="S34" t="str">
        <f t="shared" si="18"/>
        <v/>
      </c>
      <c r="T34" t="str">
        <f t="shared" si="19"/>
        <v/>
      </c>
      <c r="U34" t="str">
        <f t="shared" si="20"/>
        <v/>
      </c>
      <c r="V34" t="str">
        <f t="shared" si="21"/>
        <v/>
      </c>
      <c r="W34" t="str">
        <f t="shared" si="22"/>
        <v/>
      </c>
      <c r="X34" t="str">
        <f t="shared" si="23"/>
        <v/>
      </c>
      <c r="Y34" t="str">
        <f t="shared" si="24"/>
        <v>A CAD alapjai (, gépterem, web)</v>
      </c>
      <c r="Z34" t="str">
        <f t="shared" si="25"/>
        <v/>
      </c>
      <c r="AA34" t="str">
        <f t="shared" si="26"/>
        <v>2073</v>
      </c>
      <c r="AB34" t="str">
        <f t="shared" si="27"/>
        <v/>
      </c>
      <c r="AC34" t="str">
        <f t="shared" si="28"/>
        <v/>
      </c>
      <c r="AD34" t="str">
        <f t="shared" si="29"/>
        <v/>
      </c>
      <c r="AE34" t="str">
        <f t="shared" si="30"/>
        <v/>
      </c>
      <c r="AF34" t="str">
        <f t="shared" si="31"/>
        <v/>
      </c>
      <c r="AG34" t="str">
        <f t="shared" si="32"/>
        <v/>
      </c>
      <c r="AH34" t="str">
        <f t="shared" si="33"/>
        <v/>
      </c>
      <c r="AI34" t="str">
        <f t="shared" si="34"/>
        <v/>
      </c>
      <c r="AJ34" t="str">
        <f t="shared" si="35"/>
        <v/>
      </c>
      <c r="AK34" t="str">
        <f t="shared" si="36"/>
        <v/>
      </c>
      <c r="AL34" t="str">
        <f t="shared" si="37"/>
        <v/>
      </c>
      <c r="AM34" t="str">
        <f t="shared" si="38"/>
        <v/>
      </c>
      <c r="AN34" t="str">
        <f t="shared" si="39"/>
        <v/>
      </c>
      <c r="AO34" t="str">
        <f t="shared" si="40"/>
        <v/>
      </c>
      <c r="AP34" t="str">
        <f t="shared" si="41"/>
        <v/>
      </c>
      <c r="AQ34" t="str">
        <f t="shared" si="42"/>
        <v/>
      </c>
      <c r="AR34" t="str">
        <f t="shared" si="43"/>
        <v/>
      </c>
      <c r="AS34" t="str">
        <f t="shared" si="44"/>
        <v/>
      </c>
      <c r="AT34" t="str">
        <f t="shared" si="45"/>
        <v/>
      </c>
      <c r="AU34" t="str">
        <f t="shared" si="46"/>
        <v/>
      </c>
      <c r="AV34" t="str">
        <f t="shared" si="47"/>
        <v/>
      </c>
      <c r="AW34" t="str">
        <f t="shared" si="48"/>
        <v/>
      </c>
      <c r="AX34" t="str">
        <f t="shared" si="49"/>
        <v>A CAD alapjai (603, gépterem, web)</v>
      </c>
      <c r="AY34" s="2">
        <v>207</v>
      </c>
      <c r="AZ34" s="2">
        <v>3</v>
      </c>
      <c r="BA34" s="18">
        <f>VLOOKUP(AY34,segéd!$F$9:$G$38,2,FALSE)</f>
        <v>46060</v>
      </c>
      <c r="BB34" s="2" t="str">
        <f>VLOOKUP(AZ34,segéd!$F$1:$G$7,2,FALSE)</f>
        <v>11.30-13.00</v>
      </c>
      <c r="BC34" t="s">
        <v>221</v>
      </c>
      <c r="BD34" s="20" t="s">
        <v>305</v>
      </c>
      <c r="BE34" t="s">
        <v>88</v>
      </c>
      <c r="BG34" s="2">
        <v>603</v>
      </c>
      <c r="BH34" s="2" t="s">
        <v>220</v>
      </c>
      <c r="BI34" s="30" t="s">
        <v>1929</v>
      </c>
      <c r="BJ34" s="2">
        <f t="shared" si="50"/>
        <v>9</v>
      </c>
      <c r="BK34" s="2" t="str">
        <f>IF(BF34="","",VLOOKUP(BC34,segéd!O:P,2,FALSE))</f>
        <v/>
      </c>
      <c r="BL34" s="2">
        <f>IF(BG34="","",VLOOKUP(BC34,segéd!T:U,2,FALSE))</f>
        <v>9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>
        <v>19</v>
      </c>
      <c r="CG34" s="2"/>
      <c r="CH34" s="2"/>
      <c r="CI34" s="2"/>
      <c r="CJ34" s="2"/>
      <c r="CK34" s="2"/>
      <c r="CL34" s="2"/>
      <c r="CM34" s="2"/>
      <c r="CN34" s="2"/>
      <c r="CO34" s="2"/>
      <c r="CP34" s="2"/>
      <c r="CR34" s="2"/>
      <c r="CS34" s="2"/>
      <c r="CT34" s="2"/>
      <c r="CU34" s="2"/>
      <c r="CV34" s="2"/>
      <c r="CY34" s="2"/>
    </row>
    <row r="35" spans="1:106" x14ac:dyDescent="0.3">
      <c r="A35" t="str">
        <f t="shared" si="0"/>
        <v>2073</v>
      </c>
      <c r="B35" t="str">
        <f t="shared" si="1"/>
        <v xml:space="preserve">Alkalmazott informatika (gépterem, web) </v>
      </c>
      <c r="C35" t="str">
        <f t="shared" si="2"/>
        <v>6042073</v>
      </c>
      <c r="D35" t="str">
        <f t="shared" si="3"/>
        <v>Alkalmazott informatika (gépterem, web) 24</v>
      </c>
      <c r="E35" t="str">
        <f t="shared" si="4"/>
        <v>Nagyné Csóti Beáta2073</v>
      </c>
      <c r="F35" s="24" t="str">
        <f t="shared" si="5"/>
        <v>Alkalmazott informatika (Tb. 604, gépterem, web)</v>
      </c>
      <c r="G35" t="str">
        <f t="shared" si="6"/>
        <v/>
      </c>
      <c r="H35" t="str">
        <f t="shared" si="7"/>
        <v/>
      </c>
      <c r="I35" t="str">
        <f t="shared" si="8"/>
        <v/>
      </c>
      <c r="J35" t="str">
        <f t="shared" si="9"/>
        <v/>
      </c>
      <c r="K35" t="str">
        <f t="shared" si="10"/>
        <v/>
      </c>
      <c r="L35" t="str">
        <f t="shared" si="11"/>
        <v/>
      </c>
      <c r="M35" t="str">
        <f t="shared" si="12"/>
        <v/>
      </c>
      <c r="N35" t="str">
        <f t="shared" si="13"/>
        <v/>
      </c>
      <c r="O35" t="str">
        <f t="shared" si="14"/>
        <v/>
      </c>
      <c r="P35" t="str">
        <f t="shared" si="15"/>
        <v/>
      </c>
      <c r="Q35" t="str">
        <f t="shared" si="16"/>
        <v/>
      </c>
      <c r="R35" t="str">
        <f t="shared" si="17"/>
        <v/>
      </c>
      <c r="S35" t="str">
        <f t="shared" si="18"/>
        <v/>
      </c>
      <c r="T35" t="str">
        <f t="shared" si="19"/>
        <v/>
      </c>
      <c r="U35" t="str">
        <f t="shared" si="20"/>
        <v/>
      </c>
      <c r="V35" t="str">
        <f t="shared" si="21"/>
        <v/>
      </c>
      <c r="W35" t="str">
        <f t="shared" si="22"/>
        <v/>
      </c>
      <c r="X35" t="str">
        <f t="shared" si="23"/>
        <v/>
      </c>
      <c r="Y35" t="str">
        <f t="shared" si="24"/>
        <v>Alkalmazott informatika (, gépterem, web)</v>
      </c>
      <c r="Z35" t="str">
        <f t="shared" si="25"/>
        <v/>
      </c>
      <c r="AA35" t="str">
        <f t="shared" si="26"/>
        <v/>
      </c>
      <c r="AB35" t="str">
        <f t="shared" si="27"/>
        <v/>
      </c>
      <c r="AC35" t="str">
        <f t="shared" si="28"/>
        <v/>
      </c>
      <c r="AD35" t="str">
        <f t="shared" si="29"/>
        <v/>
      </c>
      <c r="AE35" t="str">
        <f t="shared" si="30"/>
        <v>2073</v>
      </c>
      <c r="AF35" t="str">
        <f t="shared" si="31"/>
        <v>2073</v>
      </c>
      <c r="AG35" t="str">
        <f t="shared" si="32"/>
        <v>2073</v>
      </c>
      <c r="AH35" t="str">
        <f t="shared" si="33"/>
        <v>2073</v>
      </c>
      <c r="AI35" t="str">
        <f t="shared" si="34"/>
        <v>2073</v>
      </c>
      <c r="AJ35" t="str">
        <f t="shared" si="35"/>
        <v>2073</v>
      </c>
      <c r="AK35" t="str">
        <f t="shared" si="36"/>
        <v/>
      </c>
      <c r="AL35" t="str">
        <f t="shared" si="37"/>
        <v/>
      </c>
      <c r="AM35" t="str">
        <f t="shared" si="38"/>
        <v/>
      </c>
      <c r="AN35" t="str">
        <f t="shared" si="39"/>
        <v/>
      </c>
      <c r="AO35" t="str">
        <f t="shared" si="40"/>
        <v/>
      </c>
      <c r="AP35" t="str">
        <f t="shared" si="41"/>
        <v/>
      </c>
      <c r="AQ35" t="str">
        <f t="shared" si="42"/>
        <v/>
      </c>
      <c r="AR35" t="str">
        <f t="shared" si="43"/>
        <v/>
      </c>
      <c r="AS35" t="str">
        <f t="shared" si="44"/>
        <v/>
      </c>
      <c r="AT35" t="str">
        <f t="shared" si="45"/>
        <v/>
      </c>
      <c r="AU35" t="str">
        <f t="shared" si="46"/>
        <v/>
      </c>
      <c r="AV35" t="str">
        <f t="shared" si="47"/>
        <v/>
      </c>
      <c r="AW35" t="str">
        <f t="shared" si="48"/>
        <v/>
      </c>
      <c r="AX35" t="str">
        <f t="shared" si="49"/>
        <v>Alkalmazott informatika (604, gépterem, web)</v>
      </c>
      <c r="AY35" s="2">
        <v>207</v>
      </c>
      <c r="AZ35" s="2">
        <v>3</v>
      </c>
      <c r="BA35" s="18">
        <f>VLOOKUP(AY35,segéd!$F$9:$G$38,2,FALSE)</f>
        <v>46060</v>
      </c>
      <c r="BB35" s="2" t="str">
        <f>VLOOKUP(AZ35,segéd!$F$1:$G$7,2,FALSE)</f>
        <v>11.30-13.00</v>
      </c>
      <c r="BC35" t="s">
        <v>23</v>
      </c>
      <c r="BD35" t="s">
        <v>263</v>
      </c>
      <c r="BE35" t="s">
        <v>164</v>
      </c>
      <c r="BG35" s="2">
        <v>604</v>
      </c>
      <c r="BH35" s="19" t="s">
        <v>220</v>
      </c>
      <c r="BI35" s="30" t="s">
        <v>1930</v>
      </c>
      <c r="BJ35" s="2">
        <f t="shared" si="50"/>
        <v>24</v>
      </c>
      <c r="BK35" s="2" t="str">
        <f>IF(BF35="","",VLOOKUP(BC35,segéd!O:P,2,FALSE))</f>
        <v/>
      </c>
      <c r="BL35" s="2">
        <f>IF(BG35="","",VLOOKUP(BC35,segéd!T:U,2,FALSE))</f>
        <v>24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G35" s="2"/>
      <c r="CH35" s="2"/>
      <c r="CI35" s="2"/>
      <c r="CJ35" s="2">
        <v>3</v>
      </c>
      <c r="CK35" s="2">
        <v>7</v>
      </c>
      <c r="CL35" s="2">
        <v>10</v>
      </c>
      <c r="CM35" s="2">
        <v>3</v>
      </c>
      <c r="CN35" s="2">
        <v>2</v>
      </c>
      <c r="CO35" s="2">
        <v>4</v>
      </c>
      <c r="CP35" s="2"/>
      <c r="CQ35" s="2"/>
      <c r="CR35" s="2"/>
      <c r="CS35" s="2"/>
      <c r="CT35" s="2"/>
      <c r="CU35" s="2"/>
      <c r="CV35" s="2"/>
      <c r="CY35" s="2"/>
    </row>
    <row r="36" spans="1:106" x14ac:dyDescent="0.3">
      <c r="A36" t="str">
        <f t="shared" si="0"/>
        <v>2073</v>
      </c>
      <c r="B36" t="str">
        <f t="shared" si="1"/>
        <v xml:space="preserve">Emberi erőforrás menedzsment (web) </v>
      </c>
      <c r="C36" t="str">
        <f t="shared" si="2"/>
        <v>4012073</v>
      </c>
      <c r="D36" t="str">
        <f t="shared" si="3"/>
        <v>Emberi erőforrás menedzsment (web) 5</v>
      </c>
      <c r="E36" t="str">
        <f t="shared" si="4"/>
        <v>Gyalogos Norbert2073</v>
      </c>
      <c r="F36" s="24" t="str">
        <f t="shared" si="5"/>
        <v>Emberi erőforrás menedzsment (Tb. 401, web)</v>
      </c>
      <c r="G36" t="str">
        <f t="shared" si="6"/>
        <v/>
      </c>
      <c r="H36" t="str">
        <f t="shared" si="7"/>
        <v/>
      </c>
      <c r="I36" t="str">
        <f t="shared" si="8"/>
        <v/>
      </c>
      <c r="J36" t="str">
        <f t="shared" si="9"/>
        <v/>
      </c>
      <c r="K36" t="str">
        <f t="shared" si="10"/>
        <v/>
      </c>
      <c r="L36" t="str">
        <f t="shared" si="11"/>
        <v/>
      </c>
      <c r="M36" t="str">
        <f t="shared" si="12"/>
        <v/>
      </c>
      <c r="N36" t="str">
        <f t="shared" si="13"/>
        <v/>
      </c>
      <c r="O36" t="str">
        <f t="shared" si="14"/>
        <v/>
      </c>
      <c r="P36" t="str">
        <f t="shared" si="15"/>
        <v/>
      </c>
      <c r="Q36" t="str">
        <f t="shared" si="16"/>
        <v/>
      </c>
      <c r="R36" t="str">
        <f t="shared" si="17"/>
        <v/>
      </c>
      <c r="S36" t="str">
        <f t="shared" si="18"/>
        <v/>
      </c>
      <c r="T36" t="str">
        <f t="shared" si="19"/>
        <v/>
      </c>
      <c r="U36" t="str">
        <f t="shared" si="20"/>
        <v/>
      </c>
      <c r="V36" t="str">
        <f t="shared" si="21"/>
        <v/>
      </c>
      <c r="W36" t="str">
        <f t="shared" si="22"/>
        <v/>
      </c>
      <c r="X36" t="str">
        <f t="shared" si="23"/>
        <v/>
      </c>
      <c r="Y36" t="str">
        <f t="shared" si="24"/>
        <v>Emberi erőforrás menedzsment (, web)</v>
      </c>
      <c r="Z36" t="str">
        <f t="shared" si="25"/>
        <v/>
      </c>
      <c r="AA36" t="str">
        <f t="shared" si="26"/>
        <v/>
      </c>
      <c r="AB36" t="str">
        <f t="shared" si="27"/>
        <v/>
      </c>
      <c r="AC36" t="str">
        <f t="shared" si="28"/>
        <v/>
      </c>
      <c r="AD36" t="str">
        <f t="shared" si="29"/>
        <v>2073</v>
      </c>
      <c r="AE36" t="str">
        <f t="shared" si="30"/>
        <v/>
      </c>
      <c r="AF36" t="str">
        <f t="shared" si="31"/>
        <v/>
      </c>
      <c r="AG36" t="str">
        <f t="shared" si="32"/>
        <v/>
      </c>
      <c r="AH36" t="str">
        <f t="shared" si="33"/>
        <v/>
      </c>
      <c r="AI36" t="str">
        <f t="shared" si="34"/>
        <v/>
      </c>
      <c r="AJ36" t="str">
        <f t="shared" si="35"/>
        <v/>
      </c>
      <c r="AK36" t="str">
        <f t="shared" si="36"/>
        <v/>
      </c>
      <c r="AL36" t="str">
        <f t="shared" si="37"/>
        <v/>
      </c>
      <c r="AM36" t="str">
        <f t="shared" si="38"/>
        <v/>
      </c>
      <c r="AN36" t="str">
        <f t="shared" si="39"/>
        <v/>
      </c>
      <c r="AO36" t="str">
        <f t="shared" si="40"/>
        <v/>
      </c>
      <c r="AP36" t="str">
        <f t="shared" si="41"/>
        <v/>
      </c>
      <c r="AQ36" t="str">
        <f t="shared" si="42"/>
        <v/>
      </c>
      <c r="AR36" t="str">
        <f t="shared" si="43"/>
        <v/>
      </c>
      <c r="AS36" t="str">
        <f t="shared" si="44"/>
        <v/>
      </c>
      <c r="AT36" t="str">
        <f t="shared" si="45"/>
        <v/>
      </c>
      <c r="AU36" t="str">
        <f t="shared" si="46"/>
        <v/>
      </c>
      <c r="AV36" t="str">
        <f t="shared" si="47"/>
        <v/>
      </c>
      <c r="AW36" t="str">
        <f t="shared" si="48"/>
        <v/>
      </c>
      <c r="AX36" t="str">
        <f t="shared" si="49"/>
        <v>Emberi erőforrás menedzsment (401, web)</v>
      </c>
      <c r="AY36" s="2">
        <v>207</v>
      </c>
      <c r="AZ36" s="2">
        <v>3</v>
      </c>
      <c r="BA36" s="18">
        <f>VLOOKUP(AY36,segéd!$F$9:$G$38,2,FALSE)</f>
        <v>46060</v>
      </c>
      <c r="BB36" s="2" t="str">
        <f>VLOOKUP(AZ36,segéd!$F$1:$G$7,2,FALSE)</f>
        <v>11.30-13.00</v>
      </c>
      <c r="BC36" t="s">
        <v>131</v>
      </c>
      <c r="BD36" t="s">
        <v>432</v>
      </c>
      <c r="BE36" t="s">
        <v>177</v>
      </c>
      <c r="BG36" s="2">
        <v>401</v>
      </c>
      <c r="BH36" s="2" t="s">
        <v>66</v>
      </c>
      <c r="BI36" s="30" t="s">
        <v>1931</v>
      </c>
      <c r="BJ36" s="2">
        <f t="shared" si="50"/>
        <v>5</v>
      </c>
      <c r="BK36" s="2" t="str">
        <f>IF(BF36="","",VLOOKUP(BC36,segéd!O:P,2,FALSE))</f>
        <v/>
      </c>
      <c r="BL36" s="2">
        <f>IF(BG36="","",VLOOKUP(BC36,segéd!T:U,2,FALSE))</f>
        <v>5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H36" s="2"/>
      <c r="CI36" s="2">
        <v>5</v>
      </c>
      <c r="CJ36" s="2"/>
      <c r="CK36" s="2"/>
      <c r="CL36" s="2"/>
      <c r="CM36" s="2"/>
      <c r="CN36" s="2"/>
      <c r="CO36" s="2"/>
      <c r="CP36" s="2"/>
      <c r="CR36" s="2"/>
      <c r="CS36" s="2"/>
      <c r="CT36" s="2"/>
      <c r="CU36" s="2"/>
      <c r="CV36" s="2"/>
      <c r="CY36" s="2"/>
    </row>
    <row r="37" spans="1:106" x14ac:dyDescent="0.3">
      <c r="A37" t="str">
        <f t="shared" si="0"/>
        <v>2073</v>
      </c>
      <c r="B37" t="str">
        <f t="shared" si="1"/>
        <v xml:space="preserve">Épf., bizt. rendszerek irányítása (web) </v>
      </c>
      <c r="C37" t="str">
        <f t="shared" si="2"/>
        <v>2162073</v>
      </c>
      <c r="D37" t="str">
        <f t="shared" si="3"/>
        <v>Épf., bizt. rendszerek irányítása (web) 8</v>
      </c>
      <c r="E37" t="str">
        <f t="shared" si="4"/>
        <v>Zalahegyi Zoltán2073</v>
      </c>
      <c r="F37" s="24" t="str">
        <f t="shared" si="5"/>
        <v>Épf., bizt. rendszerek irányítása (Tb. 216, web)</v>
      </c>
      <c r="G37" t="str">
        <f t="shared" si="6"/>
        <v/>
      </c>
      <c r="H37" t="str">
        <f t="shared" si="7"/>
        <v/>
      </c>
      <c r="I37" t="str">
        <f t="shared" si="8"/>
        <v/>
      </c>
      <c r="J37" t="str">
        <f t="shared" si="9"/>
        <v/>
      </c>
      <c r="K37" t="str">
        <f t="shared" si="10"/>
        <v/>
      </c>
      <c r="L37" t="str">
        <f t="shared" si="11"/>
        <v/>
      </c>
      <c r="M37" t="str">
        <f t="shared" si="12"/>
        <v/>
      </c>
      <c r="N37" t="str">
        <f t="shared" si="13"/>
        <v/>
      </c>
      <c r="O37" t="str">
        <f t="shared" si="14"/>
        <v/>
      </c>
      <c r="P37" t="str">
        <f t="shared" si="15"/>
        <v/>
      </c>
      <c r="Q37" t="str">
        <f t="shared" si="16"/>
        <v/>
      </c>
      <c r="R37" t="str">
        <f t="shared" si="17"/>
        <v/>
      </c>
      <c r="S37" t="str">
        <f t="shared" si="18"/>
        <v/>
      </c>
      <c r="T37" t="str">
        <f t="shared" si="19"/>
        <v/>
      </c>
      <c r="U37" t="str">
        <f t="shared" si="20"/>
        <v/>
      </c>
      <c r="V37" t="str">
        <f t="shared" si="21"/>
        <v/>
      </c>
      <c r="W37" t="str">
        <f t="shared" si="22"/>
        <v/>
      </c>
      <c r="X37" t="str">
        <f t="shared" si="23"/>
        <v/>
      </c>
      <c r="Y37" t="str">
        <f t="shared" si="24"/>
        <v>Épf., bizt. rendszerek irányítása (, web)</v>
      </c>
      <c r="Z37" t="str">
        <f t="shared" si="25"/>
        <v/>
      </c>
      <c r="AA37" t="str">
        <f t="shared" si="26"/>
        <v/>
      </c>
      <c r="AB37" t="str">
        <f t="shared" si="27"/>
        <v/>
      </c>
      <c r="AC37" t="str">
        <f t="shared" si="28"/>
        <v/>
      </c>
      <c r="AD37" t="str">
        <f t="shared" si="29"/>
        <v/>
      </c>
      <c r="AE37" t="str">
        <f t="shared" si="30"/>
        <v/>
      </c>
      <c r="AF37" t="str">
        <f t="shared" si="31"/>
        <v/>
      </c>
      <c r="AG37" t="str">
        <f t="shared" si="32"/>
        <v/>
      </c>
      <c r="AH37" t="str">
        <f t="shared" si="33"/>
        <v/>
      </c>
      <c r="AI37" t="str">
        <f t="shared" si="34"/>
        <v/>
      </c>
      <c r="AJ37" t="str">
        <f t="shared" si="35"/>
        <v/>
      </c>
      <c r="AK37" t="str">
        <f t="shared" si="36"/>
        <v/>
      </c>
      <c r="AL37" t="str">
        <f t="shared" si="37"/>
        <v/>
      </c>
      <c r="AM37" t="str">
        <f t="shared" si="38"/>
        <v/>
      </c>
      <c r="AN37" t="str">
        <f t="shared" si="39"/>
        <v/>
      </c>
      <c r="AO37" t="str">
        <f t="shared" si="40"/>
        <v/>
      </c>
      <c r="AP37" t="str">
        <f t="shared" si="41"/>
        <v/>
      </c>
      <c r="AQ37" t="str">
        <f t="shared" si="42"/>
        <v/>
      </c>
      <c r="AR37" t="str">
        <f t="shared" si="43"/>
        <v/>
      </c>
      <c r="AS37" t="str">
        <f t="shared" si="44"/>
        <v>2073</v>
      </c>
      <c r="AT37" t="str">
        <f t="shared" si="45"/>
        <v/>
      </c>
      <c r="AU37" t="str">
        <f t="shared" si="46"/>
        <v/>
      </c>
      <c r="AV37" t="str">
        <f t="shared" si="47"/>
        <v/>
      </c>
      <c r="AW37" t="str">
        <f t="shared" si="48"/>
        <v/>
      </c>
      <c r="AX37" t="str">
        <f t="shared" si="49"/>
        <v>Épf., bizt. rendszerek irányítása (216, web)</v>
      </c>
      <c r="AY37" s="2">
        <v>207</v>
      </c>
      <c r="AZ37" s="2">
        <v>3</v>
      </c>
      <c r="BA37" s="18">
        <f>VLOOKUP(AY37,segéd!$F$9:$G$38,2,FALSE)</f>
        <v>46060</v>
      </c>
      <c r="BB37" s="2" t="str">
        <f>VLOOKUP(AZ37,segéd!$F$1:$G$7,2,FALSE)</f>
        <v>11.30-13.00</v>
      </c>
      <c r="BC37" t="s">
        <v>398</v>
      </c>
      <c r="BD37" s="20" t="s">
        <v>313</v>
      </c>
      <c r="BE37" t="s">
        <v>164</v>
      </c>
      <c r="BG37" s="2">
        <v>216</v>
      </c>
      <c r="BH37" s="2" t="s">
        <v>66</v>
      </c>
      <c r="BI37" s="30" t="s">
        <v>1932</v>
      </c>
      <c r="BJ37" s="2">
        <f t="shared" si="50"/>
        <v>8</v>
      </c>
      <c r="BK37" s="2" t="str">
        <f>IF(BF37="","",VLOOKUP(BC37,segéd!O:P,2,FALSE))</f>
        <v/>
      </c>
      <c r="BL37" s="2">
        <f>IF(BG37="","",VLOOKUP(BC37,segéd!T:U,2,FALSE))</f>
        <v>8</v>
      </c>
      <c r="CH37" s="2"/>
      <c r="CI37" s="2"/>
      <c r="CP37" s="2"/>
      <c r="CX37" s="2">
        <v>8</v>
      </c>
    </row>
    <row r="38" spans="1:106" x14ac:dyDescent="0.3">
      <c r="A38" t="str">
        <f t="shared" si="0"/>
        <v>2172073</v>
      </c>
      <c r="B38" t="str">
        <f t="shared" si="1"/>
        <v>Fogyasztói magatartásvizsgálat (web) 11</v>
      </c>
      <c r="C38" t="str">
        <f t="shared" si="2"/>
        <v>2073</v>
      </c>
      <c r="D38" t="str">
        <f t="shared" si="3"/>
        <v xml:space="preserve">Fogyasztói magatartásvizsgálat (web) </v>
      </c>
      <c r="E38" t="str">
        <f t="shared" si="4"/>
        <v>Rózsa Zoltán2073</v>
      </c>
      <c r="F38" s="24" t="str">
        <f t="shared" si="5"/>
        <v>Fogyasztói magatartásvizsgálat (Bp. 217, web)</v>
      </c>
      <c r="G38" t="str">
        <f t="shared" si="6"/>
        <v/>
      </c>
      <c r="H38" t="str">
        <f t="shared" si="7"/>
        <v/>
      </c>
      <c r="I38" t="str">
        <f t="shared" si="8"/>
        <v/>
      </c>
      <c r="J38" t="str">
        <f t="shared" si="9"/>
        <v/>
      </c>
      <c r="K38" t="str">
        <f t="shared" si="10"/>
        <v/>
      </c>
      <c r="L38" t="str">
        <f t="shared" si="11"/>
        <v>2073</v>
      </c>
      <c r="M38" t="str">
        <f t="shared" si="12"/>
        <v/>
      </c>
      <c r="N38" t="str">
        <f t="shared" si="13"/>
        <v/>
      </c>
      <c r="O38" t="str">
        <f t="shared" si="14"/>
        <v/>
      </c>
      <c r="P38" t="str">
        <f t="shared" si="15"/>
        <v/>
      </c>
      <c r="Q38" t="str">
        <f t="shared" si="16"/>
        <v/>
      </c>
      <c r="R38" t="str">
        <f t="shared" si="17"/>
        <v/>
      </c>
      <c r="S38" t="str">
        <f t="shared" si="18"/>
        <v/>
      </c>
      <c r="T38" t="str">
        <f t="shared" si="19"/>
        <v/>
      </c>
      <c r="U38" t="str">
        <f t="shared" si="20"/>
        <v/>
      </c>
      <c r="V38" t="str">
        <f t="shared" si="21"/>
        <v/>
      </c>
      <c r="W38" t="str">
        <f t="shared" si="22"/>
        <v/>
      </c>
      <c r="X38" t="str">
        <f t="shared" si="23"/>
        <v/>
      </c>
      <c r="Y38" t="str">
        <f t="shared" si="24"/>
        <v>Fogyasztói magatartásvizsgálat (217, web)</v>
      </c>
      <c r="Z38" t="str">
        <f t="shared" si="25"/>
        <v/>
      </c>
      <c r="AA38" t="str">
        <f t="shared" si="26"/>
        <v/>
      </c>
      <c r="AB38" t="str">
        <f t="shared" si="27"/>
        <v/>
      </c>
      <c r="AC38" t="str">
        <f t="shared" si="28"/>
        <v/>
      </c>
      <c r="AD38" t="str">
        <f t="shared" si="29"/>
        <v/>
      </c>
      <c r="AE38" t="str">
        <f t="shared" si="30"/>
        <v/>
      </c>
      <c r="AF38" t="str">
        <f t="shared" si="31"/>
        <v/>
      </c>
      <c r="AG38" t="str">
        <f t="shared" si="32"/>
        <v/>
      </c>
      <c r="AH38" t="str">
        <f t="shared" si="33"/>
        <v/>
      </c>
      <c r="AI38" t="str">
        <f t="shared" si="34"/>
        <v/>
      </c>
      <c r="AJ38" t="str">
        <f t="shared" si="35"/>
        <v/>
      </c>
      <c r="AK38" t="str">
        <f t="shared" si="36"/>
        <v/>
      </c>
      <c r="AL38" t="str">
        <f t="shared" si="37"/>
        <v/>
      </c>
      <c r="AM38" t="str">
        <f t="shared" si="38"/>
        <v/>
      </c>
      <c r="AN38" t="str">
        <f t="shared" si="39"/>
        <v/>
      </c>
      <c r="AO38" t="str">
        <f t="shared" si="40"/>
        <v/>
      </c>
      <c r="AP38" t="str">
        <f t="shared" si="41"/>
        <v/>
      </c>
      <c r="AQ38" t="str">
        <f t="shared" si="42"/>
        <v/>
      </c>
      <c r="AR38" t="str">
        <f t="shared" si="43"/>
        <v/>
      </c>
      <c r="AS38" t="str">
        <f t="shared" si="44"/>
        <v/>
      </c>
      <c r="AT38" t="str">
        <f t="shared" si="45"/>
        <v/>
      </c>
      <c r="AU38" t="str">
        <f t="shared" si="46"/>
        <v/>
      </c>
      <c r="AV38" t="str">
        <f t="shared" si="47"/>
        <v/>
      </c>
      <c r="AW38" t="str">
        <f t="shared" si="48"/>
        <v/>
      </c>
      <c r="AX38" t="str">
        <f t="shared" si="49"/>
        <v>Fogyasztói magatartásvizsgálat (, web)</v>
      </c>
      <c r="AY38" s="2">
        <v>207</v>
      </c>
      <c r="AZ38" s="2">
        <v>3</v>
      </c>
      <c r="BA38" s="18">
        <f>VLOOKUP(AY38,segéd!$F$9:$G$38,2,FALSE)</f>
        <v>46060</v>
      </c>
      <c r="BB38" s="2" t="str">
        <f>VLOOKUP(AZ38,segéd!$F$1:$G$7,2,FALSE)</f>
        <v>11.30-13.00</v>
      </c>
      <c r="BC38" s="20" t="s">
        <v>415</v>
      </c>
      <c r="BD38" t="s">
        <v>431</v>
      </c>
      <c r="BE38" s="20" t="s">
        <v>175</v>
      </c>
      <c r="BF38" s="19">
        <v>217</v>
      </c>
      <c r="BH38" s="19" t="s">
        <v>66</v>
      </c>
      <c r="BI38" s="30" t="s">
        <v>1933</v>
      </c>
      <c r="BJ38" s="2">
        <f t="shared" si="50"/>
        <v>11</v>
      </c>
      <c r="BK38" s="2">
        <f>IF(BF38="","",VLOOKUP(BC38,segéd!O:P,2,FALSE))</f>
        <v>11</v>
      </c>
      <c r="BL38" s="2" t="str">
        <f>IF(BG38="","",VLOOKUP(BC38,segéd!T:U,2,FALSE))</f>
        <v/>
      </c>
      <c r="BQ38" s="2"/>
      <c r="BR38" s="2">
        <v>11</v>
      </c>
      <c r="CH38" s="2"/>
      <c r="CP38" s="2"/>
    </row>
    <row r="39" spans="1:106" x14ac:dyDescent="0.3">
      <c r="A39" t="str">
        <f t="shared" si="0"/>
        <v>2073</v>
      </c>
      <c r="B39" t="str">
        <f t="shared" si="1"/>
        <v xml:space="preserve">Folyamatok fejlesztése - Lean (web) </v>
      </c>
      <c r="C39" t="str">
        <f t="shared" si="2"/>
        <v>2172073</v>
      </c>
      <c r="D39" t="str">
        <f t="shared" si="3"/>
        <v>Folyamatok fejlesztése - Lean (web) 17</v>
      </c>
      <c r="E39" t="str">
        <f t="shared" si="4"/>
        <v>Böröczki Ágoston2073</v>
      </c>
      <c r="F39" s="24" t="str">
        <f t="shared" si="5"/>
        <v>Folyamatok fejlesztése - Lean (Tb. 217, web)</v>
      </c>
      <c r="G39" t="str">
        <f t="shared" si="6"/>
        <v/>
      </c>
      <c r="H39" t="str">
        <f t="shared" si="7"/>
        <v/>
      </c>
      <c r="I39" t="str">
        <f t="shared" si="8"/>
        <v/>
      </c>
      <c r="J39" t="str">
        <f t="shared" si="9"/>
        <v/>
      </c>
      <c r="K39" t="str">
        <f t="shared" si="10"/>
        <v/>
      </c>
      <c r="L39" t="str">
        <f t="shared" si="11"/>
        <v/>
      </c>
      <c r="M39" t="str">
        <f t="shared" si="12"/>
        <v/>
      </c>
      <c r="N39" t="str">
        <f t="shared" si="13"/>
        <v/>
      </c>
      <c r="O39" t="str">
        <f t="shared" si="14"/>
        <v/>
      </c>
      <c r="P39" t="str">
        <f t="shared" si="15"/>
        <v/>
      </c>
      <c r="Q39" t="str">
        <f t="shared" si="16"/>
        <v/>
      </c>
      <c r="R39" t="str">
        <f t="shared" si="17"/>
        <v/>
      </c>
      <c r="S39" t="str">
        <f t="shared" si="18"/>
        <v/>
      </c>
      <c r="T39" t="str">
        <f t="shared" si="19"/>
        <v/>
      </c>
      <c r="U39" t="str">
        <f t="shared" si="20"/>
        <v/>
      </c>
      <c r="V39" t="str">
        <f t="shared" si="21"/>
        <v/>
      </c>
      <c r="W39" t="str">
        <f t="shared" si="22"/>
        <v/>
      </c>
      <c r="X39" t="str">
        <f t="shared" si="23"/>
        <v/>
      </c>
      <c r="Y39" t="str">
        <f t="shared" si="24"/>
        <v>Folyamatok fejlesztése - Lean (, web)</v>
      </c>
      <c r="Z39" t="str">
        <f t="shared" si="25"/>
        <v/>
      </c>
      <c r="AA39" t="str">
        <f t="shared" si="26"/>
        <v/>
      </c>
      <c r="AB39" t="str">
        <f t="shared" si="27"/>
        <v/>
      </c>
      <c r="AC39" t="str">
        <f t="shared" si="28"/>
        <v/>
      </c>
      <c r="AD39" t="str">
        <f t="shared" si="29"/>
        <v/>
      </c>
      <c r="AE39" t="str">
        <f t="shared" si="30"/>
        <v/>
      </c>
      <c r="AF39" t="str">
        <f t="shared" si="31"/>
        <v/>
      </c>
      <c r="AG39" t="str">
        <f t="shared" si="32"/>
        <v/>
      </c>
      <c r="AH39" t="str">
        <f t="shared" si="33"/>
        <v/>
      </c>
      <c r="AI39" t="str">
        <f t="shared" si="34"/>
        <v/>
      </c>
      <c r="AJ39" t="str">
        <f t="shared" si="35"/>
        <v/>
      </c>
      <c r="AK39" t="str">
        <f t="shared" si="36"/>
        <v/>
      </c>
      <c r="AL39" t="str">
        <f t="shared" si="37"/>
        <v/>
      </c>
      <c r="AM39" t="str">
        <f t="shared" si="38"/>
        <v/>
      </c>
      <c r="AN39" t="str">
        <f t="shared" si="39"/>
        <v/>
      </c>
      <c r="AO39" t="str">
        <f t="shared" si="40"/>
        <v/>
      </c>
      <c r="AP39" t="str">
        <f t="shared" si="41"/>
        <v/>
      </c>
      <c r="AQ39" t="str">
        <f t="shared" si="42"/>
        <v/>
      </c>
      <c r="AR39" t="str">
        <f t="shared" si="43"/>
        <v>2073</v>
      </c>
      <c r="AS39" t="str">
        <f t="shared" si="44"/>
        <v/>
      </c>
      <c r="AT39" t="str">
        <f t="shared" si="45"/>
        <v/>
      </c>
      <c r="AU39" t="str">
        <f t="shared" si="46"/>
        <v/>
      </c>
      <c r="AV39" t="str">
        <f t="shared" si="47"/>
        <v/>
      </c>
      <c r="AW39" t="str">
        <f t="shared" si="48"/>
        <v/>
      </c>
      <c r="AX39" t="str">
        <f t="shared" si="49"/>
        <v>Folyamatok fejlesztése - Lean (217, web)</v>
      </c>
      <c r="AY39" s="2">
        <v>207</v>
      </c>
      <c r="AZ39" s="2">
        <v>3</v>
      </c>
      <c r="BA39" s="18">
        <f>VLOOKUP(AY39,segéd!$F$9:$G$38,2,FALSE)</f>
        <v>46060</v>
      </c>
      <c r="BB39" s="2" t="str">
        <f>VLOOKUP(AZ39,segéd!$F$1:$G$7,2,FALSE)</f>
        <v>11.30-13.00</v>
      </c>
      <c r="BC39" t="s">
        <v>119</v>
      </c>
      <c r="BD39" t="s">
        <v>181</v>
      </c>
      <c r="BE39" t="s">
        <v>164</v>
      </c>
      <c r="BG39" s="2">
        <v>217</v>
      </c>
      <c r="BH39" s="2" t="s">
        <v>66</v>
      </c>
      <c r="BI39" s="30" t="s">
        <v>1934</v>
      </c>
      <c r="BJ39" s="2">
        <f t="shared" si="50"/>
        <v>17</v>
      </c>
      <c r="BK39" s="2" t="str">
        <f>IF(BF39="","",VLOOKUP(BC39,segéd!O:P,2,FALSE))</f>
        <v/>
      </c>
      <c r="BL39" s="2">
        <f>IF(BG39="","",VLOOKUP(BC39,segéd!T:U,2,FALSE))</f>
        <v>17</v>
      </c>
      <c r="BM39" s="2"/>
      <c r="BN39" s="2"/>
      <c r="BO39" s="2"/>
      <c r="BP39" s="2"/>
      <c r="BQ39" s="2"/>
      <c r="BR39" s="2"/>
      <c r="BS39" s="2"/>
      <c r="BT39" s="2"/>
      <c r="BU39" s="2"/>
      <c r="BZ39" s="2"/>
      <c r="CA39" s="2"/>
      <c r="CD39" s="2"/>
      <c r="CE39" s="2"/>
      <c r="CF39" s="19"/>
      <c r="CG39" s="2"/>
      <c r="CH39" s="2"/>
      <c r="CI39" s="2"/>
      <c r="CJ39" s="2"/>
      <c r="CP39" s="2"/>
      <c r="CR39" s="2"/>
      <c r="CS39" s="2"/>
      <c r="CU39" s="2"/>
      <c r="CV39" s="2"/>
      <c r="CW39" s="2">
        <v>16</v>
      </c>
    </row>
    <row r="40" spans="1:106" x14ac:dyDescent="0.3">
      <c r="A40" t="str">
        <f t="shared" si="0"/>
        <v>2073</v>
      </c>
      <c r="B40" t="str">
        <f t="shared" si="1"/>
        <v xml:space="preserve">Gazdasági matematika II. (web) </v>
      </c>
      <c r="C40" t="str">
        <f t="shared" si="2"/>
        <v>2152073</v>
      </c>
      <c r="D40" t="str">
        <f t="shared" si="3"/>
        <v>Gazdasági matematika II. (web) 63</v>
      </c>
      <c r="E40" t="str">
        <f t="shared" si="4"/>
        <v>Kovács Gergely2073</v>
      </c>
      <c r="F40" s="24" t="str">
        <f t="shared" si="5"/>
        <v>Gazdasági matematika II. (Tb. 215, web)</v>
      </c>
      <c r="G40" t="str">
        <f t="shared" si="6"/>
        <v/>
      </c>
      <c r="H40" t="str">
        <f t="shared" si="7"/>
        <v/>
      </c>
      <c r="I40" t="str">
        <f t="shared" si="8"/>
        <v/>
      </c>
      <c r="J40" t="str">
        <f t="shared" si="9"/>
        <v/>
      </c>
      <c r="K40" t="str">
        <f t="shared" si="10"/>
        <v/>
      </c>
      <c r="L40" t="str">
        <f t="shared" si="11"/>
        <v/>
      </c>
      <c r="M40" t="str">
        <f t="shared" si="12"/>
        <v/>
      </c>
      <c r="N40" t="str">
        <f t="shared" si="13"/>
        <v/>
      </c>
      <c r="O40" t="str">
        <f t="shared" si="14"/>
        <v/>
      </c>
      <c r="P40" t="str">
        <f t="shared" si="15"/>
        <v/>
      </c>
      <c r="Q40" t="str">
        <f t="shared" si="16"/>
        <v/>
      </c>
      <c r="R40" t="str">
        <f t="shared" si="17"/>
        <v/>
      </c>
      <c r="S40" t="str">
        <f t="shared" si="18"/>
        <v/>
      </c>
      <c r="T40" t="str">
        <f t="shared" si="19"/>
        <v/>
      </c>
      <c r="U40" t="str">
        <f t="shared" si="20"/>
        <v/>
      </c>
      <c r="V40" t="str">
        <f t="shared" si="21"/>
        <v/>
      </c>
      <c r="W40" t="str">
        <f t="shared" si="22"/>
        <v/>
      </c>
      <c r="X40" t="str">
        <f t="shared" si="23"/>
        <v/>
      </c>
      <c r="Y40" t="str">
        <f t="shared" si="24"/>
        <v>Gazdasági matematika II. (, web)</v>
      </c>
      <c r="Z40" t="str">
        <f t="shared" si="25"/>
        <v>2073</v>
      </c>
      <c r="AA40" t="str">
        <f t="shared" si="26"/>
        <v/>
      </c>
      <c r="AB40" t="str">
        <f t="shared" si="27"/>
        <v/>
      </c>
      <c r="AC40" t="str">
        <f t="shared" si="28"/>
        <v/>
      </c>
      <c r="AD40" t="str">
        <f t="shared" si="29"/>
        <v/>
      </c>
      <c r="AE40" t="str">
        <f t="shared" si="30"/>
        <v/>
      </c>
      <c r="AF40" t="str">
        <f t="shared" si="31"/>
        <v/>
      </c>
      <c r="AG40" t="str">
        <f t="shared" si="32"/>
        <v/>
      </c>
      <c r="AH40" t="str">
        <f t="shared" si="33"/>
        <v/>
      </c>
      <c r="AI40" t="str">
        <f t="shared" si="34"/>
        <v/>
      </c>
      <c r="AJ40" t="str">
        <f t="shared" si="35"/>
        <v/>
      </c>
      <c r="AK40" t="str">
        <f t="shared" si="36"/>
        <v/>
      </c>
      <c r="AL40" t="str">
        <f t="shared" si="37"/>
        <v/>
      </c>
      <c r="AM40" t="str">
        <f t="shared" si="38"/>
        <v/>
      </c>
      <c r="AN40" t="str">
        <f t="shared" si="39"/>
        <v/>
      </c>
      <c r="AO40" t="str">
        <f t="shared" si="40"/>
        <v/>
      </c>
      <c r="AP40" t="str">
        <f t="shared" si="41"/>
        <v/>
      </c>
      <c r="AQ40" t="str">
        <f t="shared" si="42"/>
        <v/>
      </c>
      <c r="AR40" t="str">
        <f t="shared" si="43"/>
        <v/>
      </c>
      <c r="AS40" t="str">
        <f t="shared" si="44"/>
        <v/>
      </c>
      <c r="AT40" t="str">
        <f t="shared" si="45"/>
        <v/>
      </c>
      <c r="AU40" t="str">
        <f t="shared" si="46"/>
        <v/>
      </c>
      <c r="AV40" t="str">
        <f t="shared" si="47"/>
        <v/>
      </c>
      <c r="AW40" t="str">
        <f t="shared" si="48"/>
        <v/>
      </c>
      <c r="AX40" t="str">
        <f t="shared" si="49"/>
        <v>Gazdasági matematika II. (215, web)</v>
      </c>
      <c r="AY40" s="2">
        <v>207</v>
      </c>
      <c r="AZ40" s="2">
        <v>3</v>
      </c>
      <c r="BA40" s="18">
        <f>VLOOKUP(AY40,segéd!$F$9:$G$38,2,FALSE)</f>
        <v>46060</v>
      </c>
      <c r="BB40" s="2" t="str">
        <f>VLOOKUP(AZ40,segéd!$F$1:$G$7,2,FALSE)</f>
        <v>11.30-13.00</v>
      </c>
      <c r="BC40" t="s">
        <v>33</v>
      </c>
      <c r="BD40" t="s">
        <v>8</v>
      </c>
      <c r="BE40" t="s">
        <v>164</v>
      </c>
      <c r="BG40" s="2">
        <v>215</v>
      </c>
      <c r="BH40" s="2" t="s">
        <v>66</v>
      </c>
      <c r="BI40" s="30" t="s">
        <v>2035</v>
      </c>
      <c r="BJ40" s="2">
        <f t="shared" si="50"/>
        <v>63</v>
      </c>
      <c r="BK40" s="2" t="str">
        <f>IF(BF40="","",VLOOKUP(BC40,segéd!O:P,2,FALSE))</f>
        <v/>
      </c>
      <c r="BL40" s="2">
        <f>IF(BG40="","",VLOOKUP(BC40,segéd!T:U,2,FALSE))</f>
        <v>63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>
        <v>74</v>
      </c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Y40" s="2"/>
    </row>
    <row r="41" spans="1:106" x14ac:dyDescent="0.3">
      <c r="A41" t="str">
        <f t="shared" si="0"/>
        <v>2073</v>
      </c>
      <c r="B41" t="str">
        <f t="shared" si="1"/>
        <v xml:space="preserve">Karbantartás elmélet (web) </v>
      </c>
      <c r="C41" t="str">
        <f t="shared" si="2"/>
        <v>4042073</v>
      </c>
      <c r="D41" t="str">
        <f t="shared" si="3"/>
        <v>Karbantartás elmélet (web) 7</v>
      </c>
      <c r="E41" t="str">
        <f t="shared" si="4"/>
        <v>Lukács András2073</v>
      </c>
      <c r="F41" s="24" t="str">
        <f t="shared" si="5"/>
        <v>Karbantartás elmélet (Tb. 404, web)</v>
      </c>
      <c r="G41" t="str">
        <f t="shared" si="6"/>
        <v/>
      </c>
      <c r="H41" t="str">
        <f t="shared" si="7"/>
        <v/>
      </c>
      <c r="I41" t="str">
        <f t="shared" si="8"/>
        <v/>
      </c>
      <c r="J41" t="str">
        <f t="shared" si="9"/>
        <v/>
      </c>
      <c r="K41" t="str">
        <f t="shared" si="10"/>
        <v/>
      </c>
      <c r="L41" t="str">
        <f t="shared" si="11"/>
        <v/>
      </c>
      <c r="M41" t="str">
        <f t="shared" si="12"/>
        <v/>
      </c>
      <c r="N41" t="str">
        <f t="shared" si="13"/>
        <v/>
      </c>
      <c r="O41" t="str">
        <f t="shared" si="14"/>
        <v/>
      </c>
      <c r="P41" t="str">
        <f t="shared" si="15"/>
        <v/>
      </c>
      <c r="Q41" t="str">
        <f t="shared" si="16"/>
        <v/>
      </c>
      <c r="R41" t="str">
        <f t="shared" si="17"/>
        <v/>
      </c>
      <c r="S41" t="str">
        <f t="shared" si="18"/>
        <v/>
      </c>
      <c r="T41" t="str">
        <f t="shared" si="19"/>
        <v/>
      </c>
      <c r="U41" t="str">
        <f t="shared" si="20"/>
        <v/>
      </c>
      <c r="V41" t="str">
        <f t="shared" si="21"/>
        <v/>
      </c>
      <c r="W41" t="str">
        <f t="shared" si="22"/>
        <v/>
      </c>
      <c r="X41" t="str">
        <f t="shared" si="23"/>
        <v/>
      </c>
      <c r="Y41" t="str">
        <f t="shared" si="24"/>
        <v>Karbantartás elmélet (, web)</v>
      </c>
      <c r="Z41" t="str">
        <f t="shared" si="25"/>
        <v/>
      </c>
      <c r="AA41" t="str">
        <f t="shared" si="26"/>
        <v/>
      </c>
      <c r="AB41" t="str">
        <f t="shared" si="27"/>
        <v/>
      </c>
      <c r="AC41" t="str">
        <f t="shared" si="28"/>
        <v/>
      </c>
      <c r="AD41" t="str">
        <f t="shared" si="29"/>
        <v/>
      </c>
      <c r="AE41" t="str">
        <f t="shared" si="30"/>
        <v/>
      </c>
      <c r="AF41" t="str">
        <f t="shared" si="31"/>
        <v/>
      </c>
      <c r="AG41" t="str">
        <f t="shared" si="32"/>
        <v/>
      </c>
      <c r="AH41" t="str">
        <f t="shared" si="33"/>
        <v/>
      </c>
      <c r="AI41" t="str">
        <f t="shared" si="34"/>
        <v/>
      </c>
      <c r="AJ41" t="str">
        <f t="shared" si="35"/>
        <v/>
      </c>
      <c r="AK41" t="str">
        <f t="shared" si="36"/>
        <v/>
      </c>
      <c r="AL41" t="str">
        <f t="shared" si="37"/>
        <v/>
      </c>
      <c r="AM41" t="str">
        <f t="shared" si="38"/>
        <v/>
      </c>
      <c r="AN41" t="str">
        <f t="shared" si="39"/>
        <v/>
      </c>
      <c r="AO41" t="str">
        <f t="shared" si="40"/>
        <v/>
      </c>
      <c r="AP41" t="str">
        <f t="shared" si="41"/>
        <v/>
      </c>
      <c r="AQ41" t="str">
        <f t="shared" si="42"/>
        <v/>
      </c>
      <c r="AR41" t="str">
        <f t="shared" si="43"/>
        <v/>
      </c>
      <c r="AS41" t="str">
        <f t="shared" si="44"/>
        <v/>
      </c>
      <c r="AT41" t="str">
        <f t="shared" si="45"/>
        <v/>
      </c>
      <c r="AU41" t="str">
        <f t="shared" si="46"/>
        <v>2073</v>
      </c>
      <c r="AV41" t="str">
        <f t="shared" si="47"/>
        <v/>
      </c>
      <c r="AW41" t="str">
        <f t="shared" si="48"/>
        <v/>
      </c>
      <c r="AX41" t="str">
        <f t="shared" si="49"/>
        <v>Karbantartás elmélet (404, web)</v>
      </c>
      <c r="AY41" s="2">
        <v>207</v>
      </c>
      <c r="AZ41" s="2">
        <v>3</v>
      </c>
      <c r="BA41" s="18">
        <f>VLOOKUP(AY41,segéd!$F$9:$G$38,2,FALSE)</f>
        <v>46060</v>
      </c>
      <c r="BB41" s="2" t="str">
        <f>VLOOKUP(AZ41,segéd!$F$1:$G$7,2,FALSE)</f>
        <v>11.30-13.00</v>
      </c>
      <c r="BC41" t="s">
        <v>406</v>
      </c>
      <c r="BD41" t="s">
        <v>502</v>
      </c>
      <c r="BE41" t="s">
        <v>164</v>
      </c>
      <c r="BG41" s="2">
        <v>404</v>
      </c>
      <c r="BH41" s="2" t="s">
        <v>66</v>
      </c>
      <c r="BI41" s="30" t="s">
        <v>1936</v>
      </c>
      <c r="BJ41" s="2">
        <f t="shared" si="50"/>
        <v>7</v>
      </c>
      <c r="BK41" s="2" t="str">
        <f>IF(BF41="","",VLOOKUP(BC41,segéd!O:P,2,FALSE))</f>
        <v/>
      </c>
      <c r="BL41" s="2">
        <f>IF(BG41="","",VLOOKUP(BC41,segéd!T:U,2,FALSE))</f>
        <v>7</v>
      </c>
      <c r="BM41" s="2"/>
      <c r="BN41" s="2"/>
      <c r="BO41" s="2"/>
      <c r="BP41" s="2"/>
      <c r="BQ41" s="2"/>
      <c r="BR41" s="2"/>
      <c r="BS41" s="2"/>
      <c r="BT41" s="2"/>
      <c r="BU41" s="2"/>
      <c r="CA41" s="2"/>
      <c r="CD41" s="2"/>
      <c r="CE41" s="2"/>
      <c r="CF41" s="19"/>
      <c r="CG41" s="2"/>
      <c r="CP41" s="2"/>
      <c r="CQ41" s="2"/>
      <c r="CR41" s="2"/>
      <c r="CS41" s="2"/>
      <c r="CU41" s="2"/>
      <c r="CV41" s="2"/>
      <c r="CZ41" s="2">
        <v>9</v>
      </c>
      <c r="DA41" s="19"/>
    </row>
    <row r="42" spans="1:106" x14ac:dyDescent="0.3">
      <c r="A42" t="str">
        <f t="shared" si="0"/>
        <v>2073</v>
      </c>
      <c r="B42" t="str">
        <f t="shared" si="1"/>
        <v xml:space="preserve">Lézeres anyagmegmunkálás (web) </v>
      </c>
      <c r="C42" t="str">
        <f t="shared" si="2"/>
        <v>32073</v>
      </c>
      <c r="D42" t="str">
        <f t="shared" si="3"/>
        <v>Lézeres anyagmegmunkálás (web) 9</v>
      </c>
      <c r="E42" t="str">
        <f t="shared" si="4"/>
        <v>Palotai Péter2073</v>
      </c>
      <c r="F42" s="24" t="str">
        <f t="shared" si="5"/>
        <v>Lézeres anyagmegmunkálás (Tb. 3, web)</v>
      </c>
      <c r="G42" t="str">
        <f t="shared" si="6"/>
        <v/>
      </c>
      <c r="H42" t="str">
        <f t="shared" si="7"/>
        <v/>
      </c>
      <c r="I42" t="str">
        <f t="shared" si="8"/>
        <v/>
      </c>
      <c r="J42" t="str">
        <f t="shared" si="9"/>
        <v/>
      </c>
      <c r="K42" t="str">
        <f t="shared" si="10"/>
        <v/>
      </c>
      <c r="L42" t="str">
        <f t="shared" si="11"/>
        <v/>
      </c>
      <c r="M42" t="str">
        <f t="shared" si="12"/>
        <v/>
      </c>
      <c r="N42" t="str">
        <f t="shared" si="13"/>
        <v/>
      </c>
      <c r="O42" t="str">
        <f t="shared" si="14"/>
        <v/>
      </c>
      <c r="P42" t="str">
        <f t="shared" si="15"/>
        <v/>
      </c>
      <c r="Q42" t="str">
        <f t="shared" si="16"/>
        <v/>
      </c>
      <c r="R42" t="str">
        <f t="shared" si="17"/>
        <v/>
      </c>
      <c r="S42" t="str">
        <f t="shared" si="18"/>
        <v/>
      </c>
      <c r="T42" t="str">
        <f t="shared" si="19"/>
        <v/>
      </c>
      <c r="U42" t="str">
        <f t="shared" si="20"/>
        <v/>
      </c>
      <c r="V42" t="str">
        <f t="shared" si="21"/>
        <v/>
      </c>
      <c r="W42" t="str">
        <f t="shared" si="22"/>
        <v/>
      </c>
      <c r="X42" t="str">
        <f t="shared" si="23"/>
        <v/>
      </c>
      <c r="Y42" t="str">
        <f t="shared" si="24"/>
        <v>Lézeres anyagmegmunkálás (, web)</v>
      </c>
      <c r="Z42" t="str">
        <f t="shared" si="25"/>
        <v/>
      </c>
      <c r="AA42" t="str">
        <f t="shared" si="26"/>
        <v/>
      </c>
      <c r="AB42" t="str">
        <f t="shared" si="27"/>
        <v/>
      </c>
      <c r="AC42" t="str">
        <f t="shared" si="28"/>
        <v/>
      </c>
      <c r="AD42" t="str">
        <f t="shared" si="29"/>
        <v/>
      </c>
      <c r="AE42" t="str">
        <f t="shared" si="30"/>
        <v/>
      </c>
      <c r="AF42" t="str">
        <f t="shared" si="31"/>
        <v/>
      </c>
      <c r="AG42" t="str">
        <f t="shared" si="32"/>
        <v/>
      </c>
      <c r="AH42" t="str">
        <f t="shared" si="33"/>
        <v/>
      </c>
      <c r="AI42" t="str">
        <f t="shared" si="34"/>
        <v/>
      </c>
      <c r="AJ42" t="str">
        <f t="shared" si="35"/>
        <v/>
      </c>
      <c r="AK42" t="str">
        <f t="shared" si="36"/>
        <v/>
      </c>
      <c r="AL42" t="str">
        <f t="shared" si="37"/>
        <v/>
      </c>
      <c r="AM42" t="str">
        <f t="shared" si="38"/>
        <v/>
      </c>
      <c r="AN42" t="str">
        <f t="shared" si="39"/>
        <v/>
      </c>
      <c r="AO42" t="str">
        <f t="shared" si="40"/>
        <v/>
      </c>
      <c r="AP42" t="str">
        <f t="shared" si="41"/>
        <v/>
      </c>
      <c r="AQ42" t="str">
        <f t="shared" si="42"/>
        <v/>
      </c>
      <c r="AR42" t="str">
        <f t="shared" si="43"/>
        <v/>
      </c>
      <c r="AS42" t="str">
        <f t="shared" si="44"/>
        <v/>
      </c>
      <c r="AT42" t="str">
        <f t="shared" si="45"/>
        <v/>
      </c>
      <c r="AU42" t="str">
        <f t="shared" si="46"/>
        <v/>
      </c>
      <c r="AV42" t="str">
        <f t="shared" si="47"/>
        <v>2073</v>
      </c>
      <c r="AW42" t="str">
        <f t="shared" si="48"/>
        <v/>
      </c>
      <c r="AX42" t="str">
        <f t="shared" si="49"/>
        <v>Lézeres anyagmegmunkálás (3, web)</v>
      </c>
      <c r="AY42" s="2">
        <v>207</v>
      </c>
      <c r="AZ42" s="2">
        <v>3</v>
      </c>
      <c r="BA42" s="18">
        <f>VLOOKUP(AY42,segéd!$F$9:$G$38,2,FALSE)</f>
        <v>46060</v>
      </c>
      <c r="BB42" s="2" t="str">
        <f>VLOOKUP(AZ42,segéd!$F$1:$G$7,2,FALSE)</f>
        <v>11.30-13.00</v>
      </c>
      <c r="BC42" t="s">
        <v>500</v>
      </c>
      <c r="BD42" t="s">
        <v>301</v>
      </c>
      <c r="BE42" t="s">
        <v>164</v>
      </c>
      <c r="BG42" s="2">
        <v>3</v>
      </c>
      <c r="BH42" s="2" t="s">
        <v>66</v>
      </c>
      <c r="BI42" s="30" t="s">
        <v>1937</v>
      </c>
      <c r="BJ42" s="2">
        <f t="shared" si="50"/>
        <v>9</v>
      </c>
      <c r="BK42" s="2" t="str">
        <f>IF(BF42="","",VLOOKUP(BC42,segéd!O:P,2,FALSE))</f>
        <v/>
      </c>
      <c r="BL42" s="2">
        <f>IF(BG42="","",VLOOKUP(BC42,segéd!T:U,2,FALSE))</f>
        <v>9</v>
      </c>
      <c r="BM42" s="2"/>
      <c r="BN42" s="2"/>
      <c r="BO42" s="2"/>
      <c r="BP42" s="2"/>
      <c r="BQ42" s="2"/>
      <c r="BR42" s="2"/>
      <c r="BS42" s="2"/>
      <c r="BT42" s="2"/>
      <c r="BU42" s="2"/>
      <c r="CA42" s="2"/>
      <c r="CD42" s="2"/>
      <c r="CE42" s="2"/>
      <c r="CF42" s="19"/>
      <c r="CG42" s="2"/>
      <c r="CP42" s="2"/>
      <c r="CR42" s="2"/>
      <c r="CS42" s="2"/>
      <c r="CU42" s="2"/>
      <c r="CV42" s="2"/>
      <c r="DA42" s="19">
        <v>13</v>
      </c>
    </row>
    <row r="43" spans="1:106" x14ac:dyDescent="0.3">
      <c r="A43" t="str">
        <f t="shared" si="0"/>
        <v>2073</v>
      </c>
      <c r="B43" t="str">
        <f t="shared" si="1"/>
        <v xml:space="preserve">Matematika II. (web) </v>
      </c>
      <c r="C43" t="str">
        <f t="shared" si="2"/>
        <v>5012073</v>
      </c>
      <c r="D43" t="str">
        <f t="shared" si="3"/>
        <v>Matematika II. (web) 111</v>
      </c>
      <c r="E43" t="str">
        <f t="shared" si="4"/>
        <v>Brunner Zsuzsanna2073</v>
      </c>
      <c r="F43" s="24" t="str">
        <f t="shared" si="5"/>
        <v>Matematika II. (Tb. 501, web)</v>
      </c>
      <c r="G43" t="str">
        <f t="shared" si="6"/>
        <v/>
      </c>
      <c r="H43" t="str">
        <f t="shared" si="7"/>
        <v/>
      </c>
      <c r="I43" t="str">
        <f t="shared" si="8"/>
        <v/>
      </c>
      <c r="J43" t="str">
        <f t="shared" si="9"/>
        <v/>
      </c>
      <c r="K43" t="str">
        <f t="shared" si="10"/>
        <v/>
      </c>
      <c r="L43" t="str">
        <f t="shared" si="11"/>
        <v/>
      </c>
      <c r="M43" t="str">
        <f t="shared" si="12"/>
        <v/>
      </c>
      <c r="N43" t="str">
        <f t="shared" si="13"/>
        <v/>
      </c>
      <c r="O43" t="str">
        <f t="shared" si="14"/>
        <v/>
      </c>
      <c r="P43" t="str">
        <f t="shared" si="15"/>
        <v/>
      </c>
      <c r="Q43" t="str">
        <f t="shared" si="16"/>
        <v/>
      </c>
      <c r="R43" t="str">
        <f t="shared" si="17"/>
        <v/>
      </c>
      <c r="S43" t="str">
        <f t="shared" si="18"/>
        <v/>
      </c>
      <c r="T43" t="str">
        <f t="shared" si="19"/>
        <v/>
      </c>
      <c r="U43" t="str">
        <f t="shared" si="20"/>
        <v/>
      </c>
      <c r="V43" t="str">
        <f t="shared" si="21"/>
        <v/>
      </c>
      <c r="W43" t="str">
        <f t="shared" si="22"/>
        <v/>
      </c>
      <c r="X43" t="str">
        <f t="shared" si="23"/>
        <v/>
      </c>
      <c r="Y43" t="str">
        <f t="shared" si="24"/>
        <v>Matematika II. (, web)</v>
      </c>
      <c r="Z43" t="str">
        <f t="shared" si="25"/>
        <v/>
      </c>
      <c r="AA43" t="str">
        <f t="shared" si="26"/>
        <v/>
      </c>
      <c r="AB43" t="str">
        <f t="shared" si="27"/>
        <v>2073</v>
      </c>
      <c r="AC43" t="str">
        <f t="shared" si="28"/>
        <v>2073</v>
      </c>
      <c r="AD43" t="str">
        <f t="shared" si="29"/>
        <v/>
      </c>
      <c r="AE43" t="str">
        <f t="shared" si="30"/>
        <v/>
      </c>
      <c r="AF43" t="str">
        <f t="shared" si="31"/>
        <v/>
      </c>
      <c r="AG43" t="str">
        <f t="shared" si="32"/>
        <v/>
      </c>
      <c r="AH43" t="str">
        <f t="shared" si="33"/>
        <v/>
      </c>
      <c r="AI43" t="str">
        <f t="shared" si="34"/>
        <v/>
      </c>
      <c r="AJ43" t="str">
        <f t="shared" si="35"/>
        <v/>
      </c>
      <c r="AK43" t="str">
        <f t="shared" si="36"/>
        <v/>
      </c>
      <c r="AL43" t="str">
        <f t="shared" si="37"/>
        <v/>
      </c>
      <c r="AM43" t="str">
        <f t="shared" si="38"/>
        <v/>
      </c>
      <c r="AN43" t="str">
        <f t="shared" si="39"/>
        <v/>
      </c>
      <c r="AO43" t="str">
        <f t="shared" si="40"/>
        <v/>
      </c>
      <c r="AP43" t="str">
        <f t="shared" si="41"/>
        <v/>
      </c>
      <c r="AQ43" t="str">
        <f t="shared" si="42"/>
        <v/>
      </c>
      <c r="AR43" t="str">
        <f t="shared" si="43"/>
        <v/>
      </c>
      <c r="AS43" t="str">
        <f t="shared" si="44"/>
        <v/>
      </c>
      <c r="AT43" t="str">
        <f t="shared" si="45"/>
        <v/>
      </c>
      <c r="AU43" t="str">
        <f t="shared" si="46"/>
        <v/>
      </c>
      <c r="AV43" t="str">
        <f t="shared" si="47"/>
        <v/>
      </c>
      <c r="AW43" t="str">
        <f t="shared" si="48"/>
        <v/>
      </c>
      <c r="AX43" t="str">
        <f t="shared" si="49"/>
        <v>Matematika II. (501, web)</v>
      </c>
      <c r="AY43" s="2">
        <v>207</v>
      </c>
      <c r="AZ43" s="2">
        <v>3</v>
      </c>
      <c r="BA43" s="18">
        <f>VLOOKUP(AY43,segéd!$F$9:$G$38,2,FALSE)</f>
        <v>46060</v>
      </c>
      <c r="BB43" s="2" t="str">
        <f>VLOOKUP(AZ43,segéd!$F$1:$G$7,2,FALSE)</f>
        <v>11.30-13.00</v>
      </c>
      <c r="BC43" t="s">
        <v>77</v>
      </c>
      <c r="BD43" s="20" t="s">
        <v>20</v>
      </c>
      <c r="BE43" t="s">
        <v>164</v>
      </c>
      <c r="BG43" s="2">
        <v>501</v>
      </c>
      <c r="BH43" s="2" t="s">
        <v>66</v>
      </c>
      <c r="BI43" s="30" t="s">
        <v>1938</v>
      </c>
      <c r="BJ43" s="2">
        <f t="shared" si="50"/>
        <v>111</v>
      </c>
      <c r="BK43" s="2" t="str">
        <f>IF(BF43="","",VLOOKUP(BC43,segéd!O:P,2,FALSE))</f>
        <v/>
      </c>
      <c r="BL43" s="2">
        <f>IF(BG43="","",VLOOKUP(BC43,segéd!T:U,2,FALSE))</f>
        <v>111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G43" s="2">
        <v>59</v>
      </c>
      <c r="CH43" s="2">
        <v>57</v>
      </c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Y43" s="2"/>
    </row>
    <row r="44" spans="1:106" x14ac:dyDescent="0.3">
      <c r="A44" t="str">
        <f t="shared" si="0"/>
        <v>2073</v>
      </c>
      <c r="B44" t="str">
        <f t="shared" si="1"/>
        <v xml:space="preserve">Minőségmenedzsment II. (web) </v>
      </c>
      <c r="C44" t="str">
        <f t="shared" si="2"/>
        <v>4032073</v>
      </c>
      <c r="D44" t="str">
        <f t="shared" si="3"/>
        <v>Minőségmenedzsment II. (web) 10</v>
      </c>
      <c r="E44" t="str">
        <f t="shared" si="4"/>
        <v>Szamosi Barna2073</v>
      </c>
      <c r="F44" s="24" t="str">
        <f t="shared" si="5"/>
        <v>Minőségmenedzsment II. (Tb. 403, web)</v>
      </c>
      <c r="G44" t="str">
        <f t="shared" si="6"/>
        <v/>
      </c>
      <c r="H44" t="str">
        <f t="shared" si="7"/>
        <v/>
      </c>
      <c r="I44" t="str">
        <f t="shared" si="8"/>
        <v/>
      </c>
      <c r="J44" t="str">
        <f t="shared" si="9"/>
        <v/>
      </c>
      <c r="K44" t="str">
        <f t="shared" si="10"/>
        <v/>
      </c>
      <c r="L44" t="str">
        <f t="shared" si="11"/>
        <v/>
      </c>
      <c r="M44" t="str">
        <f t="shared" si="12"/>
        <v/>
      </c>
      <c r="N44" t="str">
        <f t="shared" si="13"/>
        <v/>
      </c>
      <c r="O44" t="str">
        <f t="shared" si="14"/>
        <v/>
      </c>
      <c r="P44" t="str">
        <f t="shared" si="15"/>
        <v/>
      </c>
      <c r="Q44" t="str">
        <f t="shared" si="16"/>
        <v/>
      </c>
      <c r="R44" t="str">
        <f t="shared" si="17"/>
        <v/>
      </c>
      <c r="S44" t="str">
        <f t="shared" si="18"/>
        <v/>
      </c>
      <c r="T44" t="str">
        <f t="shared" si="19"/>
        <v/>
      </c>
      <c r="U44" t="str">
        <f t="shared" si="20"/>
        <v/>
      </c>
      <c r="V44" t="str">
        <f t="shared" si="21"/>
        <v/>
      </c>
      <c r="W44" t="str">
        <f t="shared" si="22"/>
        <v/>
      </c>
      <c r="X44" t="str">
        <f t="shared" si="23"/>
        <v/>
      </c>
      <c r="Y44" t="str">
        <f t="shared" si="24"/>
        <v>Minőségmenedzsment II. (, web)</v>
      </c>
      <c r="Z44" t="str">
        <f t="shared" si="25"/>
        <v/>
      </c>
      <c r="AA44" t="str">
        <f t="shared" si="26"/>
        <v/>
      </c>
      <c r="AB44" t="str">
        <f t="shared" si="27"/>
        <v/>
      </c>
      <c r="AC44" t="str">
        <f t="shared" si="28"/>
        <v/>
      </c>
      <c r="AD44" t="str">
        <f t="shared" si="29"/>
        <v/>
      </c>
      <c r="AE44" t="str">
        <f t="shared" si="30"/>
        <v/>
      </c>
      <c r="AF44" t="str">
        <f t="shared" si="31"/>
        <v/>
      </c>
      <c r="AG44" t="str">
        <f t="shared" si="32"/>
        <v/>
      </c>
      <c r="AH44" t="str">
        <f t="shared" si="33"/>
        <v/>
      </c>
      <c r="AI44" t="str">
        <f t="shared" si="34"/>
        <v/>
      </c>
      <c r="AJ44" t="str">
        <f t="shared" si="35"/>
        <v/>
      </c>
      <c r="AK44" t="str">
        <f t="shared" si="36"/>
        <v/>
      </c>
      <c r="AL44" t="str">
        <f t="shared" si="37"/>
        <v/>
      </c>
      <c r="AM44" t="str">
        <f t="shared" si="38"/>
        <v/>
      </c>
      <c r="AN44" t="str">
        <f t="shared" si="39"/>
        <v/>
      </c>
      <c r="AO44" t="str">
        <f t="shared" si="40"/>
        <v/>
      </c>
      <c r="AP44" t="str">
        <f t="shared" si="41"/>
        <v/>
      </c>
      <c r="AQ44" t="str">
        <f t="shared" si="42"/>
        <v/>
      </c>
      <c r="AR44" t="str">
        <f t="shared" si="43"/>
        <v/>
      </c>
      <c r="AS44" t="str">
        <f t="shared" si="44"/>
        <v/>
      </c>
      <c r="AT44" t="str">
        <f t="shared" si="45"/>
        <v>2073</v>
      </c>
      <c r="AU44" t="str">
        <f t="shared" si="46"/>
        <v/>
      </c>
      <c r="AV44" t="str">
        <f t="shared" si="47"/>
        <v/>
      </c>
      <c r="AW44" t="str">
        <f t="shared" si="48"/>
        <v/>
      </c>
      <c r="AX44" t="str">
        <f t="shared" si="49"/>
        <v>Minőségmenedzsment II. (403, web)</v>
      </c>
      <c r="AY44" s="2">
        <v>207</v>
      </c>
      <c r="AZ44" s="2">
        <v>3</v>
      </c>
      <c r="BA44" s="18">
        <f>VLOOKUP(AY44,segéd!$F$9:$G$38,2,FALSE)</f>
        <v>46060</v>
      </c>
      <c r="BB44" s="2" t="str">
        <f>VLOOKUP(AZ44,segéd!$F$1:$G$7,2,FALSE)</f>
        <v>11.30-13.00</v>
      </c>
      <c r="BC44" t="s">
        <v>402</v>
      </c>
      <c r="BD44" s="20" t="s">
        <v>304</v>
      </c>
      <c r="BE44" t="s">
        <v>164</v>
      </c>
      <c r="BG44" s="2">
        <v>403</v>
      </c>
      <c r="BH44" s="2" t="s">
        <v>66</v>
      </c>
      <c r="BI44" s="30" t="s">
        <v>1939</v>
      </c>
      <c r="BJ44" s="2">
        <f t="shared" si="50"/>
        <v>10</v>
      </c>
      <c r="BK44" s="2" t="str">
        <f>IF(BF44="","",VLOOKUP(BC44,segéd!O:P,2,FALSE))</f>
        <v/>
      </c>
      <c r="BL44" s="2">
        <f>IF(BG44="","",VLOOKUP(BC44,segéd!T:U,2,FALSE))</f>
        <v>10</v>
      </c>
      <c r="BM44" s="2"/>
      <c r="BN44" s="2"/>
      <c r="BO44" s="2"/>
      <c r="BP44" s="2"/>
      <c r="BQ44" s="2"/>
      <c r="BR44" s="2"/>
      <c r="BS44" s="2"/>
      <c r="BT44" s="2"/>
      <c r="BU44" s="2"/>
      <c r="CA44" s="2"/>
      <c r="CD44" s="2"/>
      <c r="CE44" s="2"/>
      <c r="CF44" s="19"/>
      <c r="CG44" s="2"/>
      <c r="CH44" s="2"/>
      <c r="CI44" s="2"/>
      <c r="CP44" s="2"/>
      <c r="CQ44" s="2"/>
      <c r="CR44" s="2"/>
      <c r="CS44" s="2"/>
      <c r="CU44" s="2"/>
      <c r="CV44" s="2"/>
      <c r="CY44" s="19">
        <v>13</v>
      </c>
    </row>
    <row r="45" spans="1:106" x14ac:dyDescent="0.3">
      <c r="A45" t="str">
        <f t="shared" si="0"/>
        <v>2073</v>
      </c>
      <c r="B45" t="str">
        <f t="shared" si="1"/>
        <v xml:space="preserve">Mobil robotika és robot biztonságt. (web) </v>
      </c>
      <c r="C45" t="str">
        <f t="shared" si="2"/>
        <v>2142073</v>
      </c>
      <c r="D45" t="str">
        <f t="shared" si="3"/>
        <v>Mobil robotika és robot biztonságt. (web) 34</v>
      </c>
      <c r="E45" t="str">
        <f t="shared" si="4"/>
        <v>Szilágyi Zoltán2073</v>
      </c>
      <c r="F45" s="24" t="str">
        <f t="shared" si="5"/>
        <v>Mobil robotika és robot biztonságt. (Tb. 214, web)</v>
      </c>
      <c r="G45" t="str">
        <f t="shared" si="6"/>
        <v/>
      </c>
      <c r="H45" t="str">
        <f t="shared" si="7"/>
        <v/>
      </c>
      <c r="I45" t="str">
        <f t="shared" si="8"/>
        <v/>
      </c>
      <c r="J45" t="str">
        <f t="shared" si="9"/>
        <v/>
      </c>
      <c r="K45" t="str">
        <f t="shared" si="10"/>
        <v/>
      </c>
      <c r="L45" t="str">
        <f t="shared" si="11"/>
        <v/>
      </c>
      <c r="M45" t="str">
        <f t="shared" si="12"/>
        <v/>
      </c>
      <c r="N45" t="str">
        <f t="shared" si="13"/>
        <v/>
      </c>
      <c r="O45" t="str">
        <f t="shared" si="14"/>
        <v/>
      </c>
      <c r="P45" t="str">
        <f t="shared" si="15"/>
        <v/>
      </c>
      <c r="Q45" t="str">
        <f t="shared" si="16"/>
        <v/>
      </c>
      <c r="R45" t="str">
        <f t="shared" si="17"/>
        <v/>
      </c>
      <c r="S45" t="str">
        <f t="shared" si="18"/>
        <v/>
      </c>
      <c r="T45" t="str">
        <f t="shared" si="19"/>
        <v/>
      </c>
      <c r="U45" t="str">
        <f t="shared" si="20"/>
        <v/>
      </c>
      <c r="V45" t="str">
        <f t="shared" si="21"/>
        <v/>
      </c>
      <c r="W45" t="str">
        <f t="shared" si="22"/>
        <v/>
      </c>
      <c r="X45" t="str">
        <f t="shared" si="23"/>
        <v/>
      </c>
      <c r="Y45" t="str">
        <f t="shared" si="24"/>
        <v>Mobil robotika és robot biztonságt. (, web)</v>
      </c>
      <c r="Z45" t="str">
        <f t="shared" si="25"/>
        <v/>
      </c>
      <c r="AA45" t="str">
        <f t="shared" si="26"/>
        <v/>
      </c>
      <c r="AB45" t="str">
        <f t="shared" si="27"/>
        <v/>
      </c>
      <c r="AC45" t="str">
        <f t="shared" si="28"/>
        <v/>
      </c>
      <c r="AD45" t="str">
        <f t="shared" si="29"/>
        <v/>
      </c>
      <c r="AE45" t="str">
        <f t="shared" si="30"/>
        <v/>
      </c>
      <c r="AF45" t="str">
        <f t="shared" si="31"/>
        <v/>
      </c>
      <c r="AG45" t="str">
        <f t="shared" si="32"/>
        <v/>
      </c>
      <c r="AH45" t="str">
        <f t="shared" si="33"/>
        <v/>
      </c>
      <c r="AI45" t="str">
        <f t="shared" si="34"/>
        <v/>
      </c>
      <c r="AJ45" t="str">
        <f t="shared" si="35"/>
        <v/>
      </c>
      <c r="AK45" t="str">
        <f t="shared" si="36"/>
        <v/>
      </c>
      <c r="AL45" t="str">
        <f t="shared" si="37"/>
        <v/>
      </c>
      <c r="AM45" t="str">
        <f t="shared" si="38"/>
        <v/>
      </c>
      <c r="AN45" t="str">
        <f t="shared" si="39"/>
        <v/>
      </c>
      <c r="AO45" t="str">
        <f t="shared" si="40"/>
        <v/>
      </c>
      <c r="AP45" t="str">
        <f t="shared" si="41"/>
        <v/>
      </c>
      <c r="AQ45" t="str">
        <f t="shared" si="42"/>
        <v/>
      </c>
      <c r="AR45" t="str">
        <f t="shared" si="43"/>
        <v/>
      </c>
      <c r="AS45" t="str">
        <f t="shared" si="44"/>
        <v/>
      </c>
      <c r="AT45" t="str">
        <f t="shared" si="45"/>
        <v/>
      </c>
      <c r="AU45" t="str">
        <f t="shared" si="46"/>
        <v/>
      </c>
      <c r="AV45" t="str">
        <f t="shared" si="47"/>
        <v/>
      </c>
      <c r="AW45" t="str">
        <f t="shared" si="48"/>
        <v>2073</v>
      </c>
      <c r="AX45" t="str">
        <f t="shared" si="49"/>
        <v>Mobil robotika és robot biztonságt. (214, web)</v>
      </c>
      <c r="AY45" s="2">
        <v>207</v>
      </c>
      <c r="AZ45" s="2">
        <v>3</v>
      </c>
      <c r="BA45" s="18">
        <f>VLOOKUP(AY45,segéd!$F$9:$G$38,2,FALSE)</f>
        <v>46060</v>
      </c>
      <c r="BB45" s="2" t="str">
        <f>VLOOKUP(AZ45,segéd!$F$1:$G$7,2,FALSE)</f>
        <v>11.30-13.00</v>
      </c>
      <c r="BC45" t="s">
        <v>405</v>
      </c>
      <c r="BD45" t="s">
        <v>179</v>
      </c>
      <c r="BE45" t="s">
        <v>164</v>
      </c>
      <c r="BG45" s="2">
        <v>214</v>
      </c>
      <c r="BH45" s="2" t="s">
        <v>66</v>
      </c>
      <c r="BI45" s="30" t="s">
        <v>1940</v>
      </c>
      <c r="BJ45" s="2">
        <f t="shared" si="50"/>
        <v>34</v>
      </c>
      <c r="BK45" s="2" t="str">
        <f>IF(BF45="","",VLOOKUP(BC45,segéd!O:P,2,FALSE))</f>
        <v/>
      </c>
      <c r="BL45" s="2">
        <f>IF(BG45="","",VLOOKUP(BC45,segéd!T:U,2,FALSE))</f>
        <v>34</v>
      </c>
      <c r="BM45" s="2"/>
      <c r="BN45" s="2"/>
      <c r="BO45" s="2"/>
      <c r="BP45" s="2"/>
      <c r="BQ45" s="2"/>
      <c r="BR45" s="2"/>
      <c r="BS45" s="2"/>
      <c r="BT45" s="2"/>
      <c r="BU45" s="2"/>
      <c r="CA45" s="2"/>
      <c r="CD45" s="2"/>
      <c r="CE45" s="2"/>
      <c r="CF45" s="19"/>
      <c r="CG45" s="2"/>
      <c r="CP45" s="2"/>
      <c r="CQ45" s="2"/>
      <c r="CR45" s="2"/>
      <c r="CS45" s="2"/>
      <c r="CU45" s="2"/>
      <c r="CV45" s="2"/>
      <c r="DA45" s="19"/>
      <c r="DB45" s="2">
        <v>34</v>
      </c>
    </row>
    <row r="46" spans="1:106" x14ac:dyDescent="0.3">
      <c r="A46" t="str">
        <f t="shared" si="0"/>
        <v>2052073</v>
      </c>
      <c r="B46" t="str">
        <f t="shared" si="1"/>
        <v>Szakszeminárium I. (gazdász) (Tb.-ről web) 35</v>
      </c>
      <c r="C46" t="str">
        <f t="shared" si="2"/>
        <v>2122073</v>
      </c>
      <c r="D46" t="str">
        <f t="shared" si="3"/>
        <v>Szakszeminárium I. (gazdász) (Tb.-ről web) 55</v>
      </c>
      <c r="E46" t="str">
        <f t="shared" si="4"/>
        <v>Vigh László2073</v>
      </c>
      <c r="F46" s="24" t="str">
        <f t="shared" si="5"/>
        <v>Szakszeminárium I. (gazdász) (Tb. 212, Tb.-ről web)</v>
      </c>
      <c r="G46" t="str">
        <f t="shared" si="6"/>
        <v/>
      </c>
      <c r="H46" t="str">
        <f t="shared" si="7"/>
        <v/>
      </c>
      <c r="I46" t="str">
        <f t="shared" si="8"/>
        <v/>
      </c>
      <c r="J46" t="str">
        <f t="shared" si="9"/>
        <v/>
      </c>
      <c r="K46" t="str">
        <f t="shared" si="10"/>
        <v/>
      </c>
      <c r="L46" t="str">
        <f t="shared" si="11"/>
        <v/>
      </c>
      <c r="M46" t="str">
        <f t="shared" si="12"/>
        <v/>
      </c>
      <c r="N46" t="str">
        <f t="shared" si="13"/>
        <v/>
      </c>
      <c r="O46" t="str">
        <f t="shared" si="14"/>
        <v/>
      </c>
      <c r="P46" t="str">
        <f t="shared" si="15"/>
        <v/>
      </c>
      <c r="Q46" t="str">
        <f t="shared" si="16"/>
        <v/>
      </c>
      <c r="R46" t="str">
        <f t="shared" si="17"/>
        <v/>
      </c>
      <c r="S46" t="str">
        <f t="shared" si="18"/>
        <v/>
      </c>
      <c r="T46" t="str">
        <f t="shared" si="19"/>
        <v>2073</v>
      </c>
      <c r="U46" t="str">
        <f t="shared" si="20"/>
        <v>2073</v>
      </c>
      <c r="V46" t="str">
        <f t="shared" si="21"/>
        <v>2073</v>
      </c>
      <c r="W46" t="str">
        <f t="shared" si="22"/>
        <v>2073</v>
      </c>
      <c r="X46" t="str">
        <f t="shared" si="23"/>
        <v>2073</v>
      </c>
      <c r="Y46" t="str">
        <f t="shared" si="24"/>
        <v>Szakszeminárium I. (gazdász) (205, Tb.-ről web)</v>
      </c>
      <c r="Z46" t="str">
        <f t="shared" si="25"/>
        <v/>
      </c>
      <c r="AA46" t="str">
        <f t="shared" si="26"/>
        <v/>
      </c>
      <c r="AB46" t="str">
        <f t="shared" si="27"/>
        <v/>
      </c>
      <c r="AC46" t="str">
        <f t="shared" si="28"/>
        <v/>
      </c>
      <c r="AD46" t="str">
        <f t="shared" si="29"/>
        <v/>
      </c>
      <c r="AE46" t="str">
        <f t="shared" si="30"/>
        <v/>
      </c>
      <c r="AF46" t="str">
        <f t="shared" si="31"/>
        <v/>
      </c>
      <c r="AG46" t="str">
        <f t="shared" si="32"/>
        <v/>
      </c>
      <c r="AH46" t="str">
        <f t="shared" si="33"/>
        <v/>
      </c>
      <c r="AI46" t="str">
        <f t="shared" si="34"/>
        <v/>
      </c>
      <c r="AJ46" t="str">
        <f t="shared" si="35"/>
        <v/>
      </c>
      <c r="AK46" t="str">
        <f t="shared" si="36"/>
        <v/>
      </c>
      <c r="AL46" t="str">
        <f t="shared" si="37"/>
        <v/>
      </c>
      <c r="AM46" t="str">
        <f t="shared" si="38"/>
        <v>2073</v>
      </c>
      <c r="AN46" t="str">
        <f t="shared" si="39"/>
        <v>2073</v>
      </c>
      <c r="AO46" t="str">
        <f t="shared" si="40"/>
        <v>2073</v>
      </c>
      <c r="AP46" t="str">
        <f t="shared" si="41"/>
        <v>2073</v>
      </c>
      <c r="AQ46" t="str">
        <f t="shared" si="42"/>
        <v>2073</v>
      </c>
      <c r="AR46" t="str">
        <f t="shared" si="43"/>
        <v/>
      </c>
      <c r="AS46" t="str">
        <f t="shared" si="44"/>
        <v/>
      </c>
      <c r="AT46" t="str">
        <f t="shared" si="45"/>
        <v/>
      </c>
      <c r="AU46" t="str">
        <f t="shared" si="46"/>
        <v/>
      </c>
      <c r="AV46" t="str">
        <f t="shared" si="47"/>
        <v/>
      </c>
      <c r="AW46" t="str">
        <f t="shared" si="48"/>
        <v/>
      </c>
      <c r="AX46" t="str">
        <f t="shared" si="49"/>
        <v>Szakszeminárium I. (gazdász) (212, Tb.-ről web)</v>
      </c>
      <c r="AY46" s="2">
        <v>207</v>
      </c>
      <c r="AZ46" s="2">
        <v>3</v>
      </c>
      <c r="BA46" s="18">
        <f>VLOOKUP(AY46,segéd!$F$9:$G$38,2,FALSE)</f>
        <v>46060</v>
      </c>
      <c r="BB46" s="2" t="str">
        <f>VLOOKUP(AZ46,segéd!$F$1:$G$7,2,FALSE)</f>
        <v>11.30-13.00</v>
      </c>
      <c r="BC46" t="s">
        <v>499</v>
      </c>
      <c r="BD46" t="s">
        <v>35</v>
      </c>
      <c r="BE46" t="s">
        <v>167</v>
      </c>
      <c r="BF46" s="19">
        <v>205</v>
      </c>
      <c r="BG46" s="2">
        <v>212</v>
      </c>
      <c r="BH46" s="19" t="s">
        <v>76</v>
      </c>
      <c r="BI46" s="30" t="s">
        <v>1941</v>
      </c>
      <c r="BJ46" s="2">
        <f t="shared" si="50"/>
        <v>90</v>
      </c>
      <c r="BK46" s="2">
        <f>IF(BF46="","",VLOOKUP(BC46,segéd!O:P,2,FALSE))</f>
        <v>35</v>
      </c>
      <c r="BL46" s="2">
        <f>IF(BG46="","",VLOOKUP(BC46,segéd!T:U,2,FALSE))</f>
        <v>55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Z46" s="2">
        <v>12</v>
      </c>
      <c r="CA46" s="2">
        <v>7</v>
      </c>
      <c r="CB46" s="2">
        <v>5</v>
      </c>
      <c r="CC46" s="2">
        <v>8</v>
      </c>
      <c r="CD46" s="2">
        <v>3</v>
      </c>
      <c r="CE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R46" s="2">
        <v>21</v>
      </c>
      <c r="CS46" s="2">
        <v>17</v>
      </c>
      <c r="CT46" s="2">
        <v>6</v>
      </c>
      <c r="CU46" s="2">
        <v>6</v>
      </c>
      <c r="CV46" s="2">
        <v>7</v>
      </c>
      <c r="CY46" s="2"/>
    </row>
    <row r="47" spans="1:106" x14ac:dyDescent="0.3">
      <c r="A47" t="str">
        <f t="shared" si="0"/>
        <v>2073</v>
      </c>
      <c r="B47" t="str">
        <f t="shared" si="1"/>
        <v xml:space="preserve">Szám. seg. mérés (NI-Labv.) (web) </v>
      </c>
      <c r="C47" t="str">
        <f t="shared" si="2"/>
        <v>6012073</v>
      </c>
      <c r="D47" t="str">
        <f t="shared" si="3"/>
        <v>Szám. seg. mérés (NI-Labv.) (web) 113</v>
      </c>
      <c r="E47" t="str">
        <f t="shared" si="4"/>
        <v>Vavra Gábor2073</v>
      </c>
      <c r="F47" s="24" t="str">
        <f t="shared" si="5"/>
        <v>Szám. seg. mérés (NI-Labv.) (Tb. 601, web)</v>
      </c>
      <c r="G47" t="str">
        <f t="shared" si="6"/>
        <v/>
      </c>
      <c r="H47" t="str">
        <f t="shared" si="7"/>
        <v/>
      </c>
      <c r="I47" t="str">
        <f t="shared" si="8"/>
        <v/>
      </c>
      <c r="J47" t="str">
        <f t="shared" si="9"/>
        <v/>
      </c>
      <c r="K47" t="str">
        <f t="shared" si="10"/>
        <v/>
      </c>
      <c r="L47" t="str">
        <f t="shared" si="11"/>
        <v/>
      </c>
      <c r="M47" t="str">
        <f t="shared" si="12"/>
        <v/>
      </c>
      <c r="N47" t="str">
        <f t="shared" si="13"/>
        <v/>
      </c>
      <c r="O47" t="str">
        <f t="shared" si="14"/>
        <v/>
      </c>
      <c r="P47" t="str">
        <f t="shared" si="15"/>
        <v/>
      </c>
      <c r="Q47" t="str">
        <f t="shared" si="16"/>
        <v/>
      </c>
      <c r="R47" t="str">
        <f t="shared" si="17"/>
        <v/>
      </c>
      <c r="S47" t="str">
        <f t="shared" si="18"/>
        <v/>
      </c>
      <c r="T47" t="str">
        <f t="shared" si="19"/>
        <v/>
      </c>
      <c r="U47" t="str">
        <f t="shared" si="20"/>
        <v/>
      </c>
      <c r="V47" t="str">
        <f t="shared" si="21"/>
        <v/>
      </c>
      <c r="W47" t="str">
        <f t="shared" si="22"/>
        <v/>
      </c>
      <c r="X47" t="str">
        <f t="shared" si="23"/>
        <v/>
      </c>
      <c r="Y47" t="str">
        <f t="shared" si="24"/>
        <v>Szám. seg. mérés (NI-Labv.) (, web)</v>
      </c>
      <c r="Z47" t="str">
        <f t="shared" si="25"/>
        <v/>
      </c>
      <c r="AA47" t="str">
        <f t="shared" si="26"/>
        <v/>
      </c>
      <c r="AB47" t="str">
        <f t="shared" si="27"/>
        <v/>
      </c>
      <c r="AC47" t="str">
        <f t="shared" si="28"/>
        <v/>
      </c>
      <c r="AD47" t="str">
        <f t="shared" si="29"/>
        <v/>
      </c>
      <c r="AE47" t="str">
        <f t="shared" si="30"/>
        <v/>
      </c>
      <c r="AF47" t="str">
        <f t="shared" si="31"/>
        <v/>
      </c>
      <c r="AG47" t="str">
        <f t="shared" si="32"/>
        <v/>
      </c>
      <c r="AH47" t="str">
        <f t="shared" si="33"/>
        <v/>
      </c>
      <c r="AI47" t="str">
        <f t="shared" si="34"/>
        <v/>
      </c>
      <c r="AJ47" t="str">
        <f t="shared" si="35"/>
        <v/>
      </c>
      <c r="AK47" t="str">
        <f t="shared" si="36"/>
        <v>2073</v>
      </c>
      <c r="AL47" t="str">
        <f t="shared" si="37"/>
        <v>2073</v>
      </c>
      <c r="AM47" t="str">
        <f t="shared" si="38"/>
        <v/>
      </c>
      <c r="AN47" t="str">
        <f t="shared" si="39"/>
        <v/>
      </c>
      <c r="AO47" t="str">
        <f t="shared" si="40"/>
        <v/>
      </c>
      <c r="AP47" t="str">
        <f t="shared" si="41"/>
        <v/>
      </c>
      <c r="AQ47" t="str">
        <f t="shared" si="42"/>
        <v/>
      </c>
      <c r="AR47" t="str">
        <f t="shared" si="43"/>
        <v/>
      </c>
      <c r="AS47" t="str">
        <f t="shared" si="44"/>
        <v/>
      </c>
      <c r="AT47" t="str">
        <f t="shared" si="45"/>
        <v/>
      </c>
      <c r="AU47" t="str">
        <f t="shared" si="46"/>
        <v/>
      </c>
      <c r="AV47" t="str">
        <f t="shared" si="47"/>
        <v/>
      </c>
      <c r="AW47" t="str">
        <f t="shared" si="48"/>
        <v/>
      </c>
      <c r="AX47" t="str">
        <f t="shared" si="49"/>
        <v>Szám. seg. mérés (NI-Labv.) (601, web)</v>
      </c>
      <c r="AY47" s="2">
        <v>207</v>
      </c>
      <c r="AZ47" s="2">
        <v>3</v>
      </c>
      <c r="BA47" s="18">
        <f>VLOOKUP(AY47,segéd!$F$9:$G$38,2,FALSE)</f>
        <v>46060</v>
      </c>
      <c r="BB47" s="2" t="str">
        <f>VLOOKUP(AZ47,segéd!$F$1:$G$7,2,FALSE)</f>
        <v>11.30-13.00</v>
      </c>
      <c r="BC47" t="s">
        <v>314</v>
      </c>
      <c r="BD47" s="20" t="s">
        <v>424</v>
      </c>
      <c r="BE47" t="s">
        <v>164</v>
      </c>
      <c r="BG47" s="2">
        <v>601</v>
      </c>
      <c r="BH47" s="2" t="s">
        <v>66</v>
      </c>
      <c r="BI47" s="30" t="s">
        <v>1942</v>
      </c>
      <c r="BJ47" s="2">
        <f t="shared" si="50"/>
        <v>113</v>
      </c>
      <c r="BK47" s="2" t="str">
        <f>IF(BF47="","",VLOOKUP(BC47,segéd!O:P,2,FALSE))</f>
        <v/>
      </c>
      <c r="BL47" s="2">
        <f>IF(BG47="","",VLOOKUP(BC47,segéd!T:U,2,FALSE))</f>
        <v>113</v>
      </c>
      <c r="BM47" s="2"/>
      <c r="BN47" s="2"/>
      <c r="BO47" s="2"/>
      <c r="BP47" s="2"/>
      <c r="BQ47" s="2"/>
      <c r="BR47" s="2"/>
      <c r="BS47" s="2"/>
      <c r="BT47" s="2"/>
      <c r="BU47" s="2"/>
      <c r="BZ47" s="2"/>
      <c r="CA47" s="2"/>
      <c r="CD47" s="2"/>
      <c r="CE47" s="2"/>
      <c r="CF47" s="19"/>
      <c r="CG47" s="2"/>
      <c r="CJ47" s="2"/>
      <c r="CP47" s="2">
        <v>52</v>
      </c>
      <c r="CQ47" s="2">
        <v>59</v>
      </c>
      <c r="CR47" s="2"/>
      <c r="CS47" s="2"/>
      <c r="CU47" s="2"/>
      <c r="CV47" s="2"/>
      <c r="DA47" s="19"/>
    </row>
    <row r="48" spans="1:106" x14ac:dyDescent="0.3">
      <c r="A48" t="str">
        <f t="shared" si="0"/>
        <v>2022073</v>
      </c>
      <c r="B48" t="str">
        <f t="shared" si="1"/>
        <v>Turizmus társ. és gazd. alapjai (web) 8</v>
      </c>
      <c r="C48" t="str">
        <f t="shared" si="2"/>
        <v>2073</v>
      </c>
      <c r="D48" t="str">
        <f t="shared" si="3"/>
        <v xml:space="preserve">Turizmus társ. és gazd. alapjai (web) </v>
      </c>
      <c r="E48" t="str">
        <f t="shared" si="4"/>
        <v>Bíró Csaba2073</v>
      </c>
      <c r="F48" s="24" t="str">
        <f t="shared" si="5"/>
        <v>Turizmus társ. és gazd. alapjai (Bp. 202, web)</v>
      </c>
      <c r="G48" t="str">
        <f t="shared" si="6"/>
        <v/>
      </c>
      <c r="H48" t="str">
        <f t="shared" si="7"/>
        <v>2073</v>
      </c>
      <c r="I48" t="str">
        <f t="shared" si="8"/>
        <v/>
      </c>
      <c r="J48" t="str">
        <f t="shared" si="9"/>
        <v/>
      </c>
      <c r="K48" t="str">
        <f t="shared" si="10"/>
        <v/>
      </c>
      <c r="L48" t="str">
        <f t="shared" si="11"/>
        <v/>
      </c>
      <c r="M48" t="str">
        <f t="shared" si="12"/>
        <v/>
      </c>
      <c r="N48" t="str">
        <f t="shared" si="13"/>
        <v/>
      </c>
      <c r="O48" t="str">
        <f t="shared" si="14"/>
        <v/>
      </c>
      <c r="P48" t="str">
        <f t="shared" si="15"/>
        <v/>
      </c>
      <c r="Q48" t="str">
        <f t="shared" si="16"/>
        <v/>
      </c>
      <c r="R48" t="str">
        <f t="shared" si="17"/>
        <v/>
      </c>
      <c r="S48" t="str">
        <f t="shared" si="18"/>
        <v/>
      </c>
      <c r="T48" t="str">
        <f t="shared" si="19"/>
        <v/>
      </c>
      <c r="U48" t="str">
        <f t="shared" si="20"/>
        <v/>
      </c>
      <c r="V48" t="str">
        <f t="shared" si="21"/>
        <v/>
      </c>
      <c r="W48" t="str">
        <f t="shared" si="22"/>
        <v/>
      </c>
      <c r="X48" t="str">
        <f t="shared" si="23"/>
        <v/>
      </c>
      <c r="Y48" t="str">
        <f t="shared" si="24"/>
        <v>Turizmus társ. és gazd. alapjai (202, web)</v>
      </c>
      <c r="Z48" t="str">
        <f t="shared" si="25"/>
        <v/>
      </c>
      <c r="AA48" t="str">
        <f t="shared" si="26"/>
        <v/>
      </c>
      <c r="AB48" t="str">
        <f t="shared" si="27"/>
        <v/>
      </c>
      <c r="AC48" t="str">
        <f t="shared" si="28"/>
        <v/>
      </c>
      <c r="AD48" t="str">
        <f t="shared" si="29"/>
        <v/>
      </c>
      <c r="AE48" t="str">
        <f t="shared" si="30"/>
        <v/>
      </c>
      <c r="AF48" t="str">
        <f t="shared" si="31"/>
        <v/>
      </c>
      <c r="AG48" t="str">
        <f t="shared" si="32"/>
        <v/>
      </c>
      <c r="AH48" t="str">
        <f t="shared" si="33"/>
        <v/>
      </c>
      <c r="AI48" t="str">
        <f t="shared" si="34"/>
        <v/>
      </c>
      <c r="AJ48" t="str">
        <f t="shared" si="35"/>
        <v/>
      </c>
      <c r="AK48" t="str">
        <f t="shared" si="36"/>
        <v/>
      </c>
      <c r="AL48" t="str">
        <f t="shared" si="37"/>
        <v/>
      </c>
      <c r="AM48" t="str">
        <f t="shared" si="38"/>
        <v/>
      </c>
      <c r="AN48" t="str">
        <f t="shared" si="39"/>
        <v/>
      </c>
      <c r="AO48" t="str">
        <f t="shared" si="40"/>
        <v/>
      </c>
      <c r="AP48" t="str">
        <f t="shared" si="41"/>
        <v/>
      </c>
      <c r="AQ48" t="str">
        <f t="shared" si="42"/>
        <v/>
      </c>
      <c r="AR48" t="str">
        <f t="shared" si="43"/>
        <v/>
      </c>
      <c r="AS48" t="str">
        <f t="shared" si="44"/>
        <v/>
      </c>
      <c r="AT48" t="str">
        <f t="shared" si="45"/>
        <v/>
      </c>
      <c r="AU48" t="str">
        <f t="shared" si="46"/>
        <v/>
      </c>
      <c r="AV48" t="str">
        <f t="shared" si="47"/>
        <v/>
      </c>
      <c r="AW48" t="str">
        <f t="shared" si="48"/>
        <v/>
      </c>
      <c r="AX48" t="str">
        <f t="shared" si="49"/>
        <v>Turizmus társ. és gazd. alapjai (, web)</v>
      </c>
      <c r="AY48" s="2">
        <v>207</v>
      </c>
      <c r="AZ48" s="2">
        <v>3</v>
      </c>
      <c r="BA48" s="18">
        <f>VLOOKUP(AY48,segéd!$F$9:$G$38,2,FALSE)</f>
        <v>46060</v>
      </c>
      <c r="BB48" s="2" t="str">
        <f>VLOOKUP(AZ48,segéd!$F$1:$G$7,2,FALSE)</f>
        <v>11.30-13.00</v>
      </c>
      <c r="BC48" t="s">
        <v>250</v>
      </c>
      <c r="BD48" t="s">
        <v>458</v>
      </c>
      <c r="BE48" t="s">
        <v>165</v>
      </c>
      <c r="BF48" s="19">
        <v>202</v>
      </c>
      <c r="BH48" s="2" t="s">
        <v>66</v>
      </c>
      <c r="BI48" s="30" t="s">
        <v>1943</v>
      </c>
      <c r="BJ48" s="2">
        <f t="shared" si="50"/>
        <v>8</v>
      </c>
      <c r="BK48" s="2">
        <f>IF(BF48="","",VLOOKUP(BC48,segéd!O:P,2,FALSE))</f>
        <v>8</v>
      </c>
      <c r="BL48" s="2" t="str">
        <f>IF(BG48="","",VLOOKUP(BC48,segéd!T:U,2,FALSE))</f>
        <v/>
      </c>
      <c r="BM48" s="2"/>
      <c r="BN48" s="2">
        <v>14</v>
      </c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H48" s="2"/>
      <c r="CI48" s="2"/>
      <c r="CJ48" s="2"/>
      <c r="CK48" s="2"/>
      <c r="CL48" s="2"/>
      <c r="CM48" s="2"/>
      <c r="CN48" s="2"/>
      <c r="CO48" s="2"/>
      <c r="CP48" s="2"/>
      <c r="CR48" s="2"/>
      <c r="CS48" s="2"/>
      <c r="CT48" s="2"/>
      <c r="CU48" s="2"/>
      <c r="CV48" s="2"/>
      <c r="CY48" s="2"/>
    </row>
    <row r="49" spans="1:106" x14ac:dyDescent="0.3">
      <c r="A49" t="str">
        <f t="shared" si="0"/>
        <v>2062073</v>
      </c>
      <c r="B49" t="str">
        <f t="shared" si="1"/>
        <v>Utazás- és rendezvényszervezés (web) 11</v>
      </c>
      <c r="C49" t="str">
        <f t="shared" si="2"/>
        <v>2073</v>
      </c>
      <c r="D49" t="str">
        <f t="shared" si="3"/>
        <v xml:space="preserve">Utazás- és rendezvényszervezés (web) </v>
      </c>
      <c r="E49" t="str">
        <f t="shared" si="4"/>
        <v>Gondos Borbála2073</v>
      </c>
      <c r="F49" s="24" t="str">
        <f t="shared" si="5"/>
        <v>Utazás- és rendezvényszervezés (Bp. 206, web)</v>
      </c>
      <c r="G49" t="str">
        <f t="shared" si="6"/>
        <v/>
      </c>
      <c r="H49" t="str">
        <f t="shared" si="7"/>
        <v/>
      </c>
      <c r="I49" t="str">
        <f t="shared" si="8"/>
        <v/>
      </c>
      <c r="J49" t="str">
        <f t="shared" si="9"/>
        <v/>
      </c>
      <c r="K49" t="str">
        <f t="shared" si="10"/>
        <v/>
      </c>
      <c r="L49" t="str">
        <f t="shared" si="11"/>
        <v/>
      </c>
      <c r="M49" t="str">
        <f t="shared" si="12"/>
        <v/>
      </c>
      <c r="N49" t="str">
        <f t="shared" si="13"/>
        <v/>
      </c>
      <c r="O49" t="str">
        <f t="shared" si="14"/>
        <v/>
      </c>
      <c r="P49" t="str">
        <f t="shared" si="15"/>
        <v/>
      </c>
      <c r="Q49" t="str">
        <f t="shared" si="16"/>
        <v/>
      </c>
      <c r="R49" t="str">
        <f t="shared" si="17"/>
        <v/>
      </c>
      <c r="S49" t="str">
        <f t="shared" si="18"/>
        <v>2073</v>
      </c>
      <c r="T49" t="str">
        <f t="shared" si="19"/>
        <v/>
      </c>
      <c r="U49" t="str">
        <f t="shared" si="20"/>
        <v/>
      </c>
      <c r="V49" t="str">
        <f t="shared" si="21"/>
        <v/>
      </c>
      <c r="W49" t="str">
        <f t="shared" si="22"/>
        <v/>
      </c>
      <c r="X49" t="str">
        <f t="shared" si="23"/>
        <v/>
      </c>
      <c r="Y49" t="str">
        <f t="shared" si="24"/>
        <v>Utazás- és rendezvényszervezés (206, web)</v>
      </c>
      <c r="Z49" t="str">
        <f t="shared" si="25"/>
        <v/>
      </c>
      <c r="AA49" t="str">
        <f t="shared" si="26"/>
        <v/>
      </c>
      <c r="AB49" t="str">
        <f t="shared" si="27"/>
        <v/>
      </c>
      <c r="AC49" t="str">
        <f t="shared" si="28"/>
        <v/>
      </c>
      <c r="AD49" t="str">
        <f t="shared" si="29"/>
        <v/>
      </c>
      <c r="AE49" t="str">
        <f t="shared" si="30"/>
        <v/>
      </c>
      <c r="AF49" t="str">
        <f t="shared" si="31"/>
        <v/>
      </c>
      <c r="AG49" t="str">
        <f t="shared" si="32"/>
        <v/>
      </c>
      <c r="AH49" t="str">
        <f t="shared" si="33"/>
        <v/>
      </c>
      <c r="AI49" t="str">
        <f t="shared" si="34"/>
        <v/>
      </c>
      <c r="AJ49" t="str">
        <f t="shared" si="35"/>
        <v/>
      </c>
      <c r="AK49" t="str">
        <f t="shared" si="36"/>
        <v/>
      </c>
      <c r="AL49" t="str">
        <f t="shared" si="37"/>
        <v/>
      </c>
      <c r="AM49" t="str">
        <f t="shared" si="38"/>
        <v/>
      </c>
      <c r="AN49" t="str">
        <f t="shared" si="39"/>
        <v/>
      </c>
      <c r="AO49" t="str">
        <f t="shared" si="40"/>
        <v/>
      </c>
      <c r="AP49" t="str">
        <f t="shared" si="41"/>
        <v/>
      </c>
      <c r="AQ49" t="str">
        <f t="shared" si="42"/>
        <v/>
      </c>
      <c r="AR49" t="str">
        <f t="shared" si="43"/>
        <v/>
      </c>
      <c r="AS49" t="str">
        <f t="shared" si="44"/>
        <v/>
      </c>
      <c r="AT49" t="str">
        <f t="shared" si="45"/>
        <v/>
      </c>
      <c r="AU49" t="str">
        <f t="shared" si="46"/>
        <v/>
      </c>
      <c r="AV49" t="str">
        <f t="shared" si="47"/>
        <v/>
      </c>
      <c r="AW49" t="str">
        <f t="shared" si="48"/>
        <v/>
      </c>
      <c r="AX49" t="str">
        <f t="shared" si="49"/>
        <v>Utazás- és rendezvényszervezés (, web)</v>
      </c>
      <c r="AY49" s="2">
        <v>207</v>
      </c>
      <c r="AZ49" s="2">
        <v>3</v>
      </c>
      <c r="BA49" s="18">
        <f>VLOOKUP(AY49,segéd!$F$9:$G$38,2,FALSE)</f>
        <v>46060</v>
      </c>
      <c r="BB49" s="2" t="str">
        <f>VLOOKUP(AZ49,segéd!$F$1:$G$7,2,FALSE)</f>
        <v>11.30-13.00</v>
      </c>
      <c r="BC49" t="s">
        <v>391</v>
      </c>
      <c r="BD49" t="s">
        <v>251</v>
      </c>
      <c r="BE49" t="s">
        <v>165</v>
      </c>
      <c r="BF49" s="19">
        <v>206</v>
      </c>
      <c r="BH49" s="19" t="s">
        <v>66</v>
      </c>
      <c r="BI49" s="30" t="s">
        <v>1944</v>
      </c>
      <c r="BJ49" s="2">
        <f t="shared" si="50"/>
        <v>11</v>
      </c>
      <c r="BK49" s="2">
        <f>IF(BF49="","",VLOOKUP(BC49,segéd!O:P,2,FALSE))</f>
        <v>11</v>
      </c>
      <c r="BL49" s="2" t="str">
        <f>IF(BG49="","",VLOOKUP(BC49,segéd!T:U,2,FALSE))</f>
        <v/>
      </c>
      <c r="BM49" s="2"/>
      <c r="BN49" s="2"/>
      <c r="BO49" s="2"/>
      <c r="BP49" s="2"/>
      <c r="BQ49" s="2"/>
      <c r="BR49" s="2"/>
      <c r="BS49" s="2"/>
      <c r="BT49" s="2"/>
      <c r="BU49" s="2"/>
      <c r="BY49" s="19">
        <v>6</v>
      </c>
      <c r="CA49" s="2"/>
      <c r="CD49" s="2"/>
      <c r="CR49" s="2"/>
      <c r="CS49" s="2"/>
      <c r="CU49" s="2"/>
      <c r="CV49" s="2"/>
    </row>
    <row r="50" spans="1:106" x14ac:dyDescent="0.3">
      <c r="A50" t="str">
        <f t="shared" si="0"/>
        <v>2012073</v>
      </c>
      <c r="B50" t="str">
        <f t="shared" si="1"/>
        <v>Üzleti és szakmai kommunikáció (web) 54</v>
      </c>
      <c r="C50" t="str">
        <f t="shared" si="2"/>
        <v>2073</v>
      </c>
      <c r="D50" t="str">
        <f t="shared" si="3"/>
        <v xml:space="preserve">Üzleti és szakmai kommunikáció (web) </v>
      </c>
      <c r="E50" t="str">
        <f t="shared" si="4"/>
        <v>Peres Anna2073</v>
      </c>
      <c r="F50" s="24" t="str">
        <f t="shared" si="5"/>
        <v>Üzleti és szakmai kommunikáció (Bp. 201, web)</v>
      </c>
      <c r="G50" t="str">
        <f t="shared" si="6"/>
        <v>2073</v>
      </c>
      <c r="H50" t="str">
        <f t="shared" si="7"/>
        <v/>
      </c>
      <c r="I50" t="str">
        <f t="shared" si="8"/>
        <v>2073</v>
      </c>
      <c r="J50" t="str">
        <f t="shared" si="9"/>
        <v/>
      </c>
      <c r="K50" t="str">
        <f t="shared" si="10"/>
        <v/>
      </c>
      <c r="L50" t="str">
        <f t="shared" si="11"/>
        <v/>
      </c>
      <c r="M50" t="str">
        <f t="shared" si="12"/>
        <v/>
      </c>
      <c r="N50" t="str">
        <f t="shared" si="13"/>
        <v/>
      </c>
      <c r="O50" t="str">
        <f t="shared" si="14"/>
        <v/>
      </c>
      <c r="P50" t="str">
        <f t="shared" si="15"/>
        <v/>
      </c>
      <c r="Q50" t="str">
        <f t="shared" si="16"/>
        <v/>
      </c>
      <c r="R50" t="str">
        <f t="shared" si="17"/>
        <v/>
      </c>
      <c r="S50" t="str">
        <f t="shared" si="18"/>
        <v/>
      </c>
      <c r="T50" t="str">
        <f t="shared" si="19"/>
        <v/>
      </c>
      <c r="U50" t="str">
        <f t="shared" si="20"/>
        <v/>
      </c>
      <c r="V50" t="str">
        <f t="shared" si="21"/>
        <v/>
      </c>
      <c r="W50" t="str">
        <f t="shared" si="22"/>
        <v/>
      </c>
      <c r="X50" t="str">
        <f t="shared" si="23"/>
        <v/>
      </c>
      <c r="Y50" t="str">
        <f t="shared" si="24"/>
        <v>Üzleti és szakmai kommunikáció (201, web)</v>
      </c>
      <c r="Z50" t="str">
        <f t="shared" si="25"/>
        <v/>
      </c>
      <c r="AA50" t="str">
        <f t="shared" si="26"/>
        <v/>
      </c>
      <c r="AB50" t="str">
        <f t="shared" si="27"/>
        <v/>
      </c>
      <c r="AC50" t="str">
        <f t="shared" si="28"/>
        <v/>
      </c>
      <c r="AD50" t="str">
        <f t="shared" si="29"/>
        <v/>
      </c>
      <c r="AE50" t="str">
        <f t="shared" si="30"/>
        <v/>
      </c>
      <c r="AF50" t="str">
        <f t="shared" si="31"/>
        <v/>
      </c>
      <c r="AG50" t="str">
        <f t="shared" si="32"/>
        <v/>
      </c>
      <c r="AH50" t="str">
        <f t="shared" si="33"/>
        <v/>
      </c>
      <c r="AI50" t="str">
        <f t="shared" si="34"/>
        <v/>
      </c>
      <c r="AJ50" t="str">
        <f t="shared" si="35"/>
        <v/>
      </c>
      <c r="AK50" t="str">
        <f t="shared" si="36"/>
        <v/>
      </c>
      <c r="AL50" t="str">
        <f t="shared" si="37"/>
        <v/>
      </c>
      <c r="AM50" t="str">
        <f t="shared" si="38"/>
        <v/>
      </c>
      <c r="AN50" t="str">
        <f t="shared" si="39"/>
        <v/>
      </c>
      <c r="AO50" t="str">
        <f t="shared" si="40"/>
        <v/>
      </c>
      <c r="AP50" t="str">
        <f t="shared" si="41"/>
        <v/>
      </c>
      <c r="AQ50" t="str">
        <f t="shared" si="42"/>
        <v/>
      </c>
      <c r="AR50" t="str">
        <f t="shared" si="43"/>
        <v/>
      </c>
      <c r="AS50" t="str">
        <f t="shared" si="44"/>
        <v/>
      </c>
      <c r="AT50" t="str">
        <f t="shared" si="45"/>
        <v/>
      </c>
      <c r="AU50" t="str">
        <f t="shared" si="46"/>
        <v/>
      </c>
      <c r="AV50" t="str">
        <f t="shared" si="47"/>
        <v/>
      </c>
      <c r="AW50" t="str">
        <f t="shared" si="48"/>
        <v/>
      </c>
      <c r="AX50" t="str">
        <f t="shared" si="49"/>
        <v>Üzleti és szakmai kommunikáció (, web)</v>
      </c>
      <c r="AY50" s="2">
        <v>207</v>
      </c>
      <c r="AZ50" s="2">
        <v>3</v>
      </c>
      <c r="BA50" s="18">
        <f>VLOOKUP(AY50,segéd!$F$9:$G$38,2,FALSE)</f>
        <v>46060</v>
      </c>
      <c r="BB50" s="2" t="str">
        <f>VLOOKUP(AZ50,segéd!$F$1:$G$7,2,FALSE)</f>
        <v>11.30-13.00</v>
      </c>
      <c r="BC50" t="s">
        <v>387</v>
      </c>
      <c r="BD50" t="s">
        <v>440</v>
      </c>
      <c r="BE50" t="s">
        <v>388</v>
      </c>
      <c r="BF50" s="19">
        <v>201</v>
      </c>
      <c r="BH50" s="2" t="s">
        <v>66</v>
      </c>
      <c r="BI50" s="30" t="s">
        <v>2042</v>
      </c>
      <c r="BJ50" s="2">
        <f t="shared" si="50"/>
        <v>54</v>
      </c>
      <c r="BK50" s="2">
        <f>IF(BF50="","",VLOOKUP(BC50,segéd!O:P,2,FALSE))</f>
        <v>54</v>
      </c>
      <c r="BL50" s="2" t="str">
        <f>IF(BG50="","",VLOOKUP(BC50,segéd!T:U,2,FALSE))</f>
        <v/>
      </c>
      <c r="BM50" s="2">
        <v>62</v>
      </c>
      <c r="BN50" s="2"/>
      <c r="BO50" s="2">
        <v>13</v>
      </c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H50" s="2"/>
      <c r="CI50" s="2"/>
      <c r="CJ50" s="2"/>
      <c r="CK50" s="2"/>
      <c r="CL50" s="2"/>
      <c r="CM50" s="2"/>
      <c r="CN50" s="2"/>
      <c r="CO50" s="2"/>
      <c r="CP50" s="2"/>
      <c r="CR50" s="2"/>
      <c r="CS50" s="2"/>
      <c r="CT50" s="2"/>
      <c r="CU50" s="2"/>
      <c r="CV50" s="2"/>
      <c r="CY50" s="2"/>
    </row>
    <row r="51" spans="1:106" x14ac:dyDescent="0.3">
      <c r="A51" t="str">
        <f t="shared" si="0"/>
        <v>2082073</v>
      </c>
      <c r="B51" t="str">
        <f t="shared" si="1"/>
        <v>Vállalati pénzügy (web) 38</v>
      </c>
      <c r="C51" t="str">
        <f t="shared" si="2"/>
        <v>2073</v>
      </c>
      <c r="D51" t="str">
        <f t="shared" si="3"/>
        <v xml:space="preserve">Vállalati pénzügy (web) </v>
      </c>
      <c r="E51" t="str">
        <f t="shared" si="4"/>
        <v>Antalík Imrich2073</v>
      </c>
      <c r="F51" s="24" t="str">
        <f t="shared" si="5"/>
        <v>Vállalati pénzügy (Bp. 208, web)</v>
      </c>
      <c r="G51" t="str">
        <f t="shared" si="6"/>
        <v/>
      </c>
      <c r="H51" t="str">
        <f t="shared" si="7"/>
        <v/>
      </c>
      <c r="I51" t="str">
        <f t="shared" si="8"/>
        <v/>
      </c>
      <c r="J51" t="str">
        <f t="shared" si="9"/>
        <v/>
      </c>
      <c r="K51" t="str">
        <f t="shared" si="10"/>
        <v/>
      </c>
      <c r="L51" t="str">
        <f t="shared" si="11"/>
        <v/>
      </c>
      <c r="M51" t="str">
        <f t="shared" si="12"/>
        <v>2073</v>
      </c>
      <c r="N51" t="str">
        <f t="shared" si="13"/>
        <v>2073</v>
      </c>
      <c r="O51" t="str">
        <f t="shared" si="14"/>
        <v>2073</v>
      </c>
      <c r="P51" t="str">
        <f t="shared" si="15"/>
        <v>2073</v>
      </c>
      <c r="Q51" t="str">
        <f t="shared" si="16"/>
        <v>2073</v>
      </c>
      <c r="R51" t="str">
        <f t="shared" si="17"/>
        <v>2073</v>
      </c>
      <c r="S51" t="str">
        <f t="shared" si="18"/>
        <v/>
      </c>
      <c r="T51" t="str">
        <f t="shared" si="19"/>
        <v/>
      </c>
      <c r="U51" t="str">
        <f t="shared" si="20"/>
        <v/>
      </c>
      <c r="V51" t="str">
        <f t="shared" si="21"/>
        <v/>
      </c>
      <c r="W51" t="str">
        <f t="shared" si="22"/>
        <v/>
      </c>
      <c r="X51" t="str">
        <f t="shared" si="23"/>
        <v/>
      </c>
      <c r="Y51" t="str">
        <f t="shared" si="24"/>
        <v>Vállalati pénzügy (208, web)</v>
      </c>
      <c r="Z51" t="str">
        <f t="shared" si="25"/>
        <v/>
      </c>
      <c r="AA51" t="str">
        <f t="shared" si="26"/>
        <v/>
      </c>
      <c r="AB51" t="str">
        <f t="shared" si="27"/>
        <v/>
      </c>
      <c r="AC51" t="str">
        <f t="shared" si="28"/>
        <v/>
      </c>
      <c r="AD51" t="str">
        <f t="shared" si="29"/>
        <v/>
      </c>
      <c r="AE51" t="str">
        <f t="shared" si="30"/>
        <v/>
      </c>
      <c r="AF51" t="str">
        <f t="shared" si="31"/>
        <v/>
      </c>
      <c r="AG51" t="str">
        <f t="shared" si="32"/>
        <v/>
      </c>
      <c r="AH51" t="str">
        <f t="shared" si="33"/>
        <v/>
      </c>
      <c r="AI51" t="str">
        <f t="shared" si="34"/>
        <v/>
      </c>
      <c r="AJ51" t="str">
        <f t="shared" si="35"/>
        <v/>
      </c>
      <c r="AK51" t="str">
        <f t="shared" si="36"/>
        <v/>
      </c>
      <c r="AL51" t="str">
        <f t="shared" si="37"/>
        <v/>
      </c>
      <c r="AM51" t="str">
        <f t="shared" si="38"/>
        <v/>
      </c>
      <c r="AN51" t="str">
        <f t="shared" si="39"/>
        <v/>
      </c>
      <c r="AO51" t="str">
        <f t="shared" si="40"/>
        <v/>
      </c>
      <c r="AP51" t="str">
        <f t="shared" si="41"/>
        <v/>
      </c>
      <c r="AQ51" t="str">
        <f t="shared" si="42"/>
        <v/>
      </c>
      <c r="AR51" t="str">
        <f t="shared" si="43"/>
        <v/>
      </c>
      <c r="AS51" t="str">
        <f t="shared" si="44"/>
        <v/>
      </c>
      <c r="AT51" t="str">
        <f t="shared" si="45"/>
        <v/>
      </c>
      <c r="AU51" t="str">
        <f t="shared" si="46"/>
        <v/>
      </c>
      <c r="AV51" t="str">
        <f t="shared" si="47"/>
        <v/>
      </c>
      <c r="AW51" t="str">
        <f t="shared" si="48"/>
        <v/>
      </c>
      <c r="AX51" t="str">
        <f t="shared" si="49"/>
        <v>Vállalati pénzügy (, web)</v>
      </c>
      <c r="AY51" s="2">
        <v>207</v>
      </c>
      <c r="AZ51" s="2">
        <v>3</v>
      </c>
      <c r="BA51" s="18">
        <f>VLOOKUP(AY51,segéd!$F$9:$G$38,2,FALSE)</f>
        <v>46060</v>
      </c>
      <c r="BB51" s="2" t="str">
        <f>VLOOKUP(AZ51,segéd!$F$1:$G$7,2,FALSE)</f>
        <v>11.30-13.00</v>
      </c>
      <c r="BC51" t="s">
        <v>37</v>
      </c>
      <c r="BD51" t="s">
        <v>178</v>
      </c>
      <c r="BE51" t="s">
        <v>165</v>
      </c>
      <c r="BF51" s="19">
        <v>208</v>
      </c>
      <c r="BH51" s="19" t="s">
        <v>66</v>
      </c>
      <c r="BI51" s="30" t="s">
        <v>1946</v>
      </c>
      <c r="BJ51" s="2">
        <f t="shared" si="50"/>
        <v>38</v>
      </c>
      <c r="BK51" s="2">
        <f>IF(BF51="","",VLOOKUP(BC51,segéd!O:P,2,FALSE))</f>
        <v>38</v>
      </c>
      <c r="BL51" s="2" t="str">
        <f>IF(BG51="","",VLOOKUP(BC51,segéd!T:U,2,FALSE))</f>
        <v/>
      </c>
      <c r="BM51" s="2"/>
      <c r="BN51" s="2"/>
      <c r="BO51" s="2"/>
      <c r="BP51" s="2"/>
      <c r="BQ51" s="2"/>
      <c r="BR51" s="2"/>
      <c r="BS51" s="2">
        <v>6</v>
      </c>
      <c r="BT51" s="2">
        <v>6</v>
      </c>
      <c r="BU51" s="2">
        <v>9</v>
      </c>
      <c r="BV51" s="2">
        <v>6</v>
      </c>
      <c r="BW51" s="2">
        <v>13</v>
      </c>
      <c r="BX51" s="2">
        <v>2</v>
      </c>
      <c r="BY51" s="2"/>
      <c r="BZ51" s="2"/>
      <c r="CA51" s="2"/>
      <c r="CB51" s="2"/>
      <c r="CC51" s="2"/>
      <c r="CD51" s="2"/>
      <c r="CE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Y51" s="2"/>
    </row>
    <row r="52" spans="1:106" x14ac:dyDescent="0.3">
      <c r="A52" t="str">
        <f t="shared" si="0"/>
        <v>2074</v>
      </c>
      <c r="B52" t="str">
        <f t="shared" si="1"/>
        <v xml:space="preserve">A CAD alapjai (gépterem, web) </v>
      </c>
      <c r="C52" t="str">
        <f t="shared" si="2"/>
        <v>6032074</v>
      </c>
      <c r="D52" t="str">
        <f t="shared" si="3"/>
        <v>A CAD alapjai (gépterem, web) 9</v>
      </c>
      <c r="E52" t="str">
        <f t="shared" si="4"/>
        <v>Szentgyörgyiné Gyöngyösi Éva2074</v>
      </c>
      <c r="F52" s="24" t="str">
        <f t="shared" si="5"/>
        <v>A CAD alapjai (Tb. 603, gépterem, web)</v>
      </c>
      <c r="G52" t="str">
        <f t="shared" si="6"/>
        <v/>
      </c>
      <c r="H52" t="str">
        <f t="shared" si="7"/>
        <v/>
      </c>
      <c r="I52" t="str">
        <f t="shared" si="8"/>
        <v/>
      </c>
      <c r="J52" t="str">
        <f t="shared" si="9"/>
        <v/>
      </c>
      <c r="K52" t="str">
        <f t="shared" si="10"/>
        <v/>
      </c>
      <c r="L52" t="str">
        <f t="shared" si="11"/>
        <v/>
      </c>
      <c r="M52" t="str">
        <f t="shared" si="12"/>
        <v/>
      </c>
      <c r="N52" t="str">
        <f t="shared" si="13"/>
        <v/>
      </c>
      <c r="O52" t="str">
        <f t="shared" si="14"/>
        <v/>
      </c>
      <c r="P52" t="str">
        <f t="shared" si="15"/>
        <v/>
      </c>
      <c r="Q52" t="str">
        <f t="shared" si="16"/>
        <v/>
      </c>
      <c r="R52" t="str">
        <f t="shared" si="17"/>
        <v/>
      </c>
      <c r="S52" t="str">
        <f t="shared" si="18"/>
        <v/>
      </c>
      <c r="T52" t="str">
        <f t="shared" si="19"/>
        <v/>
      </c>
      <c r="U52" t="str">
        <f t="shared" si="20"/>
        <v/>
      </c>
      <c r="V52" t="str">
        <f t="shared" si="21"/>
        <v/>
      </c>
      <c r="W52" t="str">
        <f t="shared" si="22"/>
        <v/>
      </c>
      <c r="X52" t="str">
        <f t="shared" si="23"/>
        <v/>
      </c>
      <c r="Y52" t="str">
        <f t="shared" si="24"/>
        <v>A CAD alapjai (, gépterem, web)</v>
      </c>
      <c r="Z52" t="str">
        <f t="shared" si="25"/>
        <v/>
      </c>
      <c r="AA52" t="str">
        <f t="shared" si="26"/>
        <v>2074</v>
      </c>
      <c r="AB52" t="str">
        <f t="shared" si="27"/>
        <v/>
      </c>
      <c r="AC52" t="str">
        <f t="shared" si="28"/>
        <v/>
      </c>
      <c r="AD52" t="str">
        <f t="shared" si="29"/>
        <v/>
      </c>
      <c r="AE52" t="str">
        <f t="shared" si="30"/>
        <v/>
      </c>
      <c r="AF52" t="str">
        <f t="shared" si="31"/>
        <v/>
      </c>
      <c r="AG52" t="str">
        <f t="shared" si="32"/>
        <v/>
      </c>
      <c r="AH52" t="str">
        <f t="shared" si="33"/>
        <v/>
      </c>
      <c r="AI52" t="str">
        <f t="shared" si="34"/>
        <v/>
      </c>
      <c r="AJ52" t="str">
        <f t="shared" si="35"/>
        <v/>
      </c>
      <c r="AK52" t="str">
        <f t="shared" si="36"/>
        <v/>
      </c>
      <c r="AL52" t="str">
        <f t="shared" si="37"/>
        <v/>
      </c>
      <c r="AM52" t="str">
        <f t="shared" si="38"/>
        <v/>
      </c>
      <c r="AN52" t="str">
        <f t="shared" si="39"/>
        <v/>
      </c>
      <c r="AO52" t="str">
        <f t="shared" si="40"/>
        <v/>
      </c>
      <c r="AP52" t="str">
        <f t="shared" si="41"/>
        <v/>
      </c>
      <c r="AQ52" t="str">
        <f t="shared" si="42"/>
        <v/>
      </c>
      <c r="AR52" t="str">
        <f t="shared" si="43"/>
        <v/>
      </c>
      <c r="AS52" t="str">
        <f t="shared" si="44"/>
        <v/>
      </c>
      <c r="AT52" t="str">
        <f t="shared" si="45"/>
        <v/>
      </c>
      <c r="AU52" t="str">
        <f t="shared" si="46"/>
        <v/>
      </c>
      <c r="AV52" t="str">
        <f t="shared" si="47"/>
        <v/>
      </c>
      <c r="AW52" t="str">
        <f t="shared" si="48"/>
        <v/>
      </c>
      <c r="AX52" t="str">
        <f t="shared" si="49"/>
        <v>A CAD alapjai (603, gépterem, web)</v>
      </c>
      <c r="AY52" s="2">
        <v>207</v>
      </c>
      <c r="AZ52" s="2">
        <v>4</v>
      </c>
      <c r="BA52" s="18">
        <f>VLOOKUP(AY52,segéd!$F$9:$G$38,2,FALSE)</f>
        <v>46060</v>
      </c>
      <c r="BB52" s="2" t="str">
        <f>VLOOKUP(AZ52,segéd!$F$1:$G$7,2,FALSE)</f>
        <v>13.30-15.00</v>
      </c>
      <c r="BC52" t="s">
        <v>221</v>
      </c>
      <c r="BD52" s="20" t="s">
        <v>305</v>
      </c>
      <c r="BE52" t="s">
        <v>88</v>
      </c>
      <c r="BG52" s="2">
        <v>603</v>
      </c>
      <c r="BH52" s="2" t="s">
        <v>220</v>
      </c>
      <c r="BI52" s="30" t="s">
        <v>1929</v>
      </c>
      <c r="BJ52" s="2">
        <f t="shared" si="50"/>
        <v>9</v>
      </c>
      <c r="BK52" s="2" t="str">
        <f>IF(BF52="","",VLOOKUP(BC52,segéd!O:P,2,FALSE))</f>
        <v/>
      </c>
      <c r="BL52" s="2">
        <f>IF(BG52="","",VLOOKUP(BC52,segéd!T:U,2,FALSE))</f>
        <v>9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>
        <v>19</v>
      </c>
      <c r="CG52" s="2"/>
      <c r="CH52" s="2"/>
      <c r="CI52" s="2"/>
      <c r="CJ52" s="2"/>
      <c r="CK52" s="2"/>
      <c r="CL52" s="2"/>
      <c r="CM52" s="2"/>
      <c r="CN52" s="2"/>
      <c r="CO52" s="2"/>
      <c r="CP52" s="2"/>
      <c r="CR52" s="2"/>
      <c r="CS52" s="2"/>
      <c r="CT52" s="2"/>
      <c r="CU52" s="2"/>
      <c r="CV52" s="2"/>
      <c r="CY52" s="2"/>
    </row>
    <row r="53" spans="1:106" x14ac:dyDescent="0.3">
      <c r="A53" t="str">
        <f t="shared" si="0"/>
        <v>2074</v>
      </c>
      <c r="B53" t="str">
        <f t="shared" si="1"/>
        <v xml:space="preserve">Alkalmazott informatika (gépterem, web) </v>
      </c>
      <c r="C53" t="str">
        <f t="shared" si="2"/>
        <v>6042074</v>
      </c>
      <c r="D53" t="str">
        <f t="shared" si="3"/>
        <v>Alkalmazott informatika (gépterem, web) 24</v>
      </c>
      <c r="E53" t="str">
        <f t="shared" si="4"/>
        <v>Nagyné Csóti Beáta2074</v>
      </c>
      <c r="F53" s="24" t="str">
        <f t="shared" si="5"/>
        <v>Alkalmazott informatika (Tb. 604, gépterem, web)</v>
      </c>
      <c r="G53" t="str">
        <f t="shared" si="6"/>
        <v/>
      </c>
      <c r="H53" t="str">
        <f t="shared" si="7"/>
        <v/>
      </c>
      <c r="I53" t="str">
        <f t="shared" si="8"/>
        <v/>
      </c>
      <c r="J53" t="str">
        <f t="shared" si="9"/>
        <v/>
      </c>
      <c r="K53" t="str">
        <f t="shared" si="10"/>
        <v/>
      </c>
      <c r="L53" t="str">
        <f t="shared" si="11"/>
        <v/>
      </c>
      <c r="M53" t="str">
        <f t="shared" si="12"/>
        <v/>
      </c>
      <c r="N53" t="str">
        <f t="shared" si="13"/>
        <v/>
      </c>
      <c r="O53" t="str">
        <f t="shared" si="14"/>
        <v/>
      </c>
      <c r="P53" t="str">
        <f t="shared" si="15"/>
        <v/>
      </c>
      <c r="Q53" t="str">
        <f t="shared" si="16"/>
        <v/>
      </c>
      <c r="R53" t="str">
        <f t="shared" si="17"/>
        <v/>
      </c>
      <c r="S53" t="str">
        <f t="shared" si="18"/>
        <v/>
      </c>
      <c r="T53" t="str">
        <f t="shared" si="19"/>
        <v/>
      </c>
      <c r="U53" t="str">
        <f t="shared" si="20"/>
        <v/>
      </c>
      <c r="V53" t="str">
        <f t="shared" si="21"/>
        <v/>
      </c>
      <c r="W53" t="str">
        <f t="shared" si="22"/>
        <v/>
      </c>
      <c r="X53" t="str">
        <f t="shared" si="23"/>
        <v/>
      </c>
      <c r="Y53" t="str">
        <f t="shared" si="24"/>
        <v>Alkalmazott informatika (, gépterem, web)</v>
      </c>
      <c r="Z53" t="str">
        <f t="shared" si="25"/>
        <v/>
      </c>
      <c r="AA53" t="str">
        <f t="shared" si="26"/>
        <v/>
      </c>
      <c r="AB53" t="str">
        <f t="shared" si="27"/>
        <v/>
      </c>
      <c r="AC53" t="str">
        <f t="shared" si="28"/>
        <v/>
      </c>
      <c r="AD53" t="str">
        <f t="shared" si="29"/>
        <v/>
      </c>
      <c r="AE53" t="str">
        <f t="shared" si="30"/>
        <v>2074</v>
      </c>
      <c r="AF53" t="str">
        <f t="shared" si="31"/>
        <v>2074</v>
      </c>
      <c r="AG53" t="str">
        <f t="shared" si="32"/>
        <v>2074</v>
      </c>
      <c r="AH53" t="str">
        <f t="shared" si="33"/>
        <v>2074</v>
      </c>
      <c r="AI53" t="str">
        <f t="shared" si="34"/>
        <v>2074</v>
      </c>
      <c r="AJ53" t="str">
        <f t="shared" si="35"/>
        <v>2074</v>
      </c>
      <c r="AK53" t="str">
        <f t="shared" si="36"/>
        <v/>
      </c>
      <c r="AL53" t="str">
        <f t="shared" si="37"/>
        <v/>
      </c>
      <c r="AM53" t="str">
        <f t="shared" si="38"/>
        <v/>
      </c>
      <c r="AN53" t="str">
        <f t="shared" si="39"/>
        <v/>
      </c>
      <c r="AO53" t="str">
        <f t="shared" si="40"/>
        <v/>
      </c>
      <c r="AP53" t="str">
        <f t="shared" si="41"/>
        <v/>
      </c>
      <c r="AQ53" t="str">
        <f t="shared" si="42"/>
        <v/>
      </c>
      <c r="AR53" t="str">
        <f t="shared" si="43"/>
        <v/>
      </c>
      <c r="AS53" t="str">
        <f t="shared" si="44"/>
        <v/>
      </c>
      <c r="AT53" t="str">
        <f t="shared" si="45"/>
        <v/>
      </c>
      <c r="AU53" t="str">
        <f t="shared" si="46"/>
        <v/>
      </c>
      <c r="AV53" t="str">
        <f t="shared" si="47"/>
        <v/>
      </c>
      <c r="AW53" t="str">
        <f t="shared" si="48"/>
        <v/>
      </c>
      <c r="AX53" t="str">
        <f t="shared" si="49"/>
        <v>Alkalmazott informatika (604, gépterem, web)</v>
      </c>
      <c r="AY53" s="2">
        <v>207</v>
      </c>
      <c r="AZ53" s="2">
        <v>4</v>
      </c>
      <c r="BA53" s="18">
        <f>VLOOKUP(AY53,segéd!$F$9:$G$38,2,FALSE)</f>
        <v>46060</v>
      </c>
      <c r="BB53" s="2" t="str">
        <f>VLOOKUP(AZ53,segéd!$F$1:$G$7,2,FALSE)</f>
        <v>13.30-15.00</v>
      </c>
      <c r="BC53" t="s">
        <v>23</v>
      </c>
      <c r="BD53" t="s">
        <v>263</v>
      </c>
      <c r="BE53" t="s">
        <v>164</v>
      </c>
      <c r="BG53" s="2">
        <v>604</v>
      </c>
      <c r="BH53" s="19" t="s">
        <v>220</v>
      </c>
      <c r="BI53" s="30" t="s">
        <v>1930</v>
      </c>
      <c r="BJ53" s="2">
        <f t="shared" si="50"/>
        <v>24</v>
      </c>
      <c r="BK53" s="2" t="str">
        <f>IF(BF53="","",VLOOKUP(BC53,segéd!O:P,2,FALSE))</f>
        <v/>
      </c>
      <c r="BL53" s="2">
        <f>IF(BG53="","",VLOOKUP(BC53,segéd!T:U,2,FALSE))</f>
        <v>24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G53" s="2"/>
      <c r="CH53" s="2"/>
      <c r="CI53" s="2"/>
      <c r="CJ53" s="2">
        <v>3</v>
      </c>
      <c r="CK53" s="2">
        <v>7</v>
      </c>
      <c r="CL53" s="2">
        <v>10</v>
      </c>
      <c r="CM53" s="2">
        <v>3</v>
      </c>
      <c r="CN53" s="2">
        <v>2</v>
      </c>
      <c r="CO53" s="2">
        <v>4</v>
      </c>
      <c r="CP53" s="2"/>
      <c r="CQ53" s="2"/>
      <c r="CR53" s="2"/>
      <c r="CS53" s="2"/>
      <c r="CT53" s="2"/>
      <c r="CU53" s="2"/>
      <c r="CV53" s="2"/>
      <c r="CY53" s="2"/>
    </row>
    <row r="54" spans="1:106" x14ac:dyDescent="0.3">
      <c r="A54" t="str">
        <f t="shared" si="0"/>
        <v>2074</v>
      </c>
      <c r="B54" t="str">
        <f t="shared" si="1"/>
        <v xml:space="preserve">Emberi erőforrás menedzsment (web) </v>
      </c>
      <c r="C54" t="str">
        <f t="shared" si="2"/>
        <v>4012074</v>
      </c>
      <c r="D54" t="str">
        <f t="shared" si="3"/>
        <v>Emberi erőforrás menedzsment (web) 5</v>
      </c>
      <c r="E54" t="str">
        <f t="shared" si="4"/>
        <v>Gyalogos Norbert2074</v>
      </c>
      <c r="F54" s="24" t="str">
        <f t="shared" si="5"/>
        <v>Emberi erőforrás menedzsment (Tb. 401, web)</v>
      </c>
      <c r="G54" t="str">
        <f t="shared" si="6"/>
        <v/>
      </c>
      <c r="H54" t="str">
        <f t="shared" si="7"/>
        <v/>
      </c>
      <c r="I54" t="str">
        <f t="shared" si="8"/>
        <v/>
      </c>
      <c r="J54" t="str">
        <f t="shared" si="9"/>
        <v/>
      </c>
      <c r="K54" t="str">
        <f t="shared" si="10"/>
        <v/>
      </c>
      <c r="L54" t="str">
        <f t="shared" si="11"/>
        <v/>
      </c>
      <c r="M54" t="str">
        <f t="shared" si="12"/>
        <v/>
      </c>
      <c r="N54" t="str">
        <f t="shared" si="13"/>
        <v/>
      </c>
      <c r="O54" t="str">
        <f t="shared" si="14"/>
        <v/>
      </c>
      <c r="P54" t="str">
        <f t="shared" si="15"/>
        <v/>
      </c>
      <c r="Q54" t="str">
        <f t="shared" si="16"/>
        <v/>
      </c>
      <c r="R54" t="str">
        <f t="shared" si="17"/>
        <v/>
      </c>
      <c r="S54" t="str">
        <f t="shared" si="18"/>
        <v/>
      </c>
      <c r="T54" t="str">
        <f t="shared" si="19"/>
        <v/>
      </c>
      <c r="U54" t="str">
        <f t="shared" si="20"/>
        <v/>
      </c>
      <c r="V54" t="str">
        <f t="shared" si="21"/>
        <v/>
      </c>
      <c r="W54" t="str">
        <f t="shared" si="22"/>
        <v/>
      </c>
      <c r="X54" t="str">
        <f t="shared" si="23"/>
        <v/>
      </c>
      <c r="Y54" t="str">
        <f t="shared" si="24"/>
        <v>Emberi erőforrás menedzsment (, web)</v>
      </c>
      <c r="Z54" t="str">
        <f t="shared" si="25"/>
        <v/>
      </c>
      <c r="AA54" t="str">
        <f t="shared" si="26"/>
        <v/>
      </c>
      <c r="AB54" t="str">
        <f t="shared" si="27"/>
        <v/>
      </c>
      <c r="AC54" t="str">
        <f t="shared" si="28"/>
        <v/>
      </c>
      <c r="AD54" t="str">
        <f t="shared" si="29"/>
        <v>2074</v>
      </c>
      <c r="AE54" t="str">
        <f t="shared" si="30"/>
        <v/>
      </c>
      <c r="AF54" t="str">
        <f t="shared" si="31"/>
        <v/>
      </c>
      <c r="AG54" t="str">
        <f t="shared" si="32"/>
        <v/>
      </c>
      <c r="AH54" t="str">
        <f t="shared" si="33"/>
        <v/>
      </c>
      <c r="AI54" t="str">
        <f t="shared" si="34"/>
        <v/>
      </c>
      <c r="AJ54" t="str">
        <f t="shared" si="35"/>
        <v/>
      </c>
      <c r="AK54" t="str">
        <f t="shared" si="36"/>
        <v/>
      </c>
      <c r="AL54" t="str">
        <f t="shared" si="37"/>
        <v/>
      </c>
      <c r="AM54" t="str">
        <f t="shared" si="38"/>
        <v/>
      </c>
      <c r="AN54" t="str">
        <f t="shared" si="39"/>
        <v/>
      </c>
      <c r="AO54" t="str">
        <f t="shared" si="40"/>
        <v/>
      </c>
      <c r="AP54" t="str">
        <f t="shared" si="41"/>
        <v/>
      </c>
      <c r="AQ54" t="str">
        <f t="shared" si="42"/>
        <v/>
      </c>
      <c r="AR54" t="str">
        <f t="shared" si="43"/>
        <v/>
      </c>
      <c r="AS54" t="str">
        <f t="shared" si="44"/>
        <v/>
      </c>
      <c r="AT54" t="str">
        <f t="shared" si="45"/>
        <v/>
      </c>
      <c r="AU54" t="str">
        <f t="shared" si="46"/>
        <v/>
      </c>
      <c r="AV54" t="str">
        <f t="shared" si="47"/>
        <v/>
      </c>
      <c r="AW54" t="str">
        <f t="shared" si="48"/>
        <v/>
      </c>
      <c r="AX54" t="str">
        <f t="shared" si="49"/>
        <v>Emberi erőforrás menedzsment (401, web)</v>
      </c>
      <c r="AY54" s="2">
        <v>207</v>
      </c>
      <c r="AZ54" s="2">
        <v>4</v>
      </c>
      <c r="BA54" s="18">
        <f>VLOOKUP(AY54,segéd!$F$9:$G$38,2,FALSE)</f>
        <v>46060</v>
      </c>
      <c r="BB54" s="2" t="str">
        <f>VLOOKUP(AZ54,segéd!$F$1:$G$7,2,FALSE)</f>
        <v>13.30-15.00</v>
      </c>
      <c r="BC54" t="s">
        <v>131</v>
      </c>
      <c r="BD54" t="s">
        <v>432</v>
      </c>
      <c r="BE54" t="s">
        <v>177</v>
      </c>
      <c r="BG54" s="2">
        <v>401</v>
      </c>
      <c r="BH54" s="2" t="s">
        <v>66</v>
      </c>
      <c r="BI54" s="30" t="s">
        <v>1931</v>
      </c>
      <c r="BJ54" s="2">
        <f t="shared" si="50"/>
        <v>5</v>
      </c>
      <c r="BK54" s="2" t="str">
        <f>IF(BF54="","",VLOOKUP(BC54,segéd!O:P,2,FALSE))</f>
        <v/>
      </c>
      <c r="BL54" s="2">
        <f>IF(BG54="","",VLOOKUP(BC54,segéd!T:U,2,FALSE))</f>
        <v>5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H54" s="2"/>
      <c r="CI54" s="2">
        <v>5</v>
      </c>
      <c r="CJ54" s="2"/>
      <c r="CK54" s="2"/>
      <c r="CL54" s="2"/>
      <c r="CM54" s="2"/>
      <c r="CN54" s="2"/>
      <c r="CO54" s="2"/>
      <c r="CP54" s="2"/>
      <c r="CR54" s="2"/>
      <c r="CS54" s="2"/>
      <c r="CT54" s="2"/>
      <c r="CU54" s="2"/>
      <c r="CV54" s="2"/>
      <c r="CY54" s="2"/>
    </row>
    <row r="55" spans="1:106" x14ac:dyDescent="0.3">
      <c r="A55" t="str">
        <f t="shared" si="0"/>
        <v>2074</v>
      </c>
      <c r="B55" t="str">
        <f t="shared" si="1"/>
        <v xml:space="preserve">Épf., bizt. rendszerek irányítása (web) </v>
      </c>
      <c r="C55" t="str">
        <f t="shared" si="2"/>
        <v>2162074</v>
      </c>
      <c r="D55" t="str">
        <f t="shared" si="3"/>
        <v>Épf., bizt. rendszerek irányítása (web) 8</v>
      </c>
      <c r="E55" t="str">
        <f t="shared" si="4"/>
        <v>Zalahegyi Zoltán2074</v>
      </c>
      <c r="F55" s="24" t="str">
        <f t="shared" si="5"/>
        <v>Épf., bizt. rendszerek irányítása (Tb. 216, web)</v>
      </c>
      <c r="G55" t="str">
        <f t="shared" si="6"/>
        <v/>
      </c>
      <c r="H55" t="str">
        <f t="shared" si="7"/>
        <v/>
      </c>
      <c r="I55" t="str">
        <f t="shared" si="8"/>
        <v/>
      </c>
      <c r="J55" t="str">
        <f t="shared" si="9"/>
        <v/>
      </c>
      <c r="K55" t="str">
        <f t="shared" si="10"/>
        <v/>
      </c>
      <c r="L55" t="str">
        <f t="shared" si="11"/>
        <v/>
      </c>
      <c r="M55" t="str">
        <f t="shared" si="12"/>
        <v/>
      </c>
      <c r="N55" t="str">
        <f t="shared" si="13"/>
        <v/>
      </c>
      <c r="O55" t="str">
        <f t="shared" si="14"/>
        <v/>
      </c>
      <c r="P55" t="str">
        <f t="shared" si="15"/>
        <v/>
      </c>
      <c r="Q55" t="str">
        <f t="shared" si="16"/>
        <v/>
      </c>
      <c r="R55" t="str">
        <f t="shared" si="17"/>
        <v/>
      </c>
      <c r="S55" t="str">
        <f t="shared" si="18"/>
        <v/>
      </c>
      <c r="T55" t="str">
        <f t="shared" si="19"/>
        <v/>
      </c>
      <c r="U55" t="str">
        <f t="shared" si="20"/>
        <v/>
      </c>
      <c r="V55" t="str">
        <f t="shared" si="21"/>
        <v/>
      </c>
      <c r="W55" t="str">
        <f t="shared" si="22"/>
        <v/>
      </c>
      <c r="X55" t="str">
        <f t="shared" si="23"/>
        <v/>
      </c>
      <c r="Y55" t="str">
        <f t="shared" si="24"/>
        <v>Épf., bizt. rendszerek irányítása (, web)</v>
      </c>
      <c r="Z55" t="str">
        <f t="shared" si="25"/>
        <v/>
      </c>
      <c r="AA55" t="str">
        <f t="shared" si="26"/>
        <v/>
      </c>
      <c r="AB55" t="str">
        <f t="shared" si="27"/>
        <v/>
      </c>
      <c r="AC55" t="str">
        <f t="shared" si="28"/>
        <v/>
      </c>
      <c r="AD55" t="str">
        <f t="shared" si="29"/>
        <v/>
      </c>
      <c r="AE55" t="str">
        <f t="shared" si="30"/>
        <v/>
      </c>
      <c r="AF55" t="str">
        <f t="shared" si="31"/>
        <v/>
      </c>
      <c r="AG55" t="str">
        <f t="shared" si="32"/>
        <v/>
      </c>
      <c r="AH55" t="str">
        <f t="shared" si="33"/>
        <v/>
      </c>
      <c r="AI55" t="str">
        <f t="shared" si="34"/>
        <v/>
      </c>
      <c r="AJ55" t="str">
        <f t="shared" si="35"/>
        <v/>
      </c>
      <c r="AK55" t="str">
        <f t="shared" si="36"/>
        <v/>
      </c>
      <c r="AL55" t="str">
        <f t="shared" si="37"/>
        <v/>
      </c>
      <c r="AM55" t="str">
        <f t="shared" si="38"/>
        <v/>
      </c>
      <c r="AN55" t="str">
        <f t="shared" si="39"/>
        <v/>
      </c>
      <c r="AO55" t="str">
        <f t="shared" si="40"/>
        <v/>
      </c>
      <c r="AP55" t="str">
        <f t="shared" si="41"/>
        <v/>
      </c>
      <c r="AQ55" t="str">
        <f t="shared" si="42"/>
        <v/>
      </c>
      <c r="AR55" t="str">
        <f t="shared" si="43"/>
        <v/>
      </c>
      <c r="AS55" t="str">
        <f t="shared" si="44"/>
        <v>2074</v>
      </c>
      <c r="AT55" t="str">
        <f t="shared" si="45"/>
        <v/>
      </c>
      <c r="AU55" t="str">
        <f t="shared" si="46"/>
        <v/>
      </c>
      <c r="AV55" t="str">
        <f t="shared" si="47"/>
        <v/>
      </c>
      <c r="AW55" t="str">
        <f t="shared" si="48"/>
        <v/>
      </c>
      <c r="AX55" t="str">
        <f t="shared" si="49"/>
        <v>Épf., bizt. rendszerek irányítása (216, web)</v>
      </c>
      <c r="AY55" s="2">
        <v>207</v>
      </c>
      <c r="AZ55" s="2">
        <v>4</v>
      </c>
      <c r="BA55" s="18">
        <f>VLOOKUP(AY55,segéd!$F$9:$G$38,2,FALSE)</f>
        <v>46060</v>
      </c>
      <c r="BB55" s="2" t="str">
        <f>VLOOKUP(AZ55,segéd!$F$1:$G$7,2,FALSE)</f>
        <v>13.30-15.00</v>
      </c>
      <c r="BC55" t="s">
        <v>398</v>
      </c>
      <c r="BD55" s="20" t="s">
        <v>313</v>
      </c>
      <c r="BE55" t="s">
        <v>164</v>
      </c>
      <c r="BG55" s="2">
        <v>216</v>
      </c>
      <c r="BH55" s="2" t="s">
        <v>66</v>
      </c>
      <c r="BI55" s="30" t="s">
        <v>1932</v>
      </c>
      <c r="BJ55" s="2">
        <f t="shared" si="50"/>
        <v>8</v>
      </c>
      <c r="BK55" s="2" t="str">
        <f>IF(BF55="","",VLOOKUP(BC55,segéd!O:P,2,FALSE))</f>
        <v/>
      </c>
      <c r="BL55" s="2">
        <f>IF(BG55="","",VLOOKUP(BC55,segéd!T:U,2,FALSE))</f>
        <v>8</v>
      </c>
      <c r="CH55" s="2"/>
      <c r="CI55" s="2"/>
      <c r="CP55" s="2"/>
      <c r="CX55" s="2">
        <v>8</v>
      </c>
    </row>
    <row r="56" spans="1:106" x14ac:dyDescent="0.3">
      <c r="A56" t="str">
        <f t="shared" si="0"/>
        <v>2172074</v>
      </c>
      <c r="B56" t="str">
        <f t="shared" si="1"/>
        <v>Fogyasztói magatartásvizsgálat (web) 11</v>
      </c>
      <c r="C56" t="str">
        <f t="shared" si="2"/>
        <v>2074</v>
      </c>
      <c r="D56" t="str">
        <f t="shared" si="3"/>
        <v xml:space="preserve">Fogyasztói magatartásvizsgálat (web) </v>
      </c>
      <c r="E56" t="str">
        <f t="shared" si="4"/>
        <v>Rózsa Zoltán2074</v>
      </c>
      <c r="F56" s="24" t="str">
        <f t="shared" si="5"/>
        <v>Fogyasztói magatartásvizsgálat (Bp. 217, web)</v>
      </c>
      <c r="G56" t="str">
        <f t="shared" si="6"/>
        <v/>
      </c>
      <c r="H56" t="str">
        <f t="shared" si="7"/>
        <v/>
      </c>
      <c r="I56" t="str">
        <f t="shared" si="8"/>
        <v/>
      </c>
      <c r="J56" t="str">
        <f t="shared" si="9"/>
        <v/>
      </c>
      <c r="K56" t="str">
        <f t="shared" si="10"/>
        <v/>
      </c>
      <c r="L56" t="str">
        <f t="shared" si="11"/>
        <v>2074</v>
      </c>
      <c r="M56" t="str">
        <f t="shared" si="12"/>
        <v/>
      </c>
      <c r="N56" t="str">
        <f t="shared" si="13"/>
        <v/>
      </c>
      <c r="O56" t="str">
        <f t="shared" si="14"/>
        <v/>
      </c>
      <c r="P56" t="str">
        <f t="shared" si="15"/>
        <v/>
      </c>
      <c r="Q56" t="str">
        <f t="shared" si="16"/>
        <v/>
      </c>
      <c r="R56" t="str">
        <f t="shared" si="17"/>
        <v/>
      </c>
      <c r="S56" t="str">
        <f t="shared" si="18"/>
        <v/>
      </c>
      <c r="T56" t="str">
        <f t="shared" si="19"/>
        <v/>
      </c>
      <c r="U56" t="str">
        <f t="shared" si="20"/>
        <v/>
      </c>
      <c r="V56" t="str">
        <f t="shared" si="21"/>
        <v/>
      </c>
      <c r="W56" t="str">
        <f t="shared" si="22"/>
        <v/>
      </c>
      <c r="X56" t="str">
        <f t="shared" si="23"/>
        <v/>
      </c>
      <c r="Y56" t="str">
        <f t="shared" si="24"/>
        <v>Fogyasztói magatartásvizsgálat (217, web)</v>
      </c>
      <c r="Z56" t="str">
        <f t="shared" si="25"/>
        <v/>
      </c>
      <c r="AA56" t="str">
        <f t="shared" si="26"/>
        <v/>
      </c>
      <c r="AB56" t="str">
        <f t="shared" si="27"/>
        <v/>
      </c>
      <c r="AC56" t="str">
        <f t="shared" si="28"/>
        <v/>
      </c>
      <c r="AD56" t="str">
        <f t="shared" si="29"/>
        <v/>
      </c>
      <c r="AE56" t="str">
        <f t="shared" si="30"/>
        <v/>
      </c>
      <c r="AF56" t="str">
        <f t="shared" si="31"/>
        <v/>
      </c>
      <c r="AG56" t="str">
        <f t="shared" si="32"/>
        <v/>
      </c>
      <c r="AH56" t="str">
        <f t="shared" si="33"/>
        <v/>
      </c>
      <c r="AI56" t="str">
        <f t="shared" si="34"/>
        <v/>
      </c>
      <c r="AJ56" t="str">
        <f t="shared" si="35"/>
        <v/>
      </c>
      <c r="AK56" t="str">
        <f t="shared" si="36"/>
        <v/>
      </c>
      <c r="AL56" t="str">
        <f t="shared" si="37"/>
        <v/>
      </c>
      <c r="AM56" t="str">
        <f t="shared" si="38"/>
        <v/>
      </c>
      <c r="AN56" t="str">
        <f t="shared" si="39"/>
        <v/>
      </c>
      <c r="AO56" t="str">
        <f t="shared" si="40"/>
        <v/>
      </c>
      <c r="AP56" t="str">
        <f t="shared" si="41"/>
        <v/>
      </c>
      <c r="AQ56" t="str">
        <f t="shared" si="42"/>
        <v/>
      </c>
      <c r="AR56" t="str">
        <f t="shared" si="43"/>
        <v/>
      </c>
      <c r="AS56" t="str">
        <f t="shared" si="44"/>
        <v/>
      </c>
      <c r="AT56" t="str">
        <f t="shared" si="45"/>
        <v/>
      </c>
      <c r="AU56" t="str">
        <f t="shared" si="46"/>
        <v/>
      </c>
      <c r="AV56" t="str">
        <f t="shared" si="47"/>
        <v/>
      </c>
      <c r="AW56" t="str">
        <f t="shared" si="48"/>
        <v/>
      </c>
      <c r="AX56" t="str">
        <f t="shared" si="49"/>
        <v>Fogyasztói magatartásvizsgálat (, web)</v>
      </c>
      <c r="AY56" s="2">
        <v>207</v>
      </c>
      <c r="AZ56" s="2">
        <v>4</v>
      </c>
      <c r="BA56" s="18">
        <f>VLOOKUP(AY56,segéd!$F$9:$G$38,2,FALSE)</f>
        <v>46060</v>
      </c>
      <c r="BB56" s="2" t="str">
        <f>VLOOKUP(AZ56,segéd!$F$1:$G$7,2,FALSE)</f>
        <v>13.30-15.00</v>
      </c>
      <c r="BC56" s="20" t="s">
        <v>415</v>
      </c>
      <c r="BD56" t="s">
        <v>431</v>
      </c>
      <c r="BE56" s="20" t="s">
        <v>175</v>
      </c>
      <c r="BF56" s="19">
        <v>217</v>
      </c>
      <c r="BH56" s="19" t="s">
        <v>66</v>
      </c>
      <c r="BI56" s="30" t="s">
        <v>1933</v>
      </c>
      <c r="BJ56" s="2">
        <f t="shared" si="50"/>
        <v>11</v>
      </c>
      <c r="BK56" s="2">
        <f>IF(BF56="","",VLOOKUP(BC56,segéd!O:P,2,FALSE))</f>
        <v>11</v>
      </c>
      <c r="BL56" s="2" t="str">
        <f>IF(BG56="","",VLOOKUP(BC56,segéd!T:U,2,FALSE))</f>
        <v/>
      </c>
      <c r="BQ56" s="2"/>
      <c r="BR56" s="2">
        <v>11</v>
      </c>
      <c r="CH56" s="2"/>
      <c r="CP56" s="2"/>
    </row>
    <row r="57" spans="1:106" x14ac:dyDescent="0.3">
      <c r="A57" t="str">
        <f t="shared" si="0"/>
        <v>2074</v>
      </c>
      <c r="B57" t="str">
        <f t="shared" si="1"/>
        <v xml:space="preserve">Folyamatok fejlesztése - Lean (web) </v>
      </c>
      <c r="C57" t="str">
        <f t="shared" si="2"/>
        <v>2172074</v>
      </c>
      <c r="D57" t="str">
        <f t="shared" si="3"/>
        <v>Folyamatok fejlesztése - Lean (web) 17</v>
      </c>
      <c r="E57" t="str">
        <f t="shared" si="4"/>
        <v>Böröczki Ágoston2074</v>
      </c>
      <c r="F57" s="24" t="str">
        <f t="shared" si="5"/>
        <v>Folyamatok fejlesztése - Lean (Tb. 217, web)</v>
      </c>
      <c r="G57" t="str">
        <f t="shared" si="6"/>
        <v/>
      </c>
      <c r="H57" t="str">
        <f t="shared" si="7"/>
        <v/>
      </c>
      <c r="I57" t="str">
        <f t="shared" si="8"/>
        <v/>
      </c>
      <c r="J57" t="str">
        <f t="shared" si="9"/>
        <v/>
      </c>
      <c r="K57" t="str">
        <f t="shared" si="10"/>
        <v/>
      </c>
      <c r="L57" t="str">
        <f t="shared" si="11"/>
        <v/>
      </c>
      <c r="M57" t="str">
        <f t="shared" si="12"/>
        <v/>
      </c>
      <c r="N57" t="str">
        <f t="shared" si="13"/>
        <v/>
      </c>
      <c r="O57" t="str">
        <f t="shared" si="14"/>
        <v/>
      </c>
      <c r="P57" t="str">
        <f t="shared" si="15"/>
        <v/>
      </c>
      <c r="Q57" t="str">
        <f t="shared" si="16"/>
        <v/>
      </c>
      <c r="R57" t="str">
        <f t="shared" si="17"/>
        <v/>
      </c>
      <c r="S57" t="str">
        <f t="shared" si="18"/>
        <v/>
      </c>
      <c r="T57" t="str">
        <f t="shared" si="19"/>
        <v/>
      </c>
      <c r="U57" t="str">
        <f t="shared" si="20"/>
        <v/>
      </c>
      <c r="V57" t="str">
        <f t="shared" si="21"/>
        <v/>
      </c>
      <c r="W57" t="str">
        <f t="shared" si="22"/>
        <v/>
      </c>
      <c r="X57" t="str">
        <f t="shared" si="23"/>
        <v/>
      </c>
      <c r="Y57" t="str">
        <f t="shared" si="24"/>
        <v>Folyamatok fejlesztése - Lean (, web)</v>
      </c>
      <c r="Z57" t="str">
        <f t="shared" si="25"/>
        <v/>
      </c>
      <c r="AA57" t="str">
        <f t="shared" si="26"/>
        <v/>
      </c>
      <c r="AB57" t="str">
        <f t="shared" si="27"/>
        <v/>
      </c>
      <c r="AC57" t="str">
        <f t="shared" si="28"/>
        <v/>
      </c>
      <c r="AD57" t="str">
        <f t="shared" si="29"/>
        <v/>
      </c>
      <c r="AE57" t="str">
        <f t="shared" si="30"/>
        <v/>
      </c>
      <c r="AF57" t="str">
        <f t="shared" si="31"/>
        <v/>
      </c>
      <c r="AG57" t="str">
        <f t="shared" si="32"/>
        <v/>
      </c>
      <c r="AH57" t="str">
        <f t="shared" si="33"/>
        <v/>
      </c>
      <c r="AI57" t="str">
        <f t="shared" si="34"/>
        <v/>
      </c>
      <c r="AJ57" t="str">
        <f t="shared" si="35"/>
        <v/>
      </c>
      <c r="AK57" t="str">
        <f t="shared" si="36"/>
        <v/>
      </c>
      <c r="AL57" t="str">
        <f t="shared" si="37"/>
        <v/>
      </c>
      <c r="AM57" t="str">
        <f t="shared" si="38"/>
        <v/>
      </c>
      <c r="AN57" t="str">
        <f t="shared" si="39"/>
        <v/>
      </c>
      <c r="AO57" t="str">
        <f t="shared" si="40"/>
        <v/>
      </c>
      <c r="AP57" t="str">
        <f t="shared" si="41"/>
        <v/>
      </c>
      <c r="AQ57" t="str">
        <f t="shared" si="42"/>
        <v/>
      </c>
      <c r="AR57" t="str">
        <f t="shared" si="43"/>
        <v>2074</v>
      </c>
      <c r="AS57" t="str">
        <f t="shared" si="44"/>
        <v/>
      </c>
      <c r="AT57" t="str">
        <f t="shared" si="45"/>
        <v/>
      </c>
      <c r="AU57" t="str">
        <f t="shared" si="46"/>
        <v/>
      </c>
      <c r="AV57" t="str">
        <f t="shared" si="47"/>
        <v/>
      </c>
      <c r="AW57" t="str">
        <f t="shared" si="48"/>
        <v/>
      </c>
      <c r="AX57" t="str">
        <f t="shared" si="49"/>
        <v>Folyamatok fejlesztése - Lean (217, web)</v>
      </c>
      <c r="AY57" s="2">
        <v>207</v>
      </c>
      <c r="AZ57" s="2">
        <v>4</v>
      </c>
      <c r="BA57" s="18">
        <f>VLOOKUP(AY57,segéd!$F$9:$G$38,2,FALSE)</f>
        <v>46060</v>
      </c>
      <c r="BB57" s="2" t="str">
        <f>VLOOKUP(AZ57,segéd!$F$1:$G$7,2,FALSE)</f>
        <v>13.30-15.00</v>
      </c>
      <c r="BC57" t="s">
        <v>119</v>
      </c>
      <c r="BD57" t="s">
        <v>181</v>
      </c>
      <c r="BE57" t="s">
        <v>164</v>
      </c>
      <c r="BG57" s="2">
        <v>217</v>
      </c>
      <c r="BH57" s="2" t="s">
        <v>66</v>
      </c>
      <c r="BI57" s="30" t="s">
        <v>1934</v>
      </c>
      <c r="BJ57" s="2">
        <f t="shared" si="50"/>
        <v>17</v>
      </c>
      <c r="BK57" s="2" t="str">
        <f>IF(BF57="","",VLOOKUP(BC57,segéd!O:P,2,FALSE))</f>
        <v/>
      </c>
      <c r="BL57" s="2">
        <f>IF(BG57="","",VLOOKUP(BC57,segéd!T:U,2,FALSE))</f>
        <v>17</v>
      </c>
      <c r="BM57" s="2"/>
      <c r="BN57" s="2"/>
      <c r="BO57" s="2"/>
      <c r="BP57" s="2"/>
      <c r="BQ57" s="2"/>
      <c r="BR57" s="2"/>
      <c r="BS57" s="2"/>
      <c r="BT57" s="2"/>
      <c r="BU57" s="2"/>
      <c r="BZ57" s="2"/>
      <c r="CA57" s="2"/>
      <c r="CD57" s="2"/>
      <c r="CE57" s="2"/>
      <c r="CF57" s="19"/>
      <c r="CG57" s="2"/>
      <c r="CH57" s="2"/>
      <c r="CI57" s="2"/>
      <c r="CJ57" s="2"/>
      <c r="CP57" s="2"/>
      <c r="CR57" s="2"/>
      <c r="CS57" s="2"/>
      <c r="CU57" s="2"/>
      <c r="CV57" s="2"/>
      <c r="CW57" s="2">
        <v>16</v>
      </c>
    </row>
    <row r="58" spans="1:106" x14ac:dyDescent="0.3">
      <c r="A58" t="str">
        <f t="shared" si="0"/>
        <v>2074</v>
      </c>
      <c r="B58" t="str">
        <f t="shared" si="1"/>
        <v xml:space="preserve">Gazdasági matematika II. (web) </v>
      </c>
      <c r="C58" t="str">
        <f t="shared" si="2"/>
        <v>2152074</v>
      </c>
      <c r="D58" t="str">
        <f t="shared" si="3"/>
        <v>Gazdasági matematika II. (web) 63</v>
      </c>
      <c r="E58" t="str">
        <f t="shared" si="4"/>
        <v>Kovács Gergely2074</v>
      </c>
      <c r="F58" s="24" t="str">
        <f t="shared" si="5"/>
        <v>Gazdasági matematika II. (Tb. 215, web)</v>
      </c>
      <c r="G58" t="str">
        <f t="shared" si="6"/>
        <v/>
      </c>
      <c r="H58" t="str">
        <f t="shared" si="7"/>
        <v/>
      </c>
      <c r="I58" t="str">
        <f t="shared" si="8"/>
        <v/>
      </c>
      <c r="J58" t="str">
        <f t="shared" si="9"/>
        <v/>
      </c>
      <c r="K58" t="str">
        <f t="shared" si="10"/>
        <v/>
      </c>
      <c r="L58" t="str">
        <f t="shared" si="11"/>
        <v/>
      </c>
      <c r="M58" t="str">
        <f t="shared" si="12"/>
        <v/>
      </c>
      <c r="N58" t="str">
        <f t="shared" si="13"/>
        <v/>
      </c>
      <c r="O58" t="str">
        <f t="shared" si="14"/>
        <v/>
      </c>
      <c r="P58" t="str">
        <f t="shared" si="15"/>
        <v/>
      </c>
      <c r="Q58" t="str">
        <f t="shared" si="16"/>
        <v/>
      </c>
      <c r="R58" t="str">
        <f t="shared" si="17"/>
        <v/>
      </c>
      <c r="S58" t="str">
        <f t="shared" si="18"/>
        <v/>
      </c>
      <c r="T58" t="str">
        <f t="shared" si="19"/>
        <v/>
      </c>
      <c r="U58" t="str">
        <f t="shared" si="20"/>
        <v/>
      </c>
      <c r="V58" t="str">
        <f t="shared" si="21"/>
        <v/>
      </c>
      <c r="W58" t="str">
        <f t="shared" si="22"/>
        <v/>
      </c>
      <c r="X58" t="str">
        <f t="shared" si="23"/>
        <v/>
      </c>
      <c r="Y58" t="str">
        <f t="shared" si="24"/>
        <v>Gazdasági matematika II. (, web)</v>
      </c>
      <c r="Z58" t="str">
        <f t="shared" si="25"/>
        <v>2074</v>
      </c>
      <c r="AA58" t="str">
        <f t="shared" si="26"/>
        <v/>
      </c>
      <c r="AB58" t="str">
        <f t="shared" si="27"/>
        <v/>
      </c>
      <c r="AC58" t="str">
        <f t="shared" si="28"/>
        <v/>
      </c>
      <c r="AD58" t="str">
        <f t="shared" si="29"/>
        <v/>
      </c>
      <c r="AE58" t="str">
        <f t="shared" si="30"/>
        <v/>
      </c>
      <c r="AF58" t="str">
        <f t="shared" si="31"/>
        <v/>
      </c>
      <c r="AG58" t="str">
        <f t="shared" si="32"/>
        <v/>
      </c>
      <c r="AH58" t="str">
        <f t="shared" si="33"/>
        <v/>
      </c>
      <c r="AI58" t="str">
        <f t="shared" si="34"/>
        <v/>
      </c>
      <c r="AJ58" t="str">
        <f t="shared" si="35"/>
        <v/>
      </c>
      <c r="AK58" t="str">
        <f t="shared" si="36"/>
        <v/>
      </c>
      <c r="AL58" t="str">
        <f t="shared" si="37"/>
        <v/>
      </c>
      <c r="AM58" t="str">
        <f t="shared" si="38"/>
        <v/>
      </c>
      <c r="AN58" t="str">
        <f t="shared" si="39"/>
        <v/>
      </c>
      <c r="AO58" t="str">
        <f t="shared" si="40"/>
        <v/>
      </c>
      <c r="AP58" t="str">
        <f t="shared" si="41"/>
        <v/>
      </c>
      <c r="AQ58" t="str">
        <f t="shared" si="42"/>
        <v/>
      </c>
      <c r="AR58" t="str">
        <f t="shared" si="43"/>
        <v/>
      </c>
      <c r="AS58" t="str">
        <f t="shared" si="44"/>
        <v/>
      </c>
      <c r="AT58" t="str">
        <f t="shared" si="45"/>
        <v/>
      </c>
      <c r="AU58" t="str">
        <f t="shared" si="46"/>
        <v/>
      </c>
      <c r="AV58" t="str">
        <f t="shared" si="47"/>
        <v/>
      </c>
      <c r="AW58" t="str">
        <f t="shared" si="48"/>
        <v/>
      </c>
      <c r="AX58" t="str">
        <f t="shared" si="49"/>
        <v>Gazdasági matematika II. (215, web)</v>
      </c>
      <c r="AY58" s="2">
        <v>207</v>
      </c>
      <c r="AZ58" s="2">
        <v>4</v>
      </c>
      <c r="BA58" s="18">
        <f>VLOOKUP(AY58,segéd!$F$9:$G$38,2,FALSE)</f>
        <v>46060</v>
      </c>
      <c r="BB58" s="2" t="str">
        <f>VLOOKUP(AZ58,segéd!$F$1:$G$7,2,FALSE)</f>
        <v>13.30-15.00</v>
      </c>
      <c r="BC58" t="s">
        <v>33</v>
      </c>
      <c r="BD58" t="s">
        <v>8</v>
      </c>
      <c r="BE58" t="s">
        <v>164</v>
      </c>
      <c r="BG58" s="2">
        <v>215</v>
      </c>
      <c r="BH58" s="2" t="s">
        <v>66</v>
      </c>
      <c r="BI58" s="30" t="s">
        <v>2035</v>
      </c>
      <c r="BJ58" s="2">
        <f t="shared" si="50"/>
        <v>63</v>
      </c>
      <c r="BK58" s="2" t="str">
        <f>IF(BF58="","",VLOOKUP(BC58,segéd!O:P,2,FALSE))</f>
        <v/>
      </c>
      <c r="BL58" s="2">
        <f>IF(BG58="","",VLOOKUP(BC58,segéd!T:U,2,FALSE))</f>
        <v>63</v>
      </c>
      <c r="BM58" s="2"/>
      <c r="BN58" s="2"/>
      <c r="BO58" s="2"/>
      <c r="BP58" s="2"/>
      <c r="BQ58" s="2"/>
      <c r="BR58" s="2"/>
      <c r="BS58" s="2"/>
      <c r="BT58" s="2"/>
      <c r="BU58" s="2"/>
      <c r="BV58" s="17"/>
      <c r="BW58" s="17"/>
      <c r="BX58" s="17"/>
      <c r="BY58" s="17"/>
      <c r="BZ58" s="17"/>
      <c r="CA58" s="17"/>
      <c r="CB58" s="17"/>
      <c r="CC58" s="17"/>
      <c r="CD58" s="17"/>
      <c r="CE58" s="2">
        <v>74</v>
      </c>
      <c r="CG58" s="17"/>
      <c r="CH58" s="17"/>
      <c r="CI58" s="17"/>
      <c r="CJ58" s="17"/>
      <c r="CK58" s="2"/>
      <c r="CL58" s="17"/>
      <c r="CM58" s="17"/>
      <c r="CN58" s="17"/>
      <c r="CO58" s="17"/>
      <c r="CP58" s="2"/>
      <c r="CQ58" s="2"/>
      <c r="CR58" s="2"/>
      <c r="CS58" s="2"/>
      <c r="CT58" s="2"/>
      <c r="CU58" s="2"/>
      <c r="CV58" s="2"/>
      <c r="CY58" s="2"/>
    </row>
    <row r="59" spans="1:106" x14ac:dyDescent="0.3">
      <c r="A59" t="str">
        <f t="shared" si="0"/>
        <v>2074</v>
      </c>
      <c r="B59" t="str">
        <f t="shared" si="1"/>
        <v xml:space="preserve">Karbantartás elmélet (web) </v>
      </c>
      <c r="C59" t="str">
        <f t="shared" si="2"/>
        <v>4042074</v>
      </c>
      <c r="D59" t="str">
        <f t="shared" si="3"/>
        <v>Karbantartás elmélet (web) 7</v>
      </c>
      <c r="E59" t="str">
        <f t="shared" si="4"/>
        <v>Lukács András2074</v>
      </c>
      <c r="F59" s="24" t="str">
        <f t="shared" si="5"/>
        <v>Karbantartás elmélet (Tb. 404, web)</v>
      </c>
      <c r="G59" t="str">
        <f t="shared" si="6"/>
        <v/>
      </c>
      <c r="H59" t="str">
        <f t="shared" si="7"/>
        <v/>
      </c>
      <c r="I59" t="str">
        <f t="shared" si="8"/>
        <v/>
      </c>
      <c r="J59" t="str">
        <f t="shared" si="9"/>
        <v/>
      </c>
      <c r="K59" t="str">
        <f t="shared" si="10"/>
        <v/>
      </c>
      <c r="L59" t="str">
        <f t="shared" si="11"/>
        <v/>
      </c>
      <c r="M59" t="str">
        <f t="shared" si="12"/>
        <v/>
      </c>
      <c r="N59" t="str">
        <f t="shared" si="13"/>
        <v/>
      </c>
      <c r="O59" t="str">
        <f t="shared" si="14"/>
        <v/>
      </c>
      <c r="P59" t="str">
        <f t="shared" si="15"/>
        <v/>
      </c>
      <c r="Q59" t="str">
        <f t="shared" si="16"/>
        <v/>
      </c>
      <c r="R59" t="str">
        <f t="shared" si="17"/>
        <v/>
      </c>
      <c r="S59" t="str">
        <f t="shared" si="18"/>
        <v/>
      </c>
      <c r="T59" t="str">
        <f t="shared" si="19"/>
        <v/>
      </c>
      <c r="U59" t="str">
        <f t="shared" si="20"/>
        <v/>
      </c>
      <c r="V59" t="str">
        <f t="shared" si="21"/>
        <v/>
      </c>
      <c r="W59" t="str">
        <f t="shared" si="22"/>
        <v/>
      </c>
      <c r="X59" t="str">
        <f t="shared" si="23"/>
        <v/>
      </c>
      <c r="Y59" t="str">
        <f t="shared" si="24"/>
        <v>Karbantartás elmélet (, web)</v>
      </c>
      <c r="Z59" t="str">
        <f t="shared" si="25"/>
        <v/>
      </c>
      <c r="AA59" t="str">
        <f t="shared" si="26"/>
        <v/>
      </c>
      <c r="AB59" t="str">
        <f t="shared" si="27"/>
        <v/>
      </c>
      <c r="AC59" t="str">
        <f t="shared" si="28"/>
        <v/>
      </c>
      <c r="AD59" t="str">
        <f t="shared" si="29"/>
        <v/>
      </c>
      <c r="AE59" t="str">
        <f t="shared" si="30"/>
        <v/>
      </c>
      <c r="AF59" t="str">
        <f t="shared" si="31"/>
        <v/>
      </c>
      <c r="AG59" t="str">
        <f t="shared" si="32"/>
        <v/>
      </c>
      <c r="AH59" t="str">
        <f t="shared" si="33"/>
        <v/>
      </c>
      <c r="AI59" t="str">
        <f t="shared" si="34"/>
        <v/>
      </c>
      <c r="AJ59" t="str">
        <f t="shared" si="35"/>
        <v/>
      </c>
      <c r="AK59" t="str">
        <f t="shared" si="36"/>
        <v/>
      </c>
      <c r="AL59" t="str">
        <f t="shared" si="37"/>
        <v/>
      </c>
      <c r="AM59" t="str">
        <f t="shared" si="38"/>
        <v/>
      </c>
      <c r="AN59" t="str">
        <f t="shared" si="39"/>
        <v/>
      </c>
      <c r="AO59" t="str">
        <f t="shared" si="40"/>
        <v/>
      </c>
      <c r="AP59" t="str">
        <f t="shared" si="41"/>
        <v/>
      </c>
      <c r="AQ59" t="str">
        <f t="shared" si="42"/>
        <v/>
      </c>
      <c r="AR59" t="str">
        <f t="shared" si="43"/>
        <v/>
      </c>
      <c r="AS59" t="str">
        <f t="shared" si="44"/>
        <v/>
      </c>
      <c r="AT59" t="str">
        <f t="shared" si="45"/>
        <v/>
      </c>
      <c r="AU59" t="str">
        <f t="shared" si="46"/>
        <v>2074</v>
      </c>
      <c r="AV59" t="str">
        <f t="shared" si="47"/>
        <v/>
      </c>
      <c r="AW59" t="str">
        <f t="shared" si="48"/>
        <v/>
      </c>
      <c r="AX59" t="str">
        <f t="shared" si="49"/>
        <v>Karbantartás elmélet (404, web)</v>
      </c>
      <c r="AY59" s="2">
        <v>207</v>
      </c>
      <c r="AZ59" s="2">
        <v>4</v>
      </c>
      <c r="BA59" s="18">
        <f>VLOOKUP(AY59,segéd!$F$9:$G$38,2,FALSE)</f>
        <v>46060</v>
      </c>
      <c r="BB59" s="2" t="str">
        <f>VLOOKUP(AZ59,segéd!$F$1:$G$7,2,FALSE)</f>
        <v>13.30-15.00</v>
      </c>
      <c r="BC59" t="s">
        <v>406</v>
      </c>
      <c r="BD59" t="s">
        <v>502</v>
      </c>
      <c r="BE59" t="s">
        <v>164</v>
      </c>
      <c r="BG59" s="2">
        <v>404</v>
      </c>
      <c r="BH59" s="2" t="s">
        <v>66</v>
      </c>
      <c r="BI59" s="30" t="s">
        <v>1936</v>
      </c>
      <c r="BJ59" s="2">
        <f t="shared" si="50"/>
        <v>7</v>
      </c>
      <c r="BK59" s="2" t="str">
        <f>IF(BF59="","",VLOOKUP(BC59,segéd!O:P,2,FALSE))</f>
        <v/>
      </c>
      <c r="BL59" s="2">
        <f>IF(BG59="","",VLOOKUP(BC59,segéd!T:U,2,FALSE))</f>
        <v>7</v>
      </c>
      <c r="BM59" s="2"/>
      <c r="BN59" s="2"/>
      <c r="BO59" s="2"/>
      <c r="BP59" s="2"/>
      <c r="BQ59" s="2"/>
      <c r="BR59" s="2"/>
      <c r="BS59" s="2"/>
      <c r="BT59" s="2"/>
      <c r="BU59" s="2"/>
      <c r="CA59" s="2"/>
      <c r="CD59" s="2"/>
      <c r="CE59" s="2"/>
      <c r="CF59" s="19"/>
      <c r="CG59" s="2"/>
      <c r="CP59" s="2"/>
      <c r="CQ59" s="2"/>
      <c r="CR59" s="2"/>
      <c r="CS59" s="2"/>
      <c r="CU59" s="2"/>
      <c r="CV59" s="2"/>
      <c r="CZ59" s="2">
        <v>9</v>
      </c>
      <c r="DA59" s="19"/>
    </row>
    <row r="60" spans="1:106" x14ac:dyDescent="0.3">
      <c r="A60" t="str">
        <f t="shared" si="0"/>
        <v>2074</v>
      </c>
      <c r="B60" t="str">
        <f t="shared" si="1"/>
        <v xml:space="preserve">Lézeres anyagmegmunkálás (web) </v>
      </c>
      <c r="C60" t="str">
        <f t="shared" si="2"/>
        <v>32074</v>
      </c>
      <c r="D60" t="str">
        <f t="shared" si="3"/>
        <v>Lézeres anyagmegmunkálás (web) 9</v>
      </c>
      <c r="E60" t="str">
        <f t="shared" si="4"/>
        <v>Palotai Péter2074</v>
      </c>
      <c r="F60" s="24" t="str">
        <f t="shared" si="5"/>
        <v>Lézeres anyagmegmunkálás (Tb. 3, web)</v>
      </c>
      <c r="G60" t="str">
        <f t="shared" si="6"/>
        <v/>
      </c>
      <c r="H60" t="str">
        <f t="shared" si="7"/>
        <v/>
      </c>
      <c r="I60" t="str">
        <f t="shared" si="8"/>
        <v/>
      </c>
      <c r="J60" t="str">
        <f t="shared" si="9"/>
        <v/>
      </c>
      <c r="K60" t="str">
        <f t="shared" si="10"/>
        <v/>
      </c>
      <c r="L60" t="str">
        <f t="shared" si="11"/>
        <v/>
      </c>
      <c r="M60" t="str">
        <f t="shared" si="12"/>
        <v/>
      </c>
      <c r="N60" t="str">
        <f t="shared" si="13"/>
        <v/>
      </c>
      <c r="O60" t="str">
        <f t="shared" si="14"/>
        <v/>
      </c>
      <c r="P60" t="str">
        <f t="shared" si="15"/>
        <v/>
      </c>
      <c r="Q60" t="str">
        <f t="shared" si="16"/>
        <v/>
      </c>
      <c r="R60" t="str">
        <f t="shared" si="17"/>
        <v/>
      </c>
      <c r="S60" t="str">
        <f t="shared" si="18"/>
        <v/>
      </c>
      <c r="T60" t="str">
        <f t="shared" si="19"/>
        <v/>
      </c>
      <c r="U60" t="str">
        <f t="shared" si="20"/>
        <v/>
      </c>
      <c r="V60" t="str">
        <f t="shared" si="21"/>
        <v/>
      </c>
      <c r="W60" t="str">
        <f t="shared" si="22"/>
        <v/>
      </c>
      <c r="X60" t="str">
        <f t="shared" si="23"/>
        <v/>
      </c>
      <c r="Y60" t="str">
        <f t="shared" si="24"/>
        <v>Lézeres anyagmegmunkálás (, web)</v>
      </c>
      <c r="Z60" t="str">
        <f t="shared" si="25"/>
        <v/>
      </c>
      <c r="AA60" t="str">
        <f t="shared" si="26"/>
        <v/>
      </c>
      <c r="AB60" t="str">
        <f t="shared" si="27"/>
        <v/>
      </c>
      <c r="AC60" t="str">
        <f t="shared" si="28"/>
        <v/>
      </c>
      <c r="AD60" t="str">
        <f t="shared" si="29"/>
        <v/>
      </c>
      <c r="AE60" t="str">
        <f t="shared" si="30"/>
        <v/>
      </c>
      <c r="AF60" t="str">
        <f t="shared" si="31"/>
        <v/>
      </c>
      <c r="AG60" t="str">
        <f t="shared" si="32"/>
        <v/>
      </c>
      <c r="AH60" t="str">
        <f t="shared" si="33"/>
        <v/>
      </c>
      <c r="AI60" t="str">
        <f t="shared" si="34"/>
        <v/>
      </c>
      <c r="AJ60" t="str">
        <f t="shared" si="35"/>
        <v/>
      </c>
      <c r="AK60" t="str">
        <f t="shared" si="36"/>
        <v/>
      </c>
      <c r="AL60" t="str">
        <f t="shared" si="37"/>
        <v/>
      </c>
      <c r="AM60" t="str">
        <f t="shared" si="38"/>
        <v/>
      </c>
      <c r="AN60" t="str">
        <f t="shared" si="39"/>
        <v/>
      </c>
      <c r="AO60" t="str">
        <f t="shared" si="40"/>
        <v/>
      </c>
      <c r="AP60" t="str">
        <f t="shared" si="41"/>
        <v/>
      </c>
      <c r="AQ60" t="str">
        <f t="shared" si="42"/>
        <v/>
      </c>
      <c r="AR60" t="str">
        <f t="shared" si="43"/>
        <v/>
      </c>
      <c r="AS60" t="str">
        <f t="shared" si="44"/>
        <v/>
      </c>
      <c r="AT60" t="str">
        <f t="shared" si="45"/>
        <v/>
      </c>
      <c r="AU60" t="str">
        <f t="shared" si="46"/>
        <v/>
      </c>
      <c r="AV60" t="str">
        <f t="shared" si="47"/>
        <v>2074</v>
      </c>
      <c r="AW60" t="str">
        <f t="shared" si="48"/>
        <v/>
      </c>
      <c r="AX60" t="str">
        <f t="shared" si="49"/>
        <v>Lézeres anyagmegmunkálás (3, web)</v>
      </c>
      <c r="AY60" s="2">
        <v>207</v>
      </c>
      <c r="AZ60" s="2">
        <v>4</v>
      </c>
      <c r="BA60" s="18">
        <f>VLOOKUP(AY60,segéd!$F$9:$G$38,2,FALSE)</f>
        <v>46060</v>
      </c>
      <c r="BB60" s="2" t="str">
        <f>VLOOKUP(AZ60,segéd!$F$1:$G$7,2,FALSE)</f>
        <v>13.30-15.00</v>
      </c>
      <c r="BC60" t="s">
        <v>500</v>
      </c>
      <c r="BD60" t="s">
        <v>301</v>
      </c>
      <c r="BE60" t="s">
        <v>164</v>
      </c>
      <c r="BG60" s="2">
        <v>3</v>
      </c>
      <c r="BH60" s="2" t="s">
        <v>66</v>
      </c>
      <c r="BI60" s="30" t="s">
        <v>1937</v>
      </c>
      <c r="BJ60" s="2">
        <f t="shared" si="50"/>
        <v>9</v>
      </c>
      <c r="BK60" s="2" t="str">
        <f>IF(BF60="","",VLOOKUP(BC60,segéd!O:P,2,FALSE))</f>
        <v/>
      </c>
      <c r="BL60" s="2">
        <f>IF(BG60="","",VLOOKUP(BC60,segéd!T:U,2,FALSE))</f>
        <v>9</v>
      </c>
      <c r="BM60" s="2"/>
      <c r="BN60" s="2"/>
      <c r="BO60" s="2"/>
      <c r="BP60" s="2"/>
      <c r="BQ60" s="2"/>
      <c r="BR60" s="2"/>
      <c r="BS60" s="2"/>
      <c r="BT60" s="2"/>
      <c r="BU60" s="2"/>
      <c r="CA60" s="2"/>
      <c r="CD60" s="2"/>
      <c r="CE60" s="2"/>
      <c r="CF60" s="19"/>
      <c r="CG60" s="2"/>
      <c r="CP60" s="2"/>
      <c r="CR60" s="2"/>
      <c r="CS60" s="2"/>
      <c r="CU60" s="2"/>
      <c r="CV60" s="2"/>
      <c r="DA60" s="19">
        <v>13</v>
      </c>
    </row>
    <row r="61" spans="1:106" x14ac:dyDescent="0.3">
      <c r="A61" t="str">
        <f t="shared" si="0"/>
        <v>2074</v>
      </c>
      <c r="B61" t="str">
        <f t="shared" si="1"/>
        <v xml:space="preserve">Matematika II. (web) </v>
      </c>
      <c r="C61" t="str">
        <f t="shared" si="2"/>
        <v>5012074</v>
      </c>
      <c r="D61" t="str">
        <f t="shared" si="3"/>
        <v>Matematika II. (web) 111</v>
      </c>
      <c r="E61" t="str">
        <f t="shared" si="4"/>
        <v>Brunner Zsuzsanna2074</v>
      </c>
      <c r="F61" s="24" t="str">
        <f t="shared" si="5"/>
        <v>Matematika II. (Tb. 501, web)</v>
      </c>
      <c r="G61" t="str">
        <f t="shared" si="6"/>
        <v/>
      </c>
      <c r="H61" t="str">
        <f t="shared" si="7"/>
        <v/>
      </c>
      <c r="I61" t="str">
        <f t="shared" si="8"/>
        <v/>
      </c>
      <c r="J61" t="str">
        <f t="shared" si="9"/>
        <v/>
      </c>
      <c r="K61" t="str">
        <f t="shared" si="10"/>
        <v/>
      </c>
      <c r="L61" t="str">
        <f t="shared" si="11"/>
        <v/>
      </c>
      <c r="M61" t="str">
        <f t="shared" si="12"/>
        <v/>
      </c>
      <c r="N61" t="str">
        <f t="shared" si="13"/>
        <v/>
      </c>
      <c r="O61" t="str">
        <f t="shared" si="14"/>
        <v/>
      </c>
      <c r="P61" t="str">
        <f t="shared" si="15"/>
        <v/>
      </c>
      <c r="Q61" t="str">
        <f t="shared" si="16"/>
        <v/>
      </c>
      <c r="R61" t="str">
        <f t="shared" si="17"/>
        <v/>
      </c>
      <c r="S61" t="str">
        <f t="shared" si="18"/>
        <v/>
      </c>
      <c r="T61" t="str">
        <f t="shared" si="19"/>
        <v/>
      </c>
      <c r="U61" t="str">
        <f t="shared" si="20"/>
        <v/>
      </c>
      <c r="V61" t="str">
        <f t="shared" si="21"/>
        <v/>
      </c>
      <c r="W61" t="str">
        <f t="shared" si="22"/>
        <v/>
      </c>
      <c r="X61" t="str">
        <f t="shared" si="23"/>
        <v/>
      </c>
      <c r="Y61" t="str">
        <f t="shared" si="24"/>
        <v>Matematika II. (, web)</v>
      </c>
      <c r="Z61" t="str">
        <f t="shared" si="25"/>
        <v/>
      </c>
      <c r="AA61" t="str">
        <f t="shared" si="26"/>
        <v/>
      </c>
      <c r="AB61" t="str">
        <f t="shared" si="27"/>
        <v>2074</v>
      </c>
      <c r="AC61" t="str">
        <f t="shared" si="28"/>
        <v>2074</v>
      </c>
      <c r="AD61" t="str">
        <f t="shared" si="29"/>
        <v/>
      </c>
      <c r="AE61" t="str">
        <f t="shared" si="30"/>
        <v/>
      </c>
      <c r="AF61" t="str">
        <f t="shared" si="31"/>
        <v/>
      </c>
      <c r="AG61" t="str">
        <f t="shared" si="32"/>
        <v/>
      </c>
      <c r="AH61" t="str">
        <f t="shared" si="33"/>
        <v/>
      </c>
      <c r="AI61" t="str">
        <f t="shared" si="34"/>
        <v/>
      </c>
      <c r="AJ61" t="str">
        <f t="shared" si="35"/>
        <v/>
      </c>
      <c r="AK61" t="str">
        <f t="shared" si="36"/>
        <v/>
      </c>
      <c r="AL61" t="str">
        <f t="shared" si="37"/>
        <v/>
      </c>
      <c r="AM61" t="str">
        <f t="shared" si="38"/>
        <v/>
      </c>
      <c r="AN61" t="str">
        <f t="shared" si="39"/>
        <v/>
      </c>
      <c r="AO61" t="str">
        <f t="shared" si="40"/>
        <v/>
      </c>
      <c r="AP61" t="str">
        <f t="shared" si="41"/>
        <v/>
      </c>
      <c r="AQ61" t="str">
        <f t="shared" si="42"/>
        <v/>
      </c>
      <c r="AR61" t="str">
        <f t="shared" si="43"/>
        <v/>
      </c>
      <c r="AS61" t="str">
        <f t="shared" si="44"/>
        <v/>
      </c>
      <c r="AT61" t="str">
        <f t="shared" si="45"/>
        <v/>
      </c>
      <c r="AU61" t="str">
        <f t="shared" si="46"/>
        <v/>
      </c>
      <c r="AV61" t="str">
        <f t="shared" si="47"/>
        <v/>
      </c>
      <c r="AW61" t="str">
        <f t="shared" si="48"/>
        <v/>
      </c>
      <c r="AX61" t="str">
        <f t="shared" si="49"/>
        <v>Matematika II. (501, web)</v>
      </c>
      <c r="AY61" s="2">
        <v>207</v>
      </c>
      <c r="AZ61" s="2">
        <v>4</v>
      </c>
      <c r="BA61" s="18">
        <f>VLOOKUP(AY61,segéd!$F$9:$G$38,2,FALSE)</f>
        <v>46060</v>
      </c>
      <c r="BB61" s="2" t="str">
        <f>VLOOKUP(AZ61,segéd!$F$1:$G$7,2,FALSE)</f>
        <v>13.30-15.00</v>
      </c>
      <c r="BC61" t="s">
        <v>77</v>
      </c>
      <c r="BD61" s="20" t="s">
        <v>20</v>
      </c>
      <c r="BE61" t="s">
        <v>164</v>
      </c>
      <c r="BG61" s="2">
        <v>501</v>
      </c>
      <c r="BH61" s="2" t="s">
        <v>66</v>
      </c>
      <c r="BI61" s="30" t="s">
        <v>1938</v>
      </c>
      <c r="BJ61" s="2">
        <f t="shared" si="50"/>
        <v>111</v>
      </c>
      <c r="BK61" s="2" t="str">
        <f>IF(BF61="","",VLOOKUP(BC61,segéd!O:P,2,FALSE))</f>
        <v/>
      </c>
      <c r="BL61" s="2">
        <f>IF(BG61="","",VLOOKUP(BC61,segéd!T:U,2,FALSE))</f>
        <v>111</v>
      </c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G61" s="2">
        <v>59</v>
      </c>
      <c r="CH61" s="2">
        <v>57</v>
      </c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Y61" s="2"/>
    </row>
    <row r="62" spans="1:106" x14ac:dyDescent="0.3">
      <c r="A62" t="str">
        <f t="shared" si="0"/>
        <v>2074</v>
      </c>
      <c r="B62" t="str">
        <f t="shared" si="1"/>
        <v xml:space="preserve">Minőségmenedzsment II. (web) </v>
      </c>
      <c r="C62" t="str">
        <f t="shared" si="2"/>
        <v>4032074</v>
      </c>
      <c r="D62" t="str">
        <f t="shared" si="3"/>
        <v>Minőségmenedzsment II. (web) 10</v>
      </c>
      <c r="E62" t="str">
        <f t="shared" si="4"/>
        <v>Szamosi Barna2074</v>
      </c>
      <c r="F62" s="24" t="str">
        <f t="shared" si="5"/>
        <v>Minőségmenedzsment II. (Tb. 403, web)</v>
      </c>
      <c r="G62" t="str">
        <f t="shared" si="6"/>
        <v/>
      </c>
      <c r="H62" t="str">
        <f t="shared" si="7"/>
        <v/>
      </c>
      <c r="I62" t="str">
        <f t="shared" si="8"/>
        <v/>
      </c>
      <c r="J62" t="str">
        <f t="shared" si="9"/>
        <v/>
      </c>
      <c r="K62" t="str">
        <f t="shared" si="10"/>
        <v/>
      </c>
      <c r="L62" t="str">
        <f t="shared" si="11"/>
        <v/>
      </c>
      <c r="M62" t="str">
        <f t="shared" si="12"/>
        <v/>
      </c>
      <c r="N62" t="str">
        <f t="shared" si="13"/>
        <v/>
      </c>
      <c r="O62" t="str">
        <f t="shared" si="14"/>
        <v/>
      </c>
      <c r="P62" t="str">
        <f t="shared" si="15"/>
        <v/>
      </c>
      <c r="Q62" t="str">
        <f t="shared" si="16"/>
        <v/>
      </c>
      <c r="R62" t="str">
        <f t="shared" si="17"/>
        <v/>
      </c>
      <c r="S62" t="str">
        <f t="shared" si="18"/>
        <v/>
      </c>
      <c r="T62" t="str">
        <f t="shared" si="19"/>
        <v/>
      </c>
      <c r="U62" t="str">
        <f t="shared" si="20"/>
        <v/>
      </c>
      <c r="V62" t="str">
        <f t="shared" si="21"/>
        <v/>
      </c>
      <c r="W62" t="str">
        <f t="shared" si="22"/>
        <v/>
      </c>
      <c r="X62" t="str">
        <f t="shared" si="23"/>
        <v/>
      </c>
      <c r="Y62" t="str">
        <f t="shared" si="24"/>
        <v>Minőségmenedzsment II. (, web)</v>
      </c>
      <c r="Z62" t="str">
        <f t="shared" si="25"/>
        <v/>
      </c>
      <c r="AA62" t="str">
        <f t="shared" si="26"/>
        <v/>
      </c>
      <c r="AB62" t="str">
        <f t="shared" si="27"/>
        <v/>
      </c>
      <c r="AC62" t="str">
        <f t="shared" si="28"/>
        <v/>
      </c>
      <c r="AD62" t="str">
        <f t="shared" si="29"/>
        <v/>
      </c>
      <c r="AE62" t="str">
        <f t="shared" si="30"/>
        <v/>
      </c>
      <c r="AF62" t="str">
        <f t="shared" si="31"/>
        <v/>
      </c>
      <c r="AG62" t="str">
        <f t="shared" si="32"/>
        <v/>
      </c>
      <c r="AH62" t="str">
        <f t="shared" si="33"/>
        <v/>
      </c>
      <c r="AI62" t="str">
        <f t="shared" si="34"/>
        <v/>
      </c>
      <c r="AJ62" t="str">
        <f t="shared" si="35"/>
        <v/>
      </c>
      <c r="AK62" t="str">
        <f t="shared" si="36"/>
        <v/>
      </c>
      <c r="AL62" t="str">
        <f t="shared" si="37"/>
        <v/>
      </c>
      <c r="AM62" t="str">
        <f t="shared" si="38"/>
        <v/>
      </c>
      <c r="AN62" t="str">
        <f t="shared" si="39"/>
        <v/>
      </c>
      <c r="AO62" t="str">
        <f t="shared" si="40"/>
        <v/>
      </c>
      <c r="AP62" t="str">
        <f t="shared" si="41"/>
        <v/>
      </c>
      <c r="AQ62" t="str">
        <f t="shared" si="42"/>
        <v/>
      </c>
      <c r="AR62" t="str">
        <f t="shared" si="43"/>
        <v/>
      </c>
      <c r="AS62" t="str">
        <f t="shared" si="44"/>
        <v/>
      </c>
      <c r="AT62" t="str">
        <f t="shared" si="45"/>
        <v>2074</v>
      </c>
      <c r="AU62" t="str">
        <f t="shared" si="46"/>
        <v/>
      </c>
      <c r="AV62" t="str">
        <f t="shared" si="47"/>
        <v/>
      </c>
      <c r="AW62" t="str">
        <f t="shared" si="48"/>
        <v/>
      </c>
      <c r="AX62" t="str">
        <f t="shared" si="49"/>
        <v>Minőségmenedzsment II. (403, web)</v>
      </c>
      <c r="AY62" s="2">
        <v>207</v>
      </c>
      <c r="AZ62" s="2">
        <v>4</v>
      </c>
      <c r="BA62" s="18">
        <f>VLOOKUP(AY62,segéd!$F$9:$G$38,2,FALSE)</f>
        <v>46060</v>
      </c>
      <c r="BB62" s="2" t="str">
        <f>VLOOKUP(AZ62,segéd!$F$1:$G$7,2,FALSE)</f>
        <v>13.30-15.00</v>
      </c>
      <c r="BC62" t="s">
        <v>402</v>
      </c>
      <c r="BD62" s="20" t="s">
        <v>304</v>
      </c>
      <c r="BE62" t="s">
        <v>164</v>
      </c>
      <c r="BG62" s="2">
        <v>403</v>
      </c>
      <c r="BH62" s="2" t="s">
        <v>66</v>
      </c>
      <c r="BI62" s="30" t="s">
        <v>1939</v>
      </c>
      <c r="BJ62" s="2">
        <f t="shared" si="50"/>
        <v>10</v>
      </c>
      <c r="BK62" s="2" t="str">
        <f>IF(BF62="","",VLOOKUP(BC62,segéd!O:P,2,FALSE))</f>
        <v/>
      </c>
      <c r="BL62" s="2">
        <f>IF(BG62="","",VLOOKUP(BC62,segéd!T:U,2,FALSE))</f>
        <v>10</v>
      </c>
      <c r="BM62" s="2"/>
      <c r="BN62" s="2"/>
      <c r="BO62" s="2"/>
      <c r="BP62" s="2"/>
      <c r="BQ62" s="2"/>
      <c r="BR62" s="2"/>
      <c r="BS62" s="2"/>
      <c r="BT62" s="2"/>
      <c r="BU62" s="2"/>
      <c r="CA62" s="2"/>
      <c r="CD62" s="2"/>
      <c r="CE62" s="2"/>
      <c r="CF62" s="19"/>
      <c r="CG62" s="2"/>
      <c r="CH62" s="2"/>
      <c r="CI62" s="2"/>
      <c r="CP62" s="2"/>
      <c r="CQ62" s="2"/>
      <c r="CR62" s="2"/>
      <c r="CS62" s="2"/>
      <c r="CU62" s="2"/>
      <c r="CV62" s="2"/>
      <c r="CY62" s="19">
        <v>13</v>
      </c>
    </row>
    <row r="63" spans="1:106" x14ac:dyDescent="0.3">
      <c r="A63" t="str">
        <f t="shared" si="0"/>
        <v>2074</v>
      </c>
      <c r="B63" t="str">
        <f t="shared" si="1"/>
        <v xml:space="preserve">Mobil robotika és robot biztonságt. (web) </v>
      </c>
      <c r="C63" t="str">
        <f t="shared" si="2"/>
        <v>2142074</v>
      </c>
      <c r="D63" t="str">
        <f t="shared" si="3"/>
        <v>Mobil robotika és robot biztonságt. (web) 34</v>
      </c>
      <c r="E63" t="str">
        <f t="shared" si="4"/>
        <v>Szilágyi Zoltán2074</v>
      </c>
      <c r="F63" s="24" t="str">
        <f t="shared" si="5"/>
        <v>Mobil robotika és robot biztonságt. (Tb. 214, web)</v>
      </c>
      <c r="G63" t="str">
        <f t="shared" si="6"/>
        <v/>
      </c>
      <c r="H63" t="str">
        <f t="shared" si="7"/>
        <v/>
      </c>
      <c r="I63" t="str">
        <f t="shared" si="8"/>
        <v/>
      </c>
      <c r="J63" t="str">
        <f t="shared" si="9"/>
        <v/>
      </c>
      <c r="K63" t="str">
        <f t="shared" si="10"/>
        <v/>
      </c>
      <c r="L63" t="str">
        <f t="shared" si="11"/>
        <v/>
      </c>
      <c r="M63" t="str">
        <f t="shared" si="12"/>
        <v/>
      </c>
      <c r="N63" t="str">
        <f t="shared" si="13"/>
        <v/>
      </c>
      <c r="O63" t="str">
        <f t="shared" si="14"/>
        <v/>
      </c>
      <c r="P63" t="str">
        <f t="shared" si="15"/>
        <v/>
      </c>
      <c r="Q63" t="str">
        <f t="shared" si="16"/>
        <v/>
      </c>
      <c r="R63" t="str">
        <f t="shared" si="17"/>
        <v/>
      </c>
      <c r="S63" t="str">
        <f t="shared" si="18"/>
        <v/>
      </c>
      <c r="T63" t="str">
        <f t="shared" si="19"/>
        <v/>
      </c>
      <c r="U63" t="str">
        <f t="shared" si="20"/>
        <v/>
      </c>
      <c r="V63" t="str">
        <f t="shared" si="21"/>
        <v/>
      </c>
      <c r="W63" t="str">
        <f t="shared" si="22"/>
        <v/>
      </c>
      <c r="X63" t="str">
        <f t="shared" si="23"/>
        <v/>
      </c>
      <c r="Y63" t="str">
        <f t="shared" si="24"/>
        <v>Mobil robotika és robot biztonságt. (, web)</v>
      </c>
      <c r="Z63" t="str">
        <f t="shared" si="25"/>
        <v/>
      </c>
      <c r="AA63" t="str">
        <f t="shared" si="26"/>
        <v/>
      </c>
      <c r="AB63" t="str">
        <f t="shared" si="27"/>
        <v/>
      </c>
      <c r="AC63" t="str">
        <f t="shared" si="28"/>
        <v/>
      </c>
      <c r="AD63" t="str">
        <f t="shared" si="29"/>
        <v/>
      </c>
      <c r="AE63" t="str">
        <f t="shared" si="30"/>
        <v/>
      </c>
      <c r="AF63" t="str">
        <f t="shared" si="31"/>
        <v/>
      </c>
      <c r="AG63" t="str">
        <f t="shared" si="32"/>
        <v/>
      </c>
      <c r="AH63" t="str">
        <f t="shared" si="33"/>
        <v/>
      </c>
      <c r="AI63" t="str">
        <f t="shared" si="34"/>
        <v/>
      </c>
      <c r="AJ63" t="str">
        <f t="shared" si="35"/>
        <v/>
      </c>
      <c r="AK63" t="str">
        <f t="shared" si="36"/>
        <v/>
      </c>
      <c r="AL63" t="str">
        <f t="shared" si="37"/>
        <v/>
      </c>
      <c r="AM63" t="str">
        <f t="shared" si="38"/>
        <v/>
      </c>
      <c r="AN63" t="str">
        <f t="shared" si="39"/>
        <v/>
      </c>
      <c r="AO63" t="str">
        <f t="shared" si="40"/>
        <v/>
      </c>
      <c r="AP63" t="str">
        <f t="shared" si="41"/>
        <v/>
      </c>
      <c r="AQ63" t="str">
        <f t="shared" si="42"/>
        <v/>
      </c>
      <c r="AR63" t="str">
        <f t="shared" si="43"/>
        <v/>
      </c>
      <c r="AS63" t="str">
        <f t="shared" si="44"/>
        <v/>
      </c>
      <c r="AT63" t="str">
        <f t="shared" si="45"/>
        <v/>
      </c>
      <c r="AU63" t="str">
        <f t="shared" si="46"/>
        <v/>
      </c>
      <c r="AV63" t="str">
        <f t="shared" si="47"/>
        <v/>
      </c>
      <c r="AW63" t="str">
        <f t="shared" si="48"/>
        <v>2074</v>
      </c>
      <c r="AX63" t="str">
        <f t="shared" si="49"/>
        <v>Mobil robotika és robot biztonságt. (214, web)</v>
      </c>
      <c r="AY63" s="2">
        <v>207</v>
      </c>
      <c r="AZ63" s="2">
        <v>4</v>
      </c>
      <c r="BA63" s="18">
        <f>VLOOKUP(AY63,segéd!$F$9:$G$38,2,FALSE)</f>
        <v>46060</v>
      </c>
      <c r="BB63" s="2" t="str">
        <f>VLOOKUP(AZ63,segéd!$F$1:$G$7,2,FALSE)</f>
        <v>13.30-15.00</v>
      </c>
      <c r="BC63" t="s">
        <v>405</v>
      </c>
      <c r="BD63" t="s">
        <v>179</v>
      </c>
      <c r="BE63" t="s">
        <v>164</v>
      </c>
      <c r="BG63" s="2">
        <v>214</v>
      </c>
      <c r="BH63" s="2" t="s">
        <v>66</v>
      </c>
      <c r="BI63" s="30" t="s">
        <v>1940</v>
      </c>
      <c r="BJ63" s="2">
        <f t="shared" si="50"/>
        <v>34</v>
      </c>
      <c r="BK63" s="2" t="str">
        <f>IF(BF63="","",VLOOKUP(BC63,segéd!O:P,2,FALSE))</f>
        <v/>
      </c>
      <c r="BL63" s="2">
        <f>IF(BG63="","",VLOOKUP(BC63,segéd!T:U,2,FALSE))</f>
        <v>34</v>
      </c>
      <c r="BM63" s="2"/>
      <c r="BN63" s="2"/>
      <c r="BO63" s="2"/>
      <c r="BP63" s="2"/>
      <c r="BQ63" s="2"/>
      <c r="BR63" s="2"/>
      <c r="BS63" s="2"/>
      <c r="BT63" s="2"/>
      <c r="BU63" s="2"/>
      <c r="CA63" s="2"/>
      <c r="CD63" s="2"/>
      <c r="CE63" s="2"/>
      <c r="CF63" s="19"/>
      <c r="CG63" s="2"/>
      <c r="CP63" s="2"/>
      <c r="CQ63" s="2"/>
      <c r="CR63" s="2"/>
      <c r="CS63" s="2"/>
      <c r="CU63" s="2"/>
      <c r="CV63" s="2"/>
      <c r="DA63" s="19"/>
      <c r="DB63" s="2">
        <v>34</v>
      </c>
    </row>
    <row r="64" spans="1:106" x14ac:dyDescent="0.3">
      <c r="A64" t="str">
        <f t="shared" si="0"/>
        <v>2052074</v>
      </c>
      <c r="B64" t="str">
        <f t="shared" si="1"/>
        <v>Szakszeminárium I. (gazdász) (Tb.-ről web) 35</v>
      </c>
      <c r="C64" t="str">
        <f t="shared" si="2"/>
        <v>2122074</v>
      </c>
      <c r="D64" t="str">
        <f t="shared" si="3"/>
        <v>Szakszeminárium I. (gazdász) (Tb.-ről web) 55</v>
      </c>
      <c r="E64" t="str">
        <f t="shared" si="4"/>
        <v>Vigh László2074</v>
      </c>
      <c r="F64" s="24" t="str">
        <f t="shared" si="5"/>
        <v>Szakszeminárium I. (gazdász) (Tb. 212, Tb.-ről web)</v>
      </c>
      <c r="G64" t="str">
        <f t="shared" si="6"/>
        <v/>
      </c>
      <c r="H64" t="str">
        <f t="shared" si="7"/>
        <v/>
      </c>
      <c r="I64" t="str">
        <f t="shared" si="8"/>
        <v/>
      </c>
      <c r="J64" t="str">
        <f t="shared" si="9"/>
        <v/>
      </c>
      <c r="K64" t="str">
        <f t="shared" si="10"/>
        <v/>
      </c>
      <c r="L64" t="str">
        <f t="shared" si="11"/>
        <v/>
      </c>
      <c r="M64" t="str">
        <f t="shared" si="12"/>
        <v/>
      </c>
      <c r="N64" t="str">
        <f t="shared" si="13"/>
        <v/>
      </c>
      <c r="O64" t="str">
        <f t="shared" si="14"/>
        <v/>
      </c>
      <c r="P64" t="str">
        <f t="shared" si="15"/>
        <v/>
      </c>
      <c r="Q64" t="str">
        <f t="shared" si="16"/>
        <v/>
      </c>
      <c r="R64" t="str">
        <f t="shared" si="17"/>
        <v/>
      </c>
      <c r="S64" t="str">
        <f t="shared" si="18"/>
        <v/>
      </c>
      <c r="T64" t="str">
        <f t="shared" si="19"/>
        <v>2074</v>
      </c>
      <c r="U64" t="str">
        <f t="shared" si="20"/>
        <v>2074</v>
      </c>
      <c r="V64" t="str">
        <f t="shared" si="21"/>
        <v>2074</v>
      </c>
      <c r="W64" t="str">
        <f t="shared" si="22"/>
        <v>2074</v>
      </c>
      <c r="X64" t="str">
        <f t="shared" si="23"/>
        <v>2074</v>
      </c>
      <c r="Y64" t="str">
        <f t="shared" si="24"/>
        <v>Szakszeminárium I. (gazdász) (205, Tb.-ről web)</v>
      </c>
      <c r="Z64" t="str">
        <f t="shared" si="25"/>
        <v/>
      </c>
      <c r="AA64" t="str">
        <f t="shared" si="26"/>
        <v/>
      </c>
      <c r="AB64" t="str">
        <f t="shared" si="27"/>
        <v/>
      </c>
      <c r="AC64" t="str">
        <f t="shared" si="28"/>
        <v/>
      </c>
      <c r="AD64" t="str">
        <f t="shared" si="29"/>
        <v/>
      </c>
      <c r="AE64" t="str">
        <f t="shared" si="30"/>
        <v/>
      </c>
      <c r="AF64" t="str">
        <f t="shared" si="31"/>
        <v/>
      </c>
      <c r="AG64" t="str">
        <f t="shared" si="32"/>
        <v/>
      </c>
      <c r="AH64" t="str">
        <f t="shared" si="33"/>
        <v/>
      </c>
      <c r="AI64" t="str">
        <f t="shared" si="34"/>
        <v/>
      </c>
      <c r="AJ64" t="str">
        <f t="shared" si="35"/>
        <v/>
      </c>
      <c r="AK64" t="str">
        <f t="shared" si="36"/>
        <v/>
      </c>
      <c r="AL64" t="str">
        <f t="shared" si="37"/>
        <v/>
      </c>
      <c r="AM64" t="str">
        <f t="shared" si="38"/>
        <v>2074</v>
      </c>
      <c r="AN64" t="str">
        <f t="shared" si="39"/>
        <v>2074</v>
      </c>
      <c r="AO64" t="str">
        <f t="shared" si="40"/>
        <v>2074</v>
      </c>
      <c r="AP64" t="str">
        <f t="shared" si="41"/>
        <v>2074</v>
      </c>
      <c r="AQ64" t="str">
        <f t="shared" si="42"/>
        <v>2074</v>
      </c>
      <c r="AR64" t="str">
        <f t="shared" si="43"/>
        <v/>
      </c>
      <c r="AS64" t="str">
        <f t="shared" si="44"/>
        <v/>
      </c>
      <c r="AT64" t="str">
        <f t="shared" si="45"/>
        <v/>
      </c>
      <c r="AU64" t="str">
        <f t="shared" si="46"/>
        <v/>
      </c>
      <c r="AV64" t="str">
        <f t="shared" si="47"/>
        <v/>
      </c>
      <c r="AW64" t="str">
        <f t="shared" si="48"/>
        <v/>
      </c>
      <c r="AX64" t="str">
        <f t="shared" si="49"/>
        <v>Szakszeminárium I. (gazdász) (212, Tb.-ről web)</v>
      </c>
      <c r="AY64" s="2">
        <v>207</v>
      </c>
      <c r="AZ64" s="2">
        <v>4</v>
      </c>
      <c r="BA64" s="18">
        <f>VLOOKUP(AY64,segéd!$F$9:$G$38,2,FALSE)</f>
        <v>46060</v>
      </c>
      <c r="BB64" s="2" t="str">
        <f>VLOOKUP(AZ64,segéd!$F$1:$G$7,2,FALSE)</f>
        <v>13.30-15.00</v>
      </c>
      <c r="BC64" t="s">
        <v>499</v>
      </c>
      <c r="BD64" t="s">
        <v>35</v>
      </c>
      <c r="BE64" t="s">
        <v>167</v>
      </c>
      <c r="BF64" s="19">
        <v>205</v>
      </c>
      <c r="BG64" s="2">
        <v>212</v>
      </c>
      <c r="BH64" s="19" t="s">
        <v>76</v>
      </c>
      <c r="BI64" s="30" t="s">
        <v>1941</v>
      </c>
      <c r="BJ64" s="2">
        <f t="shared" si="50"/>
        <v>90</v>
      </c>
      <c r="BK64" s="2">
        <f>IF(BF64="","",VLOOKUP(BC64,segéd!O:P,2,FALSE))</f>
        <v>35</v>
      </c>
      <c r="BL64" s="2">
        <f>IF(BG64="","",VLOOKUP(BC64,segéd!T:U,2,FALSE))</f>
        <v>55</v>
      </c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Z64" s="2">
        <v>12</v>
      </c>
      <c r="CA64" s="2">
        <v>7</v>
      </c>
      <c r="CB64" s="2">
        <v>5</v>
      </c>
      <c r="CC64" s="2">
        <v>8</v>
      </c>
      <c r="CD64" s="2">
        <v>3</v>
      </c>
      <c r="CE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R64" s="2">
        <v>21</v>
      </c>
      <c r="CS64" s="2">
        <v>17</v>
      </c>
      <c r="CT64" s="2">
        <v>6</v>
      </c>
      <c r="CU64" s="2">
        <v>6</v>
      </c>
      <c r="CV64" s="2">
        <v>7</v>
      </c>
      <c r="CY64" s="2"/>
    </row>
    <row r="65" spans="1:105" x14ac:dyDescent="0.3">
      <c r="A65" t="str">
        <f t="shared" si="0"/>
        <v>2074</v>
      </c>
      <c r="B65" t="str">
        <f t="shared" si="1"/>
        <v xml:space="preserve">Szám. seg. mérés (NI-Labv.) (web) </v>
      </c>
      <c r="C65" t="str">
        <f t="shared" si="2"/>
        <v>6012074</v>
      </c>
      <c r="D65" t="str">
        <f t="shared" si="3"/>
        <v>Szám. seg. mérés (NI-Labv.) (web) 113</v>
      </c>
      <c r="E65" t="str">
        <f t="shared" si="4"/>
        <v>Vavra Gábor2074</v>
      </c>
      <c r="F65" s="24" t="str">
        <f t="shared" si="5"/>
        <v>Szám. seg. mérés (NI-Labv.) (Tb. 601, web)</v>
      </c>
      <c r="G65" t="str">
        <f t="shared" si="6"/>
        <v/>
      </c>
      <c r="H65" t="str">
        <f t="shared" si="7"/>
        <v/>
      </c>
      <c r="I65" t="str">
        <f t="shared" si="8"/>
        <v/>
      </c>
      <c r="J65" t="str">
        <f t="shared" si="9"/>
        <v/>
      </c>
      <c r="K65" t="str">
        <f t="shared" si="10"/>
        <v/>
      </c>
      <c r="L65" t="str">
        <f t="shared" si="11"/>
        <v/>
      </c>
      <c r="M65" t="str">
        <f t="shared" si="12"/>
        <v/>
      </c>
      <c r="N65" t="str">
        <f t="shared" si="13"/>
        <v/>
      </c>
      <c r="O65" t="str">
        <f t="shared" si="14"/>
        <v/>
      </c>
      <c r="P65" t="str">
        <f t="shared" si="15"/>
        <v/>
      </c>
      <c r="Q65" t="str">
        <f t="shared" si="16"/>
        <v/>
      </c>
      <c r="R65" t="str">
        <f t="shared" si="17"/>
        <v/>
      </c>
      <c r="S65" t="str">
        <f t="shared" si="18"/>
        <v/>
      </c>
      <c r="T65" t="str">
        <f t="shared" si="19"/>
        <v/>
      </c>
      <c r="U65" t="str">
        <f t="shared" si="20"/>
        <v/>
      </c>
      <c r="V65" t="str">
        <f t="shared" si="21"/>
        <v/>
      </c>
      <c r="W65" t="str">
        <f t="shared" si="22"/>
        <v/>
      </c>
      <c r="X65" t="str">
        <f t="shared" si="23"/>
        <v/>
      </c>
      <c r="Y65" t="str">
        <f t="shared" si="24"/>
        <v>Szám. seg. mérés (NI-Labv.) (, web)</v>
      </c>
      <c r="Z65" t="str">
        <f t="shared" si="25"/>
        <v/>
      </c>
      <c r="AA65" t="str">
        <f t="shared" si="26"/>
        <v/>
      </c>
      <c r="AB65" t="str">
        <f t="shared" si="27"/>
        <v/>
      </c>
      <c r="AC65" t="str">
        <f t="shared" si="28"/>
        <v/>
      </c>
      <c r="AD65" t="str">
        <f t="shared" si="29"/>
        <v/>
      </c>
      <c r="AE65" t="str">
        <f t="shared" si="30"/>
        <v/>
      </c>
      <c r="AF65" t="str">
        <f t="shared" si="31"/>
        <v/>
      </c>
      <c r="AG65" t="str">
        <f t="shared" si="32"/>
        <v/>
      </c>
      <c r="AH65" t="str">
        <f t="shared" si="33"/>
        <v/>
      </c>
      <c r="AI65" t="str">
        <f t="shared" si="34"/>
        <v/>
      </c>
      <c r="AJ65" t="str">
        <f t="shared" si="35"/>
        <v/>
      </c>
      <c r="AK65" t="str">
        <f t="shared" si="36"/>
        <v>2074</v>
      </c>
      <c r="AL65" t="str">
        <f t="shared" si="37"/>
        <v>2074</v>
      </c>
      <c r="AM65" t="str">
        <f t="shared" si="38"/>
        <v/>
      </c>
      <c r="AN65" t="str">
        <f t="shared" si="39"/>
        <v/>
      </c>
      <c r="AO65" t="str">
        <f t="shared" si="40"/>
        <v/>
      </c>
      <c r="AP65" t="str">
        <f t="shared" si="41"/>
        <v/>
      </c>
      <c r="AQ65" t="str">
        <f t="shared" si="42"/>
        <v/>
      </c>
      <c r="AR65" t="str">
        <f t="shared" si="43"/>
        <v/>
      </c>
      <c r="AS65" t="str">
        <f t="shared" si="44"/>
        <v/>
      </c>
      <c r="AT65" t="str">
        <f t="shared" si="45"/>
        <v/>
      </c>
      <c r="AU65" t="str">
        <f t="shared" si="46"/>
        <v/>
      </c>
      <c r="AV65" t="str">
        <f t="shared" si="47"/>
        <v/>
      </c>
      <c r="AW65" t="str">
        <f t="shared" si="48"/>
        <v/>
      </c>
      <c r="AX65" t="str">
        <f t="shared" si="49"/>
        <v>Szám. seg. mérés (NI-Labv.) (601, web)</v>
      </c>
      <c r="AY65" s="2">
        <v>207</v>
      </c>
      <c r="AZ65" s="2">
        <v>4</v>
      </c>
      <c r="BA65" s="18">
        <f>VLOOKUP(AY65,segéd!$F$9:$G$38,2,FALSE)</f>
        <v>46060</v>
      </c>
      <c r="BB65" s="2" t="str">
        <f>VLOOKUP(AZ65,segéd!$F$1:$G$7,2,FALSE)</f>
        <v>13.30-15.00</v>
      </c>
      <c r="BC65" t="s">
        <v>314</v>
      </c>
      <c r="BD65" s="20" t="s">
        <v>424</v>
      </c>
      <c r="BE65" t="s">
        <v>164</v>
      </c>
      <c r="BG65" s="2">
        <v>601</v>
      </c>
      <c r="BH65" s="2" t="s">
        <v>66</v>
      </c>
      <c r="BI65" s="30" t="s">
        <v>1942</v>
      </c>
      <c r="BJ65" s="2">
        <f t="shared" si="50"/>
        <v>113</v>
      </c>
      <c r="BK65" s="2" t="str">
        <f>IF(BF65="","",VLOOKUP(BC65,segéd!O:P,2,FALSE))</f>
        <v/>
      </c>
      <c r="BL65" s="2">
        <f>IF(BG65="","",VLOOKUP(BC65,segéd!T:U,2,FALSE))</f>
        <v>113</v>
      </c>
      <c r="BM65" s="2"/>
      <c r="BN65" s="2"/>
      <c r="BO65" s="2"/>
      <c r="BP65" s="2"/>
      <c r="BQ65" s="2"/>
      <c r="BR65" s="2"/>
      <c r="BS65" s="2"/>
      <c r="BT65" s="2"/>
      <c r="BU65" s="2"/>
      <c r="BZ65" s="2"/>
      <c r="CA65" s="2"/>
      <c r="CD65" s="2"/>
      <c r="CE65" s="2"/>
      <c r="CF65" s="19"/>
      <c r="CG65" s="2"/>
      <c r="CJ65" s="2"/>
      <c r="CP65" s="2">
        <v>52</v>
      </c>
      <c r="CQ65" s="2">
        <v>59</v>
      </c>
      <c r="CR65" s="2"/>
      <c r="CS65" s="2"/>
      <c r="CU65" s="2"/>
      <c r="CV65" s="2"/>
      <c r="DA65" s="19"/>
    </row>
    <row r="66" spans="1:105" x14ac:dyDescent="0.3">
      <c r="A66" t="str">
        <f t="shared" si="0"/>
        <v>2022074</v>
      </c>
      <c r="B66" t="str">
        <f t="shared" si="1"/>
        <v>Turizmus társ. és gazd. alapjai (web) 8</v>
      </c>
      <c r="C66" t="str">
        <f t="shared" si="2"/>
        <v>2074</v>
      </c>
      <c r="D66" t="str">
        <f t="shared" si="3"/>
        <v xml:space="preserve">Turizmus társ. és gazd. alapjai (web) </v>
      </c>
      <c r="E66" t="str">
        <f t="shared" si="4"/>
        <v>Bíró Csaba2074</v>
      </c>
      <c r="F66" s="24" t="str">
        <f t="shared" si="5"/>
        <v>Turizmus társ. és gazd. alapjai (Bp. 202, web)</v>
      </c>
      <c r="G66" t="str">
        <f t="shared" si="6"/>
        <v/>
      </c>
      <c r="H66" t="str">
        <f t="shared" si="7"/>
        <v>2074</v>
      </c>
      <c r="I66" t="str">
        <f t="shared" si="8"/>
        <v/>
      </c>
      <c r="J66" t="str">
        <f t="shared" si="9"/>
        <v/>
      </c>
      <c r="K66" t="str">
        <f t="shared" si="10"/>
        <v/>
      </c>
      <c r="L66" t="str">
        <f t="shared" si="11"/>
        <v/>
      </c>
      <c r="M66" t="str">
        <f t="shared" si="12"/>
        <v/>
      </c>
      <c r="N66" t="str">
        <f t="shared" si="13"/>
        <v/>
      </c>
      <c r="O66" t="str">
        <f t="shared" si="14"/>
        <v/>
      </c>
      <c r="P66" t="str">
        <f t="shared" si="15"/>
        <v/>
      </c>
      <c r="Q66" t="str">
        <f t="shared" si="16"/>
        <v/>
      </c>
      <c r="R66" t="str">
        <f t="shared" si="17"/>
        <v/>
      </c>
      <c r="S66" t="str">
        <f t="shared" si="18"/>
        <v/>
      </c>
      <c r="T66" t="str">
        <f t="shared" si="19"/>
        <v/>
      </c>
      <c r="U66" t="str">
        <f t="shared" si="20"/>
        <v/>
      </c>
      <c r="V66" t="str">
        <f t="shared" si="21"/>
        <v/>
      </c>
      <c r="W66" t="str">
        <f t="shared" si="22"/>
        <v/>
      </c>
      <c r="X66" t="str">
        <f t="shared" si="23"/>
        <v/>
      </c>
      <c r="Y66" t="str">
        <f t="shared" si="24"/>
        <v>Turizmus társ. és gazd. alapjai (202, web)</v>
      </c>
      <c r="Z66" t="str">
        <f t="shared" si="25"/>
        <v/>
      </c>
      <c r="AA66" t="str">
        <f t="shared" si="26"/>
        <v/>
      </c>
      <c r="AB66" t="str">
        <f t="shared" si="27"/>
        <v/>
      </c>
      <c r="AC66" t="str">
        <f t="shared" si="28"/>
        <v/>
      </c>
      <c r="AD66" t="str">
        <f t="shared" si="29"/>
        <v/>
      </c>
      <c r="AE66" t="str">
        <f t="shared" si="30"/>
        <v/>
      </c>
      <c r="AF66" t="str">
        <f t="shared" si="31"/>
        <v/>
      </c>
      <c r="AG66" t="str">
        <f t="shared" si="32"/>
        <v/>
      </c>
      <c r="AH66" t="str">
        <f t="shared" si="33"/>
        <v/>
      </c>
      <c r="AI66" t="str">
        <f t="shared" si="34"/>
        <v/>
      </c>
      <c r="AJ66" t="str">
        <f t="shared" si="35"/>
        <v/>
      </c>
      <c r="AK66" t="str">
        <f t="shared" si="36"/>
        <v/>
      </c>
      <c r="AL66" t="str">
        <f t="shared" si="37"/>
        <v/>
      </c>
      <c r="AM66" t="str">
        <f t="shared" si="38"/>
        <v/>
      </c>
      <c r="AN66" t="str">
        <f t="shared" si="39"/>
        <v/>
      </c>
      <c r="AO66" t="str">
        <f t="shared" si="40"/>
        <v/>
      </c>
      <c r="AP66" t="str">
        <f t="shared" si="41"/>
        <v/>
      </c>
      <c r="AQ66" t="str">
        <f t="shared" si="42"/>
        <v/>
      </c>
      <c r="AR66" t="str">
        <f t="shared" si="43"/>
        <v/>
      </c>
      <c r="AS66" t="str">
        <f t="shared" si="44"/>
        <v/>
      </c>
      <c r="AT66" t="str">
        <f t="shared" si="45"/>
        <v/>
      </c>
      <c r="AU66" t="str">
        <f t="shared" si="46"/>
        <v/>
      </c>
      <c r="AV66" t="str">
        <f t="shared" si="47"/>
        <v/>
      </c>
      <c r="AW66" t="str">
        <f t="shared" si="48"/>
        <v/>
      </c>
      <c r="AX66" t="str">
        <f t="shared" si="49"/>
        <v>Turizmus társ. és gazd. alapjai (, web)</v>
      </c>
      <c r="AY66" s="2">
        <v>207</v>
      </c>
      <c r="AZ66" s="2">
        <v>4</v>
      </c>
      <c r="BA66" s="18">
        <f>VLOOKUP(AY66,segéd!$F$9:$G$38,2,FALSE)</f>
        <v>46060</v>
      </c>
      <c r="BB66" s="2" t="str">
        <f>VLOOKUP(AZ66,segéd!$F$1:$G$7,2,FALSE)</f>
        <v>13.30-15.00</v>
      </c>
      <c r="BC66" t="s">
        <v>250</v>
      </c>
      <c r="BD66" t="s">
        <v>458</v>
      </c>
      <c r="BE66" t="s">
        <v>165</v>
      </c>
      <c r="BF66" s="19">
        <v>202</v>
      </c>
      <c r="BH66" s="2" t="s">
        <v>66</v>
      </c>
      <c r="BI66" s="30" t="s">
        <v>1943</v>
      </c>
      <c r="BJ66" s="2">
        <f t="shared" si="50"/>
        <v>8</v>
      </c>
      <c r="BK66" s="2">
        <f>IF(BF66="","",VLOOKUP(BC66,segéd!O:P,2,FALSE))</f>
        <v>8</v>
      </c>
      <c r="BL66" s="2" t="str">
        <f>IF(BG66="","",VLOOKUP(BC66,segéd!T:U,2,FALSE))</f>
        <v/>
      </c>
      <c r="BM66" s="2"/>
      <c r="BN66" s="2">
        <v>14</v>
      </c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H66" s="2"/>
      <c r="CI66" s="2"/>
      <c r="CJ66" s="2"/>
      <c r="CK66" s="2"/>
      <c r="CL66" s="2"/>
      <c r="CM66" s="2"/>
      <c r="CN66" s="2"/>
      <c r="CO66" s="2"/>
      <c r="CP66" s="2"/>
      <c r="CR66" s="2"/>
      <c r="CS66" s="2"/>
      <c r="CT66" s="2"/>
      <c r="CU66" s="2"/>
      <c r="CV66" s="2"/>
      <c r="CY66" s="2"/>
    </row>
    <row r="67" spans="1:105" x14ac:dyDescent="0.3">
      <c r="A67" t="str">
        <f t="shared" ref="A67:A130" si="51">CONCATENATE(BF67,AY67,AZ67)</f>
        <v>2062074</v>
      </c>
      <c r="B67" t="str">
        <f t="shared" ref="B67:B130" si="52">CONCATENATE(BC67,IF(BH67="","",CONCATENATE(" (",BH67,")"))," ",BK67)</f>
        <v>Utazás- és rendezvényszervezés (web) 11</v>
      </c>
      <c r="C67" t="str">
        <f t="shared" ref="C67:C130" si="53">CONCATENATE(BG67,AY67,AZ67)</f>
        <v>2074</v>
      </c>
      <c r="D67" t="str">
        <f t="shared" ref="D67:D130" si="54">CONCATENATE(BC67,IF(BH67="","",CONCATENATE(" (",BH67,")"))," ",BL67)</f>
        <v xml:space="preserve">Utazás- és rendezvényszervezés (web) </v>
      </c>
      <c r="E67" t="str">
        <f t="shared" ref="E67:E130" si="55">CONCATENATE(BD67,AY67,AZ67)</f>
        <v>Gondos Borbála2074</v>
      </c>
      <c r="F67" s="24" t="str">
        <f t="shared" ref="F67:F130" si="56">CONCATENATE(BC67," (",IF(OR(BF67="",BH67="Tb.-ről web",BH67="gépterem, Tb.-ről web"),"",CONCATENATE("Bp. ",BF67)),IF(OR(BG67="",BH67="Bp.-ről web",BH67="gépterem, Bp.-ről web"),"",CONCATENATE("Tb. ",BG67)),IF(BH67="","",CONCATENATE(", ",BH67)),")")</f>
        <v>Utazás- és rendezvényszervezés (Bp. 206, web)</v>
      </c>
      <c r="G67" t="str">
        <f t="shared" ref="G67:G130" si="57">IF(BM67="","",CONCATENATE($AY67,$AZ67))</f>
        <v/>
      </c>
      <c r="H67" t="str">
        <f t="shared" ref="H67:H130" si="58">IF(BN67="","",CONCATENATE($AY67,$AZ67))</f>
        <v/>
      </c>
      <c r="I67" t="str">
        <f t="shared" ref="I67:I130" si="59">IF(BO67="","",CONCATENATE($AY67,$AZ67))</f>
        <v/>
      </c>
      <c r="J67" t="str">
        <f t="shared" ref="J67:J130" si="60">IF(BP67="","",CONCATENATE($AY67,$AZ67))</f>
        <v/>
      </c>
      <c r="K67" t="str">
        <f t="shared" ref="K67:K130" si="61">IF(BQ67="","",CONCATENATE($AY67,$AZ67))</f>
        <v/>
      </c>
      <c r="L67" t="str">
        <f t="shared" ref="L67:L130" si="62">IF(BR67="","",CONCATENATE($AY67,$AZ67))</f>
        <v/>
      </c>
      <c r="M67" t="str">
        <f t="shared" ref="M67:M130" si="63">IF(BS67="","",CONCATENATE($AY67,$AZ67))</f>
        <v/>
      </c>
      <c r="N67" t="str">
        <f t="shared" ref="N67:N130" si="64">IF(BT67="","",CONCATENATE($AY67,$AZ67))</f>
        <v/>
      </c>
      <c r="O67" t="str">
        <f t="shared" ref="O67:O130" si="65">IF(BU67="","",CONCATENATE($AY67,$AZ67))</f>
        <v/>
      </c>
      <c r="P67" t="str">
        <f t="shared" ref="P67:P130" si="66">IF(BV67="","",CONCATENATE($AY67,$AZ67))</f>
        <v/>
      </c>
      <c r="Q67" t="str">
        <f t="shared" ref="Q67:Q130" si="67">IF(BW67="","",CONCATENATE($AY67,$AZ67))</f>
        <v/>
      </c>
      <c r="R67" t="str">
        <f t="shared" ref="R67:R130" si="68">IF(BX67="","",CONCATENATE($AY67,$AZ67))</f>
        <v/>
      </c>
      <c r="S67" t="str">
        <f t="shared" ref="S67:S130" si="69">IF(BY67="","",CONCATENATE($AY67,$AZ67))</f>
        <v>2074</v>
      </c>
      <c r="T67" t="str">
        <f t="shared" ref="T67:T130" si="70">IF(BZ67="","",CONCATENATE($AY67,$AZ67))</f>
        <v/>
      </c>
      <c r="U67" t="str">
        <f t="shared" ref="U67:U130" si="71">IF(CA67="","",CONCATENATE($AY67,$AZ67))</f>
        <v/>
      </c>
      <c r="V67" t="str">
        <f t="shared" ref="V67:V130" si="72">IF(CB67="","",CONCATENATE($AY67,$AZ67))</f>
        <v/>
      </c>
      <c r="W67" t="str">
        <f t="shared" ref="W67:W130" si="73">IF(CC67="","",CONCATENATE($AY67,$AZ67))</f>
        <v/>
      </c>
      <c r="X67" t="str">
        <f t="shared" ref="X67:X130" si="74">IF(CD67="","",CONCATENATE($AY67,$AZ67))</f>
        <v/>
      </c>
      <c r="Y67" t="str">
        <f t="shared" ref="Y67:Y130" si="75">CONCATENATE(BC67," (",BF67,IF(BH67="","",CONCATENATE(", ",BH67)),")")</f>
        <v>Utazás- és rendezvényszervezés (206, web)</v>
      </c>
      <c r="Z67" t="str">
        <f t="shared" ref="Z67:Z130" si="76">IF(CE67="","",CONCATENATE($AY67,$AZ67))</f>
        <v/>
      </c>
      <c r="AA67" t="str">
        <f t="shared" ref="AA67:AA130" si="77">IF(CF67="","",CONCATENATE($AY67,$AZ67))</f>
        <v/>
      </c>
      <c r="AB67" t="str">
        <f t="shared" ref="AB67:AB130" si="78">IF(CG67="","",CONCATENATE($AY67,$AZ67))</f>
        <v/>
      </c>
      <c r="AC67" t="str">
        <f t="shared" ref="AC67:AC130" si="79">IF(CH67="","",CONCATENATE($AY67,$AZ67))</f>
        <v/>
      </c>
      <c r="AD67" t="str">
        <f t="shared" ref="AD67:AD130" si="80">IF(CI67="","",CONCATENATE($AY67,$AZ67))</f>
        <v/>
      </c>
      <c r="AE67" t="str">
        <f t="shared" ref="AE67:AE130" si="81">IF(CJ67="","",CONCATENATE($AY67,$AZ67))</f>
        <v/>
      </c>
      <c r="AF67" t="str">
        <f t="shared" ref="AF67:AF130" si="82">IF(CK67="","",CONCATENATE($AY67,$AZ67))</f>
        <v/>
      </c>
      <c r="AG67" t="str">
        <f t="shared" ref="AG67:AG130" si="83">IF(CL67="","",CONCATENATE($AY67,$AZ67))</f>
        <v/>
      </c>
      <c r="AH67" t="str">
        <f t="shared" ref="AH67:AH130" si="84">IF(CM67="","",CONCATENATE($AY67,$AZ67))</f>
        <v/>
      </c>
      <c r="AI67" t="str">
        <f t="shared" ref="AI67:AI130" si="85">IF(CN67="","",CONCATENATE($AY67,$AZ67))</f>
        <v/>
      </c>
      <c r="AJ67" t="str">
        <f t="shared" ref="AJ67:AJ130" si="86">IF(CO67="","",CONCATENATE($AY67,$AZ67))</f>
        <v/>
      </c>
      <c r="AK67" t="str">
        <f t="shared" ref="AK67:AK130" si="87">IF(CP67="","",CONCATENATE($AY67,$AZ67))</f>
        <v/>
      </c>
      <c r="AL67" t="str">
        <f t="shared" ref="AL67:AL130" si="88">IF(CQ67="","",CONCATENATE($AY67,$AZ67))</f>
        <v/>
      </c>
      <c r="AM67" t="str">
        <f t="shared" ref="AM67:AM130" si="89">IF(CR67="","",CONCATENATE($AY67,$AZ67))</f>
        <v/>
      </c>
      <c r="AN67" t="str">
        <f t="shared" ref="AN67:AN130" si="90">IF(CS67="","",CONCATENATE($AY67,$AZ67))</f>
        <v/>
      </c>
      <c r="AO67" t="str">
        <f t="shared" ref="AO67:AO130" si="91">IF(CT67="","",CONCATENATE($AY67,$AZ67))</f>
        <v/>
      </c>
      <c r="AP67" t="str">
        <f t="shared" ref="AP67:AP130" si="92">IF(CU67="","",CONCATENATE($AY67,$AZ67))</f>
        <v/>
      </c>
      <c r="AQ67" t="str">
        <f t="shared" ref="AQ67:AQ130" si="93">IF(CV67="","",CONCATENATE($AY67,$AZ67))</f>
        <v/>
      </c>
      <c r="AR67" t="str">
        <f t="shared" ref="AR67:AR130" si="94">IF(CW67="","",CONCATENATE($AY67,$AZ67))</f>
        <v/>
      </c>
      <c r="AS67" t="str">
        <f t="shared" ref="AS67:AS130" si="95">IF(CX67="","",CONCATENATE($AY67,$AZ67))</f>
        <v/>
      </c>
      <c r="AT67" t="str">
        <f t="shared" ref="AT67:AT130" si="96">IF(CY67="","",CONCATENATE($AY67,$AZ67))</f>
        <v/>
      </c>
      <c r="AU67" t="str">
        <f t="shared" ref="AU67:AU130" si="97">IF(CZ67="","",CONCATENATE($AY67,$AZ67))</f>
        <v/>
      </c>
      <c r="AV67" t="str">
        <f t="shared" ref="AV67:AV130" si="98">IF(DA67="","",CONCATENATE($AY67,$AZ67))</f>
        <v/>
      </c>
      <c r="AW67" t="str">
        <f t="shared" ref="AW67:AW130" si="99">IF(DB67="","",CONCATENATE($AY67,$AZ67))</f>
        <v/>
      </c>
      <c r="AX67" t="str">
        <f t="shared" ref="AX67:AX130" si="100">CONCATENATE(BC67," (",BG67,IF(BH67="","",CONCATENATE(", ",BH67)),")")</f>
        <v>Utazás- és rendezvényszervezés (, web)</v>
      </c>
      <c r="AY67" s="2">
        <v>207</v>
      </c>
      <c r="AZ67" s="2">
        <v>4</v>
      </c>
      <c r="BA67" s="18">
        <f>VLOOKUP(AY67,segéd!$F$9:$G$38,2,FALSE)</f>
        <v>46060</v>
      </c>
      <c r="BB67" s="2" t="str">
        <f>VLOOKUP(AZ67,segéd!$F$1:$G$7,2,FALSE)</f>
        <v>13.30-15.00</v>
      </c>
      <c r="BC67" t="s">
        <v>391</v>
      </c>
      <c r="BD67" t="s">
        <v>251</v>
      </c>
      <c r="BE67" t="s">
        <v>165</v>
      </c>
      <c r="BF67" s="19">
        <v>206</v>
      </c>
      <c r="BH67" s="19" t="s">
        <v>66</v>
      </c>
      <c r="BI67" s="30" t="s">
        <v>1944</v>
      </c>
      <c r="BJ67" s="2">
        <f t="shared" ref="BJ67:BJ130" si="101">SUM(BK67:BL67)</f>
        <v>11</v>
      </c>
      <c r="BK67" s="2">
        <f>IF(BF67="","",VLOOKUP(BC67,segéd!O:P,2,FALSE))</f>
        <v>11</v>
      </c>
      <c r="BL67" s="2" t="str">
        <f>IF(BG67="","",VLOOKUP(BC67,segéd!T:U,2,FALSE))</f>
        <v/>
      </c>
      <c r="BM67" s="2"/>
      <c r="BN67" s="2"/>
      <c r="BO67" s="2"/>
      <c r="BP67" s="2"/>
      <c r="BQ67" s="2"/>
      <c r="BR67" s="2"/>
      <c r="BS67" s="2"/>
      <c r="BT67" s="2"/>
      <c r="BU67" s="2"/>
      <c r="BY67" s="19">
        <v>6</v>
      </c>
      <c r="CA67" s="2"/>
      <c r="CD67" s="2"/>
      <c r="CR67" s="2"/>
      <c r="CS67" s="2"/>
      <c r="CU67" s="2"/>
      <c r="CV67" s="2"/>
    </row>
    <row r="68" spans="1:105" x14ac:dyDescent="0.3">
      <c r="A68" t="str">
        <f t="shared" si="51"/>
        <v>2012074</v>
      </c>
      <c r="B68" t="str">
        <f t="shared" si="52"/>
        <v>Üzleti és szakmai kommunikáció (web) 54</v>
      </c>
      <c r="C68" t="str">
        <f t="shared" si="53"/>
        <v>2074</v>
      </c>
      <c r="D68" t="str">
        <f t="shared" si="54"/>
        <v xml:space="preserve">Üzleti és szakmai kommunikáció (web) </v>
      </c>
      <c r="E68" t="str">
        <f t="shared" si="55"/>
        <v>Peres Anna2074</v>
      </c>
      <c r="F68" s="24" t="str">
        <f t="shared" si="56"/>
        <v>Üzleti és szakmai kommunikáció (Bp. 201, web)</v>
      </c>
      <c r="G68" t="str">
        <f t="shared" si="57"/>
        <v>2074</v>
      </c>
      <c r="H68" t="str">
        <f t="shared" si="58"/>
        <v/>
      </c>
      <c r="I68" t="str">
        <f t="shared" si="59"/>
        <v>2074</v>
      </c>
      <c r="J68" t="str">
        <f t="shared" si="60"/>
        <v/>
      </c>
      <c r="K68" t="str">
        <f t="shared" si="61"/>
        <v/>
      </c>
      <c r="L68" t="str">
        <f t="shared" si="62"/>
        <v/>
      </c>
      <c r="M68" t="str">
        <f t="shared" si="63"/>
        <v/>
      </c>
      <c r="N68" t="str">
        <f t="shared" si="64"/>
        <v/>
      </c>
      <c r="O68" t="str">
        <f t="shared" si="65"/>
        <v/>
      </c>
      <c r="P68" t="str">
        <f t="shared" si="66"/>
        <v/>
      </c>
      <c r="Q68" t="str">
        <f t="shared" si="67"/>
        <v/>
      </c>
      <c r="R68" t="str">
        <f t="shared" si="68"/>
        <v/>
      </c>
      <c r="S68" t="str">
        <f t="shared" si="69"/>
        <v/>
      </c>
      <c r="T68" t="str">
        <f t="shared" si="70"/>
        <v/>
      </c>
      <c r="U68" t="str">
        <f t="shared" si="71"/>
        <v/>
      </c>
      <c r="V68" t="str">
        <f t="shared" si="72"/>
        <v/>
      </c>
      <c r="W68" t="str">
        <f t="shared" si="73"/>
        <v/>
      </c>
      <c r="X68" t="str">
        <f t="shared" si="74"/>
        <v/>
      </c>
      <c r="Y68" t="str">
        <f t="shared" si="75"/>
        <v>Üzleti és szakmai kommunikáció (201, web)</v>
      </c>
      <c r="Z68" t="str">
        <f t="shared" si="76"/>
        <v/>
      </c>
      <c r="AA68" t="str">
        <f t="shared" si="77"/>
        <v/>
      </c>
      <c r="AB68" t="str">
        <f t="shared" si="78"/>
        <v/>
      </c>
      <c r="AC68" t="str">
        <f t="shared" si="79"/>
        <v/>
      </c>
      <c r="AD68" t="str">
        <f t="shared" si="80"/>
        <v/>
      </c>
      <c r="AE68" t="str">
        <f t="shared" si="81"/>
        <v/>
      </c>
      <c r="AF68" t="str">
        <f t="shared" si="82"/>
        <v/>
      </c>
      <c r="AG68" t="str">
        <f t="shared" si="83"/>
        <v/>
      </c>
      <c r="AH68" t="str">
        <f t="shared" si="84"/>
        <v/>
      </c>
      <c r="AI68" t="str">
        <f t="shared" si="85"/>
        <v/>
      </c>
      <c r="AJ68" t="str">
        <f t="shared" si="86"/>
        <v/>
      </c>
      <c r="AK68" t="str">
        <f t="shared" si="87"/>
        <v/>
      </c>
      <c r="AL68" t="str">
        <f t="shared" si="88"/>
        <v/>
      </c>
      <c r="AM68" t="str">
        <f t="shared" si="89"/>
        <v/>
      </c>
      <c r="AN68" t="str">
        <f t="shared" si="90"/>
        <v/>
      </c>
      <c r="AO68" t="str">
        <f t="shared" si="91"/>
        <v/>
      </c>
      <c r="AP68" t="str">
        <f t="shared" si="92"/>
        <v/>
      </c>
      <c r="AQ68" t="str">
        <f t="shared" si="93"/>
        <v/>
      </c>
      <c r="AR68" t="str">
        <f t="shared" si="94"/>
        <v/>
      </c>
      <c r="AS68" t="str">
        <f t="shared" si="95"/>
        <v/>
      </c>
      <c r="AT68" t="str">
        <f t="shared" si="96"/>
        <v/>
      </c>
      <c r="AU68" t="str">
        <f t="shared" si="97"/>
        <v/>
      </c>
      <c r="AV68" t="str">
        <f t="shared" si="98"/>
        <v/>
      </c>
      <c r="AW68" t="str">
        <f t="shared" si="99"/>
        <v/>
      </c>
      <c r="AX68" t="str">
        <f t="shared" si="100"/>
        <v>Üzleti és szakmai kommunikáció (, web)</v>
      </c>
      <c r="AY68" s="2">
        <v>207</v>
      </c>
      <c r="AZ68" s="2">
        <v>4</v>
      </c>
      <c r="BA68" s="18">
        <f>VLOOKUP(AY68,segéd!$F$9:$G$38,2,FALSE)</f>
        <v>46060</v>
      </c>
      <c r="BB68" s="2" t="str">
        <f>VLOOKUP(AZ68,segéd!$F$1:$G$7,2,FALSE)</f>
        <v>13.30-15.00</v>
      </c>
      <c r="BC68" t="s">
        <v>387</v>
      </c>
      <c r="BD68" t="s">
        <v>440</v>
      </c>
      <c r="BE68" t="s">
        <v>388</v>
      </c>
      <c r="BF68" s="19">
        <v>201</v>
      </c>
      <c r="BH68" s="2" t="s">
        <v>66</v>
      </c>
      <c r="BI68" s="30" t="s">
        <v>2042</v>
      </c>
      <c r="BJ68" s="2">
        <f t="shared" si="101"/>
        <v>54</v>
      </c>
      <c r="BK68" s="2">
        <f>IF(BF68="","",VLOOKUP(BC68,segéd!O:P,2,FALSE))</f>
        <v>54</v>
      </c>
      <c r="BL68" s="2" t="str">
        <f>IF(BG68="","",VLOOKUP(BC68,segéd!T:U,2,FALSE))</f>
        <v/>
      </c>
      <c r="BM68" s="2">
        <v>62</v>
      </c>
      <c r="BN68" s="2"/>
      <c r="BO68" s="2">
        <v>13</v>
      </c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H68" s="2"/>
      <c r="CI68" s="2"/>
      <c r="CJ68" s="2"/>
      <c r="CK68" s="2"/>
      <c r="CL68" s="2"/>
      <c r="CM68" s="2"/>
      <c r="CN68" s="2"/>
      <c r="CO68" s="2"/>
      <c r="CP68" s="2"/>
      <c r="CR68" s="2"/>
      <c r="CS68" s="2"/>
      <c r="CT68" s="2"/>
      <c r="CU68" s="2"/>
      <c r="CV68" s="2"/>
      <c r="CY68" s="2"/>
    </row>
    <row r="69" spans="1:105" x14ac:dyDescent="0.3">
      <c r="A69" t="str">
        <f t="shared" si="51"/>
        <v>2082074</v>
      </c>
      <c r="B69" t="str">
        <f t="shared" si="52"/>
        <v>Vállalati pénzügy (web) 38</v>
      </c>
      <c r="C69" t="str">
        <f t="shared" si="53"/>
        <v>2074</v>
      </c>
      <c r="D69" t="str">
        <f t="shared" si="54"/>
        <v xml:space="preserve">Vállalati pénzügy (web) </v>
      </c>
      <c r="E69" t="str">
        <f t="shared" si="55"/>
        <v>Antalík Imrich2074</v>
      </c>
      <c r="F69" s="24" t="str">
        <f t="shared" si="56"/>
        <v>Vállalati pénzügy (Bp. 208, web)</v>
      </c>
      <c r="G69" t="str">
        <f t="shared" si="57"/>
        <v/>
      </c>
      <c r="H69" t="str">
        <f t="shared" si="58"/>
        <v/>
      </c>
      <c r="I69" t="str">
        <f t="shared" si="59"/>
        <v/>
      </c>
      <c r="J69" t="str">
        <f t="shared" si="60"/>
        <v/>
      </c>
      <c r="K69" t="str">
        <f t="shared" si="61"/>
        <v/>
      </c>
      <c r="L69" t="str">
        <f t="shared" si="62"/>
        <v/>
      </c>
      <c r="M69" t="str">
        <f t="shared" si="63"/>
        <v>2074</v>
      </c>
      <c r="N69" t="str">
        <f t="shared" si="64"/>
        <v>2074</v>
      </c>
      <c r="O69" t="str">
        <f t="shared" si="65"/>
        <v>2074</v>
      </c>
      <c r="P69" t="str">
        <f t="shared" si="66"/>
        <v>2074</v>
      </c>
      <c r="Q69" t="str">
        <f t="shared" si="67"/>
        <v>2074</v>
      </c>
      <c r="R69" t="str">
        <f t="shared" si="68"/>
        <v>2074</v>
      </c>
      <c r="S69" t="str">
        <f t="shared" si="69"/>
        <v/>
      </c>
      <c r="T69" t="str">
        <f t="shared" si="70"/>
        <v/>
      </c>
      <c r="U69" t="str">
        <f t="shared" si="71"/>
        <v/>
      </c>
      <c r="V69" t="str">
        <f t="shared" si="72"/>
        <v/>
      </c>
      <c r="W69" t="str">
        <f t="shared" si="73"/>
        <v/>
      </c>
      <c r="X69" t="str">
        <f t="shared" si="74"/>
        <v/>
      </c>
      <c r="Y69" t="str">
        <f t="shared" si="75"/>
        <v>Vállalati pénzügy (208, web)</v>
      </c>
      <c r="Z69" t="str">
        <f t="shared" si="76"/>
        <v/>
      </c>
      <c r="AA69" t="str">
        <f t="shared" si="77"/>
        <v/>
      </c>
      <c r="AB69" t="str">
        <f t="shared" si="78"/>
        <v/>
      </c>
      <c r="AC69" t="str">
        <f t="shared" si="79"/>
        <v/>
      </c>
      <c r="AD69" t="str">
        <f t="shared" si="80"/>
        <v/>
      </c>
      <c r="AE69" t="str">
        <f t="shared" si="81"/>
        <v/>
      </c>
      <c r="AF69" t="str">
        <f t="shared" si="82"/>
        <v/>
      </c>
      <c r="AG69" t="str">
        <f t="shared" si="83"/>
        <v/>
      </c>
      <c r="AH69" t="str">
        <f t="shared" si="84"/>
        <v/>
      </c>
      <c r="AI69" t="str">
        <f t="shared" si="85"/>
        <v/>
      </c>
      <c r="AJ69" t="str">
        <f t="shared" si="86"/>
        <v/>
      </c>
      <c r="AK69" t="str">
        <f t="shared" si="87"/>
        <v/>
      </c>
      <c r="AL69" t="str">
        <f t="shared" si="88"/>
        <v/>
      </c>
      <c r="AM69" t="str">
        <f t="shared" si="89"/>
        <v/>
      </c>
      <c r="AN69" t="str">
        <f t="shared" si="90"/>
        <v/>
      </c>
      <c r="AO69" t="str">
        <f t="shared" si="91"/>
        <v/>
      </c>
      <c r="AP69" t="str">
        <f t="shared" si="92"/>
        <v/>
      </c>
      <c r="AQ69" t="str">
        <f t="shared" si="93"/>
        <v/>
      </c>
      <c r="AR69" t="str">
        <f t="shared" si="94"/>
        <v/>
      </c>
      <c r="AS69" t="str">
        <f t="shared" si="95"/>
        <v/>
      </c>
      <c r="AT69" t="str">
        <f t="shared" si="96"/>
        <v/>
      </c>
      <c r="AU69" t="str">
        <f t="shared" si="97"/>
        <v/>
      </c>
      <c r="AV69" t="str">
        <f t="shared" si="98"/>
        <v/>
      </c>
      <c r="AW69" t="str">
        <f t="shared" si="99"/>
        <v/>
      </c>
      <c r="AX69" t="str">
        <f t="shared" si="100"/>
        <v>Vállalati pénzügy (, web)</v>
      </c>
      <c r="AY69" s="2">
        <v>207</v>
      </c>
      <c r="AZ69" s="2">
        <v>4</v>
      </c>
      <c r="BA69" s="18">
        <f>VLOOKUP(AY69,segéd!$F$9:$G$38,2,FALSE)</f>
        <v>46060</v>
      </c>
      <c r="BB69" s="2" t="str">
        <f>VLOOKUP(AZ69,segéd!$F$1:$G$7,2,FALSE)</f>
        <v>13.30-15.00</v>
      </c>
      <c r="BC69" t="s">
        <v>37</v>
      </c>
      <c r="BD69" t="s">
        <v>178</v>
      </c>
      <c r="BE69" t="s">
        <v>165</v>
      </c>
      <c r="BF69" s="19">
        <v>208</v>
      </c>
      <c r="BH69" s="19" t="s">
        <v>66</v>
      </c>
      <c r="BI69" s="30" t="s">
        <v>1946</v>
      </c>
      <c r="BJ69" s="2">
        <f t="shared" si="101"/>
        <v>38</v>
      </c>
      <c r="BK69" s="2">
        <f>IF(BF69="","",VLOOKUP(BC69,segéd!O:P,2,FALSE))</f>
        <v>38</v>
      </c>
      <c r="BL69" s="2" t="str">
        <f>IF(BG69="","",VLOOKUP(BC69,segéd!T:U,2,FALSE))</f>
        <v/>
      </c>
      <c r="BM69" s="2"/>
      <c r="BN69" s="2"/>
      <c r="BO69" s="2"/>
      <c r="BP69" s="2"/>
      <c r="BQ69" s="2"/>
      <c r="BR69" s="2"/>
      <c r="BS69" s="2">
        <v>6</v>
      </c>
      <c r="BT69" s="2">
        <v>6</v>
      </c>
      <c r="BU69" s="2">
        <v>9</v>
      </c>
      <c r="BV69" s="2">
        <v>6</v>
      </c>
      <c r="BW69" s="2">
        <v>13</v>
      </c>
      <c r="BX69" s="2">
        <v>2</v>
      </c>
      <c r="BY69" s="2"/>
      <c r="BZ69" s="2"/>
      <c r="CA69" s="2"/>
      <c r="CB69" s="2"/>
      <c r="CC69" s="2"/>
      <c r="CD69" s="2"/>
      <c r="CE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Y69" s="2"/>
    </row>
    <row r="70" spans="1:105" x14ac:dyDescent="0.3">
      <c r="A70" t="str">
        <f t="shared" si="51"/>
        <v>2075</v>
      </c>
      <c r="B70" t="str">
        <f t="shared" si="52"/>
        <v xml:space="preserve">Alkalmazott mechanika (web) </v>
      </c>
      <c r="C70" t="str">
        <f t="shared" si="53"/>
        <v>5012075</v>
      </c>
      <c r="D70" t="str">
        <f t="shared" si="54"/>
        <v>Alkalmazott mechanika (web) 85</v>
      </c>
      <c r="E70" t="str">
        <f t="shared" si="55"/>
        <v>Szentgyörgyiné Gyöngyösi Éva2075</v>
      </c>
      <c r="F70" s="24" t="str">
        <f t="shared" si="56"/>
        <v>Alkalmazott mechanika (Tb. 501, web)</v>
      </c>
      <c r="G70" t="str">
        <f t="shared" si="57"/>
        <v/>
      </c>
      <c r="H70" t="str">
        <f t="shared" si="58"/>
        <v/>
      </c>
      <c r="I70" t="str">
        <f t="shared" si="59"/>
        <v/>
      </c>
      <c r="J70" t="str">
        <f t="shared" si="60"/>
        <v/>
      </c>
      <c r="K70" t="str">
        <f t="shared" si="61"/>
        <v/>
      </c>
      <c r="L70" t="str">
        <f t="shared" si="62"/>
        <v/>
      </c>
      <c r="M70" t="str">
        <f t="shared" si="63"/>
        <v/>
      </c>
      <c r="N70" t="str">
        <f t="shared" si="64"/>
        <v/>
      </c>
      <c r="O70" t="str">
        <f t="shared" si="65"/>
        <v/>
      </c>
      <c r="P70" t="str">
        <f t="shared" si="66"/>
        <v/>
      </c>
      <c r="Q70" t="str">
        <f t="shared" si="67"/>
        <v/>
      </c>
      <c r="R70" t="str">
        <f t="shared" si="68"/>
        <v/>
      </c>
      <c r="S70" t="str">
        <f t="shared" si="69"/>
        <v/>
      </c>
      <c r="T70" t="str">
        <f t="shared" si="70"/>
        <v/>
      </c>
      <c r="U70" t="str">
        <f t="shared" si="71"/>
        <v/>
      </c>
      <c r="V70" t="str">
        <f t="shared" si="72"/>
        <v/>
      </c>
      <c r="W70" t="str">
        <f t="shared" si="73"/>
        <v/>
      </c>
      <c r="X70" t="str">
        <f t="shared" si="74"/>
        <v/>
      </c>
      <c r="Y70" t="str">
        <f t="shared" si="75"/>
        <v>Alkalmazott mechanika (, web)</v>
      </c>
      <c r="Z70" t="str">
        <f t="shared" si="76"/>
        <v/>
      </c>
      <c r="AA70" t="str">
        <f t="shared" si="77"/>
        <v/>
      </c>
      <c r="AB70" t="str">
        <f t="shared" si="78"/>
        <v>2075</v>
      </c>
      <c r="AC70" t="str">
        <f t="shared" si="79"/>
        <v>2075</v>
      </c>
      <c r="AD70" t="str">
        <f t="shared" si="80"/>
        <v/>
      </c>
      <c r="AE70" t="str">
        <f t="shared" si="81"/>
        <v/>
      </c>
      <c r="AF70" t="str">
        <f t="shared" si="82"/>
        <v/>
      </c>
      <c r="AG70" t="str">
        <f t="shared" si="83"/>
        <v/>
      </c>
      <c r="AH70" t="str">
        <f t="shared" si="84"/>
        <v/>
      </c>
      <c r="AI70" t="str">
        <f t="shared" si="85"/>
        <v/>
      </c>
      <c r="AJ70" t="str">
        <f t="shared" si="86"/>
        <v/>
      </c>
      <c r="AK70" t="str">
        <f t="shared" si="87"/>
        <v/>
      </c>
      <c r="AL70" t="str">
        <f t="shared" si="88"/>
        <v/>
      </c>
      <c r="AM70" t="str">
        <f t="shared" si="89"/>
        <v/>
      </c>
      <c r="AN70" t="str">
        <f t="shared" si="90"/>
        <v/>
      </c>
      <c r="AO70" t="str">
        <f t="shared" si="91"/>
        <v/>
      </c>
      <c r="AP70" t="str">
        <f t="shared" si="92"/>
        <v/>
      </c>
      <c r="AQ70" t="str">
        <f t="shared" si="93"/>
        <v/>
      </c>
      <c r="AR70" t="str">
        <f t="shared" si="94"/>
        <v/>
      </c>
      <c r="AS70" t="str">
        <f t="shared" si="95"/>
        <v/>
      </c>
      <c r="AT70" t="str">
        <f t="shared" si="96"/>
        <v/>
      </c>
      <c r="AU70" t="str">
        <f t="shared" si="97"/>
        <v/>
      </c>
      <c r="AV70" t="str">
        <f t="shared" si="98"/>
        <v/>
      </c>
      <c r="AW70" t="str">
        <f t="shared" si="99"/>
        <v/>
      </c>
      <c r="AX70" t="str">
        <f t="shared" si="100"/>
        <v>Alkalmazott mechanika (501, web)</v>
      </c>
      <c r="AY70" s="2">
        <v>207</v>
      </c>
      <c r="AZ70" s="2">
        <v>5</v>
      </c>
      <c r="BA70" s="18">
        <f>VLOOKUP(AY70,segéd!$F$9:$G$38,2,FALSE)</f>
        <v>46060</v>
      </c>
      <c r="BB70" s="2" t="str">
        <f>VLOOKUP(AZ70,segéd!$F$1:$G$7,2,FALSE)</f>
        <v>15.15-16.45</v>
      </c>
      <c r="BC70" t="s">
        <v>118</v>
      </c>
      <c r="BD70" s="20" t="s">
        <v>305</v>
      </c>
      <c r="BE70" t="s">
        <v>164</v>
      </c>
      <c r="BG70" s="2">
        <v>501</v>
      </c>
      <c r="BH70" s="2" t="s">
        <v>66</v>
      </c>
      <c r="BI70" s="30" t="s">
        <v>1947</v>
      </c>
      <c r="BJ70" s="2">
        <f t="shared" si="101"/>
        <v>85</v>
      </c>
      <c r="BK70" s="2" t="str">
        <f>IF(BF70="","",VLOOKUP(BC70,segéd!O:P,2,FALSE))</f>
        <v/>
      </c>
      <c r="BL70" s="2">
        <f>IF(BG70="","",VLOOKUP(BC70,segéd!T:U,2,FALSE))</f>
        <v>85</v>
      </c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G70" s="2">
        <v>59</v>
      </c>
      <c r="CH70" s="2">
        <v>57</v>
      </c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Y70" s="2"/>
    </row>
    <row r="71" spans="1:105" x14ac:dyDescent="0.3">
      <c r="A71" t="str">
        <f t="shared" si="51"/>
        <v>2075</v>
      </c>
      <c r="B71" t="str">
        <f t="shared" si="52"/>
        <v xml:space="preserve">Emberi erőforrás menedzsment (web) </v>
      </c>
      <c r="C71" t="str">
        <f t="shared" si="53"/>
        <v>4012075</v>
      </c>
      <c r="D71" t="str">
        <f t="shared" si="54"/>
        <v>Emberi erőforrás menedzsment (web) 5</v>
      </c>
      <c r="E71" t="str">
        <f t="shared" si="55"/>
        <v>Gyalogos Norbert2075</v>
      </c>
      <c r="F71" s="24" t="str">
        <f t="shared" si="56"/>
        <v>Emberi erőforrás menedzsment (Tb. 401, web)</v>
      </c>
      <c r="G71" t="str">
        <f t="shared" si="57"/>
        <v/>
      </c>
      <c r="H71" t="str">
        <f t="shared" si="58"/>
        <v/>
      </c>
      <c r="I71" t="str">
        <f t="shared" si="59"/>
        <v/>
      </c>
      <c r="J71" t="str">
        <f t="shared" si="60"/>
        <v/>
      </c>
      <c r="K71" t="str">
        <f t="shared" si="61"/>
        <v/>
      </c>
      <c r="L71" t="str">
        <f t="shared" si="62"/>
        <v/>
      </c>
      <c r="M71" t="str">
        <f t="shared" si="63"/>
        <v/>
      </c>
      <c r="N71" t="str">
        <f t="shared" si="64"/>
        <v/>
      </c>
      <c r="O71" t="str">
        <f t="shared" si="65"/>
        <v/>
      </c>
      <c r="P71" t="str">
        <f t="shared" si="66"/>
        <v/>
      </c>
      <c r="Q71" t="str">
        <f t="shared" si="67"/>
        <v/>
      </c>
      <c r="R71" t="str">
        <f t="shared" si="68"/>
        <v/>
      </c>
      <c r="S71" t="str">
        <f t="shared" si="69"/>
        <v/>
      </c>
      <c r="T71" t="str">
        <f t="shared" si="70"/>
        <v/>
      </c>
      <c r="U71" t="str">
        <f t="shared" si="71"/>
        <v/>
      </c>
      <c r="V71" t="str">
        <f t="shared" si="72"/>
        <v/>
      </c>
      <c r="W71" t="str">
        <f t="shared" si="73"/>
        <v/>
      </c>
      <c r="X71" t="str">
        <f t="shared" si="74"/>
        <v/>
      </c>
      <c r="Y71" t="str">
        <f t="shared" si="75"/>
        <v>Emberi erőforrás menedzsment (, web)</v>
      </c>
      <c r="Z71" t="str">
        <f t="shared" si="76"/>
        <v/>
      </c>
      <c r="AA71" t="str">
        <f t="shared" si="77"/>
        <v/>
      </c>
      <c r="AB71" t="str">
        <f t="shared" si="78"/>
        <v/>
      </c>
      <c r="AC71" t="str">
        <f t="shared" si="79"/>
        <v/>
      </c>
      <c r="AD71" t="str">
        <f t="shared" si="80"/>
        <v>2075</v>
      </c>
      <c r="AE71" t="str">
        <f t="shared" si="81"/>
        <v/>
      </c>
      <c r="AF71" t="str">
        <f t="shared" si="82"/>
        <v/>
      </c>
      <c r="AG71" t="str">
        <f t="shared" si="83"/>
        <v/>
      </c>
      <c r="AH71" t="str">
        <f t="shared" si="84"/>
        <v/>
      </c>
      <c r="AI71" t="str">
        <f t="shared" si="85"/>
        <v/>
      </c>
      <c r="AJ71" t="str">
        <f t="shared" si="86"/>
        <v/>
      </c>
      <c r="AK71" t="str">
        <f t="shared" si="87"/>
        <v/>
      </c>
      <c r="AL71" t="str">
        <f t="shared" si="88"/>
        <v/>
      </c>
      <c r="AM71" t="str">
        <f t="shared" si="89"/>
        <v/>
      </c>
      <c r="AN71" t="str">
        <f t="shared" si="90"/>
        <v/>
      </c>
      <c r="AO71" t="str">
        <f t="shared" si="91"/>
        <v/>
      </c>
      <c r="AP71" t="str">
        <f t="shared" si="92"/>
        <v/>
      </c>
      <c r="AQ71" t="str">
        <f t="shared" si="93"/>
        <v/>
      </c>
      <c r="AR71" t="str">
        <f t="shared" si="94"/>
        <v/>
      </c>
      <c r="AS71" t="str">
        <f t="shared" si="95"/>
        <v/>
      </c>
      <c r="AT71" t="str">
        <f t="shared" si="96"/>
        <v/>
      </c>
      <c r="AU71" t="str">
        <f t="shared" si="97"/>
        <v/>
      </c>
      <c r="AV71" t="str">
        <f t="shared" si="98"/>
        <v/>
      </c>
      <c r="AW71" t="str">
        <f t="shared" si="99"/>
        <v/>
      </c>
      <c r="AX71" t="str">
        <f t="shared" si="100"/>
        <v>Emberi erőforrás menedzsment (401, web)</v>
      </c>
      <c r="AY71" s="2">
        <v>207</v>
      </c>
      <c r="AZ71" s="2">
        <v>5</v>
      </c>
      <c r="BA71" s="18">
        <f>VLOOKUP(AY71,segéd!$F$9:$G$38,2,FALSE)</f>
        <v>46060</v>
      </c>
      <c r="BB71" s="2" t="str">
        <f>VLOOKUP(AZ71,segéd!$F$1:$G$7,2,FALSE)</f>
        <v>15.15-16.45</v>
      </c>
      <c r="BC71" t="s">
        <v>131</v>
      </c>
      <c r="BD71" t="s">
        <v>432</v>
      </c>
      <c r="BE71" t="s">
        <v>177</v>
      </c>
      <c r="BG71" s="2">
        <v>401</v>
      </c>
      <c r="BH71" s="2" t="s">
        <v>66</v>
      </c>
      <c r="BI71" s="30" t="s">
        <v>1931</v>
      </c>
      <c r="BJ71" s="2">
        <f t="shared" si="101"/>
        <v>5</v>
      </c>
      <c r="BK71" s="2" t="str">
        <f>IF(BF71="","",VLOOKUP(BC71,segéd!O:P,2,FALSE))</f>
        <v/>
      </c>
      <c r="BL71" s="2">
        <f>IF(BG71="","",VLOOKUP(BC71,segéd!T:U,2,FALSE))</f>
        <v>5</v>
      </c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H71" s="2"/>
      <c r="CI71" s="2">
        <v>5</v>
      </c>
      <c r="CJ71" s="2"/>
      <c r="CK71" s="2"/>
      <c r="CL71" s="2"/>
      <c r="CM71" s="2"/>
      <c r="CN71" s="2"/>
      <c r="CO71" s="2"/>
      <c r="CP71" s="2"/>
      <c r="CR71" s="2"/>
      <c r="CS71" s="2"/>
      <c r="CT71" s="2"/>
      <c r="CU71" s="2"/>
      <c r="CV71" s="2"/>
      <c r="CY71" s="2"/>
    </row>
    <row r="72" spans="1:105" x14ac:dyDescent="0.3">
      <c r="A72" t="str">
        <f t="shared" si="51"/>
        <v>2075</v>
      </c>
      <c r="B72" t="str">
        <f t="shared" si="52"/>
        <v xml:space="preserve">Energiagazdálkodás (web) </v>
      </c>
      <c r="C72" t="str">
        <f t="shared" si="53"/>
        <v>2122075</v>
      </c>
      <c r="D72" t="str">
        <f t="shared" si="54"/>
        <v>Energiagazdálkodás (web) 52</v>
      </c>
      <c r="E72" t="str">
        <f t="shared" si="55"/>
        <v>Nagy Judit2075</v>
      </c>
      <c r="F72" s="24" t="str">
        <f t="shared" si="56"/>
        <v>Energiagazdálkodás (Tb. 212, web)</v>
      </c>
      <c r="G72" t="str">
        <f t="shared" si="57"/>
        <v/>
      </c>
      <c r="H72" t="str">
        <f t="shared" si="58"/>
        <v/>
      </c>
      <c r="I72" t="str">
        <f t="shared" si="59"/>
        <v/>
      </c>
      <c r="J72" t="str">
        <f t="shared" si="60"/>
        <v/>
      </c>
      <c r="K72" t="str">
        <f t="shared" si="61"/>
        <v/>
      </c>
      <c r="L72" t="str">
        <f t="shared" si="62"/>
        <v/>
      </c>
      <c r="M72" t="str">
        <f t="shared" si="63"/>
        <v/>
      </c>
      <c r="N72" t="str">
        <f t="shared" si="64"/>
        <v/>
      </c>
      <c r="O72" t="str">
        <f t="shared" si="65"/>
        <v/>
      </c>
      <c r="P72" t="str">
        <f t="shared" si="66"/>
        <v/>
      </c>
      <c r="Q72" t="str">
        <f t="shared" si="67"/>
        <v/>
      </c>
      <c r="R72" t="str">
        <f t="shared" si="68"/>
        <v/>
      </c>
      <c r="S72" t="str">
        <f t="shared" si="69"/>
        <v/>
      </c>
      <c r="T72" t="str">
        <f t="shared" si="70"/>
        <v/>
      </c>
      <c r="U72" t="str">
        <f t="shared" si="71"/>
        <v/>
      </c>
      <c r="V72" t="str">
        <f t="shared" si="72"/>
        <v/>
      </c>
      <c r="W72" t="str">
        <f t="shared" si="73"/>
        <v/>
      </c>
      <c r="X72" t="str">
        <f t="shared" si="74"/>
        <v/>
      </c>
      <c r="Y72" t="str">
        <f t="shared" si="75"/>
        <v>Energiagazdálkodás (, web)</v>
      </c>
      <c r="Z72" t="str">
        <f t="shared" si="76"/>
        <v/>
      </c>
      <c r="AA72" t="str">
        <f t="shared" si="77"/>
        <v/>
      </c>
      <c r="AB72" t="str">
        <f t="shared" si="78"/>
        <v/>
      </c>
      <c r="AC72" t="str">
        <f t="shared" si="79"/>
        <v/>
      </c>
      <c r="AD72" t="str">
        <f t="shared" si="80"/>
        <v/>
      </c>
      <c r="AE72" t="str">
        <f t="shared" si="81"/>
        <v/>
      </c>
      <c r="AF72" t="str">
        <f t="shared" si="82"/>
        <v/>
      </c>
      <c r="AG72" t="str">
        <f t="shared" si="83"/>
        <v/>
      </c>
      <c r="AH72" t="str">
        <f t="shared" si="84"/>
        <v/>
      </c>
      <c r="AI72" t="str">
        <f t="shared" si="85"/>
        <v/>
      </c>
      <c r="AJ72" t="str">
        <f t="shared" si="86"/>
        <v/>
      </c>
      <c r="AK72" t="str">
        <f t="shared" si="87"/>
        <v>2075</v>
      </c>
      <c r="AL72" t="str">
        <f t="shared" si="88"/>
        <v/>
      </c>
      <c r="AM72" t="str">
        <f t="shared" si="89"/>
        <v/>
      </c>
      <c r="AN72" t="str">
        <f t="shared" si="90"/>
        <v/>
      </c>
      <c r="AO72" t="str">
        <f t="shared" si="91"/>
        <v/>
      </c>
      <c r="AP72" t="str">
        <f t="shared" si="92"/>
        <v/>
      </c>
      <c r="AQ72" t="str">
        <f t="shared" si="93"/>
        <v/>
      </c>
      <c r="AR72" t="str">
        <f t="shared" si="94"/>
        <v/>
      </c>
      <c r="AS72" t="str">
        <f t="shared" si="95"/>
        <v/>
      </c>
      <c r="AT72" t="str">
        <f t="shared" si="96"/>
        <v/>
      </c>
      <c r="AU72" t="str">
        <f t="shared" si="97"/>
        <v/>
      </c>
      <c r="AV72" t="str">
        <f t="shared" si="98"/>
        <v/>
      </c>
      <c r="AW72" t="str">
        <f t="shared" si="99"/>
        <v/>
      </c>
      <c r="AX72" t="str">
        <f t="shared" si="100"/>
        <v>Energiagazdálkodás (212, web)</v>
      </c>
      <c r="AY72" s="2">
        <v>207</v>
      </c>
      <c r="AZ72" s="2">
        <v>5</v>
      </c>
      <c r="BA72" s="18">
        <f>VLOOKUP(AY72,segéd!$F$9:$G$38,2,FALSE)</f>
        <v>46060</v>
      </c>
      <c r="BB72" s="2" t="str">
        <f>VLOOKUP(AZ72,segéd!$F$1:$G$7,2,FALSE)</f>
        <v>15.15-16.45</v>
      </c>
      <c r="BC72" t="s">
        <v>217</v>
      </c>
      <c r="BD72" t="s">
        <v>421</v>
      </c>
      <c r="BE72" t="s">
        <v>164</v>
      </c>
      <c r="BG72" s="2">
        <v>212</v>
      </c>
      <c r="BH72" s="2" t="s">
        <v>66</v>
      </c>
      <c r="BI72" s="30" t="s">
        <v>1948</v>
      </c>
      <c r="BJ72" s="2">
        <f t="shared" si="101"/>
        <v>52</v>
      </c>
      <c r="BK72" s="2" t="str">
        <f>IF(BF72="","",VLOOKUP(BC72,segéd!O:P,2,FALSE))</f>
        <v/>
      </c>
      <c r="BL72" s="2">
        <f>IF(BG72="","",VLOOKUP(BC72,segéd!T:U,2,FALSE))</f>
        <v>52</v>
      </c>
      <c r="BM72" s="2"/>
      <c r="BN72" s="2"/>
      <c r="BO72" s="2"/>
      <c r="BP72" s="2"/>
      <c r="BQ72" s="2"/>
      <c r="BR72" s="2"/>
      <c r="BS72" s="2"/>
      <c r="BT72" s="2"/>
      <c r="BU72" s="2"/>
      <c r="BZ72" s="2"/>
      <c r="CA72" s="2"/>
      <c r="CD72" s="2"/>
      <c r="CE72" s="2"/>
      <c r="CF72" s="19"/>
      <c r="CG72" s="2"/>
      <c r="CJ72" s="2"/>
      <c r="CP72" s="2">
        <v>52</v>
      </c>
      <c r="CQ72" s="2"/>
      <c r="CR72" s="2"/>
      <c r="CS72" s="2"/>
      <c r="CU72" s="2"/>
      <c r="CV72" s="2"/>
      <c r="DA72" s="19"/>
    </row>
    <row r="73" spans="1:105" x14ac:dyDescent="0.3">
      <c r="A73" t="str">
        <f t="shared" si="51"/>
        <v>2075</v>
      </c>
      <c r="B73" t="str">
        <f t="shared" si="52"/>
        <v xml:space="preserve">Folyamatok fejlesztése - Lean (web) </v>
      </c>
      <c r="C73" t="str">
        <f t="shared" si="53"/>
        <v>2172075</v>
      </c>
      <c r="D73" t="str">
        <f t="shared" si="54"/>
        <v>Folyamatok fejlesztése - Lean (web) 17</v>
      </c>
      <c r="E73" t="str">
        <f t="shared" si="55"/>
        <v>Böröczki Ágoston2075</v>
      </c>
      <c r="F73" s="24" t="str">
        <f t="shared" si="56"/>
        <v>Folyamatok fejlesztése - Lean (Tb. 217, web)</v>
      </c>
      <c r="G73" t="str">
        <f t="shared" si="57"/>
        <v/>
      </c>
      <c r="H73" t="str">
        <f t="shared" si="58"/>
        <v/>
      </c>
      <c r="I73" t="str">
        <f t="shared" si="59"/>
        <v/>
      </c>
      <c r="J73" t="str">
        <f t="shared" si="60"/>
        <v/>
      </c>
      <c r="K73" t="str">
        <f t="shared" si="61"/>
        <v/>
      </c>
      <c r="L73" t="str">
        <f t="shared" si="62"/>
        <v/>
      </c>
      <c r="M73" t="str">
        <f t="shared" si="63"/>
        <v/>
      </c>
      <c r="N73" t="str">
        <f t="shared" si="64"/>
        <v/>
      </c>
      <c r="O73" t="str">
        <f t="shared" si="65"/>
        <v/>
      </c>
      <c r="P73" t="str">
        <f t="shared" si="66"/>
        <v/>
      </c>
      <c r="Q73" t="str">
        <f t="shared" si="67"/>
        <v/>
      </c>
      <c r="R73" t="str">
        <f t="shared" si="68"/>
        <v/>
      </c>
      <c r="S73" t="str">
        <f t="shared" si="69"/>
        <v/>
      </c>
      <c r="T73" t="str">
        <f t="shared" si="70"/>
        <v/>
      </c>
      <c r="U73" t="str">
        <f t="shared" si="71"/>
        <v/>
      </c>
      <c r="V73" t="str">
        <f t="shared" si="72"/>
        <v/>
      </c>
      <c r="W73" t="str">
        <f t="shared" si="73"/>
        <v/>
      </c>
      <c r="X73" t="str">
        <f t="shared" si="74"/>
        <v/>
      </c>
      <c r="Y73" t="str">
        <f t="shared" si="75"/>
        <v>Folyamatok fejlesztése - Lean (, web)</v>
      </c>
      <c r="Z73" t="str">
        <f t="shared" si="76"/>
        <v/>
      </c>
      <c r="AA73" t="str">
        <f t="shared" si="77"/>
        <v/>
      </c>
      <c r="AB73" t="str">
        <f t="shared" si="78"/>
        <v/>
      </c>
      <c r="AC73" t="str">
        <f t="shared" si="79"/>
        <v/>
      </c>
      <c r="AD73" t="str">
        <f t="shared" si="80"/>
        <v/>
      </c>
      <c r="AE73" t="str">
        <f t="shared" si="81"/>
        <v/>
      </c>
      <c r="AF73" t="str">
        <f t="shared" si="82"/>
        <v/>
      </c>
      <c r="AG73" t="str">
        <f t="shared" si="83"/>
        <v/>
      </c>
      <c r="AH73" t="str">
        <f t="shared" si="84"/>
        <v/>
      </c>
      <c r="AI73" t="str">
        <f t="shared" si="85"/>
        <v/>
      </c>
      <c r="AJ73" t="str">
        <f t="shared" si="86"/>
        <v/>
      </c>
      <c r="AK73" t="str">
        <f t="shared" si="87"/>
        <v/>
      </c>
      <c r="AL73" t="str">
        <f t="shared" si="88"/>
        <v/>
      </c>
      <c r="AM73" t="str">
        <f t="shared" si="89"/>
        <v/>
      </c>
      <c r="AN73" t="str">
        <f t="shared" si="90"/>
        <v/>
      </c>
      <c r="AO73" t="str">
        <f t="shared" si="91"/>
        <v/>
      </c>
      <c r="AP73" t="str">
        <f t="shared" si="92"/>
        <v/>
      </c>
      <c r="AQ73" t="str">
        <f t="shared" si="93"/>
        <v/>
      </c>
      <c r="AR73" t="str">
        <f t="shared" si="94"/>
        <v>2075</v>
      </c>
      <c r="AS73" t="str">
        <f t="shared" si="95"/>
        <v/>
      </c>
      <c r="AT73" t="str">
        <f t="shared" si="96"/>
        <v/>
      </c>
      <c r="AU73" t="str">
        <f t="shared" si="97"/>
        <v/>
      </c>
      <c r="AV73" t="str">
        <f t="shared" si="98"/>
        <v/>
      </c>
      <c r="AW73" t="str">
        <f t="shared" si="99"/>
        <v/>
      </c>
      <c r="AX73" t="str">
        <f t="shared" si="100"/>
        <v>Folyamatok fejlesztése - Lean (217, web)</v>
      </c>
      <c r="AY73" s="2">
        <v>207</v>
      </c>
      <c r="AZ73" s="2">
        <v>5</v>
      </c>
      <c r="BA73" s="18">
        <f>VLOOKUP(AY73,segéd!$F$9:$G$38,2,FALSE)</f>
        <v>46060</v>
      </c>
      <c r="BB73" s="2" t="str">
        <f>VLOOKUP(AZ73,segéd!$F$1:$G$7,2,FALSE)</f>
        <v>15.15-16.45</v>
      </c>
      <c r="BC73" t="s">
        <v>119</v>
      </c>
      <c r="BD73" t="s">
        <v>181</v>
      </c>
      <c r="BE73" t="s">
        <v>164</v>
      </c>
      <c r="BG73" s="2">
        <v>217</v>
      </c>
      <c r="BH73" s="2" t="s">
        <v>66</v>
      </c>
      <c r="BI73" s="30" t="s">
        <v>1934</v>
      </c>
      <c r="BJ73" s="2">
        <f t="shared" si="101"/>
        <v>17</v>
      </c>
      <c r="BK73" s="2" t="str">
        <f>IF(BF73="","",VLOOKUP(BC73,segéd!O:P,2,FALSE))</f>
        <v/>
      </c>
      <c r="BL73" s="2">
        <f>IF(BG73="","",VLOOKUP(BC73,segéd!T:U,2,FALSE))</f>
        <v>17</v>
      </c>
      <c r="BM73" s="2"/>
      <c r="BN73" s="2"/>
      <c r="BO73" s="2"/>
      <c r="BP73" s="2"/>
      <c r="BQ73" s="2"/>
      <c r="BR73" s="2"/>
      <c r="BS73" s="2"/>
      <c r="BT73" s="2"/>
      <c r="BU73" s="2"/>
      <c r="BZ73" s="2"/>
      <c r="CA73" s="2"/>
      <c r="CD73" s="2"/>
      <c r="CE73" s="2"/>
      <c r="CF73" s="19"/>
      <c r="CG73" s="2"/>
      <c r="CH73" s="2"/>
      <c r="CI73" s="2"/>
      <c r="CJ73" s="2"/>
      <c r="CP73" s="2"/>
      <c r="CR73" s="2"/>
      <c r="CS73" s="2"/>
      <c r="CU73" s="2"/>
      <c r="CV73" s="2"/>
      <c r="CW73" s="2">
        <v>16</v>
      </c>
    </row>
    <row r="74" spans="1:105" x14ac:dyDescent="0.3">
      <c r="A74" t="str">
        <f t="shared" si="51"/>
        <v>2052075</v>
      </c>
      <c r="B74" t="str">
        <f t="shared" si="52"/>
        <v>Külker. és értékesítéstechnika (Tb.-ről web) 9</v>
      </c>
      <c r="C74" t="str">
        <f t="shared" si="53"/>
        <v>2142075</v>
      </c>
      <c r="D74" t="str">
        <f t="shared" si="54"/>
        <v>Külker. és értékesítéstechnika (Tb.-ről web) 16</v>
      </c>
      <c r="E74" t="str">
        <f t="shared" si="55"/>
        <v>Vigh László2075</v>
      </c>
      <c r="F74" s="24" t="str">
        <f t="shared" si="56"/>
        <v>Külker. és értékesítéstechnika (Tb. 214, Tb.-ről web)</v>
      </c>
      <c r="G74" t="str">
        <f t="shared" si="57"/>
        <v/>
      </c>
      <c r="H74" t="str">
        <f t="shared" si="58"/>
        <v/>
      </c>
      <c r="I74" t="str">
        <f t="shared" si="59"/>
        <v/>
      </c>
      <c r="J74" t="str">
        <f t="shared" si="60"/>
        <v/>
      </c>
      <c r="K74" t="str">
        <f t="shared" si="61"/>
        <v/>
      </c>
      <c r="L74" t="str">
        <f t="shared" si="62"/>
        <v/>
      </c>
      <c r="M74" t="str">
        <f t="shared" si="63"/>
        <v/>
      </c>
      <c r="N74" t="str">
        <f t="shared" si="64"/>
        <v/>
      </c>
      <c r="O74" t="str">
        <f t="shared" si="65"/>
        <v/>
      </c>
      <c r="P74" t="str">
        <f t="shared" si="66"/>
        <v/>
      </c>
      <c r="Q74" t="str">
        <f t="shared" si="67"/>
        <v/>
      </c>
      <c r="R74" t="str">
        <f t="shared" si="68"/>
        <v/>
      </c>
      <c r="S74" t="str">
        <f t="shared" si="69"/>
        <v/>
      </c>
      <c r="T74" t="str">
        <f t="shared" si="70"/>
        <v/>
      </c>
      <c r="U74" t="str">
        <f t="shared" si="71"/>
        <v/>
      </c>
      <c r="V74" t="str">
        <f t="shared" si="72"/>
        <v>2075</v>
      </c>
      <c r="W74" t="str">
        <f t="shared" si="73"/>
        <v>2075</v>
      </c>
      <c r="X74" t="str">
        <f t="shared" si="74"/>
        <v>2075</v>
      </c>
      <c r="Y74" t="str">
        <f t="shared" si="75"/>
        <v>Külker. és értékesítéstechnika (205, Tb.-ről web)</v>
      </c>
      <c r="Z74" t="str">
        <f t="shared" si="76"/>
        <v/>
      </c>
      <c r="AA74" t="str">
        <f t="shared" si="77"/>
        <v/>
      </c>
      <c r="AB74" t="str">
        <f t="shared" si="78"/>
        <v/>
      </c>
      <c r="AC74" t="str">
        <f t="shared" si="79"/>
        <v/>
      </c>
      <c r="AD74" t="str">
        <f t="shared" si="80"/>
        <v/>
      </c>
      <c r="AE74" t="str">
        <f t="shared" si="81"/>
        <v/>
      </c>
      <c r="AF74" t="str">
        <f t="shared" si="82"/>
        <v/>
      </c>
      <c r="AG74" t="str">
        <f t="shared" si="83"/>
        <v/>
      </c>
      <c r="AH74" t="str">
        <f t="shared" si="84"/>
        <v/>
      </c>
      <c r="AI74" t="str">
        <f t="shared" si="85"/>
        <v/>
      </c>
      <c r="AJ74" t="str">
        <f t="shared" si="86"/>
        <v/>
      </c>
      <c r="AK74" t="str">
        <f t="shared" si="87"/>
        <v/>
      </c>
      <c r="AL74" t="str">
        <f t="shared" si="88"/>
        <v/>
      </c>
      <c r="AM74" t="str">
        <f t="shared" si="89"/>
        <v/>
      </c>
      <c r="AN74" t="str">
        <f t="shared" si="90"/>
        <v/>
      </c>
      <c r="AO74" t="str">
        <f t="shared" si="91"/>
        <v>2075</v>
      </c>
      <c r="AP74" t="str">
        <f t="shared" si="92"/>
        <v>2075</v>
      </c>
      <c r="AQ74" t="str">
        <f t="shared" si="93"/>
        <v>2075</v>
      </c>
      <c r="AR74" t="str">
        <f t="shared" si="94"/>
        <v/>
      </c>
      <c r="AS74" t="str">
        <f t="shared" si="95"/>
        <v/>
      </c>
      <c r="AT74" t="str">
        <f t="shared" si="96"/>
        <v/>
      </c>
      <c r="AU74" t="str">
        <f t="shared" si="97"/>
        <v/>
      </c>
      <c r="AV74" t="str">
        <f t="shared" si="98"/>
        <v/>
      </c>
      <c r="AW74" t="str">
        <f t="shared" si="99"/>
        <v/>
      </c>
      <c r="AX74" t="str">
        <f t="shared" si="100"/>
        <v>Külker. és értékesítéstechnika (214, Tb.-ről web)</v>
      </c>
      <c r="AY74" s="2">
        <v>207</v>
      </c>
      <c r="AZ74" s="2">
        <v>5</v>
      </c>
      <c r="BA74" s="18">
        <f>VLOOKUP(AY74,segéd!$F$9:$G$38,2,FALSE)</f>
        <v>46060</v>
      </c>
      <c r="BB74" s="2" t="str">
        <f>VLOOKUP(AZ74,segéd!$F$1:$G$7,2,FALSE)</f>
        <v>15.15-16.45</v>
      </c>
      <c r="BC74" t="s">
        <v>170</v>
      </c>
      <c r="BD74" t="s">
        <v>35</v>
      </c>
      <c r="BE74" t="s">
        <v>167</v>
      </c>
      <c r="BF74" s="19">
        <v>205</v>
      </c>
      <c r="BG74" s="2">
        <v>214</v>
      </c>
      <c r="BH74" s="19" t="s">
        <v>76</v>
      </c>
      <c r="BI74" s="30" t="s">
        <v>1950</v>
      </c>
      <c r="BJ74" s="2">
        <f t="shared" si="101"/>
        <v>25</v>
      </c>
      <c r="BK74" s="2">
        <f>IF(BF74="","",VLOOKUP(BC74,segéd!O:P,2,FALSE))</f>
        <v>9</v>
      </c>
      <c r="BL74" s="2">
        <f>IF(BG74="","",VLOOKUP(BC74,segéd!T:U,2,FALSE))</f>
        <v>16</v>
      </c>
      <c r="BP74" s="2"/>
      <c r="BQ74" s="2"/>
      <c r="BR74" s="2"/>
      <c r="BV74" s="2"/>
      <c r="BW74" s="2"/>
      <c r="BX74" s="2"/>
      <c r="BY74" s="2"/>
      <c r="BZ74" s="2"/>
      <c r="CA74" s="2"/>
      <c r="CB74" s="2">
        <v>5</v>
      </c>
      <c r="CC74" s="2">
        <v>8</v>
      </c>
      <c r="CD74" s="2">
        <v>3</v>
      </c>
      <c r="CH74" s="2"/>
      <c r="CI74" s="2"/>
      <c r="CM74" s="2"/>
      <c r="CN74" s="2"/>
      <c r="CO74" s="2"/>
      <c r="CP74" s="2"/>
      <c r="CR74" s="2"/>
      <c r="CS74" s="2"/>
      <c r="CT74" s="2">
        <v>6</v>
      </c>
      <c r="CU74" s="2">
        <v>6</v>
      </c>
      <c r="CV74" s="2">
        <v>7</v>
      </c>
      <c r="CY74" s="2"/>
    </row>
    <row r="75" spans="1:105" x14ac:dyDescent="0.3">
      <c r="A75" t="str">
        <f t="shared" si="51"/>
        <v>2075</v>
      </c>
      <c r="B75" t="str">
        <f t="shared" si="52"/>
        <v xml:space="preserve">Robottechnika (web) </v>
      </c>
      <c r="C75" t="str">
        <f t="shared" si="53"/>
        <v>32075</v>
      </c>
      <c r="D75" t="str">
        <f t="shared" si="54"/>
        <v>Robottechnika (web) 10</v>
      </c>
      <c r="E75" t="str">
        <f t="shared" si="55"/>
        <v>Vavra Gábor2075</v>
      </c>
      <c r="F75" s="24" t="str">
        <f t="shared" si="56"/>
        <v>Robottechnika (Tb. 3, web)</v>
      </c>
      <c r="G75" t="str">
        <f t="shared" si="57"/>
        <v/>
      </c>
      <c r="H75" t="str">
        <f t="shared" si="58"/>
        <v/>
      </c>
      <c r="I75" t="str">
        <f t="shared" si="59"/>
        <v/>
      </c>
      <c r="J75" t="str">
        <f t="shared" si="60"/>
        <v/>
      </c>
      <c r="K75" t="str">
        <f t="shared" si="61"/>
        <v/>
      </c>
      <c r="L75" t="str">
        <f t="shared" si="62"/>
        <v/>
      </c>
      <c r="M75" t="str">
        <f t="shared" si="63"/>
        <v/>
      </c>
      <c r="N75" t="str">
        <f t="shared" si="64"/>
        <v/>
      </c>
      <c r="O75" t="str">
        <f t="shared" si="65"/>
        <v/>
      </c>
      <c r="P75" t="str">
        <f t="shared" si="66"/>
        <v/>
      </c>
      <c r="Q75" t="str">
        <f t="shared" si="67"/>
        <v/>
      </c>
      <c r="R75" t="str">
        <f t="shared" si="68"/>
        <v/>
      </c>
      <c r="S75" t="str">
        <f t="shared" si="69"/>
        <v/>
      </c>
      <c r="T75" t="str">
        <f t="shared" si="70"/>
        <v/>
      </c>
      <c r="U75" t="str">
        <f t="shared" si="71"/>
        <v/>
      </c>
      <c r="V75" t="str">
        <f t="shared" si="72"/>
        <v/>
      </c>
      <c r="W75" t="str">
        <f t="shared" si="73"/>
        <v/>
      </c>
      <c r="X75" t="str">
        <f t="shared" si="74"/>
        <v/>
      </c>
      <c r="Y75" t="str">
        <f t="shared" si="75"/>
        <v>Robottechnika (, web)</v>
      </c>
      <c r="Z75" t="str">
        <f t="shared" si="76"/>
        <v/>
      </c>
      <c r="AA75" t="str">
        <f t="shared" si="77"/>
        <v/>
      </c>
      <c r="AB75" t="str">
        <f t="shared" si="78"/>
        <v/>
      </c>
      <c r="AC75" t="str">
        <f t="shared" si="79"/>
        <v/>
      </c>
      <c r="AD75" t="str">
        <f t="shared" si="80"/>
        <v/>
      </c>
      <c r="AE75" t="str">
        <f t="shared" si="81"/>
        <v/>
      </c>
      <c r="AF75" t="str">
        <f t="shared" si="82"/>
        <v/>
      </c>
      <c r="AG75" t="str">
        <f t="shared" si="83"/>
        <v/>
      </c>
      <c r="AH75" t="str">
        <f t="shared" si="84"/>
        <v/>
      </c>
      <c r="AI75" t="str">
        <f t="shared" si="85"/>
        <v/>
      </c>
      <c r="AJ75" t="str">
        <f t="shared" si="86"/>
        <v/>
      </c>
      <c r="AK75" t="str">
        <f t="shared" si="87"/>
        <v/>
      </c>
      <c r="AL75" t="str">
        <f t="shared" si="88"/>
        <v/>
      </c>
      <c r="AM75" t="str">
        <f t="shared" si="89"/>
        <v/>
      </c>
      <c r="AN75" t="str">
        <f t="shared" si="90"/>
        <v/>
      </c>
      <c r="AO75" t="str">
        <f t="shared" si="91"/>
        <v/>
      </c>
      <c r="AP75" t="str">
        <f t="shared" si="92"/>
        <v/>
      </c>
      <c r="AQ75" t="str">
        <f t="shared" si="93"/>
        <v/>
      </c>
      <c r="AR75" t="str">
        <f t="shared" si="94"/>
        <v/>
      </c>
      <c r="AS75" t="str">
        <f t="shared" si="95"/>
        <v/>
      </c>
      <c r="AT75" t="str">
        <f t="shared" si="96"/>
        <v/>
      </c>
      <c r="AU75" t="str">
        <f t="shared" si="97"/>
        <v/>
      </c>
      <c r="AV75" t="str">
        <f t="shared" si="98"/>
        <v>2075</v>
      </c>
      <c r="AW75" t="str">
        <f t="shared" si="99"/>
        <v/>
      </c>
      <c r="AX75" t="str">
        <f t="shared" si="100"/>
        <v>Robottechnika (3, web)</v>
      </c>
      <c r="AY75" s="2">
        <v>207</v>
      </c>
      <c r="AZ75" s="2">
        <v>5</v>
      </c>
      <c r="BA75" s="18">
        <f>VLOOKUP(AY75,segéd!$F$9:$G$38,2,FALSE)</f>
        <v>46060</v>
      </c>
      <c r="BB75" s="2" t="str">
        <f>VLOOKUP(AZ75,segéd!$F$1:$G$7,2,FALSE)</f>
        <v>15.15-16.45</v>
      </c>
      <c r="BC75" t="s">
        <v>300</v>
      </c>
      <c r="BD75" s="20" t="s">
        <v>424</v>
      </c>
      <c r="BE75" t="s">
        <v>164</v>
      </c>
      <c r="BG75" s="2">
        <v>3</v>
      </c>
      <c r="BH75" s="2" t="s">
        <v>66</v>
      </c>
      <c r="BI75" s="30" t="s">
        <v>1951</v>
      </c>
      <c r="BJ75" s="2">
        <f t="shared" si="101"/>
        <v>10</v>
      </c>
      <c r="BK75" s="2" t="str">
        <f>IF(BF75="","",VLOOKUP(BC75,segéd!O:P,2,FALSE))</f>
        <v/>
      </c>
      <c r="BL75" s="2">
        <f>IF(BG75="","",VLOOKUP(BC75,segéd!T:U,2,FALSE))</f>
        <v>10</v>
      </c>
      <c r="BM75" s="2"/>
      <c r="BN75" s="2"/>
      <c r="BO75" s="2"/>
      <c r="BP75" s="2"/>
      <c r="BQ75" s="2"/>
      <c r="BR75" s="2"/>
      <c r="BS75" s="2"/>
      <c r="BT75" s="2"/>
      <c r="BU75" s="2"/>
      <c r="CA75" s="2"/>
      <c r="CD75" s="2"/>
      <c r="CE75" s="2"/>
      <c r="CF75" s="19"/>
      <c r="CG75" s="2"/>
      <c r="CP75" s="2"/>
      <c r="CR75" s="2"/>
      <c r="CS75" s="2"/>
      <c r="CU75" s="2"/>
      <c r="CV75" s="2"/>
      <c r="DA75" s="19">
        <v>13</v>
      </c>
    </row>
    <row r="76" spans="1:105" x14ac:dyDescent="0.3">
      <c r="A76" t="str">
        <f t="shared" si="51"/>
        <v>2022075</v>
      </c>
      <c r="B76" t="str">
        <f t="shared" si="52"/>
        <v>Termékfejlesztés, termékpolitika (Tb.-ről web) 20</v>
      </c>
      <c r="C76" t="str">
        <f t="shared" si="53"/>
        <v>2162075</v>
      </c>
      <c r="D76" t="str">
        <f t="shared" si="54"/>
        <v>Termékfejlesztés, termékpolitika (Tb.-ről web) 16</v>
      </c>
      <c r="E76" t="str">
        <f t="shared" si="55"/>
        <v>Deés Szilvia2075</v>
      </c>
      <c r="F76" s="24" t="str">
        <f t="shared" si="56"/>
        <v>Termékfejlesztés, termékpolitika (Tb. 216, Tb.-ről web)</v>
      </c>
      <c r="G76" t="str">
        <f t="shared" si="57"/>
        <v/>
      </c>
      <c r="H76" t="str">
        <f t="shared" si="58"/>
        <v/>
      </c>
      <c r="I76" t="str">
        <f t="shared" si="59"/>
        <v/>
      </c>
      <c r="J76" t="str">
        <f t="shared" si="60"/>
        <v/>
      </c>
      <c r="K76" t="str">
        <f t="shared" si="61"/>
        <v/>
      </c>
      <c r="L76" t="str">
        <f t="shared" si="62"/>
        <v/>
      </c>
      <c r="M76" t="str">
        <f t="shared" si="63"/>
        <v/>
      </c>
      <c r="N76" t="str">
        <f t="shared" si="64"/>
        <v/>
      </c>
      <c r="O76" t="str">
        <f t="shared" si="65"/>
        <v/>
      </c>
      <c r="P76" t="str">
        <f t="shared" si="66"/>
        <v>2075</v>
      </c>
      <c r="Q76" t="str">
        <f t="shared" si="67"/>
        <v>2075</v>
      </c>
      <c r="R76" t="str">
        <f t="shared" si="68"/>
        <v>2075</v>
      </c>
      <c r="S76" t="str">
        <f t="shared" si="69"/>
        <v/>
      </c>
      <c r="T76" t="str">
        <f t="shared" si="70"/>
        <v/>
      </c>
      <c r="U76" t="str">
        <f t="shared" si="71"/>
        <v/>
      </c>
      <c r="V76" t="str">
        <f t="shared" si="72"/>
        <v/>
      </c>
      <c r="W76" t="str">
        <f t="shared" si="73"/>
        <v/>
      </c>
      <c r="X76" t="str">
        <f t="shared" si="74"/>
        <v/>
      </c>
      <c r="Y76" t="str">
        <f t="shared" si="75"/>
        <v>Termékfejlesztés, termékpolitika (202, Tb.-ről web)</v>
      </c>
      <c r="Z76" t="str">
        <f t="shared" si="76"/>
        <v/>
      </c>
      <c r="AA76" t="str">
        <f t="shared" si="77"/>
        <v/>
      </c>
      <c r="AB76" t="str">
        <f t="shared" si="78"/>
        <v/>
      </c>
      <c r="AC76" t="str">
        <f t="shared" si="79"/>
        <v/>
      </c>
      <c r="AD76" t="str">
        <f t="shared" si="80"/>
        <v/>
      </c>
      <c r="AE76" t="str">
        <f t="shared" si="81"/>
        <v/>
      </c>
      <c r="AF76" t="str">
        <f t="shared" si="82"/>
        <v/>
      </c>
      <c r="AG76" t="str">
        <f t="shared" si="83"/>
        <v/>
      </c>
      <c r="AH76" t="str">
        <f t="shared" si="84"/>
        <v>2075</v>
      </c>
      <c r="AI76" t="str">
        <f t="shared" si="85"/>
        <v>2075</v>
      </c>
      <c r="AJ76" t="str">
        <f t="shared" si="86"/>
        <v>2075</v>
      </c>
      <c r="AK76" t="str">
        <f t="shared" si="87"/>
        <v/>
      </c>
      <c r="AL76" t="str">
        <f t="shared" si="88"/>
        <v/>
      </c>
      <c r="AM76" t="str">
        <f t="shared" si="89"/>
        <v/>
      </c>
      <c r="AN76" t="str">
        <f t="shared" si="90"/>
        <v/>
      </c>
      <c r="AO76" t="str">
        <f t="shared" si="91"/>
        <v/>
      </c>
      <c r="AP76" t="str">
        <f t="shared" si="92"/>
        <v/>
      </c>
      <c r="AQ76" t="str">
        <f t="shared" si="93"/>
        <v/>
      </c>
      <c r="AR76" t="str">
        <f t="shared" si="94"/>
        <v/>
      </c>
      <c r="AS76" t="str">
        <f t="shared" si="95"/>
        <v/>
      </c>
      <c r="AT76" t="str">
        <f t="shared" si="96"/>
        <v/>
      </c>
      <c r="AU76" t="str">
        <f t="shared" si="97"/>
        <v/>
      </c>
      <c r="AV76" t="str">
        <f t="shared" si="98"/>
        <v/>
      </c>
      <c r="AW76" t="str">
        <f t="shared" si="99"/>
        <v/>
      </c>
      <c r="AX76" t="str">
        <f t="shared" si="100"/>
        <v>Termékfejlesztés, termékpolitika (216, Tb.-ről web)</v>
      </c>
      <c r="AY76" s="2">
        <v>207</v>
      </c>
      <c r="AZ76" s="2">
        <v>5</v>
      </c>
      <c r="BA76" s="18">
        <f>VLOOKUP(AY76,segéd!$F$9:$G$38,2,FALSE)</f>
        <v>46060</v>
      </c>
      <c r="BB76" s="2" t="str">
        <f>VLOOKUP(AZ76,segéd!$F$1:$G$7,2,FALSE)</f>
        <v>15.15-16.45</v>
      </c>
      <c r="BC76" t="s">
        <v>122</v>
      </c>
      <c r="BD76" t="s">
        <v>106</v>
      </c>
      <c r="BE76" t="s">
        <v>167</v>
      </c>
      <c r="BF76" s="19">
        <v>202</v>
      </c>
      <c r="BG76" s="2">
        <v>216</v>
      </c>
      <c r="BH76" s="19" t="s">
        <v>76</v>
      </c>
      <c r="BI76" s="30" t="s">
        <v>1952</v>
      </c>
      <c r="BJ76" s="2">
        <f t="shared" si="101"/>
        <v>36</v>
      </c>
      <c r="BK76" s="2">
        <f>IF(BF76="","",VLOOKUP(BC76,segéd!O:P,2,FALSE))</f>
        <v>20</v>
      </c>
      <c r="BL76" s="2">
        <f>IF(BG76="","",VLOOKUP(BC76,segéd!T:U,2,FALSE))</f>
        <v>16</v>
      </c>
      <c r="BP76" s="2"/>
      <c r="BQ76" s="2"/>
      <c r="BR76" s="2"/>
      <c r="BV76" s="2">
        <v>6</v>
      </c>
      <c r="BW76" s="2">
        <v>13</v>
      </c>
      <c r="BX76" s="2">
        <v>2</v>
      </c>
      <c r="BY76" s="2"/>
      <c r="CB76" s="2"/>
      <c r="CC76" s="2"/>
      <c r="CH76" s="2"/>
      <c r="CI76" s="2"/>
      <c r="CM76" s="2">
        <v>3</v>
      </c>
      <c r="CN76" s="2">
        <v>2</v>
      </c>
      <c r="CO76" s="2">
        <v>4</v>
      </c>
      <c r="CP76" s="2"/>
      <c r="CT76" s="2"/>
      <c r="CU76" s="2"/>
      <c r="CY76" s="2"/>
    </row>
    <row r="77" spans="1:105" x14ac:dyDescent="0.3">
      <c r="A77" t="str">
        <f t="shared" si="51"/>
        <v>2075</v>
      </c>
      <c r="B77" t="str">
        <f t="shared" si="52"/>
        <v xml:space="preserve">Tribológia (web) </v>
      </c>
      <c r="C77" t="str">
        <f t="shared" si="53"/>
        <v>4042075</v>
      </c>
      <c r="D77" t="str">
        <f t="shared" si="54"/>
        <v>Tribológia (web) 6</v>
      </c>
      <c r="E77" t="str">
        <f t="shared" si="55"/>
        <v>Szamosi Barna2075</v>
      </c>
      <c r="F77" s="24" t="str">
        <f t="shared" si="56"/>
        <v>Tribológia (Tb. 404, web)</v>
      </c>
      <c r="G77" t="str">
        <f t="shared" si="57"/>
        <v/>
      </c>
      <c r="H77" t="str">
        <f t="shared" si="58"/>
        <v/>
      </c>
      <c r="I77" t="str">
        <f t="shared" si="59"/>
        <v/>
      </c>
      <c r="J77" t="str">
        <f t="shared" si="60"/>
        <v/>
      </c>
      <c r="K77" t="str">
        <f t="shared" si="61"/>
        <v/>
      </c>
      <c r="L77" t="str">
        <f t="shared" si="62"/>
        <v/>
      </c>
      <c r="M77" t="str">
        <f t="shared" si="63"/>
        <v/>
      </c>
      <c r="N77" t="str">
        <f t="shared" si="64"/>
        <v/>
      </c>
      <c r="O77" t="str">
        <f t="shared" si="65"/>
        <v/>
      </c>
      <c r="P77" t="str">
        <f t="shared" si="66"/>
        <v/>
      </c>
      <c r="Q77" t="str">
        <f t="shared" si="67"/>
        <v/>
      </c>
      <c r="R77" t="str">
        <f t="shared" si="68"/>
        <v/>
      </c>
      <c r="S77" t="str">
        <f t="shared" si="69"/>
        <v/>
      </c>
      <c r="T77" t="str">
        <f t="shared" si="70"/>
        <v/>
      </c>
      <c r="U77" t="str">
        <f t="shared" si="71"/>
        <v/>
      </c>
      <c r="V77" t="str">
        <f t="shared" si="72"/>
        <v/>
      </c>
      <c r="W77" t="str">
        <f t="shared" si="73"/>
        <v/>
      </c>
      <c r="X77" t="str">
        <f t="shared" si="74"/>
        <v/>
      </c>
      <c r="Y77" t="str">
        <f t="shared" si="75"/>
        <v>Tribológia (, web)</v>
      </c>
      <c r="Z77" t="str">
        <f t="shared" si="76"/>
        <v/>
      </c>
      <c r="AA77" t="str">
        <f t="shared" si="77"/>
        <v/>
      </c>
      <c r="AB77" t="str">
        <f t="shared" si="78"/>
        <v/>
      </c>
      <c r="AC77" t="str">
        <f t="shared" si="79"/>
        <v/>
      </c>
      <c r="AD77" t="str">
        <f t="shared" si="80"/>
        <v/>
      </c>
      <c r="AE77" t="str">
        <f t="shared" si="81"/>
        <v/>
      </c>
      <c r="AF77" t="str">
        <f t="shared" si="82"/>
        <v/>
      </c>
      <c r="AG77" t="str">
        <f t="shared" si="83"/>
        <v/>
      </c>
      <c r="AH77" t="str">
        <f t="shared" si="84"/>
        <v/>
      </c>
      <c r="AI77" t="str">
        <f t="shared" si="85"/>
        <v/>
      </c>
      <c r="AJ77" t="str">
        <f t="shared" si="86"/>
        <v/>
      </c>
      <c r="AK77" t="str">
        <f t="shared" si="87"/>
        <v/>
      </c>
      <c r="AL77" t="str">
        <f t="shared" si="88"/>
        <v/>
      </c>
      <c r="AM77" t="str">
        <f t="shared" si="89"/>
        <v/>
      </c>
      <c r="AN77" t="str">
        <f t="shared" si="90"/>
        <v/>
      </c>
      <c r="AO77" t="str">
        <f t="shared" si="91"/>
        <v/>
      </c>
      <c r="AP77" t="str">
        <f t="shared" si="92"/>
        <v/>
      </c>
      <c r="AQ77" t="str">
        <f t="shared" si="93"/>
        <v/>
      </c>
      <c r="AR77" t="str">
        <f t="shared" si="94"/>
        <v/>
      </c>
      <c r="AS77" t="str">
        <f t="shared" si="95"/>
        <v/>
      </c>
      <c r="AT77" t="str">
        <f t="shared" si="96"/>
        <v/>
      </c>
      <c r="AU77" t="str">
        <f t="shared" si="97"/>
        <v>2075</v>
      </c>
      <c r="AV77" t="str">
        <f t="shared" si="98"/>
        <v/>
      </c>
      <c r="AW77" t="str">
        <f t="shared" si="99"/>
        <v/>
      </c>
      <c r="AX77" t="str">
        <f t="shared" si="100"/>
        <v>Tribológia (404, web)</v>
      </c>
      <c r="AY77" s="2">
        <v>207</v>
      </c>
      <c r="AZ77" s="2">
        <v>5</v>
      </c>
      <c r="BA77" s="18">
        <f>VLOOKUP(AY77,segéd!$F$9:$G$38,2,FALSE)</f>
        <v>46060</v>
      </c>
      <c r="BB77" s="2" t="str">
        <f>VLOOKUP(AZ77,segéd!$F$1:$G$7,2,FALSE)</f>
        <v>15.15-16.45</v>
      </c>
      <c r="BC77" t="s">
        <v>407</v>
      </c>
      <c r="BD77" s="20" t="s">
        <v>304</v>
      </c>
      <c r="BE77" t="s">
        <v>164</v>
      </c>
      <c r="BG77" s="2">
        <v>404</v>
      </c>
      <c r="BH77" s="2" t="s">
        <v>66</v>
      </c>
      <c r="BI77" s="30" t="s">
        <v>1953</v>
      </c>
      <c r="BJ77" s="2">
        <f t="shared" si="101"/>
        <v>6</v>
      </c>
      <c r="BK77" s="2" t="str">
        <f>IF(BF77="","",VLOOKUP(BC77,segéd!O:P,2,FALSE))</f>
        <v/>
      </c>
      <c r="BL77" s="2">
        <f>IF(BG77="","",VLOOKUP(BC77,segéd!T:U,2,FALSE))</f>
        <v>6</v>
      </c>
      <c r="BM77" s="2"/>
      <c r="BN77" s="2"/>
      <c r="BO77" s="2"/>
      <c r="BP77" s="2"/>
      <c r="BQ77" s="2"/>
      <c r="BR77" s="2"/>
      <c r="BS77" s="2"/>
      <c r="BT77" s="2"/>
      <c r="BU77" s="2"/>
      <c r="CA77" s="2"/>
      <c r="CD77" s="2"/>
      <c r="CE77" s="2"/>
      <c r="CF77" s="19"/>
      <c r="CG77" s="2"/>
      <c r="CP77" s="2"/>
      <c r="CQ77" s="2"/>
      <c r="CR77" s="2"/>
      <c r="CS77" s="2"/>
      <c r="CU77" s="2"/>
      <c r="CV77" s="2"/>
      <c r="CZ77" s="2">
        <v>9</v>
      </c>
      <c r="DA77" s="19"/>
    </row>
    <row r="78" spans="1:105" x14ac:dyDescent="0.3">
      <c r="A78" t="str">
        <f t="shared" si="51"/>
        <v>2062075</v>
      </c>
      <c r="B78" t="str">
        <f t="shared" si="52"/>
        <v>Utazás- és rendezvényszervezés (web) 11</v>
      </c>
      <c r="C78" t="str">
        <f t="shared" si="53"/>
        <v>2075</v>
      </c>
      <c r="D78" t="str">
        <f t="shared" si="54"/>
        <v xml:space="preserve">Utazás- és rendezvényszervezés (web) </v>
      </c>
      <c r="E78" t="str">
        <f t="shared" si="55"/>
        <v>Gondos Borbála2075</v>
      </c>
      <c r="F78" s="24" t="str">
        <f t="shared" si="56"/>
        <v>Utazás- és rendezvényszervezés (Bp. 206, web)</v>
      </c>
      <c r="G78" t="str">
        <f t="shared" si="57"/>
        <v/>
      </c>
      <c r="H78" t="str">
        <f t="shared" si="58"/>
        <v/>
      </c>
      <c r="I78" t="str">
        <f t="shared" si="59"/>
        <v/>
      </c>
      <c r="J78" t="str">
        <f t="shared" si="60"/>
        <v/>
      </c>
      <c r="K78" t="str">
        <f t="shared" si="61"/>
        <v/>
      </c>
      <c r="L78" t="str">
        <f t="shared" si="62"/>
        <v/>
      </c>
      <c r="M78" t="str">
        <f t="shared" si="63"/>
        <v/>
      </c>
      <c r="N78" t="str">
        <f t="shared" si="64"/>
        <v/>
      </c>
      <c r="O78" t="str">
        <f t="shared" si="65"/>
        <v/>
      </c>
      <c r="P78" t="str">
        <f t="shared" si="66"/>
        <v/>
      </c>
      <c r="Q78" t="str">
        <f t="shared" si="67"/>
        <v/>
      </c>
      <c r="R78" t="str">
        <f t="shared" si="68"/>
        <v/>
      </c>
      <c r="S78" t="str">
        <f t="shared" si="69"/>
        <v>2075</v>
      </c>
      <c r="T78" t="str">
        <f t="shared" si="70"/>
        <v/>
      </c>
      <c r="U78" t="str">
        <f t="shared" si="71"/>
        <v/>
      </c>
      <c r="V78" t="str">
        <f t="shared" si="72"/>
        <v/>
      </c>
      <c r="W78" t="str">
        <f t="shared" si="73"/>
        <v/>
      </c>
      <c r="X78" t="str">
        <f t="shared" si="74"/>
        <v/>
      </c>
      <c r="Y78" t="str">
        <f t="shared" si="75"/>
        <v>Utazás- és rendezvényszervezés (206, web)</v>
      </c>
      <c r="Z78" t="str">
        <f t="shared" si="76"/>
        <v/>
      </c>
      <c r="AA78" t="str">
        <f t="shared" si="77"/>
        <v/>
      </c>
      <c r="AB78" t="str">
        <f t="shared" si="78"/>
        <v/>
      </c>
      <c r="AC78" t="str">
        <f t="shared" si="79"/>
        <v/>
      </c>
      <c r="AD78" t="str">
        <f t="shared" si="80"/>
        <v/>
      </c>
      <c r="AE78" t="str">
        <f t="shared" si="81"/>
        <v/>
      </c>
      <c r="AF78" t="str">
        <f t="shared" si="82"/>
        <v/>
      </c>
      <c r="AG78" t="str">
        <f t="shared" si="83"/>
        <v/>
      </c>
      <c r="AH78" t="str">
        <f t="shared" si="84"/>
        <v/>
      </c>
      <c r="AI78" t="str">
        <f t="shared" si="85"/>
        <v/>
      </c>
      <c r="AJ78" t="str">
        <f t="shared" si="86"/>
        <v/>
      </c>
      <c r="AK78" t="str">
        <f t="shared" si="87"/>
        <v/>
      </c>
      <c r="AL78" t="str">
        <f t="shared" si="88"/>
        <v/>
      </c>
      <c r="AM78" t="str">
        <f t="shared" si="89"/>
        <v/>
      </c>
      <c r="AN78" t="str">
        <f t="shared" si="90"/>
        <v/>
      </c>
      <c r="AO78" t="str">
        <f t="shared" si="91"/>
        <v/>
      </c>
      <c r="AP78" t="str">
        <f t="shared" si="92"/>
        <v/>
      </c>
      <c r="AQ78" t="str">
        <f t="shared" si="93"/>
        <v/>
      </c>
      <c r="AR78" t="str">
        <f t="shared" si="94"/>
        <v/>
      </c>
      <c r="AS78" t="str">
        <f t="shared" si="95"/>
        <v/>
      </c>
      <c r="AT78" t="str">
        <f t="shared" si="96"/>
        <v/>
      </c>
      <c r="AU78" t="str">
        <f t="shared" si="97"/>
        <v/>
      </c>
      <c r="AV78" t="str">
        <f t="shared" si="98"/>
        <v/>
      </c>
      <c r="AW78" t="str">
        <f t="shared" si="99"/>
        <v/>
      </c>
      <c r="AX78" t="str">
        <f t="shared" si="100"/>
        <v>Utazás- és rendezvényszervezés (, web)</v>
      </c>
      <c r="AY78" s="2">
        <v>207</v>
      </c>
      <c r="AZ78" s="2">
        <v>5</v>
      </c>
      <c r="BA78" s="18">
        <f>VLOOKUP(AY78,segéd!$F$9:$G$38,2,FALSE)</f>
        <v>46060</v>
      </c>
      <c r="BB78" s="2" t="str">
        <f>VLOOKUP(AZ78,segéd!$F$1:$G$7,2,FALSE)</f>
        <v>15.15-16.45</v>
      </c>
      <c r="BC78" t="s">
        <v>391</v>
      </c>
      <c r="BD78" t="s">
        <v>251</v>
      </c>
      <c r="BE78" t="s">
        <v>165</v>
      </c>
      <c r="BF78" s="19">
        <v>206</v>
      </c>
      <c r="BH78" s="19" t="s">
        <v>66</v>
      </c>
      <c r="BI78" s="30" t="s">
        <v>1944</v>
      </c>
      <c r="BJ78" s="2">
        <f t="shared" si="101"/>
        <v>11</v>
      </c>
      <c r="BK78" s="2">
        <f>IF(BF78="","",VLOOKUP(BC78,segéd!O:P,2,FALSE))</f>
        <v>11</v>
      </c>
      <c r="BL78" s="2" t="str">
        <f>IF(BG78="","",VLOOKUP(BC78,segéd!T:U,2,FALSE))</f>
        <v/>
      </c>
      <c r="BM78" s="2"/>
      <c r="BN78" s="2"/>
      <c r="BO78" s="2"/>
      <c r="BP78" s="2"/>
      <c r="BQ78" s="2"/>
      <c r="BR78" s="2"/>
      <c r="BS78" s="2"/>
      <c r="BT78" s="2"/>
      <c r="BU78" s="2"/>
      <c r="BY78" s="19">
        <v>6</v>
      </c>
      <c r="CA78" s="2"/>
      <c r="CD78" s="2"/>
      <c r="CR78" s="2"/>
      <c r="CS78" s="2"/>
      <c r="CU78" s="2"/>
      <c r="CV78" s="2"/>
    </row>
    <row r="79" spans="1:105" x14ac:dyDescent="0.3">
      <c r="A79" t="str">
        <f t="shared" si="51"/>
        <v>2076</v>
      </c>
      <c r="B79" t="str">
        <f t="shared" si="52"/>
        <v xml:space="preserve">Alkalmazott mechanika (web) </v>
      </c>
      <c r="C79" t="str">
        <f t="shared" si="53"/>
        <v>5012076</v>
      </c>
      <c r="D79" t="str">
        <f t="shared" si="54"/>
        <v>Alkalmazott mechanika (web) 85</v>
      </c>
      <c r="E79" t="str">
        <f t="shared" si="55"/>
        <v>Szentgyörgyiné Gyöngyösi Éva2076</v>
      </c>
      <c r="F79" s="24" t="str">
        <f t="shared" si="56"/>
        <v>Alkalmazott mechanika (Tb. 501, web)</v>
      </c>
      <c r="G79" t="str">
        <f t="shared" si="57"/>
        <v/>
      </c>
      <c r="H79" t="str">
        <f t="shared" si="58"/>
        <v/>
      </c>
      <c r="I79" t="str">
        <f t="shared" si="59"/>
        <v/>
      </c>
      <c r="J79" t="str">
        <f t="shared" si="60"/>
        <v/>
      </c>
      <c r="K79" t="str">
        <f t="shared" si="61"/>
        <v/>
      </c>
      <c r="L79" t="str">
        <f t="shared" si="62"/>
        <v/>
      </c>
      <c r="M79" t="str">
        <f t="shared" si="63"/>
        <v/>
      </c>
      <c r="N79" t="str">
        <f t="shared" si="64"/>
        <v/>
      </c>
      <c r="O79" t="str">
        <f t="shared" si="65"/>
        <v/>
      </c>
      <c r="P79" t="str">
        <f t="shared" si="66"/>
        <v/>
      </c>
      <c r="Q79" t="str">
        <f t="shared" si="67"/>
        <v/>
      </c>
      <c r="R79" t="str">
        <f t="shared" si="68"/>
        <v/>
      </c>
      <c r="S79" t="str">
        <f t="shared" si="69"/>
        <v/>
      </c>
      <c r="T79" t="str">
        <f t="shared" si="70"/>
        <v/>
      </c>
      <c r="U79" t="str">
        <f t="shared" si="71"/>
        <v/>
      </c>
      <c r="V79" t="str">
        <f t="shared" si="72"/>
        <v/>
      </c>
      <c r="W79" t="str">
        <f t="shared" si="73"/>
        <v/>
      </c>
      <c r="X79" t="str">
        <f t="shared" si="74"/>
        <v/>
      </c>
      <c r="Y79" t="str">
        <f t="shared" si="75"/>
        <v>Alkalmazott mechanika (, web)</v>
      </c>
      <c r="Z79" t="str">
        <f t="shared" si="76"/>
        <v/>
      </c>
      <c r="AA79" t="str">
        <f t="shared" si="77"/>
        <v/>
      </c>
      <c r="AB79" t="str">
        <f t="shared" si="78"/>
        <v>2076</v>
      </c>
      <c r="AC79" t="str">
        <f t="shared" si="79"/>
        <v>2076</v>
      </c>
      <c r="AD79" t="str">
        <f t="shared" si="80"/>
        <v/>
      </c>
      <c r="AE79" t="str">
        <f t="shared" si="81"/>
        <v/>
      </c>
      <c r="AF79" t="str">
        <f t="shared" si="82"/>
        <v/>
      </c>
      <c r="AG79" t="str">
        <f t="shared" si="83"/>
        <v/>
      </c>
      <c r="AH79" t="str">
        <f t="shared" si="84"/>
        <v/>
      </c>
      <c r="AI79" t="str">
        <f t="shared" si="85"/>
        <v/>
      </c>
      <c r="AJ79" t="str">
        <f t="shared" si="86"/>
        <v/>
      </c>
      <c r="AK79" t="str">
        <f t="shared" si="87"/>
        <v/>
      </c>
      <c r="AL79" t="str">
        <f t="shared" si="88"/>
        <v/>
      </c>
      <c r="AM79" t="str">
        <f t="shared" si="89"/>
        <v/>
      </c>
      <c r="AN79" t="str">
        <f t="shared" si="90"/>
        <v/>
      </c>
      <c r="AO79" t="str">
        <f t="shared" si="91"/>
        <v/>
      </c>
      <c r="AP79" t="str">
        <f t="shared" si="92"/>
        <v/>
      </c>
      <c r="AQ79" t="str">
        <f t="shared" si="93"/>
        <v/>
      </c>
      <c r="AR79" t="str">
        <f t="shared" si="94"/>
        <v/>
      </c>
      <c r="AS79" t="str">
        <f t="shared" si="95"/>
        <v/>
      </c>
      <c r="AT79" t="str">
        <f t="shared" si="96"/>
        <v/>
      </c>
      <c r="AU79" t="str">
        <f t="shared" si="97"/>
        <v/>
      </c>
      <c r="AV79" t="str">
        <f t="shared" si="98"/>
        <v/>
      </c>
      <c r="AW79" t="str">
        <f t="shared" si="99"/>
        <v/>
      </c>
      <c r="AX79" t="str">
        <f t="shared" si="100"/>
        <v>Alkalmazott mechanika (501, web)</v>
      </c>
      <c r="AY79" s="2">
        <v>207</v>
      </c>
      <c r="AZ79" s="2">
        <v>6</v>
      </c>
      <c r="BA79" s="18">
        <f>VLOOKUP(AY79,segéd!$F$9:$G$38,2,FALSE)</f>
        <v>46060</v>
      </c>
      <c r="BB79" s="2" t="str">
        <f>VLOOKUP(AZ79,segéd!$F$1:$G$7,2,FALSE)</f>
        <v>17.00-18.30</v>
      </c>
      <c r="BC79" t="s">
        <v>118</v>
      </c>
      <c r="BD79" s="20" t="s">
        <v>305</v>
      </c>
      <c r="BE79" t="s">
        <v>164</v>
      </c>
      <c r="BG79" s="2">
        <v>501</v>
      </c>
      <c r="BH79" s="2" t="s">
        <v>66</v>
      </c>
      <c r="BI79" s="30" t="s">
        <v>1947</v>
      </c>
      <c r="BJ79" s="2">
        <f t="shared" si="101"/>
        <v>85</v>
      </c>
      <c r="BK79" s="2" t="str">
        <f>IF(BF79="","",VLOOKUP(BC79,segéd!O:P,2,FALSE))</f>
        <v/>
      </c>
      <c r="BL79" s="2">
        <f>IF(BG79="","",VLOOKUP(BC79,segéd!T:U,2,FALSE))</f>
        <v>85</v>
      </c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G79" s="2">
        <v>59</v>
      </c>
      <c r="CH79" s="2">
        <v>57</v>
      </c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Y79" s="2"/>
    </row>
    <row r="80" spans="1:105" x14ac:dyDescent="0.3">
      <c r="A80" t="str">
        <f t="shared" si="51"/>
        <v>2076</v>
      </c>
      <c r="B80" t="str">
        <f t="shared" si="52"/>
        <v xml:space="preserve">Energiagazdálkodás (17.45-ig, web) </v>
      </c>
      <c r="C80" t="str">
        <f t="shared" si="53"/>
        <v>2122076</v>
      </c>
      <c r="D80" t="str">
        <f t="shared" si="54"/>
        <v>Energiagazdálkodás (17.45-ig, web) 52</v>
      </c>
      <c r="E80" t="str">
        <f t="shared" si="55"/>
        <v>Nagy Judit2076</v>
      </c>
      <c r="F80" s="24" t="str">
        <f t="shared" si="56"/>
        <v>Energiagazdálkodás (Tb. 212, 17.45-ig, web)</v>
      </c>
      <c r="G80" t="str">
        <f t="shared" si="57"/>
        <v/>
      </c>
      <c r="H80" t="str">
        <f t="shared" si="58"/>
        <v/>
      </c>
      <c r="I80" t="str">
        <f t="shared" si="59"/>
        <v/>
      </c>
      <c r="J80" t="str">
        <f t="shared" si="60"/>
        <v/>
      </c>
      <c r="K80" t="str">
        <f t="shared" si="61"/>
        <v/>
      </c>
      <c r="L80" t="str">
        <f t="shared" si="62"/>
        <v/>
      </c>
      <c r="M80" t="str">
        <f t="shared" si="63"/>
        <v/>
      </c>
      <c r="N80" t="str">
        <f t="shared" si="64"/>
        <v/>
      </c>
      <c r="O80" t="str">
        <f t="shared" si="65"/>
        <v/>
      </c>
      <c r="P80" t="str">
        <f t="shared" si="66"/>
        <v/>
      </c>
      <c r="Q80" t="str">
        <f t="shared" si="67"/>
        <v/>
      </c>
      <c r="R80" t="str">
        <f t="shared" si="68"/>
        <v/>
      </c>
      <c r="S80" t="str">
        <f t="shared" si="69"/>
        <v/>
      </c>
      <c r="T80" t="str">
        <f t="shared" si="70"/>
        <v/>
      </c>
      <c r="U80" t="str">
        <f t="shared" si="71"/>
        <v/>
      </c>
      <c r="V80" t="str">
        <f t="shared" si="72"/>
        <v/>
      </c>
      <c r="W80" t="str">
        <f t="shared" si="73"/>
        <v/>
      </c>
      <c r="X80" t="str">
        <f t="shared" si="74"/>
        <v/>
      </c>
      <c r="Y80" t="str">
        <f t="shared" si="75"/>
        <v>Energiagazdálkodás (, 17.45-ig, web)</v>
      </c>
      <c r="Z80" t="str">
        <f t="shared" si="76"/>
        <v/>
      </c>
      <c r="AA80" t="str">
        <f t="shared" si="77"/>
        <v/>
      </c>
      <c r="AB80" t="str">
        <f t="shared" si="78"/>
        <v/>
      </c>
      <c r="AC80" t="str">
        <f t="shared" si="79"/>
        <v/>
      </c>
      <c r="AD80" t="str">
        <f t="shared" si="80"/>
        <v/>
      </c>
      <c r="AE80" t="str">
        <f t="shared" si="81"/>
        <v/>
      </c>
      <c r="AF80" t="str">
        <f t="shared" si="82"/>
        <v/>
      </c>
      <c r="AG80" t="str">
        <f t="shared" si="83"/>
        <v/>
      </c>
      <c r="AH80" t="str">
        <f t="shared" si="84"/>
        <v/>
      </c>
      <c r="AI80" t="str">
        <f t="shared" si="85"/>
        <v/>
      </c>
      <c r="AJ80" t="str">
        <f t="shared" si="86"/>
        <v/>
      </c>
      <c r="AK80" t="str">
        <f t="shared" si="87"/>
        <v>2076</v>
      </c>
      <c r="AL80" t="str">
        <f t="shared" si="88"/>
        <v/>
      </c>
      <c r="AM80" t="str">
        <f t="shared" si="89"/>
        <v/>
      </c>
      <c r="AN80" t="str">
        <f t="shared" si="90"/>
        <v/>
      </c>
      <c r="AO80" t="str">
        <f t="shared" si="91"/>
        <v/>
      </c>
      <c r="AP80" t="str">
        <f t="shared" si="92"/>
        <v/>
      </c>
      <c r="AQ80" t="str">
        <f t="shared" si="93"/>
        <v/>
      </c>
      <c r="AR80" t="str">
        <f t="shared" si="94"/>
        <v/>
      </c>
      <c r="AS80" t="str">
        <f t="shared" si="95"/>
        <v/>
      </c>
      <c r="AT80" t="str">
        <f t="shared" si="96"/>
        <v/>
      </c>
      <c r="AU80" t="str">
        <f t="shared" si="97"/>
        <v/>
      </c>
      <c r="AV80" t="str">
        <f t="shared" si="98"/>
        <v/>
      </c>
      <c r="AW80" t="str">
        <f t="shared" si="99"/>
        <v/>
      </c>
      <c r="AX80" t="str">
        <f t="shared" si="100"/>
        <v>Energiagazdálkodás (212, 17.45-ig, web)</v>
      </c>
      <c r="AY80" s="2">
        <v>207</v>
      </c>
      <c r="AZ80" s="2">
        <v>6</v>
      </c>
      <c r="BA80" s="18">
        <f>VLOOKUP(AY80,segéd!$F$9:$G$38,2,FALSE)</f>
        <v>46060</v>
      </c>
      <c r="BB80" s="2" t="s">
        <v>494</v>
      </c>
      <c r="BC80" t="s">
        <v>217</v>
      </c>
      <c r="BD80" t="s">
        <v>421</v>
      </c>
      <c r="BE80" t="s">
        <v>164</v>
      </c>
      <c r="BG80" s="2">
        <v>212</v>
      </c>
      <c r="BH80" s="2" t="s">
        <v>493</v>
      </c>
      <c r="BI80" s="30" t="s">
        <v>1948</v>
      </c>
      <c r="BJ80" s="2">
        <f t="shared" si="101"/>
        <v>52</v>
      </c>
      <c r="BK80" s="2" t="str">
        <f>IF(BF80="","",VLOOKUP(BC80,segéd!O:P,2,FALSE))</f>
        <v/>
      </c>
      <c r="BL80" s="2">
        <f>IF(BG80="","",VLOOKUP(BC80,segéd!T:U,2,FALSE))</f>
        <v>52</v>
      </c>
      <c r="BM80" s="2"/>
      <c r="BN80" s="2"/>
      <c r="BO80" s="2"/>
      <c r="BP80" s="2"/>
      <c r="BQ80" s="2"/>
      <c r="BR80" s="2"/>
      <c r="BS80" s="2"/>
      <c r="BT80" s="2"/>
      <c r="BU80" s="2"/>
      <c r="BZ80" s="2"/>
      <c r="CA80" s="2"/>
      <c r="CD80" s="2"/>
      <c r="CE80" s="2"/>
      <c r="CF80" s="19"/>
      <c r="CG80" s="2"/>
      <c r="CJ80" s="2"/>
      <c r="CP80" s="2">
        <v>52</v>
      </c>
      <c r="CQ80" s="2"/>
      <c r="CR80" s="2"/>
      <c r="CS80" s="2"/>
      <c r="CU80" s="2"/>
      <c r="CV80" s="2"/>
      <c r="DA80" s="19"/>
    </row>
    <row r="81" spans="1:105" x14ac:dyDescent="0.3">
      <c r="A81" t="str">
        <f t="shared" si="51"/>
        <v>2076</v>
      </c>
      <c r="B81" t="str">
        <f t="shared" si="52"/>
        <v xml:space="preserve">Komplex projektfeladat (web) </v>
      </c>
      <c r="C81" t="str">
        <f t="shared" si="53"/>
        <v>2162076</v>
      </c>
      <c r="D81" t="str">
        <f t="shared" si="54"/>
        <v>Komplex projektfeladat (web) 5</v>
      </c>
      <c r="E81" t="str">
        <f t="shared" si="55"/>
        <v>Deés Szilvia2076</v>
      </c>
      <c r="F81" s="24" t="str">
        <f t="shared" si="56"/>
        <v>Komplex projektfeladat (Tb. 216, web)</v>
      </c>
      <c r="G81" t="str">
        <f t="shared" si="57"/>
        <v/>
      </c>
      <c r="H81" t="str">
        <f t="shared" si="58"/>
        <v/>
      </c>
      <c r="I81" t="str">
        <f t="shared" si="59"/>
        <v/>
      </c>
      <c r="J81" t="str">
        <f t="shared" si="60"/>
        <v/>
      </c>
      <c r="K81" t="str">
        <f t="shared" si="61"/>
        <v/>
      </c>
      <c r="L81" t="str">
        <f t="shared" si="62"/>
        <v/>
      </c>
      <c r="M81" t="str">
        <f t="shared" si="63"/>
        <v/>
      </c>
      <c r="N81" t="str">
        <f t="shared" si="64"/>
        <v/>
      </c>
      <c r="O81" t="str">
        <f t="shared" si="65"/>
        <v/>
      </c>
      <c r="P81" t="str">
        <f t="shared" si="66"/>
        <v/>
      </c>
      <c r="Q81" t="str">
        <f t="shared" si="67"/>
        <v/>
      </c>
      <c r="R81" t="str">
        <f t="shared" si="68"/>
        <v/>
      </c>
      <c r="S81" t="str">
        <f t="shared" si="69"/>
        <v/>
      </c>
      <c r="T81" t="str">
        <f t="shared" si="70"/>
        <v/>
      </c>
      <c r="U81" t="str">
        <f t="shared" si="71"/>
        <v/>
      </c>
      <c r="V81" t="str">
        <f t="shared" si="72"/>
        <v/>
      </c>
      <c r="W81" t="str">
        <f t="shared" si="73"/>
        <v/>
      </c>
      <c r="X81" t="str">
        <f t="shared" si="74"/>
        <v/>
      </c>
      <c r="Y81" t="str">
        <f t="shared" si="75"/>
        <v>Komplex projektfeladat (, web)</v>
      </c>
      <c r="Z81" t="str">
        <f t="shared" si="76"/>
        <v/>
      </c>
      <c r="AA81" t="str">
        <f t="shared" si="77"/>
        <v/>
      </c>
      <c r="AB81" t="str">
        <f t="shared" si="78"/>
        <v/>
      </c>
      <c r="AC81" t="str">
        <f t="shared" si="79"/>
        <v/>
      </c>
      <c r="AD81" t="str">
        <f t="shared" si="80"/>
        <v/>
      </c>
      <c r="AE81" t="str">
        <f t="shared" si="81"/>
        <v/>
      </c>
      <c r="AF81" t="str">
        <f t="shared" si="82"/>
        <v/>
      </c>
      <c r="AG81" t="str">
        <f t="shared" si="83"/>
        <v/>
      </c>
      <c r="AH81" t="str">
        <f t="shared" si="84"/>
        <v/>
      </c>
      <c r="AI81" t="str">
        <f t="shared" si="85"/>
        <v/>
      </c>
      <c r="AJ81" t="str">
        <f t="shared" si="86"/>
        <v/>
      </c>
      <c r="AK81" t="str">
        <f t="shared" si="87"/>
        <v/>
      </c>
      <c r="AL81" t="str">
        <f t="shared" si="88"/>
        <v/>
      </c>
      <c r="AM81" t="str">
        <f t="shared" si="89"/>
        <v/>
      </c>
      <c r="AN81" t="str">
        <f t="shared" si="90"/>
        <v/>
      </c>
      <c r="AO81" t="str">
        <f t="shared" si="91"/>
        <v/>
      </c>
      <c r="AP81" t="str">
        <f t="shared" si="92"/>
        <v>2076</v>
      </c>
      <c r="AQ81" t="str">
        <f t="shared" si="93"/>
        <v/>
      </c>
      <c r="AR81" t="str">
        <f t="shared" si="94"/>
        <v/>
      </c>
      <c r="AS81" t="str">
        <f t="shared" si="95"/>
        <v/>
      </c>
      <c r="AT81" t="str">
        <f t="shared" si="96"/>
        <v/>
      </c>
      <c r="AU81" t="str">
        <f t="shared" si="97"/>
        <v/>
      </c>
      <c r="AV81" t="str">
        <f t="shared" si="98"/>
        <v/>
      </c>
      <c r="AW81" t="str">
        <f t="shared" si="99"/>
        <v/>
      </c>
      <c r="AX81" t="str">
        <f t="shared" si="100"/>
        <v>Komplex projektfeladat (216, web)</v>
      </c>
      <c r="AY81" s="2">
        <v>207</v>
      </c>
      <c r="AZ81" s="2">
        <v>6</v>
      </c>
      <c r="BA81" s="18">
        <f>VLOOKUP(AY81,segéd!$F$9:$G$38,2,FALSE)</f>
        <v>46060</v>
      </c>
      <c r="BB81" s="2" t="str">
        <f>VLOOKUP(AZ81,segéd!$F$1:$G$7,2,FALSE)</f>
        <v>17.00-18.30</v>
      </c>
      <c r="BC81" t="s">
        <v>397</v>
      </c>
      <c r="BD81" t="s">
        <v>106</v>
      </c>
      <c r="BE81" t="s">
        <v>164</v>
      </c>
      <c r="BG81" s="2">
        <v>216</v>
      </c>
      <c r="BH81" s="2" t="s">
        <v>66</v>
      </c>
      <c r="BI81" s="30" t="s">
        <v>2036</v>
      </c>
      <c r="BJ81" s="2">
        <f t="shared" si="101"/>
        <v>5</v>
      </c>
      <c r="BK81" s="2" t="str">
        <f>IF(BF81="","",VLOOKUP(BC81,segéd!O:P,2,FALSE))</f>
        <v/>
      </c>
      <c r="BL81" s="2">
        <f>IF(BG81="","",VLOOKUP(BC81,segéd!T:U,2,FALSE))</f>
        <v>5</v>
      </c>
      <c r="BP81" s="2"/>
      <c r="BQ81" s="2"/>
      <c r="BR81" s="2"/>
      <c r="BV81" s="2"/>
      <c r="BW81" s="2"/>
      <c r="BX81" s="2"/>
      <c r="BY81" s="2"/>
      <c r="CB81" s="2"/>
      <c r="CC81" s="2"/>
      <c r="CH81" s="2"/>
      <c r="CI81" s="2"/>
      <c r="CM81" s="2"/>
      <c r="CN81" s="2"/>
      <c r="CO81" s="2"/>
      <c r="CP81" s="2"/>
      <c r="CT81" s="2"/>
      <c r="CU81" s="2">
        <v>6</v>
      </c>
      <c r="CY81" s="2"/>
    </row>
    <row r="82" spans="1:105" x14ac:dyDescent="0.3">
      <c r="A82" t="str">
        <f t="shared" si="51"/>
        <v>2076</v>
      </c>
      <c r="B82" t="str">
        <f t="shared" si="52"/>
        <v xml:space="preserve">Robottechnika (web) </v>
      </c>
      <c r="C82" t="str">
        <f t="shared" si="53"/>
        <v>32076</v>
      </c>
      <c r="D82" t="str">
        <f t="shared" si="54"/>
        <v>Robottechnika (web) 10</v>
      </c>
      <c r="E82" t="str">
        <f t="shared" si="55"/>
        <v>Vavra Gábor2076</v>
      </c>
      <c r="F82" s="24" t="str">
        <f t="shared" si="56"/>
        <v>Robottechnika (Tb. 3, web)</v>
      </c>
      <c r="G82" t="str">
        <f t="shared" si="57"/>
        <v/>
      </c>
      <c r="H82" t="str">
        <f t="shared" si="58"/>
        <v/>
      </c>
      <c r="I82" t="str">
        <f t="shared" si="59"/>
        <v/>
      </c>
      <c r="J82" t="str">
        <f t="shared" si="60"/>
        <v/>
      </c>
      <c r="K82" t="str">
        <f t="shared" si="61"/>
        <v/>
      </c>
      <c r="L82" t="str">
        <f t="shared" si="62"/>
        <v/>
      </c>
      <c r="M82" t="str">
        <f t="shared" si="63"/>
        <v/>
      </c>
      <c r="N82" t="str">
        <f t="shared" si="64"/>
        <v/>
      </c>
      <c r="O82" t="str">
        <f t="shared" si="65"/>
        <v/>
      </c>
      <c r="P82" t="str">
        <f t="shared" si="66"/>
        <v/>
      </c>
      <c r="Q82" t="str">
        <f t="shared" si="67"/>
        <v/>
      </c>
      <c r="R82" t="str">
        <f t="shared" si="68"/>
        <v/>
      </c>
      <c r="S82" t="str">
        <f t="shared" si="69"/>
        <v/>
      </c>
      <c r="T82" t="str">
        <f t="shared" si="70"/>
        <v/>
      </c>
      <c r="U82" t="str">
        <f t="shared" si="71"/>
        <v/>
      </c>
      <c r="V82" t="str">
        <f t="shared" si="72"/>
        <v/>
      </c>
      <c r="W82" t="str">
        <f t="shared" si="73"/>
        <v/>
      </c>
      <c r="X82" t="str">
        <f t="shared" si="74"/>
        <v/>
      </c>
      <c r="Y82" t="str">
        <f t="shared" si="75"/>
        <v>Robottechnika (, web)</v>
      </c>
      <c r="Z82" t="str">
        <f t="shared" si="76"/>
        <v/>
      </c>
      <c r="AA82" t="str">
        <f t="shared" si="77"/>
        <v/>
      </c>
      <c r="AB82" t="str">
        <f t="shared" si="78"/>
        <v/>
      </c>
      <c r="AC82" t="str">
        <f t="shared" si="79"/>
        <v/>
      </c>
      <c r="AD82" t="str">
        <f t="shared" si="80"/>
        <v/>
      </c>
      <c r="AE82" t="str">
        <f t="shared" si="81"/>
        <v/>
      </c>
      <c r="AF82" t="str">
        <f t="shared" si="82"/>
        <v/>
      </c>
      <c r="AG82" t="str">
        <f t="shared" si="83"/>
        <v/>
      </c>
      <c r="AH82" t="str">
        <f t="shared" si="84"/>
        <v/>
      </c>
      <c r="AI82" t="str">
        <f t="shared" si="85"/>
        <v/>
      </c>
      <c r="AJ82" t="str">
        <f t="shared" si="86"/>
        <v/>
      </c>
      <c r="AK82" t="str">
        <f t="shared" si="87"/>
        <v/>
      </c>
      <c r="AL82" t="str">
        <f t="shared" si="88"/>
        <v/>
      </c>
      <c r="AM82" t="str">
        <f t="shared" si="89"/>
        <v/>
      </c>
      <c r="AN82" t="str">
        <f t="shared" si="90"/>
        <v/>
      </c>
      <c r="AO82" t="str">
        <f t="shared" si="91"/>
        <v/>
      </c>
      <c r="AP82" t="str">
        <f t="shared" si="92"/>
        <v/>
      </c>
      <c r="AQ82" t="str">
        <f t="shared" si="93"/>
        <v/>
      </c>
      <c r="AR82" t="str">
        <f t="shared" si="94"/>
        <v/>
      </c>
      <c r="AS82" t="str">
        <f t="shared" si="95"/>
        <v/>
      </c>
      <c r="AT82" t="str">
        <f t="shared" si="96"/>
        <v/>
      </c>
      <c r="AU82" t="str">
        <f t="shared" si="97"/>
        <v/>
      </c>
      <c r="AV82" t="str">
        <f t="shared" si="98"/>
        <v>2076</v>
      </c>
      <c r="AW82" t="str">
        <f t="shared" si="99"/>
        <v/>
      </c>
      <c r="AX82" t="str">
        <f t="shared" si="100"/>
        <v>Robottechnika (3, web)</v>
      </c>
      <c r="AY82" s="2">
        <v>207</v>
      </c>
      <c r="AZ82" s="2">
        <v>6</v>
      </c>
      <c r="BA82" s="18">
        <f>VLOOKUP(AY82,segéd!$F$9:$G$38,2,FALSE)</f>
        <v>46060</v>
      </c>
      <c r="BB82" s="2" t="str">
        <f>VLOOKUP(AZ82,segéd!$F$1:$G$7,2,FALSE)</f>
        <v>17.00-18.30</v>
      </c>
      <c r="BC82" t="s">
        <v>300</v>
      </c>
      <c r="BD82" s="20" t="s">
        <v>424</v>
      </c>
      <c r="BE82" t="s">
        <v>164</v>
      </c>
      <c r="BG82" s="2">
        <v>3</v>
      </c>
      <c r="BH82" s="2" t="s">
        <v>66</v>
      </c>
      <c r="BI82" s="30" t="s">
        <v>1951</v>
      </c>
      <c r="BJ82" s="2">
        <f t="shared" si="101"/>
        <v>10</v>
      </c>
      <c r="BK82" s="2" t="str">
        <f>IF(BF82="","",VLOOKUP(BC82,segéd!O:P,2,FALSE))</f>
        <v/>
      </c>
      <c r="BL82" s="2">
        <f>IF(BG82="","",VLOOKUP(BC82,segéd!T:U,2,FALSE))</f>
        <v>10</v>
      </c>
      <c r="BM82" s="2"/>
      <c r="BN82" s="2"/>
      <c r="BO82" s="2"/>
      <c r="BP82" s="2"/>
      <c r="BQ82" s="2"/>
      <c r="BR82" s="2"/>
      <c r="BS82" s="2"/>
      <c r="BT82" s="2"/>
      <c r="BU82" s="2"/>
      <c r="CA82" s="2"/>
      <c r="CD82" s="2"/>
      <c r="CE82" s="2"/>
      <c r="CF82" s="19"/>
      <c r="CG82" s="2"/>
      <c r="CP82" s="2"/>
      <c r="CR82" s="2"/>
      <c r="CS82" s="2"/>
      <c r="CU82" s="2"/>
      <c r="CV82" s="2"/>
      <c r="DA82" s="19">
        <v>13</v>
      </c>
    </row>
    <row r="83" spans="1:105" x14ac:dyDescent="0.3">
      <c r="A83" t="str">
        <f t="shared" si="51"/>
        <v>Külső2134</v>
      </c>
      <c r="B83" t="str">
        <f t="shared" si="52"/>
        <v>Projektmunka nemz. vállalatoknál (web) 7</v>
      </c>
      <c r="C83" t="str">
        <f t="shared" si="53"/>
        <v>Külső2134</v>
      </c>
      <c r="D83" t="str">
        <f t="shared" si="54"/>
        <v>Projektmunka nemz. vállalatoknál (web) 22</v>
      </c>
      <c r="E83" t="str">
        <f t="shared" si="55"/>
        <v>Juhász Krisztina2134</v>
      </c>
      <c r="F83" s="24" t="str">
        <f t="shared" si="56"/>
        <v>Projektmunka nemz. vállalatoknál (Bp. KülsőTb. Külső, web)</v>
      </c>
      <c r="G83" t="str">
        <f t="shared" si="57"/>
        <v/>
      </c>
      <c r="H83" t="str">
        <f t="shared" si="58"/>
        <v/>
      </c>
      <c r="I83" t="str">
        <f t="shared" si="59"/>
        <v/>
      </c>
      <c r="J83" t="str">
        <f t="shared" si="60"/>
        <v/>
      </c>
      <c r="K83" t="str">
        <f t="shared" si="61"/>
        <v/>
      </c>
      <c r="L83" t="str">
        <f t="shared" si="62"/>
        <v/>
      </c>
      <c r="M83" t="str">
        <f t="shared" si="63"/>
        <v/>
      </c>
      <c r="N83" t="str">
        <f t="shared" si="64"/>
        <v/>
      </c>
      <c r="O83" t="str">
        <f t="shared" si="65"/>
        <v/>
      </c>
      <c r="P83" t="str">
        <f t="shared" si="66"/>
        <v/>
      </c>
      <c r="Q83" t="str">
        <f t="shared" si="67"/>
        <v/>
      </c>
      <c r="R83" t="str">
        <f t="shared" si="68"/>
        <v/>
      </c>
      <c r="S83" t="str">
        <f t="shared" si="69"/>
        <v/>
      </c>
      <c r="T83" t="str">
        <f t="shared" si="70"/>
        <v/>
      </c>
      <c r="U83" t="str">
        <f t="shared" si="71"/>
        <v>2134</v>
      </c>
      <c r="V83" t="str">
        <f t="shared" si="72"/>
        <v/>
      </c>
      <c r="W83" t="str">
        <f t="shared" si="73"/>
        <v/>
      </c>
      <c r="X83" t="str">
        <f t="shared" si="74"/>
        <v>2134</v>
      </c>
      <c r="Y83" t="str">
        <f t="shared" si="75"/>
        <v>Projektmunka nemz. vállalatoknál (Külső, web)</v>
      </c>
      <c r="Z83" t="str">
        <f t="shared" si="76"/>
        <v/>
      </c>
      <c r="AA83" t="str">
        <f t="shared" si="77"/>
        <v/>
      </c>
      <c r="AB83" t="str">
        <f t="shared" si="78"/>
        <v/>
      </c>
      <c r="AC83" t="str">
        <f t="shared" si="79"/>
        <v/>
      </c>
      <c r="AD83" t="str">
        <f t="shared" si="80"/>
        <v/>
      </c>
      <c r="AE83" t="str">
        <f t="shared" si="81"/>
        <v/>
      </c>
      <c r="AF83" t="str">
        <f t="shared" si="82"/>
        <v/>
      </c>
      <c r="AG83" t="str">
        <f t="shared" si="83"/>
        <v/>
      </c>
      <c r="AH83" t="str">
        <f t="shared" si="84"/>
        <v/>
      </c>
      <c r="AI83" t="str">
        <f t="shared" si="85"/>
        <v/>
      </c>
      <c r="AJ83" t="str">
        <f t="shared" si="86"/>
        <v/>
      </c>
      <c r="AK83" t="str">
        <f t="shared" si="87"/>
        <v/>
      </c>
      <c r="AL83" t="str">
        <f t="shared" si="88"/>
        <v/>
      </c>
      <c r="AM83" t="str">
        <f t="shared" si="89"/>
        <v/>
      </c>
      <c r="AN83" t="str">
        <f t="shared" si="90"/>
        <v>2134</v>
      </c>
      <c r="AO83" t="str">
        <f t="shared" si="91"/>
        <v/>
      </c>
      <c r="AP83" t="str">
        <f t="shared" si="92"/>
        <v/>
      </c>
      <c r="AQ83" t="str">
        <f t="shared" si="93"/>
        <v>2134</v>
      </c>
      <c r="AR83" t="str">
        <f t="shared" si="94"/>
        <v/>
      </c>
      <c r="AS83" t="str">
        <f t="shared" si="95"/>
        <v/>
      </c>
      <c r="AT83" t="str">
        <f t="shared" si="96"/>
        <v/>
      </c>
      <c r="AU83" t="str">
        <f t="shared" si="97"/>
        <v/>
      </c>
      <c r="AV83" t="str">
        <f t="shared" si="98"/>
        <v/>
      </c>
      <c r="AW83" t="str">
        <f t="shared" si="99"/>
        <v/>
      </c>
      <c r="AX83" t="str">
        <f t="shared" si="100"/>
        <v>Projektmunka nemz. vállalatoknál (Külső, web)</v>
      </c>
      <c r="AY83" s="2">
        <v>213</v>
      </c>
      <c r="AZ83" s="2">
        <v>4</v>
      </c>
      <c r="BA83" s="18">
        <f>VLOOKUP(AY83,segéd!$F$9:$G$38,2,FALSE)</f>
        <v>46066</v>
      </c>
      <c r="BB83" s="2" t="str">
        <f>VLOOKUP(AZ83,segéd!$F$1:$G$7,2,FALSE)</f>
        <v>13.30-15.00</v>
      </c>
      <c r="BC83" t="s">
        <v>257</v>
      </c>
      <c r="BD83" t="s">
        <v>25</v>
      </c>
      <c r="BE83" t="s">
        <v>167</v>
      </c>
      <c r="BF83" s="19" t="s">
        <v>270</v>
      </c>
      <c r="BG83" s="19" t="s">
        <v>270</v>
      </c>
      <c r="BH83" s="19" t="s">
        <v>66</v>
      </c>
      <c r="BI83" s="30" t="s">
        <v>1955</v>
      </c>
      <c r="BJ83" s="2">
        <f t="shared" si="101"/>
        <v>29</v>
      </c>
      <c r="BK83" s="2">
        <f>IF(BF83="","",VLOOKUP(BC83,segéd!O:P,2,FALSE))</f>
        <v>7</v>
      </c>
      <c r="BL83" s="2">
        <f>IF(BG83="","",VLOOKUP(BC83,segéd!T:U,2,FALSE))</f>
        <v>22</v>
      </c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>
        <v>7</v>
      </c>
      <c r="CB83" s="2"/>
      <c r="CC83" s="2"/>
      <c r="CD83" s="2">
        <v>3</v>
      </c>
      <c r="CE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R83" s="2"/>
      <c r="CS83" s="2">
        <v>17</v>
      </c>
      <c r="CT83" s="2"/>
      <c r="CU83" s="2"/>
      <c r="CV83" s="2">
        <v>7</v>
      </c>
      <c r="CY83" s="2"/>
    </row>
    <row r="84" spans="1:105" x14ac:dyDescent="0.3">
      <c r="A84" t="str">
        <f t="shared" si="51"/>
        <v>Külső2135</v>
      </c>
      <c r="B84" t="str">
        <f t="shared" si="52"/>
        <v>Projektmunka nemz. vállalatoknál (web) 7</v>
      </c>
      <c r="C84" t="str">
        <f t="shared" si="53"/>
        <v>Külső2135</v>
      </c>
      <c r="D84" t="str">
        <f t="shared" si="54"/>
        <v>Projektmunka nemz. vállalatoknál (web) 22</v>
      </c>
      <c r="E84" t="str">
        <f t="shared" si="55"/>
        <v>Juhász Krisztina2135</v>
      </c>
      <c r="F84" s="24" t="str">
        <f t="shared" si="56"/>
        <v>Projektmunka nemz. vállalatoknál (Bp. KülsőTb. Külső, web)</v>
      </c>
      <c r="G84" t="str">
        <f t="shared" si="57"/>
        <v/>
      </c>
      <c r="H84" t="str">
        <f t="shared" si="58"/>
        <v/>
      </c>
      <c r="I84" t="str">
        <f t="shared" si="59"/>
        <v/>
      </c>
      <c r="J84" t="str">
        <f t="shared" si="60"/>
        <v/>
      </c>
      <c r="K84" t="str">
        <f t="shared" si="61"/>
        <v/>
      </c>
      <c r="L84" t="str">
        <f t="shared" si="62"/>
        <v/>
      </c>
      <c r="M84" t="str">
        <f t="shared" si="63"/>
        <v/>
      </c>
      <c r="N84" t="str">
        <f t="shared" si="64"/>
        <v/>
      </c>
      <c r="O84" t="str">
        <f t="shared" si="65"/>
        <v/>
      </c>
      <c r="P84" t="str">
        <f t="shared" si="66"/>
        <v/>
      </c>
      <c r="Q84" t="str">
        <f t="shared" si="67"/>
        <v/>
      </c>
      <c r="R84" t="str">
        <f t="shared" si="68"/>
        <v/>
      </c>
      <c r="S84" t="str">
        <f t="shared" si="69"/>
        <v/>
      </c>
      <c r="T84" t="str">
        <f t="shared" si="70"/>
        <v/>
      </c>
      <c r="U84" t="str">
        <f t="shared" si="71"/>
        <v>2135</v>
      </c>
      <c r="V84" t="str">
        <f t="shared" si="72"/>
        <v/>
      </c>
      <c r="W84" t="str">
        <f t="shared" si="73"/>
        <v/>
      </c>
      <c r="X84" t="str">
        <f t="shared" si="74"/>
        <v>2135</v>
      </c>
      <c r="Y84" t="str">
        <f t="shared" si="75"/>
        <v>Projektmunka nemz. vállalatoknál (Külső, web)</v>
      </c>
      <c r="Z84" t="str">
        <f t="shared" si="76"/>
        <v/>
      </c>
      <c r="AA84" t="str">
        <f t="shared" si="77"/>
        <v/>
      </c>
      <c r="AB84" t="str">
        <f t="shared" si="78"/>
        <v/>
      </c>
      <c r="AC84" t="str">
        <f t="shared" si="79"/>
        <v/>
      </c>
      <c r="AD84" t="str">
        <f t="shared" si="80"/>
        <v/>
      </c>
      <c r="AE84" t="str">
        <f t="shared" si="81"/>
        <v/>
      </c>
      <c r="AF84" t="str">
        <f t="shared" si="82"/>
        <v/>
      </c>
      <c r="AG84" t="str">
        <f t="shared" si="83"/>
        <v/>
      </c>
      <c r="AH84" t="str">
        <f t="shared" si="84"/>
        <v/>
      </c>
      <c r="AI84" t="str">
        <f t="shared" si="85"/>
        <v/>
      </c>
      <c r="AJ84" t="str">
        <f t="shared" si="86"/>
        <v/>
      </c>
      <c r="AK84" t="str">
        <f t="shared" si="87"/>
        <v/>
      </c>
      <c r="AL84" t="str">
        <f t="shared" si="88"/>
        <v/>
      </c>
      <c r="AM84" t="str">
        <f t="shared" si="89"/>
        <v/>
      </c>
      <c r="AN84" t="str">
        <f t="shared" si="90"/>
        <v>2135</v>
      </c>
      <c r="AO84" t="str">
        <f t="shared" si="91"/>
        <v/>
      </c>
      <c r="AP84" t="str">
        <f t="shared" si="92"/>
        <v/>
      </c>
      <c r="AQ84" t="str">
        <f t="shared" si="93"/>
        <v>2135</v>
      </c>
      <c r="AR84" t="str">
        <f t="shared" si="94"/>
        <v/>
      </c>
      <c r="AS84" t="str">
        <f t="shared" si="95"/>
        <v/>
      </c>
      <c r="AT84" t="str">
        <f t="shared" si="96"/>
        <v/>
      </c>
      <c r="AU84" t="str">
        <f t="shared" si="97"/>
        <v/>
      </c>
      <c r="AV84" t="str">
        <f t="shared" si="98"/>
        <v/>
      </c>
      <c r="AW84" t="str">
        <f t="shared" si="99"/>
        <v/>
      </c>
      <c r="AX84" t="str">
        <f t="shared" si="100"/>
        <v>Projektmunka nemz. vállalatoknál (Külső, web)</v>
      </c>
      <c r="AY84" s="2">
        <v>213</v>
      </c>
      <c r="AZ84" s="2">
        <v>5</v>
      </c>
      <c r="BA84" s="18">
        <f>VLOOKUP(AY84,segéd!$F$9:$G$38,2,FALSE)</f>
        <v>46066</v>
      </c>
      <c r="BB84" s="2" t="str">
        <f>VLOOKUP(AZ84,segéd!$F$1:$G$7,2,FALSE)</f>
        <v>15.15-16.45</v>
      </c>
      <c r="BC84" t="s">
        <v>257</v>
      </c>
      <c r="BD84" t="s">
        <v>25</v>
      </c>
      <c r="BE84" t="s">
        <v>167</v>
      </c>
      <c r="BF84" s="19" t="s">
        <v>270</v>
      </c>
      <c r="BG84" s="19" t="s">
        <v>270</v>
      </c>
      <c r="BH84" s="19" t="s">
        <v>66</v>
      </c>
      <c r="BI84" s="30" t="s">
        <v>1955</v>
      </c>
      <c r="BJ84" s="2">
        <f t="shared" si="101"/>
        <v>29</v>
      </c>
      <c r="BK84" s="2">
        <f>IF(BF84="","",VLOOKUP(BC84,segéd!O:P,2,FALSE))</f>
        <v>7</v>
      </c>
      <c r="BL84" s="2">
        <f>IF(BG84="","",VLOOKUP(BC84,segéd!T:U,2,FALSE))</f>
        <v>22</v>
      </c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>
        <v>7</v>
      </c>
      <c r="CB84" s="2"/>
      <c r="CC84" s="2"/>
      <c r="CD84" s="2">
        <v>3</v>
      </c>
      <c r="CE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R84" s="2"/>
      <c r="CS84" s="2">
        <v>17</v>
      </c>
      <c r="CT84" s="2"/>
      <c r="CU84" s="2"/>
      <c r="CV84" s="2">
        <v>7</v>
      </c>
      <c r="CY84" s="2"/>
    </row>
    <row r="85" spans="1:105" x14ac:dyDescent="0.3">
      <c r="A85" t="str">
        <f t="shared" si="51"/>
        <v>otthon2136</v>
      </c>
      <c r="B85" t="str">
        <f t="shared" si="52"/>
        <v>Angol gazdasági szaknyelv I. (otthonról web) 8</v>
      </c>
      <c r="C85" t="str">
        <f t="shared" si="53"/>
        <v>otthon2136</v>
      </c>
      <c r="D85" t="str">
        <f t="shared" si="54"/>
        <v>Angol gazdasági szaknyelv I. (otthonról web) 7</v>
      </c>
      <c r="E85" t="str">
        <f t="shared" si="55"/>
        <v>Balog Mónika2136</v>
      </c>
      <c r="F85" s="24" t="str">
        <f t="shared" si="56"/>
        <v>Angol gazdasági szaknyelv I. (Bp. otthonTb. otthon, otthonról web)</v>
      </c>
      <c r="G85" t="str">
        <f t="shared" si="57"/>
        <v>2136</v>
      </c>
      <c r="H85" t="str">
        <f t="shared" si="58"/>
        <v>2136</v>
      </c>
      <c r="I85" t="str">
        <f t="shared" si="59"/>
        <v/>
      </c>
      <c r="J85" t="str">
        <f t="shared" si="60"/>
        <v/>
      </c>
      <c r="K85" t="str">
        <f t="shared" si="61"/>
        <v/>
      </c>
      <c r="L85" t="str">
        <f t="shared" si="62"/>
        <v/>
      </c>
      <c r="M85" t="str">
        <f t="shared" si="63"/>
        <v/>
      </c>
      <c r="N85" t="str">
        <f t="shared" si="64"/>
        <v/>
      </c>
      <c r="O85" t="str">
        <f t="shared" si="65"/>
        <v/>
      </c>
      <c r="P85" t="str">
        <f t="shared" si="66"/>
        <v/>
      </c>
      <c r="Q85" t="str">
        <f t="shared" si="67"/>
        <v/>
      </c>
      <c r="R85" t="str">
        <f t="shared" si="68"/>
        <v/>
      </c>
      <c r="S85" t="str">
        <f t="shared" si="69"/>
        <v/>
      </c>
      <c r="T85" t="str">
        <f t="shared" si="70"/>
        <v/>
      </c>
      <c r="U85" t="str">
        <f t="shared" si="71"/>
        <v/>
      </c>
      <c r="V85" t="str">
        <f t="shared" si="72"/>
        <v/>
      </c>
      <c r="W85" t="str">
        <f t="shared" si="73"/>
        <v/>
      </c>
      <c r="X85" t="str">
        <f t="shared" si="74"/>
        <v/>
      </c>
      <c r="Y85" t="str">
        <f t="shared" si="75"/>
        <v>Angol gazdasági szaknyelv I. (otthon, otthonról web)</v>
      </c>
      <c r="Z85" t="str">
        <f t="shared" si="76"/>
        <v>2136</v>
      </c>
      <c r="AA85" t="str">
        <f t="shared" si="77"/>
        <v/>
      </c>
      <c r="AB85" t="str">
        <f t="shared" si="78"/>
        <v/>
      </c>
      <c r="AC85" t="str">
        <f t="shared" si="79"/>
        <v/>
      </c>
      <c r="AD85" t="str">
        <f t="shared" si="80"/>
        <v/>
      </c>
      <c r="AE85" t="str">
        <f t="shared" si="81"/>
        <v/>
      </c>
      <c r="AF85" t="str">
        <f t="shared" si="82"/>
        <v/>
      </c>
      <c r="AG85" t="str">
        <f t="shared" si="83"/>
        <v/>
      </c>
      <c r="AH85" t="str">
        <f t="shared" si="84"/>
        <v/>
      </c>
      <c r="AI85" t="str">
        <f t="shared" si="85"/>
        <v/>
      </c>
      <c r="AJ85" t="str">
        <f t="shared" si="86"/>
        <v/>
      </c>
      <c r="AK85" t="str">
        <f t="shared" si="87"/>
        <v/>
      </c>
      <c r="AL85" t="str">
        <f t="shared" si="88"/>
        <v/>
      </c>
      <c r="AM85" t="str">
        <f t="shared" si="89"/>
        <v/>
      </c>
      <c r="AN85" t="str">
        <f t="shared" si="90"/>
        <v/>
      </c>
      <c r="AO85" t="str">
        <f t="shared" si="91"/>
        <v/>
      </c>
      <c r="AP85" t="str">
        <f t="shared" si="92"/>
        <v/>
      </c>
      <c r="AQ85" t="str">
        <f t="shared" si="93"/>
        <v/>
      </c>
      <c r="AR85" t="str">
        <f t="shared" si="94"/>
        <v/>
      </c>
      <c r="AS85" t="str">
        <f t="shared" si="95"/>
        <v/>
      </c>
      <c r="AT85" t="str">
        <f t="shared" si="96"/>
        <v/>
      </c>
      <c r="AU85" t="str">
        <f t="shared" si="97"/>
        <v/>
      </c>
      <c r="AV85" t="str">
        <f t="shared" si="98"/>
        <v/>
      </c>
      <c r="AW85" t="str">
        <f t="shared" si="99"/>
        <v/>
      </c>
      <c r="AX85" t="str">
        <f t="shared" si="100"/>
        <v>Angol gazdasági szaknyelv I. (otthon, otthonról web)</v>
      </c>
      <c r="AY85" s="2">
        <v>213</v>
      </c>
      <c r="AZ85" s="2">
        <v>6</v>
      </c>
      <c r="BA85" s="18">
        <f>VLOOKUP(AY85,segéd!$F$9:$G$38,2,FALSE)</f>
        <v>46066</v>
      </c>
      <c r="BB85" s="2" t="str">
        <f>VLOOKUP(AZ85,segéd!$F$1:$G$7,2,FALSE)</f>
        <v>17.00-18.30</v>
      </c>
      <c r="BC85" t="s">
        <v>1489</v>
      </c>
      <c r="BD85" t="s">
        <v>85</v>
      </c>
      <c r="BE85" t="s">
        <v>167</v>
      </c>
      <c r="BF85" s="19" t="s">
        <v>484</v>
      </c>
      <c r="BG85" s="2" t="s">
        <v>484</v>
      </c>
      <c r="BH85" s="2" t="s">
        <v>485</v>
      </c>
      <c r="BI85" s="30" t="s">
        <v>2048</v>
      </c>
      <c r="BJ85" s="2">
        <f t="shared" si="101"/>
        <v>15</v>
      </c>
      <c r="BK85" s="2">
        <f>IF(BF85="","",VLOOKUP(BC85,segéd!O:P,2,FALSE))</f>
        <v>8</v>
      </c>
      <c r="BL85" s="2">
        <f>IF(BG85="","",VLOOKUP(BC85,segéd!T:U,2,FALSE))</f>
        <v>7</v>
      </c>
      <c r="BM85" s="2">
        <v>0</v>
      </c>
      <c r="BN85" s="2">
        <v>0</v>
      </c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>
        <v>5</v>
      </c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Y85" s="2"/>
    </row>
    <row r="86" spans="1:105" x14ac:dyDescent="0.3">
      <c r="A86" t="str">
        <f t="shared" si="51"/>
        <v>otthon2136</v>
      </c>
      <c r="B86" t="str">
        <f t="shared" si="52"/>
        <v>Angol gazdasági szaknyelv II., 2. csop. (otthonról web) 20</v>
      </c>
      <c r="C86" t="str">
        <f t="shared" si="53"/>
        <v>2136</v>
      </c>
      <c r="D86" t="str">
        <f t="shared" si="54"/>
        <v xml:space="preserve">Angol gazdasági szaknyelv II., 2. csop. (otthonról web) </v>
      </c>
      <c r="E86" t="str">
        <f t="shared" si="55"/>
        <v>Ferencz-Antal Klára2136</v>
      </c>
      <c r="F86" s="24" t="str">
        <f t="shared" si="56"/>
        <v>Angol gazdasági szaknyelv II., 2. csop. (Bp. otthon, otthonról web)</v>
      </c>
      <c r="G86" t="str">
        <f t="shared" si="57"/>
        <v>2136</v>
      </c>
      <c r="H86" t="str">
        <f t="shared" si="58"/>
        <v>2136</v>
      </c>
      <c r="I86" t="str">
        <f t="shared" si="59"/>
        <v/>
      </c>
      <c r="J86" t="str">
        <f t="shared" si="60"/>
        <v/>
      </c>
      <c r="K86" t="str">
        <f t="shared" si="61"/>
        <v/>
      </c>
      <c r="L86" t="str">
        <f t="shared" si="62"/>
        <v/>
      </c>
      <c r="M86" t="str">
        <f t="shared" si="63"/>
        <v/>
      </c>
      <c r="N86" t="str">
        <f t="shared" si="64"/>
        <v/>
      </c>
      <c r="O86" t="str">
        <f t="shared" si="65"/>
        <v/>
      </c>
      <c r="P86" t="str">
        <f t="shared" si="66"/>
        <v/>
      </c>
      <c r="Q86" t="str">
        <f t="shared" si="67"/>
        <v/>
      </c>
      <c r="R86" t="str">
        <f t="shared" si="68"/>
        <v/>
      </c>
      <c r="S86" t="str">
        <f t="shared" si="69"/>
        <v/>
      </c>
      <c r="T86" t="str">
        <f t="shared" si="70"/>
        <v/>
      </c>
      <c r="U86" t="str">
        <f t="shared" si="71"/>
        <v/>
      </c>
      <c r="V86" t="str">
        <f t="shared" si="72"/>
        <v/>
      </c>
      <c r="W86" t="str">
        <f t="shared" si="73"/>
        <v/>
      </c>
      <c r="X86" t="str">
        <f t="shared" si="74"/>
        <v/>
      </c>
      <c r="Y86" t="str">
        <f t="shared" si="75"/>
        <v>Angol gazdasági szaknyelv II., 2. csop. (otthon, otthonról web)</v>
      </c>
      <c r="Z86" t="str">
        <f t="shared" si="76"/>
        <v/>
      </c>
      <c r="AA86" t="str">
        <f t="shared" si="77"/>
        <v/>
      </c>
      <c r="AB86" t="str">
        <f t="shared" si="78"/>
        <v/>
      </c>
      <c r="AC86" t="str">
        <f t="shared" si="79"/>
        <v/>
      </c>
      <c r="AD86" t="str">
        <f t="shared" si="80"/>
        <v/>
      </c>
      <c r="AE86" t="str">
        <f t="shared" si="81"/>
        <v/>
      </c>
      <c r="AF86" t="str">
        <f t="shared" si="82"/>
        <v/>
      </c>
      <c r="AG86" t="str">
        <f t="shared" si="83"/>
        <v/>
      </c>
      <c r="AH86" t="str">
        <f t="shared" si="84"/>
        <v/>
      </c>
      <c r="AI86" t="str">
        <f t="shared" si="85"/>
        <v/>
      </c>
      <c r="AJ86" t="str">
        <f t="shared" si="86"/>
        <v/>
      </c>
      <c r="AK86" t="str">
        <f t="shared" si="87"/>
        <v/>
      </c>
      <c r="AL86" t="str">
        <f t="shared" si="88"/>
        <v/>
      </c>
      <c r="AM86" t="str">
        <f t="shared" si="89"/>
        <v/>
      </c>
      <c r="AN86" t="str">
        <f t="shared" si="90"/>
        <v/>
      </c>
      <c r="AO86" t="str">
        <f t="shared" si="91"/>
        <v/>
      </c>
      <c r="AP86" t="str">
        <f t="shared" si="92"/>
        <v/>
      </c>
      <c r="AQ86" t="str">
        <f t="shared" si="93"/>
        <v/>
      </c>
      <c r="AR86" t="str">
        <f t="shared" si="94"/>
        <v/>
      </c>
      <c r="AS86" t="str">
        <f t="shared" si="95"/>
        <v/>
      </c>
      <c r="AT86" t="str">
        <f t="shared" si="96"/>
        <v/>
      </c>
      <c r="AU86" t="str">
        <f t="shared" si="97"/>
        <v/>
      </c>
      <c r="AV86" t="str">
        <f t="shared" si="98"/>
        <v/>
      </c>
      <c r="AW86" t="str">
        <f t="shared" si="99"/>
        <v/>
      </c>
      <c r="AX86" t="str">
        <f t="shared" si="100"/>
        <v>Angol gazdasági szaknyelv II., 2. csop. (, otthonról web)</v>
      </c>
      <c r="AY86" s="2">
        <v>213</v>
      </c>
      <c r="AZ86" s="2">
        <v>6</v>
      </c>
      <c r="BA86" s="18">
        <f>VLOOKUP(AY86,segéd!$F$9:$G$38,2,FALSE)</f>
        <v>46066</v>
      </c>
      <c r="BB86" s="2" t="str">
        <f>VLOOKUP(AZ86,segéd!$F$1:$G$7,2,FALSE)</f>
        <v>17.00-18.30</v>
      </c>
      <c r="BC86" t="s">
        <v>253</v>
      </c>
      <c r="BD86" t="s">
        <v>309</v>
      </c>
      <c r="BE86" t="s">
        <v>165</v>
      </c>
      <c r="BF86" s="19" t="s">
        <v>484</v>
      </c>
      <c r="BH86" s="19" t="s">
        <v>485</v>
      </c>
      <c r="BI86" s="30" t="s">
        <v>1956</v>
      </c>
      <c r="BJ86" s="2">
        <f t="shared" si="101"/>
        <v>20</v>
      </c>
      <c r="BK86" s="2">
        <f>IF(BF86="","",VLOOKUP(BC86,segéd!O:P,2,FALSE))</f>
        <v>20</v>
      </c>
      <c r="BL86" s="2" t="str">
        <f>IF(BG86="","",VLOOKUP(BC86,segéd!T:U,2,FALSE))</f>
        <v/>
      </c>
      <c r="BM86" s="2">
        <v>19</v>
      </c>
      <c r="BN86" s="2">
        <v>3</v>
      </c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H86" s="2"/>
      <c r="CI86" s="2"/>
      <c r="CJ86" s="2"/>
      <c r="CK86" s="2"/>
      <c r="CL86" s="2"/>
      <c r="CM86" s="2"/>
      <c r="CN86" s="2"/>
      <c r="CO86" s="2"/>
      <c r="CP86" s="2"/>
      <c r="CR86" s="2"/>
      <c r="CS86" s="2"/>
      <c r="CT86" s="2"/>
      <c r="CU86" s="2"/>
      <c r="CV86" s="2"/>
      <c r="CY86" s="2"/>
    </row>
    <row r="87" spans="1:105" x14ac:dyDescent="0.3">
      <c r="A87" t="str">
        <f t="shared" si="51"/>
        <v>2136</v>
      </c>
      <c r="B87" t="str">
        <f t="shared" si="52"/>
        <v xml:space="preserve">Fizikai alapismeretek (web) </v>
      </c>
      <c r="C87" t="str">
        <f t="shared" si="53"/>
        <v>2152136</v>
      </c>
      <c r="D87" t="str">
        <f t="shared" si="54"/>
        <v>Fizikai alapismeretek (web) 26</v>
      </c>
      <c r="E87" t="str">
        <f t="shared" si="55"/>
        <v>Lábszki József2136</v>
      </c>
      <c r="F87" s="24" t="str">
        <f t="shared" si="56"/>
        <v>Fizikai alapismeretek (Tb. 215, web)</v>
      </c>
      <c r="G87" t="str">
        <f t="shared" si="57"/>
        <v/>
      </c>
      <c r="H87" t="str">
        <f t="shared" si="58"/>
        <v/>
      </c>
      <c r="I87" t="str">
        <f t="shared" si="59"/>
        <v/>
      </c>
      <c r="J87" t="str">
        <f t="shared" si="60"/>
        <v/>
      </c>
      <c r="K87" t="str">
        <f t="shared" si="61"/>
        <v/>
      </c>
      <c r="L87" t="str">
        <f t="shared" si="62"/>
        <v/>
      </c>
      <c r="M87" t="str">
        <f t="shared" si="63"/>
        <v/>
      </c>
      <c r="N87" t="str">
        <f t="shared" si="64"/>
        <v/>
      </c>
      <c r="O87" t="str">
        <f t="shared" si="65"/>
        <v/>
      </c>
      <c r="P87" t="str">
        <f t="shared" si="66"/>
        <v/>
      </c>
      <c r="Q87" t="str">
        <f t="shared" si="67"/>
        <v/>
      </c>
      <c r="R87" t="str">
        <f t="shared" si="68"/>
        <v/>
      </c>
      <c r="S87" t="str">
        <f t="shared" si="69"/>
        <v/>
      </c>
      <c r="T87" t="str">
        <f t="shared" si="70"/>
        <v/>
      </c>
      <c r="U87" t="str">
        <f t="shared" si="71"/>
        <v/>
      </c>
      <c r="V87" t="str">
        <f t="shared" si="72"/>
        <v/>
      </c>
      <c r="W87" t="str">
        <f t="shared" si="73"/>
        <v/>
      </c>
      <c r="X87" t="str">
        <f t="shared" si="74"/>
        <v/>
      </c>
      <c r="Y87" t="str">
        <f t="shared" si="75"/>
        <v>Fizikai alapismeretek (, web)</v>
      </c>
      <c r="Z87" t="str">
        <f t="shared" si="76"/>
        <v/>
      </c>
      <c r="AA87" t="str">
        <f t="shared" si="77"/>
        <v/>
      </c>
      <c r="AB87" t="str">
        <f t="shared" si="78"/>
        <v>2136</v>
      </c>
      <c r="AC87" t="str">
        <f t="shared" si="79"/>
        <v>2136</v>
      </c>
      <c r="AD87" t="str">
        <f t="shared" si="80"/>
        <v/>
      </c>
      <c r="AE87" t="str">
        <f t="shared" si="81"/>
        <v/>
      </c>
      <c r="AF87" t="str">
        <f t="shared" si="82"/>
        <v/>
      </c>
      <c r="AG87" t="str">
        <f t="shared" si="83"/>
        <v/>
      </c>
      <c r="AH87" t="str">
        <f t="shared" si="84"/>
        <v/>
      </c>
      <c r="AI87" t="str">
        <f t="shared" si="85"/>
        <v/>
      </c>
      <c r="AJ87" t="str">
        <f t="shared" si="86"/>
        <v/>
      </c>
      <c r="AK87" t="str">
        <f t="shared" si="87"/>
        <v/>
      </c>
      <c r="AL87" t="str">
        <f t="shared" si="88"/>
        <v/>
      </c>
      <c r="AM87" t="str">
        <f t="shared" si="89"/>
        <v/>
      </c>
      <c r="AN87" t="str">
        <f t="shared" si="90"/>
        <v/>
      </c>
      <c r="AO87" t="str">
        <f t="shared" si="91"/>
        <v/>
      </c>
      <c r="AP87" t="str">
        <f t="shared" si="92"/>
        <v/>
      </c>
      <c r="AQ87" t="str">
        <f t="shared" si="93"/>
        <v/>
      </c>
      <c r="AR87" t="str">
        <f t="shared" si="94"/>
        <v/>
      </c>
      <c r="AS87" t="str">
        <f t="shared" si="95"/>
        <v/>
      </c>
      <c r="AT87" t="str">
        <f t="shared" si="96"/>
        <v/>
      </c>
      <c r="AU87" t="str">
        <f t="shared" si="97"/>
        <v/>
      </c>
      <c r="AV87" t="str">
        <f t="shared" si="98"/>
        <v/>
      </c>
      <c r="AW87" t="str">
        <f t="shared" si="99"/>
        <v/>
      </c>
      <c r="AX87" t="str">
        <f t="shared" si="100"/>
        <v>Fizikai alapismeretek (215, web)</v>
      </c>
      <c r="AY87" s="2">
        <v>213</v>
      </c>
      <c r="AZ87" s="2">
        <v>6</v>
      </c>
      <c r="BA87" s="18">
        <f>VLOOKUP(AY87,segéd!$F$9:$G$38,2,FALSE)</f>
        <v>46066</v>
      </c>
      <c r="BB87" s="2" t="str">
        <f>VLOOKUP(AZ87,segéd!$F$1:$G$7,2,FALSE)</f>
        <v>17.00-18.30</v>
      </c>
      <c r="BC87" t="s">
        <v>269</v>
      </c>
      <c r="BD87" t="s">
        <v>268</v>
      </c>
      <c r="BE87" t="s">
        <v>164</v>
      </c>
      <c r="BG87" s="2">
        <v>215</v>
      </c>
      <c r="BH87" s="2" t="s">
        <v>66</v>
      </c>
      <c r="BI87" s="30" t="s">
        <v>1917</v>
      </c>
      <c r="BJ87" s="2">
        <f t="shared" si="101"/>
        <v>26</v>
      </c>
      <c r="BK87" s="2" t="str">
        <f>IF(BF87="","",VLOOKUP(BC87,segéd!O:P,2,FALSE))</f>
        <v/>
      </c>
      <c r="BL87" s="2">
        <f>IF(BG87="","",VLOOKUP(BC87,segéd!T:U,2,FALSE))</f>
        <v>26</v>
      </c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G87" s="2">
        <v>19</v>
      </c>
      <c r="CH87" s="2">
        <v>19</v>
      </c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Y87" s="2"/>
    </row>
    <row r="88" spans="1:105" x14ac:dyDescent="0.3">
      <c r="A88" t="str">
        <f t="shared" si="51"/>
        <v>2136</v>
      </c>
      <c r="B88" t="str">
        <f t="shared" si="52"/>
        <v xml:space="preserve">Irányítástechnika, mikrovezérlők (web) </v>
      </c>
      <c r="C88" t="str">
        <f t="shared" si="53"/>
        <v>2122136</v>
      </c>
      <c r="D88" t="str">
        <f t="shared" si="54"/>
        <v>Irányítástechnika, mikrovezérlők (web) 46</v>
      </c>
      <c r="E88" t="str">
        <f t="shared" si="55"/>
        <v>Szilágyi Zoltán2136</v>
      </c>
      <c r="F88" s="24" t="str">
        <f t="shared" si="56"/>
        <v>Irányítástechnika, mikrovezérlők (Tb. 212, web)</v>
      </c>
      <c r="G88" t="str">
        <f t="shared" si="57"/>
        <v/>
      </c>
      <c r="H88" t="str">
        <f t="shared" si="58"/>
        <v/>
      </c>
      <c r="I88" t="str">
        <f t="shared" si="59"/>
        <v/>
      </c>
      <c r="J88" t="str">
        <f t="shared" si="60"/>
        <v/>
      </c>
      <c r="K88" t="str">
        <f t="shared" si="61"/>
        <v/>
      </c>
      <c r="L88" t="str">
        <f t="shared" si="62"/>
        <v/>
      </c>
      <c r="M88" t="str">
        <f t="shared" si="63"/>
        <v/>
      </c>
      <c r="N88" t="str">
        <f t="shared" si="64"/>
        <v/>
      </c>
      <c r="O88" t="str">
        <f t="shared" si="65"/>
        <v/>
      </c>
      <c r="P88" t="str">
        <f t="shared" si="66"/>
        <v/>
      </c>
      <c r="Q88" t="str">
        <f t="shared" si="67"/>
        <v/>
      </c>
      <c r="R88" t="str">
        <f t="shared" si="68"/>
        <v/>
      </c>
      <c r="S88" t="str">
        <f t="shared" si="69"/>
        <v/>
      </c>
      <c r="T88" t="str">
        <f t="shared" si="70"/>
        <v/>
      </c>
      <c r="U88" t="str">
        <f t="shared" si="71"/>
        <v/>
      </c>
      <c r="V88" t="str">
        <f t="shared" si="72"/>
        <v/>
      </c>
      <c r="W88" t="str">
        <f t="shared" si="73"/>
        <v/>
      </c>
      <c r="X88" t="str">
        <f t="shared" si="74"/>
        <v/>
      </c>
      <c r="Y88" t="str">
        <f t="shared" si="75"/>
        <v>Irányítástechnika, mikrovezérlők (, web)</v>
      </c>
      <c r="Z88" t="str">
        <f t="shared" si="76"/>
        <v/>
      </c>
      <c r="AA88" t="str">
        <f t="shared" si="77"/>
        <v/>
      </c>
      <c r="AB88" t="str">
        <f t="shared" si="78"/>
        <v/>
      </c>
      <c r="AC88" t="str">
        <f t="shared" si="79"/>
        <v/>
      </c>
      <c r="AD88" t="str">
        <f t="shared" si="80"/>
        <v/>
      </c>
      <c r="AE88" t="str">
        <f t="shared" si="81"/>
        <v/>
      </c>
      <c r="AF88" t="str">
        <f t="shared" si="82"/>
        <v/>
      </c>
      <c r="AG88" t="str">
        <f t="shared" si="83"/>
        <v/>
      </c>
      <c r="AH88" t="str">
        <f t="shared" si="84"/>
        <v/>
      </c>
      <c r="AI88" t="str">
        <f t="shared" si="85"/>
        <v/>
      </c>
      <c r="AJ88" t="str">
        <f t="shared" si="86"/>
        <v/>
      </c>
      <c r="AK88" t="str">
        <f t="shared" si="87"/>
        <v/>
      </c>
      <c r="AL88" t="str">
        <f t="shared" si="88"/>
        <v>2136</v>
      </c>
      <c r="AM88" t="str">
        <f t="shared" si="89"/>
        <v/>
      </c>
      <c r="AN88" t="str">
        <f t="shared" si="90"/>
        <v/>
      </c>
      <c r="AO88" t="str">
        <f t="shared" si="91"/>
        <v/>
      </c>
      <c r="AP88" t="str">
        <f t="shared" si="92"/>
        <v/>
      </c>
      <c r="AQ88" t="str">
        <f t="shared" si="93"/>
        <v/>
      </c>
      <c r="AR88" t="str">
        <f t="shared" si="94"/>
        <v/>
      </c>
      <c r="AS88" t="str">
        <f t="shared" si="95"/>
        <v/>
      </c>
      <c r="AT88" t="str">
        <f t="shared" si="96"/>
        <v/>
      </c>
      <c r="AU88" t="str">
        <f t="shared" si="97"/>
        <v/>
      </c>
      <c r="AV88" t="str">
        <f t="shared" si="98"/>
        <v/>
      </c>
      <c r="AW88" t="str">
        <f t="shared" si="99"/>
        <v/>
      </c>
      <c r="AX88" t="str">
        <f t="shared" si="100"/>
        <v>Irányítástechnika, mikrovezérlők (212, web)</v>
      </c>
      <c r="AY88" s="2">
        <v>213</v>
      </c>
      <c r="AZ88" s="2">
        <v>6</v>
      </c>
      <c r="BA88" s="18">
        <f>VLOOKUP(AY88,segéd!$F$9:$G$38,2,FALSE)</f>
        <v>46066</v>
      </c>
      <c r="BB88" s="2" t="str">
        <f>VLOOKUP(AZ88,segéd!$F$1:$G$7,2,FALSE)</f>
        <v>17.00-18.30</v>
      </c>
      <c r="BC88" t="s">
        <v>127</v>
      </c>
      <c r="BD88" t="s">
        <v>179</v>
      </c>
      <c r="BE88" t="s">
        <v>164</v>
      </c>
      <c r="BG88" s="2">
        <v>212</v>
      </c>
      <c r="BH88" s="2" t="s">
        <v>66</v>
      </c>
      <c r="BI88" s="30" t="s">
        <v>1949</v>
      </c>
      <c r="BJ88" s="2">
        <f t="shared" si="101"/>
        <v>46</v>
      </c>
      <c r="BK88" s="2" t="str">
        <f>IF(BF88="","",VLOOKUP(BC88,segéd!O:P,2,FALSE))</f>
        <v/>
      </c>
      <c r="BL88" s="2">
        <f>IF(BG88="","",VLOOKUP(BC88,segéd!T:U,2,FALSE))</f>
        <v>46</v>
      </c>
      <c r="BM88" s="2"/>
      <c r="BN88" s="2"/>
      <c r="BO88" s="2"/>
      <c r="BP88" s="2"/>
      <c r="BQ88" s="2"/>
      <c r="BR88" s="2"/>
      <c r="BS88" s="2"/>
      <c r="BT88" s="2"/>
      <c r="BU88" s="2"/>
      <c r="BZ88" s="2"/>
      <c r="CA88" s="2"/>
      <c r="CD88" s="2"/>
      <c r="CE88" s="2"/>
      <c r="CF88" s="19"/>
      <c r="CG88" s="2"/>
      <c r="CJ88" s="2"/>
      <c r="CP88" s="2"/>
      <c r="CQ88" s="2">
        <v>59</v>
      </c>
      <c r="CR88" s="2"/>
      <c r="CS88" s="2"/>
      <c r="CU88" s="2"/>
      <c r="CV88" s="2"/>
      <c r="DA88" s="19"/>
    </row>
    <row r="89" spans="1:105" x14ac:dyDescent="0.3">
      <c r="A89" t="str">
        <f t="shared" si="51"/>
        <v>2136</v>
      </c>
      <c r="B89" t="str">
        <f t="shared" si="52"/>
        <v xml:space="preserve">Robottechnika (web) </v>
      </c>
      <c r="C89" t="str">
        <f t="shared" si="53"/>
        <v>32136</v>
      </c>
      <c r="D89" t="str">
        <f t="shared" si="54"/>
        <v>Robottechnika (web) 10</v>
      </c>
      <c r="E89" t="str">
        <f t="shared" si="55"/>
        <v>Vavra Gábor2136</v>
      </c>
      <c r="F89" s="24" t="str">
        <f t="shared" si="56"/>
        <v>Robottechnika (Tb. 3, web)</v>
      </c>
      <c r="G89" t="str">
        <f t="shared" si="57"/>
        <v/>
      </c>
      <c r="H89" t="str">
        <f t="shared" si="58"/>
        <v/>
      </c>
      <c r="I89" t="str">
        <f t="shared" si="59"/>
        <v/>
      </c>
      <c r="J89" t="str">
        <f t="shared" si="60"/>
        <v/>
      </c>
      <c r="K89" t="str">
        <f t="shared" si="61"/>
        <v/>
      </c>
      <c r="L89" t="str">
        <f t="shared" si="62"/>
        <v/>
      </c>
      <c r="M89" t="str">
        <f t="shared" si="63"/>
        <v/>
      </c>
      <c r="N89" t="str">
        <f t="shared" si="64"/>
        <v/>
      </c>
      <c r="O89" t="str">
        <f t="shared" si="65"/>
        <v/>
      </c>
      <c r="P89" t="str">
        <f t="shared" si="66"/>
        <v/>
      </c>
      <c r="Q89" t="str">
        <f t="shared" si="67"/>
        <v/>
      </c>
      <c r="R89" t="str">
        <f t="shared" si="68"/>
        <v/>
      </c>
      <c r="S89" t="str">
        <f t="shared" si="69"/>
        <v/>
      </c>
      <c r="T89" t="str">
        <f t="shared" si="70"/>
        <v/>
      </c>
      <c r="U89" t="str">
        <f t="shared" si="71"/>
        <v/>
      </c>
      <c r="V89" t="str">
        <f t="shared" si="72"/>
        <v/>
      </c>
      <c r="W89" t="str">
        <f t="shared" si="73"/>
        <v/>
      </c>
      <c r="X89" t="str">
        <f t="shared" si="74"/>
        <v/>
      </c>
      <c r="Y89" t="str">
        <f t="shared" si="75"/>
        <v>Robottechnika (, web)</v>
      </c>
      <c r="Z89" t="str">
        <f t="shared" si="76"/>
        <v/>
      </c>
      <c r="AA89" t="str">
        <f t="shared" si="77"/>
        <v/>
      </c>
      <c r="AB89" t="str">
        <f t="shared" si="78"/>
        <v/>
      </c>
      <c r="AC89" t="str">
        <f t="shared" si="79"/>
        <v/>
      </c>
      <c r="AD89" t="str">
        <f t="shared" si="80"/>
        <v/>
      </c>
      <c r="AE89" t="str">
        <f t="shared" si="81"/>
        <v/>
      </c>
      <c r="AF89" t="str">
        <f t="shared" si="82"/>
        <v/>
      </c>
      <c r="AG89" t="str">
        <f t="shared" si="83"/>
        <v/>
      </c>
      <c r="AH89" t="str">
        <f t="shared" si="84"/>
        <v/>
      </c>
      <c r="AI89" t="str">
        <f t="shared" si="85"/>
        <v/>
      </c>
      <c r="AJ89" t="str">
        <f t="shared" si="86"/>
        <v/>
      </c>
      <c r="AK89" t="str">
        <f t="shared" si="87"/>
        <v/>
      </c>
      <c r="AL89" t="str">
        <f t="shared" si="88"/>
        <v/>
      </c>
      <c r="AM89" t="str">
        <f t="shared" si="89"/>
        <v/>
      </c>
      <c r="AN89" t="str">
        <f t="shared" si="90"/>
        <v/>
      </c>
      <c r="AO89" t="str">
        <f t="shared" si="91"/>
        <v/>
      </c>
      <c r="AP89" t="str">
        <f t="shared" si="92"/>
        <v/>
      </c>
      <c r="AQ89" t="str">
        <f t="shared" si="93"/>
        <v/>
      </c>
      <c r="AR89" t="str">
        <f t="shared" si="94"/>
        <v/>
      </c>
      <c r="AS89" t="str">
        <f t="shared" si="95"/>
        <v/>
      </c>
      <c r="AT89" t="str">
        <f t="shared" si="96"/>
        <v/>
      </c>
      <c r="AU89" t="str">
        <f t="shared" si="97"/>
        <v/>
      </c>
      <c r="AV89" t="str">
        <f t="shared" si="98"/>
        <v>2136</v>
      </c>
      <c r="AW89" t="str">
        <f t="shared" si="99"/>
        <v/>
      </c>
      <c r="AX89" t="str">
        <f t="shared" si="100"/>
        <v>Robottechnika (3, web)</v>
      </c>
      <c r="AY89" s="2">
        <v>213</v>
      </c>
      <c r="AZ89" s="2">
        <v>6</v>
      </c>
      <c r="BA89" s="18">
        <f>VLOOKUP(AY89,segéd!$F$9:$G$38,2,FALSE)</f>
        <v>46066</v>
      </c>
      <c r="BB89" s="2" t="str">
        <f>VLOOKUP(AZ89,segéd!$F$1:$G$7,2,FALSE)</f>
        <v>17.00-18.30</v>
      </c>
      <c r="BC89" t="s">
        <v>300</v>
      </c>
      <c r="BD89" s="20" t="s">
        <v>424</v>
      </c>
      <c r="BE89" t="s">
        <v>164</v>
      </c>
      <c r="BG89" s="2">
        <v>3</v>
      </c>
      <c r="BH89" s="2" t="s">
        <v>66</v>
      </c>
      <c r="BI89" s="30" t="s">
        <v>1951</v>
      </c>
      <c r="BJ89" s="2">
        <f t="shared" si="101"/>
        <v>10</v>
      </c>
      <c r="BK89" s="2" t="str">
        <f>IF(BF89="","",VLOOKUP(BC89,segéd!O:P,2,FALSE))</f>
        <v/>
      </c>
      <c r="BL89" s="2">
        <f>IF(BG89="","",VLOOKUP(BC89,segéd!T:U,2,FALSE))</f>
        <v>10</v>
      </c>
      <c r="BM89" s="2"/>
      <c r="BN89" s="2"/>
      <c r="BO89" s="2"/>
      <c r="BP89" s="2"/>
      <c r="BQ89" s="2"/>
      <c r="BR89" s="2"/>
      <c r="BS89" s="2"/>
      <c r="BT89" s="2"/>
      <c r="BU89" s="2"/>
      <c r="CA89" s="2"/>
      <c r="CD89" s="2"/>
      <c r="CE89" s="2"/>
      <c r="CF89" s="19"/>
      <c r="CG89" s="2"/>
      <c r="CP89" s="2"/>
      <c r="CR89" s="2"/>
      <c r="CS89" s="2"/>
      <c r="CU89" s="2"/>
      <c r="CV89" s="2"/>
      <c r="DA89" s="19">
        <v>13</v>
      </c>
    </row>
    <row r="90" spans="1:105" x14ac:dyDescent="0.3">
      <c r="A90" t="str">
        <f t="shared" si="51"/>
        <v>otthon2137</v>
      </c>
      <c r="B90" t="str">
        <f t="shared" si="52"/>
        <v>Angol gazdasági szaknyelv I. (otthonról web) 8</v>
      </c>
      <c r="C90" t="str">
        <f t="shared" si="53"/>
        <v>otthon2137</v>
      </c>
      <c r="D90" t="str">
        <f t="shared" si="54"/>
        <v>Angol gazdasági szaknyelv I. (otthonról web) 7</v>
      </c>
      <c r="E90" t="str">
        <f t="shared" si="55"/>
        <v>Balog Mónika2137</v>
      </c>
      <c r="F90" s="24" t="str">
        <f t="shared" si="56"/>
        <v>Angol gazdasági szaknyelv I. (Bp. otthonTb. otthon, otthonról web)</v>
      </c>
      <c r="G90" t="str">
        <f t="shared" si="57"/>
        <v>2137</v>
      </c>
      <c r="H90" t="str">
        <f t="shared" si="58"/>
        <v>2137</v>
      </c>
      <c r="I90" t="str">
        <f t="shared" si="59"/>
        <v/>
      </c>
      <c r="J90" t="str">
        <f t="shared" si="60"/>
        <v/>
      </c>
      <c r="K90" t="str">
        <f t="shared" si="61"/>
        <v/>
      </c>
      <c r="L90" t="str">
        <f t="shared" si="62"/>
        <v/>
      </c>
      <c r="M90" t="str">
        <f t="shared" si="63"/>
        <v/>
      </c>
      <c r="N90" t="str">
        <f t="shared" si="64"/>
        <v/>
      </c>
      <c r="O90" t="str">
        <f t="shared" si="65"/>
        <v/>
      </c>
      <c r="P90" t="str">
        <f t="shared" si="66"/>
        <v/>
      </c>
      <c r="Q90" t="str">
        <f t="shared" si="67"/>
        <v/>
      </c>
      <c r="R90" t="str">
        <f t="shared" si="68"/>
        <v/>
      </c>
      <c r="S90" t="str">
        <f t="shared" si="69"/>
        <v/>
      </c>
      <c r="T90" t="str">
        <f t="shared" si="70"/>
        <v/>
      </c>
      <c r="U90" t="str">
        <f t="shared" si="71"/>
        <v/>
      </c>
      <c r="V90" t="str">
        <f t="shared" si="72"/>
        <v/>
      </c>
      <c r="W90" t="str">
        <f t="shared" si="73"/>
        <v/>
      </c>
      <c r="X90" t="str">
        <f t="shared" si="74"/>
        <v/>
      </c>
      <c r="Y90" t="str">
        <f t="shared" si="75"/>
        <v>Angol gazdasági szaknyelv I. (otthon, otthonról web)</v>
      </c>
      <c r="Z90" t="str">
        <f t="shared" si="76"/>
        <v>2137</v>
      </c>
      <c r="AA90" t="str">
        <f t="shared" si="77"/>
        <v/>
      </c>
      <c r="AB90" t="str">
        <f t="shared" si="78"/>
        <v/>
      </c>
      <c r="AC90" t="str">
        <f t="shared" si="79"/>
        <v/>
      </c>
      <c r="AD90" t="str">
        <f t="shared" si="80"/>
        <v/>
      </c>
      <c r="AE90" t="str">
        <f t="shared" si="81"/>
        <v/>
      </c>
      <c r="AF90" t="str">
        <f t="shared" si="82"/>
        <v/>
      </c>
      <c r="AG90" t="str">
        <f t="shared" si="83"/>
        <v/>
      </c>
      <c r="AH90" t="str">
        <f t="shared" si="84"/>
        <v/>
      </c>
      <c r="AI90" t="str">
        <f t="shared" si="85"/>
        <v/>
      </c>
      <c r="AJ90" t="str">
        <f t="shared" si="86"/>
        <v/>
      </c>
      <c r="AK90" t="str">
        <f t="shared" si="87"/>
        <v/>
      </c>
      <c r="AL90" t="str">
        <f t="shared" si="88"/>
        <v/>
      </c>
      <c r="AM90" t="str">
        <f t="shared" si="89"/>
        <v/>
      </c>
      <c r="AN90" t="str">
        <f t="shared" si="90"/>
        <v/>
      </c>
      <c r="AO90" t="str">
        <f t="shared" si="91"/>
        <v/>
      </c>
      <c r="AP90" t="str">
        <f t="shared" si="92"/>
        <v/>
      </c>
      <c r="AQ90" t="str">
        <f t="shared" si="93"/>
        <v/>
      </c>
      <c r="AR90" t="str">
        <f t="shared" si="94"/>
        <v/>
      </c>
      <c r="AS90" t="str">
        <f t="shared" si="95"/>
        <v/>
      </c>
      <c r="AT90" t="str">
        <f t="shared" si="96"/>
        <v/>
      </c>
      <c r="AU90" t="str">
        <f t="shared" si="97"/>
        <v/>
      </c>
      <c r="AV90" t="str">
        <f t="shared" si="98"/>
        <v/>
      </c>
      <c r="AW90" t="str">
        <f t="shared" si="99"/>
        <v/>
      </c>
      <c r="AX90" t="str">
        <f t="shared" si="100"/>
        <v>Angol gazdasági szaknyelv I. (otthon, otthonról web)</v>
      </c>
      <c r="AY90" s="2">
        <v>213</v>
      </c>
      <c r="AZ90" s="2">
        <v>7</v>
      </c>
      <c r="BA90" s="18">
        <f>VLOOKUP(AY90,segéd!$F$9:$G$38,2,FALSE)</f>
        <v>46066</v>
      </c>
      <c r="BB90" s="2" t="str">
        <f>VLOOKUP(AZ90,segéd!$F$1:$G$7,2,FALSE)</f>
        <v>18.45-20.15</v>
      </c>
      <c r="BC90" t="s">
        <v>1489</v>
      </c>
      <c r="BD90" t="s">
        <v>85</v>
      </c>
      <c r="BE90" t="s">
        <v>167</v>
      </c>
      <c r="BF90" s="19" t="s">
        <v>484</v>
      </c>
      <c r="BG90" s="2" t="s">
        <v>484</v>
      </c>
      <c r="BH90" s="2" t="s">
        <v>485</v>
      </c>
      <c r="BI90" s="30" t="s">
        <v>2048</v>
      </c>
      <c r="BJ90" s="2">
        <f t="shared" si="101"/>
        <v>15</v>
      </c>
      <c r="BK90" s="2">
        <f>IF(BF90="","",VLOOKUP(BC90,segéd!O:P,2,FALSE))</f>
        <v>8</v>
      </c>
      <c r="BL90" s="2">
        <f>IF(BG90="","",VLOOKUP(BC90,segéd!T:U,2,FALSE))</f>
        <v>7</v>
      </c>
      <c r="BM90" s="2">
        <v>0</v>
      </c>
      <c r="BN90" s="2">
        <v>0</v>
      </c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>
        <v>5</v>
      </c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Y90" s="2"/>
    </row>
    <row r="91" spans="1:105" x14ac:dyDescent="0.3">
      <c r="A91" t="str">
        <f t="shared" si="51"/>
        <v>otthon2137</v>
      </c>
      <c r="B91" t="str">
        <f t="shared" si="52"/>
        <v>Angol gazdasági szaknyelv II., 2. csop. (otthonról web) 20</v>
      </c>
      <c r="C91" t="str">
        <f t="shared" si="53"/>
        <v>2137</v>
      </c>
      <c r="D91" t="str">
        <f t="shared" si="54"/>
        <v xml:space="preserve">Angol gazdasági szaknyelv II., 2. csop. (otthonról web) </v>
      </c>
      <c r="E91" t="str">
        <f t="shared" si="55"/>
        <v>Ferencz-Antal Klára2137</v>
      </c>
      <c r="F91" s="24" t="str">
        <f t="shared" si="56"/>
        <v>Angol gazdasági szaknyelv II., 2. csop. (Bp. otthon, otthonról web)</v>
      </c>
      <c r="G91" t="str">
        <f t="shared" si="57"/>
        <v>2137</v>
      </c>
      <c r="H91" t="str">
        <f t="shared" si="58"/>
        <v>2137</v>
      </c>
      <c r="I91" t="str">
        <f t="shared" si="59"/>
        <v/>
      </c>
      <c r="J91" t="str">
        <f t="shared" si="60"/>
        <v/>
      </c>
      <c r="K91" t="str">
        <f t="shared" si="61"/>
        <v/>
      </c>
      <c r="L91" t="str">
        <f t="shared" si="62"/>
        <v/>
      </c>
      <c r="M91" t="str">
        <f t="shared" si="63"/>
        <v/>
      </c>
      <c r="N91" t="str">
        <f t="shared" si="64"/>
        <v/>
      </c>
      <c r="O91" t="str">
        <f t="shared" si="65"/>
        <v/>
      </c>
      <c r="P91" t="str">
        <f t="shared" si="66"/>
        <v/>
      </c>
      <c r="Q91" t="str">
        <f t="shared" si="67"/>
        <v/>
      </c>
      <c r="R91" t="str">
        <f t="shared" si="68"/>
        <v/>
      </c>
      <c r="S91" t="str">
        <f t="shared" si="69"/>
        <v/>
      </c>
      <c r="T91" t="str">
        <f t="shared" si="70"/>
        <v/>
      </c>
      <c r="U91" t="str">
        <f t="shared" si="71"/>
        <v/>
      </c>
      <c r="V91" t="str">
        <f t="shared" si="72"/>
        <v/>
      </c>
      <c r="W91" t="str">
        <f t="shared" si="73"/>
        <v/>
      </c>
      <c r="X91" t="str">
        <f t="shared" si="74"/>
        <v/>
      </c>
      <c r="Y91" t="str">
        <f t="shared" si="75"/>
        <v>Angol gazdasági szaknyelv II., 2. csop. (otthon, otthonról web)</v>
      </c>
      <c r="Z91" t="str">
        <f t="shared" si="76"/>
        <v/>
      </c>
      <c r="AA91" t="str">
        <f t="shared" si="77"/>
        <v/>
      </c>
      <c r="AB91" t="str">
        <f t="shared" si="78"/>
        <v/>
      </c>
      <c r="AC91" t="str">
        <f t="shared" si="79"/>
        <v/>
      </c>
      <c r="AD91" t="str">
        <f t="shared" si="80"/>
        <v/>
      </c>
      <c r="AE91" t="str">
        <f t="shared" si="81"/>
        <v/>
      </c>
      <c r="AF91" t="str">
        <f t="shared" si="82"/>
        <v/>
      </c>
      <c r="AG91" t="str">
        <f t="shared" si="83"/>
        <v/>
      </c>
      <c r="AH91" t="str">
        <f t="shared" si="84"/>
        <v/>
      </c>
      <c r="AI91" t="str">
        <f t="shared" si="85"/>
        <v/>
      </c>
      <c r="AJ91" t="str">
        <f t="shared" si="86"/>
        <v/>
      </c>
      <c r="AK91" t="str">
        <f t="shared" si="87"/>
        <v/>
      </c>
      <c r="AL91" t="str">
        <f t="shared" si="88"/>
        <v/>
      </c>
      <c r="AM91" t="str">
        <f t="shared" si="89"/>
        <v/>
      </c>
      <c r="AN91" t="str">
        <f t="shared" si="90"/>
        <v/>
      </c>
      <c r="AO91" t="str">
        <f t="shared" si="91"/>
        <v/>
      </c>
      <c r="AP91" t="str">
        <f t="shared" si="92"/>
        <v/>
      </c>
      <c r="AQ91" t="str">
        <f t="shared" si="93"/>
        <v/>
      </c>
      <c r="AR91" t="str">
        <f t="shared" si="94"/>
        <v/>
      </c>
      <c r="AS91" t="str">
        <f t="shared" si="95"/>
        <v/>
      </c>
      <c r="AT91" t="str">
        <f t="shared" si="96"/>
        <v/>
      </c>
      <c r="AU91" t="str">
        <f t="shared" si="97"/>
        <v/>
      </c>
      <c r="AV91" t="str">
        <f t="shared" si="98"/>
        <v/>
      </c>
      <c r="AW91" t="str">
        <f t="shared" si="99"/>
        <v/>
      </c>
      <c r="AX91" t="str">
        <f t="shared" si="100"/>
        <v>Angol gazdasági szaknyelv II., 2. csop. (, otthonról web)</v>
      </c>
      <c r="AY91" s="2">
        <v>213</v>
      </c>
      <c r="AZ91" s="2">
        <v>7</v>
      </c>
      <c r="BA91" s="18">
        <f>VLOOKUP(AY91,segéd!$F$9:$G$38,2,FALSE)</f>
        <v>46066</v>
      </c>
      <c r="BB91" s="2" t="str">
        <f>VLOOKUP(AZ91,segéd!$F$1:$G$7,2,FALSE)</f>
        <v>18.45-20.15</v>
      </c>
      <c r="BC91" t="s">
        <v>253</v>
      </c>
      <c r="BD91" t="s">
        <v>309</v>
      </c>
      <c r="BE91" t="s">
        <v>165</v>
      </c>
      <c r="BF91" s="19" t="s">
        <v>484</v>
      </c>
      <c r="BH91" s="19" t="s">
        <v>485</v>
      </c>
      <c r="BI91" s="30" t="s">
        <v>1956</v>
      </c>
      <c r="BJ91" s="2">
        <f t="shared" si="101"/>
        <v>20</v>
      </c>
      <c r="BK91" s="2">
        <f>IF(BF91="","",VLOOKUP(BC91,segéd!O:P,2,FALSE))</f>
        <v>20</v>
      </c>
      <c r="BL91" s="2" t="str">
        <f>IF(BG91="","",VLOOKUP(BC91,segéd!T:U,2,FALSE))</f>
        <v/>
      </c>
      <c r="BM91" s="2">
        <v>19</v>
      </c>
      <c r="BN91" s="2">
        <v>3</v>
      </c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H91" s="2"/>
      <c r="CI91" s="2"/>
      <c r="CJ91" s="2"/>
      <c r="CK91" s="2"/>
      <c r="CL91" s="2"/>
      <c r="CM91" s="2"/>
      <c r="CN91" s="2"/>
      <c r="CO91" s="2"/>
      <c r="CP91" s="2"/>
      <c r="CR91" s="2"/>
      <c r="CS91" s="2"/>
      <c r="CT91" s="2"/>
      <c r="CU91" s="2"/>
      <c r="CV91" s="2"/>
      <c r="CY91" s="2"/>
    </row>
    <row r="92" spans="1:105" x14ac:dyDescent="0.3">
      <c r="A92" t="str">
        <f t="shared" si="51"/>
        <v>2137</v>
      </c>
      <c r="B92" t="str">
        <f t="shared" si="52"/>
        <v xml:space="preserve">Fizikai alapismeretek (19.30-ig, web) </v>
      </c>
      <c r="C92" t="str">
        <f t="shared" si="53"/>
        <v>2152137</v>
      </c>
      <c r="D92" t="str">
        <f t="shared" si="54"/>
        <v>Fizikai alapismeretek (19.30-ig, web) 26</v>
      </c>
      <c r="E92" t="str">
        <f t="shared" si="55"/>
        <v>Lábszki József2137</v>
      </c>
      <c r="F92" s="24" t="str">
        <f t="shared" si="56"/>
        <v>Fizikai alapismeretek (Tb. 215, 19.30-ig, web)</v>
      </c>
      <c r="G92" t="str">
        <f t="shared" si="57"/>
        <v/>
      </c>
      <c r="H92" t="str">
        <f t="shared" si="58"/>
        <v/>
      </c>
      <c r="I92" t="str">
        <f t="shared" si="59"/>
        <v/>
      </c>
      <c r="J92" t="str">
        <f t="shared" si="60"/>
        <v/>
      </c>
      <c r="K92" t="str">
        <f t="shared" si="61"/>
        <v/>
      </c>
      <c r="L92" t="str">
        <f t="shared" si="62"/>
        <v/>
      </c>
      <c r="M92" t="str">
        <f t="shared" si="63"/>
        <v/>
      </c>
      <c r="N92" t="str">
        <f t="shared" si="64"/>
        <v/>
      </c>
      <c r="O92" t="str">
        <f t="shared" si="65"/>
        <v/>
      </c>
      <c r="P92" t="str">
        <f t="shared" si="66"/>
        <v/>
      </c>
      <c r="Q92" t="str">
        <f t="shared" si="67"/>
        <v/>
      </c>
      <c r="R92" t="str">
        <f t="shared" si="68"/>
        <v/>
      </c>
      <c r="S92" t="str">
        <f t="shared" si="69"/>
        <v/>
      </c>
      <c r="T92" t="str">
        <f t="shared" si="70"/>
        <v/>
      </c>
      <c r="U92" t="str">
        <f t="shared" si="71"/>
        <v/>
      </c>
      <c r="V92" t="str">
        <f t="shared" si="72"/>
        <v/>
      </c>
      <c r="W92" t="str">
        <f t="shared" si="73"/>
        <v/>
      </c>
      <c r="X92" t="str">
        <f t="shared" si="74"/>
        <v/>
      </c>
      <c r="Y92" t="str">
        <f t="shared" si="75"/>
        <v>Fizikai alapismeretek (, 19.30-ig, web)</v>
      </c>
      <c r="Z92" t="str">
        <f t="shared" si="76"/>
        <v/>
      </c>
      <c r="AA92" t="str">
        <f t="shared" si="77"/>
        <v/>
      </c>
      <c r="AB92" t="str">
        <f t="shared" si="78"/>
        <v>2137</v>
      </c>
      <c r="AC92" t="str">
        <f t="shared" si="79"/>
        <v>2137</v>
      </c>
      <c r="AD92" t="str">
        <f t="shared" si="80"/>
        <v/>
      </c>
      <c r="AE92" t="str">
        <f t="shared" si="81"/>
        <v/>
      </c>
      <c r="AF92" t="str">
        <f t="shared" si="82"/>
        <v/>
      </c>
      <c r="AG92" t="str">
        <f t="shared" si="83"/>
        <v/>
      </c>
      <c r="AH92" t="str">
        <f t="shared" si="84"/>
        <v/>
      </c>
      <c r="AI92" t="str">
        <f t="shared" si="85"/>
        <v/>
      </c>
      <c r="AJ92" t="str">
        <f t="shared" si="86"/>
        <v/>
      </c>
      <c r="AK92" t="str">
        <f t="shared" si="87"/>
        <v/>
      </c>
      <c r="AL92" t="str">
        <f t="shared" si="88"/>
        <v/>
      </c>
      <c r="AM92" t="str">
        <f t="shared" si="89"/>
        <v/>
      </c>
      <c r="AN92" t="str">
        <f t="shared" si="90"/>
        <v/>
      </c>
      <c r="AO92" t="str">
        <f t="shared" si="91"/>
        <v/>
      </c>
      <c r="AP92" t="str">
        <f t="shared" si="92"/>
        <v/>
      </c>
      <c r="AQ92" t="str">
        <f t="shared" si="93"/>
        <v/>
      </c>
      <c r="AR92" t="str">
        <f t="shared" si="94"/>
        <v/>
      </c>
      <c r="AS92" t="str">
        <f t="shared" si="95"/>
        <v/>
      </c>
      <c r="AT92" t="str">
        <f t="shared" si="96"/>
        <v/>
      </c>
      <c r="AU92" t="str">
        <f t="shared" si="97"/>
        <v/>
      </c>
      <c r="AV92" t="str">
        <f t="shared" si="98"/>
        <v/>
      </c>
      <c r="AW92" t="str">
        <f t="shared" si="99"/>
        <v/>
      </c>
      <c r="AX92" t="str">
        <f t="shared" si="100"/>
        <v>Fizikai alapismeretek (215, 19.30-ig, web)</v>
      </c>
      <c r="AY92" s="2">
        <v>213</v>
      </c>
      <c r="AZ92" s="2">
        <v>7</v>
      </c>
      <c r="BA92" s="18">
        <f>VLOOKUP(AY92,segéd!$F$9:$G$38,2,FALSE)</f>
        <v>46066</v>
      </c>
      <c r="BB92" s="2" t="str">
        <f>VLOOKUP(AZ92,segéd!$F$1:$G$7,2,FALSE)</f>
        <v>18.45-20.15</v>
      </c>
      <c r="BC92" t="s">
        <v>269</v>
      </c>
      <c r="BD92" t="s">
        <v>268</v>
      </c>
      <c r="BE92" t="s">
        <v>164</v>
      </c>
      <c r="BG92" s="2">
        <v>215</v>
      </c>
      <c r="BH92" s="2" t="s">
        <v>321</v>
      </c>
      <c r="BI92" s="30" t="s">
        <v>1917</v>
      </c>
      <c r="BJ92" s="2">
        <f t="shared" si="101"/>
        <v>26</v>
      </c>
      <c r="BK92" s="2" t="str">
        <f>IF(BF92="","",VLOOKUP(BC92,segéd!O:P,2,FALSE))</f>
        <v/>
      </c>
      <c r="BL92" s="2">
        <f>IF(BG92="","",VLOOKUP(BC92,segéd!T:U,2,FALSE))</f>
        <v>26</v>
      </c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G92" s="2">
        <v>19</v>
      </c>
      <c r="CH92" s="2">
        <v>19</v>
      </c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Y92" s="2"/>
    </row>
    <row r="93" spans="1:105" x14ac:dyDescent="0.3">
      <c r="A93" t="str">
        <f t="shared" si="51"/>
        <v>2137</v>
      </c>
      <c r="B93" t="str">
        <f t="shared" si="52"/>
        <v xml:space="preserve">Irányítástechnika, mikrovezérlők (web) </v>
      </c>
      <c r="C93" t="str">
        <f t="shared" si="53"/>
        <v>2122137</v>
      </c>
      <c r="D93" t="str">
        <f t="shared" si="54"/>
        <v>Irányítástechnika, mikrovezérlők (web) 46</v>
      </c>
      <c r="E93" t="str">
        <f t="shared" si="55"/>
        <v>Szilágyi Zoltán2137</v>
      </c>
      <c r="F93" s="24" t="str">
        <f t="shared" si="56"/>
        <v>Irányítástechnika, mikrovezérlők (Tb. 212, web)</v>
      </c>
      <c r="G93" t="str">
        <f t="shared" si="57"/>
        <v/>
      </c>
      <c r="H93" t="str">
        <f t="shared" si="58"/>
        <v/>
      </c>
      <c r="I93" t="str">
        <f t="shared" si="59"/>
        <v/>
      </c>
      <c r="J93" t="str">
        <f t="shared" si="60"/>
        <v/>
      </c>
      <c r="K93" t="str">
        <f t="shared" si="61"/>
        <v/>
      </c>
      <c r="L93" t="str">
        <f t="shared" si="62"/>
        <v/>
      </c>
      <c r="M93" t="str">
        <f t="shared" si="63"/>
        <v/>
      </c>
      <c r="N93" t="str">
        <f t="shared" si="64"/>
        <v/>
      </c>
      <c r="O93" t="str">
        <f t="shared" si="65"/>
        <v/>
      </c>
      <c r="P93" t="str">
        <f t="shared" si="66"/>
        <v/>
      </c>
      <c r="Q93" t="str">
        <f t="shared" si="67"/>
        <v/>
      </c>
      <c r="R93" t="str">
        <f t="shared" si="68"/>
        <v/>
      </c>
      <c r="S93" t="str">
        <f t="shared" si="69"/>
        <v/>
      </c>
      <c r="T93" t="str">
        <f t="shared" si="70"/>
        <v/>
      </c>
      <c r="U93" t="str">
        <f t="shared" si="71"/>
        <v/>
      </c>
      <c r="V93" t="str">
        <f t="shared" si="72"/>
        <v/>
      </c>
      <c r="W93" t="str">
        <f t="shared" si="73"/>
        <v/>
      </c>
      <c r="X93" t="str">
        <f t="shared" si="74"/>
        <v/>
      </c>
      <c r="Y93" t="str">
        <f t="shared" si="75"/>
        <v>Irányítástechnika, mikrovezérlők (, web)</v>
      </c>
      <c r="Z93" t="str">
        <f t="shared" si="76"/>
        <v/>
      </c>
      <c r="AA93" t="str">
        <f t="shared" si="77"/>
        <v/>
      </c>
      <c r="AB93" t="str">
        <f t="shared" si="78"/>
        <v/>
      </c>
      <c r="AC93" t="str">
        <f t="shared" si="79"/>
        <v/>
      </c>
      <c r="AD93" t="str">
        <f t="shared" si="80"/>
        <v/>
      </c>
      <c r="AE93" t="str">
        <f t="shared" si="81"/>
        <v/>
      </c>
      <c r="AF93" t="str">
        <f t="shared" si="82"/>
        <v/>
      </c>
      <c r="AG93" t="str">
        <f t="shared" si="83"/>
        <v/>
      </c>
      <c r="AH93" t="str">
        <f t="shared" si="84"/>
        <v/>
      </c>
      <c r="AI93" t="str">
        <f t="shared" si="85"/>
        <v/>
      </c>
      <c r="AJ93" t="str">
        <f t="shared" si="86"/>
        <v/>
      </c>
      <c r="AK93" t="str">
        <f t="shared" si="87"/>
        <v/>
      </c>
      <c r="AL93" t="str">
        <f t="shared" si="88"/>
        <v>2137</v>
      </c>
      <c r="AM93" t="str">
        <f t="shared" si="89"/>
        <v/>
      </c>
      <c r="AN93" t="str">
        <f t="shared" si="90"/>
        <v/>
      </c>
      <c r="AO93" t="str">
        <f t="shared" si="91"/>
        <v/>
      </c>
      <c r="AP93" t="str">
        <f t="shared" si="92"/>
        <v/>
      </c>
      <c r="AQ93" t="str">
        <f t="shared" si="93"/>
        <v/>
      </c>
      <c r="AR93" t="str">
        <f t="shared" si="94"/>
        <v/>
      </c>
      <c r="AS93" t="str">
        <f t="shared" si="95"/>
        <v/>
      </c>
      <c r="AT93" t="str">
        <f t="shared" si="96"/>
        <v/>
      </c>
      <c r="AU93" t="str">
        <f t="shared" si="97"/>
        <v/>
      </c>
      <c r="AV93" t="str">
        <f t="shared" si="98"/>
        <v/>
      </c>
      <c r="AW93" t="str">
        <f t="shared" si="99"/>
        <v/>
      </c>
      <c r="AX93" t="str">
        <f t="shared" si="100"/>
        <v>Irányítástechnika, mikrovezérlők (212, web)</v>
      </c>
      <c r="AY93" s="2">
        <v>213</v>
      </c>
      <c r="AZ93" s="2">
        <v>7</v>
      </c>
      <c r="BA93" s="18">
        <f>VLOOKUP(AY93,segéd!$F$9:$G$38,2,FALSE)</f>
        <v>46066</v>
      </c>
      <c r="BB93" s="2" t="str">
        <f>VLOOKUP(AZ93,segéd!$F$1:$G$7,2,FALSE)</f>
        <v>18.45-20.15</v>
      </c>
      <c r="BC93" t="s">
        <v>127</v>
      </c>
      <c r="BD93" t="s">
        <v>179</v>
      </c>
      <c r="BE93" t="s">
        <v>164</v>
      </c>
      <c r="BG93" s="2">
        <v>212</v>
      </c>
      <c r="BH93" s="2" t="s">
        <v>66</v>
      </c>
      <c r="BI93" s="30" t="s">
        <v>1949</v>
      </c>
      <c r="BJ93" s="2">
        <f t="shared" si="101"/>
        <v>46</v>
      </c>
      <c r="BK93" s="2" t="str">
        <f>IF(BF93="","",VLOOKUP(BC93,segéd!O:P,2,FALSE))</f>
        <v/>
      </c>
      <c r="BL93" s="2">
        <f>IF(BG93="","",VLOOKUP(BC93,segéd!T:U,2,FALSE))</f>
        <v>46</v>
      </c>
      <c r="BM93" s="2"/>
      <c r="BN93" s="2"/>
      <c r="BO93" s="2"/>
      <c r="BP93" s="2"/>
      <c r="BQ93" s="2"/>
      <c r="BR93" s="2"/>
      <c r="BS93" s="2"/>
      <c r="BT93" s="2"/>
      <c r="BU93" s="2"/>
      <c r="BZ93" s="2"/>
      <c r="CA93" s="2"/>
      <c r="CD93" s="2"/>
      <c r="CE93" s="2"/>
      <c r="CF93" s="19"/>
      <c r="CG93" s="2"/>
      <c r="CJ93" s="2"/>
      <c r="CP93" s="2"/>
      <c r="CQ93" s="2">
        <v>59</v>
      </c>
      <c r="CR93" s="2"/>
      <c r="CS93" s="2"/>
      <c r="CU93" s="2"/>
      <c r="CV93" s="2"/>
      <c r="DA93" s="19"/>
    </row>
    <row r="94" spans="1:105" x14ac:dyDescent="0.3">
      <c r="A94" t="str">
        <f t="shared" si="51"/>
        <v>2137</v>
      </c>
      <c r="B94" t="str">
        <f t="shared" si="52"/>
        <v xml:space="preserve">Robottechnika (web) </v>
      </c>
      <c r="C94" t="str">
        <f t="shared" si="53"/>
        <v>32137</v>
      </c>
      <c r="D94" t="str">
        <f t="shared" si="54"/>
        <v>Robottechnika (web) 10</v>
      </c>
      <c r="E94" t="str">
        <f t="shared" si="55"/>
        <v>Vavra Gábor2137</v>
      </c>
      <c r="F94" s="24" t="str">
        <f t="shared" si="56"/>
        <v>Robottechnika (Tb. 3, web)</v>
      </c>
      <c r="G94" t="str">
        <f t="shared" si="57"/>
        <v/>
      </c>
      <c r="H94" t="str">
        <f t="shared" si="58"/>
        <v/>
      </c>
      <c r="I94" t="str">
        <f t="shared" si="59"/>
        <v/>
      </c>
      <c r="J94" t="str">
        <f t="shared" si="60"/>
        <v/>
      </c>
      <c r="K94" t="str">
        <f t="shared" si="61"/>
        <v/>
      </c>
      <c r="L94" t="str">
        <f t="shared" si="62"/>
        <v/>
      </c>
      <c r="M94" t="str">
        <f t="shared" si="63"/>
        <v/>
      </c>
      <c r="N94" t="str">
        <f t="shared" si="64"/>
        <v/>
      </c>
      <c r="O94" t="str">
        <f t="shared" si="65"/>
        <v/>
      </c>
      <c r="P94" t="str">
        <f t="shared" si="66"/>
        <v/>
      </c>
      <c r="Q94" t="str">
        <f t="shared" si="67"/>
        <v/>
      </c>
      <c r="R94" t="str">
        <f t="shared" si="68"/>
        <v/>
      </c>
      <c r="S94" t="str">
        <f t="shared" si="69"/>
        <v/>
      </c>
      <c r="T94" t="str">
        <f t="shared" si="70"/>
        <v/>
      </c>
      <c r="U94" t="str">
        <f t="shared" si="71"/>
        <v/>
      </c>
      <c r="V94" t="str">
        <f t="shared" si="72"/>
        <v/>
      </c>
      <c r="W94" t="str">
        <f t="shared" si="73"/>
        <v/>
      </c>
      <c r="X94" t="str">
        <f t="shared" si="74"/>
        <v/>
      </c>
      <c r="Y94" t="str">
        <f t="shared" si="75"/>
        <v>Robottechnika (, web)</v>
      </c>
      <c r="Z94" t="str">
        <f t="shared" si="76"/>
        <v/>
      </c>
      <c r="AA94" t="str">
        <f t="shared" si="77"/>
        <v/>
      </c>
      <c r="AB94" t="str">
        <f t="shared" si="78"/>
        <v/>
      </c>
      <c r="AC94" t="str">
        <f t="shared" si="79"/>
        <v/>
      </c>
      <c r="AD94" t="str">
        <f t="shared" si="80"/>
        <v/>
      </c>
      <c r="AE94" t="str">
        <f t="shared" si="81"/>
        <v/>
      </c>
      <c r="AF94" t="str">
        <f t="shared" si="82"/>
        <v/>
      </c>
      <c r="AG94" t="str">
        <f t="shared" si="83"/>
        <v/>
      </c>
      <c r="AH94" t="str">
        <f t="shared" si="84"/>
        <v/>
      </c>
      <c r="AI94" t="str">
        <f t="shared" si="85"/>
        <v/>
      </c>
      <c r="AJ94" t="str">
        <f t="shared" si="86"/>
        <v/>
      </c>
      <c r="AK94" t="str">
        <f t="shared" si="87"/>
        <v/>
      </c>
      <c r="AL94" t="str">
        <f t="shared" si="88"/>
        <v/>
      </c>
      <c r="AM94" t="str">
        <f t="shared" si="89"/>
        <v/>
      </c>
      <c r="AN94" t="str">
        <f t="shared" si="90"/>
        <v/>
      </c>
      <c r="AO94" t="str">
        <f t="shared" si="91"/>
        <v/>
      </c>
      <c r="AP94" t="str">
        <f t="shared" si="92"/>
        <v/>
      </c>
      <c r="AQ94" t="str">
        <f t="shared" si="93"/>
        <v/>
      </c>
      <c r="AR94" t="str">
        <f t="shared" si="94"/>
        <v/>
      </c>
      <c r="AS94" t="str">
        <f t="shared" si="95"/>
        <v/>
      </c>
      <c r="AT94" t="str">
        <f t="shared" si="96"/>
        <v/>
      </c>
      <c r="AU94" t="str">
        <f t="shared" si="97"/>
        <v/>
      </c>
      <c r="AV94" t="str">
        <f t="shared" si="98"/>
        <v>2137</v>
      </c>
      <c r="AW94" t="str">
        <f t="shared" si="99"/>
        <v/>
      </c>
      <c r="AX94" t="str">
        <f t="shared" si="100"/>
        <v>Robottechnika (3, web)</v>
      </c>
      <c r="AY94" s="2">
        <v>213</v>
      </c>
      <c r="AZ94" s="2">
        <v>7</v>
      </c>
      <c r="BA94" s="18">
        <f>VLOOKUP(AY94,segéd!$F$9:$G$38,2,FALSE)</f>
        <v>46066</v>
      </c>
      <c r="BB94" s="2" t="str">
        <f>VLOOKUP(AZ94,segéd!$F$1:$G$7,2,FALSE)</f>
        <v>18.45-20.15</v>
      </c>
      <c r="BC94" t="s">
        <v>300</v>
      </c>
      <c r="BD94" s="20" t="s">
        <v>424</v>
      </c>
      <c r="BE94" t="s">
        <v>164</v>
      </c>
      <c r="BG94" s="2">
        <v>3</v>
      </c>
      <c r="BH94" s="2" t="s">
        <v>66</v>
      </c>
      <c r="BI94" s="30" t="s">
        <v>1951</v>
      </c>
      <c r="BJ94" s="2">
        <f t="shared" si="101"/>
        <v>10</v>
      </c>
      <c r="BK94" s="2" t="str">
        <f>IF(BF94="","",VLOOKUP(BC94,segéd!O:P,2,FALSE))</f>
        <v/>
      </c>
      <c r="BL94" s="2">
        <f>IF(BG94="","",VLOOKUP(BC94,segéd!T:U,2,FALSE))</f>
        <v>10</v>
      </c>
      <c r="BM94" s="2"/>
      <c r="BN94" s="2"/>
      <c r="BO94" s="2"/>
      <c r="BP94" s="2"/>
      <c r="BQ94" s="2"/>
      <c r="BR94" s="2"/>
      <c r="BS94" s="2"/>
      <c r="BT94" s="2"/>
      <c r="BU94" s="2"/>
      <c r="CA94" s="2"/>
      <c r="CD94" s="2"/>
      <c r="CE94" s="2"/>
      <c r="CF94" s="19"/>
      <c r="CG94" s="2"/>
      <c r="CP94" s="2"/>
      <c r="CR94" s="2"/>
      <c r="CS94" s="2"/>
      <c r="CU94" s="2"/>
      <c r="CV94" s="2"/>
      <c r="DA94" s="19">
        <v>13</v>
      </c>
    </row>
    <row r="95" spans="1:105" x14ac:dyDescent="0.3">
      <c r="A95" t="str">
        <f t="shared" si="51"/>
        <v>2142141</v>
      </c>
      <c r="B95" t="str">
        <f t="shared" si="52"/>
        <v>Bev. az ellátási láncok men. (otthonról web) 4</v>
      </c>
      <c r="C95" t="str">
        <f t="shared" si="53"/>
        <v>2141</v>
      </c>
      <c r="D95" t="str">
        <f t="shared" si="54"/>
        <v xml:space="preserve">Bev. az ellátási láncok men. (otthonról web) </v>
      </c>
      <c r="E95" t="str">
        <f t="shared" si="55"/>
        <v>Lakatos Péter2141</v>
      </c>
      <c r="F95" s="24" t="str">
        <f t="shared" si="56"/>
        <v>Bev. az ellátási láncok men. (Bp. 214, otthonról web)</v>
      </c>
      <c r="G95" t="str">
        <f t="shared" si="57"/>
        <v/>
      </c>
      <c r="H95" t="str">
        <f t="shared" si="58"/>
        <v/>
      </c>
      <c r="I95" t="str">
        <f t="shared" si="59"/>
        <v/>
      </c>
      <c r="J95" t="str">
        <f t="shared" si="60"/>
        <v/>
      </c>
      <c r="K95" t="str">
        <f t="shared" si="61"/>
        <v>2141</v>
      </c>
      <c r="L95" t="str">
        <f t="shared" si="62"/>
        <v/>
      </c>
      <c r="M95" t="str">
        <f t="shared" si="63"/>
        <v/>
      </c>
      <c r="N95" t="str">
        <f t="shared" si="64"/>
        <v/>
      </c>
      <c r="O95" t="str">
        <f t="shared" si="65"/>
        <v/>
      </c>
      <c r="P95" t="str">
        <f t="shared" si="66"/>
        <v/>
      </c>
      <c r="Q95" t="str">
        <f t="shared" si="67"/>
        <v/>
      </c>
      <c r="R95" t="str">
        <f t="shared" si="68"/>
        <v/>
      </c>
      <c r="S95" t="str">
        <f t="shared" si="69"/>
        <v/>
      </c>
      <c r="T95" t="str">
        <f t="shared" si="70"/>
        <v/>
      </c>
      <c r="U95" t="str">
        <f t="shared" si="71"/>
        <v/>
      </c>
      <c r="V95" t="str">
        <f t="shared" si="72"/>
        <v/>
      </c>
      <c r="W95" t="str">
        <f t="shared" si="73"/>
        <v/>
      </c>
      <c r="X95" t="str">
        <f t="shared" si="74"/>
        <v/>
      </c>
      <c r="Y95" t="str">
        <f t="shared" si="75"/>
        <v>Bev. az ellátási láncok men. (214, otthonról web)</v>
      </c>
      <c r="Z95" t="str">
        <f t="shared" si="76"/>
        <v/>
      </c>
      <c r="AA95" t="str">
        <f t="shared" si="77"/>
        <v/>
      </c>
      <c r="AB95" t="str">
        <f t="shared" si="78"/>
        <v/>
      </c>
      <c r="AC95" t="str">
        <f t="shared" si="79"/>
        <v/>
      </c>
      <c r="AD95" t="str">
        <f t="shared" si="80"/>
        <v/>
      </c>
      <c r="AE95" t="str">
        <f t="shared" si="81"/>
        <v/>
      </c>
      <c r="AF95" t="str">
        <f t="shared" si="82"/>
        <v/>
      </c>
      <c r="AG95" t="str">
        <f t="shared" si="83"/>
        <v/>
      </c>
      <c r="AH95" t="str">
        <f t="shared" si="84"/>
        <v/>
      </c>
      <c r="AI95" t="str">
        <f t="shared" si="85"/>
        <v/>
      </c>
      <c r="AJ95" t="str">
        <f t="shared" si="86"/>
        <v/>
      </c>
      <c r="AK95" t="str">
        <f t="shared" si="87"/>
        <v/>
      </c>
      <c r="AL95" t="str">
        <f t="shared" si="88"/>
        <v/>
      </c>
      <c r="AM95" t="str">
        <f t="shared" si="89"/>
        <v/>
      </c>
      <c r="AN95" t="str">
        <f t="shared" si="90"/>
        <v/>
      </c>
      <c r="AO95" t="str">
        <f t="shared" si="91"/>
        <v/>
      </c>
      <c r="AP95" t="str">
        <f t="shared" si="92"/>
        <v/>
      </c>
      <c r="AQ95" t="str">
        <f t="shared" si="93"/>
        <v/>
      </c>
      <c r="AR95" t="str">
        <f t="shared" si="94"/>
        <v/>
      </c>
      <c r="AS95" t="str">
        <f t="shared" si="95"/>
        <v/>
      </c>
      <c r="AT95" t="str">
        <f t="shared" si="96"/>
        <v/>
      </c>
      <c r="AU95" t="str">
        <f t="shared" si="97"/>
        <v/>
      </c>
      <c r="AV95" t="str">
        <f t="shared" si="98"/>
        <v/>
      </c>
      <c r="AW95" t="str">
        <f t="shared" si="99"/>
        <v/>
      </c>
      <c r="AX95" t="str">
        <f t="shared" si="100"/>
        <v>Bev. az ellátási láncok men. (, otthonról web)</v>
      </c>
      <c r="AY95" s="2">
        <v>214</v>
      </c>
      <c r="AZ95" s="2">
        <v>1</v>
      </c>
      <c r="BA95" s="18">
        <f>VLOOKUP(AY95,segéd!$F$9:$G$38,2,FALSE)</f>
        <v>46067</v>
      </c>
      <c r="BB95" s="2" t="str">
        <f>VLOOKUP(AZ95,segéd!$F$1:$G$7,2,FALSE)</f>
        <v>8.00-9.30</v>
      </c>
      <c r="BC95" s="20" t="s">
        <v>457</v>
      </c>
      <c r="BD95" t="s">
        <v>187</v>
      </c>
      <c r="BE95" t="s">
        <v>175</v>
      </c>
      <c r="BF95" s="19">
        <v>214</v>
      </c>
      <c r="BH95" s="19" t="s">
        <v>485</v>
      </c>
      <c r="BI95" s="30" t="s">
        <v>1957</v>
      </c>
      <c r="BJ95" s="2">
        <f t="shared" si="101"/>
        <v>4</v>
      </c>
      <c r="BK95" s="2">
        <f>IF(BF95="","",VLOOKUP(BC95,segéd!O:P,2,FALSE))</f>
        <v>4</v>
      </c>
      <c r="BL95" s="2" t="str">
        <f>IF(BG95="","",VLOOKUP(BC95,segéd!T:U,2,FALSE))</f>
        <v/>
      </c>
      <c r="BQ95" s="2">
        <v>4</v>
      </c>
      <c r="BR95" s="2"/>
      <c r="CH95" s="2"/>
      <c r="CP95" s="2"/>
    </row>
    <row r="96" spans="1:105" x14ac:dyDescent="0.3">
      <c r="A96" t="str">
        <f t="shared" si="51"/>
        <v>2141</v>
      </c>
      <c r="B96" t="str">
        <f t="shared" si="52"/>
        <v xml:space="preserve">Energiagazdálkodás (8.45-től, web) </v>
      </c>
      <c r="C96" t="str">
        <f t="shared" si="53"/>
        <v>2122141</v>
      </c>
      <c r="D96" t="str">
        <f t="shared" si="54"/>
        <v>Energiagazdálkodás (8.45-től, web) 52</v>
      </c>
      <c r="E96" t="str">
        <f t="shared" si="55"/>
        <v>Nagy Judit2141</v>
      </c>
      <c r="F96" s="24" t="str">
        <f t="shared" si="56"/>
        <v>Energiagazdálkodás (Tb. 212, 8.45-től, web)</v>
      </c>
      <c r="G96" t="str">
        <f t="shared" si="57"/>
        <v/>
      </c>
      <c r="H96" t="str">
        <f t="shared" si="58"/>
        <v/>
      </c>
      <c r="I96" t="str">
        <f t="shared" si="59"/>
        <v/>
      </c>
      <c r="J96" t="str">
        <f t="shared" si="60"/>
        <v/>
      </c>
      <c r="K96" t="str">
        <f t="shared" si="61"/>
        <v/>
      </c>
      <c r="L96" t="str">
        <f t="shared" si="62"/>
        <v/>
      </c>
      <c r="M96" t="str">
        <f t="shared" si="63"/>
        <v/>
      </c>
      <c r="N96" t="str">
        <f t="shared" si="64"/>
        <v/>
      </c>
      <c r="O96" t="str">
        <f t="shared" si="65"/>
        <v/>
      </c>
      <c r="P96" t="str">
        <f t="shared" si="66"/>
        <v/>
      </c>
      <c r="Q96" t="str">
        <f t="shared" si="67"/>
        <v/>
      </c>
      <c r="R96" t="str">
        <f t="shared" si="68"/>
        <v/>
      </c>
      <c r="S96" t="str">
        <f t="shared" si="69"/>
        <v/>
      </c>
      <c r="T96" t="str">
        <f t="shared" si="70"/>
        <v/>
      </c>
      <c r="U96" t="str">
        <f t="shared" si="71"/>
        <v/>
      </c>
      <c r="V96" t="str">
        <f t="shared" si="72"/>
        <v/>
      </c>
      <c r="W96" t="str">
        <f t="shared" si="73"/>
        <v/>
      </c>
      <c r="X96" t="str">
        <f t="shared" si="74"/>
        <v/>
      </c>
      <c r="Y96" t="str">
        <f t="shared" si="75"/>
        <v>Energiagazdálkodás (, 8.45-től, web)</v>
      </c>
      <c r="Z96" t="str">
        <f t="shared" si="76"/>
        <v/>
      </c>
      <c r="AA96" t="str">
        <f t="shared" si="77"/>
        <v/>
      </c>
      <c r="AB96" t="str">
        <f t="shared" si="78"/>
        <v/>
      </c>
      <c r="AC96" t="str">
        <f t="shared" si="79"/>
        <v/>
      </c>
      <c r="AD96" t="str">
        <f t="shared" si="80"/>
        <v/>
      </c>
      <c r="AE96" t="str">
        <f t="shared" si="81"/>
        <v/>
      </c>
      <c r="AF96" t="str">
        <f t="shared" si="82"/>
        <v/>
      </c>
      <c r="AG96" t="str">
        <f t="shared" si="83"/>
        <v/>
      </c>
      <c r="AH96" t="str">
        <f t="shared" si="84"/>
        <v/>
      </c>
      <c r="AI96" t="str">
        <f t="shared" si="85"/>
        <v/>
      </c>
      <c r="AJ96" t="str">
        <f t="shared" si="86"/>
        <v/>
      </c>
      <c r="AK96" t="str">
        <f t="shared" si="87"/>
        <v>2141</v>
      </c>
      <c r="AL96" t="str">
        <f t="shared" si="88"/>
        <v/>
      </c>
      <c r="AM96" t="str">
        <f t="shared" si="89"/>
        <v/>
      </c>
      <c r="AN96" t="str">
        <f t="shared" si="90"/>
        <v/>
      </c>
      <c r="AO96" t="str">
        <f t="shared" si="91"/>
        <v/>
      </c>
      <c r="AP96" t="str">
        <f t="shared" si="92"/>
        <v/>
      </c>
      <c r="AQ96" t="str">
        <f t="shared" si="93"/>
        <v/>
      </c>
      <c r="AR96" t="str">
        <f t="shared" si="94"/>
        <v/>
      </c>
      <c r="AS96" t="str">
        <f t="shared" si="95"/>
        <v/>
      </c>
      <c r="AT96" t="str">
        <f t="shared" si="96"/>
        <v/>
      </c>
      <c r="AU96" t="str">
        <f t="shared" si="97"/>
        <v/>
      </c>
      <c r="AV96" t="str">
        <f t="shared" si="98"/>
        <v/>
      </c>
      <c r="AW96" t="str">
        <f t="shared" si="99"/>
        <v/>
      </c>
      <c r="AX96" t="str">
        <f t="shared" si="100"/>
        <v>Energiagazdálkodás (212, 8.45-től, web)</v>
      </c>
      <c r="AY96" s="2">
        <v>214</v>
      </c>
      <c r="AZ96" s="2">
        <v>1</v>
      </c>
      <c r="BA96" s="18">
        <f>VLOOKUP(AY96,segéd!$F$9:$G$38,2,FALSE)</f>
        <v>46067</v>
      </c>
      <c r="BB96" s="2" t="s">
        <v>488</v>
      </c>
      <c r="BC96" t="s">
        <v>217</v>
      </c>
      <c r="BD96" t="s">
        <v>421</v>
      </c>
      <c r="BE96" t="s">
        <v>164</v>
      </c>
      <c r="BG96" s="2">
        <v>212</v>
      </c>
      <c r="BH96" s="2" t="s">
        <v>489</v>
      </c>
      <c r="BI96" s="30" t="s">
        <v>1948</v>
      </c>
      <c r="BJ96" s="2">
        <f t="shared" si="101"/>
        <v>52</v>
      </c>
      <c r="BK96" s="2" t="str">
        <f>IF(BF96="","",VLOOKUP(BC96,segéd!O:P,2,FALSE))</f>
        <v/>
      </c>
      <c r="BL96" s="2">
        <f>IF(BG96="","",VLOOKUP(BC96,segéd!T:U,2,FALSE))</f>
        <v>52</v>
      </c>
      <c r="BM96" s="2"/>
      <c r="BN96" s="2"/>
      <c r="BO96" s="2"/>
      <c r="BP96" s="2"/>
      <c r="BQ96" s="2"/>
      <c r="BR96" s="2"/>
      <c r="BS96" s="2"/>
      <c r="BT96" s="2"/>
      <c r="BU96" s="2"/>
      <c r="BZ96" s="2"/>
      <c r="CA96" s="2"/>
      <c r="CD96" s="2"/>
      <c r="CE96" s="2"/>
      <c r="CF96" s="19"/>
      <c r="CG96" s="2"/>
      <c r="CJ96" s="2"/>
      <c r="CP96" s="2">
        <v>52</v>
      </c>
      <c r="CQ96" s="2"/>
      <c r="CR96" s="2"/>
      <c r="CS96" s="2"/>
      <c r="CU96" s="2"/>
      <c r="CV96" s="2"/>
      <c r="DA96" s="19"/>
    </row>
    <row r="97" spans="1:106" x14ac:dyDescent="0.3">
      <c r="A97" t="str">
        <f t="shared" si="51"/>
        <v>2082141</v>
      </c>
      <c r="B97" t="str">
        <f t="shared" si="52"/>
        <v>Fogy. és szer. vás. magatartás (Bp.-ről web) 23</v>
      </c>
      <c r="C97" t="str">
        <f t="shared" si="53"/>
        <v>4032141</v>
      </c>
      <c r="D97" t="str">
        <f t="shared" si="54"/>
        <v>Fogy. és szer. vás. magatartás (Bp.-ről web) 13</v>
      </c>
      <c r="E97" t="str">
        <f t="shared" si="55"/>
        <v>Köbli Ádám2141</v>
      </c>
      <c r="F97" s="24" t="str">
        <f t="shared" si="56"/>
        <v>Fogy. és szer. vás. magatartás (Bp. 208, Bp.-ről web)</v>
      </c>
      <c r="G97" t="str">
        <f t="shared" si="57"/>
        <v/>
      </c>
      <c r="H97" t="str">
        <f t="shared" si="58"/>
        <v/>
      </c>
      <c r="I97" t="str">
        <f t="shared" si="59"/>
        <v>2141</v>
      </c>
      <c r="J97" t="str">
        <f t="shared" si="60"/>
        <v/>
      </c>
      <c r="K97" t="str">
        <f t="shared" si="61"/>
        <v/>
      </c>
      <c r="L97" t="str">
        <f t="shared" si="62"/>
        <v/>
      </c>
      <c r="M97" t="str">
        <f t="shared" si="63"/>
        <v/>
      </c>
      <c r="N97" t="str">
        <f t="shared" si="64"/>
        <v/>
      </c>
      <c r="O97" t="str">
        <f t="shared" si="65"/>
        <v/>
      </c>
      <c r="P97" t="str">
        <f t="shared" si="66"/>
        <v>2141</v>
      </c>
      <c r="Q97" t="str">
        <f t="shared" si="67"/>
        <v>2141</v>
      </c>
      <c r="R97" t="str">
        <f t="shared" si="68"/>
        <v>2141</v>
      </c>
      <c r="S97" t="str">
        <f t="shared" si="69"/>
        <v/>
      </c>
      <c r="T97" t="str">
        <f t="shared" si="70"/>
        <v/>
      </c>
      <c r="U97" t="str">
        <f t="shared" si="71"/>
        <v/>
      </c>
      <c r="V97" t="str">
        <f t="shared" si="72"/>
        <v/>
      </c>
      <c r="W97" t="str">
        <f t="shared" si="73"/>
        <v/>
      </c>
      <c r="X97" t="str">
        <f t="shared" si="74"/>
        <v/>
      </c>
      <c r="Y97" t="str">
        <f t="shared" si="75"/>
        <v>Fogy. és szer. vás. magatartás (208, Bp.-ről web)</v>
      </c>
      <c r="Z97" t="str">
        <f t="shared" si="76"/>
        <v/>
      </c>
      <c r="AA97" t="str">
        <f t="shared" si="77"/>
        <v/>
      </c>
      <c r="AB97" t="str">
        <f t="shared" si="78"/>
        <v/>
      </c>
      <c r="AC97" t="str">
        <f t="shared" si="79"/>
        <v/>
      </c>
      <c r="AD97" t="str">
        <f t="shared" si="80"/>
        <v/>
      </c>
      <c r="AE97" t="str">
        <f t="shared" si="81"/>
        <v/>
      </c>
      <c r="AF97" t="str">
        <f t="shared" si="82"/>
        <v/>
      </c>
      <c r="AG97" t="str">
        <f t="shared" si="83"/>
        <v/>
      </c>
      <c r="AH97" t="str">
        <f t="shared" si="84"/>
        <v>2141</v>
      </c>
      <c r="AI97" t="str">
        <f t="shared" si="85"/>
        <v>2141</v>
      </c>
      <c r="AJ97" t="str">
        <f t="shared" si="86"/>
        <v>2141</v>
      </c>
      <c r="AK97" t="str">
        <f t="shared" si="87"/>
        <v/>
      </c>
      <c r="AL97" t="str">
        <f t="shared" si="88"/>
        <v/>
      </c>
      <c r="AM97" t="str">
        <f t="shared" si="89"/>
        <v/>
      </c>
      <c r="AN97" t="str">
        <f t="shared" si="90"/>
        <v/>
      </c>
      <c r="AO97" t="str">
        <f t="shared" si="91"/>
        <v/>
      </c>
      <c r="AP97" t="str">
        <f t="shared" si="92"/>
        <v/>
      </c>
      <c r="AQ97" t="str">
        <f t="shared" si="93"/>
        <v/>
      </c>
      <c r="AR97" t="str">
        <f t="shared" si="94"/>
        <v/>
      </c>
      <c r="AS97" t="str">
        <f t="shared" si="95"/>
        <v/>
      </c>
      <c r="AT97" t="str">
        <f t="shared" si="96"/>
        <v/>
      </c>
      <c r="AU97" t="str">
        <f t="shared" si="97"/>
        <v/>
      </c>
      <c r="AV97" t="str">
        <f t="shared" si="98"/>
        <v/>
      </c>
      <c r="AW97" t="str">
        <f t="shared" si="99"/>
        <v/>
      </c>
      <c r="AX97" t="str">
        <f t="shared" si="100"/>
        <v>Fogy. és szer. vás. magatartás (403, Bp.-ről web)</v>
      </c>
      <c r="AY97" s="2">
        <v>214</v>
      </c>
      <c r="AZ97" s="2">
        <v>1</v>
      </c>
      <c r="BA97" s="18">
        <f>VLOOKUP(AY97,segéd!$F$9:$G$38,2,FALSE)</f>
        <v>46067</v>
      </c>
      <c r="BB97" s="2" t="str">
        <f>VLOOKUP(AZ97,segéd!$F$1:$G$7,2,FALSE)</f>
        <v>8.00-9.30</v>
      </c>
      <c r="BC97" t="s">
        <v>125</v>
      </c>
      <c r="BD97" t="s">
        <v>112</v>
      </c>
      <c r="BE97" t="s">
        <v>169</v>
      </c>
      <c r="BF97" s="19">
        <v>208</v>
      </c>
      <c r="BG97" s="2">
        <v>403</v>
      </c>
      <c r="BH97" s="19" t="s">
        <v>75</v>
      </c>
      <c r="BI97" s="30" t="s">
        <v>1958</v>
      </c>
      <c r="BJ97" s="2">
        <f t="shared" si="101"/>
        <v>36</v>
      </c>
      <c r="BK97" s="2">
        <f>IF(BF97="","",VLOOKUP(BC97,segéd!O:P,2,FALSE))</f>
        <v>23</v>
      </c>
      <c r="BL97" s="2">
        <f>IF(BG97="","",VLOOKUP(BC97,segéd!T:U,2,FALSE))</f>
        <v>13</v>
      </c>
      <c r="BM97" s="2"/>
      <c r="BN97" s="2"/>
      <c r="BO97" s="2">
        <v>13</v>
      </c>
      <c r="BP97" s="2"/>
      <c r="BQ97" s="2"/>
      <c r="BR97" s="2"/>
      <c r="BS97" s="2"/>
      <c r="BT97" s="2"/>
      <c r="BU97" s="2"/>
      <c r="BV97" s="2">
        <v>6</v>
      </c>
      <c r="BW97" s="2">
        <v>13</v>
      </c>
      <c r="BX97" s="2">
        <v>2</v>
      </c>
      <c r="BY97" s="2"/>
      <c r="BZ97" s="2"/>
      <c r="CA97" s="2"/>
      <c r="CB97" s="2"/>
      <c r="CC97" s="2"/>
      <c r="CD97" s="2"/>
      <c r="CH97" s="2"/>
      <c r="CI97" s="2"/>
      <c r="CJ97" s="2"/>
      <c r="CK97" s="2"/>
      <c r="CL97" s="2"/>
      <c r="CM97" s="2">
        <v>3</v>
      </c>
      <c r="CN97" s="2">
        <v>2</v>
      </c>
      <c r="CO97" s="2">
        <v>4</v>
      </c>
      <c r="CP97" s="2"/>
      <c r="CR97" s="2"/>
      <c r="CS97" s="2"/>
      <c r="CT97" s="2"/>
      <c r="CU97" s="2"/>
      <c r="CV97" s="2"/>
      <c r="CY97" s="2"/>
    </row>
    <row r="98" spans="1:106" x14ac:dyDescent="0.3">
      <c r="A98" t="str">
        <f t="shared" si="51"/>
        <v>2012141</v>
      </c>
      <c r="B98" t="str">
        <f t="shared" si="52"/>
        <v>Gazdasági matematika II. (web) 66</v>
      </c>
      <c r="C98" t="str">
        <f t="shared" si="53"/>
        <v>2141</v>
      </c>
      <c r="D98" t="str">
        <f t="shared" si="54"/>
        <v xml:space="preserve">Gazdasági matematika II. (web) </v>
      </c>
      <c r="E98" t="str">
        <f t="shared" si="55"/>
        <v>Kovács Gergely2141</v>
      </c>
      <c r="F98" s="24" t="str">
        <f t="shared" si="56"/>
        <v>Gazdasági matematika II. (Bp. 201, web)</v>
      </c>
      <c r="G98" t="str">
        <f t="shared" si="57"/>
        <v>2141</v>
      </c>
      <c r="H98" t="str">
        <f t="shared" si="58"/>
        <v>2141</v>
      </c>
      <c r="I98" t="str">
        <f t="shared" si="59"/>
        <v/>
      </c>
      <c r="J98" t="str">
        <f t="shared" si="60"/>
        <v/>
      </c>
      <c r="K98" t="str">
        <f t="shared" si="61"/>
        <v/>
      </c>
      <c r="L98" t="str">
        <f t="shared" si="62"/>
        <v/>
      </c>
      <c r="M98" t="str">
        <f t="shared" si="63"/>
        <v/>
      </c>
      <c r="N98" t="str">
        <f t="shared" si="64"/>
        <v/>
      </c>
      <c r="O98" t="str">
        <f t="shared" si="65"/>
        <v/>
      </c>
      <c r="P98" t="str">
        <f t="shared" si="66"/>
        <v/>
      </c>
      <c r="Q98" t="str">
        <f t="shared" si="67"/>
        <v/>
      </c>
      <c r="R98" t="str">
        <f t="shared" si="68"/>
        <v/>
      </c>
      <c r="S98" t="str">
        <f t="shared" si="69"/>
        <v/>
      </c>
      <c r="T98" t="str">
        <f t="shared" si="70"/>
        <v/>
      </c>
      <c r="U98" t="str">
        <f t="shared" si="71"/>
        <v/>
      </c>
      <c r="V98" t="str">
        <f t="shared" si="72"/>
        <v/>
      </c>
      <c r="W98" t="str">
        <f t="shared" si="73"/>
        <v/>
      </c>
      <c r="X98" t="str">
        <f t="shared" si="74"/>
        <v/>
      </c>
      <c r="Y98" t="str">
        <f t="shared" si="75"/>
        <v>Gazdasági matematika II. (201, web)</v>
      </c>
      <c r="Z98" t="str">
        <f t="shared" si="76"/>
        <v/>
      </c>
      <c r="AA98" t="str">
        <f t="shared" si="77"/>
        <v/>
      </c>
      <c r="AB98" t="str">
        <f t="shared" si="78"/>
        <v/>
      </c>
      <c r="AC98" t="str">
        <f t="shared" si="79"/>
        <v/>
      </c>
      <c r="AD98" t="str">
        <f t="shared" si="80"/>
        <v/>
      </c>
      <c r="AE98" t="str">
        <f t="shared" si="81"/>
        <v/>
      </c>
      <c r="AF98" t="str">
        <f t="shared" si="82"/>
        <v/>
      </c>
      <c r="AG98" t="str">
        <f t="shared" si="83"/>
        <v/>
      </c>
      <c r="AH98" t="str">
        <f t="shared" si="84"/>
        <v/>
      </c>
      <c r="AI98" t="str">
        <f t="shared" si="85"/>
        <v/>
      </c>
      <c r="AJ98" t="str">
        <f t="shared" si="86"/>
        <v/>
      </c>
      <c r="AK98" t="str">
        <f t="shared" si="87"/>
        <v/>
      </c>
      <c r="AL98" t="str">
        <f t="shared" si="88"/>
        <v/>
      </c>
      <c r="AM98" t="str">
        <f t="shared" si="89"/>
        <v/>
      </c>
      <c r="AN98" t="str">
        <f t="shared" si="90"/>
        <v/>
      </c>
      <c r="AO98" t="str">
        <f t="shared" si="91"/>
        <v/>
      </c>
      <c r="AP98" t="str">
        <f t="shared" si="92"/>
        <v/>
      </c>
      <c r="AQ98" t="str">
        <f t="shared" si="93"/>
        <v/>
      </c>
      <c r="AR98" t="str">
        <f t="shared" si="94"/>
        <v/>
      </c>
      <c r="AS98" t="str">
        <f t="shared" si="95"/>
        <v/>
      </c>
      <c r="AT98" t="str">
        <f t="shared" si="96"/>
        <v/>
      </c>
      <c r="AU98" t="str">
        <f t="shared" si="97"/>
        <v/>
      </c>
      <c r="AV98" t="str">
        <f t="shared" si="98"/>
        <v/>
      </c>
      <c r="AW98" t="str">
        <f t="shared" si="99"/>
        <v/>
      </c>
      <c r="AX98" t="str">
        <f t="shared" si="100"/>
        <v>Gazdasági matematika II. (, web)</v>
      </c>
      <c r="AY98" s="2">
        <v>214</v>
      </c>
      <c r="AZ98" s="2">
        <v>1</v>
      </c>
      <c r="BA98" s="18">
        <f>VLOOKUP(AY98,segéd!$F$9:$G$38,2,FALSE)</f>
        <v>46067</v>
      </c>
      <c r="BB98" s="2" t="str">
        <f>VLOOKUP(AZ98,segéd!$F$1:$G$7,2,FALSE)</f>
        <v>8.00-9.30</v>
      </c>
      <c r="BC98" t="s">
        <v>33</v>
      </c>
      <c r="BD98" t="s">
        <v>8</v>
      </c>
      <c r="BE98" t="s">
        <v>165</v>
      </c>
      <c r="BF98" s="19">
        <v>201</v>
      </c>
      <c r="BH98" s="19" t="s">
        <v>66</v>
      </c>
      <c r="BI98" s="30" t="s">
        <v>1935</v>
      </c>
      <c r="BJ98" s="2">
        <f t="shared" si="101"/>
        <v>66</v>
      </c>
      <c r="BK98" s="2">
        <f>IF(BF98="","",VLOOKUP(BC98,segéd!O:P,2,FALSE))</f>
        <v>66</v>
      </c>
      <c r="BL98" s="2" t="str">
        <f>IF(BG98="","",VLOOKUP(BC98,segéd!T:U,2,FALSE))</f>
        <v/>
      </c>
      <c r="BM98" s="2">
        <v>62</v>
      </c>
      <c r="BN98" s="2">
        <v>14</v>
      </c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Y98" s="2"/>
    </row>
    <row r="99" spans="1:106" x14ac:dyDescent="0.3">
      <c r="A99" t="str">
        <f t="shared" si="51"/>
        <v>2141</v>
      </c>
      <c r="B99" t="str">
        <f t="shared" si="52"/>
        <v xml:space="preserve">Gépgyártás technológia (web) </v>
      </c>
      <c r="C99" t="str">
        <f t="shared" si="53"/>
        <v>5012141</v>
      </c>
      <c r="D99" t="str">
        <f t="shared" si="54"/>
        <v>Gépgyártás technológia (web) 70</v>
      </c>
      <c r="E99" t="str">
        <f t="shared" si="55"/>
        <v>Szamosi Barna2141</v>
      </c>
      <c r="F99" s="24" t="str">
        <f t="shared" si="56"/>
        <v>Gépgyártás technológia (Tb. 501, web)</v>
      </c>
      <c r="G99" t="str">
        <f t="shared" si="57"/>
        <v/>
      </c>
      <c r="H99" t="str">
        <f t="shared" si="58"/>
        <v/>
      </c>
      <c r="I99" t="str">
        <f t="shared" si="59"/>
        <v/>
      </c>
      <c r="J99" t="str">
        <f t="shared" si="60"/>
        <v/>
      </c>
      <c r="K99" t="str">
        <f t="shared" si="61"/>
        <v/>
      </c>
      <c r="L99" t="str">
        <f t="shared" si="62"/>
        <v/>
      </c>
      <c r="M99" t="str">
        <f t="shared" si="63"/>
        <v/>
      </c>
      <c r="N99" t="str">
        <f t="shared" si="64"/>
        <v/>
      </c>
      <c r="O99" t="str">
        <f t="shared" si="65"/>
        <v/>
      </c>
      <c r="P99" t="str">
        <f t="shared" si="66"/>
        <v/>
      </c>
      <c r="Q99" t="str">
        <f t="shared" si="67"/>
        <v/>
      </c>
      <c r="R99" t="str">
        <f t="shared" si="68"/>
        <v/>
      </c>
      <c r="S99" t="str">
        <f t="shared" si="69"/>
        <v/>
      </c>
      <c r="T99" t="str">
        <f t="shared" si="70"/>
        <v/>
      </c>
      <c r="U99" t="str">
        <f t="shared" si="71"/>
        <v/>
      </c>
      <c r="V99" t="str">
        <f t="shared" si="72"/>
        <v/>
      </c>
      <c r="W99" t="str">
        <f t="shared" si="73"/>
        <v/>
      </c>
      <c r="X99" t="str">
        <f t="shared" si="74"/>
        <v/>
      </c>
      <c r="Y99" t="str">
        <f t="shared" si="75"/>
        <v>Gépgyártás technológia (, web)</v>
      </c>
      <c r="Z99" t="str">
        <f t="shared" si="76"/>
        <v/>
      </c>
      <c r="AA99" t="str">
        <f t="shared" si="77"/>
        <v>2141</v>
      </c>
      <c r="AB99" t="str">
        <f t="shared" si="78"/>
        <v>2141</v>
      </c>
      <c r="AC99" t="str">
        <f t="shared" si="79"/>
        <v>2141</v>
      </c>
      <c r="AD99" t="str">
        <f t="shared" si="80"/>
        <v/>
      </c>
      <c r="AE99" t="str">
        <f t="shared" si="81"/>
        <v/>
      </c>
      <c r="AF99" t="str">
        <f t="shared" si="82"/>
        <v/>
      </c>
      <c r="AG99" t="str">
        <f t="shared" si="83"/>
        <v/>
      </c>
      <c r="AH99" t="str">
        <f t="shared" si="84"/>
        <v/>
      </c>
      <c r="AI99" t="str">
        <f t="shared" si="85"/>
        <v/>
      </c>
      <c r="AJ99" t="str">
        <f t="shared" si="86"/>
        <v/>
      </c>
      <c r="AK99" t="str">
        <f t="shared" si="87"/>
        <v/>
      </c>
      <c r="AL99" t="str">
        <f t="shared" si="88"/>
        <v/>
      </c>
      <c r="AM99" t="str">
        <f t="shared" si="89"/>
        <v/>
      </c>
      <c r="AN99" t="str">
        <f t="shared" si="90"/>
        <v/>
      </c>
      <c r="AO99" t="str">
        <f t="shared" si="91"/>
        <v/>
      </c>
      <c r="AP99" t="str">
        <f t="shared" si="92"/>
        <v/>
      </c>
      <c r="AQ99" t="str">
        <f t="shared" si="93"/>
        <v/>
      </c>
      <c r="AR99" t="str">
        <f t="shared" si="94"/>
        <v/>
      </c>
      <c r="AS99" t="str">
        <f t="shared" si="95"/>
        <v/>
      </c>
      <c r="AT99" t="str">
        <f t="shared" si="96"/>
        <v/>
      </c>
      <c r="AU99" t="str">
        <f t="shared" si="97"/>
        <v/>
      </c>
      <c r="AV99" t="str">
        <f t="shared" si="98"/>
        <v/>
      </c>
      <c r="AW99" t="str">
        <f t="shared" si="99"/>
        <v/>
      </c>
      <c r="AX99" t="str">
        <f t="shared" si="100"/>
        <v>Gépgyártás technológia (501, web)</v>
      </c>
      <c r="AY99" s="2">
        <v>214</v>
      </c>
      <c r="AZ99" s="2">
        <v>1</v>
      </c>
      <c r="BA99" s="18">
        <f>VLOOKUP(AY99,segéd!$F$9:$G$38,2,FALSE)</f>
        <v>46067</v>
      </c>
      <c r="BB99" s="2" t="str">
        <f>VLOOKUP(AZ99,segéd!$F$1:$G$7,2,FALSE)</f>
        <v>8.00-9.30</v>
      </c>
      <c r="BC99" t="s">
        <v>80</v>
      </c>
      <c r="BD99" s="20" t="s">
        <v>304</v>
      </c>
      <c r="BE99" t="s">
        <v>166</v>
      </c>
      <c r="BG99" s="2">
        <v>501</v>
      </c>
      <c r="BH99" s="2" t="s">
        <v>66</v>
      </c>
      <c r="BI99" s="30" t="s">
        <v>1959</v>
      </c>
      <c r="BJ99" s="2">
        <f t="shared" si="101"/>
        <v>70</v>
      </c>
      <c r="BK99" s="2" t="str">
        <f>IF(BF99="","",VLOOKUP(BC99,segéd!O:P,2,FALSE))</f>
        <v/>
      </c>
      <c r="BL99" s="2">
        <f>IF(BG99="","",VLOOKUP(BC99,segéd!T:U,2,FALSE))</f>
        <v>70</v>
      </c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>
        <v>19</v>
      </c>
      <c r="CG99" s="2">
        <v>59</v>
      </c>
      <c r="CH99" s="2">
        <v>57</v>
      </c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Y99" s="2"/>
    </row>
    <row r="100" spans="1:106" x14ac:dyDescent="0.3">
      <c r="A100" t="str">
        <f t="shared" si="51"/>
        <v>2172141</v>
      </c>
      <c r="B100" t="str">
        <f t="shared" si="52"/>
        <v>K+F+I projektek és finanszírozásuk (web) 11</v>
      </c>
      <c r="C100" t="str">
        <f t="shared" si="53"/>
        <v>2141</v>
      </c>
      <c r="D100" t="str">
        <f t="shared" si="54"/>
        <v xml:space="preserve">K+F+I projektek és finanszírozásuk (web) </v>
      </c>
      <c r="E100" t="str">
        <f t="shared" si="55"/>
        <v>Kasza József2141</v>
      </c>
      <c r="F100" s="24" t="str">
        <f t="shared" si="56"/>
        <v>K+F+I projektek és finanszírozásuk (Bp. 217, web)</v>
      </c>
      <c r="G100" t="str">
        <f t="shared" si="57"/>
        <v/>
      </c>
      <c r="H100" t="str">
        <f t="shared" si="58"/>
        <v/>
      </c>
      <c r="I100" t="str">
        <f t="shared" si="59"/>
        <v/>
      </c>
      <c r="J100" t="str">
        <f t="shared" si="60"/>
        <v/>
      </c>
      <c r="K100" t="str">
        <f t="shared" si="61"/>
        <v/>
      </c>
      <c r="L100" t="str">
        <f t="shared" si="62"/>
        <v>2141</v>
      </c>
      <c r="M100" t="str">
        <f t="shared" si="63"/>
        <v/>
      </c>
      <c r="N100" t="str">
        <f t="shared" si="64"/>
        <v/>
      </c>
      <c r="O100" t="str">
        <f t="shared" si="65"/>
        <v/>
      </c>
      <c r="P100" t="str">
        <f t="shared" si="66"/>
        <v/>
      </c>
      <c r="Q100" t="str">
        <f t="shared" si="67"/>
        <v/>
      </c>
      <c r="R100" t="str">
        <f t="shared" si="68"/>
        <v/>
      </c>
      <c r="S100" t="str">
        <f t="shared" si="69"/>
        <v/>
      </c>
      <c r="T100" t="str">
        <f t="shared" si="70"/>
        <v/>
      </c>
      <c r="U100" t="str">
        <f t="shared" si="71"/>
        <v/>
      </c>
      <c r="V100" t="str">
        <f t="shared" si="72"/>
        <v/>
      </c>
      <c r="W100" t="str">
        <f t="shared" si="73"/>
        <v/>
      </c>
      <c r="X100" t="str">
        <f t="shared" si="74"/>
        <v/>
      </c>
      <c r="Y100" t="str">
        <f t="shared" si="75"/>
        <v>K+F+I projektek és finanszírozásuk (217, web)</v>
      </c>
      <c r="Z100" t="str">
        <f t="shared" si="76"/>
        <v/>
      </c>
      <c r="AA100" t="str">
        <f t="shared" si="77"/>
        <v/>
      </c>
      <c r="AB100" t="str">
        <f t="shared" si="78"/>
        <v/>
      </c>
      <c r="AC100" t="str">
        <f t="shared" si="79"/>
        <v/>
      </c>
      <c r="AD100" t="str">
        <f t="shared" si="80"/>
        <v/>
      </c>
      <c r="AE100" t="str">
        <f t="shared" si="81"/>
        <v/>
      </c>
      <c r="AF100" t="str">
        <f t="shared" si="82"/>
        <v/>
      </c>
      <c r="AG100" t="str">
        <f t="shared" si="83"/>
        <v/>
      </c>
      <c r="AH100" t="str">
        <f t="shared" si="84"/>
        <v/>
      </c>
      <c r="AI100" t="str">
        <f t="shared" si="85"/>
        <v/>
      </c>
      <c r="AJ100" t="str">
        <f t="shared" si="86"/>
        <v/>
      </c>
      <c r="AK100" t="str">
        <f t="shared" si="87"/>
        <v/>
      </c>
      <c r="AL100" t="str">
        <f t="shared" si="88"/>
        <v/>
      </c>
      <c r="AM100" t="str">
        <f t="shared" si="89"/>
        <v/>
      </c>
      <c r="AN100" t="str">
        <f t="shared" si="90"/>
        <v/>
      </c>
      <c r="AO100" t="str">
        <f t="shared" si="91"/>
        <v/>
      </c>
      <c r="AP100" t="str">
        <f t="shared" si="92"/>
        <v/>
      </c>
      <c r="AQ100" t="str">
        <f t="shared" si="93"/>
        <v/>
      </c>
      <c r="AR100" t="str">
        <f t="shared" si="94"/>
        <v/>
      </c>
      <c r="AS100" t="str">
        <f t="shared" si="95"/>
        <v/>
      </c>
      <c r="AT100" t="str">
        <f t="shared" si="96"/>
        <v/>
      </c>
      <c r="AU100" t="str">
        <f t="shared" si="97"/>
        <v/>
      </c>
      <c r="AV100" t="str">
        <f t="shared" si="98"/>
        <v/>
      </c>
      <c r="AW100" t="str">
        <f t="shared" si="99"/>
        <v/>
      </c>
      <c r="AX100" t="str">
        <f t="shared" si="100"/>
        <v>K+F+I projektek és finanszírozásuk (, web)</v>
      </c>
      <c r="AY100" s="2">
        <v>214</v>
      </c>
      <c r="AZ100" s="2">
        <v>1</v>
      </c>
      <c r="BA100" s="18">
        <f>VLOOKUP(AY100,segéd!$F$9:$G$38,2,FALSE)</f>
        <v>46067</v>
      </c>
      <c r="BB100" s="2" t="str">
        <f>VLOOKUP(AZ100,segéd!$F$1:$G$7,2,FALSE)</f>
        <v>8.00-9.30</v>
      </c>
      <c r="BC100" s="20" t="s">
        <v>414</v>
      </c>
      <c r="BD100" t="s">
        <v>497</v>
      </c>
      <c r="BE100" s="20" t="s">
        <v>175</v>
      </c>
      <c r="BF100" s="19">
        <v>217</v>
      </c>
      <c r="BH100" s="19" t="s">
        <v>66</v>
      </c>
      <c r="BI100" s="30" t="s">
        <v>1960</v>
      </c>
      <c r="BJ100" s="2">
        <f t="shared" si="101"/>
        <v>11</v>
      </c>
      <c r="BK100" s="2">
        <f>IF(BF100="","",VLOOKUP(BC100,segéd!O:P,2,FALSE))</f>
        <v>11</v>
      </c>
      <c r="BL100" s="2" t="str">
        <f>IF(BG100="","",VLOOKUP(BC100,segéd!T:U,2,FALSE))</f>
        <v/>
      </c>
      <c r="BQ100" s="2"/>
      <c r="BR100" s="2">
        <v>11</v>
      </c>
      <c r="CH100" s="2"/>
      <c r="CP100" s="2"/>
    </row>
    <row r="101" spans="1:106" x14ac:dyDescent="0.3">
      <c r="A101" t="str">
        <f t="shared" si="51"/>
        <v>2052141</v>
      </c>
      <c r="B101" t="str">
        <f t="shared" si="52"/>
        <v>KKV-k üzleti tervezése (Bp.-ről web) 13</v>
      </c>
      <c r="C101" t="str">
        <f t="shared" si="53"/>
        <v>2162141</v>
      </c>
      <c r="D101" t="str">
        <f t="shared" si="54"/>
        <v>KKV-k üzleti tervezése (Bp.-ről web) 22</v>
      </c>
      <c r="E101" t="str">
        <f t="shared" si="55"/>
        <v>Kárpáti-Daróczi Judit2141</v>
      </c>
      <c r="F101" s="24" t="str">
        <f t="shared" si="56"/>
        <v>KKV-k üzleti tervezése (Bp. 205, Bp.-ről web)</v>
      </c>
      <c r="G101" t="str">
        <f t="shared" si="57"/>
        <v/>
      </c>
      <c r="H101" t="str">
        <f t="shared" si="58"/>
        <v/>
      </c>
      <c r="I101" t="str">
        <f t="shared" si="59"/>
        <v/>
      </c>
      <c r="J101" t="str">
        <f t="shared" si="60"/>
        <v/>
      </c>
      <c r="K101" t="str">
        <f t="shared" si="61"/>
        <v/>
      </c>
      <c r="L101" t="str">
        <f t="shared" si="62"/>
        <v/>
      </c>
      <c r="M101" t="str">
        <f t="shared" si="63"/>
        <v/>
      </c>
      <c r="N101" t="str">
        <f t="shared" si="64"/>
        <v/>
      </c>
      <c r="O101" t="str">
        <f t="shared" si="65"/>
        <v/>
      </c>
      <c r="P101" t="str">
        <f t="shared" si="66"/>
        <v/>
      </c>
      <c r="Q101" t="str">
        <f t="shared" si="67"/>
        <v/>
      </c>
      <c r="R101" t="str">
        <f t="shared" si="68"/>
        <v/>
      </c>
      <c r="S101" t="str">
        <f t="shared" si="69"/>
        <v/>
      </c>
      <c r="T101" t="str">
        <f t="shared" si="70"/>
        <v>2141</v>
      </c>
      <c r="U101" t="str">
        <f t="shared" si="71"/>
        <v/>
      </c>
      <c r="V101" t="str">
        <f t="shared" si="72"/>
        <v/>
      </c>
      <c r="W101" t="str">
        <f t="shared" si="73"/>
        <v/>
      </c>
      <c r="X101" t="str">
        <f t="shared" si="74"/>
        <v/>
      </c>
      <c r="Y101" t="str">
        <f t="shared" si="75"/>
        <v>KKV-k üzleti tervezése (205, Bp.-ről web)</v>
      </c>
      <c r="Z101" t="str">
        <f t="shared" si="76"/>
        <v/>
      </c>
      <c r="AA101" t="str">
        <f t="shared" si="77"/>
        <v/>
      </c>
      <c r="AB101" t="str">
        <f t="shared" si="78"/>
        <v/>
      </c>
      <c r="AC101" t="str">
        <f t="shared" si="79"/>
        <v/>
      </c>
      <c r="AD101" t="str">
        <f t="shared" si="80"/>
        <v/>
      </c>
      <c r="AE101" t="str">
        <f t="shared" si="81"/>
        <v/>
      </c>
      <c r="AF101" t="str">
        <f t="shared" si="82"/>
        <v/>
      </c>
      <c r="AG101" t="str">
        <f t="shared" si="83"/>
        <v/>
      </c>
      <c r="AH101" t="str">
        <f t="shared" si="84"/>
        <v/>
      </c>
      <c r="AI101" t="str">
        <f t="shared" si="85"/>
        <v/>
      </c>
      <c r="AJ101" t="str">
        <f t="shared" si="86"/>
        <v/>
      </c>
      <c r="AK101" t="str">
        <f t="shared" si="87"/>
        <v/>
      </c>
      <c r="AL101" t="str">
        <f t="shared" si="88"/>
        <v/>
      </c>
      <c r="AM101" t="str">
        <f t="shared" si="89"/>
        <v>2141</v>
      </c>
      <c r="AN101" t="str">
        <f t="shared" si="90"/>
        <v/>
      </c>
      <c r="AO101" t="str">
        <f t="shared" si="91"/>
        <v/>
      </c>
      <c r="AP101" t="str">
        <f t="shared" si="92"/>
        <v/>
      </c>
      <c r="AQ101" t="str">
        <f t="shared" si="93"/>
        <v/>
      </c>
      <c r="AR101" t="str">
        <f t="shared" si="94"/>
        <v/>
      </c>
      <c r="AS101" t="str">
        <f t="shared" si="95"/>
        <v/>
      </c>
      <c r="AT101" t="str">
        <f t="shared" si="96"/>
        <v/>
      </c>
      <c r="AU101" t="str">
        <f t="shared" si="97"/>
        <v/>
      </c>
      <c r="AV101" t="str">
        <f t="shared" si="98"/>
        <v/>
      </c>
      <c r="AW101" t="str">
        <f t="shared" si="99"/>
        <v/>
      </c>
      <c r="AX101" t="str">
        <f t="shared" si="100"/>
        <v>KKV-k üzleti tervezése (216, Bp.-ről web)</v>
      </c>
      <c r="AY101" s="2">
        <v>214</v>
      </c>
      <c r="AZ101" s="2">
        <v>1</v>
      </c>
      <c r="BA101" s="18">
        <f>VLOOKUP(AY101,segéd!$F$9:$G$38,2,FALSE)</f>
        <v>46067</v>
      </c>
      <c r="BB101" s="2" t="str">
        <f>VLOOKUP(AZ101,segéd!$F$1:$G$7,2,FALSE)</f>
        <v>8.00-9.30</v>
      </c>
      <c r="BC101" t="s">
        <v>113</v>
      </c>
      <c r="BD101" t="s">
        <v>265</v>
      </c>
      <c r="BE101" t="s">
        <v>167</v>
      </c>
      <c r="BF101" s="19">
        <v>205</v>
      </c>
      <c r="BG101" s="2">
        <v>216</v>
      </c>
      <c r="BH101" s="19" t="s">
        <v>75</v>
      </c>
      <c r="BI101" s="30" t="s">
        <v>1961</v>
      </c>
      <c r="BJ101" s="2">
        <f t="shared" si="101"/>
        <v>35</v>
      </c>
      <c r="BK101" s="2">
        <f>IF(BF101="","",VLOOKUP(BC101,segéd!O:P,2,FALSE))</f>
        <v>13</v>
      </c>
      <c r="BL101" s="2">
        <f>IF(BG101="","",VLOOKUP(BC101,segéd!T:U,2,FALSE))</f>
        <v>22</v>
      </c>
      <c r="BP101" s="2"/>
      <c r="BQ101" s="2"/>
      <c r="BR101" s="2"/>
      <c r="BV101" s="2"/>
      <c r="BW101" s="2"/>
      <c r="BX101" s="2"/>
      <c r="BY101" s="2"/>
      <c r="BZ101" s="2">
        <v>12</v>
      </c>
      <c r="CB101" s="2"/>
      <c r="CC101" s="2"/>
      <c r="CH101" s="2"/>
      <c r="CI101" s="2"/>
      <c r="CM101" s="2"/>
      <c r="CN101" s="2"/>
      <c r="CO101" s="2"/>
      <c r="CP101" s="2"/>
      <c r="CR101" s="2">
        <v>21</v>
      </c>
      <c r="CT101" s="2"/>
      <c r="CU101" s="2"/>
      <c r="CY101" s="2"/>
    </row>
    <row r="102" spans="1:106" x14ac:dyDescent="0.3">
      <c r="A102" t="str">
        <f t="shared" si="51"/>
        <v>2022141</v>
      </c>
      <c r="B102" t="str">
        <f t="shared" si="52"/>
        <v>Kontrolling (Bp.-ről web) 24</v>
      </c>
      <c r="C102" t="str">
        <f t="shared" si="53"/>
        <v>2172141</v>
      </c>
      <c r="D102" t="str">
        <f t="shared" si="54"/>
        <v>Kontrolling (Bp.-ről web) 24</v>
      </c>
      <c r="E102" t="str">
        <f t="shared" si="55"/>
        <v>Barna Zsolt2141</v>
      </c>
      <c r="F102" s="24" t="str">
        <f t="shared" si="56"/>
        <v>Kontrolling (Bp. 202, Bp.-ről web)</v>
      </c>
      <c r="G102" t="str">
        <f t="shared" si="57"/>
        <v/>
      </c>
      <c r="H102" t="str">
        <f t="shared" si="58"/>
        <v/>
      </c>
      <c r="I102" t="str">
        <f t="shared" si="59"/>
        <v/>
      </c>
      <c r="J102" t="str">
        <f t="shared" si="60"/>
        <v/>
      </c>
      <c r="K102" t="str">
        <f t="shared" si="61"/>
        <v/>
      </c>
      <c r="L102" t="str">
        <f t="shared" si="62"/>
        <v/>
      </c>
      <c r="M102" t="str">
        <f t="shared" si="63"/>
        <v>2141</v>
      </c>
      <c r="N102" t="str">
        <f t="shared" si="64"/>
        <v>2141</v>
      </c>
      <c r="O102" t="str">
        <f t="shared" si="65"/>
        <v>2141</v>
      </c>
      <c r="P102" t="str">
        <f t="shared" si="66"/>
        <v/>
      </c>
      <c r="Q102" t="str">
        <f t="shared" si="67"/>
        <v/>
      </c>
      <c r="R102" t="str">
        <f t="shared" si="68"/>
        <v/>
      </c>
      <c r="S102" t="str">
        <f t="shared" si="69"/>
        <v/>
      </c>
      <c r="T102" t="str">
        <f t="shared" si="70"/>
        <v/>
      </c>
      <c r="U102" t="str">
        <f t="shared" si="71"/>
        <v/>
      </c>
      <c r="V102" t="str">
        <f t="shared" si="72"/>
        <v/>
      </c>
      <c r="W102" t="str">
        <f t="shared" si="73"/>
        <v/>
      </c>
      <c r="X102" t="str">
        <f t="shared" si="74"/>
        <v/>
      </c>
      <c r="Y102" t="str">
        <f t="shared" si="75"/>
        <v>Kontrolling (202, Bp.-ről web)</v>
      </c>
      <c r="Z102" t="str">
        <f t="shared" si="76"/>
        <v/>
      </c>
      <c r="AA102" t="str">
        <f t="shared" si="77"/>
        <v/>
      </c>
      <c r="AB102" t="str">
        <f t="shared" si="78"/>
        <v/>
      </c>
      <c r="AC102" t="str">
        <f t="shared" si="79"/>
        <v/>
      </c>
      <c r="AD102" t="str">
        <f t="shared" si="80"/>
        <v/>
      </c>
      <c r="AE102" t="str">
        <f t="shared" si="81"/>
        <v>2141</v>
      </c>
      <c r="AF102" t="str">
        <f t="shared" si="82"/>
        <v>2141</v>
      </c>
      <c r="AG102" t="str">
        <f t="shared" si="83"/>
        <v>2141</v>
      </c>
      <c r="AH102" t="str">
        <f t="shared" si="84"/>
        <v/>
      </c>
      <c r="AI102" t="str">
        <f t="shared" si="85"/>
        <v/>
      </c>
      <c r="AJ102" t="str">
        <f t="shared" si="86"/>
        <v/>
      </c>
      <c r="AK102" t="str">
        <f t="shared" si="87"/>
        <v/>
      </c>
      <c r="AL102" t="str">
        <f t="shared" si="88"/>
        <v/>
      </c>
      <c r="AM102" t="str">
        <f t="shared" si="89"/>
        <v/>
      </c>
      <c r="AN102" t="str">
        <f t="shared" si="90"/>
        <v/>
      </c>
      <c r="AO102" t="str">
        <f t="shared" si="91"/>
        <v/>
      </c>
      <c r="AP102" t="str">
        <f t="shared" si="92"/>
        <v/>
      </c>
      <c r="AQ102" t="str">
        <f t="shared" si="93"/>
        <v/>
      </c>
      <c r="AR102" t="str">
        <f t="shared" si="94"/>
        <v/>
      </c>
      <c r="AS102" t="str">
        <f t="shared" si="95"/>
        <v/>
      </c>
      <c r="AT102" t="str">
        <f t="shared" si="96"/>
        <v/>
      </c>
      <c r="AU102" t="str">
        <f t="shared" si="97"/>
        <v/>
      </c>
      <c r="AV102" t="str">
        <f t="shared" si="98"/>
        <v/>
      </c>
      <c r="AW102" t="str">
        <f t="shared" si="99"/>
        <v/>
      </c>
      <c r="AX102" t="str">
        <f t="shared" si="100"/>
        <v>Kontrolling (217, Bp.-ről web)</v>
      </c>
      <c r="AY102" s="2">
        <v>214</v>
      </c>
      <c r="AZ102" s="2">
        <v>1</v>
      </c>
      <c r="BA102" s="18">
        <f>VLOOKUP(AY102,segéd!$F$9:$G$38,2,FALSE)</f>
        <v>46067</v>
      </c>
      <c r="BB102" s="2" t="str">
        <f>VLOOKUP(AZ102,segéd!$F$1:$G$7,2,FALSE)</f>
        <v>8.00-9.30</v>
      </c>
      <c r="BC102" t="s">
        <v>68</v>
      </c>
      <c r="BD102" t="s">
        <v>311</v>
      </c>
      <c r="BE102" t="s">
        <v>167</v>
      </c>
      <c r="BF102" s="19">
        <v>202</v>
      </c>
      <c r="BG102" s="2">
        <v>217</v>
      </c>
      <c r="BH102" s="19" t="s">
        <v>75</v>
      </c>
      <c r="BI102" s="30" t="s">
        <v>1962</v>
      </c>
      <c r="BJ102" s="2">
        <f t="shared" si="101"/>
        <v>48</v>
      </c>
      <c r="BK102" s="2">
        <f>IF(BF102="","",VLOOKUP(BC102,segéd!O:P,2,FALSE))</f>
        <v>24</v>
      </c>
      <c r="BL102" s="2">
        <f>IF(BG102="","",VLOOKUP(BC102,segéd!T:U,2,FALSE))</f>
        <v>24</v>
      </c>
      <c r="BM102" s="2"/>
      <c r="BN102" s="2"/>
      <c r="BO102" s="2"/>
      <c r="BP102" s="2"/>
      <c r="BQ102" s="2"/>
      <c r="BR102" s="2"/>
      <c r="BS102" s="2">
        <v>6</v>
      </c>
      <c r="BT102" s="2">
        <v>6</v>
      </c>
      <c r="BU102" s="2">
        <v>9</v>
      </c>
      <c r="BV102" s="2"/>
      <c r="BW102" s="2"/>
      <c r="BX102" s="2"/>
      <c r="BY102" s="2"/>
      <c r="BZ102" s="2"/>
      <c r="CA102" s="2"/>
      <c r="CB102" s="2"/>
      <c r="CC102" s="2"/>
      <c r="CD102" s="2"/>
      <c r="CH102" s="2"/>
      <c r="CI102" s="2"/>
      <c r="CJ102" s="2">
        <v>3</v>
      </c>
      <c r="CK102" s="2">
        <v>7</v>
      </c>
      <c r="CL102" s="2">
        <v>10</v>
      </c>
      <c r="CM102" s="2"/>
      <c r="CN102" s="2"/>
      <c r="CO102" s="2"/>
      <c r="CP102" s="2"/>
      <c r="CR102" s="2"/>
      <c r="CS102" s="2"/>
      <c r="CT102" s="2"/>
      <c r="CU102" s="2"/>
      <c r="CV102" s="2"/>
      <c r="CY102" s="2"/>
    </row>
    <row r="103" spans="1:106" x14ac:dyDescent="0.3">
      <c r="A103" t="str">
        <f t="shared" si="51"/>
        <v>2062141</v>
      </c>
      <c r="B103" t="str">
        <f t="shared" si="52"/>
        <v>Közösség- és hálózatépítés  (Bp.-ről web) 8</v>
      </c>
      <c r="C103" t="str">
        <f t="shared" si="53"/>
        <v>4022141</v>
      </c>
      <c r="D103" t="str">
        <f t="shared" si="54"/>
        <v>Közösség- és hálózatépítés  (Bp.-ről web) 4</v>
      </c>
      <c r="E103" t="str">
        <f t="shared" si="55"/>
        <v>Miklós Ilona2141</v>
      </c>
      <c r="F103" s="24" t="str">
        <f t="shared" si="56"/>
        <v>Közösség- és hálózatépítés  (Bp. 206, Bp.-ről web)</v>
      </c>
      <c r="G103" t="str">
        <f t="shared" si="57"/>
        <v/>
      </c>
      <c r="H103" t="str">
        <f t="shared" si="58"/>
        <v/>
      </c>
      <c r="I103" t="str">
        <f t="shared" si="59"/>
        <v/>
      </c>
      <c r="J103" t="str">
        <f t="shared" si="60"/>
        <v/>
      </c>
      <c r="K103" t="str">
        <f t="shared" si="61"/>
        <v/>
      </c>
      <c r="L103" t="str">
        <f t="shared" si="62"/>
        <v/>
      </c>
      <c r="M103" t="str">
        <f t="shared" si="63"/>
        <v/>
      </c>
      <c r="N103" t="str">
        <f t="shared" si="64"/>
        <v/>
      </c>
      <c r="O103" t="str">
        <f t="shared" si="65"/>
        <v/>
      </c>
      <c r="P103" t="str">
        <f t="shared" si="66"/>
        <v/>
      </c>
      <c r="Q103" t="str">
        <f t="shared" si="67"/>
        <v/>
      </c>
      <c r="R103" t="str">
        <f t="shared" si="68"/>
        <v/>
      </c>
      <c r="S103" t="str">
        <f t="shared" si="69"/>
        <v/>
      </c>
      <c r="T103" t="str">
        <f t="shared" si="70"/>
        <v/>
      </c>
      <c r="U103" t="str">
        <f t="shared" si="71"/>
        <v/>
      </c>
      <c r="V103" t="str">
        <f t="shared" si="72"/>
        <v/>
      </c>
      <c r="W103" t="str">
        <f t="shared" si="73"/>
        <v>2141</v>
      </c>
      <c r="X103" t="str">
        <f t="shared" si="74"/>
        <v/>
      </c>
      <c r="Y103" t="str">
        <f t="shared" si="75"/>
        <v>Közösség- és hálózatépítés  (206, Bp.-ről web)</v>
      </c>
      <c r="Z103" t="str">
        <f t="shared" si="76"/>
        <v/>
      </c>
      <c r="AA103" t="str">
        <f t="shared" si="77"/>
        <v/>
      </c>
      <c r="AB103" t="str">
        <f t="shared" si="78"/>
        <v/>
      </c>
      <c r="AC103" t="str">
        <f t="shared" si="79"/>
        <v/>
      </c>
      <c r="AD103" t="str">
        <f t="shared" si="80"/>
        <v/>
      </c>
      <c r="AE103" t="str">
        <f t="shared" si="81"/>
        <v/>
      </c>
      <c r="AF103" t="str">
        <f t="shared" si="82"/>
        <v/>
      </c>
      <c r="AG103" t="str">
        <f t="shared" si="83"/>
        <v/>
      </c>
      <c r="AH103" t="str">
        <f t="shared" si="84"/>
        <v/>
      </c>
      <c r="AI103" t="str">
        <f t="shared" si="85"/>
        <v/>
      </c>
      <c r="AJ103" t="str">
        <f t="shared" si="86"/>
        <v/>
      </c>
      <c r="AK103" t="str">
        <f t="shared" si="87"/>
        <v/>
      </c>
      <c r="AL103" t="str">
        <f t="shared" si="88"/>
        <v/>
      </c>
      <c r="AM103" t="str">
        <f t="shared" si="89"/>
        <v/>
      </c>
      <c r="AN103" t="str">
        <f t="shared" si="90"/>
        <v/>
      </c>
      <c r="AO103" t="str">
        <f t="shared" si="91"/>
        <v/>
      </c>
      <c r="AP103" t="str">
        <f t="shared" si="92"/>
        <v>2141</v>
      </c>
      <c r="AQ103" t="str">
        <f t="shared" si="93"/>
        <v/>
      </c>
      <c r="AR103" t="str">
        <f t="shared" si="94"/>
        <v/>
      </c>
      <c r="AS103" t="str">
        <f t="shared" si="95"/>
        <v/>
      </c>
      <c r="AT103" t="str">
        <f t="shared" si="96"/>
        <v/>
      </c>
      <c r="AU103" t="str">
        <f t="shared" si="97"/>
        <v/>
      </c>
      <c r="AV103" t="str">
        <f t="shared" si="98"/>
        <v/>
      </c>
      <c r="AW103" t="str">
        <f t="shared" si="99"/>
        <v/>
      </c>
      <c r="AX103" t="str">
        <f t="shared" si="100"/>
        <v>Közösség- és hálózatépítés  (402, Bp.-ről web)</v>
      </c>
      <c r="AY103" s="2">
        <v>214</v>
      </c>
      <c r="AZ103" s="2">
        <v>1</v>
      </c>
      <c r="BA103" s="18">
        <f>VLOOKUP(AY103,segéd!$F$9:$G$38,2,FALSE)</f>
        <v>46067</v>
      </c>
      <c r="BB103" s="2" t="str">
        <f>VLOOKUP(AZ103,segéd!$F$1:$G$7,2,FALSE)</f>
        <v>8.00-9.30</v>
      </c>
      <c r="BC103" t="s">
        <v>395</v>
      </c>
      <c r="BD103" t="s">
        <v>429</v>
      </c>
      <c r="BE103" t="s">
        <v>167</v>
      </c>
      <c r="BF103" s="19">
        <v>206</v>
      </c>
      <c r="BG103" s="2">
        <v>402</v>
      </c>
      <c r="BH103" s="2" t="s">
        <v>75</v>
      </c>
      <c r="BI103" s="30" t="s">
        <v>1963</v>
      </c>
      <c r="BJ103" s="2">
        <f t="shared" si="101"/>
        <v>12</v>
      </c>
      <c r="BK103" s="2">
        <f>IF(BF103="","",VLOOKUP(BC103,segéd!O:P,2,FALSE))</f>
        <v>8</v>
      </c>
      <c r="BL103" s="2">
        <f>IF(BG103="","",VLOOKUP(BC103,segéd!T:U,2,FALSE))</f>
        <v>4</v>
      </c>
      <c r="BP103" s="2"/>
      <c r="BQ103" s="2"/>
      <c r="BR103" s="2"/>
      <c r="BY103" s="2"/>
      <c r="CB103" s="2"/>
      <c r="CC103" s="2">
        <v>8</v>
      </c>
      <c r="CH103" s="2"/>
      <c r="CI103" s="2"/>
      <c r="CP103" s="2"/>
      <c r="CT103" s="2"/>
      <c r="CU103" s="2">
        <v>6</v>
      </c>
      <c r="CY103" s="2"/>
    </row>
    <row r="104" spans="1:106" x14ac:dyDescent="0.3">
      <c r="A104" t="str">
        <f t="shared" si="51"/>
        <v>2102141</v>
      </c>
      <c r="B104" t="str">
        <f t="shared" si="52"/>
        <v>Marketingkutatás, k. és piacel. (web) 7</v>
      </c>
      <c r="C104" t="str">
        <f t="shared" si="53"/>
        <v>2141</v>
      </c>
      <c r="D104" t="str">
        <f t="shared" si="54"/>
        <v xml:space="preserve">Marketingkutatás, k. és piacel. (web) </v>
      </c>
      <c r="E104" t="str">
        <f t="shared" si="55"/>
        <v>Duga Zsófia2141</v>
      </c>
      <c r="F104" s="24" t="str">
        <f t="shared" si="56"/>
        <v>Marketingkutatás, k. és piacel. (Bp. 210, web)</v>
      </c>
      <c r="G104" t="str">
        <f t="shared" si="57"/>
        <v/>
      </c>
      <c r="H104" t="str">
        <f t="shared" si="58"/>
        <v/>
      </c>
      <c r="I104" t="str">
        <f t="shared" si="59"/>
        <v/>
      </c>
      <c r="J104" t="str">
        <f t="shared" si="60"/>
        <v>2141</v>
      </c>
      <c r="K104" t="str">
        <f t="shared" si="61"/>
        <v/>
      </c>
      <c r="L104" t="str">
        <f t="shared" si="62"/>
        <v/>
      </c>
      <c r="M104" t="str">
        <f t="shared" si="63"/>
        <v/>
      </c>
      <c r="N104" t="str">
        <f t="shared" si="64"/>
        <v/>
      </c>
      <c r="O104" t="str">
        <f t="shared" si="65"/>
        <v/>
      </c>
      <c r="P104" t="str">
        <f t="shared" si="66"/>
        <v/>
      </c>
      <c r="Q104" t="str">
        <f t="shared" si="67"/>
        <v/>
      </c>
      <c r="R104" t="str">
        <f t="shared" si="68"/>
        <v/>
      </c>
      <c r="S104" t="str">
        <f t="shared" si="69"/>
        <v/>
      </c>
      <c r="T104" t="str">
        <f t="shared" si="70"/>
        <v/>
      </c>
      <c r="U104" t="str">
        <f t="shared" si="71"/>
        <v/>
      </c>
      <c r="V104" t="str">
        <f t="shared" si="72"/>
        <v/>
      </c>
      <c r="W104" t="str">
        <f t="shared" si="73"/>
        <v/>
      </c>
      <c r="X104" t="str">
        <f t="shared" si="74"/>
        <v/>
      </c>
      <c r="Y104" t="str">
        <f t="shared" si="75"/>
        <v>Marketingkutatás, k. és piacel. (210, web)</v>
      </c>
      <c r="Z104" t="str">
        <f t="shared" si="76"/>
        <v/>
      </c>
      <c r="AA104" t="str">
        <f t="shared" si="77"/>
        <v/>
      </c>
      <c r="AB104" t="str">
        <f t="shared" si="78"/>
        <v/>
      </c>
      <c r="AC104" t="str">
        <f t="shared" si="79"/>
        <v/>
      </c>
      <c r="AD104" t="str">
        <f t="shared" si="80"/>
        <v/>
      </c>
      <c r="AE104" t="str">
        <f t="shared" si="81"/>
        <v/>
      </c>
      <c r="AF104" t="str">
        <f t="shared" si="82"/>
        <v/>
      </c>
      <c r="AG104" t="str">
        <f t="shared" si="83"/>
        <v/>
      </c>
      <c r="AH104" t="str">
        <f t="shared" si="84"/>
        <v/>
      </c>
      <c r="AI104" t="str">
        <f t="shared" si="85"/>
        <v/>
      </c>
      <c r="AJ104" t="str">
        <f t="shared" si="86"/>
        <v/>
      </c>
      <c r="AK104" t="str">
        <f t="shared" si="87"/>
        <v/>
      </c>
      <c r="AL104" t="str">
        <f t="shared" si="88"/>
        <v/>
      </c>
      <c r="AM104" t="str">
        <f t="shared" si="89"/>
        <v/>
      </c>
      <c r="AN104" t="str">
        <f t="shared" si="90"/>
        <v/>
      </c>
      <c r="AO104" t="str">
        <f t="shared" si="91"/>
        <v/>
      </c>
      <c r="AP104" t="str">
        <f t="shared" si="92"/>
        <v/>
      </c>
      <c r="AQ104" t="str">
        <f t="shared" si="93"/>
        <v/>
      </c>
      <c r="AR104" t="str">
        <f t="shared" si="94"/>
        <v/>
      </c>
      <c r="AS104" t="str">
        <f t="shared" si="95"/>
        <v/>
      </c>
      <c r="AT104" t="str">
        <f t="shared" si="96"/>
        <v/>
      </c>
      <c r="AU104" t="str">
        <f t="shared" si="97"/>
        <v/>
      </c>
      <c r="AV104" t="str">
        <f t="shared" si="98"/>
        <v/>
      </c>
      <c r="AW104" t="str">
        <f t="shared" si="99"/>
        <v/>
      </c>
      <c r="AX104" t="str">
        <f t="shared" si="100"/>
        <v>Marketingkutatás, k. és piacel. (, web)</v>
      </c>
      <c r="AY104" s="2">
        <v>214</v>
      </c>
      <c r="AZ104" s="2">
        <v>1</v>
      </c>
      <c r="BA104" s="18">
        <f>VLOOKUP(AY104,segéd!$F$9:$G$38,2,FALSE)</f>
        <v>46067</v>
      </c>
      <c r="BB104" s="2" t="str">
        <f>VLOOKUP(AZ104,segéd!$F$1:$G$7,2,FALSE)</f>
        <v>8.00-9.30</v>
      </c>
      <c r="BC104" t="s">
        <v>115</v>
      </c>
      <c r="BD104" t="s">
        <v>103</v>
      </c>
      <c r="BE104" t="s">
        <v>175</v>
      </c>
      <c r="BF104" s="19">
        <v>210</v>
      </c>
      <c r="BH104" s="2" t="s">
        <v>66</v>
      </c>
      <c r="BI104" s="30" t="s">
        <v>1964</v>
      </c>
      <c r="BJ104" s="2">
        <f t="shared" si="101"/>
        <v>7</v>
      </c>
      <c r="BK104" s="2">
        <f>IF(BF104="","",VLOOKUP(BC104,segéd!O:P,2,FALSE))</f>
        <v>7</v>
      </c>
      <c r="BL104" s="2" t="str">
        <f>IF(BG104="","",VLOOKUP(BC104,segéd!T:U,2,FALSE))</f>
        <v/>
      </c>
      <c r="BP104" s="19">
        <v>8</v>
      </c>
      <c r="BY104" s="2"/>
      <c r="CH104" s="2"/>
      <c r="CP104" s="2"/>
    </row>
    <row r="105" spans="1:106" x14ac:dyDescent="0.3">
      <c r="A105" t="str">
        <f t="shared" si="51"/>
        <v>2141</v>
      </c>
      <c r="B105" t="str">
        <f t="shared" si="52"/>
        <v xml:space="preserve">Műszaki szaknyelv II. (angol), 3. csop. </v>
      </c>
      <c r="C105" t="str">
        <f t="shared" si="53"/>
        <v>4082141</v>
      </c>
      <c r="D105" t="str">
        <f t="shared" si="54"/>
        <v>Műszaki szaknyelv II. (angol), 3. csop. 26</v>
      </c>
      <c r="E105" t="str">
        <f t="shared" si="55"/>
        <v>Nagy Mónika2141</v>
      </c>
      <c r="F105" s="24" t="str">
        <f t="shared" si="56"/>
        <v>Műszaki szaknyelv II. (angol), 3. csop. (Tb. 408)</v>
      </c>
      <c r="G105" t="str">
        <f t="shared" si="57"/>
        <v/>
      </c>
      <c r="H105" t="str">
        <f t="shared" si="58"/>
        <v/>
      </c>
      <c r="I105" t="str">
        <f t="shared" si="59"/>
        <v/>
      </c>
      <c r="J105" t="str">
        <f t="shared" si="60"/>
        <v/>
      </c>
      <c r="K105" t="str">
        <f t="shared" si="61"/>
        <v/>
      </c>
      <c r="L105" t="str">
        <f t="shared" si="62"/>
        <v/>
      </c>
      <c r="M105" t="str">
        <f t="shared" si="63"/>
        <v/>
      </c>
      <c r="N105" t="str">
        <f t="shared" si="64"/>
        <v/>
      </c>
      <c r="O105" t="str">
        <f t="shared" si="65"/>
        <v/>
      </c>
      <c r="P105" t="str">
        <f t="shared" si="66"/>
        <v/>
      </c>
      <c r="Q105" t="str">
        <f t="shared" si="67"/>
        <v/>
      </c>
      <c r="R105" t="str">
        <f t="shared" si="68"/>
        <v/>
      </c>
      <c r="S105" t="str">
        <f t="shared" si="69"/>
        <v/>
      </c>
      <c r="T105" t="str">
        <f t="shared" si="70"/>
        <v/>
      </c>
      <c r="U105" t="str">
        <f t="shared" si="71"/>
        <v/>
      </c>
      <c r="V105" t="str">
        <f t="shared" si="72"/>
        <v/>
      </c>
      <c r="W105" t="str">
        <f t="shared" si="73"/>
        <v/>
      </c>
      <c r="X105" t="str">
        <f t="shared" si="74"/>
        <v/>
      </c>
      <c r="Y105" t="str">
        <f t="shared" si="75"/>
        <v>Műszaki szaknyelv II. (angol), 3. csop. ()</v>
      </c>
      <c r="Z105" t="str">
        <f t="shared" si="76"/>
        <v/>
      </c>
      <c r="AA105" t="str">
        <f t="shared" si="77"/>
        <v/>
      </c>
      <c r="AB105" t="str">
        <f t="shared" si="78"/>
        <v/>
      </c>
      <c r="AC105" t="str">
        <f t="shared" si="79"/>
        <v/>
      </c>
      <c r="AD105" t="str">
        <f t="shared" si="80"/>
        <v/>
      </c>
      <c r="AE105" t="str">
        <f t="shared" si="81"/>
        <v/>
      </c>
      <c r="AF105" t="str">
        <f t="shared" si="82"/>
        <v/>
      </c>
      <c r="AG105" t="str">
        <f t="shared" si="83"/>
        <v/>
      </c>
      <c r="AH105" t="str">
        <f t="shared" si="84"/>
        <v/>
      </c>
      <c r="AI105" t="str">
        <f t="shared" si="85"/>
        <v/>
      </c>
      <c r="AJ105" t="str">
        <f t="shared" si="86"/>
        <v/>
      </c>
      <c r="AK105" t="str">
        <f t="shared" si="87"/>
        <v/>
      </c>
      <c r="AL105" t="str">
        <f t="shared" si="88"/>
        <v>2141</v>
      </c>
      <c r="AM105" t="str">
        <f t="shared" si="89"/>
        <v/>
      </c>
      <c r="AN105" t="str">
        <f t="shared" si="90"/>
        <v/>
      </c>
      <c r="AO105" t="str">
        <f t="shared" si="91"/>
        <v/>
      </c>
      <c r="AP105" t="str">
        <f t="shared" si="92"/>
        <v/>
      </c>
      <c r="AQ105" t="str">
        <f t="shared" si="93"/>
        <v/>
      </c>
      <c r="AR105" t="str">
        <f t="shared" si="94"/>
        <v/>
      </c>
      <c r="AS105" t="str">
        <f t="shared" si="95"/>
        <v/>
      </c>
      <c r="AT105" t="str">
        <f t="shared" si="96"/>
        <v/>
      </c>
      <c r="AU105" t="str">
        <f t="shared" si="97"/>
        <v/>
      </c>
      <c r="AV105" t="str">
        <f t="shared" si="98"/>
        <v/>
      </c>
      <c r="AW105" t="str">
        <f t="shared" si="99"/>
        <v/>
      </c>
      <c r="AX105" t="str">
        <f t="shared" si="100"/>
        <v>Műszaki szaknyelv II. (angol), 3. csop. (408)</v>
      </c>
      <c r="AY105" s="2">
        <v>214</v>
      </c>
      <c r="AZ105" s="2">
        <v>1</v>
      </c>
      <c r="BA105" s="18">
        <f>VLOOKUP(AY105,segéd!$F$9:$G$38,2,FALSE)</f>
        <v>46067</v>
      </c>
      <c r="BB105" s="2" t="str">
        <f>VLOOKUP(AZ105,segéd!$F$1:$G$7,2,FALSE)</f>
        <v>8.00-9.30</v>
      </c>
      <c r="BC105" t="s">
        <v>297</v>
      </c>
      <c r="BD105" t="s">
        <v>441</v>
      </c>
      <c r="BE105" t="s">
        <v>164</v>
      </c>
      <c r="BG105" s="2">
        <v>408</v>
      </c>
      <c r="BJ105" s="2">
        <f t="shared" si="101"/>
        <v>26</v>
      </c>
      <c r="BK105" s="2" t="str">
        <f>IF(BF105="","",VLOOKUP(BC105,segéd!O:P,2,FALSE))</f>
        <v/>
      </c>
      <c r="BL105" s="2">
        <f>IF(BG105="","",VLOOKUP(BC105,segéd!T:U,2,FALSE))</f>
        <v>26</v>
      </c>
      <c r="BM105" s="2"/>
      <c r="BN105" s="2"/>
      <c r="BO105" s="2"/>
      <c r="BP105" s="2"/>
      <c r="BQ105" s="2"/>
      <c r="BR105" s="2"/>
      <c r="BS105" s="2"/>
      <c r="BT105" s="2"/>
      <c r="BU105" s="2"/>
      <c r="BZ105" s="2"/>
      <c r="CA105" s="2"/>
      <c r="CD105" s="2"/>
      <c r="CE105" s="2"/>
      <c r="CF105" s="19"/>
      <c r="CG105" s="2"/>
      <c r="CJ105" s="2"/>
      <c r="CP105" s="2"/>
      <c r="CQ105" s="2">
        <v>28</v>
      </c>
      <c r="CR105" s="2"/>
      <c r="CS105" s="2"/>
      <c r="CU105" s="2"/>
      <c r="CV105" s="2"/>
      <c r="DA105" s="19"/>
    </row>
    <row r="106" spans="1:106" x14ac:dyDescent="0.3">
      <c r="A106" t="str">
        <f t="shared" si="51"/>
        <v>2141</v>
      </c>
      <c r="B106" t="str">
        <f t="shared" si="52"/>
        <v xml:space="preserve">Műszaki szaknyelv II. (angol), 4. csop. </v>
      </c>
      <c r="C106" t="str">
        <f t="shared" si="53"/>
        <v>2132141</v>
      </c>
      <c r="D106" t="str">
        <f t="shared" si="54"/>
        <v>Műszaki szaknyelv II. (angol), 4. csop. 28</v>
      </c>
      <c r="E106" t="str">
        <f t="shared" si="55"/>
        <v>Szabó Zsófia2141</v>
      </c>
      <c r="F106" s="24" t="str">
        <f t="shared" si="56"/>
        <v>Műszaki szaknyelv II. (angol), 4. csop. (Tb. 213)</v>
      </c>
      <c r="G106" t="str">
        <f t="shared" si="57"/>
        <v/>
      </c>
      <c r="H106" t="str">
        <f t="shared" si="58"/>
        <v/>
      </c>
      <c r="I106" t="str">
        <f t="shared" si="59"/>
        <v/>
      </c>
      <c r="J106" t="str">
        <f t="shared" si="60"/>
        <v/>
      </c>
      <c r="K106" t="str">
        <f t="shared" si="61"/>
        <v/>
      </c>
      <c r="L106" t="str">
        <f t="shared" si="62"/>
        <v/>
      </c>
      <c r="M106" t="str">
        <f t="shared" si="63"/>
        <v/>
      </c>
      <c r="N106" t="str">
        <f t="shared" si="64"/>
        <v/>
      </c>
      <c r="O106" t="str">
        <f t="shared" si="65"/>
        <v/>
      </c>
      <c r="P106" t="str">
        <f t="shared" si="66"/>
        <v/>
      </c>
      <c r="Q106" t="str">
        <f t="shared" si="67"/>
        <v/>
      </c>
      <c r="R106" t="str">
        <f t="shared" si="68"/>
        <v/>
      </c>
      <c r="S106" t="str">
        <f t="shared" si="69"/>
        <v/>
      </c>
      <c r="T106" t="str">
        <f t="shared" si="70"/>
        <v/>
      </c>
      <c r="U106" t="str">
        <f t="shared" si="71"/>
        <v/>
      </c>
      <c r="V106" t="str">
        <f t="shared" si="72"/>
        <v/>
      </c>
      <c r="W106" t="str">
        <f t="shared" si="73"/>
        <v/>
      </c>
      <c r="X106" t="str">
        <f t="shared" si="74"/>
        <v/>
      </c>
      <c r="Y106" t="str">
        <f t="shared" si="75"/>
        <v>Műszaki szaknyelv II. (angol), 4. csop. ()</v>
      </c>
      <c r="Z106" t="str">
        <f t="shared" si="76"/>
        <v/>
      </c>
      <c r="AA106" t="str">
        <f t="shared" si="77"/>
        <v/>
      </c>
      <c r="AB106" t="str">
        <f t="shared" si="78"/>
        <v/>
      </c>
      <c r="AC106" t="str">
        <f t="shared" si="79"/>
        <v/>
      </c>
      <c r="AD106" t="str">
        <f t="shared" si="80"/>
        <v/>
      </c>
      <c r="AE106" t="str">
        <f t="shared" si="81"/>
        <v/>
      </c>
      <c r="AF106" t="str">
        <f t="shared" si="82"/>
        <v/>
      </c>
      <c r="AG106" t="str">
        <f t="shared" si="83"/>
        <v/>
      </c>
      <c r="AH106" t="str">
        <f t="shared" si="84"/>
        <v/>
      </c>
      <c r="AI106" t="str">
        <f t="shared" si="85"/>
        <v/>
      </c>
      <c r="AJ106" t="str">
        <f t="shared" si="86"/>
        <v/>
      </c>
      <c r="AK106" t="str">
        <f t="shared" si="87"/>
        <v/>
      </c>
      <c r="AL106" t="str">
        <f t="shared" si="88"/>
        <v>2141</v>
      </c>
      <c r="AM106" t="str">
        <f t="shared" si="89"/>
        <v/>
      </c>
      <c r="AN106" t="str">
        <f t="shared" si="90"/>
        <v/>
      </c>
      <c r="AO106" t="str">
        <f t="shared" si="91"/>
        <v/>
      </c>
      <c r="AP106" t="str">
        <f t="shared" si="92"/>
        <v/>
      </c>
      <c r="AQ106" t="str">
        <f t="shared" si="93"/>
        <v/>
      </c>
      <c r="AR106" t="str">
        <f t="shared" si="94"/>
        <v/>
      </c>
      <c r="AS106" t="str">
        <f t="shared" si="95"/>
        <v/>
      </c>
      <c r="AT106" t="str">
        <f t="shared" si="96"/>
        <v/>
      </c>
      <c r="AU106" t="str">
        <f t="shared" si="97"/>
        <v/>
      </c>
      <c r="AV106" t="str">
        <f t="shared" si="98"/>
        <v/>
      </c>
      <c r="AW106" t="str">
        <f t="shared" si="99"/>
        <v/>
      </c>
      <c r="AX106" t="str">
        <f t="shared" si="100"/>
        <v>Műszaki szaknyelv II. (angol), 4. csop. (213)</v>
      </c>
      <c r="AY106" s="2">
        <v>214</v>
      </c>
      <c r="AZ106" s="2">
        <v>1</v>
      </c>
      <c r="BA106" s="18">
        <f>VLOOKUP(AY106,segéd!$F$9:$G$38,2,FALSE)</f>
        <v>46067</v>
      </c>
      <c r="BB106" s="2" t="str">
        <f>VLOOKUP(AZ106,segéd!$F$1:$G$7,2,FALSE)</f>
        <v>8.00-9.30</v>
      </c>
      <c r="BC106" t="s">
        <v>298</v>
      </c>
      <c r="BD106" t="s">
        <v>306</v>
      </c>
      <c r="BE106" t="s">
        <v>164</v>
      </c>
      <c r="BG106" s="2">
        <v>213</v>
      </c>
      <c r="BJ106" s="2">
        <f t="shared" si="101"/>
        <v>28</v>
      </c>
      <c r="BK106" s="2" t="str">
        <f>IF(BF106="","",VLOOKUP(BC106,segéd!O:P,2,FALSE))</f>
        <v/>
      </c>
      <c r="BL106" s="2">
        <f>IF(BG106="","",VLOOKUP(BC106,segéd!T:U,2,FALSE))</f>
        <v>28</v>
      </c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>
        <v>26</v>
      </c>
      <c r="CR106" s="2"/>
      <c r="CS106" s="2"/>
      <c r="CT106" s="2"/>
      <c r="CU106" s="2"/>
      <c r="CV106" s="2"/>
      <c r="CY106" s="2"/>
    </row>
    <row r="107" spans="1:106" x14ac:dyDescent="0.3">
      <c r="A107" t="str">
        <f t="shared" si="51"/>
        <v>2072141</v>
      </c>
      <c r="B107" t="str">
        <f t="shared" si="52"/>
        <v>Nemzetk. ellátásilánc men. (gépterem, Tb.-ről web) 7</v>
      </c>
      <c r="C107" t="str">
        <f t="shared" si="53"/>
        <v>6042141</v>
      </c>
      <c r="D107" t="str">
        <f t="shared" si="54"/>
        <v>Nemzetk. ellátásilánc men. (gépterem, Tb.-ről web) 6</v>
      </c>
      <c r="E107" t="str">
        <f t="shared" si="55"/>
        <v>Póka Viktor2141</v>
      </c>
      <c r="F107" s="24" t="str">
        <f t="shared" si="56"/>
        <v>Nemzetk. ellátásilánc men. (Tb. 604, gépterem, Tb.-ről web)</v>
      </c>
      <c r="G107" t="str">
        <f t="shared" si="57"/>
        <v/>
      </c>
      <c r="H107" t="str">
        <f t="shared" si="58"/>
        <v/>
      </c>
      <c r="I107" t="str">
        <f t="shared" si="59"/>
        <v/>
      </c>
      <c r="J107" t="str">
        <f t="shared" si="60"/>
        <v/>
      </c>
      <c r="K107" t="str">
        <f t="shared" si="61"/>
        <v/>
      </c>
      <c r="L107" t="str">
        <f t="shared" si="62"/>
        <v/>
      </c>
      <c r="M107" t="str">
        <f t="shared" si="63"/>
        <v/>
      </c>
      <c r="N107" t="str">
        <f t="shared" si="64"/>
        <v/>
      </c>
      <c r="O107" t="str">
        <f t="shared" si="65"/>
        <v/>
      </c>
      <c r="P107" t="str">
        <f t="shared" si="66"/>
        <v/>
      </c>
      <c r="Q107" t="str">
        <f t="shared" si="67"/>
        <v/>
      </c>
      <c r="R107" t="str">
        <f t="shared" si="68"/>
        <v/>
      </c>
      <c r="S107" t="str">
        <f t="shared" si="69"/>
        <v/>
      </c>
      <c r="T107" t="str">
        <f t="shared" si="70"/>
        <v/>
      </c>
      <c r="U107" t="str">
        <f t="shared" si="71"/>
        <v/>
      </c>
      <c r="V107" t="str">
        <f t="shared" si="72"/>
        <v>2141</v>
      </c>
      <c r="W107" t="str">
        <f t="shared" si="73"/>
        <v/>
      </c>
      <c r="X107" t="str">
        <f t="shared" si="74"/>
        <v/>
      </c>
      <c r="Y107" t="str">
        <f t="shared" si="75"/>
        <v>Nemzetk. ellátásilánc men. (207, gépterem, Tb.-ről web)</v>
      </c>
      <c r="Z107" t="str">
        <f t="shared" si="76"/>
        <v/>
      </c>
      <c r="AA107" t="str">
        <f t="shared" si="77"/>
        <v/>
      </c>
      <c r="AB107" t="str">
        <f t="shared" si="78"/>
        <v/>
      </c>
      <c r="AC107" t="str">
        <f t="shared" si="79"/>
        <v/>
      </c>
      <c r="AD107" t="str">
        <f t="shared" si="80"/>
        <v/>
      </c>
      <c r="AE107" t="str">
        <f t="shared" si="81"/>
        <v/>
      </c>
      <c r="AF107" t="str">
        <f t="shared" si="82"/>
        <v/>
      </c>
      <c r="AG107" t="str">
        <f t="shared" si="83"/>
        <v/>
      </c>
      <c r="AH107" t="str">
        <f t="shared" si="84"/>
        <v/>
      </c>
      <c r="AI107" t="str">
        <f t="shared" si="85"/>
        <v/>
      </c>
      <c r="AJ107" t="str">
        <f t="shared" si="86"/>
        <v/>
      </c>
      <c r="AK107" t="str">
        <f t="shared" si="87"/>
        <v/>
      </c>
      <c r="AL107" t="str">
        <f t="shared" si="88"/>
        <v/>
      </c>
      <c r="AM107" t="str">
        <f t="shared" si="89"/>
        <v/>
      </c>
      <c r="AN107" t="str">
        <f t="shared" si="90"/>
        <v/>
      </c>
      <c r="AO107" t="str">
        <f t="shared" si="91"/>
        <v>2141</v>
      </c>
      <c r="AP107" t="str">
        <f t="shared" si="92"/>
        <v/>
      </c>
      <c r="AQ107" t="str">
        <f t="shared" si="93"/>
        <v/>
      </c>
      <c r="AR107" t="str">
        <f t="shared" si="94"/>
        <v/>
      </c>
      <c r="AS107" t="str">
        <f t="shared" si="95"/>
        <v/>
      </c>
      <c r="AT107" t="str">
        <f t="shared" si="96"/>
        <v/>
      </c>
      <c r="AU107" t="str">
        <f t="shared" si="97"/>
        <v/>
      </c>
      <c r="AV107" t="str">
        <f t="shared" si="98"/>
        <v/>
      </c>
      <c r="AW107" t="str">
        <f t="shared" si="99"/>
        <v/>
      </c>
      <c r="AX107" t="str">
        <f t="shared" si="100"/>
        <v>Nemzetk. ellátásilánc men. (604, gépterem, Tb.-ről web)</v>
      </c>
      <c r="AY107" s="2">
        <v>214</v>
      </c>
      <c r="AZ107" s="2">
        <v>1</v>
      </c>
      <c r="BA107" s="18">
        <f>VLOOKUP(AY107,segéd!$F$9:$G$38,2,FALSE)</f>
        <v>46067</v>
      </c>
      <c r="BB107" s="2" t="str">
        <f>VLOOKUP(AZ107,segéd!$F$1:$G$7,2,FALSE)</f>
        <v>8.00-9.30</v>
      </c>
      <c r="BC107" t="s">
        <v>460</v>
      </c>
      <c r="BD107" t="s">
        <v>436</v>
      </c>
      <c r="BE107" t="s">
        <v>167</v>
      </c>
      <c r="BF107" s="19">
        <v>207</v>
      </c>
      <c r="BG107" s="2">
        <v>604</v>
      </c>
      <c r="BH107" s="19" t="s">
        <v>316</v>
      </c>
      <c r="BI107" s="30" t="s">
        <v>1965</v>
      </c>
      <c r="BJ107" s="2">
        <f t="shared" si="101"/>
        <v>13</v>
      </c>
      <c r="BK107" s="2">
        <f>IF(BF107="","",VLOOKUP(BC107,segéd!O:P,2,FALSE))</f>
        <v>7</v>
      </c>
      <c r="BL107" s="2">
        <f>IF(BG107="","",VLOOKUP(BC107,segéd!T:U,2,FALSE))</f>
        <v>6</v>
      </c>
      <c r="BP107" s="2"/>
      <c r="BQ107" s="2"/>
      <c r="BR107" s="2"/>
      <c r="BW107" s="2"/>
      <c r="BY107" s="2"/>
      <c r="CB107" s="2">
        <v>5</v>
      </c>
      <c r="CC107" s="2"/>
      <c r="CH107" s="2"/>
      <c r="CP107" s="2"/>
      <c r="CT107" s="2">
        <v>6</v>
      </c>
      <c r="CU107" s="2"/>
      <c r="CX107" s="19"/>
      <c r="CY107" s="2"/>
      <c r="CZ107" s="19"/>
    </row>
    <row r="108" spans="1:106" x14ac:dyDescent="0.3">
      <c r="A108" t="str">
        <f t="shared" si="51"/>
        <v>2092141</v>
      </c>
      <c r="B108" t="str">
        <f t="shared" si="52"/>
        <v>Nemzetk. váll. esettanulmányok (Tb.-ről web) 7</v>
      </c>
      <c r="C108" t="str">
        <f t="shared" si="53"/>
        <v>2142141</v>
      </c>
      <c r="D108" t="str">
        <f t="shared" si="54"/>
        <v>Nemzetk. váll. esettanulmányok (Tb.-ről web) 22</v>
      </c>
      <c r="E108" t="str">
        <f t="shared" si="55"/>
        <v>Várnai Ibolya2141</v>
      </c>
      <c r="F108" s="24" t="str">
        <f t="shared" si="56"/>
        <v>Nemzetk. váll. esettanulmányok (Tb. 214, Tb.-ről web)</v>
      </c>
      <c r="G108" t="str">
        <f t="shared" si="57"/>
        <v/>
      </c>
      <c r="H108" t="str">
        <f t="shared" si="58"/>
        <v/>
      </c>
      <c r="I108" t="str">
        <f t="shared" si="59"/>
        <v/>
      </c>
      <c r="J108" t="str">
        <f t="shared" si="60"/>
        <v/>
      </c>
      <c r="K108" t="str">
        <f t="shared" si="61"/>
        <v/>
      </c>
      <c r="L108" t="str">
        <f t="shared" si="62"/>
        <v/>
      </c>
      <c r="M108" t="str">
        <f t="shared" si="63"/>
        <v/>
      </c>
      <c r="N108" t="str">
        <f t="shared" si="64"/>
        <v/>
      </c>
      <c r="O108" t="str">
        <f t="shared" si="65"/>
        <v/>
      </c>
      <c r="P108" t="str">
        <f t="shared" si="66"/>
        <v/>
      </c>
      <c r="Q108" t="str">
        <f t="shared" si="67"/>
        <v/>
      </c>
      <c r="R108" t="str">
        <f t="shared" si="68"/>
        <v/>
      </c>
      <c r="S108" t="str">
        <f t="shared" si="69"/>
        <v/>
      </c>
      <c r="T108" t="str">
        <f t="shared" si="70"/>
        <v/>
      </c>
      <c r="U108" t="str">
        <f t="shared" si="71"/>
        <v>2141</v>
      </c>
      <c r="V108" t="str">
        <f t="shared" si="72"/>
        <v/>
      </c>
      <c r="W108" t="str">
        <f t="shared" si="73"/>
        <v/>
      </c>
      <c r="X108" t="str">
        <f t="shared" si="74"/>
        <v>2141</v>
      </c>
      <c r="Y108" t="str">
        <f t="shared" si="75"/>
        <v>Nemzetk. váll. esettanulmányok (209, Tb.-ről web)</v>
      </c>
      <c r="Z108" t="str">
        <f t="shared" si="76"/>
        <v/>
      </c>
      <c r="AA108" t="str">
        <f t="shared" si="77"/>
        <v/>
      </c>
      <c r="AB108" t="str">
        <f t="shared" si="78"/>
        <v/>
      </c>
      <c r="AC108" t="str">
        <f t="shared" si="79"/>
        <v/>
      </c>
      <c r="AD108" t="str">
        <f t="shared" si="80"/>
        <v/>
      </c>
      <c r="AE108" t="str">
        <f t="shared" si="81"/>
        <v/>
      </c>
      <c r="AF108" t="str">
        <f t="shared" si="82"/>
        <v/>
      </c>
      <c r="AG108" t="str">
        <f t="shared" si="83"/>
        <v/>
      </c>
      <c r="AH108" t="str">
        <f t="shared" si="84"/>
        <v/>
      </c>
      <c r="AI108" t="str">
        <f t="shared" si="85"/>
        <v/>
      </c>
      <c r="AJ108" t="str">
        <f t="shared" si="86"/>
        <v/>
      </c>
      <c r="AK108" t="str">
        <f t="shared" si="87"/>
        <v/>
      </c>
      <c r="AL108" t="str">
        <f t="shared" si="88"/>
        <v/>
      </c>
      <c r="AM108" t="str">
        <f t="shared" si="89"/>
        <v/>
      </c>
      <c r="AN108" t="str">
        <f t="shared" si="90"/>
        <v>2141</v>
      </c>
      <c r="AO108" t="str">
        <f t="shared" si="91"/>
        <v/>
      </c>
      <c r="AP108" t="str">
        <f t="shared" si="92"/>
        <v/>
      </c>
      <c r="AQ108" t="str">
        <f t="shared" si="93"/>
        <v>2141</v>
      </c>
      <c r="AR108" t="str">
        <f t="shared" si="94"/>
        <v/>
      </c>
      <c r="AS108" t="str">
        <f t="shared" si="95"/>
        <v/>
      </c>
      <c r="AT108" t="str">
        <f t="shared" si="96"/>
        <v/>
      </c>
      <c r="AU108" t="str">
        <f t="shared" si="97"/>
        <v/>
      </c>
      <c r="AV108" t="str">
        <f t="shared" si="98"/>
        <v/>
      </c>
      <c r="AW108" t="str">
        <f t="shared" si="99"/>
        <v/>
      </c>
      <c r="AX108" t="str">
        <f t="shared" si="100"/>
        <v>Nemzetk. váll. esettanulmányok (214, Tb.-ről web)</v>
      </c>
      <c r="AY108" s="2">
        <v>214</v>
      </c>
      <c r="AZ108" s="2">
        <v>1</v>
      </c>
      <c r="BA108" s="18">
        <f>VLOOKUP(AY108,segéd!$F$9:$G$38,2,FALSE)</f>
        <v>46067</v>
      </c>
      <c r="BB108" s="2" t="str">
        <f>VLOOKUP(AZ108,segéd!$F$1:$G$7,2,FALSE)</f>
        <v>8.00-9.30</v>
      </c>
      <c r="BC108" t="s">
        <v>256</v>
      </c>
      <c r="BD108" t="s">
        <v>310</v>
      </c>
      <c r="BE108" t="s">
        <v>167</v>
      </c>
      <c r="BF108" s="19">
        <v>209</v>
      </c>
      <c r="BG108" s="2">
        <v>214</v>
      </c>
      <c r="BH108" s="19" t="s">
        <v>76</v>
      </c>
      <c r="BI108" s="30" t="s">
        <v>1966</v>
      </c>
      <c r="BJ108" s="2">
        <f t="shared" si="101"/>
        <v>29</v>
      </c>
      <c r="BK108" s="2">
        <f>IF(BF108="","",VLOOKUP(BC108,segéd!O:P,2,FALSE))</f>
        <v>7</v>
      </c>
      <c r="BL108" s="2">
        <f>IF(BG108="","",VLOOKUP(BC108,segéd!T:U,2,FALSE))</f>
        <v>22</v>
      </c>
      <c r="BP108" s="2"/>
      <c r="BQ108" s="2"/>
      <c r="BR108" s="2"/>
      <c r="BV108" s="2"/>
      <c r="BW108" s="2"/>
      <c r="BX108" s="2"/>
      <c r="BY108" s="2"/>
      <c r="BZ108" s="2"/>
      <c r="CA108" s="2">
        <v>7</v>
      </c>
      <c r="CB108" s="2"/>
      <c r="CC108" s="2"/>
      <c r="CD108" s="2">
        <v>3</v>
      </c>
      <c r="CH108" s="2"/>
      <c r="CI108" s="2"/>
      <c r="CM108" s="2"/>
      <c r="CN108" s="2"/>
      <c r="CO108" s="2"/>
      <c r="CP108" s="2"/>
      <c r="CR108" s="2"/>
      <c r="CS108" s="2">
        <v>17</v>
      </c>
      <c r="CT108" s="2"/>
      <c r="CU108" s="2"/>
      <c r="CV108" s="2">
        <v>7</v>
      </c>
      <c r="CY108" s="2"/>
    </row>
    <row r="109" spans="1:106" x14ac:dyDescent="0.3">
      <c r="A109" t="str">
        <f t="shared" si="51"/>
        <v>2141</v>
      </c>
      <c r="B109" t="str">
        <f t="shared" si="52"/>
        <v xml:space="preserve">Pénzügy (web) </v>
      </c>
      <c r="C109" t="str">
        <f t="shared" si="53"/>
        <v>2152141</v>
      </c>
      <c r="D109" t="str">
        <f t="shared" si="54"/>
        <v>Pénzügy (web) 42</v>
      </c>
      <c r="E109" t="str">
        <f t="shared" si="55"/>
        <v>Belyó Pál2141</v>
      </c>
      <c r="F109" s="24" t="str">
        <f t="shared" si="56"/>
        <v>Pénzügy (Tb. 215, web)</v>
      </c>
      <c r="G109" t="str">
        <f t="shared" si="57"/>
        <v/>
      </c>
      <c r="H109" t="str">
        <f t="shared" si="58"/>
        <v/>
      </c>
      <c r="I109" t="str">
        <f t="shared" si="59"/>
        <v/>
      </c>
      <c r="J109" t="str">
        <f t="shared" si="60"/>
        <v/>
      </c>
      <c r="K109" t="str">
        <f t="shared" si="61"/>
        <v/>
      </c>
      <c r="L109" t="str">
        <f t="shared" si="62"/>
        <v/>
      </c>
      <c r="M109" t="str">
        <f t="shared" si="63"/>
        <v/>
      </c>
      <c r="N109" t="str">
        <f t="shared" si="64"/>
        <v/>
      </c>
      <c r="O109" t="str">
        <f t="shared" si="65"/>
        <v/>
      </c>
      <c r="P109" t="str">
        <f t="shared" si="66"/>
        <v/>
      </c>
      <c r="Q109" t="str">
        <f t="shared" si="67"/>
        <v/>
      </c>
      <c r="R109" t="str">
        <f t="shared" si="68"/>
        <v/>
      </c>
      <c r="S109" t="str">
        <f t="shared" si="69"/>
        <v/>
      </c>
      <c r="T109" t="str">
        <f t="shared" si="70"/>
        <v/>
      </c>
      <c r="U109" t="str">
        <f t="shared" si="71"/>
        <v/>
      </c>
      <c r="V109" t="str">
        <f t="shared" si="72"/>
        <v/>
      </c>
      <c r="W109" t="str">
        <f t="shared" si="73"/>
        <v/>
      </c>
      <c r="X109" t="str">
        <f t="shared" si="74"/>
        <v/>
      </c>
      <c r="Y109" t="str">
        <f t="shared" si="75"/>
        <v>Pénzügy (, web)</v>
      </c>
      <c r="Z109" t="str">
        <f t="shared" si="76"/>
        <v>2141</v>
      </c>
      <c r="AA109" t="str">
        <f t="shared" si="77"/>
        <v/>
      </c>
      <c r="AB109" t="str">
        <f t="shared" si="78"/>
        <v/>
      </c>
      <c r="AC109" t="str">
        <f t="shared" si="79"/>
        <v/>
      </c>
      <c r="AD109" t="str">
        <f t="shared" si="80"/>
        <v/>
      </c>
      <c r="AE109" t="str">
        <f t="shared" si="81"/>
        <v/>
      </c>
      <c r="AF109" t="str">
        <f t="shared" si="82"/>
        <v/>
      </c>
      <c r="AG109" t="str">
        <f t="shared" si="83"/>
        <v/>
      </c>
      <c r="AH109" t="str">
        <f t="shared" si="84"/>
        <v/>
      </c>
      <c r="AI109" t="str">
        <f t="shared" si="85"/>
        <v/>
      </c>
      <c r="AJ109" t="str">
        <f t="shared" si="86"/>
        <v/>
      </c>
      <c r="AK109" t="str">
        <f t="shared" si="87"/>
        <v/>
      </c>
      <c r="AL109" t="str">
        <f t="shared" si="88"/>
        <v/>
      </c>
      <c r="AM109" t="str">
        <f t="shared" si="89"/>
        <v/>
      </c>
      <c r="AN109" t="str">
        <f t="shared" si="90"/>
        <v/>
      </c>
      <c r="AO109" t="str">
        <f t="shared" si="91"/>
        <v/>
      </c>
      <c r="AP109" t="str">
        <f t="shared" si="92"/>
        <v/>
      </c>
      <c r="AQ109" t="str">
        <f t="shared" si="93"/>
        <v/>
      </c>
      <c r="AR109" t="str">
        <f t="shared" si="94"/>
        <v/>
      </c>
      <c r="AS109" t="str">
        <f t="shared" si="95"/>
        <v/>
      </c>
      <c r="AT109" t="str">
        <f t="shared" si="96"/>
        <v/>
      </c>
      <c r="AU109" t="str">
        <f t="shared" si="97"/>
        <v/>
      </c>
      <c r="AV109" t="str">
        <f t="shared" si="98"/>
        <v/>
      </c>
      <c r="AW109" t="str">
        <f t="shared" si="99"/>
        <v/>
      </c>
      <c r="AX109" t="str">
        <f t="shared" si="100"/>
        <v>Pénzügy (215, web)</v>
      </c>
      <c r="AY109" s="2">
        <v>214</v>
      </c>
      <c r="AZ109" s="2">
        <v>1</v>
      </c>
      <c r="BA109" s="18">
        <f>VLOOKUP(AY109,segéd!$F$9:$G$38,2,FALSE)</f>
        <v>46067</v>
      </c>
      <c r="BB109" s="2" t="str">
        <f>VLOOKUP(AZ109,segéd!$F$1:$G$7,2,FALSE)</f>
        <v>8.00-9.30</v>
      </c>
      <c r="BC109" t="s">
        <v>64</v>
      </c>
      <c r="BD109" t="s">
        <v>36</v>
      </c>
      <c r="BE109" t="s">
        <v>164</v>
      </c>
      <c r="BG109" s="2">
        <v>215</v>
      </c>
      <c r="BH109" s="2" t="s">
        <v>66</v>
      </c>
      <c r="BI109" s="30" t="s">
        <v>2039</v>
      </c>
      <c r="BJ109" s="2">
        <f t="shared" si="101"/>
        <v>42</v>
      </c>
      <c r="BK109" s="2" t="str">
        <f>IF(BF109="","",VLOOKUP(BC109,segéd!O:P,2,FALSE))</f>
        <v/>
      </c>
      <c r="BL109" s="2">
        <f>IF(BG109="","",VLOOKUP(BC109,segéd!T:U,2,FALSE))</f>
        <v>42</v>
      </c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>
        <v>74</v>
      </c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Y109" s="2"/>
    </row>
    <row r="110" spans="1:106" x14ac:dyDescent="0.3">
      <c r="A110" t="str">
        <f t="shared" si="51"/>
        <v>2141</v>
      </c>
      <c r="B110" t="str">
        <f t="shared" si="52"/>
        <v xml:space="preserve">Projekt feladat (web) </v>
      </c>
      <c r="C110" t="str">
        <f t="shared" si="53"/>
        <v>6012141</v>
      </c>
      <c r="D110" t="str">
        <f t="shared" si="54"/>
        <v>Projekt feladat (web) 87</v>
      </c>
      <c r="E110" t="str">
        <f t="shared" si="55"/>
        <v>Varga István2141</v>
      </c>
      <c r="F110" s="24" t="str">
        <f t="shared" si="56"/>
        <v>Projekt feladat (Tb. 601, web)</v>
      </c>
      <c r="G110" t="str">
        <f t="shared" si="57"/>
        <v/>
      </c>
      <c r="H110" t="str">
        <f t="shared" si="58"/>
        <v/>
      </c>
      <c r="I110" t="str">
        <f t="shared" si="59"/>
        <v/>
      </c>
      <c r="J110" t="str">
        <f t="shared" si="60"/>
        <v/>
      </c>
      <c r="K110" t="str">
        <f t="shared" si="61"/>
        <v/>
      </c>
      <c r="L110" t="str">
        <f t="shared" si="62"/>
        <v/>
      </c>
      <c r="M110" t="str">
        <f t="shared" si="63"/>
        <v/>
      </c>
      <c r="N110" t="str">
        <f t="shared" si="64"/>
        <v/>
      </c>
      <c r="O110" t="str">
        <f t="shared" si="65"/>
        <v/>
      </c>
      <c r="P110" t="str">
        <f t="shared" si="66"/>
        <v/>
      </c>
      <c r="Q110" t="str">
        <f t="shared" si="67"/>
        <v/>
      </c>
      <c r="R110" t="str">
        <f t="shared" si="68"/>
        <v/>
      </c>
      <c r="S110" t="str">
        <f t="shared" si="69"/>
        <v/>
      </c>
      <c r="T110" t="str">
        <f t="shared" si="70"/>
        <v/>
      </c>
      <c r="U110" t="str">
        <f t="shared" si="71"/>
        <v/>
      </c>
      <c r="V110" t="str">
        <f t="shared" si="72"/>
        <v/>
      </c>
      <c r="W110" t="str">
        <f t="shared" si="73"/>
        <v/>
      </c>
      <c r="X110" t="str">
        <f t="shared" si="74"/>
        <v/>
      </c>
      <c r="Y110" t="str">
        <f t="shared" si="75"/>
        <v>Projekt feladat (, web)</v>
      </c>
      <c r="Z110" t="str">
        <f t="shared" si="76"/>
        <v/>
      </c>
      <c r="AA110" t="str">
        <f t="shared" si="77"/>
        <v/>
      </c>
      <c r="AB110" t="str">
        <f t="shared" si="78"/>
        <v/>
      </c>
      <c r="AC110" t="str">
        <f t="shared" si="79"/>
        <v/>
      </c>
      <c r="AD110" t="str">
        <f t="shared" si="80"/>
        <v/>
      </c>
      <c r="AE110" t="str">
        <f t="shared" si="81"/>
        <v/>
      </c>
      <c r="AF110" t="str">
        <f t="shared" si="82"/>
        <v/>
      </c>
      <c r="AG110" t="str">
        <f t="shared" si="83"/>
        <v/>
      </c>
      <c r="AH110" t="str">
        <f t="shared" si="84"/>
        <v/>
      </c>
      <c r="AI110" t="str">
        <f t="shared" si="85"/>
        <v/>
      </c>
      <c r="AJ110" t="str">
        <f t="shared" si="86"/>
        <v/>
      </c>
      <c r="AK110" t="str">
        <f t="shared" si="87"/>
        <v/>
      </c>
      <c r="AL110" t="str">
        <f t="shared" si="88"/>
        <v/>
      </c>
      <c r="AM110" t="str">
        <f t="shared" si="89"/>
        <v/>
      </c>
      <c r="AN110" t="str">
        <f t="shared" si="90"/>
        <v/>
      </c>
      <c r="AO110" t="str">
        <f t="shared" si="91"/>
        <v/>
      </c>
      <c r="AP110" t="str">
        <f t="shared" si="92"/>
        <v/>
      </c>
      <c r="AQ110" t="str">
        <f t="shared" si="93"/>
        <v/>
      </c>
      <c r="AR110" t="str">
        <f t="shared" si="94"/>
        <v>2141</v>
      </c>
      <c r="AS110" t="str">
        <f t="shared" si="95"/>
        <v>2141</v>
      </c>
      <c r="AT110" t="str">
        <f t="shared" si="96"/>
        <v>2141</v>
      </c>
      <c r="AU110" t="str">
        <f t="shared" si="97"/>
        <v>2141</v>
      </c>
      <c r="AV110" t="str">
        <f t="shared" si="98"/>
        <v>2141</v>
      </c>
      <c r="AW110" t="str">
        <f t="shared" si="99"/>
        <v>2141</v>
      </c>
      <c r="AX110" t="str">
        <f t="shared" si="100"/>
        <v>Projekt feladat (601, web)</v>
      </c>
      <c r="AY110" s="2">
        <v>214</v>
      </c>
      <c r="AZ110" s="2">
        <v>1</v>
      </c>
      <c r="BA110" s="18">
        <f>VLOOKUP(AY110,segéd!$F$9:$G$38,2,FALSE)</f>
        <v>46067</v>
      </c>
      <c r="BB110" s="2" t="str">
        <f>VLOOKUP(AZ110,segéd!$F$1:$G$7,2,FALSE)</f>
        <v>8.00-9.30</v>
      </c>
      <c r="BC110" t="s">
        <v>82</v>
      </c>
      <c r="BD110" s="20" t="s">
        <v>219</v>
      </c>
      <c r="BE110" t="s">
        <v>164</v>
      </c>
      <c r="BG110" s="2">
        <v>601</v>
      </c>
      <c r="BH110" s="19" t="s">
        <v>66</v>
      </c>
      <c r="BI110" s="30" t="s">
        <v>1968</v>
      </c>
      <c r="BJ110" s="2">
        <f t="shared" si="101"/>
        <v>87</v>
      </c>
      <c r="BK110" s="2" t="str">
        <f>IF(BF110="","",VLOOKUP(BC110,segéd!O:P,2,FALSE))</f>
        <v/>
      </c>
      <c r="BL110" s="2">
        <f>IF(BG110="","",VLOOKUP(BC110,segéd!T:U,2,FALSE))</f>
        <v>87</v>
      </c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>
        <v>16</v>
      </c>
      <c r="CX110" s="2">
        <v>8</v>
      </c>
      <c r="CY110" s="2">
        <v>13</v>
      </c>
      <c r="CZ110" s="2">
        <v>9</v>
      </c>
      <c r="DA110" s="2">
        <v>13</v>
      </c>
      <c r="DB110" s="2">
        <v>34</v>
      </c>
    </row>
    <row r="111" spans="1:106" x14ac:dyDescent="0.3">
      <c r="A111" t="str">
        <f t="shared" si="51"/>
        <v>2142</v>
      </c>
      <c r="B111" t="str">
        <f t="shared" si="52"/>
        <v xml:space="preserve">A létesítménygazd. jogi keretei (web) </v>
      </c>
      <c r="C111" t="str">
        <f t="shared" si="53"/>
        <v>4012142</v>
      </c>
      <c r="D111" t="str">
        <f t="shared" si="54"/>
        <v>A létesítménygazd. jogi keretei (web) 7</v>
      </c>
      <c r="E111" t="str">
        <f t="shared" si="55"/>
        <v>Zalahegyi Zoltán2142</v>
      </c>
      <c r="F111" s="24" t="str">
        <f t="shared" si="56"/>
        <v>A létesítménygazd. jogi keretei (Tb. 401, web)</v>
      </c>
      <c r="G111" t="str">
        <f t="shared" si="57"/>
        <v/>
      </c>
      <c r="H111" t="str">
        <f t="shared" si="58"/>
        <v/>
      </c>
      <c r="I111" t="str">
        <f t="shared" si="59"/>
        <v/>
      </c>
      <c r="J111" t="str">
        <f t="shared" si="60"/>
        <v/>
      </c>
      <c r="K111" t="str">
        <f t="shared" si="61"/>
        <v/>
      </c>
      <c r="L111" t="str">
        <f t="shared" si="62"/>
        <v/>
      </c>
      <c r="M111" t="str">
        <f t="shared" si="63"/>
        <v/>
      </c>
      <c r="N111" t="str">
        <f t="shared" si="64"/>
        <v/>
      </c>
      <c r="O111" t="str">
        <f t="shared" si="65"/>
        <v/>
      </c>
      <c r="P111" t="str">
        <f t="shared" si="66"/>
        <v/>
      </c>
      <c r="Q111" t="str">
        <f t="shared" si="67"/>
        <v/>
      </c>
      <c r="R111" t="str">
        <f t="shared" si="68"/>
        <v/>
      </c>
      <c r="S111" t="str">
        <f t="shared" si="69"/>
        <v/>
      </c>
      <c r="T111" t="str">
        <f t="shared" si="70"/>
        <v/>
      </c>
      <c r="U111" t="str">
        <f t="shared" si="71"/>
        <v/>
      </c>
      <c r="V111" t="str">
        <f t="shared" si="72"/>
        <v/>
      </c>
      <c r="W111" t="str">
        <f t="shared" si="73"/>
        <v/>
      </c>
      <c r="X111" t="str">
        <f t="shared" si="74"/>
        <v/>
      </c>
      <c r="Y111" t="str">
        <f t="shared" si="75"/>
        <v>A létesítménygazd. jogi keretei (, web)</v>
      </c>
      <c r="Z111" t="str">
        <f t="shared" si="76"/>
        <v/>
      </c>
      <c r="AA111" t="str">
        <f t="shared" si="77"/>
        <v/>
      </c>
      <c r="AB111" t="str">
        <f t="shared" si="78"/>
        <v/>
      </c>
      <c r="AC111" t="str">
        <f t="shared" si="79"/>
        <v/>
      </c>
      <c r="AD111" t="str">
        <f t="shared" si="80"/>
        <v>2142</v>
      </c>
      <c r="AE111" t="str">
        <f t="shared" si="81"/>
        <v/>
      </c>
      <c r="AF111" t="str">
        <f t="shared" si="82"/>
        <v/>
      </c>
      <c r="AG111" t="str">
        <f t="shared" si="83"/>
        <v/>
      </c>
      <c r="AH111" t="str">
        <f t="shared" si="84"/>
        <v/>
      </c>
      <c r="AI111" t="str">
        <f t="shared" si="85"/>
        <v/>
      </c>
      <c r="AJ111" t="str">
        <f t="shared" si="86"/>
        <v/>
      </c>
      <c r="AK111" t="str">
        <f t="shared" si="87"/>
        <v/>
      </c>
      <c r="AL111" t="str">
        <f t="shared" si="88"/>
        <v/>
      </c>
      <c r="AM111" t="str">
        <f t="shared" si="89"/>
        <v/>
      </c>
      <c r="AN111" t="str">
        <f t="shared" si="90"/>
        <v/>
      </c>
      <c r="AO111" t="str">
        <f t="shared" si="91"/>
        <v/>
      </c>
      <c r="AP111" t="str">
        <f t="shared" si="92"/>
        <v/>
      </c>
      <c r="AQ111" t="str">
        <f t="shared" si="93"/>
        <v/>
      </c>
      <c r="AR111" t="str">
        <f t="shared" si="94"/>
        <v/>
      </c>
      <c r="AS111" t="str">
        <f t="shared" si="95"/>
        <v/>
      </c>
      <c r="AT111" t="str">
        <f t="shared" si="96"/>
        <v/>
      </c>
      <c r="AU111" t="str">
        <f t="shared" si="97"/>
        <v/>
      </c>
      <c r="AV111" t="str">
        <f t="shared" si="98"/>
        <v/>
      </c>
      <c r="AW111" t="str">
        <f t="shared" si="99"/>
        <v/>
      </c>
      <c r="AX111" t="str">
        <f t="shared" si="100"/>
        <v>A létesítménygazd. jogi keretei (401, web)</v>
      </c>
      <c r="AY111" s="2">
        <v>214</v>
      </c>
      <c r="AZ111" s="2">
        <v>2</v>
      </c>
      <c r="BA111" s="18">
        <f>VLOOKUP(AY111,segéd!$F$9:$G$38,2,FALSE)</f>
        <v>46067</v>
      </c>
      <c r="BB111" s="2" t="str">
        <f>VLOOKUP(AZ111,segéd!$F$1:$G$7,2,FALSE)</f>
        <v>9.45-11.15</v>
      </c>
      <c r="BC111" t="s">
        <v>134</v>
      </c>
      <c r="BD111" t="s">
        <v>313</v>
      </c>
      <c r="BE111" t="s">
        <v>177</v>
      </c>
      <c r="BG111" s="2">
        <v>401</v>
      </c>
      <c r="BH111" s="2" t="s">
        <v>66</v>
      </c>
      <c r="BI111" s="30" t="s">
        <v>1969</v>
      </c>
      <c r="BJ111" s="2">
        <f t="shared" si="101"/>
        <v>7</v>
      </c>
      <c r="BK111" s="2" t="str">
        <f>IF(BF111="","",VLOOKUP(BC111,segéd!O:P,2,FALSE))</f>
        <v/>
      </c>
      <c r="BL111" s="2">
        <f>IF(BG111="","",VLOOKUP(BC111,segéd!T:U,2,FALSE))</f>
        <v>7</v>
      </c>
      <c r="CH111" s="2"/>
      <c r="CI111" s="2">
        <v>7</v>
      </c>
      <c r="CP111" s="2"/>
      <c r="CY111" s="2"/>
    </row>
    <row r="112" spans="1:106" x14ac:dyDescent="0.3">
      <c r="A112" t="str">
        <f t="shared" si="51"/>
        <v>2142142</v>
      </c>
      <c r="B112" t="str">
        <f t="shared" si="52"/>
        <v>Bev. az ellátási láncok men. (otthonról web) 4</v>
      </c>
      <c r="C112" t="str">
        <f t="shared" si="53"/>
        <v>2142</v>
      </c>
      <c r="D112" t="str">
        <f t="shared" si="54"/>
        <v xml:space="preserve">Bev. az ellátási láncok men. (otthonról web) </v>
      </c>
      <c r="E112" t="str">
        <f t="shared" si="55"/>
        <v>Lakatos Péter2142</v>
      </c>
      <c r="F112" s="24" t="str">
        <f t="shared" si="56"/>
        <v>Bev. az ellátási láncok men. (Bp. 214, otthonról web)</v>
      </c>
      <c r="G112" t="str">
        <f t="shared" si="57"/>
        <v/>
      </c>
      <c r="H112" t="str">
        <f t="shared" si="58"/>
        <v/>
      </c>
      <c r="I112" t="str">
        <f t="shared" si="59"/>
        <v/>
      </c>
      <c r="J112" t="str">
        <f t="shared" si="60"/>
        <v/>
      </c>
      <c r="K112" t="str">
        <f t="shared" si="61"/>
        <v>2142</v>
      </c>
      <c r="L112" t="str">
        <f t="shared" si="62"/>
        <v/>
      </c>
      <c r="M112" t="str">
        <f t="shared" si="63"/>
        <v/>
      </c>
      <c r="N112" t="str">
        <f t="shared" si="64"/>
        <v/>
      </c>
      <c r="O112" t="str">
        <f t="shared" si="65"/>
        <v/>
      </c>
      <c r="P112" t="str">
        <f t="shared" si="66"/>
        <v/>
      </c>
      <c r="Q112" t="str">
        <f t="shared" si="67"/>
        <v/>
      </c>
      <c r="R112" t="str">
        <f t="shared" si="68"/>
        <v/>
      </c>
      <c r="S112" t="str">
        <f t="shared" si="69"/>
        <v/>
      </c>
      <c r="T112" t="str">
        <f t="shared" si="70"/>
        <v/>
      </c>
      <c r="U112" t="str">
        <f t="shared" si="71"/>
        <v/>
      </c>
      <c r="V112" t="str">
        <f t="shared" si="72"/>
        <v/>
      </c>
      <c r="W112" t="str">
        <f t="shared" si="73"/>
        <v/>
      </c>
      <c r="X112" t="str">
        <f t="shared" si="74"/>
        <v/>
      </c>
      <c r="Y112" t="str">
        <f t="shared" si="75"/>
        <v>Bev. az ellátási láncok men. (214, otthonról web)</v>
      </c>
      <c r="Z112" t="str">
        <f t="shared" si="76"/>
        <v/>
      </c>
      <c r="AA112" t="str">
        <f t="shared" si="77"/>
        <v/>
      </c>
      <c r="AB112" t="str">
        <f t="shared" si="78"/>
        <v/>
      </c>
      <c r="AC112" t="str">
        <f t="shared" si="79"/>
        <v/>
      </c>
      <c r="AD112" t="str">
        <f t="shared" si="80"/>
        <v/>
      </c>
      <c r="AE112" t="str">
        <f t="shared" si="81"/>
        <v/>
      </c>
      <c r="AF112" t="str">
        <f t="shared" si="82"/>
        <v/>
      </c>
      <c r="AG112" t="str">
        <f t="shared" si="83"/>
        <v/>
      </c>
      <c r="AH112" t="str">
        <f t="shared" si="84"/>
        <v/>
      </c>
      <c r="AI112" t="str">
        <f t="shared" si="85"/>
        <v/>
      </c>
      <c r="AJ112" t="str">
        <f t="shared" si="86"/>
        <v/>
      </c>
      <c r="AK112" t="str">
        <f t="shared" si="87"/>
        <v/>
      </c>
      <c r="AL112" t="str">
        <f t="shared" si="88"/>
        <v/>
      </c>
      <c r="AM112" t="str">
        <f t="shared" si="89"/>
        <v/>
      </c>
      <c r="AN112" t="str">
        <f t="shared" si="90"/>
        <v/>
      </c>
      <c r="AO112" t="str">
        <f t="shared" si="91"/>
        <v/>
      </c>
      <c r="AP112" t="str">
        <f t="shared" si="92"/>
        <v/>
      </c>
      <c r="AQ112" t="str">
        <f t="shared" si="93"/>
        <v/>
      </c>
      <c r="AR112" t="str">
        <f t="shared" si="94"/>
        <v/>
      </c>
      <c r="AS112" t="str">
        <f t="shared" si="95"/>
        <v/>
      </c>
      <c r="AT112" t="str">
        <f t="shared" si="96"/>
        <v/>
      </c>
      <c r="AU112" t="str">
        <f t="shared" si="97"/>
        <v/>
      </c>
      <c r="AV112" t="str">
        <f t="shared" si="98"/>
        <v/>
      </c>
      <c r="AW112" t="str">
        <f t="shared" si="99"/>
        <v/>
      </c>
      <c r="AX112" t="str">
        <f t="shared" si="100"/>
        <v>Bev. az ellátási láncok men. (, otthonról web)</v>
      </c>
      <c r="AY112" s="2">
        <v>214</v>
      </c>
      <c r="AZ112" s="2">
        <v>2</v>
      </c>
      <c r="BA112" s="18">
        <f>VLOOKUP(AY112,segéd!$F$9:$G$38,2,FALSE)</f>
        <v>46067</v>
      </c>
      <c r="BB112" s="2" t="str">
        <f>VLOOKUP(AZ112,segéd!$F$1:$G$7,2,FALSE)</f>
        <v>9.45-11.15</v>
      </c>
      <c r="BC112" s="20" t="s">
        <v>457</v>
      </c>
      <c r="BD112" t="s">
        <v>187</v>
      </c>
      <c r="BE112" t="s">
        <v>175</v>
      </c>
      <c r="BF112" s="19">
        <v>214</v>
      </c>
      <c r="BH112" s="19" t="s">
        <v>485</v>
      </c>
      <c r="BI112" s="30" t="s">
        <v>1957</v>
      </c>
      <c r="BJ112" s="2">
        <f t="shared" si="101"/>
        <v>4</v>
      </c>
      <c r="BK112" s="2">
        <f>IF(BF112="","",VLOOKUP(BC112,segéd!O:P,2,FALSE))</f>
        <v>4</v>
      </c>
      <c r="BL112" s="2" t="str">
        <f>IF(BG112="","",VLOOKUP(BC112,segéd!T:U,2,FALSE))</f>
        <v/>
      </c>
      <c r="BQ112" s="2">
        <v>4</v>
      </c>
      <c r="BR112" s="2"/>
      <c r="CH112" s="2"/>
      <c r="CP112" s="2"/>
    </row>
    <row r="113" spans="1:106" x14ac:dyDescent="0.3">
      <c r="A113" t="str">
        <f t="shared" si="51"/>
        <v>2142</v>
      </c>
      <c r="B113" t="str">
        <f t="shared" si="52"/>
        <v xml:space="preserve">Energiagazdálkodás (web) </v>
      </c>
      <c r="C113" t="str">
        <f t="shared" si="53"/>
        <v>2122142</v>
      </c>
      <c r="D113" t="str">
        <f t="shared" si="54"/>
        <v>Energiagazdálkodás (web) 52</v>
      </c>
      <c r="E113" t="str">
        <f t="shared" si="55"/>
        <v>Nagy Judit2142</v>
      </c>
      <c r="F113" s="24" t="str">
        <f t="shared" si="56"/>
        <v>Energiagazdálkodás (Tb. 212, web)</v>
      </c>
      <c r="G113" t="str">
        <f t="shared" si="57"/>
        <v/>
      </c>
      <c r="H113" t="str">
        <f t="shared" si="58"/>
        <v/>
      </c>
      <c r="I113" t="str">
        <f t="shared" si="59"/>
        <v/>
      </c>
      <c r="J113" t="str">
        <f t="shared" si="60"/>
        <v/>
      </c>
      <c r="K113" t="str">
        <f t="shared" si="61"/>
        <v/>
      </c>
      <c r="L113" t="str">
        <f t="shared" si="62"/>
        <v/>
      </c>
      <c r="M113" t="str">
        <f t="shared" si="63"/>
        <v/>
      </c>
      <c r="N113" t="str">
        <f t="shared" si="64"/>
        <v/>
      </c>
      <c r="O113" t="str">
        <f t="shared" si="65"/>
        <v/>
      </c>
      <c r="P113" t="str">
        <f t="shared" si="66"/>
        <v/>
      </c>
      <c r="Q113" t="str">
        <f t="shared" si="67"/>
        <v/>
      </c>
      <c r="R113" t="str">
        <f t="shared" si="68"/>
        <v/>
      </c>
      <c r="S113" t="str">
        <f t="shared" si="69"/>
        <v/>
      </c>
      <c r="T113" t="str">
        <f t="shared" si="70"/>
        <v/>
      </c>
      <c r="U113" t="str">
        <f t="shared" si="71"/>
        <v/>
      </c>
      <c r="V113" t="str">
        <f t="shared" si="72"/>
        <v/>
      </c>
      <c r="W113" t="str">
        <f t="shared" si="73"/>
        <v/>
      </c>
      <c r="X113" t="str">
        <f t="shared" si="74"/>
        <v/>
      </c>
      <c r="Y113" t="str">
        <f t="shared" si="75"/>
        <v>Energiagazdálkodás (, web)</v>
      </c>
      <c r="Z113" t="str">
        <f t="shared" si="76"/>
        <v/>
      </c>
      <c r="AA113" t="str">
        <f t="shared" si="77"/>
        <v/>
      </c>
      <c r="AB113" t="str">
        <f t="shared" si="78"/>
        <v/>
      </c>
      <c r="AC113" t="str">
        <f t="shared" si="79"/>
        <v/>
      </c>
      <c r="AD113" t="str">
        <f t="shared" si="80"/>
        <v/>
      </c>
      <c r="AE113" t="str">
        <f t="shared" si="81"/>
        <v/>
      </c>
      <c r="AF113" t="str">
        <f t="shared" si="82"/>
        <v/>
      </c>
      <c r="AG113" t="str">
        <f t="shared" si="83"/>
        <v/>
      </c>
      <c r="AH113" t="str">
        <f t="shared" si="84"/>
        <v/>
      </c>
      <c r="AI113" t="str">
        <f t="shared" si="85"/>
        <v/>
      </c>
      <c r="AJ113" t="str">
        <f t="shared" si="86"/>
        <v/>
      </c>
      <c r="AK113" t="str">
        <f t="shared" si="87"/>
        <v>2142</v>
      </c>
      <c r="AL113" t="str">
        <f t="shared" si="88"/>
        <v/>
      </c>
      <c r="AM113" t="str">
        <f t="shared" si="89"/>
        <v/>
      </c>
      <c r="AN113" t="str">
        <f t="shared" si="90"/>
        <v/>
      </c>
      <c r="AO113" t="str">
        <f t="shared" si="91"/>
        <v/>
      </c>
      <c r="AP113" t="str">
        <f t="shared" si="92"/>
        <v/>
      </c>
      <c r="AQ113" t="str">
        <f t="shared" si="93"/>
        <v/>
      </c>
      <c r="AR113" t="str">
        <f t="shared" si="94"/>
        <v/>
      </c>
      <c r="AS113" t="str">
        <f t="shared" si="95"/>
        <v/>
      </c>
      <c r="AT113" t="str">
        <f t="shared" si="96"/>
        <v/>
      </c>
      <c r="AU113" t="str">
        <f t="shared" si="97"/>
        <v/>
      </c>
      <c r="AV113" t="str">
        <f t="shared" si="98"/>
        <v/>
      </c>
      <c r="AW113" t="str">
        <f t="shared" si="99"/>
        <v/>
      </c>
      <c r="AX113" t="str">
        <f t="shared" si="100"/>
        <v>Energiagazdálkodás (212, web)</v>
      </c>
      <c r="AY113" s="2">
        <v>214</v>
      </c>
      <c r="AZ113" s="2">
        <v>2</v>
      </c>
      <c r="BA113" s="18">
        <f>VLOOKUP(AY113,segéd!$F$9:$G$38,2,FALSE)</f>
        <v>46067</v>
      </c>
      <c r="BB113" s="2" t="str">
        <f>VLOOKUP(AZ113,segéd!$F$1:$G$7,2,FALSE)</f>
        <v>9.45-11.15</v>
      </c>
      <c r="BC113" t="s">
        <v>217</v>
      </c>
      <c r="BD113" t="s">
        <v>421</v>
      </c>
      <c r="BE113" t="s">
        <v>164</v>
      </c>
      <c r="BG113" s="2">
        <v>212</v>
      </c>
      <c r="BH113" s="2" t="s">
        <v>66</v>
      </c>
      <c r="BI113" s="30" t="s">
        <v>1948</v>
      </c>
      <c r="BJ113" s="2">
        <f t="shared" si="101"/>
        <v>52</v>
      </c>
      <c r="BK113" s="2" t="str">
        <f>IF(BF113="","",VLOOKUP(BC113,segéd!O:P,2,FALSE))</f>
        <v/>
      </c>
      <c r="BL113" s="2">
        <f>IF(BG113="","",VLOOKUP(BC113,segéd!T:U,2,FALSE))</f>
        <v>52</v>
      </c>
      <c r="BM113" s="2"/>
      <c r="BN113" s="2"/>
      <c r="BO113" s="2"/>
      <c r="BP113" s="2"/>
      <c r="BQ113" s="2"/>
      <c r="BR113" s="2"/>
      <c r="BS113" s="2"/>
      <c r="BT113" s="2"/>
      <c r="BU113" s="2"/>
      <c r="BZ113" s="2"/>
      <c r="CA113" s="2"/>
      <c r="CD113" s="2"/>
      <c r="CE113" s="2"/>
      <c r="CF113" s="19"/>
      <c r="CG113" s="2"/>
      <c r="CJ113" s="2"/>
      <c r="CP113" s="2">
        <v>52</v>
      </c>
      <c r="CQ113" s="2"/>
      <c r="CR113" s="2"/>
      <c r="CS113" s="2"/>
      <c r="CU113" s="2"/>
      <c r="CV113" s="2"/>
      <c r="DA113" s="19"/>
    </row>
    <row r="114" spans="1:106" x14ac:dyDescent="0.3">
      <c r="A114" t="str">
        <f t="shared" si="51"/>
        <v>2082142</v>
      </c>
      <c r="B114" t="str">
        <f t="shared" si="52"/>
        <v>Fogy. és szer. vás. magatartás (Bp.-ről web) 23</v>
      </c>
      <c r="C114" t="str">
        <f t="shared" si="53"/>
        <v>4032142</v>
      </c>
      <c r="D114" t="str">
        <f t="shared" si="54"/>
        <v>Fogy. és szer. vás. magatartás (Bp.-ről web) 13</v>
      </c>
      <c r="E114" t="str">
        <f t="shared" si="55"/>
        <v>Köbli Ádám2142</v>
      </c>
      <c r="F114" s="24" t="str">
        <f t="shared" si="56"/>
        <v>Fogy. és szer. vás. magatartás (Bp. 208, Bp.-ről web)</v>
      </c>
      <c r="G114" t="str">
        <f t="shared" si="57"/>
        <v/>
      </c>
      <c r="H114" t="str">
        <f t="shared" si="58"/>
        <v/>
      </c>
      <c r="I114" t="str">
        <f t="shared" si="59"/>
        <v>2142</v>
      </c>
      <c r="J114" t="str">
        <f t="shared" si="60"/>
        <v/>
      </c>
      <c r="K114" t="str">
        <f t="shared" si="61"/>
        <v/>
      </c>
      <c r="L114" t="str">
        <f t="shared" si="62"/>
        <v/>
      </c>
      <c r="M114" t="str">
        <f t="shared" si="63"/>
        <v/>
      </c>
      <c r="N114" t="str">
        <f t="shared" si="64"/>
        <v/>
      </c>
      <c r="O114" t="str">
        <f t="shared" si="65"/>
        <v/>
      </c>
      <c r="P114" t="str">
        <f t="shared" si="66"/>
        <v>2142</v>
      </c>
      <c r="Q114" t="str">
        <f t="shared" si="67"/>
        <v>2142</v>
      </c>
      <c r="R114" t="str">
        <f t="shared" si="68"/>
        <v>2142</v>
      </c>
      <c r="S114" t="str">
        <f t="shared" si="69"/>
        <v/>
      </c>
      <c r="T114" t="str">
        <f t="shared" si="70"/>
        <v/>
      </c>
      <c r="U114" t="str">
        <f t="shared" si="71"/>
        <v/>
      </c>
      <c r="V114" t="str">
        <f t="shared" si="72"/>
        <v/>
      </c>
      <c r="W114" t="str">
        <f t="shared" si="73"/>
        <v/>
      </c>
      <c r="X114" t="str">
        <f t="shared" si="74"/>
        <v/>
      </c>
      <c r="Y114" t="str">
        <f t="shared" si="75"/>
        <v>Fogy. és szer. vás. magatartás (208, Bp.-ről web)</v>
      </c>
      <c r="Z114" t="str">
        <f t="shared" si="76"/>
        <v/>
      </c>
      <c r="AA114" t="str">
        <f t="shared" si="77"/>
        <v/>
      </c>
      <c r="AB114" t="str">
        <f t="shared" si="78"/>
        <v/>
      </c>
      <c r="AC114" t="str">
        <f t="shared" si="79"/>
        <v/>
      </c>
      <c r="AD114" t="str">
        <f t="shared" si="80"/>
        <v/>
      </c>
      <c r="AE114" t="str">
        <f t="shared" si="81"/>
        <v/>
      </c>
      <c r="AF114" t="str">
        <f t="shared" si="82"/>
        <v/>
      </c>
      <c r="AG114" t="str">
        <f t="shared" si="83"/>
        <v/>
      </c>
      <c r="AH114" t="str">
        <f t="shared" si="84"/>
        <v>2142</v>
      </c>
      <c r="AI114" t="str">
        <f t="shared" si="85"/>
        <v>2142</v>
      </c>
      <c r="AJ114" t="str">
        <f t="shared" si="86"/>
        <v>2142</v>
      </c>
      <c r="AK114" t="str">
        <f t="shared" si="87"/>
        <v/>
      </c>
      <c r="AL114" t="str">
        <f t="shared" si="88"/>
        <v/>
      </c>
      <c r="AM114" t="str">
        <f t="shared" si="89"/>
        <v/>
      </c>
      <c r="AN114" t="str">
        <f t="shared" si="90"/>
        <v/>
      </c>
      <c r="AO114" t="str">
        <f t="shared" si="91"/>
        <v/>
      </c>
      <c r="AP114" t="str">
        <f t="shared" si="92"/>
        <v/>
      </c>
      <c r="AQ114" t="str">
        <f t="shared" si="93"/>
        <v/>
      </c>
      <c r="AR114" t="str">
        <f t="shared" si="94"/>
        <v/>
      </c>
      <c r="AS114" t="str">
        <f t="shared" si="95"/>
        <v/>
      </c>
      <c r="AT114" t="str">
        <f t="shared" si="96"/>
        <v/>
      </c>
      <c r="AU114" t="str">
        <f t="shared" si="97"/>
        <v/>
      </c>
      <c r="AV114" t="str">
        <f t="shared" si="98"/>
        <v/>
      </c>
      <c r="AW114" t="str">
        <f t="shared" si="99"/>
        <v/>
      </c>
      <c r="AX114" t="str">
        <f t="shared" si="100"/>
        <v>Fogy. és szer. vás. magatartás (403, Bp.-ről web)</v>
      </c>
      <c r="AY114" s="2">
        <v>214</v>
      </c>
      <c r="AZ114" s="2">
        <v>2</v>
      </c>
      <c r="BA114" s="18">
        <f>VLOOKUP(AY114,segéd!$F$9:$G$38,2,FALSE)</f>
        <v>46067</v>
      </c>
      <c r="BB114" s="2" t="str">
        <f>VLOOKUP(AZ114,segéd!$F$1:$G$7,2,FALSE)</f>
        <v>9.45-11.15</v>
      </c>
      <c r="BC114" t="s">
        <v>125</v>
      </c>
      <c r="BD114" t="s">
        <v>112</v>
      </c>
      <c r="BE114" t="s">
        <v>169</v>
      </c>
      <c r="BF114" s="19">
        <v>208</v>
      </c>
      <c r="BG114" s="2">
        <v>403</v>
      </c>
      <c r="BH114" s="19" t="s">
        <v>75</v>
      </c>
      <c r="BI114" s="30" t="s">
        <v>1958</v>
      </c>
      <c r="BJ114" s="2">
        <f t="shared" si="101"/>
        <v>36</v>
      </c>
      <c r="BK114" s="2">
        <f>IF(BF114="","",VLOOKUP(BC114,segéd!O:P,2,FALSE))</f>
        <v>23</v>
      </c>
      <c r="BL114" s="2">
        <f>IF(BG114="","",VLOOKUP(BC114,segéd!T:U,2,FALSE))</f>
        <v>13</v>
      </c>
      <c r="BM114" s="2"/>
      <c r="BN114" s="2"/>
      <c r="BO114" s="2">
        <v>13</v>
      </c>
      <c r="BP114" s="2"/>
      <c r="BQ114" s="2"/>
      <c r="BR114" s="2"/>
      <c r="BS114" s="2"/>
      <c r="BT114" s="2"/>
      <c r="BU114" s="2"/>
      <c r="BV114" s="2">
        <v>6</v>
      </c>
      <c r="BW114" s="2">
        <v>13</v>
      </c>
      <c r="BX114" s="2">
        <v>2</v>
      </c>
      <c r="BY114" s="2"/>
      <c r="BZ114" s="2"/>
      <c r="CA114" s="2"/>
      <c r="CB114" s="2"/>
      <c r="CC114" s="2"/>
      <c r="CD114" s="2"/>
      <c r="CH114" s="2"/>
      <c r="CI114" s="2"/>
      <c r="CJ114" s="2"/>
      <c r="CK114" s="2"/>
      <c r="CL114" s="2"/>
      <c r="CM114" s="2">
        <v>3</v>
      </c>
      <c r="CN114" s="2">
        <v>2</v>
      </c>
      <c r="CO114" s="2">
        <v>4</v>
      </c>
      <c r="CP114" s="2"/>
      <c r="CR114" s="2"/>
      <c r="CS114" s="2"/>
      <c r="CT114" s="2"/>
      <c r="CU114" s="2"/>
      <c r="CV114" s="2"/>
      <c r="CY114" s="2"/>
    </row>
    <row r="115" spans="1:106" x14ac:dyDescent="0.3">
      <c r="A115" t="str">
        <f t="shared" si="51"/>
        <v>2012142</v>
      </c>
      <c r="B115" t="str">
        <f t="shared" si="52"/>
        <v>Gazdasági matematika II. (web) 66</v>
      </c>
      <c r="C115" t="str">
        <f t="shared" si="53"/>
        <v>2142</v>
      </c>
      <c r="D115" t="str">
        <f t="shared" si="54"/>
        <v xml:space="preserve">Gazdasági matematika II. (web) </v>
      </c>
      <c r="E115" t="str">
        <f t="shared" si="55"/>
        <v>Kovács Gergely2142</v>
      </c>
      <c r="F115" s="24" t="str">
        <f t="shared" si="56"/>
        <v>Gazdasági matematika II. (Bp. 201, web)</v>
      </c>
      <c r="G115" t="str">
        <f t="shared" si="57"/>
        <v>2142</v>
      </c>
      <c r="H115" t="str">
        <f t="shared" si="58"/>
        <v>2142</v>
      </c>
      <c r="I115" t="str">
        <f t="shared" si="59"/>
        <v/>
      </c>
      <c r="J115" t="str">
        <f t="shared" si="60"/>
        <v/>
      </c>
      <c r="K115" t="str">
        <f t="shared" si="61"/>
        <v/>
      </c>
      <c r="L115" t="str">
        <f t="shared" si="62"/>
        <v/>
      </c>
      <c r="M115" t="str">
        <f t="shared" si="63"/>
        <v/>
      </c>
      <c r="N115" t="str">
        <f t="shared" si="64"/>
        <v/>
      </c>
      <c r="O115" t="str">
        <f t="shared" si="65"/>
        <v/>
      </c>
      <c r="P115" t="str">
        <f t="shared" si="66"/>
        <v/>
      </c>
      <c r="Q115" t="str">
        <f t="shared" si="67"/>
        <v/>
      </c>
      <c r="R115" t="str">
        <f t="shared" si="68"/>
        <v/>
      </c>
      <c r="S115" t="str">
        <f t="shared" si="69"/>
        <v/>
      </c>
      <c r="T115" t="str">
        <f t="shared" si="70"/>
        <v/>
      </c>
      <c r="U115" t="str">
        <f t="shared" si="71"/>
        <v/>
      </c>
      <c r="V115" t="str">
        <f t="shared" si="72"/>
        <v/>
      </c>
      <c r="W115" t="str">
        <f t="shared" si="73"/>
        <v/>
      </c>
      <c r="X115" t="str">
        <f t="shared" si="74"/>
        <v/>
      </c>
      <c r="Y115" t="str">
        <f t="shared" si="75"/>
        <v>Gazdasági matematika II. (201, web)</v>
      </c>
      <c r="Z115" t="str">
        <f t="shared" si="76"/>
        <v/>
      </c>
      <c r="AA115" t="str">
        <f t="shared" si="77"/>
        <v/>
      </c>
      <c r="AB115" t="str">
        <f t="shared" si="78"/>
        <v/>
      </c>
      <c r="AC115" t="str">
        <f t="shared" si="79"/>
        <v/>
      </c>
      <c r="AD115" t="str">
        <f t="shared" si="80"/>
        <v/>
      </c>
      <c r="AE115" t="str">
        <f t="shared" si="81"/>
        <v/>
      </c>
      <c r="AF115" t="str">
        <f t="shared" si="82"/>
        <v/>
      </c>
      <c r="AG115" t="str">
        <f t="shared" si="83"/>
        <v/>
      </c>
      <c r="AH115" t="str">
        <f t="shared" si="84"/>
        <v/>
      </c>
      <c r="AI115" t="str">
        <f t="shared" si="85"/>
        <v/>
      </c>
      <c r="AJ115" t="str">
        <f t="shared" si="86"/>
        <v/>
      </c>
      <c r="AK115" t="str">
        <f t="shared" si="87"/>
        <v/>
      </c>
      <c r="AL115" t="str">
        <f t="shared" si="88"/>
        <v/>
      </c>
      <c r="AM115" t="str">
        <f t="shared" si="89"/>
        <v/>
      </c>
      <c r="AN115" t="str">
        <f t="shared" si="90"/>
        <v/>
      </c>
      <c r="AO115" t="str">
        <f t="shared" si="91"/>
        <v/>
      </c>
      <c r="AP115" t="str">
        <f t="shared" si="92"/>
        <v/>
      </c>
      <c r="AQ115" t="str">
        <f t="shared" si="93"/>
        <v/>
      </c>
      <c r="AR115" t="str">
        <f t="shared" si="94"/>
        <v/>
      </c>
      <c r="AS115" t="str">
        <f t="shared" si="95"/>
        <v/>
      </c>
      <c r="AT115" t="str">
        <f t="shared" si="96"/>
        <v/>
      </c>
      <c r="AU115" t="str">
        <f t="shared" si="97"/>
        <v/>
      </c>
      <c r="AV115" t="str">
        <f t="shared" si="98"/>
        <v/>
      </c>
      <c r="AW115" t="str">
        <f t="shared" si="99"/>
        <v/>
      </c>
      <c r="AX115" t="str">
        <f t="shared" si="100"/>
        <v>Gazdasági matematika II. (, web)</v>
      </c>
      <c r="AY115" s="2">
        <v>214</v>
      </c>
      <c r="AZ115" s="2">
        <v>2</v>
      </c>
      <c r="BA115" s="18">
        <f>VLOOKUP(AY115,segéd!$F$9:$G$38,2,FALSE)</f>
        <v>46067</v>
      </c>
      <c r="BB115" s="2" t="str">
        <f>VLOOKUP(AZ115,segéd!$F$1:$G$7,2,FALSE)</f>
        <v>9.45-11.15</v>
      </c>
      <c r="BC115" t="s">
        <v>33</v>
      </c>
      <c r="BD115" t="s">
        <v>8</v>
      </c>
      <c r="BE115" t="s">
        <v>165</v>
      </c>
      <c r="BF115" s="19">
        <v>201</v>
      </c>
      <c r="BH115" s="19" t="s">
        <v>66</v>
      </c>
      <c r="BI115" s="30" t="s">
        <v>1935</v>
      </c>
      <c r="BJ115" s="2">
        <f t="shared" si="101"/>
        <v>66</v>
      </c>
      <c r="BK115" s="2">
        <f>IF(BF115="","",VLOOKUP(BC115,segéd!O:P,2,FALSE))</f>
        <v>66</v>
      </c>
      <c r="BL115" s="2" t="str">
        <f>IF(BG115="","",VLOOKUP(BC115,segéd!T:U,2,FALSE))</f>
        <v/>
      </c>
      <c r="BM115" s="2">
        <v>62</v>
      </c>
      <c r="BN115" s="2">
        <v>14</v>
      </c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Y115" s="2"/>
    </row>
    <row r="116" spans="1:106" x14ac:dyDescent="0.3">
      <c r="A116" t="str">
        <f t="shared" si="51"/>
        <v>2142</v>
      </c>
      <c r="B116" t="str">
        <f t="shared" si="52"/>
        <v xml:space="preserve">Gépgyártás technológia (web) </v>
      </c>
      <c r="C116" t="str">
        <f t="shared" si="53"/>
        <v>5012142</v>
      </c>
      <c r="D116" t="str">
        <f t="shared" si="54"/>
        <v>Gépgyártás technológia (web) 70</v>
      </c>
      <c r="E116" t="str">
        <f t="shared" si="55"/>
        <v>Szamosi Barna2142</v>
      </c>
      <c r="F116" s="24" t="str">
        <f t="shared" si="56"/>
        <v>Gépgyártás technológia (Tb. 501, web)</v>
      </c>
      <c r="G116" t="str">
        <f t="shared" si="57"/>
        <v/>
      </c>
      <c r="H116" t="str">
        <f t="shared" si="58"/>
        <v/>
      </c>
      <c r="I116" t="str">
        <f t="shared" si="59"/>
        <v/>
      </c>
      <c r="J116" t="str">
        <f t="shared" si="60"/>
        <v/>
      </c>
      <c r="K116" t="str">
        <f t="shared" si="61"/>
        <v/>
      </c>
      <c r="L116" t="str">
        <f t="shared" si="62"/>
        <v/>
      </c>
      <c r="M116" t="str">
        <f t="shared" si="63"/>
        <v/>
      </c>
      <c r="N116" t="str">
        <f t="shared" si="64"/>
        <v/>
      </c>
      <c r="O116" t="str">
        <f t="shared" si="65"/>
        <v/>
      </c>
      <c r="P116" t="str">
        <f t="shared" si="66"/>
        <v/>
      </c>
      <c r="Q116" t="str">
        <f t="shared" si="67"/>
        <v/>
      </c>
      <c r="R116" t="str">
        <f t="shared" si="68"/>
        <v/>
      </c>
      <c r="S116" t="str">
        <f t="shared" si="69"/>
        <v/>
      </c>
      <c r="T116" t="str">
        <f t="shared" si="70"/>
        <v/>
      </c>
      <c r="U116" t="str">
        <f t="shared" si="71"/>
        <v/>
      </c>
      <c r="V116" t="str">
        <f t="shared" si="72"/>
        <v/>
      </c>
      <c r="W116" t="str">
        <f t="shared" si="73"/>
        <v/>
      </c>
      <c r="X116" t="str">
        <f t="shared" si="74"/>
        <v/>
      </c>
      <c r="Y116" t="str">
        <f t="shared" si="75"/>
        <v>Gépgyártás technológia (, web)</v>
      </c>
      <c r="Z116" t="str">
        <f t="shared" si="76"/>
        <v/>
      </c>
      <c r="AA116" t="str">
        <f t="shared" si="77"/>
        <v>2142</v>
      </c>
      <c r="AB116" t="str">
        <f t="shared" si="78"/>
        <v>2142</v>
      </c>
      <c r="AC116" t="str">
        <f t="shared" si="79"/>
        <v>2142</v>
      </c>
      <c r="AD116" t="str">
        <f t="shared" si="80"/>
        <v/>
      </c>
      <c r="AE116" t="str">
        <f t="shared" si="81"/>
        <v/>
      </c>
      <c r="AF116" t="str">
        <f t="shared" si="82"/>
        <v/>
      </c>
      <c r="AG116" t="str">
        <f t="shared" si="83"/>
        <v/>
      </c>
      <c r="AH116" t="str">
        <f t="shared" si="84"/>
        <v/>
      </c>
      <c r="AI116" t="str">
        <f t="shared" si="85"/>
        <v/>
      </c>
      <c r="AJ116" t="str">
        <f t="shared" si="86"/>
        <v/>
      </c>
      <c r="AK116" t="str">
        <f t="shared" si="87"/>
        <v/>
      </c>
      <c r="AL116" t="str">
        <f t="shared" si="88"/>
        <v/>
      </c>
      <c r="AM116" t="str">
        <f t="shared" si="89"/>
        <v/>
      </c>
      <c r="AN116" t="str">
        <f t="shared" si="90"/>
        <v/>
      </c>
      <c r="AO116" t="str">
        <f t="shared" si="91"/>
        <v/>
      </c>
      <c r="AP116" t="str">
        <f t="shared" si="92"/>
        <v/>
      </c>
      <c r="AQ116" t="str">
        <f t="shared" si="93"/>
        <v/>
      </c>
      <c r="AR116" t="str">
        <f t="shared" si="94"/>
        <v/>
      </c>
      <c r="AS116" t="str">
        <f t="shared" si="95"/>
        <v/>
      </c>
      <c r="AT116" t="str">
        <f t="shared" si="96"/>
        <v/>
      </c>
      <c r="AU116" t="str">
        <f t="shared" si="97"/>
        <v/>
      </c>
      <c r="AV116" t="str">
        <f t="shared" si="98"/>
        <v/>
      </c>
      <c r="AW116" t="str">
        <f t="shared" si="99"/>
        <v/>
      </c>
      <c r="AX116" t="str">
        <f t="shared" si="100"/>
        <v>Gépgyártás technológia (501, web)</v>
      </c>
      <c r="AY116" s="2">
        <v>214</v>
      </c>
      <c r="AZ116" s="2">
        <v>2</v>
      </c>
      <c r="BA116" s="18">
        <f>VLOOKUP(AY116,segéd!$F$9:$G$38,2,FALSE)</f>
        <v>46067</v>
      </c>
      <c r="BB116" s="2" t="str">
        <f>VLOOKUP(AZ116,segéd!$F$1:$G$7,2,FALSE)</f>
        <v>9.45-11.15</v>
      </c>
      <c r="BC116" t="s">
        <v>80</v>
      </c>
      <c r="BD116" s="20" t="s">
        <v>304</v>
      </c>
      <c r="BE116" t="s">
        <v>166</v>
      </c>
      <c r="BG116" s="2">
        <v>501</v>
      </c>
      <c r="BH116" s="2" t="s">
        <v>66</v>
      </c>
      <c r="BI116" s="30" t="s">
        <v>1959</v>
      </c>
      <c r="BJ116" s="2">
        <f t="shared" si="101"/>
        <v>70</v>
      </c>
      <c r="BK116" s="2" t="str">
        <f>IF(BF116="","",VLOOKUP(BC116,segéd!O:P,2,FALSE))</f>
        <v/>
      </c>
      <c r="BL116" s="2">
        <f>IF(BG116="","",VLOOKUP(BC116,segéd!T:U,2,FALSE))</f>
        <v>70</v>
      </c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>
        <v>19</v>
      </c>
      <c r="CG116" s="2">
        <v>59</v>
      </c>
      <c r="CH116" s="2">
        <v>57</v>
      </c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Y116" s="2"/>
    </row>
    <row r="117" spans="1:106" x14ac:dyDescent="0.3">
      <c r="A117" t="str">
        <f t="shared" si="51"/>
        <v>2172142</v>
      </c>
      <c r="B117" t="str">
        <f t="shared" si="52"/>
        <v>K+F+I projektek és finanszírozásuk (web) 11</v>
      </c>
      <c r="C117" t="str">
        <f t="shared" si="53"/>
        <v>2142</v>
      </c>
      <c r="D117" t="str">
        <f t="shared" si="54"/>
        <v xml:space="preserve">K+F+I projektek és finanszírozásuk (web) </v>
      </c>
      <c r="E117" t="str">
        <f t="shared" si="55"/>
        <v>Kasza József2142</v>
      </c>
      <c r="F117" s="24" t="str">
        <f t="shared" si="56"/>
        <v>K+F+I projektek és finanszírozásuk (Bp. 217, web)</v>
      </c>
      <c r="G117" t="str">
        <f t="shared" si="57"/>
        <v/>
      </c>
      <c r="H117" t="str">
        <f t="shared" si="58"/>
        <v/>
      </c>
      <c r="I117" t="str">
        <f t="shared" si="59"/>
        <v/>
      </c>
      <c r="J117" t="str">
        <f t="shared" si="60"/>
        <v/>
      </c>
      <c r="K117" t="str">
        <f t="shared" si="61"/>
        <v/>
      </c>
      <c r="L117" t="str">
        <f t="shared" si="62"/>
        <v>2142</v>
      </c>
      <c r="M117" t="str">
        <f t="shared" si="63"/>
        <v/>
      </c>
      <c r="N117" t="str">
        <f t="shared" si="64"/>
        <v/>
      </c>
      <c r="O117" t="str">
        <f t="shared" si="65"/>
        <v/>
      </c>
      <c r="P117" t="str">
        <f t="shared" si="66"/>
        <v/>
      </c>
      <c r="Q117" t="str">
        <f t="shared" si="67"/>
        <v/>
      </c>
      <c r="R117" t="str">
        <f t="shared" si="68"/>
        <v/>
      </c>
      <c r="S117" t="str">
        <f t="shared" si="69"/>
        <v/>
      </c>
      <c r="T117" t="str">
        <f t="shared" si="70"/>
        <v/>
      </c>
      <c r="U117" t="str">
        <f t="shared" si="71"/>
        <v/>
      </c>
      <c r="V117" t="str">
        <f t="shared" si="72"/>
        <v/>
      </c>
      <c r="W117" t="str">
        <f t="shared" si="73"/>
        <v/>
      </c>
      <c r="X117" t="str">
        <f t="shared" si="74"/>
        <v/>
      </c>
      <c r="Y117" t="str">
        <f t="shared" si="75"/>
        <v>K+F+I projektek és finanszírozásuk (217, web)</v>
      </c>
      <c r="Z117" t="str">
        <f t="shared" si="76"/>
        <v/>
      </c>
      <c r="AA117" t="str">
        <f t="shared" si="77"/>
        <v/>
      </c>
      <c r="AB117" t="str">
        <f t="shared" si="78"/>
        <v/>
      </c>
      <c r="AC117" t="str">
        <f t="shared" si="79"/>
        <v/>
      </c>
      <c r="AD117" t="str">
        <f t="shared" si="80"/>
        <v/>
      </c>
      <c r="AE117" t="str">
        <f t="shared" si="81"/>
        <v/>
      </c>
      <c r="AF117" t="str">
        <f t="shared" si="82"/>
        <v/>
      </c>
      <c r="AG117" t="str">
        <f t="shared" si="83"/>
        <v/>
      </c>
      <c r="AH117" t="str">
        <f t="shared" si="84"/>
        <v/>
      </c>
      <c r="AI117" t="str">
        <f t="shared" si="85"/>
        <v/>
      </c>
      <c r="AJ117" t="str">
        <f t="shared" si="86"/>
        <v/>
      </c>
      <c r="AK117" t="str">
        <f t="shared" si="87"/>
        <v/>
      </c>
      <c r="AL117" t="str">
        <f t="shared" si="88"/>
        <v/>
      </c>
      <c r="AM117" t="str">
        <f t="shared" si="89"/>
        <v/>
      </c>
      <c r="AN117" t="str">
        <f t="shared" si="90"/>
        <v/>
      </c>
      <c r="AO117" t="str">
        <f t="shared" si="91"/>
        <v/>
      </c>
      <c r="AP117" t="str">
        <f t="shared" si="92"/>
        <v/>
      </c>
      <c r="AQ117" t="str">
        <f t="shared" si="93"/>
        <v/>
      </c>
      <c r="AR117" t="str">
        <f t="shared" si="94"/>
        <v/>
      </c>
      <c r="AS117" t="str">
        <f t="shared" si="95"/>
        <v/>
      </c>
      <c r="AT117" t="str">
        <f t="shared" si="96"/>
        <v/>
      </c>
      <c r="AU117" t="str">
        <f t="shared" si="97"/>
        <v/>
      </c>
      <c r="AV117" t="str">
        <f t="shared" si="98"/>
        <v/>
      </c>
      <c r="AW117" t="str">
        <f t="shared" si="99"/>
        <v/>
      </c>
      <c r="AX117" t="str">
        <f t="shared" si="100"/>
        <v>K+F+I projektek és finanszírozásuk (, web)</v>
      </c>
      <c r="AY117" s="2">
        <v>214</v>
      </c>
      <c r="AZ117" s="2">
        <v>2</v>
      </c>
      <c r="BA117" s="18">
        <f>VLOOKUP(AY117,segéd!$F$9:$G$38,2,FALSE)</f>
        <v>46067</v>
      </c>
      <c r="BB117" s="2" t="str">
        <f>VLOOKUP(AZ117,segéd!$F$1:$G$7,2,FALSE)</f>
        <v>9.45-11.15</v>
      </c>
      <c r="BC117" s="20" t="s">
        <v>414</v>
      </c>
      <c r="BD117" t="s">
        <v>497</v>
      </c>
      <c r="BE117" s="20" t="s">
        <v>175</v>
      </c>
      <c r="BF117" s="19">
        <v>217</v>
      </c>
      <c r="BH117" s="19" t="s">
        <v>66</v>
      </c>
      <c r="BI117" s="30" t="s">
        <v>1960</v>
      </c>
      <c r="BJ117" s="2">
        <f t="shared" si="101"/>
        <v>11</v>
      </c>
      <c r="BK117" s="2">
        <f>IF(BF117="","",VLOOKUP(BC117,segéd!O:P,2,FALSE))</f>
        <v>11</v>
      </c>
      <c r="BL117" s="2" t="str">
        <f>IF(BG117="","",VLOOKUP(BC117,segéd!T:U,2,FALSE))</f>
        <v/>
      </c>
      <c r="BQ117" s="2"/>
      <c r="BR117" s="2">
        <v>11</v>
      </c>
      <c r="CH117" s="2"/>
      <c r="CP117" s="2"/>
    </row>
    <row r="118" spans="1:106" x14ac:dyDescent="0.3">
      <c r="A118" t="str">
        <f t="shared" si="51"/>
        <v>2052142</v>
      </c>
      <c r="B118" t="str">
        <f t="shared" si="52"/>
        <v>KKV-k üzleti tervezése (Bp.-ről web) 13</v>
      </c>
      <c r="C118" t="str">
        <f t="shared" si="53"/>
        <v>2162142</v>
      </c>
      <c r="D118" t="str">
        <f t="shared" si="54"/>
        <v>KKV-k üzleti tervezése (Bp.-ről web) 22</v>
      </c>
      <c r="E118" t="str">
        <f t="shared" si="55"/>
        <v>Kárpáti-Daróczi Judit2142</v>
      </c>
      <c r="F118" s="24" t="str">
        <f t="shared" si="56"/>
        <v>KKV-k üzleti tervezése (Bp. 205, Bp.-ről web)</v>
      </c>
      <c r="G118" t="str">
        <f t="shared" si="57"/>
        <v/>
      </c>
      <c r="H118" t="str">
        <f t="shared" si="58"/>
        <v/>
      </c>
      <c r="I118" t="str">
        <f t="shared" si="59"/>
        <v/>
      </c>
      <c r="J118" t="str">
        <f t="shared" si="60"/>
        <v/>
      </c>
      <c r="K118" t="str">
        <f t="shared" si="61"/>
        <v/>
      </c>
      <c r="L118" t="str">
        <f t="shared" si="62"/>
        <v/>
      </c>
      <c r="M118" t="str">
        <f t="shared" si="63"/>
        <v/>
      </c>
      <c r="N118" t="str">
        <f t="shared" si="64"/>
        <v/>
      </c>
      <c r="O118" t="str">
        <f t="shared" si="65"/>
        <v/>
      </c>
      <c r="P118" t="str">
        <f t="shared" si="66"/>
        <v/>
      </c>
      <c r="Q118" t="str">
        <f t="shared" si="67"/>
        <v/>
      </c>
      <c r="R118" t="str">
        <f t="shared" si="68"/>
        <v/>
      </c>
      <c r="S118" t="str">
        <f t="shared" si="69"/>
        <v/>
      </c>
      <c r="T118" t="str">
        <f t="shared" si="70"/>
        <v>2142</v>
      </c>
      <c r="U118" t="str">
        <f t="shared" si="71"/>
        <v/>
      </c>
      <c r="V118" t="str">
        <f t="shared" si="72"/>
        <v/>
      </c>
      <c r="W118" t="str">
        <f t="shared" si="73"/>
        <v/>
      </c>
      <c r="X118" t="str">
        <f t="shared" si="74"/>
        <v/>
      </c>
      <c r="Y118" t="str">
        <f t="shared" si="75"/>
        <v>KKV-k üzleti tervezése (205, Bp.-ről web)</v>
      </c>
      <c r="Z118" t="str">
        <f t="shared" si="76"/>
        <v/>
      </c>
      <c r="AA118" t="str">
        <f t="shared" si="77"/>
        <v/>
      </c>
      <c r="AB118" t="str">
        <f t="shared" si="78"/>
        <v/>
      </c>
      <c r="AC118" t="str">
        <f t="shared" si="79"/>
        <v/>
      </c>
      <c r="AD118" t="str">
        <f t="shared" si="80"/>
        <v/>
      </c>
      <c r="AE118" t="str">
        <f t="shared" si="81"/>
        <v/>
      </c>
      <c r="AF118" t="str">
        <f t="shared" si="82"/>
        <v/>
      </c>
      <c r="AG118" t="str">
        <f t="shared" si="83"/>
        <v/>
      </c>
      <c r="AH118" t="str">
        <f t="shared" si="84"/>
        <v/>
      </c>
      <c r="AI118" t="str">
        <f t="shared" si="85"/>
        <v/>
      </c>
      <c r="AJ118" t="str">
        <f t="shared" si="86"/>
        <v/>
      </c>
      <c r="AK118" t="str">
        <f t="shared" si="87"/>
        <v/>
      </c>
      <c r="AL118" t="str">
        <f t="shared" si="88"/>
        <v/>
      </c>
      <c r="AM118" t="str">
        <f t="shared" si="89"/>
        <v>2142</v>
      </c>
      <c r="AN118" t="str">
        <f t="shared" si="90"/>
        <v/>
      </c>
      <c r="AO118" t="str">
        <f t="shared" si="91"/>
        <v/>
      </c>
      <c r="AP118" t="str">
        <f t="shared" si="92"/>
        <v/>
      </c>
      <c r="AQ118" t="str">
        <f t="shared" si="93"/>
        <v/>
      </c>
      <c r="AR118" t="str">
        <f t="shared" si="94"/>
        <v/>
      </c>
      <c r="AS118" t="str">
        <f t="shared" si="95"/>
        <v/>
      </c>
      <c r="AT118" t="str">
        <f t="shared" si="96"/>
        <v/>
      </c>
      <c r="AU118" t="str">
        <f t="shared" si="97"/>
        <v/>
      </c>
      <c r="AV118" t="str">
        <f t="shared" si="98"/>
        <v/>
      </c>
      <c r="AW118" t="str">
        <f t="shared" si="99"/>
        <v/>
      </c>
      <c r="AX118" t="str">
        <f t="shared" si="100"/>
        <v>KKV-k üzleti tervezése (216, Bp.-ről web)</v>
      </c>
      <c r="AY118" s="2">
        <v>214</v>
      </c>
      <c r="AZ118" s="2">
        <v>2</v>
      </c>
      <c r="BA118" s="18">
        <f>VLOOKUP(AY118,segéd!$F$9:$G$38,2,FALSE)</f>
        <v>46067</v>
      </c>
      <c r="BB118" s="2" t="str">
        <f>VLOOKUP(AZ118,segéd!$F$1:$G$7,2,FALSE)</f>
        <v>9.45-11.15</v>
      </c>
      <c r="BC118" t="s">
        <v>113</v>
      </c>
      <c r="BD118" t="s">
        <v>265</v>
      </c>
      <c r="BE118" t="s">
        <v>167</v>
      </c>
      <c r="BF118" s="19">
        <v>205</v>
      </c>
      <c r="BG118" s="2">
        <v>216</v>
      </c>
      <c r="BH118" s="19" t="s">
        <v>75</v>
      </c>
      <c r="BI118" s="30" t="s">
        <v>1961</v>
      </c>
      <c r="BJ118" s="2">
        <f t="shared" si="101"/>
        <v>35</v>
      </c>
      <c r="BK118" s="2">
        <f>IF(BF118="","",VLOOKUP(BC118,segéd!O:P,2,FALSE))</f>
        <v>13</v>
      </c>
      <c r="BL118" s="2">
        <f>IF(BG118="","",VLOOKUP(BC118,segéd!T:U,2,FALSE))</f>
        <v>22</v>
      </c>
      <c r="BP118" s="2"/>
      <c r="BQ118" s="2"/>
      <c r="BR118" s="2"/>
      <c r="BV118" s="2"/>
      <c r="BW118" s="2"/>
      <c r="BX118" s="2"/>
      <c r="BY118" s="2"/>
      <c r="BZ118" s="2">
        <v>12</v>
      </c>
      <c r="CB118" s="2"/>
      <c r="CC118" s="2"/>
      <c r="CH118" s="2"/>
      <c r="CI118" s="2"/>
      <c r="CM118" s="2"/>
      <c r="CN118" s="2"/>
      <c r="CO118" s="2"/>
      <c r="CP118" s="2"/>
      <c r="CR118" s="2">
        <v>21</v>
      </c>
      <c r="CT118" s="2"/>
      <c r="CU118" s="2"/>
      <c r="CY118" s="2"/>
    </row>
    <row r="119" spans="1:106" x14ac:dyDescent="0.3">
      <c r="A119" t="str">
        <f t="shared" si="51"/>
        <v>2022142</v>
      </c>
      <c r="B119" t="str">
        <f t="shared" si="52"/>
        <v>Kontrolling (Bp.-ről web) 24</v>
      </c>
      <c r="C119" t="str">
        <f t="shared" si="53"/>
        <v>2172142</v>
      </c>
      <c r="D119" t="str">
        <f t="shared" si="54"/>
        <v>Kontrolling (Bp.-ről web) 24</v>
      </c>
      <c r="E119" t="str">
        <f t="shared" si="55"/>
        <v>Barna Zsolt2142</v>
      </c>
      <c r="F119" s="24" t="str">
        <f t="shared" si="56"/>
        <v>Kontrolling (Bp. 202, Bp.-ről web)</v>
      </c>
      <c r="G119" t="str">
        <f t="shared" si="57"/>
        <v/>
      </c>
      <c r="H119" t="str">
        <f t="shared" si="58"/>
        <v/>
      </c>
      <c r="I119" t="str">
        <f t="shared" si="59"/>
        <v/>
      </c>
      <c r="J119" t="str">
        <f t="shared" si="60"/>
        <v/>
      </c>
      <c r="K119" t="str">
        <f t="shared" si="61"/>
        <v/>
      </c>
      <c r="L119" t="str">
        <f t="shared" si="62"/>
        <v/>
      </c>
      <c r="M119" t="str">
        <f t="shared" si="63"/>
        <v>2142</v>
      </c>
      <c r="N119" t="str">
        <f t="shared" si="64"/>
        <v>2142</v>
      </c>
      <c r="O119" t="str">
        <f t="shared" si="65"/>
        <v>2142</v>
      </c>
      <c r="P119" t="str">
        <f t="shared" si="66"/>
        <v/>
      </c>
      <c r="Q119" t="str">
        <f t="shared" si="67"/>
        <v/>
      </c>
      <c r="R119" t="str">
        <f t="shared" si="68"/>
        <v/>
      </c>
      <c r="S119" t="str">
        <f t="shared" si="69"/>
        <v/>
      </c>
      <c r="T119" t="str">
        <f t="shared" si="70"/>
        <v/>
      </c>
      <c r="U119" t="str">
        <f t="shared" si="71"/>
        <v/>
      </c>
      <c r="V119" t="str">
        <f t="shared" si="72"/>
        <v/>
      </c>
      <c r="W119" t="str">
        <f t="shared" si="73"/>
        <v/>
      </c>
      <c r="X119" t="str">
        <f t="shared" si="74"/>
        <v/>
      </c>
      <c r="Y119" t="str">
        <f t="shared" si="75"/>
        <v>Kontrolling (202, Bp.-ről web)</v>
      </c>
      <c r="Z119" t="str">
        <f t="shared" si="76"/>
        <v/>
      </c>
      <c r="AA119" t="str">
        <f t="shared" si="77"/>
        <v/>
      </c>
      <c r="AB119" t="str">
        <f t="shared" si="78"/>
        <v/>
      </c>
      <c r="AC119" t="str">
        <f t="shared" si="79"/>
        <v/>
      </c>
      <c r="AD119" t="str">
        <f t="shared" si="80"/>
        <v/>
      </c>
      <c r="AE119" t="str">
        <f t="shared" si="81"/>
        <v>2142</v>
      </c>
      <c r="AF119" t="str">
        <f t="shared" si="82"/>
        <v>2142</v>
      </c>
      <c r="AG119" t="str">
        <f t="shared" si="83"/>
        <v>2142</v>
      </c>
      <c r="AH119" t="str">
        <f t="shared" si="84"/>
        <v/>
      </c>
      <c r="AI119" t="str">
        <f t="shared" si="85"/>
        <v/>
      </c>
      <c r="AJ119" t="str">
        <f t="shared" si="86"/>
        <v/>
      </c>
      <c r="AK119" t="str">
        <f t="shared" si="87"/>
        <v/>
      </c>
      <c r="AL119" t="str">
        <f t="shared" si="88"/>
        <v/>
      </c>
      <c r="AM119" t="str">
        <f t="shared" si="89"/>
        <v/>
      </c>
      <c r="AN119" t="str">
        <f t="shared" si="90"/>
        <v/>
      </c>
      <c r="AO119" t="str">
        <f t="shared" si="91"/>
        <v/>
      </c>
      <c r="AP119" t="str">
        <f t="shared" si="92"/>
        <v/>
      </c>
      <c r="AQ119" t="str">
        <f t="shared" si="93"/>
        <v/>
      </c>
      <c r="AR119" t="str">
        <f t="shared" si="94"/>
        <v/>
      </c>
      <c r="AS119" t="str">
        <f t="shared" si="95"/>
        <v/>
      </c>
      <c r="AT119" t="str">
        <f t="shared" si="96"/>
        <v/>
      </c>
      <c r="AU119" t="str">
        <f t="shared" si="97"/>
        <v/>
      </c>
      <c r="AV119" t="str">
        <f t="shared" si="98"/>
        <v/>
      </c>
      <c r="AW119" t="str">
        <f t="shared" si="99"/>
        <v/>
      </c>
      <c r="AX119" t="str">
        <f t="shared" si="100"/>
        <v>Kontrolling (217, Bp.-ről web)</v>
      </c>
      <c r="AY119" s="2">
        <v>214</v>
      </c>
      <c r="AZ119" s="2">
        <v>2</v>
      </c>
      <c r="BA119" s="18">
        <f>VLOOKUP(AY119,segéd!$F$9:$G$38,2,FALSE)</f>
        <v>46067</v>
      </c>
      <c r="BB119" s="2" t="str">
        <f>VLOOKUP(AZ119,segéd!$F$1:$G$7,2,FALSE)</f>
        <v>9.45-11.15</v>
      </c>
      <c r="BC119" t="s">
        <v>68</v>
      </c>
      <c r="BD119" t="s">
        <v>311</v>
      </c>
      <c r="BE119" t="s">
        <v>167</v>
      </c>
      <c r="BF119" s="19">
        <v>202</v>
      </c>
      <c r="BG119" s="2">
        <v>217</v>
      </c>
      <c r="BH119" s="19" t="s">
        <v>75</v>
      </c>
      <c r="BI119" s="30" t="s">
        <v>1962</v>
      </c>
      <c r="BJ119" s="2">
        <f t="shared" si="101"/>
        <v>48</v>
      </c>
      <c r="BK119" s="2">
        <f>IF(BF119="","",VLOOKUP(BC119,segéd!O:P,2,FALSE))</f>
        <v>24</v>
      </c>
      <c r="BL119" s="2">
        <f>IF(BG119="","",VLOOKUP(BC119,segéd!T:U,2,FALSE))</f>
        <v>24</v>
      </c>
      <c r="BM119" s="2"/>
      <c r="BN119" s="2"/>
      <c r="BO119" s="2"/>
      <c r="BP119" s="2"/>
      <c r="BQ119" s="2"/>
      <c r="BR119" s="2"/>
      <c r="BS119" s="2">
        <v>6</v>
      </c>
      <c r="BT119" s="2">
        <v>6</v>
      </c>
      <c r="BU119" s="2">
        <v>9</v>
      </c>
      <c r="BV119" s="2"/>
      <c r="BW119" s="2"/>
      <c r="BX119" s="2"/>
      <c r="BY119" s="2"/>
      <c r="BZ119" s="2"/>
      <c r="CA119" s="2"/>
      <c r="CB119" s="2"/>
      <c r="CC119" s="2"/>
      <c r="CD119" s="2"/>
      <c r="CH119" s="2"/>
      <c r="CI119" s="2"/>
      <c r="CJ119" s="2">
        <v>3</v>
      </c>
      <c r="CK119" s="2">
        <v>7</v>
      </c>
      <c r="CL119" s="2">
        <v>10</v>
      </c>
      <c r="CM119" s="2"/>
      <c r="CN119" s="2"/>
      <c r="CO119" s="2"/>
      <c r="CP119" s="2"/>
      <c r="CR119" s="2"/>
      <c r="CS119" s="2"/>
      <c r="CT119" s="2"/>
      <c r="CU119" s="2"/>
      <c r="CV119" s="2"/>
      <c r="CY119" s="2"/>
    </row>
    <row r="120" spans="1:106" x14ac:dyDescent="0.3">
      <c r="A120" t="str">
        <f t="shared" si="51"/>
        <v>2062142</v>
      </c>
      <c r="B120" t="str">
        <f t="shared" si="52"/>
        <v>Közösség- és hálózatépítés  (Bp.-ről web) 8</v>
      </c>
      <c r="C120" t="str">
        <f t="shared" si="53"/>
        <v>4022142</v>
      </c>
      <c r="D120" t="str">
        <f t="shared" si="54"/>
        <v>Közösség- és hálózatépítés  (Bp.-ről web) 4</v>
      </c>
      <c r="E120" t="str">
        <f t="shared" si="55"/>
        <v>Miklós Ilona2142</v>
      </c>
      <c r="F120" s="24" t="str">
        <f t="shared" si="56"/>
        <v>Közösség- és hálózatépítés  (Bp. 206, Bp.-ről web)</v>
      </c>
      <c r="G120" t="str">
        <f t="shared" si="57"/>
        <v/>
      </c>
      <c r="H120" t="str">
        <f t="shared" si="58"/>
        <v/>
      </c>
      <c r="I120" t="str">
        <f t="shared" si="59"/>
        <v/>
      </c>
      <c r="J120" t="str">
        <f t="shared" si="60"/>
        <v/>
      </c>
      <c r="K120" t="str">
        <f t="shared" si="61"/>
        <v/>
      </c>
      <c r="L120" t="str">
        <f t="shared" si="62"/>
        <v/>
      </c>
      <c r="M120" t="str">
        <f t="shared" si="63"/>
        <v/>
      </c>
      <c r="N120" t="str">
        <f t="shared" si="64"/>
        <v/>
      </c>
      <c r="O120" t="str">
        <f t="shared" si="65"/>
        <v/>
      </c>
      <c r="P120" t="str">
        <f t="shared" si="66"/>
        <v/>
      </c>
      <c r="Q120" t="str">
        <f t="shared" si="67"/>
        <v/>
      </c>
      <c r="R120" t="str">
        <f t="shared" si="68"/>
        <v/>
      </c>
      <c r="S120" t="str">
        <f t="shared" si="69"/>
        <v/>
      </c>
      <c r="T120" t="str">
        <f t="shared" si="70"/>
        <v/>
      </c>
      <c r="U120" t="str">
        <f t="shared" si="71"/>
        <v/>
      </c>
      <c r="V120" t="str">
        <f t="shared" si="72"/>
        <v/>
      </c>
      <c r="W120" t="str">
        <f t="shared" si="73"/>
        <v>2142</v>
      </c>
      <c r="X120" t="str">
        <f t="shared" si="74"/>
        <v/>
      </c>
      <c r="Y120" t="str">
        <f t="shared" si="75"/>
        <v>Közösség- és hálózatépítés  (206, Bp.-ről web)</v>
      </c>
      <c r="Z120" t="str">
        <f t="shared" si="76"/>
        <v/>
      </c>
      <c r="AA120" t="str">
        <f t="shared" si="77"/>
        <v/>
      </c>
      <c r="AB120" t="str">
        <f t="shared" si="78"/>
        <v/>
      </c>
      <c r="AC120" t="str">
        <f t="shared" si="79"/>
        <v/>
      </c>
      <c r="AD120" t="str">
        <f t="shared" si="80"/>
        <v/>
      </c>
      <c r="AE120" t="str">
        <f t="shared" si="81"/>
        <v/>
      </c>
      <c r="AF120" t="str">
        <f t="shared" si="82"/>
        <v/>
      </c>
      <c r="AG120" t="str">
        <f t="shared" si="83"/>
        <v/>
      </c>
      <c r="AH120" t="str">
        <f t="shared" si="84"/>
        <v/>
      </c>
      <c r="AI120" t="str">
        <f t="shared" si="85"/>
        <v/>
      </c>
      <c r="AJ120" t="str">
        <f t="shared" si="86"/>
        <v/>
      </c>
      <c r="AK120" t="str">
        <f t="shared" si="87"/>
        <v/>
      </c>
      <c r="AL120" t="str">
        <f t="shared" si="88"/>
        <v/>
      </c>
      <c r="AM120" t="str">
        <f t="shared" si="89"/>
        <v/>
      </c>
      <c r="AN120" t="str">
        <f t="shared" si="90"/>
        <v/>
      </c>
      <c r="AO120" t="str">
        <f t="shared" si="91"/>
        <v/>
      </c>
      <c r="AP120" t="str">
        <f t="shared" si="92"/>
        <v>2142</v>
      </c>
      <c r="AQ120" t="str">
        <f t="shared" si="93"/>
        <v/>
      </c>
      <c r="AR120" t="str">
        <f t="shared" si="94"/>
        <v/>
      </c>
      <c r="AS120" t="str">
        <f t="shared" si="95"/>
        <v/>
      </c>
      <c r="AT120" t="str">
        <f t="shared" si="96"/>
        <v/>
      </c>
      <c r="AU120" t="str">
        <f t="shared" si="97"/>
        <v/>
      </c>
      <c r="AV120" t="str">
        <f t="shared" si="98"/>
        <v/>
      </c>
      <c r="AW120" t="str">
        <f t="shared" si="99"/>
        <v/>
      </c>
      <c r="AX120" t="str">
        <f t="shared" si="100"/>
        <v>Közösség- és hálózatépítés  (402, Bp.-ről web)</v>
      </c>
      <c r="AY120" s="2">
        <v>214</v>
      </c>
      <c r="AZ120" s="2">
        <v>2</v>
      </c>
      <c r="BA120" s="18">
        <f>VLOOKUP(AY120,segéd!$F$9:$G$38,2,FALSE)</f>
        <v>46067</v>
      </c>
      <c r="BB120" s="2" t="str">
        <f>VLOOKUP(AZ120,segéd!$F$1:$G$7,2,FALSE)</f>
        <v>9.45-11.15</v>
      </c>
      <c r="BC120" t="s">
        <v>395</v>
      </c>
      <c r="BD120" t="s">
        <v>429</v>
      </c>
      <c r="BE120" t="s">
        <v>167</v>
      </c>
      <c r="BF120" s="19">
        <v>206</v>
      </c>
      <c r="BG120" s="2">
        <v>402</v>
      </c>
      <c r="BH120" s="2" t="s">
        <v>75</v>
      </c>
      <c r="BI120" s="30" t="s">
        <v>1963</v>
      </c>
      <c r="BJ120" s="2">
        <f t="shared" si="101"/>
        <v>12</v>
      </c>
      <c r="BK120" s="2">
        <f>IF(BF120="","",VLOOKUP(BC120,segéd!O:P,2,FALSE))</f>
        <v>8</v>
      </c>
      <c r="BL120" s="2">
        <f>IF(BG120="","",VLOOKUP(BC120,segéd!T:U,2,FALSE))</f>
        <v>4</v>
      </c>
      <c r="BP120" s="2"/>
      <c r="BQ120" s="2"/>
      <c r="BR120" s="2"/>
      <c r="BY120" s="2"/>
      <c r="CB120" s="2"/>
      <c r="CC120" s="2">
        <v>8</v>
      </c>
      <c r="CH120" s="2"/>
      <c r="CI120" s="2"/>
      <c r="CP120" s="2"/>
      <c r="CT120" s="2"/>
      <c r="CU120" s="2">
        <v>6</v>
      </c>
      <c r="CY120" s="2"/>
    </row>
    <row r="121" spans="1:106" x14ac:dyDescent="0.3">
      <c r="A121" t="str">
        <f t="shared" si="51"/>
        <v>2102142</v>
      </c>
      <c r="B121" t="str">
        <f t="shared" si="52"/>
        <v>Marketingkutatás, k. és piacel. (web) 7</v>
      </c>
      <c r="C121" t="str">
        <f t="shared" si="53"/>
        <v>2142</v>
      </c>
      <c r="D121" t="str">
        <f t="shared" si="54"/>
        <v xml:space="preserve">Marketingkutatás, k. és piacel. (web) </v>
      </c>
      <c r="E121" t="str">
        <f t="shared" si="55"/>
        <v>Duga Zsófia2142</v>
      </c>
      <c r="F121" s="24" t="str">
        <f t="shared" si="56"/>
        <v>Marketingkutatás, k. és piacel. (Bp. 210, web)</v>
      </c>
      <c r="G121" t="str">
        <f t="shared" si="57"/>
        <v/>
      </c>
      <c r="H121" t="str">
        <f t="shared" si="58"/>
        <v/>
      </c>
      <c r="I121" t="str">
        <f t="shared" si="59"/>
        <v/>
      </c>
      <c r="J121" t="str">
        <f t="shared" si="60"/>
        <v>2142</v>
      </c>
      <c r="K121" t="str">
        <f t="shared" si="61"/>
        <v/>
      </c>
      <c r="L121" t="str">
        <f t="shared" si="62"/>
        <v/>
      </c>
      <c r="M121" t="str">
        <f t="shared" si="63"/>
        <v/>
      </c>
      <c r="N121" t="str">
        <f t="shared" si="64"/>
        <v/>
      </c>
      <c r="O121" t="str">
        <f t="shared" si="65"/>
        <v/>
      </c>
      <c r="P121" t="str">
        <f t="shared" si="66"/>
        <v/>
      </c>
      <c r="Q121" t="str">
        <f t="shared" si="67"/>
        <v/>
      </c>
      <c r="R121" t="str">
        <f t="shared" si="68"/>
        <v/>
      </c>
      <c r="S121" t="str">
        <f t="shared" si="69"/>
        <v/>
      </c>
      <c r="T121" t="str">
        <f t="shared" si="70"/>
        <v/>
      </c>
      <c r="U121" t="str">
        <f t="shared" si="71"/>
        <v/>
      </c>
      <c r="V121" t="str">
        <f t="shared" si="72"/>
        <v/>
      </c>
      <c r="W121" t="str">
        <f t="shared" si="73"/>
        <v/>
      </c>
      <c r="X121" t="str">
        <f t="shared" si="74"/>
        <v/>
      </c>
      <c r="Y121" t="str">
        <f t="shared" si="75"/>
        <v>Marketingkutatás, k. és piacel. (210, web)</v>
      </c>
      <c r="Z121" t="str">
        <f t="shared" si="76"/>
        <v/>
      </c>
      <c r="AA121" t="str">
        <f t="shared" si="77"/>
        <v/>
      </c>
      <c r="AB121" t="str">
        <f t="shared" si="78"/>
        <v/>
      </c>
      <c r="AC121" t="str">
        <f t="shared" si="79"/>
        <v/>
      </c>
      <c r="AD121" t="str">
        <f t="shared" si="80"/>
        <v/>
      </c>
      <c r="AE121" t="str">
        <f t="shared" si="81"/>
        <v/>
      </c>
      <c r="AF121" t="str">
        <f t="shared" si="82"/>
        <v/>
      </c>
      <c r="AG121" t="str">
        <f t="shared" si="83"/>
        <v/>
      </c>
      <c r="AH121" t="str">
        <f t="shared" si="84"/>
        <v/>
      </c>
      <c r="AI121" t="str">
        <f t="shared" si="85"/>
        <v/>
      </c>
      <c r="AJ121" t="str">
        <f t="shared" si="86"/>
        <v/>
      </c>
      <c r="AK121" t="str">
        <f t="shared" si="87"/>
        <v/>
      </c>
      <c r="AL121" t="str">
        <f t="shared" si="88"/>
        <v/>
      </c>
      <c r="AM121" t="str">
        <f t="shared" si="89"/>
        <v/>
      </c>
      <c r="AN121" t="str">
        <f t="shared" si="90"/>
        <v/>
      </c>
      <c r="AO121" t="str">
        <f t="shared" si="91"/>
        <v/>
      </c>
      <c r="AP121" t="str">
        <f t="shared" si="92"/>
        <v/>
      </c>
      <c r="AQ121" t="str">
        <f t="shared" si="93"/>
        <v/>
      </c>
      <c r="AR121" t="str">
        <f t="shared" si="94"/>
        <v/>
      </c>
      <c r="AS121" t="str">
        <f t="shared" si="95"/>
        <v/>
      </c>
      <c r="AT121" t="str">
        <f t="shared" si="96"/>
        <v/>
      </c>
      <c r="AU121" t="str">
        <f t="shared" si="97"/>
        <v/>
      </c>
      <c r="AV121" t="str">
        <f t="shared" si="98"/>
        <v/>
      </c>
      <c r="AW121" t="str">
        <f t="shared" si="99"/>
        <v/>
      </c>
      <c r="AX121" t="str">
        <f t="shared" si="100"/>
        <v>Marketingkutatás, k. és piacel. (, web)</v>
      </c>
      <c r="AY121" s="2">
        <v>214</v>
      </c>
      <c r="AZ121" s="2">
        <v>2</v>
      </c>
      <c r="BA121" s="18">
        <f>VLOOKUP(AY121,segéd!$F$9:$G$38,2,FALSE)</f>
        <v>46067</v>
      </c>
      <c r="BB121" s="2" t="str">
        <f>VLOOKUP(AZ121,segéd!$F$1:$G$7,2,FALSE)</f>
        <v>9.45-11.15</v>
      </c>
      <c r="BC121" t="s">
        <v>115</v>
      </c>
      <c r="BD121" t="s">
        <v>103</v>
      </c>
      <c r="BE121" t="s">
        <v>175</v>
      </c>
      <c r="BF121" s="19">
        <v>210</v>
      </c>
      <c r="BH121" s="2" t="s">
        <v>66</v>
      </c>
      <c r="BI121" s="30" t="s">
        <v>1964</v>
      </c>
      <c r="BJ121" s="2">
        <f t="shared" si="101"/>
        <v>7</v>
      </c>
      <c r="BK121" s="2">
        <f>IF(BF121="","",VLOOKUP(BC121,segéd!O:P,2,FALSE))</f>
        <v>7</v>
      </c>
      <c r="BL121" s="2" t="str">
        <f>IF(BG121="","",VLOOKUP(BC121,segéd!T:U,2,FALSE))</f>
        <v/>
      </c>
      <c r="BP121" s="19">
        <v>8</v>
      </c>
      <c r="BY121" s="2"/>
      <c r="CH121" s="2"/>
      <c r="CP121" s="2"/>
    </row>
    <row r="122" spans="1:106" x14ac:dyDescent="0.3">
      <c r="A122" t="str">
        <f t="shared" si="51"/>
        <v>2142</v>
      </c>
      <c r="B122" t="str">
        <f t="shared" si="52"/>
        <v xml:space="preserve">Műszaki szaknyelv II. (angol), 3. csop. </v>
      </c>
      <c r="C122" t="str">
        <f t="shared" si="53"/>
        <v>4082142</v>
      </c>
      <c r="D122" t="str">
        <f t="shared" si="54"/>
        <v>Műszaki szaknyelv II. (angol), 3. csop. 26</v>
      </c>
      <c r="E122" t="str">
        <f t="shared" si="55"/>
        <v>Nagy Mónika2142</v>
      </c>
      <c r="F122" s="24" t="str">
        <f t="shared" si="56"/>
        <v>Műszaki szaknyelv II. (angol), 3. csop. (Tb. 408)</v>
      </c>
      <c r="G122" t="str">
        <f t="shared" si="57"/>
        <v/>
      </c>
      <c r="H122" t="str">
        <f t="shared" si="58"/>
        <v/>
      </c>
      <c r="I122" t="str">
        <f t="shared" si="59"/>
        <v/>
      </c>
      <c r="J122" t="str">
        <f t="shared" si="60"/>
        <v/>
      </c>
      <c r="K122" t="str">
        <f t="shared" si="61"/>
        <v/>
      </c>
      <c r="L122" t="str">
        <f t="shared" si="62"/>
        <v/>
      </c>
      <c r="M122" t="str">
        <f t="shared" si="63"/>
        <v/>
      </c>
      <c r="N122" t="str">
        <f t="shared" si="64"/>
        <v/>
      </c>
      <c r="O122" t="str">
        <f t="shared" si="65"/>
        <v/>
      </c>
      <c r="P122" t="str">
        <f t="shared" si="66"/>
        <v/>
      </c>
      <c r="Q122" t="str">
        <f t="shared" si="67"/>
        <v/>
      </c>
      <c r="R122" t="str">
        <f t="shared" si="68"/>
        <v/>
      </c>
      <c r="S122" t="str">
        <f t="shared" si="69"/>
        <v/>
      </c>
      <c r="T122" t="str">
        <f t="shared" si="70"/>
        <v/>
      </c>
      <c r="U122" t="str">
        <f t="shared" si="71"/>
        <v/>
      </c>
      <c r="V122" t="str">
        <f t="shared" si="72"/>
        <v/>
      </c>
      <c r="W122" t="str">
        <f t="shared" si="73"/>
        <v/>
      </c>
      <c r="X122" t="str">
        <f t="shared" si="74"/>
        <v/>
      </c>
      <c r="Y122" t="str">
        <f t="shared" si="75"/>
        <v>Műszaki szaknyelv II. (angol), 3. csop. ()</v>
      </c>
      <c r="Z122" t="str">
        <f t="shared" si="76"/>
        <v/>
      </c>
      <c r="AA122" t="str">
        <f t="shared" si="77"/>
        <v/>
      </c>
      <c r="AB122" t="str">
        <f t="shared" si="78"/>
        <v/>
      </c>
      <c r="AC122" t="str">
        <f t="shared" si="79"/>
        <v/>
      </c>
      <c r="AD122" t="str">
        <f t="shared" si="80"/>
        <v/>
      </c>
      <c r="AE122" t="str">
        <f t="shared" si="81"/>
        <v/>
      </c>
      <c r="AF122" t="str">
        <f t="shared" si="82"/>
        <v/>
      </c>
      <c r="AG122" t="str">
        <f t="shared" si="83"/>
        <v/>
      </c>
      <c r="AH122" t="str">
        <f t="shared" si="84"/>
        <v/>
      </c>
      <c r="AI122" t="str">
        <f t="shared" si="85"/>
        <v/>
      </c>
      <c r="AJ122" t="str">
        <f t="shared" si="86"/>
        <v/>
      </c>
      <c r="AK122" t="str">
        <f t="shared" si="87"/>
        <v/>
      </c>
      <c r="AL122" t="str">
        <f t="shared" si="88"/>
        <v>2142</v>
      </c>
      <c r="AM122" t="str">
        <f t="shared" si="89"/>
        <v/>
      </c>
      <c r="AN122" t="str">
        <f t="shared" si="90"/>
        <v/>
      </c>
      <c r="AO122" t="str">
        <f t="shared" si="91"/>
        <v/>
      </c>
      <c r="AP122" t="str">
        <f t="shared" si="92"/>
        <v/>
      </c>
      <c r="AQ122" t="str">
        <f t="shared" si="93"/>
        <v/>
      </c>
      <c r="AR122" t="str">
        <f t="shared" si="94"/>
        <v/>
      </c>
      <c r="AS122" t="str">
        <f t="shared" si="95"/>
        <v/>
      </c>
      <c r="AT122" t="str">
        <f t="shared" si="96"/>
        <v/>
      </c>
      <c r="AU122" t="str">
        <f t="shared" si="97"/>
        <v/>
      </c>
      <c r="AV122" t="str">
        <f t="shared" si="98"/>
        <v/>
      </c>
      <c r="AW122" t="str">
        <f t="shared" si="99"/>
        <v/>
      </c>
      <c r="AX122" t="str">
        <f t="shared" si="100"/>
        <v>Műszaki szaknyelv II. (angol), 3. csop. (408)</v>
      </c>
      <c r="AY122" s="2">
        <v>214</v>
      </c>
      <c r="AZ122" s="2">
        <v>2</v>
      </c>
      <c r="BA122" s="18">
        <f>VLOOKUP(AY122,segéd!$F$9:$G$38,2,FALSE)</f>
        <v>46067</v>
      </c>
      <c r="BB122" s="2" t="str">
        <f>VLOOKUP(AZ122,segéd!$F$1:$G$7,2,FALSE)</f>
        <v>9.45-11.15</v>
      </c>
      <c r="BC122" t="s">
        <v>297</v>
      </c>
      <c r="BD122" t="s">
        <v>441</v>
      </c>
      <c r="BE122" t="s">
        <v>164</v>
      </c>
      <c r="BG122" s="2">
        <v>408</v>
      </c>
      <c r="BJ122" s="2">
        <f t="shared" si="101"/>
        <v>26</v>
      </c>
      <c r="BK122" s="2" t="str">
        <f>IF(BF122="","",VLOOKUP(BC122,segéd!O:P,2,FALSE))</f>
        <v/>
      </c>
      <c r="BL122" s="2">
        <f>IF(BG122="","",VLOOKUP(BC122,segéd!T:U,2,FALSE))</f>
        <v>26</v>
      </c>
      <c r="BM122" s="2"/>
      <c r="BN122" s="2"/>
      <c r="BO122" s="2"/>
      <c r="BP122" s="2"/>
      <c r="BQ122" s="2"/>
      <c r="BR122" s="2"/>
      <c r="BS122" s="2"/>
      <c r="BT122" s="2"/>
      <c r="BU122" s="2"/>
      <c r="BZ122" s="2"/>
      <c r="CA122" s="2"/>
      <c r="CD122" s="2"/>
      <c r="CE122" s="2"/>
      <c r="CF122" s="19"/>
      <c r="CG122" s="2"/>
      <c r="CJ122" s="2"/>
      <c r="CP122" s="2"/>
      <c r="CQ122" s="2">
        <v>28</v>
      </c>
      <c r="CR122" s="2"/>
      <c r="CS122" s="2"/>
      <c r="CU122" s="2"/>
      <c r="CV122" s="2"/>
      <c r="DA122" s="19"/>
    </row>
    <row r="123" spans="1:106" x14ac:dyDescent="0.3">
      <c r="A123" t="str">
        <f t="shared" si="51"/>
        <v>2142</v>
      </c>
      <c r="B123" t="str">
        <f t="shared" si="52"/>
        <v xml:space="preserve">Műszaki szaknyelv II. (angol), 4. csop. </v>
      </c>
      <c r="C123" t="str">
        <f t="shared" si="53"/>
        <v>2132142</v>
      </c>
      <c r="D123" t="str">
        <f t="shared" si="54"/>
        <v>Műszaki szaknyelv II. (angol), 4. csop. 28</v>
      </c>
      <c r="E123" t="str">
        <f t="shared" si="55"/>
        <v>Szabó Zsófia2142</v>
      </c>
      <c r="F123" s="24" t="str">
        <f t="shared" si="56"/>
        <v>Műszaki szaknyelv II. (angol), 4. csop. (Tb. 213)</v>
      </c>
      <c r="G123" t="str">
        <f t="shared" si="57"/>
        <v/>
      </c>
      <c r="H123" t="str">
        <f t="shared" si="58"/>
        <v/>
      </c>
      <c r="I123" t="str">
        <f t="shared" si="59"/>
        <v/>
      </c>
      <c r="J123" t="str">
        <f t="shared" si="60"/>
        <v/>
      </c>
      <c r="K123" t="str">
        <f t="shared" si="61"/>
        <v/>
      </c>
      <c r="L123" t="str">
        <f t="shared" si="62"/>
        <v/>
      </c>
      <c r="M123" t="str">
        <f t="shared" si="63"/>
        <v/>
      </c>
      <c r="N123" t="str">
        <f t="shared" si="64"/>
        <v/>
      </c>
      <c r="O123" t="str">
        <f t="shared" si="65"/>
        <v/>
      </c>
      <c r="P123" t="str">
        <f t="shared" si="66"/>
        <v/>
      </c>
      <c r="Q123" t="str">
        <f t="shared" si="67"/>
        <v/>
      </c>
      <c r="R123" t="str">
        <f t="shared" si="68"/>
        <v/>
      </c>
      <c r="S123" t="str">
        <f t="shared" si="69"/>
        <v/>
      </c>
      <c r="T123" t="str">
        <f t="shared" si="70"/>
        <v/>
      </c>
      <c r="U123" t="str">
        <f t="shared" si="71"/>
        <v/>
      </c>
      <c r="V123" t="str">
        <f t="shared" si="72"/>
        <v/>
      </c>
      <c r="W123" t="str">
        <f t="shared" si="73"/>
        <v/>
      </c>
      <c r="X123" t="str">
        <f t="shared" si="74"/>
        <v/>
      </c>
      <c r="Y123" t="str">
        <f t="shared" si="75"/>
        <v>Műszaki szaknyelv II. (angol), 4. csop. ()</v>
      </c>
      <c r="Z123" t="str">
        <f t="shared" si="76"/>
        <v/>
      </c>
      <c r="AA123" t="str">
        <f t="shared" si="77"/>
        <v/>
      </c>
      <c r="AB123" t="str">
        <f t="shared" si="78"/>
        <v/>
      </c>
      <c r="AC123" t="str">
        <f t="shared" si="79"/>
        <v/>
      </c>
      <c r="AD123" t="str">
        <f t="shared" si="80"/>
        <v/>
      </c>
      <c r="AE123" t="str">
        <f t="shared" si="81"/>
        <v/>
      </c>
      <c r="AF123" t="str">
        <f t="shared" si="82"/>
        <v/>
      </c>
      <c r="AG123" t="str">
        <f t="shared" si="83"/>
        <v/>
      </c>
      <c r="AH123" t="str">
        <f t="shared" si="84"/>
        <v/>
      </c>
      <c r="AI123" t="str">
        <f t="shared" si="85"/>
        <v/>
      </c>
      <c r="AJ123" t="str">
        <f t="shared" si="86"/>
        <v/>
      </c>
      <c r="AK123" t="str">
        <f t="shared" si="87"/>
        <v/>
      </c>
      <c r="AL123" t="str">
        <f t="shared" si="88"/>
        <v>2142</v>
      </c>
      <c r="AM123" t="str">
        <f t="shared" si="89"/>
        <v/>
      </c>
      <c r="AN123" t="str">
        <f t="shared" si="90"/>
        <v/>
      </c>
      <c r="AO123" t="str">
        <f t="shared" si="91"/>
        <v/>
      </c>
      <c r="AP123" t="str">
        <f t="shared" si="92"/>
        <v/>
      </c>
      <c r="AQ123" t="str">
        <f t="shared" si="93"/>
        <v/>
      </c>
      <c r="AR123" t="str">
        <f t="shared" si="94"/>
        <v/>
      </c>
      <c r="AS123" t="str">
        <f t="shared" si="95"/>
        <v/>
      </c>
      <c r="AT123" t="str">
        <f t="shared" si="96"/>
        <v/>
      </c>
      <c r="AU123" t="str">
        <f t="shared" si="97"/>
        <v/>
      </c>
      <c r="AV123" t="str">
        <f t="shared" si="98"/>
        <v/>
      </c>
      <c r="AW123" t="str">
        <f t="shared" si="99"/>
        <v/>
      </c>
      <c r="AX123" t="str">
        <f t="shared" si="100"/>
        <v>Műszaki szaknyelv II. (angol), 4. csop. (213)</v>
      </c>
      <c r="AY123" s="2">
        <v>214</v>
      </c>
      <c r="AZ123" s="2">
        <v>2</v>
      </c>
      <c r="BA123" s="18">
        <f>VLOOKUP(AY123,segéd!$F$9:$G$38,2,FALSE)</f>
        <v>46067</v>
      </c>
      <c r="BB123" s="2" t="str">
        <f>VLOOKUP(AZ123,segéd!$F$1:$G$7,2,FALSE)</f>
        <v>9.45-11.15</v>
      </c>
      <c r="BC123" t="s">
        <v>298</v>
      </c>
      <c r="BD123" t="s">
        <v>306</v>
      </c>
      <c r="BE123" t="s">
        <v>164</v>
      </c>
      <c r="BG123" s="2">
        <v>213</v>
      </c>
      <c r="BJ123" s="2">
        <f t="shared" si="101"/>
        <v>28</v>
      </c>
      <c r="BK123" s="2" t="str">
        <f>IF(BF123="","",VLOOKUP(BC123,segéd!O:P,2,FALSE))</f>
        <v/>
      </c>
      <c r="BL123" s="2">
        <f>IF(BG123="","",VLOOKUP(BC123,segéd!T:U,2,FALSE))</f>
        <v>28</v>
      </c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>
        <v>26</v>
      </c>
      <c r="CR123" s="2"/>
      <c r="CS123" s="2"/>
      <c r="CT123" s="2"/>
      <c r="CU123" s="2"/>
      <c r="CV123" s="2"/>
      <c r="CY123" s="2"/>
    </row>
    <row r="124" spans="1:106" x14ac:dyDescent="0.3">
      <c r="A124" t="str">
        <f t="shared" si="51"/>
        <v>2072142</v>
      </c>
      <c r="B124" t="str">
        <f t="shared" si="52"/>
        <v>Nemzetk. ellátásilánc men. (gépterem, Tb.-ről web) 7</v>
      </c>
      <c r="C124" t="str">
        <f t="shared" si="53"/>
        <v>6042142</v>
      </c>
      <c r="D124" t="str">
        <f t="shared" si="54"/>
        <v>Nemzetk. ellátásilánc men. (gépterem, Tb.-ről web) 6</v>
      </c>
      <c r="E124" t="str">
        <f t="shared" si="55"/>
        <v>Póka Viktor2142</v>
      </c>
      <c r="F124" s="24" t="str">
        <f t="shared" si="56"/>
        <v>Nemzetk. ellátásilánc men. (Tb. 604, gépterem, Tb.-ről web)</v>
      </c>
      <c r="G124" t="str">
        <f t="shared" si="57"/>
        <v/>
      </c>
      <c r="H124" t="str">
        <f t="shared" si="58"/>
        <v/>
      </c>
      <c r="I124" t="str">
        <f t="shared" si="59"/>
        <v/>
      </c>
      <c r="J124" t="str">
        <f t="shared" si="60"/>
        <v/>
      </c>
      <c r="K124" t="str">
        <f t="shared" si="61"/>
        <v/>
      </c>
      <c r="L124" t="str">
        <f t="shared" si="62"/>
        <v/>
      </c>
      <c r="M124" t="str">
        <f t="shared" si="63"/>
        <v/>
      </c>
      <c r="N124" t="str">
        <f t="shared" si="64"/>
        <v/>
      </c>
      <c r="O124" t="str">
        <f t="shared" si="65"/>
        <v/>
      </c>
      <c r="P124" t="str">
        <f t="shared" si="66"/>
        <v/>
      </c>
      <c r="Q124" t="str">
        <f t="shared" si="67"/>
        <v/>
      </c>
      <c r="R124" t="str">
        <f t="shared" si="68"/>
        <v/>
      </c>
      <c r="S124" t="str">
        <f t="shared" si="69"/>
        <v/>
      </c>
      <c r="T124" t="str">
        <f t="shared" si="70"/>
        <v/>
      </c>
      <c r="U124" t="str">
        <f t="shared" si="71"/>
        <v/>
      </c>
      <c r="V124" t="str">
        <f t="shared" si="72"/>
        <v>2142</v>
      </c>
      <c r="W124" t="str">
        <f t="shared" si="73"/>
        <v/>
      </c>
      <c r="X124" t="str">
        <f t="shared" si="74"/>
        <v/>
      </c>
      <c r="Y124" t="str">
        <f t="shared" si="75"/>
        <v>Nemzetk. ellátásilánc men. (207, gépterem, Tb.-ről web)</v>
      </c>
      <c r="Z124" t="str">
        <f t="shared" si="76"/>
        <v/>
      </c>
      <c r="AA124" t="str">
        <f t="shared" si="77"/>
        <v/>
      </c>
      <c r="AB124" t="str">
        <f t="shared" si="78"/>
        <v/>
      </c>
      <c r="AC124" t="str">
        <f t="shared" si="79"/>
        <v/>
      </c>
      <c r="AD124" t="str">
        <f t="shared" si="80"/>
        <v/>
      </c>
      <c r="AE124" t="str">
        <f t="shared" si="81"/>
        <v/>
      </c>
      <c r="AF124" t="str">
        <f t="shared" si="82"/>
        <v/>
      </c>
      <c r="AG124" t="str">
        <f t="shared" si="83"/>
        <v/>
      </c>
      <c r="AH124" t="str">
        <f t="shared" si="84"/>
        <v/>
      </c>
      <c r="AI124" t="str">
        <f t="shared" si="85"/>
        <v/>
      </c>
      <c r="AJ124" t="str">
        <f t="shared" si="86"/>
        <v/>
      </c>
      <c r="AK124" t="str">
        <f t="shared" si="87"/>
        <v/>
      </c>
      <c r="AL124" t="str">
        <f t="shared" si="88"/>
        <v/>
      </c>
      <c r="AM124" t="str">
        <f t="shared" si="89"/>
        <v/>
      </c>
      <c r="AN124" t="str">
        <f t="shared" si="90"/>
        <v/>
      </c>
      <c r="AO124" t="str">
        <f t="shared" si="91"/>
        <v>2142</v>
      </c>
      <c r="AP124" t="str">
        <f t="shared" si="92"/>
        <v/>
      </c>
      <c r="AQ124" t="str">
        <f t="shared" si="93"/>
        <v/>
      </c>
      <c r="AR124" t="str">
        <f t="shared" si="94"/>
        <v/>
      </c>
      <c r="AS124" t="str">
        <f t="shared" si="95"/>
        <v/>
      </c>
      <c r="AT124" t="str">
        <f t="shared" si="96"/>
        <v/>
      </c>
      <c r="AU124" t="str">
        <f t="shared" si="97"/>
        <v/>
      </c>
      <c r="AV124" t="str">
        <f t="shared" si="98"/>
        <v/>
      </c>
      <c r="AW124" t="str">
        <f t="shared" si="99"/>
        <v/>
      </c>
      <c r="AX124" t="str">
        <f t="shared" si="100"/>
        <v>Nemzetk. ellátásilánc men. (604, gépterem, Tb.-ről web)</v>
      </c>
      <c r="AY124" s="2">
        <v>214</v>
      </c>
      <c r="AZ124" s="2">
        <v>2</v>
      </c>
      <c r="BA124" s="18">
        <f>VLOOKUP(AY124,segéd!$F$9:$G$38,2,FALSE)</f>
        <v>46067</v>
      </c>
      <c r="BB124" s="2" t="str">
        <f>VLOOKUP(AZ124,segéd!$F$1:$G$7,2,FALSE)</f>
        <v>9.45-11.15</v>
      </c>
      <c r="BC124" t="s">
        <v>460</v>
      </c>
      <c r="BD124" t="s">
        <v>436</v>
      </c>
      <c r="BE124" t="s">
        <v>167</v>
      </c>
      <c r="BF124" s="19">
        <v>207</v>
      </c>
      <c r="BG124" s="2">
        <v>604</v>
      </c>
      <c r="BH124" s="19" t="s">
        <v>316</v>
      </c>
      <c r="BI124" s="30" t="s">
        <v>1965</v>
      </c>
      <c r="BJ124" s="2">
        <f t="shared" si="101"/>
        <v>13</v>
      </c>
      <c r="BK124" s="2">
        <f>IF(BF124="","",VLOOKUP(BC124,segéd!O:P,2,FALSE))</f>
        <v>7</v>
      </c>
      <c r="BL124" s="2">
        <f>IF(BG124="","",VLOOKUP(BC124,segéd!T:U,2,FALSE))</f>
        <v>6</v>
      </c>
      <c r="BP124" s="2"/>
      <c r="BQ124" s="2"/>
      <c r="BR124" s="2"/>
      <c r="BW124" s="2"/>
      <c r="BY124" s="2"/>
      <c r="CB124" s="2">
        <v>5</v>
      </c>
      <c r="CC124" s="2"/>
      <c r="CH124" s="2"/>
      <c r="CP124" s="2"/>
      <c r="CT124" s="2">
        <v>6</v>
      </c>
      <c r="CU124" s="2"/>
      <c r="CX124" s="19"/>
      <c r="CY124" s="2"/>
      <c r="CZ124" s="19"/>
    </row>
    <row r="125" spans="1:106" x14ac:dyDescent="0.3">
      <c r="A125" t="str">
        <f t="shared" si="51"/>
        <v>2092142</v>
      </c>
      <c r="B125" t="str">
        <f t="shared" si="52"/>
        <v>Nemzetk. váll. esettanulmányok (Tb.-ről web) 7</v>
      </c>
      <c r="C125" t="str">
        <f t="shared" si="53"/>
        <v>2142142</v>
      </c>
      <c r="D125" t="str">
        <f t="shared" si="54"/>
        <v>Nemzetk. váll. esettanulmányok (Tb.-ről web) 22</v>
      </c>
      <c r="E125" t="str">
        <f t="shared" si="55"/>
        <v>Várnai Ibolya2142</v>
      </c>
      <c r="F125" s="24" t="str">
        <f t="shared" si="56"/>
        <v>Nemzetk. váll. esettanulmányok (Tb. 214, Tb.-ről web)</v>
      </c>
      <c r="G125" t="str">
        <f t="shared" si="57"/>
        <v/>
      </c>
      <c r="H125" t="str">
        <f t="shared" si="58"/>
        <v/>
      </c>
      <c r="I125" t="str">
        <f t="shared" si="59"/>
        <v/>
      </c>
      <c r="J125" t="str">
        <f t="shared" si="60"/>
        <v/>
      </c>
      <c r="K125" t="str">
        <f t="shared" si="61"/>
        <v/>
      </c>
      <c r="L125" t="str">
        <f t="shared" si="62"/>
        <v/>
      </c>
      <c r="M125" t="str">
        <f t="shared" si="63"/>
        <v/>
      </c>
      <c r="N125" t="str">
        <f t="shared" si="64"/>
        <v/>
      </c>
      <c r="O125" t="str">
        <f t="shared" si="65"/>
        <v/>
      </c>
      <c r="P125" t="str">
        <f t="shared" si="66"/>
        <v/>
      </c>
      <c r="Q125" t="str">
        <f t="shared" si="67"/>
        <v/>
      </c>
      <c r="R125" t="str">
        <f t="shared" si="68"/>
        <v/>
      </c>
      <c r="S125" t="str">
        <f t="shared" si="69"/>
        <v/>
      </c>
      <c r="T125" t="str">
        <f t="shared" si="70"/>
        <v/>
      </c>
      <c r="U125" t="str">
        <f t="shared" si="71"/>
        <v>2142</v>
      </c>
      <c r="V125" t="str">
        <f t="shared" si="72"/>
        <v/>
      </c>
      <c r="W125" t="str">
        <f t="shared" si="73"/>
        <v/>
      </c>
      <c r="X125" t="str">
        <f t="shared" si="74"/>
        <v>2142</v>
      </c>
      <c r="Y125" t="str">
        <f t="shared" si="75"/>
        <v>Nemzetk. váll. esettanulmányok (209, Tb.-ről web)</v>
      </c>
      <c r="Z125" t="str">
        <f t="shared" si="76"/>
        <v/>
      </c>
      <c r="AA125" t="str">
        <f t="shared" si="77"/>
        <v/>
      </c>
      <c r="AB125" t="str">
        <f t="shared" si="78"/>
        <v/>
      </c>
      <c r="AC125" t="str">
        <f t="shared" si="79"/>
        <v/>
      </c>
      <c r="AD125" t="str">
        <f t="shared" si="80"/>
        <v/>
      </c>
      <c r="AE125" t="str">
        <f t="shared" si="81"/>
        <v/>
      </c>
      <c r="AF125" t="str">
        <f t="shared" si="82"/>
        <v/>
      </c>
      <c r="AG125" t="str">
        <f t="shared" si="83"/>
        <v/>
      </c>
      <c r="AH125" t="str">
        <f t="shared" si="84"/>
        <v/>
      </c>
      <c r="AI125" t="str">
        <f t="shared" si="85"/>
        <v/>
      </c>
      <c r="AJ125" t="str">
        <f t="shared" si="86"/>
        <v/>
      </c>
      <c r="AK125" t="str">
        <f t="shared" si="87"/>
        <v/>
      </c>
      <c r="AL125" t="str">
        <f t="shared" si="88"/>
        <v/>
      </c>
      <c r="AM125" t="str">
        <f t="shared" si="89"/>
        <v/>
      </c>
      <c r="AN125" t="str">
        <f t="shared" si="90"/>
        <v>2142</v>
      </c>
      <c r="AO125" t="str">
        <f t="shared" si="91"/>
        <v/>
      </c>
      <c r="AP125" t="str">
        <f t="shared" si="92"/>
        <v/>
      </c>
      <c r="AQ125" t="str">
        <f t="shared" si="93"/>
        <v>2142</v>
      </c>
      <c r="AR125" t="str">
        <f t="shared" si="94"/>
        <v/>
      </c>
      <c r="AS125" t="str">
        <f t="shared" si="95"/>
        <v/>
      </c>
      <c r="AT125" t="str">
        <f t="shared" si="96"/>
        <v/>
      </c>
      <c r="AU125" t="str">
        <f t="shared" si="97"/>
        <v/>
      </c>
      <c r="AV125" t="str">
        <f t="shared" si="98"/>
        <v/>
      </c>
      <c r="AW125" t="str">
        <f t="shared" si="99"/>
        <v/>
      </c>
      <c r="AX125" t="str">
        <f t="shared" si="100"/>
        <v>Nemzetk. váll. esettanulmányok (214, Tb.-ről web)</v>
      </c>
      <c r="AY125" s="2">
        <v>214</v>
      </c>
      <c r="AZ125" s="2">
        <v>2</v>
      </c>
      <c r="BA125" s="18">
        <f>VLOOKUP(AY125,segéd!$F$9:$G$38,2,FALSE)</f>
        <v>46067</v>
      </c>
      <c r="BB125" s="2" t="str">
        <f>VLOOKUP(AZ125,segéd!$F$1:$G$7,2,FALSE)</f>
        <v>9.45-11.15</v>
      </c>
      <c r="BC125" t="s">
        <v>256</v>
      </c>
      <c r="BD125" t="s">
        <v>310</v>
      </c>
      <c r="BE125" t="s">
        <v>167</v>
      </c>
      <c r="BF125" s="19">
        <v>209</v>
      </c>
      <c r="BG125" s="2">
        <v>214</v>
      </c>
      <c r="BH125" s="19" t="s">
        <v>76</v>
      </c>
      <c r="BI125" s="30" t="s">
        <v>1966</v>
      </c>
      <c r="BJ125" s="2">
        <f t="shared" si="101"/>
        <v>29</v>
      </c>
      <c r="BK125" s="2">
        <f>IF(BF125="","",VLOOKUP(BC125,segéd!O:P,2,FALSE))</f>
        <v>7</v>
      </c>
      <c r="BL125" s="2">
        <f>IF(BG125="","",VLOOKUP(BC125,segéd!T:U,2,FALSE))</f>
        <v>22</v>
      </c>
      <c r="BP125" s="2"/>
      <c r="BQ125" s="2"/>
      <c r="BR125" s="2"/>
      <c r="BV125" s="2"/>
      <c r="BW125" s="2"/>
      <c r="BX125" s="2"/>
      <c r="BY125" s="2"/>
      <c r="BZ125" s="2"/>
      <c r="CA125" s="2">
        <v>7</v>
      </c>
      <c r="CB125" s="2"/>
      <c r="CC125" s="2"/>
      <c r="CD125" s="2">
        <v>3</v>
      </c>
      <c r="CH125" s="2"/>
      <c r="CI125" s="2"/>
      <c r="CM125" s="2"/>
      <c r="CN125" s="2"/>
      <c r="CO125" s="2"/>
      <c r="CP125" s="2"/>
      <c r="CR125" s="2"/>
      <c r="CS125" s="2">
        <v>17</v>
      </c>
      <c r="CT125" s="2"/>
      <c r="CU125" s="2"/>
      <c r="CV125" s="2">
        <v>7</v>
      </c>
      <c r="CY125" s="2"/>
    </row>
    <row r="126" spans="1:106" x14ac:dyDescent="0.3">
      <c r="A126" t="str">
        <f t="shared" si="51"/>
        <v>2142</v>
      </c>
      <c r="B126" t="str">
        <f t="shared" si="52"/>
        <v xml:space="preserve">Pénzügy (web) </v>
      </c>
      <c r="C126" t="str">
        <f t="shared" si="53"/>
        <v>2152142</v>
      </c>
      <c r="D126" t="str">
        <f t="shared" si="54"/>
        <v>Pénzügy (web) 42</v>
      </c>
      <c r="E126" t="str">
        <f t="shared" si="55"/>
        <v>Belyó Pál2142</v>
      </c>
      <c r="F126" s="24" t="str">
        <f t="shared" si="56"/>
        <v>Pénzügy (Tb. 215, web)</v>
      </c>
      <c r="G126" t="str">
        <f t="shared" si="57"/>
        <v/>
      </c>
      <c r="H126" t="str">
        <f t="shared" si="58"/>
        <v/>
      </c>
      <c r="I126" t="str">
        <f t="shared" si="59"/>
        <v/>
      </c>
      <c r="J126" t="str">
        <f t="shared" si="60"/>
        <v/>
      </c>
      <c r="K126" t="str">
        <f t="shared" si="61"/>
        <v/>
      </c>
      <c r="L126" t="str">
        <f t="shared" si="62"/>
        <v/>
      </c>
      <c r="M126" t="str">
        <f t="shared" si="63"/>
        <v/>
      </c>
      <c r="N126" t="str">
        <f t="shared" si="64"/>
        <v/>
      </c>
      <c r="O126" t="str">
        <f t="shared" si="65"/>
        <v/>
      </c>
      <c r="P126" t="str">
        <f t="shared" si="66"/>
        <v/>
      </c>
      <c r="Q126" t="str">
        <f t="shared" si="67"/>
        <v/>
      </c>
      <c r="R126" t="str">
        <f t="shared" si="68"/>
        <v/>
      </c>
      <c r="S126" t="str">
        <f t="shared" si="69"/>
        <v/>
      </c>
      <c r="T126" t="str">
        <f t="shared" si="70"/>
        <v/>
      </c>
      <c r="U126" t="str">
        <f t="shared" si="71"/>
        <v/>
      </c>
      <c r="V126" t="str">
        <f t="shared" si="72"/>
        <v/>
      </c>
      <c r="W126" t="str">
        <f t="shared" si="73"/>
        <v/>
      </c>
      <c r="X126" t="str">
        <f t="shared" si="74"/>
        <v/>
      </c>
      <c r="Y126" t="str">
        <f t="shared" si="75"/>
        <v>Pénzügy (, web)</v>
      </c>
      <c r="Z126" t="str">
        <f t="shared" si="76"/>
        <v>2142</v>
      </c>
      <c r="AA126" t="str">
        <f t="shared" si="77"/>
        <v/>
      </c>
      <c r="AB126" t="str">
        <f t="shared" si="78"/>
        <v/>
      </c>
      <c r="AC126" t="str">
        <f t="shared" si="79"/>
        <v/>
      </c>
      <c r="AD126" t="str">
        <f t="shared" si="80"/>
        <v/>
      </c>
      <c r="AE126" t="str">
        <f t="shared" si="81"/>
        <v/>
      </c>
      <c r="AF126" t="str">
        <f t="shared" si="82"/>
        <v/>
      </c>
      <c r="AG126" t="str">
        <f t="shared" si="83"/>
        <v/>
      </c>
      <c r="AH126" t="str">
        <f t="shared" si="84"/>
        <v/>
      </c>
      <c r="AI126" t="str">
        <f t="shared" si="85"/>
        <v/>
      </c>
      <c r="AJ126" t="str">
        <f t="shared" si="86"/>
        <v/>
      </c>
      <c r="AK126" t="str">
        <f t="shared" si="87"/>
        <v/>
      </c>
      <c r="AL126" t="str">
        <f t="shared" si="88"/>
        <v/>
      </c>
      <c r="AM126" t="str">
        <f t="shared" si="89"/>
        <v/>
      </c>
      <c r="AN126" t="str">
        <f t="shared" si="90"/>
        <v/>
      </c>
      <c r="AO126" t="str">
        <f t="shared" si="91"/>
        <v/>
      </c>
      <c r="AP126" t="str">
        <f t="shared" si="92"/>
        <v/>
      </c>
      <c r="AQ126" t="str">
        <f t="shared" si="93"/>
        <v/>
      </c>
      <c r="AR126" t="str">
        <f t="shared" si="94"/>
        <v/>
      </c>
      <c r="AS126" t="str">
        <f t="shared" si="95"/>
        <v/>
      </c>
      <c r="AT126" t="str">
        <f t="shared" si="96"/>
        <v/>
      </c>
      <c r="AU126" t="str">
        <f t="shared" si="97"/>
        <v/>
      </c>
      <c r="AV126" t="str">
        <f t="shared" si="98"/>
        <v/>
      </c>
      <c r="AW126" t="str">
        <f t="shared" si="99"/>
        <v/>
      </c>
      <c r="AX126" t="str">
        <f t="shared" si="100"/>
        <v>Pénzügy (215, web)</v>
      </c>
      <c r="AY126" s="2">
        <v>214</v>
      </c>
      <c r="AZ126" s="2">
        <v>2</v>
      </c>
      <c r="BA126" s="18">
        <f>VLOOKUP(AY126,segéd!$F$9:$G$38,2,FALSE)</f>
        <v>46067</v>
      </c>
      <c r="BB126" s="2" t="str">
        <f>VLOOKUP(AZ126,segéd!$F$1:$G$7,2,FALSE)</f>
        <v>9.45-11.15</v>
      </c>
      <c r="BC126" t="s">
        <v>64</v>
      </c>
      <c r="BD126" t="s">
        <v>36</v>
      </c>
      <c r="BE126" t="s">
        <v>164</v>
      </c>
      <c r="BG126" s="2">
        <v>215</v>
      </c>
      <c r="BH126" s="2" t="s">
        <v>66</v>
      </c>
      <c r="BI126" s="30" t="s">
        <v>2039</v>
      </c>
      <c r="BJ126" s="2">
        <f t="shared" si="101"/>
        <v>42</v>
      </c>
      <c r="BK126" s="2" t="str">
        <f>IF(BF126="","",VLOOKUP(BC126,segéd!O:P,2,FALSE))</f>
        <v/>
      </c>
      <c r="BL126" s="2">
        <f>IF(BG126="","",VLOOKUP(BC126,segéd!T:U,2,FALSE))</f>
        <v>42</v>
      </c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>
        <v>74</v>
      </c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Y126" s="2"/>
    </row>
    <row r="127" spans="1:106" x14ac:dyDescent="0.3">
      <c r="A127" t="str">
        <f t="shared" si="51"/>
        <v>2142</v>
      </c>
      <c r="B127" t="str">
        <f t="shared" si="52"/>
        <v xml:space="preserve">Projekt feladat (web) </v>
      </c>
      <c r="C127" t="str">
        <f t="shared" si="53"/>
        <v>6012142</v>
      </c>
      <c r="D127" t="str">
        <f t="shared" si="54"/>
        <v>Projekt feladat (web) 87</v>
      </c>
      <c r="E127" t="str">
        <f t="shared" si="55"/>
        <v>Varga István2142</v>
      </c>
      <c r="F127" s="24" t="str">
        <f t="shared" si="56"/>
        <v>Projekt feladat (Tb. 601, web)</v>
      </c>
      <c r="G127" t="str">
        <f t="shared" si="57"/>
        <v/>
      </c>
      <c r="H127" t="str">
        <f t="shared" si="58"/>
        <v/>
      </c>
      <c r="I127" t="str">
        <f t="shared" si="59"/>
        <v/>
      </c>
      <c r="J127" t="str">
        <f t="shared" si="60"/>
        <v/>
      </c>
      <c r="K127" t="str">
        <f t="shared" si="61"/>
        <v/>
      </c>
      <c r="L127" t="str">
        <f t="shared" si="62"/>
        <v/>
      </c>
      <c r="M127" t="str">
        <f t="shared" si="63"/>
        <v/>
      </c>
      <c r="N127" t="str">
        <f t="shared" si="64"/>
        <v/>
      </c>
      <c r="O127" t="str">
        <f t="shared" si="65"/>
        <v/>
      </c>
      <c r="P127" t="str">
        <f t="shared" si="66"/>
        <v/>
      </c>
      <c r="Q127" t="str">
        <f t="shared" si="67"/>
        <v/>
      </c>
      <c r="R127" t="str">
        <f t="shared" si="68"/>
        <v/>
      </c>
      <c r="S127" t="str">
        <f t="shared" si="69"/>
        <v/>
      </c>
      <c r="T127" t="str">
        <f t="shared" si="70"/>
        <v/>
      </c>
      <c r="U127" t="str">
        <f t="shared" si="71"/>
        <v/>
      </c>
      <c r="V127" t="str">
        <f t="shared" si="72"/>
        <v/>
      </c>
      <c r="W127" t="str">
        <f t="shared" si="73"/>
        <v/>
      </c>
      <c r="X127" t="str">
        <f t="shared" si="74"/>
        <v/>
      </c>
      <c r="Y127" t="str">
        <f t="shared" si="75"/>
        <v>Projekt feladat (, web)</v>
      </c>
      <c r="Z127" t="str">
        <f t="shared" si="76"/>
        <v/>
      </c>
      <c r="AA127" t="str">
        <f t="shared" si="77"/>
        <v/>
      </c>
      <c r="AB127" t="str">
        <f t="shared" si="78"/>
        <v/>
      </c>
      <c r="AC127" t="str">
        <f t="shared" si="79"/>
        <v/>
      </c>
      <c r="AD127" t="str">
        <f t="shared" si="80"/>
        <v/>
      </c>
      <c r="AE127" t="str">
        <f t="shared" si="81"/>
        <v/>
      </c>
      <c r="AF127" t="str">
        <f t="shared" si="82"/>
        <v/>
      </c>
      <c r="AG127" t="str">
        <f t="shared" si="83"/>
        <v/>
      </c>
      <c r="AH127" t="str">
        <f t="shared" si="84"/>
        <v/>
      </c>
      <c r="AI127" t="str">
        <f t="shared" si="85"/>
        <v/>
      </c>
      <c r="AJ127" t="str">
        <f t="shared" si="86"/>
        <v/>
      </c>
      <c r="AK127" t="str">
        <f t="shared" si="87"/>
        <v/>
      </c>
      <c r="AL127" t="str">
        <f t="shared" si="88"/>
        <v/>
      </c>
      <c r="AM127" t="str">
        <f t="shared" si="89"/>
        <v/>
      </c>
      <c r="AN127" t="str">
        <f t="shared" si="90"/>
        <v/>
      </c>
      <c r="AO127" t="str">
        <f t="shared" si="91"/>
        <v/>
      </c>
      <c r="AP127" t="str">
        <f t="shared" si="92"/>
        <v/>
      </c>
      <c r="AQ127" t="str">
        <f t="shared" si="93"/>
        <v/>
      </c>
      <c r="AR127" t="str">
        <f t="shared" si="94"/>
        <v>2142</v>
      </c>
      <c r="AS127" t="str">
        <f t="shared" si="95"/>
        <v>2142</v>
      </c>
      <c r="AT127" t="str">
        <f t="shared" si="96"/>
        <v>2142</v>
      </c>
      <c r="AU127" t="str">
        <f t="shared" si="97"/>
        <v>2142</v>
      </c>
      <c r="AV127" t="str">
        <f t="shared" si="98"/>
        <v>2142</v>
      </c>
      <c r="AW127" t="str">
        <f t="shared" si="99"/>
        <v>2142</v>
      </c>
      <c r="AX127" t="str">
        <f t="shared" si="100"/>
        <v>Projekt feladat (601, web)</v>
      </c>
      <c r="AY127" s="2">
        <v>214</v>
      </c>
      <c r="AZ127" s="2">
        <v>2</v>
      </c>
      <c r="BA127" s="18">
        <f>VLOOKUP(AY127,segéd!$F$9:$G$38,2,FALSE)</f>
        <v>46067</v>
      </c>
      <c r="BB127" s="2" t="str">
        <f>VLOOKUP(AZ127,segéd!$F$1:$G$7,2,FALSE)</f>
        <v>9.45-11.15</v>
      </c>
      <c r="BC127" t="s">
        <v>82</v>
      </c>
      <c r="BD127" s="20" t="s">
        <v>219</v>
      </c>
      <c r="BE127" t="s">
        <v>164</v>
      </c>
      <c r="BG127" s="2">
        <v>601</v>
      </c>
      <c r="BH127" s="19" t="s">
        <v>66</v>
      </c>
      <c r="BI127" s="30" t="s">
        <v>1968</v>
      </c>
      <c r="BJ127" s="2">
        <f t="shared" si="101"/>
        <v>87</v>
      </c>
      <c r="BK127" s="2" t="str">
        <f>IF(BF127="","",VLOOKUP(BC127,segéd!O:P,2,FALSE))</f>
        <v/>
      </c>
      <c r="BL127" s="2">
        <f>IF(BG127="","",VLOOKUP(BC127,segéd!T:U,2,FALSE))</f>
        <v>87</v>
      </c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>
        <v>16</v>
      </c>
      <c r="CX127" s="2">
        <v>8</v>
      </c>
      <c r="CY127" s="2">
        <v>13</v>
      </c>
      <c r="CZ127" s="2">
        <v>9</v>
      </c>
      <c r="DA127" s="2">
        <v>13</v>
      </c>
      <c r="DB127" s="2">
        <v>34</v>
      </c>
    </row>
    <row r="128" spans="1:106" x14ac:dyDescent="0.3">
      <c r="A128" t="str">
        <f t="shared" si="51"/>
        <v>2143</v>
      </c>
      <c r="B128" t="str">
        <f t="shared" si="52"/>
        <v xml:space="preserve">A létesítménygazd. jogi keretei (web) </v>
      </c>
      <c r="C128" t="str">
        <f t="shared" si="53"/>
        <v>4012143</v>
      </c>
      <c r="D128" t="str">
        <f t="shared" si="54"/>
        <v>A létesítménygazd. jogi keretei (web) 7</v>
      </c>
      <c r="E128" t="str">
        <f t="shared" si="55"/>
        <v>Zalahegyi Zoltán2143</v>
      </c>
      <c r="F128" s="24" t="str">
        <f t="shared" si="56"/>
        <v>A létesítménygazd. jogi keretei (Tb. 401, web)</v>
      </c>
      <c r="G128" t="str">
        <f t="shared" si="57"/>
        <v/>
      </c>
      <c r="H128" t="str">
        <f t="shared" si="58"/>
        <v/>
      </c>
      <c r="I128" t="str">
        <f t="shared" si="59"/>
        <v/>
      </c>
      <c r="J128" t="str">
        <f t="shared" si="60"/>
        <v/>
      </c>
      <c r="K128" t="str">
        <f t="shared" si="61"/>
        <v/>
      </c>
      <c r="L128" t="str">
        <f t="shared" si="62"/>
        <v/>
      </c>
      <c r="M128" t="str">
        <f t="shared" si="63"/>
        <v/>
      </c>
      <c r="N128" t="str">
        <f t="shared" si="64"/>
        <v/>
      </c>
      <c r="O128" t="str">
        <f t="shared" si="65"/>
        <v/>
      </c>
      <c r="P128" t="str">
        <f t="shared" si="66"/>
        <v/>
      </c>
      <c r="Q128" t="str">
        <f t="shared" si="67"/>
        <v/>
      </c>
      <c r="R128" t="str">
        <f t="shared" si="68"/>
        <v/>
      </c>
      <c r="S128" t="str">
        <f t="shared" si="69"/>
        <v/>
      </c>
      <c r="T128" t="str">
        <f t="shared" si="70"/>
        <v/>
      </c>
      <c r="U128" t="str">
        <f t="shared" si="71"/>
        <v/>
      </c>
      <c r="V128" t="str">
        <f t="shared" si="72"/>
        <v/>
      </c>
      <c r="W128" t="str">
        <f t="shared" si="73"/>
        <v/>
      </c>
      <c r="X128" t="str">
        <f t="shared" si="74"/>
        <v/>
      </c>
      <c r="Y128" t="str">
        <f t="shared" si="75"/>
        <v>A létesítménygazd. jogi keretei (, web)</v>
      </c>
      <c r="Z128" t="str">
        <f t="shared" si="76"/>
        <v/>
      </c>
      <c r="AA128" t="str">
        <f t="shared" si="77"/>
        <v/>
      </c>
      <c r="AB128" t="str">
        <f t="shared" si="78"/>
        <v/>
      </c>
      <c r="AC128" t="str">
        <f t="shared" si="79"/>
        <v/>
      </c>
      <c r="AD128" t="str">
        <f t="shared" si="80"/>
        <v>2143</v>
      </c>
      <c r="AE128" t="str">
        <f t="shared" si="81"/>
        <v/>
      </c>
      <c r="AF128" t="str">
        <f t="shared" si="82"/>
        <v/>
      </c>
      <c r="AG128" t="str">
        <f t="shared" si="83"/>
        <v/>
      </c>
      <c r="AH128" t="str">
        <f t="shared" si="84"/>
        <v/>
      </c>
      <c r="AI128" t="str">
        <f t="shared" si="85"/>
        <v/>
      </c>
      <c r="AJ128" t="str">
        <f t="shared" si="86"/>
        <v/>
      </c>
      <c r="AK128" t="str">
        <f t="shared" si="87"/>
        <v/>
      </c>
      <c r="AL128" t="str">
        <f t="shared" si="88"/>
        <v/>
      </c>
      <c r="AM128" t="str">
        <f t="shared" si="89"/>
        <v/>
      </c>
      <c r="AN128" t="str">
        <f t="shared" si="90"/>
        <v/>
      </c>
      <c r="AO128" t="str">
        <f t="shared" si="91"/>
        <v/>
      </c>
      <c r="AP128" t="str">
        <f t="shared" si="92"/>
        <v/>
      </c>
      <c r="AQ128" t="str">
        <f t="shared" si="93"/>
        <v/>
      </c>
      <c r="AR128" t="str">
        <f t="shared" si="94"/>
        <v/>
      </c>
      <c r="AS128" t="str">
        <f t="shared" si="95"/>
        <v/>
      </c>
      <c r="AT128" t="str">
        <f t="shared" si="96"/>
        <v/>
      </c>
      <c r="AU128" t="str">
        <f t="shared" si="97"/>
        <v/>
      </c>
      <c r="AV128" t="str">
        <f t="shared" si="98"/>
        <v/>
      </c>
      <c r="AW128" t="str">
        <f t="shared" si="99"/>
        <v/>
      </c>
      <c r="AX128" t="str">
        <f t="shared" si="100"/>
        <v>A létesítménygazd. jogi keretei (401, web)</v>
      </c>
      <c r="AY128" s="2">
        <v>214</v>
      </c>
      <c r="AZ128" s="2">
        <v>3</v>
      </c>
      <c r="BA128" s="18">
        <f>VLOOKUP(AY128,segéd!$F$9:$G$38,2,FALSE)</f>
        <v>46067</v>
      </c>
      <c r="BB128" s="2" t="str">
        <f>VLOOKUP(AZ128,segéd!$F$1:$G$7,2,FALSE)</f>
        <v>11.30-13.00</v>
      </c>
      <c r="BC128" t="s">
        <v>134</v>
      </c>
      <c r="BD128" t="s">
        <v>313</v>
      </c>
      <c r="BE128" t="s">
        <v>177</v>
      </c>
      <c r="BG128" s="2">
        <v>401</v>
      </c>
      <c r="BH128" s="2" t="s">
        <v>66</v>
      </c>
      <c r="BI128" s="30" t="s">
        <v>1969</v>
      </c>
      <c r="BJ128" s="2">
        <f t="shared" si="101"/>
        <v>7</v>
      </c>
      <c r="BK128" s="2" t="str">
        <f>IF(BF128="","",VLOOKUP(BC128,segéd!O:P,2,FALSE))</f>
        <v/>
      </c>
      <c r="BL128" s="2">
        <f>IF(BG128="","",VLOOKUP(BC128,segéd!T:U,2,FALSE))</f>
        <v>7</v>
      </c>
      <c r="CH128" s="2"/>
      <c r="CI128" s="2">
        <v>7</v>
      </c>
      <c r="CP128" s="2"/>
      <c r="CY128" s="2"/>
    </row>
    <row r="129" spans="1:106" x14ac:dyDescent="0.3">
      <c r="A129" t="str">
        <f t="shared" si="51"/>
        <v>2143</v>
      </c>
      <c r="B129" t="str">
        <f t="shared" si="52"/>
        <v xml:space="preserve">Energiagazdálkodás (web) </v>
      </c>
      <c r="C129" t="str">
        <f t="shared" si="53"/>
        <v>2122143</v>
      </c>
      <c r="D129" t="str">
        <f t="shared" si="54"/>
        <v>Energiagazdálkodás (web) 52</v>
      </c>
      <c r="E129" t="str">
        <f t="shared" si="55"/>
        <v>Nagy Judit2143</v>
      </c>
      <c r="F129" s="24" t="str">
        <f t="shared" si="56"/>
        <v>Energiagazdálkodás (Tb. 212, web)</v>
      </c>
      <c r="G129" t="str">
        <f t="shared" si="57"/>
        <v/>
      </c>
      <c r="H129" t="str">
        <f t="shared" si="58"/>
        <v/>
      </c>
      <c r="I129" t="str">
        <f t="shared" si="59"/>
        <v/>
      </c>
      <c r="J129" t="str">
        <f t="shared" si="60"/>
        <v/>
      </c>
      <c r="K129" t="str">
        <f t="shared" si="61"/>
        <v/>
      </c>
      <c r="L129" t="str">
        <f t="shared" si="62"/>
        <v/>
      </c>
      <c r="M129" t="str">
        <f t="shared" si="63"/>
        <v/>
      </c>
      <c r="N129" t="str">
        <f t="shared" si="64"/>
        <v/>
      </c>
      <c r="O129" t="str">
        <f t="shared" si="65"/>
        <v/>
      </c>
      <c r="P129" t="str">
        <f t="shared" si="66"/>
        <v/>
      </c>
      <c r="Q129" t="str">
        <f t="shared" si="67"/>
        <v/>
      </c>
      <c r="R129" t="str">
        <f t="shared" si="68"/>
        <v/>
      </c>
      <c r="S129" t="str">
        <f t="shared" si="69"/>
        <v/>
      </c>
      <c r="T129" t="str">
        <f t="shared" si="70"/>
        <v/>
      </c>
      <c r="U129" t="str">
        <f t="shared" si="71"/>
        <v/>
      </c>
      <c r="V129" t="str">
        <f t="shared" si="72"/>
        <v/>
      </c>
      <c r="W129" t="str">
        <f t="shared" si="73"/>
        <v/>
      </c>
      <c r="X129" t="str">
        <f t="shared" si="74"/>
        <v/>
      </c>
      <c r="Y129" t="str">
        <f t="shared" si="75"/>
        <v>Energiagazdálkodás (, web)</v>
      </c>
      <c r="Z129" t="str">
        <f t="shared" si="76"/>
        <v/>
      </c>
      <c r="AA129" t="str">
        <f t="shared" si="77"/>
        <v/>
      </c>
      <c r="AB129" t="str">
        <f t="shared" si="78"/>
        <v/>
      </c>
      <c r="AC129" t="str">
        <f t="shared" si="79"/>
        <v/>
      </c>
      <c r="AD129" t="str">
        <f t="shared" si="80"/>
        <v/>
      </c>
      <c r="AE129" t="str">
        <f t="shared" si="81"/>
        <v/>
      </c>
      <c r="AF129" t="str">
        <f t="shared" si="82"/>
        <v/>
      </c>
      <c r="AG129" t="str">
        <f t="shared" si="83"/>
        <v/>
      </c>
      <c r="AH129" t="str">
        <f t="shared" si="84"/>
        <v/>
      </c>
      <c r="AI129" t="str">
        <f t="shared" si="85"/>
        <v/>
      </c>
      <c r="AJ129" t="str">
        <f t="shared" si="86"/>
        <v/>
      </c>
      <c r="AK129" t="str">
        <f t="shared" si="87"/>
        <v>2143</v>
      </c>
      <c r="AL129" t="str">
        <f t="shared" si="88"/>
        <v/>
      </c>
      <c r="AM129" t="str">
        <f t="shared" si="89"/>
        <v/>
      </c>
      <c r="AN129" t="str">
        <f t="shared" si="90"/>
        <v/>
      </c>
      <c r="AO129" t="str">
        <f t="shared" si="91"/>
        <v/>
      </c>
      <c r="AP129" t="str">
        <f t="shared" si="92"/>
        <v/>
      </c>
      <c r="AQ129" t="str">
        <f t="shared" si="93"/>
        <v/>
      </c>
      <c r="AR129" t="str">
        <f t="shared" si="94"/>
        <v/>
      </c>
      <c r="AS129" t="str">
        <f t="shared" si="95"/>
        <v/>
      </c>
      <c r="AT129" t="str">
        <f t="shared" si="96"/>
        <v/>
      </c>
      <c r="AU129" t="str">
        <f t="shared" si="97"/>
        <v/>
      </c>
      <c r="AV129" t="str">
        <f t="shared" si="98"/>
        <v/>
      </c>
      <c r="AW129" t="str">
        <f t="shared" si="99"/>
        <v/>
      </c>
      <c r="AX129" t="str">
        <f t="shared" si="100"/>
        <v>Energiagazdálkodás (212, web)</v>
      </c>
      <c r="AY129" s="2">
        <v>214</v>
      </c>
      <c r="AZ129" s="2">
        <v>3</v>
      </c>
      <c r="BA129" s="18">
        <f>VLOOKUP(AY129,segéd!$F$9:$G$38,2,FALSE)</f>
        <v>46067</v>
      </c>
      <c r="BB129" s="2" t="str">
        <f>VLOOKUP(AZ129,segéd!$F$1:$G$7,2,FALSE)</f>
        <v>11.30-13.00</v>
      </c>
      <c r="BC129" t="s">
        <v>217</v>
      </c>
      <c r="BD129" t="s">
        <v>421</v>
      </c>
      <c r="BE129" t="s">
        <v>164</v>
      </c>
      <c r="BG129" s="2">
        <v>212</v>
      </c>
      <c r="BH129" s="2" t="s">
        <v>66</v>
      </c>
      <c r="BI129" s="30" t="s">
        <v>1948</v>
      </c>
      <c r="BJ129" s="2">
        <f t="shared" si="101"/>
        <v>52</v>
      </c>
      <c r="BK129" s="2" t="str">
        <f>IF(BF129="","",VLOOKUP(BC129,segéd!O:P,2,FALSE))</f>
        <v/>
      </c>
      <c r="BL129" s="2">
        <f>IF(BG129="","",VLOOKUP(BC129,segéd!T:U,2,FALSE))</f>
        <v>52</v>
      </c>
      <c r="BM129" s="2"/>
      <c r="BN129" s="2"/>
      <c r="BO129" s="2"/>
      <c r="BP129" s="2"/>
      <c r="BQ129" s="2"/>
      <c r="BR129" s="2"/>
      <c r="BS129" s="2"/>
      <c r="BT129" s="2"/>
      <c r="BU129" s="2"/>
      <c r="BZ129" s="2"/>
      <c r="CA129" s="2"/>
      <c r="CD129" s="2"/>
      <c r="CE129" s="2"/>
      <c r="CF129" s="19"/>
      <c r="CG129" s="2"/>
      <c r="CJ129" s="2"/>
      <c r="CP129" s="2">
        <v>52</v>
      </c>
      <c r="CQ129" s="2"/>
      <c r="CR129" s="2"/>
      <c r="CS129" s="2"/>
      <c r="CU129" s="2"/>
      <c r="CV129" s="2"/>
      <c r="DA129" s="19"/>
    </row>
    <row r="130" spans="1:106" x14ac:dyDescent="0.3">
      <c r="A130" t="str">
        <f t="shared" si="51"/>
        <v>2052143</v>
      </c>
      <c r="B130" t="str">
        <f t="shared" si="52"/>
        <v>Értékesítés-menedzsment (web) 19</v>
      </c>
      <c r="C130" t="str">
        <f t="shared" si="53"/>
        <v>2143</v>
      </c>
      <c r="D130" t="str">
        <f t="shared" si="54"/>
        <v xml:space="preserve">Értékesítés-menedzsment (web) </v>
      </c>
      <c r="E130" t="str">
        <f t="shared" si="55"/>
        <v>Miklós Ilona2143</v>
      </c>
      <c r="F130" s="24" t="str">
        <f t="shared" si="56"/>
        <v>Értékesítés-menedzsment (Bp. 205, web)</v>
      </c>
      <c r="G130" t="str">
        <f t="shared" si="57"/>
        <v/>
      </c>
      <c r="H130" t="str">
        <f t="shared" si="58"/>
        <v/>
      </c>
      <c r="I130" t="str">
        <f t="shared" si="59"/>
        <v/>
      </c>
      <c r="J130" t="str">
        <f t="shared" si="60"/>
        <v>2143</v>
      </c>
      <c r="K130" t="str">
        <f t="shared" si="61"/>
        <v>2143</v>
      </c>
      <c r="L130" t="str">
        <f t="shared" si="62"/>
        <v/>
      </c>
      <c r="M130" t="str">
        <f t="shared" si="63"/>
        <v/>
      </c>
      <c r="N130" t="str">
        <f t="shared" si="64"/>
        <v/>
      </c>
      <c r="O130" t="str">
        <f t="shared" si="65"/>
        <v/>
      </c>
      <c r="P130" t="str">
        <f t="shared" si="66"/>
        <v/>
      </c>
      <c r="Q130" t="str">
        <f t="shared" si="67"/>
        <v/>
      </c>
      <c r="R130" t="str">
        <f t="shared" si="68"/>
        <v/>
      </c>
      <c r="S130" t="str">
        <f t="shared" si="69"/>
        <v/>
      </c>
      <c r="T130" t="str">
        <f t="shared" si="70"/>
        <v/>
      </c>
      <c r="U130" t="str">
        <f t="shared" si="71"/>
        <v/>
      </c>
      <c r="V130" t="str">
        <f t="shared" si="72"/>
        <v/>
      </c>
      <c r="W130" t="str">
        <f t="shared" si="73"/>
        <v/>
      </c>
      <c r="X130" t="str">
        <f t="shared" si="74"/>
        <v/>
      </c>
      <c r="Y130" t="str">
        <f t="shared" si="75"/>
        <v>Értékesítés-menedzsment (205, web)</v>
      </c>
      <c r="Z130" t="str">
        <f t="shared" si="76"/>
        <v/>
      </c>
      <c r="AA130" t="str">
        <f t="shared" si="77"/>
        <v/>
      </c>
      <c r="AB130" t="str">
        <f t="shared" si="78"/>
        <v/>
      </c>
      <c r="AC130" t="str">
        <f t="shared" si="79"/>
        <v/>
      </c>
      <c r="AD130" t="str">
        <f t="shared" si="80"/>
        <v/>
      </c>
      <c r="AE130" t="str">
        <f t="shared" si="81"/>
        <v/>
      </c>
      <c r="AF130" t="str">
        <f t="shared" si="82"/>
        <v/>
      </c>
      <c r="AG130" t="str">
        <f t="shared" si="83"/>
        <v/>
      </c>
      <c r="AH130" t="str">
        <f t="shared" si="84"/>
        <v/>
      </c>
      <c r="AI130" t="str">
        <f t="shared" si="85"/>
        <v/>
      </c>
      <c r="AJ130" t="str">
        <f t="shared" si="86"/>
        <v/>
      </c>
      <c r="AK130" t="str">
        <f t="shared" si="87"/>
        <v/>
      </c>
      <c r="AL130" t="str">
        <f t="shared" si="88"/>
        <v/>
      </c>
      <c r="AM130" t="str">
        <f t="shared" si="89"/>
        <v/>
      </c>
      <c r="AN130" t="str">
        <f t="shared" si="90"/>
        <v/>
      </c>
      <c r="AO130" t="str">
        <f t="shared" si="91"/>
        <v/>
      </c>
      <c r="AP130" t="str">
        <f t="shared" si="92"/>
        <v/>
      </c>
      <c r="AQ130" t="str">
        <f t="shared" si="93"/>
        <v/>
      </c>
      <c r="AR130" t="str">
        <f t="shared" si="94"/>
        <v/>
      </c>
      <c r="AS130" t="str">
        <f t="shared" si="95"/>
        <v/>
      </c>
      <c r="AT130" t="str">
        <f t="shared" si="96"/>
        <v/>
      </c>
      <c r="AU130" t="str">
        <f t="shared" si="97"/>
        <v/>
      </c>
      <c r="AV130" t="str">
        <f t="shared" si="98"/>
        <v/>
      </c>
      <c r="AW130" t="str">
        <f t="shared" si="99"/>
        <v/>
      </c>
      <c r="AX130" t="str">
        <f t="shared" si="100"/>
        <v>Értékesítés-menedzsment (, web)</v>
      </c>
      <c r="AY130" s="2">
        <v>214</v>
      </c>
      <c r="AZ130" s="2">
        <v>3</v>
      </c>
      <c r="BA130" s="18">
        <f>VLOOKUP(AY130,segéd!$F$9:$G$38,2,FALSE)</f>
        <v>46067</v>
      </c>
      <c r="BB130" s="2" t="str">
        <f>VLOOKUP(AZ130,segéd!$F$1:$G$7,2,FALSE)</f>
        <v>11.30-13.00</v>
      </c>
      <c r="BC130" t="s">
        <v>72</v>
      </c>
      <c r="BD130" t="s">
        <v>429</v>
      </c>
      <c r="BE130" t="s">
        <v>175</v>
      </c>
      <c r="BF130" s="19">
        <v>205</v>
      </c>
      <c r="BH130" s="2" t="s">
        <v>66</v>
      </c>
      <c r="BI130" s="30" t="s">
        <v>1970</v>
      </c>
      <c r="BJ130" s="2">
        <f t="shared" si="101"/>
        <v>19</v>
      </c>
      <c r="BK130" s="2">
        <f>IF(BF130="","",VLOOKUP(BC130,segéd!O:P,2,FALSE))</f>
        <v>19</v>
      </c>
      <c r="BL130" s="2" t="str">
        <f>IF(BG130="","",VLOOKUP(BC130,segéd!T:U,2,FALSE))</f>
        <v/>
      </c>
      <c r="BP130" s="19">
        <v>10</v>
      </c>
      <c r="BQ130" s="19">
        <v>11</v>
      </c>
      <c r="BY130" s="2"/>
      <c r="CB130" s="2"/>
      <c r="CC130" s="2"/>
      <c r="CH130" s="2"/>
      <c r="CI130" s="2"/>
      <c r="CP130" s="2"/>
      <c r="CT130" s="2"/>
      <c r="CU130" s="2"/>
      <c r="CY130" s="2"/>
    </row>
    <row r="131" spans="1:106" x14ac:dyDescent="0.3">
      <c r="A131" t="str">
        <f t="shared" ref="A131:A194" si="102">CONCATENATE(BF131,AY131,AZ131)</f>
        <v>2082143</v>
      </c>
      <c r="B131" t="str">
        <f t="shared" ref="B131:B194" si="103">CONCATENATE(BC131,IF(BH131="","",CONCATENATE(" (",BH131,")"))," ",BK131)</f>
        <v>Fogy. és szer. vás. magatartás (Bp.-ről web) 23</v>
      </c>
      <c r="C131" t="str">
        <f t="shared" ref="C131:C194" si="104">CONCATENATE(BG131,AY131,AZ131)</f>
        <v>4032143</v>
      </c>
      <c r="D131" t="str">
        <f t="shared" ref="D131:D194" si="105">CONCATENATE(BC131,IF(BH131="","",CONCATENATE(" (",BH131,")"))," ",BL131)</f>
        <v>Fogy. és szer. vás. magatartás (Bp.-ről web) 13</v>
      </c>
      <c r="E131" t="str">
        <f t="shared" ref="E131:E194" si="106">CONCATENATE(BD131,AY131,AZ131)</f>
        <v>Köbli Ádám2143</v>
      </c>
      <c r="F131" s="24" t="str">
        <f t="shared" ref="F131:F194" si="107">CONCATENATE(BC131," (",IF(OR(BF131="",BH131="Tb.-ről web",BH131="gépterem, Tb.-ről web"),"",CONCATENATE("Bp. ",BF131)),IF(OR(BG131="",BH131="Bp.-ről web",BH131="gépterem, Bp.-ről web"),"",CONCATENATE("Tb. ",BG131)),IF(BH131="","",CONCATENATE(", ",BH131)),")")</f>
        <v>Fogy. és szer. vás. magatartás (Bp. 208, Bp.-ről web)</v>
      </c>
      <c r="G131" t="str">
        <f t="shared" ref="G131:G194" si="108">IF(BM131="","",CONCATENATE($AY131,$AZ131))</f>
        <v/>
      </c>
      <c r="H131" t="str">
        <f t="shared" ref="H131:H194" si="109">IF(BN131="","",CONCATENATE($AY131,$AZ131))</f>
        <v/>
      </c>
      <c r="I131" t="str">
        <f t="shared" ref="I131:I194" si="110">IF(BO131="","",CONCATENATE($AY131,$AZ131))</f>
        <v>2143</v>
      </c>
      <c r="J131" t="str">
        <f t="shared" ref="J131:J194" si="111">IF(BP131="","",CONCATENATE($AY131,$AZ131))</f>
        <v/>
      </c>
      <c r="K131" t="str">
        <f t="shared" ref="K131:K194" si="112">IF(BQ131="","",CONCATENATE($AY131,$AZ131))</f>
        <v/>
      </c>
      <c r="L131" t="str">
        <f t="shared" ref="L131:L194" si="113">IF(BR131="","",CONCATENATE($AY131,$AZ131))</f>
        <v/>
      </c>
      <c r="M131" t="str">
        <f t="shared" ref="M131:M194" si="114">IF(BS131="","",CONCATENATE($AY131,$AZ131))</f>
        <v/>
      </c>
      <c r="N131" t="str">
        <f t="shared" ref="N131:N194" si="115">IF(BT131="","",CONCATENATE($AY131,$AZ131))</f>
        <v/>
      </c>
      <c r="O131" t="str">
        <f t="shared" ref="O131:O194" si="116">IF(BU131="","",CONCATENATE($AY131,$AZ131))</f>
        <v/>
      </c>
      <c r="P131" t="str">
        <f t="shared" ref="P131:P194" si="117">IF(BV131="","",CONCATENATE($AY131,$AZ131))</f>
        <v>2143</v>
      </c>
      <c r="Q131" t="str">
        <f t="shared" ref="Q131:Q194" si="118">IF(BW131="","",CONCATENATE($AY131,$AZ131))</f>
        <v>2143</v>
      </c>
      <c r="R131" t="str">
        <f t="shared" ref="R131:R194" si="119">IF(BX131="","",CONCATENATE($AY131,$AZ131))</f>
        <v>2143</v>
      </c>
      <c r="S131" t="str">
        <f t="shared" ref="S131:S194" si="120">IF(BY131="","",CONCATENATE($AY131,$AZ131))</f>
        <v/>
      </c>
      <c r="T131" t="str">
        <f t="shared" ref="T131:T194" si="121">IF(BZ131="","",CONCATENATE($AY131,$AZ131))</f>
        <v/>
      </c>
      <c r="U131" t="str">
        <f t="shared" ref="U131:U194" si="122">IF(CA131="","",CONCATENATE($AY131,$AZ131))</f>
        <v/>
      </c>
      <c r="V131" t="str">
        <f t="shared" ref="V131:V194" si="123">IF(CB131="","",CONCATENATE($AY131,$AZ131))</f>
        <v/>
      </c>
      <c r="W131" t="str">
        <f t="shared" ref="W131:W194" si="124">IF(CC131="","",CONCATENATE($AY131,$AZ131))</f>
        <v/>
      </c>
      <c r="X131" t="str">
        <f t="shared" ref="X131:X194" si="125">IF(CD131="","",CONCATENATE($AY131,$AZ131))</f>
        <v/>
      </c>
      <c r="Y131" t="str">
        <f t="shared" ref="Y131:Y194" si="126">CONCATENATE(BC131," (",BF131,IF(BH131="","",CONCATENATE(", ",BH131)),")")</f>
        <v>Fogy. és szer. vás. magatartás (208, Bp.-ről web)</v>
      </c>
      <c r="Z131" t="str">
        <f t="shared" ref="Z131:Z194" si="127">IF(CE131="","",CONCATENATE($AY131,$AZ131))</f>
        <v/>
      </c>
      <c r="AA131" t="str">
        <f t="shared" ref="AA131:AA194" si="128">IF(CF131="","",CONCATENATE($AY131,$AZ131))</f>
        <v/>
      </c>
      <c r="AB131" t="str">
        <f t="shared" ref="AB131:AB194" si="129">IF(CG131="","",CONCATENATE($AY131,$AZ131))</f>
        <v/>
      </c>
      <c r="AC131" t="str">
        <f t="shared" ref="AC131:AC194" si="130">IF(CH131="","",CONCATENATE($AY131,$AZ131))</f>
        <v/>
      </c>
      <c r="AD131" t="str">
        <f t="shared" ref="AD131:AD194" si="131">IF(CI131="","",CONCATENATE($AY131,$AZ131))</f>
        <v/>
      </c>
      <c r="AE131" t="str">
        <f t="shared" ref="AE131:AE194" si="132">IF(CJ131="","",CONCATENATE($AY131,$AZ131))</f>
        <v/>
      </c>
      <c r="AF131" t="str">
        <f t="shared" ref="AF131:AF194" si="133">IF(CK131="","",CONCATENATE($AY131,$AZ131))</f>
        <v/>
      </c>
      <c r="AG131" t="str">
        <f t="shared" ref="AG131:AG194" si="134">IF(CL131="","",CONCATENATE($AY131,$AZ131))</f>
        <v/>
      </c>
      <c r="AH131" t="str">
        <f t="shared" ref="AH131:AH194" si="135">IF(CM131="","",CONCATENATE($AY131,$AZ131))</f>
        <v>2143</v>
      </c>
      <c r="AI131" t="str">
        <f t="shared" ref="AI131:AI194" si="136">IF(CN131="","",CONCATENATE($AY131,$AZ131))</f>
        <v>2143</v>
      </c>
      <c r="AJ131" t="str">
        <f t="shared" ref="AJ131:AJ194" si="137">IF(CO131="","",CONCATENATE($AY131,$AZ131))</f>
        <v>2143</v>
      </c>
      <c r="AK131" t="str">
        <f t="shared" ref="AK131:AK194" si="138">IF(CP131="","",CONCATENATE($AY131,$AZ131))</f>
        <v/>
      </c>
      <c r="AL131" t="str">
        <f t="shared" ref="AL131:AL194" si="139">IF(CQ131="","",CONCATENATE($AY131,$AZ131))</f>
        <v/>
      </c>
      <c r="AM131" t="str">
        <f t="shared" ref="AM131:AM194" si="140">IF(CR131="","",CONCATENATE($AY131,$AZ131))</f>
        <v/>
      </c>
      <c r="AN131" t="str">
        <f t="shared" ref="AN131:AN194" si="141">IF(CS131="","",CONCATENATE($AY131,$AZ131))</f>
        <v/>
      </c>
      <c r="AO131" t="str">
        <f t="shared" ref="AO131:AO194" si="142">IF(CT131="","",CONCATENATE($AY131,$AZ131))</f>
        <v/>
      </c>
      <c r="AP131" t="str">
        <f t="shared" ref="AP131:AP194" si="143">IF(CU131="","",CONCATENATE($AY131,$AZ131))</f>
        <v/>
      </c>
      <c r="AQ131" t="str">
        <f t="shared" ref="AQ131:AQ194" si="144">IF(CV131="","",CONCATENATE($AY131,$AZ131))</f>
        <v/>
      </c>
      <c r="AR131" t="str">
        <f t="shared" ref="AR131:AR194" si="145">IF(CW131="","",CONCATENATE($AY131,$AZ131))</f>
        <v/>
      </c>
      <c r="AS131" t="str">
        <f t="shared" ref="AS131:AS194" si="146">IF(CX131="","",CONCATENATE($AY131,$AZ131))</f>
        <v/>
      </c>
      <c r="AT131" t="str">
        <f t="shared" ref="AT131:AT194" si="147">IF(CY131="","",CONCATENATE($AY131,$AZ131))</f>
        <v/>
      </c>
      <c r="AU131" t="str">
        <f t="shared" ref="AU131:AU194" si="148">IF(CZ131="","",CONCATENATE($AY131,$AZ131))</f>
        <v/>
      </c>
      <c r="AV131" t="str">
        <f t="shared" ref="AV131:AV194" si="149">IF(DA131="","",CONCATENATE($AY131,$AZ131))</f>
        <v/>
      </c>
      <c r="AW131" t="str">
        <f t="shared" ref="AW131:AW194" si="150">IF(DB131="","",CONCATENATE($AY131,$AZ131))</f>
        <v/>
      </c>
      <c r="AX131" t="str">
        <f t="shared" ref="AX131:AX194" si="151">CONCATENATE(BC131," (",BG131,IF(BH131="","",CONCATENATE(", ",BH131)),")")</f>
        <v>Fogy. és szer. vás. magatartás (403, Bp.-ről web)</v>
      </c>
      <c r="AY131" s="2">
        <v>214</v>
      </c>
      <c r="AZ131" s="2">
        <v>3</v>
      </c>
      <c r="BA131" s="18">
        <f>VLOOKUP(AY131,segéd!$F$9:$G$38,2,FALSE)</f>
        <v>46067</v>
      </c>
      <c r="BB131" s="2" t="str">
        <f>VLOOKUP(AZ131,segéd!$F$1:$G$7,2,FALSE)</f>
        <v>11.30-13.00</v>
      </c>
      <c r="BC131" t="s">
        <v>125</v>
      </c>
      <c r="BD131" t="s">
        <v>112</v>
      </c>
      <c r="BE131" t="s">
        <v>169</v>
      </c>
      <c r="BF131" s="19">
        <v>208</v>
      </c>
      <c r="BG131" s="2">
        <v>403</v>
      </c>
      <c r="BH131" s="19" t="s">
        <v>75</v>
      </c>
      <c r="BI131" s="30" t="s">
        <v>1958</v>
      </c>
      <c r="BJ131" s="2">
        <f t="shared" ref="BJ131:BJ194" si="152">SUM(BK131:BL131)</f>
        <v>36</v>
      </c>
      <c r="BK131" s="2">
        <f>IF(BF131="","",VLOOKUP(BC131,segéd!O:P,2,FALSE))</f>
        <v>23</v>
      </c>
      <c r="BL131" s="2">
        <f>IF(BG131="","",VLOOKUP(BC131,segéd!T:U,2,FALSE))</f>
        <v>13</v>
      </c>
      <c r="BM131" s="2"/>
      <c r="BN131" s="2"/>
      <c r="BO131" s="2">
        <v>13</v>
      </c>
      <c r="BP131" s="2"/>
      <c r="BQ131" s="2"/>
      <c r="BR131" s="2"/>
      <c r="BS131" s="2"/>
      <c r="BT131" s="2"/>
      <c r="BU131" s="2"/>
      <c r="BV131" s="2">
        <v>6</v>
      </c>
      <c r="BW131" s="2">
        <v>13</v>
      </c>
      <c r="BX131" s="2">
        <v>2</v>
      </c>
      <c r="BY131" s="2"/>
      <c r="BZ131" s="2"/>
      <c r="CA131" s="2"/>
      <c r="CB131" s="2"/>
      <c r="CC131" s="2"/>
      <c r="CD131" s="2"/>
      <c r="CH131" s="2"/>
      <c r="CI131" s="2"/>
      <c r="CJ131" s="2"/>
      <c r="CK131" s="2"/>
      <c r="CL131" s="2"/>
      <c r="CM131" s="2">
        <v>3</v>
      </c>
      <c r="CN131" s="2">
        <v>2</v>
      </c>
      <c r="CO131" s="2">
        <v>4</v>
      </c>
      <c r="CP131" s="2"/>
      <c r="CR131" s="2"/>
      <c r="CS131" s="2"/>
      <c r="CT131" s="2"/>
      <c r="CU131" s="2"/>
      <c r="CV131" s="2"/>
      <c r="CY131" s="2"/>
    </row>
    <row r="132" spans="1:106" x14ac:dyDescent="0.3">
      <c r="A132" t="str">
        <f t="shared" si="102"/>
        <v>2143</v>
      </c>
      <c r="B132" t="str">
        <f t="shared" si="103"/>
        <v xml:space="preserve">Gépgyártás technológia (web) </v>
      </c>
      <c r="C132" t="str">
        <f t="shared" si="104"/>
        <v>5012143</v>
      </c>
      <c r="D132" t="str">
        <f t="shared" si="105"/>
        <v>Gépgyártás technológia (web) 70</v>
      </c>
      <c r="E132" t="str">
        <f t="shared" si="106"/>
        <v>Szamosi Barna2143</v>
      </c>
      <c r="F132" s="24" t="str">
        <f t="shared" si="107"/>
        <v>Gépgyártás technológia (Tb. 501, web)</v>
      </c>
      <c r="G132" t="str">
        <f t="shared" si="108"/>
        <v/>
      </c>
      <c r="H132" t="str">
        <f t="shared" si="109"/>
        <v/>
      </c>
      <c r="I132" t="str">
        <f t="shared" si="110"/>
        <v/>
      </c>
      <c r="J132" t="str">
        <f t="shared" si="111"/>
        <v/>
      </c>
      <c r="K132" t="str">
        <f t="shared" si="112"/>
        <v/>
      </c>
      <c r="L132" t="str">
        <f t="shared" si="113"/>
        <v/>
      </c>
      <c r="M132" t="str">
        <f t="shared" si="114"/>
        <v/>
      </c>
      <c r="N132" t="str">
        <f t="shared" si="115"/>
        <v/>
      </c>
      <c r="O132" t="str">
        <f t="shared" si="116"/>
        <v/>
      </c>
      <c r="P132" t="str">
        <f t="shared" si="117"/>
        <v/>
      </c>
      <c r="Q132" t="str">
        <f t="shared" si="118"/>
        <v/>
      </c>
      <c r="R132" t="str">
        <f t="shared" si="119"/>
        <v/>
      </c>
      <c r="S132" t="str">
        <f t="shared" si="120"/>
        <v/>
      </c>
      <c r="T132" t="str">
        <f t="shared" si="121"/>
        <v/>
      </c>
      <c r="U132" t="str">
        <f t="shared" si="122"/>
        <v/>
      </c>
      <c r="V132" t="str">
        <f t="shared" si="123"/>
        <v/>
      </c>
      <c r="W132" t="str">
        <f t="shared" si="124"/>
        <v/>
      </c>
      <c r="X132" t="str">
        <f t="shared" si="125"/>
        <v/>
      </c>
      <c r="Y132" t="str">
        <f t="shared" si="126"/>
        <v>Gépgyártás technológia (, web)</v>
      </c>
      <c r="Z132" t="str">
        <f t="shared" si="127"/>
        <v/>
      </c>
      <c r="AA132" t="str">
        <f t="shared" si="128"/>
        <v>2143</v>
      </c>
      <c r="AB132" t="str">
        <f t="shared" si="129"/>
        <v>2143</v>
      </c>
      <c r="AC132" t="str">
        <f t="shared" si="130"/>
        <v>2143</v>
      </c>
      <c r="AD132" t="str">
        <f t="shared" si="131"/>
        <v/>
      </c>
      <c r="AE132" t="str">
        <f t="shared" si="132"/>
        <v/>
      </c>
      <c r="AF132" t="str">
        <f t="shared" si="133"/>
        <v/>
      </c>
      <c r="AG132" t="str">
        <f t="shared" si="134"/>
        <v/>
      </c>
      <c r="AH132" t="str">
        <f t="shared" si="135"/>
        <v/>
      </c>
      <c r="AI132" t="str">
        <f t="shared" si="136"/>
        <v/>
      </c>
      <c r="AJ132" t="str">
        <f t="shared" si="137"/>
        <v/>
      </c>
      <c r="AK132" t="str">
        <f t="shared" si="138"/>
        <v/>
      </c>
      <c r="AL132" t="str">
        <f t="shared" si="139"/>
        <v/>
      </c>
      <c r="AM132" t="str">
        <f t="shared" si="140"/>
        <v/>
      </c>
      <c r="AN132" t="str">
        <f t="shared" si="141"/>
        <v/>
      </c>
      <c r="AO132" t="str">
        <f t="shared" si="142"/>
        <v/>
      </c>
      <c r="AP132" t="str">
        <f t="shared" si="143"/>
        <v/>
      </c>
      <c r="AQ132" t="str">
        <f t="shared" si="144"/>
        <v/>
      </c>
      <c r="AR132" t="str">
        <f t="shared" si="145"/>
        <v/>
      </c>
      <c r="AS132" t="str">
        <f t="shared" si="146"/>
        <v/>
      </c>
      <c r="AT132" t="str">
        <f t="shared" si="147"/>
        <v/>
      </c>
      <c r="AU132" t="str">
        <f t="shared" si="148"/>
        <v/>
      </c>
      <c r="AV132" t="str">
        <f t="shared" si="149"/>
        <v/>
      </c>
      <c r="AW132" t="str">
        <f t="shared" si="150"/>
        <v/>
      </c>
      <c r="AX132" t="str">
        <f t="shared" si="151"/>
        <v>Gépgyártás technológia (501, web)</v>
      </c>
      <c r="AY132" s="2">
        <v>214</v>
      </c>
      <c r="AZ132" s="2">
        <v>3</v>
      </c>
      <c r="BA132" s="18">
        <f>VLOOKUP(AY132,segéd!$F$9:$G$38,2,FALSE)</f>
        <v>46067</v>
      </c>
      <c r="BB132" s="2" t="str">
        <f>VLOOKUP(AZ132,segéd!$F$1:$G$7,2,FALSE)</f>
        <v>11.30-13.00</v>
      </c>
      <c r="BC132" t="s">
        <v>80</v>
      </c>
      <c r="BD132" s="20" t="s">
        <v>304</v>
      </c>
      <c r="BE132" t="s">
        <v>166</v>
      </c>
      <c r="BG132" s="2">
        <v>501</v>
      </c>
      <c r="BH132" s="2" t="s">
        <v>66</v>
      </c>
      <c r="BI132" s="30" t="s">
        <v>1959</v>
      </c>
      <c r="BJ132" s="2">
        <f t="shared" si="152"/>
        <v>70</v>
      </c>
      <c r="BK132" s="2" t="str">
        <f>IF(BF132="","",VLOOKUP(BC132,segéd!O:P,2,FALSE))</f>
        <v/>
      </c>
      <c r="BL132" s="2">
        <f>IF(BG132="","",VLOOKUP(BC132,segéd!T:U,2,FALSE))</f>
        <v>70</v>
      </c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>
        <v>19</v>
      </c>
      <c r="CG132" s="2">
        <v>59</v>
      </c>
      <c r="CH132" s="2">
        <v>57</v>
      </c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Y132" s="2"/>
    </row>
    <row r="133" spans="1:106" x14ac:dyDescent="0.3">
      <c r="A133" t="str">
        <f t="shared" si="102"/>
        <v>2142143</v>
      </c>
      <c r="B133" t="str">
        <f t="shared" si="103"/>
        <v>Készletgazdálkodás terv. és elemz. (Tb.-ről web) 3</v>
      </c>
      <c r="C133" t="str">
        <f t="shared" si="104"/>
        <v>4022143</v>
      </c>
      <c r="D133" t="str">
        <f t="shared" si="105"/>
        <v>Készletgazdálkodás terv. és elemz. (Tb.-ről web) 6</v>
      </c>
      <c r="E133" t="str">
        <f t="shared" si="106"/>
        <v>Mészáros Sándor2143</v>
      </c>
      <c r="F133" s="24" t="str">
        <f t="shared" si="107"/>
        <v>Készletgazdálkodás terv. és elemz. (Tb. 402, Tb.-ről web)</v>
      </c>
      <c r="G133" t="str">
        <f t="shared" si="108"/>
        <v/>
      </c>
      <c r="H133" t="str">
        <f t="shared" si="109"/>
        <v/>
      </c>
      <c r="I133" t="str">
        <f t="shared" si="110"/>
        <v/>
      </c>
      <c r="J133" t="str">
        <f t="shared" si="111"/>
        <v/>
      </c>
      <c r="K133" t="str">
        <f t="shared" si="112"/>
        <v/>
      </c>
      <c r="L133" t="str">
        <f t="shared" si="113"/>
        <v/>
      </c>
      <c r="M133" t="str">
        <f t="shared" si="114"/>
        <v/>
      </c>
      <c r="N133" t="str">
        <f t="shared" si="115"/>
        <v/>
      </c>
      <c r="O133" t="str">
        <f t="shared" si="116"/>
        <v/>
      </c>
      <c r="P133" t="str">
        <f t="shared" si="117"/>
        <v/>
      </c>
      <c r="Q133" t="str">
        <f t="shared" si="118"/>
        <v/>
      </c>
      <c r="R133" t="str">
        <f t="shared" si="119"/>
        <v/>
      </c>
      <c r="S133" t="str">
        <f t="shared" si="120"/>
        <v/>
      </c>
      <c r="T133" t="str">
        <f t="shared" si="121"/>
        <v/>
      </c>
      <c r="U133" t="str">
        <f t="shared" si="122"/>
        <v/>
      </c>
      <c r="V133" t="str">
        <f t="shared" si="123"/>
        <v>2143</v>
      </c>
      <c r="W133" t="str">
        <f t="shared" si="124"/>
        <v/>
      </c>
      <c r="X133" t="str">
        <f t="shared" si="125"/>
        <v/>
      </c>
      <c r="Y133" t="str">
        <f t="shared" si="126"/>
        <v>Készletgazdálkodás terv. és elemz. (214, Tb.-ről web)</v>
      </c>
      <c r="Z133" t="str">
        <f t="shared" si="127"/>
        <v/>
      </c>
      <c r="AA133" t="str">
        <f t="shared" si="128"/>
        <v/>
      </c>
      <c r="AB133" t="str">
        <f t="shared" si="129"/>
        <v/>
      </c>
      <c r="AC133" t="str">
        <f t="shared" si="130"/>
        <v/>
      </c>
      <c r="AD133" t="str">
        <f t="shared" si="131"/>
        <v/>
      </c>
      <c r="AE133" t="str">
        <f t="shared" si="132"/>
        <v/>
      </c>
      <c r="AF133" t="str">
        <f t="shared" si="133"/>
        <v/>
      </c>
      <c r="AG133" t="str">
        <f t="shared" si="134"/>
        <v/>
      </c>
      <c r="AH133" t="str">
        <f t="shared" si="135"/>
        <v/>
      </c>
      <c r="AI133" t="str">
        <f t="shared" si="136"/>
        <v/>
      </c>
      <c r="AJ133" t="str">
        <f t="shared" si="137"/>
        <v/>
      </c>
      <c r="AK133" t="str">
        <f t="shared" si="138"/>
        <v/>
      </c>
      <c r="AL133" t="str">
        <f t="shared" si="139"/>
        <v/>
      </c>
      <c r="AM133" t="str">
        <f t="shared" si="140"/>
        <v/>
      </c>
      <c r="AN133" t="str">
        <f t="shared" si="141"/>
        <v/>
      </c>
      <c r="AO133" t="str">
        <f t="shared" si="142"/>
        <v>2143</v>
      </c>
      <c r="AP133" t="str">
        <f t="shared" si="143"/>
        <v/>
      </c>
      <c r="AQ133" t="str">
        <f t="shared" si="144"/>
        <v/>
      </c>
      <c r="AR133" t="str">
        <f t="shared" si="145"/>
        <v/>
      </c>
      <c r="AS133" t="str">
        <f t="shared" si="146"/>
        <v/>
      </c>
      <c r="AT133" t="str">
        <f t="shared" si="147"/>
        <v/>
      </c>
      <c r="AU133" t="str">
        <f t="shared" si="148"/>
        <v/>
      </c>
      <c r="AV133" t="str">
        <f t="shared" si="149"/>
        <v/>
      </c>
      <c r="AW133" t="str">
        <f t="shared" si="150"/>
        <v/>
      </c>
      <c r="AX133" t="str">
        <f t="shared" si="151"/>
        <v>Készletgazdálkodás terv. és elemz. (402, Tb.-ről web)</v>
      </c>
      <c r="AY133" s="2">
        <v>214</v>
      </c>
      <c r="AZ133" s="2">
        <v>3</v>
      </c>
      <c r="BA133" s="18">
        <f>VLOOKUP(AY133,segéd!$F$9:$G$38,2,FALSE)</f>
        <v>46067</v>
      </c>
      <c r="BB133" s="2" t="str">
        <f>VLOOKUP(AZ133,segéd!$F$1:$G$7,2,FALSE)</f>
        <v>11.30-13.00</v>
      </c>
      <c r="BC133" t="s">
        <v>254</v>
      </c>
      <c r="BD133" t="s">
        <v>435</v>
      </c>
      <c r="BE133" t="s">
        <v>167</v>
      </c>
      <c r="BF133" s="19">
        <v>214</v>
      </c>
      <c r="BG133" s="2">
        <v>402</v>
      </c>
      <c r="BH133" s="19" t="s">
        <v>76</v>
      </c>
      <c r="BI133" s="30" t="s">
        <v>1971</v>
      </c>
      <c r="BJ133" s="2">
        <f t="shared" si="152"/>
        <v>9</v>
      </c>
      <c r="BK133" s="2">
        <f>IF(BF133="","",VLOOKUP(BC133,segéd!O:P,2,FALSE))</f>
        <v>3</v>
      </c>
      <c r="BL133" s="2">
        <f>IF(BG133="","",VLOOKUP(BC133,segéd!T:U,2,FALSE))</f>
        <v>6</v>
      </c>
      <c r="BP133" s="2"/>
      <c r="BQ133" s="2"/>
      <c r="BR133" s="2"/>
      <c r="BY133" s="2"/>
      <c r="CB133" s="2">
        <v>5</v>
      </c>
      <c r="CC133" s="2"/>
      <c r="CH133" s="2"/>
      <c r="CP133" s="2"/>
      <c r="CT133" s="2">
        <v>6</v>
      </c>
      <c r="CU133" s="2"/>
      <c r="CX133" s="19"/>
      <c r="CY133" s="2"/>
      <c r="CZ133" s="19"/>
    </row>
    <row r="134" spans="1:106" x14ac:dyDescent="0.3">
      <c r="A134" t="str">
        <f t="shared" si="102"/>
        <v>2172143</v>
      </c>
      <c r="B134" t="str">
        <f t="shared" si="103"/>
        <v>Megújuló energiaforrások és fennt. (web) 11</v>
      </c>
      <c r="C134" t="str">
        <f t="shared" si="104"/>
        <v>2143</v>
      </c>
      <c r="D134" t="str">
        <f t="shared" si="105"/>
        <v xml:space="preserve">Megújuló energiaforrások és fennt. (web) </v>
      </c>
      <c r="E134" t="str">
        <f t="shared" si="106"/>
        <v>Molnárné Dőry Zsófia2143</v>
      </c>
      <c r="F134" s="24" t="str">
        <f t="shared" si="107"/>
        <v>Megújuló energiaforrások és fennt. (Bp. 217, web)</v>
      </c>
      <c r="G134" t="str">
        <f t="shared" si="108"/>
        <v/>
      </c>
      <c r="H134" t="str">
        <f t="shared" si="109"/>
        <v/>
      </c>
      <c r="I134" t="str">
        <f t="shared" si="110"/>
        <v/>
      </c>
      <c r="J134" t="str">
        <f t="shared" si="111"/>
        <v/>
      </c>
      <c r="K134" t="str">
        <f t="shared" si="112"/>
        <v/>
      </c>
      <c r="L134" t="str">
        <f t="shared" si="113"/>
        <v>2143</v>
      </c>
      <c r="M134" t="str">
        <f t="shared" si="114"/>
        <v/>
      </c>
      <c r="N134" t="str">
        <f t="shared" si="115"/>
        <v/>
      </c>
      <c r="O134" t="str">
        <f t="shared" si="116"/>
        <v/>
      </c>
      <c r="P134" t="str">
        <f t="shared" si="117"/>
        <v/>
      </c>
      <c r="Q134" t="str">
        <f t="shared" si="118"/>
        <v/>
      </c>
      <c r="R134" t="str">
        <f t="shared" si="119"/>
        <v/>
      </c>
      <c r="S134" t="str">
        <f t="shared" si="120"/>
        <v/>
      </c>
      <c r="T134" t="str">
        <f t="shared" si="121"/>
        <v/>
      </c>
      <c r="U134" t="str">
        <f t="shared" si="122"/>
        <v/>
      </c>
      <c r="V134" t="str">
        <f t="shared" si="123"/>
        <v/>
      </c>
      <c r="W134" t="str">
        <f t="shared" si="124"/>
        <v/>
      </c>
      <c r="X134" t="str">
        <f t="shared" si="125"/>
        <v/>
      </c>
      <c r="Y134" t="str">
        <f t="shared" si="126"/>
        <v>Megújuló energiaforrások és fennt. (217, web)</v>
      </c>
      <c r="Z134" t="str">
        <f t="shared" si="127"/>
        <v/>
      </c>
      <c r="AA134" t="str">
        <f t="shared" si="128"/>
        <v/>
      </c>
      <c r="AB134" t="str">
        <f t="shared" si="129"/>
        <v/>
      </c>
      <c r="AC134" t="str">
        <f t="shared" si="130"/>
        <v/>
      </c>
      <c r="AD134" t="str">
        <f t="shared" si="131"/>
        <v/>
      </c>
      <c r="AE134" t="str">
        <f t="shared" si="132"/>
        <v/>
      </c>
      <c r="AF134" t="str">
        <f t="shared" si="133"/>
        <v/>
      </c>
      <c r="AG134" t="str">
        <f t="shared" si="134"/>
        <v/>
      </c>
      <c r="AH134" t="str">
        <f t="shared" si="135"/>
        <v/>
      </c>
      <c r="AI134" t="str">
        <f t="shared" si="136"/>
        <v/>
      </c>
      <c r="AJ134" t="str">
        <f t="shared" si="137"/>
        <v/>
      </c>
      <c r="AK134" t="str">
        <f t="shared" si="138"/>
        <v/>
      </c>
      <c r="AL134" t="str">
        <f t="shared" si="139"/>
        <v/>
      </c>
      <c r="AM134" t="str">
        <f t="shared" si="140"/>
        <v/>
      </c>
      <c r="AN134" t="str">
        <f t="shared" si="141"/>
        <v/>
      </c>
      <c r="AO134" t="str">
        <f t="shared" si="142"/>
        <v/>
      </c>
      <c r="AP134" t="str">
        <f t="shared" si="143"/>
        <v/>
      </c>
      <c r="AQ134" t="str">
        <f t="shared" si="144"/>
        <v/>
      </c>
      <c r="AR134" t="str">
        <f t="shared" si="145"/>
        <v/>
      </c>
      <c r="AS134" t="str">
        <f t="shared" si="146"/>
        <v/>
      </c>
      <c r="AT134" t="str">
        <f t="shared" si="147"/>
        <v/>
      </c>
      <c r="AU134" t="str">
        <f t="shared" si="148"/>
        <v/>
      </c>
      <c r="AV134" t="str">
        <f t="shared" si="149"/>
        <v/>
      </c>
      <c r="AW134" t="str">
        <f t="shared" si="150"/>
        <v/>
      </c>
      <c r="AX134" t="str">
        <f t="shared" si="151"/>
        <v>Megújuló energiaforrások és fennt. (, web)</v>
      </c>
      <c r="AY134" s="2">
        <v>214</v>
      </c>
      <c r="AZ134" s="2">
        <v>3</v>
      </c>
      <c r="BA134" s="18">
        <f>VLOOKUP(AY134,segéd!$F$9:$G$38,2,FALSE)</f>
        <v>46067</v>
      </c>
      <c r="BB134" s="2" t="str">
        <f>VLOOKUP(AZ134,segéd!$F$1:$G$7,2,FALSE)</f>
        <v>11.30-13.00</v>
      </c>
      <c r="BC134" s="20" t="s">
        <v>417</v>
      </c>
      <c r="BD134" t="s">
        <v>190</v>
      </c>
      <c r="BE134" s="20" t="s">
        <v>175</v>
      </c>
      <c r="BF134" s="19">
        <v>217</v>
      </c>
      <c r="BH134" s="19" t="s">
        <v>66</v>
      </c>
      <c r="BI134" s="30" t="s">
        <v>1972</v>
      </c>
      <c r="BJ134" s="2">
        <f t="shared" si="152"/>
        <v>11</v>
      </c>
      <c r="BK134" s="2">
        <f>IF(BF134="","",VLOOKUP(BC134,segéd!O:P,2,FALSE))</f>
        <v>11</v>
      </c>
      <c r="BL134" s="2" t="str">
        <f>IF(BG134="","",VLOOKUP(BC134,segéd!T:U,2,FALSE))</f>
        <v/>
      </c>
      <c r="BQ134" s="2"/>
      <c r="BR134" s="2">
        <v>11</v>
      </c>
      <c r="CH134" s="2"/>
      <c r="CP134" s="2"/>
    </row>
    <row r="135" spans="1:106" x14ac:dyDescent="0.3">
      <c r="A135" t="str">
        <f t="shared" si="102"/>
        <v>2143</v>
      </c>
      <c r="B135" t="str">
        <f t="shared" si="103"/>
        <v xml:space="preserve">Műszaki szaknyelv II. (angol), 3. csop. </v>
      </c>
      <c r="C135" t="str">
        <f t="shared" si="104"/>
        <v>4082143</v>
      </c>
      <c r="D135" t="str">
        <f t="shared" si="105"/>
        <v>Műszaki szaknyelv II. (angol), 3. csop. 26</v>
      </c>
      <c r="E135" t="str">
        <f t="shared" si="106"/>
        <v>Nagy Mónika2143</v>
      </c>
      <c r="F135" s="24" t="str">
        <f t="shared" si="107"/>
        <v>Műszaki szaknyelv II. (angol), 3. csop. (Tb. 408)</v>
      </c>
      <c r="G135" t="str">
        <f t="shared" si="108"/>
        <v/>
      </c>
      <c r="H135" t="str">
        <f t="shared" si="109"/>
        <v/>
      </c>
      <c r="I135" t="str">
        <f t="shared" si="110"/>
        <v/>
      </c>
      <c r="J135" t="str">
        <f t="shared" si="111"/>
        <v/>
      </c>
      <c r="K135" t="str">
        <f t="shared" si="112"/>
        <v/>
      </c>
      <c r="L135" t="str">
        <f t="shared" si="113"/>
        <v/>
      </c>
      <c r="M135" t="str">
        <f t="shared" si="114"/>
        <v/>
      </c>
      <c r="N135" t="str">
        <f t="shared" si="115"/>
        <v/>
      </c>
      <c r="O135" t="str">
        <f t="shared" si="116"/>
        <v/>
      </c>
      <c r="P135" t="str">
        <f t="shared" si="117"/>
        <v/>
      </c>
      <c r="Q135" t="str">
        <f t="shared" si="118"/>
        <v/>
      </c>
      <c r="R135" t="str">
        <f t="shared" si="119"/>
        <v/>
      </c>
      <c r="S135" t="str">
        <f t="shared" si="120"/>
        <v/>
      </c>
      <c r="T135" t="str">
        <f t="shared" si="121"/>
        <v/>
      </c>
      <c r="U135" t="str">
        <f t="shared" si="122"/>
        <v/>
      </c>
      <c r="V135" t="str">
        <f t="shared" si="123"/>
        <v/>
      </c>
      <c r="W135" t="str">
        <f t="shared" si="124"/>
        <v/>
      </c>
      <c r="X135" t="str">
        <f t="shared" si="125"/>
        <v/>
      </c>
      <c r="Y135" t="str">
        <f t="shared" si="126"/>
        <v>Műszaki szaknyelv II. (angol), 3. csop. ()</v>
      </c>
      <c r="Z135" t="str">
        <f t="shared" si="127"/>
        <v/>
      </c>
      <c r="AA135" t="str">
        <f t="shared" si="128"/>
        <v/>
      </c>
      <c r="AB135" t="str">
        <f t="shared" si="129"/>
        <v/>
      </c>
      <c r="AC135" t="str">
        <f t="shared" si="130"/>
        <v/>
      </c>
      <c r="AD135" t="str">
        <f t="shared" si="131"/>
        <v/>
      </c>
      <c r="AE135" t="str">
        <f t="shared" si="132"/>
        <v/>
      </c>
      <c r="AF135" t="str">
        <f t="shared" si="133"/>
        <v/>
      </c>
      <c r="AG135" t="str">
        <f t="shared" si="134"/>
        <v/>
      </c>
      <c r="AH135" t="str">
        <f t="shared" si="135"/>
        <v/>
      </c>
      <c r="AI135" t="str">
        <f t="shared" si="136"/>
        <v/>
      </c>
      <c r="AJ135" t="str">
        <f t="shared" si="137"/>
        <v/>
      </c>
      <c r="AK135" t="str">
        <f t="shared" si="138"/>
        <v/>
      </c>
      <c r="AL135" t="str">
        <f t="shared" si="139"/>
        <v>2143</v>
      </c>
      <c r="AM135" t="str">
        <f t="shared" si="140"/>
        <v/>
      </c>
      <c r="AN135" t="str">
        <f t="shared" si="141"/>
        <v/>
      </c>
      <c r="AO135" t="str">
        <f t="shared" si="142"/>
        <v/>
      </c>
      <c r="AP135" t="str">
        <f t="shared" si="143"/>
        <v/>
      </c>
      <c r="AQ135" t="str">
        <f t="shared" si="144"/>
        <v/>
      </c>
      <c r="AR135" t="str">
        <f t="shared" si="145"/>
        <v/>
      </c>
      <c r="AS135" t="str">
        <f t="shared" si="146"/>
        <v/>
      </c>
      <c r="AT135" t="str">
        <f t="shared" si="147"/>
        <v/>
      </c>
      <c r="AU135" t="str">
        <f t="shared" si="148"/>
        <v/>
      </c>
      <c r="AV135" t="str">
        <f t="shared" si="149"/>
        <v/>
      </c>
      <c r="AW135" t="str">
        <f t="shared" si="150"/>
        <v/>
      </c>
      <c r="AX135" t="str">
        <f t="shared" si="151"/>
        <v>Műszaki szaknyelv II. (angol), 3. csop. (408)</v>
      </c>
      <c r="AY135" s="2">
        <v>214</v>
      </c>
      <c r="AZ135" s="2">
        <v>3</v>
      </c>
      <c r="BA135" s="18">
        <f>VLOOKUP(AY135,segéd!$F$9:$G$38,2,FALSE)</f>
        <v>46067</v>
      </c>
      <c r="BB135" s="2" t="str">
        <f>VLOOKUP(AZ135,segéd!$F$1:$G$7,2,FALSE)</f>
        <v>11.30-13.00</v>
      </c>
      <c r="BC135" t="s">
        <v>297</v>
      </c>
      <c r="BD135" t="s">
        <v>441</v>
      </c>
      <c r="BE135" t="s">
        <v>164</v>
      </c>
      <c r="BG135" s="2">
        <v>408</v>
      </c>
      <c r="BJ135" s="2">
        <f t="shared" si="152"/>
        <v>26</v>
      </c>
      <c r="BK135" s="2" t="str">
        <f>IF(BF135="","",VLOOKUP(BC135,segéd!O:P,2,FALSE))</f>
        <v/>
      </c>
      <c r="BL135" s="2">
        <f>IF(BG135="","",VLOOKUP(BC135,segéd!T:U,2,FALSE))</f>
        <v>26</v>
      </c>
      <c r="BM135" s="2"/>
      <c r="BN135" s="2"/>
      <c r="BO135" s="2"/>
      <c r="BP135" s="2"/>
      <c r="BQ135" s="2"/>
      <c r="BR135" s="2"/>
      <c r="BS135" s="2"/>
      <c r="BT135" s="2"/>
      <c r="BU135" s="2"/>
      <c r="BZ135" s="2"/>
      <c r="CA135" s="2"/>
      <c r="CD135" s="2"/>
      <c r="CE135" s="2"/>
      <c r="CF135" s="19"/>
      <c r="CG135" s="2"/>
      <c r="CJ135" s="2"/>
      <c r="CP135" s="2"/>
      <c r="CQ135" s="2">
        <v>28</v>
      </c>
      <c r="CR135" s="2"/>
      <c r="CS135" s="2"/>
      <c r="CU135" s="2"/>
      <c r="CV135" s="2"/>
      <c r="DA135" s="19"/>
    </row>
    <row r="136" spans="1:106" x14ac:dyDescent="0.3">
      <c r="A136" t="str">
        <f t="shared" si="102"/>
        <v>2143</v>
      </c>
      <c r="B136" t="str">
        <f t="shared" si="103"/>
        <v xml:space="preserve">Műszaki szaknyelv II. (angol), 4. csop. </v>
      </c>
      <c r="C136" t="str">
        <f t="shared" si="104"/>
        <v>2132143</v>
      </c>
      <c r="D136" t="str">
        <f t="shared" si="105"/>
        <v>Műszaki szaknyelv II. (angol), 4. csop. 28</v>
      </c>
      <c r="E136" t="str">
        <f t="shared" si="106"/>
        <v>Szabó Zsófia2143</v>
      </c>
      <c r="F136" s="24" t="str">
        <f t="shared" si="107"/>
        <v>Műszaki szaknyelv II. (angol), 4. csop. (Tb. 213)</v>
      </c>
      <c r="G136" t="str">
        <f t="shared" si="108"/>
        <v/>
      </c>
      <c r="H136" t="str">
        <f t="shared" si="109"/>
        <v/>
      </c>
      <c r="I136" t="str">
        <f t="shared" si="110"/>
        <v/>
      </c>
      <c r="J136" t="str">
        <f t="shared" si="111"/>
        <v/>
      </c>
      <c r="K136" t="str">
        <f t="shared" si="112"/>
        <v/>
      </c>
      <c r="L136" t="str">
        <f t="shared" si="113"/>
        <v/>
      </c>
      <c r="M136" t="str">
        <f t="shared" si="114"/>
        <v/>
      </c>
      <c r="N136" t="str">
        <f t="shared" si="115"/>
        <v/>
      </c>
      <c r="O136" t="str">
        <f t="shared" si="116"/>
        <v/>
      </c>
      <c r="P136" t="str">
        <f t="shared" si="117"/>
        <v/>
      </c>
      <c r="Q136" t="str">
        <f t="shared" si="118"/>
        <v/>
      </c>
      <c r="R136" t="str">
        <f t="shared" si="119"/>
        <v/>
      </c>
      <c r="S136" t="str">
        <f t="shared" si="120"/>
        <v/>
      </c>
      <c r="T136" t="str">
        <f t="shared" si="121"/>
        <v/>
      </c>
      <c r="U136" t="str">
        <f t="shared" si="122"/>
        <v/>
      </c>
      <c r="V136" t="str">
        <f t="shared" si="123"/>
        <v/>
      </c>
      <c r="W136" t="str">
        <f t="shared" si="124"/>
        <v/>
      </c>
      <c r="X136" t="str">
        <f t="shared" si="125"/>
        <v/>
      </c>
      <c r="Y136" t="str">
        <f t="shared" si="126"/>
        <v>Műszaki szaknyelv II. (angol), 4. csop. ()</v>
      </c>
      <c r="Z136" t="str">
        <f t="shared" si="127"/>
        <v/>
      </c>
      <c r="AA136" t="str">
        <f t="shared" si="128"/>
        <v/>
      </c>
      <c r="AB136" t="str">
        <f t="shared" si="129"/>
        <v/>
      </c>
      <c r="AC136" t="str">
        <f t="shared" si="130"/>
        <v/>
      </c>
      <c r="AD136" t="str">
        <f t="shared" si="131"/>
        <v/>
      </c>
      <c r="AE136" t="str">
        <f t="shared" si="132"/>
        <v/>
      </c>
      <c r="AF136" t="str">
        <f t="shared" si="133"/>
        <v/>
      </c>
      <c r="AG136" t="str">
        <f t="shared" si="134"/>
        <v/>
      </c>
      <c r="AH136" t="str">
        <f t="shared" si="135"/>
        <v/>
      </c>
      <c r="AI136" t="str">
        <f t="shared" si="136"/>
        <v/>
      </c>
      <c r="AJ136" t="str">
        <f t="shared" si="137"/>
        <v/>
      </c>
      <c r="AK136" t="str">
        <f t="shared" si="138"/>
        <v/>
      </c>
      <c r="AL136" t="str">
        <f t="shared" si="139"/>
        <v>2143</v>
      </c>
      <c r="AM136" t="str">
        <f t="shared" si="140"/>
        <v/>
      </c>
      <c r="AN136" t="str">
        <f t="shared" si="141"/>
        <v/>
      </c>
      <c r="AO136" t="str">
        <f t="shared" si="142"/>
        <v/>
      </c>
      <c r="AP136" t="str">
        <f t="shared" si="143"/>
        <v/>
      </c>
      <c r="AQ136" t="str">
        <f t="shared" si="144"/>
        <v/>
      </c>
      <c r="AR136" t="str">
        <f t="shared" si="145"/>
        <v/>
      </c>
      <c r="AS136" t="str">
        <f t="shared" si="146"/>
        <v/>
      </c>
      <c r="AT136" t="str">
        <f t="shared" si="147"/>
        <v/>
      </c>
      <c r="AU136" t="str">
        <f t="shared" si="148"/>
        <v/>
      </c>
      <c r="AV136" t="str">
        <f t="shared" si="149"/>
        <v/>
      </c>
      <c r="AW136" t="str">
        <f t="shared" si="150"/>
        <v/>
      </c>
      <c r="AX136" t="str">
        <f t="shared" si="151"/>
        <v>Műszaki szaknyelv II. (angol), 4. csop. (213)</v>
      </c>
      <c r="AY136" s="2">
        <v>214</v>
      </c>
      <c r="AZ136" s="2">
        <v>3</v>
      </c>
      <c r="BA136" s="18">
        <f>VLOOKUP(AY136,segéd!$F$9:$G$38,2,FALSE)</f>
        <v>46067</v>
      </c>
      <c r="BB136" s="2" t="str">
        <f>VLOOKUP(AZ136,segéd!$F$1:$G$7,2,FALSE)</f>
        <v>11.30-13.00</v>
      </c>
      <c r="BC136" t="s">
        <v>298</v>
      </c>
      <c r="BD136" t="s">
        <v>306</v>
      </c>
      <c r="BE136" t="s">
        <v>164</v>
      </c>
      <c r="BG136" s="2">
        <v>213</v>
      </c>
      <c r="BJ136" s="2">
        <f t="shared" si="152"/>
        <v>28</v>
      </c>
      <c r="BK136" s="2" t="str">
        <f>IF(BF136="","",VLOOKUP(BC136,segéd!O:P,2,FALSE))</f>
        <v/>
      </c>
      <c r="BL136" s="2">
        <f>IF(BG136="","",VLOOKUP(BC136,segéd!T:U,2,FALSE))</f>
        <v>28</v>
      </c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>
        <v>26</v>
      </c>
      <c r="CR136" s="2"/>
      <c r="CS136" s="2"/>
      <c r="CT136" s="2"/>
      <c r="CU136" s="2"/>
      <c r="CV136" s="2"/>
      <c r="CY136" s="2"/>
    </row>
    <row r="137" spans="1:106" x14ac:dyDescent="0.3">
      <c r="A137" t="str">
        <f t="shared" si="102"/>
        <v>2143</v>
      </c>
      <c r="B137" t="str">
        <f t="shared" si="103"/>
        <v xml:space="preserve">Pénzügy (web) </v>
      </c>
      <c r="C137" t="str">
        <f t="shared" si="104"/>
        <v>2152143</v>
      </c>
      <c r="D137" t="str">
        <f t="shared" si="105"/>
        <v>Pénzügy (web) 42</v>
      </c>
      <c r="E137" t="str">
        <f t="shared" si="106"/>
        <v>Belyó Pál2143</v>
      </c>
      <c r="F137" s="24" t="str">
        <f t="shared" si="107"/>
        <v>Pénzügy (Tb. 215, web)</v>
      </c>
      <c r="G137" t="str">
        <f t="shared" si="108"/>
        <v/>
      </c>
      <c r="H137" t="str">
        <f t="shared" si="109"/>
        <v/>
      </c>
      <c r="I137" t="str">
        <f t="shared" si="110"/>
        <v/>
      </c>
      <c r="J137" t="str">
        <f t="shared" si="111"/>
        <v/>
      </c>
      <c r="K137" t="str">
        <f t="shared" si="112"/>
        <v/>
      </c>
      <c r="L137" t="str">
        <f t="shared" si="113"/>
        <v/>
      </c>
      <c r="M137" t="str">
        <f t="shared" si="114"/>
        <v/>
      </c>
      <c r="N137" t="str">
        <f t="shared" si="115"/>
        <v/>
      </c>
      <c r="O137" t="str">
        <f t="shared" si="116"/>
        <v/>
      </c>
      <c r="P137" t="str">
        <f t="shared" si="117"/>
        <v/>
      </c>
      <c r="Q137" t="str">
        <f t="shared" si="118"/>
        <v/>
      </c>
      <c r="R137" t="str">
        <f t="shared" si="119"/>
        <v/>
      </c>
      <c r="S137" t="str">
        <f t="shared" si="120"/>
        <v/>
      </c>
      <c r="T137" t="str">
        <f t="shared" si="121"/>
        <v/>
      </c>
      <c r="U137" t="str">
        <f t="shared" si="122"/>
        <v/>
      </c>
      <c r="V137" t="str">
        <f t="shared" si="123"/>
        <v/>
      </c>
      <c r="W137" t="str">
        <f t="shared" si="124"/>
        <v/>
      </c>
      <c r="X137" t="str">
        <f t="shared" si="125"/>
        <v/>
      </c>
      <c r="Y137" t="str">
        <f t="shared" si="126"/>
        <v>Pénzügy (, web)</v>
      </c>
      <c r="Z137" t="str">
        <f t="shared" si="127"/>
        <v>2143</v>
      </c>
      <c r="AA137" t="str">
        <f t="shared" si="128"/>
        <v/>
      </c>
      <c r="AB137" t="str">
        <f t="shared" si="129"/>
        <v/>
      </c>
      <c r="AC137" t="str">
        <f t="shared" si="130"/>
        <v/>
      </c>
      <c r="AD137" t="str">
        <f t="shared" si="131"/>
        <v/>
      </c>
      <c r="AE137" t="str">
        <f t="shared" si="132"/>
        <v/>
      </c>
      <c r="AF137" t="str">
        <f t="shared" si="133"/>
        <v/>
      </c>
      <c r="AG137" t="str">
        <f t="shared" si="134"/>
        <v/>
      </c>
      <c r="AH137" t="str">
        <f t="shared" si="135"/>
        <v/>
      </c>
      <c r="AI137" t="str">
        <f t="shared" si="136"/>
        <v/>
      </c>
      <c r="AJ137" t="str">
        <f t="shared" si="137"/>
        <v/>
      </c>
      <c r="AK137" t="str">
        <f t="shared" si="138"/>
        <v/>
      </c>
      <c r="AL137" t="str">
        <f t="shared" si="139"/>
        <v/>
      </c>
      <c r="AM137" t="str">
        <f t="shared" si="140"/>
        <v/>
      </c>
      <c r="AN137" t="str">
        <f t="shared" si="141"/>
        <v/>
      </c>
      <c r="AO137" t="str">
        <f t="shared" si="142"/>
        <v/>
      </c>
      <c r="AP137" t="str">
        <f t="shared" si="143"/>
        <v/>
      </c>
      <c r="AQ137" t="str">
        <f t="shared" si="144"/>
        <v/>
      </c>
      <c r="AR137" t="str">
        <f t="shared" si="145"/>
        <v/>
      </c>
      <c r="AS137" t="str">
        <f t="shared" si="146"/>
        <v/>
      </c>
      <c r="AT137" t="str">
        <f t="shared" si="147"/>
        <v/>
      </c>
      <c r="AU137" t="str">
        <f t="shared" si="148"/>
        <v/>
      </c>
      <c r="AV137" t="str">
        <f t="shared" si="149"/>
        <v/>
      </c>
      <c r="AW137" t="str">
        <f t="shared" si="150"/>
        <v/>
      </c>
      <c r="AX137" t="str">
        <f t="shared" si="151"/>
        <v>Pénzügy (215, web)</v>
      </c>
      <c r="AY137" s="2">
        <v>214</v>
      </c>
      <c r="AZ137" s="2">
        <v>3</v>
      </c>
      <c r="BA137" s="18">
        <f>VLOOKUP(AY137,segéd!$F$9:$G$38,2,FALSE)</f>
        <v>46067</v>
      </c>
      <c r="BB137" s="2" t="str">
        <f>VLOOKUP(AZ137,segéd!$F$1:$G$7,2,FALSE)</f>
        <v>11.30-13.00</v>
      </c>
      <c r="BC137" t="s">
        <v>64</v>
      </c>
      <c r="BD137" t="s">
        <v>36</v>
      </c>
      <c r="BE137" t="s">
        <v>164</v>
      </c>
      <c r="BG137" s="2">
        <v>215</v>
      </c>
      <c r="BH137" s="2" t="s">
        <v>66</v>
      </c>
      <c r="BI137" s="30" t="s">
        <v>2039</v>
      </c>
      <c r="BJ137" s="2">
        <f t="shared" si="152"/>
        <v>42</v>
      </c>
      <c r="BK137" s="2" t="str">
        <f>IF(BF137="","",VLOOKUP(BC137,segéd!O:P,2,FALSE))</f>
        <v/>
      </c>
      <c r="BL137" s="2">
        <f>IF(BG137="","",VLOOKUP(BC137,segéd!T:U,2,FALSE))</f>
        <v>42</v>
      </c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>
        <v>74</v>
      </c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Y137" s="2"/>
    </row>
    <row r="138" spans="1:106" x14ac:dyDescent="0.3">
      <c r="A138" t="str">
        <f t="shared" si="102"/>
        <v>2143</v>
      </c>
      <c r="B138" t="str">
        <f t="shared" si="103"/>
        <v xml:space="preserve">Projekt feladat (web) </v>
      </c>
      <c r="C138" t="str">
        <f t="shared" si="104"/>
        <v>6012143</v>
      </c>
      <c r="D138" t="str">
        <f t="shared" si="105"/>
        <v>Projekt feladat (web) 87</v>
      </c>
      <c r="E138" t="str">
        <f t="shared" si="106"/>
        <v>Varga István2143</v>
      </c>
      <c r="F138" s="24" t="str">
        <f t="shared" si="107"/>
        <v>Projekt feladat (Tb. 601, web)</v>
      </c>
      <c r="G138" t="str">
        <f t="shared" si="108"/>
        <v/>
      </c>
      <c r="H138" t="str">
        <f t="shared" si="109"/>
        <v/>
      </c>
      <c r="I138" t="str">
        <f t="shared" si="110"/>
        <v/>
      </c>
      <c r="J138" t="str">
        <f t="shared" si="111"/>
        <v/>
      </c>
      <c r="K138" t="str">
        <f t="shared" si="112"/>
        <v/>
      </c>
      <c r="L138" t="str">
        <f t="shared" si="113"/>
        <v/>
      </c>
      <c r="M138" t="str">
        <f t="shared" si="114"/>
        <v/>
      </c>
      <c r="N138" t="str">
        <f t="shared" si="115"/>
        <v/>
      </c>
      <c r="O138" t="str">
        <f t="shared" si="116"/>
        <v/>
      </c>
      <c r="P138" t="str">
        <f t="shared" si="117"/>
        <v/>
      </c>
      <c r="Q138" t="str">
        <f t="shared" si="118"/>
        <v/>
      </c>
      <c r="R138" t="str">
        <f t="shared" si="119"/>
        <v/>
      </c>
      <c r="S138" t="str">
        <f t="shared" si="120"/>
        <v/>
      </c>
      <c r="T138" t="str">
        <f t="shared" si="121"/>
        <v/>
      </c>
      <c r="U138" t="str">
        <f t="shared" si="122"/>
        <v/>
      </c>
      <c r="V138" t="str">
        <f t="shared" si="123"/>
        <v/>
      </c>
      <c r="W138" t="str">
        <f t="shared" si="124"/>
        <v/>
      </c>
      <c r="X138" t="str">
        <f t="shared" si="125"/>
        <v/>
      </c>
      <c r="Y138" t="str">
        <f t="shared" si="126"/>
        <v>Projekt feladat (, web)</v>
      </c>
      <c r="Z138" t="str">
        <f t="shared" si="127"/>
        <v/>
      </c>
      <c r="AA138" t="str">
        <f t="shared" si="128"/>
        <v/>
      </c>
      <c r="AB138" t="str">
        <f t="shared" si="129"/>
        <v/>
      </c>
      <c r="AC138" t="str">
        <f t="shared" si="130"/>
        <v/>
      </c>
      <c r="AD138" t="str">
        <f t="shared" si="131"/>
        <v/>
      </c>
      <c r="AE138" t="str">
        <f t="shared" si="132"/>
        <v/>
      </c>
      <c r="AF138" t="str">
        <f t="shared" si="133"/>
        <v/>
      </c>
      <c r="AG138" t="str">
        <f t="shared" si="134"/>
        <v/>
      </c>
      <c r="AH138" t="str">
        <f t="shared" si="135"/>
        <v/>
      </c>
      <c r="AI138" t="str">
        <f t="shared" si="136"/>
        <v/>
      </c>
      <c r="AJ138" t="str">
        <f t="shared" si="137"/>
        <v/>
      </c>
      <c r="AK138" t="str">
        <f t="shared" si="138"/>
        <v/>
      </c>
      <c r="AL138" t="str">
        <f t="shared" si="139"/>
        <v/>
      </c>
      <c r="AM138" t="str">
        <f t="shared" si="140"/>
        <v/>
      </c>
      <c r="AN138" t="str">
        <f t="shared" si="141"/>
        <v/>
      </c>
      <c r="AO138" t="str">
        <f t="shared" si="142"/>
        <v/>
      </c>
      <c r="AP138" t="str">
        <f t="shared" si="143"/>
        <v/>
      </c>
      <c r="AQ138" t="str">
        <f t="shared" si="144"/>
        <v/>
      </c>
      <c r="AR138" t="str">
        <f t="shared" si="145"/>
        <v>2143</v>
      </c>
      <c r="AS138" t="str">
        <f t="shared" si="146"/>
        <v>2143</v>
      </c>
      <c r="AT138" t="str">
        <f t="shared" si="147"/>
        <v>2143</v>
      </c>
      <c r="AU138" t="str">
        <f t="shared" si="148"/>
        <v>2143</v>
      </c>
      <c r="AV138" t="str">
        <f t="shared" si="149"/>
        <v>2143</v>
      </c>
      <c r="AW138" t="str">
        <f t="shared" si="150"/>
        <v>2143</v>
      </c>
      <c r="AX138" t="str">
        <f t="shared" si="151"/>
        <v>Projekt feladat (601, web)</v>
      </c>
      <c r="AY138" s="2">
        <v>214</v>
      </c>
      <c r="AZ138" s="2">
        <v>3</v>
      </c>
      <c r="BA138" s="18">
        <f>VLOOKUP(AY138,segéd!$F$9:$G$38,2,FALSE)</f>
        <v>46067</v>
      </c>
      <c r="BB138" s="2" t="str">
        <f>VLOOKUP(AZ138,segéd!$F$1:$G$7,2,FALSE)</f>
        <v>11.30-13.00</v>
      </c>
      <c r="BC138" t="s">
        <v>82</v>
      </c>
      <c r="BD138" s="20" t="s">
        <v>219</v>
      </c>
      <c r="BE138" t="s">
        <v>164</v>
      </c>
      <c r="BG138" s="2">
        <v>601</v>
      </c>
      <c r="BH138" s="19" t="s">
        <v>66</v>
      </c>
      <c r="BI138" s="30" t="s">
        <v>1968</v>
      </c>
      <c r="BJ138" s="2">
        <f t="shared" si="152"/>
        <v>87</v>
      </c>
      <c r="BK138" s="2" t="str">
        <f>IF(BF138="","",VLOOKUP(BC138,segéd!O:P,2,FALSE))</f>
        <v/>
      </c>
      <c r="BL138" s="2">
        <f>IF(BG138="","",VLOOKUP(BC138,segéd!T:U,2,FALSE))</f>
        <v>87</v>
      </c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>
        <v>16</v>
      </c>
      <c r="CX138" s="2">
        <v>8</v>
      </c>
      <c r="CY138" s="2">
        <v>13</v>
      </c>
      <c r="CZ138" s="2">
        <v>9</v>
      </c>
      <c r="DA138" s="2">
        <v>13</v>
      </c>
      <c r="DB138" s="2">
        <v>34</v>
      </c>
    </row>
    <row r="139" spans="1:106" x14ac:dyDescent="0.3">
      <c r="A139" t="str">
        <f t="shared" si="102"/>
        <v>2062143</v>
      </c>
      <c r="B139" t="str">
        <f t="shared" si="103"/>
        <v>SMART marketingkoncepció (Tb.-ről web) 8</v>
      </c>
      <c r="C139" t="str">
        <f t="shared" si="104"/>
        <v>2162143</v>
      </c>
      <c r="D139" t="str">
        <f t="shared" si="105"/>
        <v>SMART marketingkoncepció (Tb.-ről web) 5</v>
      </c>
      <c r="E139" t="str">
        <f t="shared" si="106"/>
        <v>Várnai Ibolya2143</v>
      </c>
      <c r="F139" s="24" t="str">
        <f t="shared" si="107"/>
        <v>SMART marketingkoncepció (Tb. 216, Tb.-ről web)</v>
      </c>
      <c r="G139" t="str">
        <f t="shared" si="108"/>
        <v/>
      </c>
      <c r="H139" t="str">
        <f t="shared" si="109"/>
        <v/>
      </c>
      <c r="I139" t="str">
        <f t="shared" si="110"/>
        <v/>
      </c>
      <c r="J139" t="str">
        <f t="shared" si="111"/>
        <v/>
      </c>
      <c r="K139" t="str">
        <f t="shared" si="112"/>
        <v/>
      </c>
      <c r="L139" t="str">
        <f t="shared" si="113"/>
        <v/>
      </c>
      <c r="M139" t="str">
        <f t="shared" si="114"/>
        <v/>
      </c>
      <c r="N139" t="str">
        <f t="shared" si="115"/>
        <v/>
      </c>
      <c r="O139" t="str">
        <f t="shared" si="116"/>
        <v/>
      </c>
      <c r="P139" t="str">
        <f t="shared" si="117"/>
        <v/>
      </c>
      <c r="Q139" t="str">
        <f t="shared" si="118"/>
        <v/>
      </c>
      <c r="R139" t="str">
        <f t="shared" si="119"/>
        <v/>
      </c>
      <c r="S139" t="str">
        <f t="shared" si="120"/>
        <v/>
      </c>
      <c r="T139" t="str">
        <f t="shared" si="121"/>
        <v/>
      </c>
      <c r="U139" t="str">
        <f t="shared" si="122"/>
        <v/>
      </c>
      <c r="V139" t="str">
        <f t="shared" si="123"/>
        <v/>
      </c>
      <c r="W139" t="str">
        <f t="shared" si="124"/>
        <v>2143</v>
      </c>
      <c r="X139" t="str">
        <f t="shared" si="125"/>
        <v/>
      </c>
      <c r="Y139" t="str">
        <f t="shared" si="126"/>
        <v>SMART marketingkoncepció (206, Tb.-ről web)</v>
      </c>
      <c r="Z139" t="str">
        <f t="shared" si="127"/>
        <v/>
      </c>
      <c r="AA139" t="str">
        <f t="shared" si="128"/>
        <v/>
      </c>
      <c r="AB139" t="str">
        <f t="shared" si="129"/>
        <v/>
      </c>
      <c r="AC139" t="str">
        <f t="shared" si="130"/>
        <v/>
      </c>
      <c r="AD139" t="str">
        <f t="shared" si="131"/>
        <v/>
      </c>
      <c r="AE139" t="str">
        <f t="shared" si="132"/>
        <v/>
      </c>
      <c r="AF139" t="str">
        <f t="shared" si="133"/>
        <v/>
      </c>
      <c r="AG139" t="str">
        <f t="shared" si="134"/>
        <v/>
      </c>
      <c r="AH139" t="str">
        <f t="shared" si="135"/>
        <v/>
      </c>
      <c r="AI139" t="str">
        <f t="shared" si="136"/>
        <v/>
      </c>
      <c r="AJ139" t="str">
        <f t="shared" si="137"/>
        <v/>
      </c>
      <c r="AK139" t="str">
        <f t="shared" si="138"/>
        <v/>
      </c>
      <c r="AL139" t="str">
        <f t="shared" si="139"/>
        <v/>
      </c>
      <c r="AM139" t="str">
        <f t="shared" si="140"/>
        <v/>
      </c>
      <c r="AN139" t="str">
        <f t="shared" si="141"/>
        <v/>
      </c>
      <c r="AO139" t="str">
        <f t="shared" si="142"/>
        <v/>
      </c>
      <c r="AP139" t="str">
        <f t="shared" si="143"/>
        <v>2143</v>
      </c>
      <c r="AQ139" t="str">
        <f t="shared" si="144"/>
        <v/>
      </c>
      <c r="AR139" t="str">
        <f t="shared" si="145"/>
        <v/>
      </c>
      <c r="AS139" t="str">
        <f t="shared" si="146"/>
        <v/>
      </c>
      <c r="AT139" t="str">
        <f t="shared" si="147"/>
        <v/>
      </c>
      <c r="AU139" t="str">
        <f t="shared" si="148"/>
        <v/>
      </c>
      <c r="AV139" t="str">
        <f t="shared" si="149"/>
        <v/>
      </c>
      <c r="AW139" t="str">
        <f t="shared" si="150"/>
        <v/>
      </c>
      <c r="AX139" t="str">
        <f t="shared" si="151"/>
        <v>SMART marketingkoncepció (216, Tb.-ről web)</v>
      </c>
      <c r="AY139" s="2">
        <v>214</v>
      </c>
      <c r="AZ139" s="2">
        <v>3</v>
      </c>
      <c r="BA139" s="18">
        <f>VLOOKUP(AY139,segéd!$F$9:$G$38,2,FALSE)</f>
        <v>46067</v>
      </c>
      <c r="BB139" s="2" t="str">
        <f>VLOOKUP(AZ139,segéd!$F$1:$G$7,2,FALSE)</f>
        <v>11.30-13.00</v>
      </c>
      <c r="BC139" t="s">
        <v>394</v>
      </c>
      <c r="BD139" t="s">
        <v>310</v>
      </c>
      <c r="BE139" t="s">
        <v>167</v>
      </c>
      <c r="BF139" s="19">
        <v>206</v>
      </c>
      <c r="BG139" s="2">
        <v>216</v>
      </c>
      <c r="BH139" s="2" t="s">
        <v>76</v>
      </c>
      <c r="BI139" s="30" t="s">
        <v>1973</v>
      </c>
      <c r="BJ139" s="2">
        <f t="shared" si="152"/>
        <v>13</v>
      </c>
      <c r="BK139" s="2">
        <f>IF(BF139="","",VLOOKUP(BC139,segéd!O:P,2,FALSE))</f>
        <v>8</v>
      </c>
      <c r="BL139" s="2">
        <f>IF(BG139="","",VLOOKUP(BC139,segéd!T:U,2,FALSE))</f>
        <v>5</v>
      </c>
      <c r="BP139" s="2"/>
      <c r="BQ139" s="2"/>
      <c r="BR139" s="2"/>
      <c r="BV139" s="2"/>
      <c r="BW139" s="2"/>
      <c r="BX139" s="2"/>
      <c r="BY139" s="2"/>
      <c r="BZ139" s="2"/>
      <c r="CA139" s="2"/>
      <c r="CB139" s="2"/>
      <c r="CC139" s="2">
        <v>8</v>
      </c>
      <c r="CD139" s="2"/>
      <c r="CH139" s="2"/>
      <c r="CI139" s="2"/>
      <c r="CM139" s="2"/>
      <c r="CN139" s="2"/>
      <c r="CO139" s="2"/>
      <c r="CP139" s="2"/>
      <c r="CR139" s="2"/>
      <c r="CS139" s="2"/>
      <c r="CT139" s="2"/>
      <c r="CU139" s="2">
        <v>6</v>
      </c>
      <c r="CV139" s="2"/>
      <c r="CY139" s="2"/>
    </row>
    <row r="140" spans="1:106" x14ac:dyDescent="0.3">
      <c r="A140" t="str">
        <f t="shared" si="102"/>
        <v>2012143</v>
      </c>
      <c r="B140" t="str">
        <f t="shared" si="103"/>
        <v>Statisztika I. (web) 59</v>
      </c>
      <c r="C140" t="str">
        <f t="shared" si="104"/>
        <v>2143</v>
      </c>
      <c r="D140" t="str">
        <f t="shared" si="105"/>
        <v xml:space="preserve">Statisztika I. (web) </v>
      </c>
      <c r="E140" t="str">
        <f t="shared" si="106"/>
        <v>Piroska László2143</v>
      </c>
      <c r="F140" s="24" t="str">
        <f t="shared" si="107"/>
        <v>Statisztika I. (Bp. 201, web)</v>
      </c>
      <c r="G140" t="str">
        <f t="shared" si="108"/>
        <v>2143</v>
      </c>
      <c r="H140" t="str">
        <f t="shared" si="109"/>
        <v>2143</v>
      </c>
      <c r="I140" t="str">
        <f t="shared" si="110"/>
        <v/>
      </c>
      <c r="J140" t="str">
        <f t="shared" si="111"/>
        <v/>
      </c>
      <c r="K140" t="str">
        <f t="shared" si="112"/>
        <v/>
      </c>
      <c r="L140" t="str">
        <f t="shared" si="113"/>
        <v/>
      </c>
      <c r="M140" t="str">
        <f t="shared" si="114"/>
        <v/>
      </c>
      <c r="N140" t="str">
        <f t="shared" si="115"/>
        <v/>
      </c>
      <c r="O140" t="str">
        <f t="shared" si="116"/>
        <v/>
      </c>
      <c r="P140" t="str">
        <f t="shared" si="117"/>
        <v/>
      </c>
      <c r="Q140" t="str">
        <f t="shared" si="118"/>
        <v/>
      </c>
      <c r="R140" t="str">
        <f t="shared" si="119"/>
        <v/>
      </c>
      <c r="S140" t="str">
        <f t="shared" si="120"/>
        <v/>
      </c>
      <c r="T140" t="str">
        <f t="shared" si="121"/>
        <v/>
      </c>
      <c r="U140" t="str">
        <f t="shared" si="122"/>
        <v/>
      </c>
      <c r="V140" t="str">
        <f t="shared" si="123"/>
        <v/>
      </c>
      <c r="W140" t="str">
        <f t="shared" si="124"/>
        <v/>
      </c>
      <c r="X140" t="str">
        <f t="shared" si="125"/>
        <v/>
      </c>
      <c r="Y140" t="str">
        <f t="shared" si="126"/>
        <v>Statisztika I. (201, web)</v>
      </c>
      <c r="Z140" t="str">
        <f t="shared" si="127"/>
        <v/>
      </c>
      <c r="AA140" t="str">
        <f t="shared" si="128"/>
        <v/>
      </c>
      <c r="AB140" t="str">
        <f t="shared" si="129"/>
        <v/>
      </c>
      <c r="AC140" t="str">
        <f t="shared" si="130"/>
        <v/>
      </c>
      <c r="AD140" t="str">
        <f t="shared" si="131"/>
        <v/>
      </c>
      <c r="AE140" t="str">
        <f t="shared" si="132"/>
        <v/>
      </c>
      <c r="AF140" t="str">
        <f t="shared" si="133"/>
        <v/>
      </c>
      <c r="AG140" t="str">
        <f t="shared" si="134"/>
        <v/>
      </c>
      <c r="AH140" t="str">
        <f t="shared" si="135"/>
        <v/>
      </c>
      <c r="AI140" t="str">
        <f t="shared" si="136"/>
        <v/>
      </c>
      <c r="AJ140" t="str">
        <f t="shared" si="137"/>
        <v/>
      </c>
      <c r="AK140" t="str">
        <f t="shared" si="138"/>
        <v/>
      </c>
      <c r="AL140" t="str">
        <f t="shared" si="139"/>
        <v/>
      </c>
      <c r="AM140" t="str">
        <f t="shared" si="140"/>
        <v/>
      </c>
      <c r="AN140" t="str">
        <f t="shared" si="141"/>
        <v/>
      </c>
      <c r="AO140" t="str">
        <f t="shared" si="142"/>
        <v/>
      </c>
      <c r="AP140" t="str">
        <f t="shared" si="143"/>
        <v/>
      </c>
      <c r="AQ140" t="str">
        <f t="shared" si="144"/>
        <v/>
      </c>
      <c r="AR140" t="str">
        <f t="shared" si="145"/>
        <v/>
      </c>
      <c r="AS140" t="str">
        <f t="shared" si="146"/>
        <v/>
      </c>
      <c r="AT140" t="str">
        <f t="shared" si="147"/>
        <v/>
      </c>
      <c r="AU140" t="str">
        <f t="shared" si="148"/>
        <v/>
      </c>
      <c r="AV140" t="str">
        <f t="shared" si="149"/>
        <v/>
      </c>
      <c r="AW140" t="str">
        <f t="shared" si="150"/>
        <v/>
      </c>
      <c r="AX140" t="str">
        <f t="shared" si="151"/>
        <v>Statisztika I. (, web)</v>
      </c>
      <c r="AY140" s="2">
        <v>214</v>
      </c>
      <c r="AZ140" s="2">
        <v>3</v>
      </c>
      <c r="BA140" s="18">
        <f>VLOOKUP(AY140,segéd!$F$9:$G$38,2,FALSE)</f>
        <v>46067</v>
      </c>
      <c r="BB140" s="2" t="str">
        <f>VLOOKUP(AZ140,segéd!$F$1:$G$7,2,FALSE)</f>
        <v>11.30-13.00</v>
      </c>
      <c r="BC140" t="s">
        <v>30</v>
      </c>
      <c r="BD140" t="s">
        <v>31</v>
      </c>
      <c r="BE140" t="s">
        <v>165</v>
      </c>
      <c r="BF140" s="19">
        <v>201</v>
      </c>
      <c r="BH140" s="2" t="s">
        <v>66</v>
      </c>
      <c r="BI140" s="30" t="s">
        <v>2040</v>
      </c>
      <c r="BJ140" s="2">
        <f t="shared" si="152"/>
        <v>59</v>
      </c>
      <c r="BK140" s="2">
        <f>IF(BF140="","",VLOOKUP(BC140,segéd!O:P,2,FALSE))</f>
        <v>59</v>
      </c>
      <c r="BL140" s="2" t="str">
        <f>IF(BG140="","",VLOOKUP(BC140,segéd!T:U,2,FALSE))</f>
        <v/>
      </c>
      <c r="BM140" s="2">
        <v>62</v>
      </c>
      <c r="BN140" s="2">
        <v>14</v>
      </c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H140" s="2"/>
      <c r="CI140" s="2"/>
      <c r="CJ140" s="2"/>
      <c r="CK140" s="2"/>
      <c r="CL140" s="2"/>
      <c r="CM140" s="2"/>
      <c r="CN140" s="2"/>
      <c r="CO140" s="2"/>
      <c r="CP140" s="2"/>
      <c r="CR140" s="2"/>
      <c r="CS140" s="2"/>
      <c r="CT140" s="2"/>
      <c r="CU140" s="2"/>
      <c r="CV140" s="2"/>
      <c r="CY140" s="2"/>
    </row>
    <row r="141" spans="1:106" x14ac:dyDescent="0.3">
      <c r="A141" t="str">
        <f t="shared" si="102"/>
        <v>2143</v>
      </c>
      <c r="B141" t="str">
        <f t="shared" si="103"/>
        <v xml:space="preserve">Számvitel II. (web) </v>
      </c>
      <c r="C141" t="str">
        <f t="shared" si="104"/>
        <v>2172143</v>
      </c>
      <c r="D141" t="str">
        <f t="shared" si="105"/>
        <v>Számvitel II. (web) 20</v>
      </c>
      <c r="E141" t="str">
        <f t="shared" si="106"/>
        <v>Labossa Ildikó2143</v>
      </c>
      <c r="F141" s="24" t="str">
        <f t="shared" si="107"/>
        <v>Számvitel II. (Tb. 217, web)</v>
      </c>
      <c r="G141" t="str">
        <f t="shared" si="108"/>
        <v/>
      </c>
      <c r="H141" t="str">
        <f t="shared" si="109"/>
        <v/>
      </c>
      <c r="I141" t="str">
        <f t="shared" si="110"/>
        <v/>
      </c>
      <c r="J141" t="str">
        <f t="shared" si="111"/>
        <v/>
      </c>
      <c r="K141" t="str">
        <f t="shared" si="112"/>
        <v/>
      </c>
      <c r="L141" t="str">
        <f t="shared" si="113"/>
        <v/>
      </c>
      <c r="M141" t="str">
        <f t="shared" si="114"/>
        <v/>
      </c>
      <c r="N141" t="str">
        <f t="shared" si="115"/>
        <v/>
      </c>
      <c r="O141" t="str">
        <f t="shared" si="116"/>
        <v/>
      </c>
      <c r="P141" t="str">
        <f t="shared" si="117"/>
        <v/>
      </c>
      <c r="Q141" t="str">
        <f t="shared" si="118"/>
        <v/>
      </c>
      <c r="R141" t="str">
        <f t="shared" si="119"/>
        <v/>
      </c>
      <c r="S141" t="str">
        <f t="shared" si="120"/>
        <v/>
      </c>
      <c r="T141" t="str">
        <f t="shared" si="121"/>
        <v/>
      </c>
      <c r="U141" t="str">
        <f t="shared" si="122"/>
        <v/>
      </c>
      <c r="V141" t="str">
        <f t="shared" si="123"/>
        <v/>
      </c>
      <c r="W141" t="str">
        <f t="shared" si="124"/>
        <v/>
      </c>
      <c r="X141" t="str">
        <f t="shared" si="125"/>
        <v/>
      </c>
      <c r="Y141" t="str">
        <f t="shared" si="126"/>
        <v>Számvitel II. (, web)</v>
      </c>
      <c r="Z141" t="str">
        <f t="shared" si="127"/>
        <v/>
      </c>
      <c r="AA141" t="str">
        <f t="shared" si="128"/>
        <v/>
      </c>
      <c r="AB141" t="str">
        <f t="shared" si="129"/>
        <v/>
      </c>
      <c r="AC141" t="str">
        <f t="shared" si="130"/>
        <v/>
      </c>
      <c r="AD141" t="str">
        <f t="shared" si="131"/>
        <v/>
      </c>
      <c r="AE141" t="str">
        <f t="shared" si="132"/>
        <v>2143</v>
      </c>
      <c r="AF141" t="str">
        <f t="shared" si="133"/>
        <v>2143</v>
      </c>
      <c r="AG141" t="str">
        <f t="shared" si="134"/>
        <v>2143</v>
      </c>
      <c r="AH141" t="str">
        <f t="shared" si="135"/>
        <v/>
      </c>
      <c r="AI141" t="str">
        <f t="shared" si="136"/>
        <v/>
      </c>
      <c r="AJ141" t="str">
        <f t="shared" si="137"/>
        <v/>
      </c>
      <c r="AK141" t="str">
        <f t="shared" si="138"/>
        <v/>
      </c>
      <c r="AL141" t="str">
        <f t="shared" si="139"/>
        <v/>
      </c>
      <c r="AM141" t="str">
        <f t="shared" si="140"/>
        <v/>
      </c>
      <c r="AN141" t="str">
        <f t="shared" si="141"/>
        <v/>
      </c>
      <c r="AO141" t="str">
        <f t="shared" si="142"/>
        <v/>
      </c>
      <c r="AP141" t="str">
        <f t="shared" si="143"/>
        <v/>
      </c>
      <c r="AQ141" t="str">
        <f t="shared" si="144"/>
        <v/>
      </c>
      <c r="AR141" t="str">
        <f t="shared" si="145"/>
        <v/>
      </c>
      <c r="AS141" t="str">
        <f t="shared" si="146"/>
        <v/>
      </c>
      <c r="AT141" t="str">
        <f t="shared" si="147"/>
        <v/>
      </c>
      <c r="AU141" t="str">
        <f t="shared" si="148"/>
        <v/>
      </c>
      <c r="AV141" t="str">
        <f t="shared" si="149"/>
        <v/>
      </c>
      <c r="AW141" t="str">
        <f t="shared" si="150"/>
        <v/>
      </c>
      <c r="AX141" t="str">
        <f t="shared" si="151"/>
        <v>Számvitel II. (217, web)</v>
      </c>
      <c r="AY141" s="2">
        <v>214</v>
      </c>
      <c r="AZ141" s="2">
        <v>3</v>
      </c>
      <c r="BA141" s="18">
        <f>VLOOKUP(AY141,segéd!$F$9:$G$38,2,FALSE)</f>
        <v>46067</v>
      </c>
      <c r="BB141" s="2" t="str">
        <f>VLOOKUP(AZ141,segéd!$F$1:$G$7,2,FALSE)</f>
        <v>11.30-13.00</v>
      </c>
      <c r="BC141" t="s">
        <v>67</v>
      </c>
      <c r="BD141" s="20" t="s">
        <v>186</v>
      </c>
      <c r="BE141" t="s">
        <v>164</v>
      </c>
      <c r="BG141" s="2">
        <v>217</v>
      </c>
      <c r="BH141" s="2" t="s">
        <v>66</v>
      </c>
      <c r="BI141" s="30" t="s">
        <v>1974</v>
      </c>
      <c r="BJ141" s="2">
        <f t="shared" si="152"/>
        <v>20</v>
      </c>
      <c r="BK141" s="2" t="str">
        <f>IF(BF141="","",VLOOKUP(BC141,segéd!O:P,2,FALSE))</f>
        <v/>
      </c>
      <c r="BL141" s="2">
        <f>IF(BG141="","",VLOOKUP(BC141,segéd!T:U,2,FALSE))</f>
        <v>20</v>
      </c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H141" s="2"/>
      <c r="CI141" s="2"/>
      <c r="CJ141" s="2">
        <v>3</v>
      </c>
      <c r="CK141" s="2">
        <v>7</v>
      </c>
      <c r="CL141" s="2">
        <v>10</v>
      </c>
      <c r="CM141" s="2"/>
      <c r="CN141" s="2"/>
      <c r="CO141" s="2"/>
      <c r="CP141" s="2"/>
      <c r="CR141" s="2"/>
      <c r="CS141" s="2"/>
      <c r="CT141" s="2"/>
      <c r="CU141" s="2"/>
      <c r="CV141" s="2"/>
      <c r="CY141" s="2"/>
    </row>
    <row r="142" spans="1:106" x14ac:dyDescent="0.3">
      <c r="A142" t="str">
        <f t="shared" si="102"/>
        <v>2022143</v>
      </c>
      <c r="B142" t="str">
        <f t="shared" si="103"/>
        <v>Számvitel II. (web) 23</v>
      </c>
      <c r="C142" t="str">
        <f t="shared" si="104"/>
        <v>2143</v>
      </c>
      <c r="D142" t="str">
        <f t="shared" si="105"/>
        <v xml:space="preserve">Számvitel II. (web) </v>
      </c>
      <c r="E142" t="str">
        <f t="shared" si="106"/>
        <v>Péter Sára2143</v>
      </c>
      <c r="F142" s="24" t="str">
        <f t="shared" si="107"/>
        <v>Számvitel II. (Bp. 202, web)</v>
      </c>
      <c r="G142" t="str">
        <f t="shared" si="108"/>
        <v/>
      </c>
      <c r="H142" t="str">
        <f t="shared" si="109"/>
        <v/>
      </c>
      <c r="I142" t="str">
        <f t="shared" si="110"/>
        <v/>
      </c>
      <c r="J142" t="str">
        <f t="shared" si="111"/>
        <v/>
      </c>
      <c r="K142" t="str">
        <f t="shared" si="112"/>
        <v/>
      </c>
      <c r="L142" t="str">
        <f t="shared" si="113"/>
        <v/>
      </c>
      <c r="M142" t="str">
        <f t="shared" si="114"/>
        <v>2143</v>
      </c>
      <c r="N142" t="str">
        <f t="shared" si="115"/>
        <v>2143</v>
      </c>
      <c r="O142" t="str">
        <f t="shared" si="116"/>
        <v>2143</v>
      </c>
      <c r="P142" t="str">
        <f t="shared" si="117"/>
        <v/>
      </c>
      <c r="Q142" t="str">
        <f t="shared" si="118"/>
        <v/>
      </c>
      <c r="R142" t="str">
        <f t="shared" si="119"/>
        <v/>
      </c>
      <c r="S142" t="str">
        <f t="shared" si="120"/>
        <v/>
      </c>
      <c r="T142" t="str">
        <f t="shared" si="121"/>
        <v/>
      </c>
      <c r="U142" t="str">
        <f t="shared" si="122"/>
        <v/>
      </c>
      <c r="V142" t="str">
        <f t="shared" si="123"/>
        <v/>
      </c>
      <c r="W142" t="str">
        <f t="shared" si="124"/>
        <v/>
      </c>
      <c r="X142" t="str">
        <f t="shared" si="125"/>
        <v/>
      </c>
      <c r="Y142" t="str">
        <f t="shared" si="126"/>
        <v>Számvitel II. (202, web)</v>
      </c>
      <c r="Z142" t="str">
        <f t="shared" si="127"/>
        <v/>
      </c>
      <c r="AA142" t="str">
        <f t="shared" si="128"/>
        <v/>
      </c>
      <c r="AB142" t="str">
        <f t="shared" si="129"/>
        <v/>
      </c>
      <c r="AC142" t="str">
        <f t="shared" si="130"/>
        <v/>
      </c>
      <c r="AD142" t="str">
        <f t="shared" si="131"/>
        <v/>
      </c>
      <c r="AE142" t="str">
        <f t="shared" si="132"/>
        <v/>
      </c>
      <c r="AF142" t="str">
        <f t="shared" si="133"/>
        <v/>
      </c>
      <c r="AG142" t="str">
        <f t="shared" si="134"/>
        <v/>
      </c>
      <c r="AH142" t="str">
        <f t="shared" si="135"/>
        <v/>
      </c>
      <c r="AI142" t="str">
        <f t="shared" si="136"/>
        <v/>
      </c>
      <c r="AJ142" t="str">
        <f t="shared" si="137"/>
        <v/>
      </c>
      <c r="AK142" t="str">
        <f t="shared" si="138"/>
        <v/>
      </c>
      <c r="AL142" t="str">
        <f t="shared" si="139"/>
        <v/>
      </c>
      <c r="AM142" t="str">
        <f t="shared" si="140"/>
        <v/>
      </c>
      <c r="AN142" t="str">
        <f t="shared" si="141"/>
        <v/>
      </c>
      <c r="AO142" t="str">
        <f t="shared" si="142"/>
        <v/>
      </c>
      <c r="AP142" t="str">
        <f t="shared" si="143"/>
        <v/>
      </c>
      <c r="AQ142" t="str">
        <f t="shared" si="144"/>
        <v/>
      </c>
      <c r="AR142" t="str">
        <f t="shared" si="145"/>
        <v/>
      </c>
      <c r="AS142" t="str">
        <f t="shared" si="146"/>
        <v/>
      </c>
      <c r="AT142" t="str">
        <f t="shared" si="147"/>
        <v/>
      </c>
      <c r="AU142" t="str">
        <f t="shared" si="148"/>
        <v/>
      </c>
      <c r="AV142" t="str">
        <f t="shared" si="149"/>
        <v/>
      </c>
      <c r="AW142" t="str">
        <f t="shared" si="150"/>
        <v/>
      </c>
      <c r="AX142" t="str">
        <f t="shared" si="151"/>
        <v>Számvitel II. (, web)</v>
      </c>
      <c r="AY142" s="2">
        <v>214</v>
      </c>
      <c r="AZ142" s="2">
        <v>3</v>
      </c>
      <c r="BA142" s="18">
        <f>VLOOKUP(AY142,segéd!$F$9:$G$38,2,FALSE)</f>
        <v>46067</v>
      </c>
      <c r="BB142" s="2" t="str">
        <f>VLOOKUP(AZ142,segéd!$F$1:$G$7,2,FALSE)</f>
        <v>11.30-13.00</v>
      </c>
      <c r="BC142" t="s">
        <v>67</v>
      </c>
      <c r="BD142" t="s">
        <v>434</v>
      </c>
      <c r="BE142" t="s">
        <v>165</v>
      </c>
      <c r="BF142" s="19">
        <v>202</v>
      </c>
      <c r="BH142" s="2" t="s">
        <v>66</v>
      </c>
      <c r="BI142" s="30" t="s">
        <v>2041</v>
      </c>
      <c r="BJ142" s="2">
        <f t="shared" si="152"/>
        <v>23</v>
      </c>
      <c r="BK142" s="2">
        <f>IF(BF142="","",VLOOKUP(BC142,segéd!O:P,2,FALSE))</f>
        <v>23</v>
      </c>
      <c r="BL142" s="2" t="str">
        <f>IF(BG142="","",VLOOKUP(BC142,segéd!T:U,2,FALSE))</f>
        <v/>
      </c>
      <c r="BM142" s="2"/>
      <c r="BN142" s="2"/>
      <c r="BO142" s="2"/>
      <c r="BP142" s="2"/>
      <c r="BQ142" s="2"/>
      <c r="BR142" s="2"/>
      <c r="BS142" s="2">
        <v>6</v>
      </c>
      <c r="BT142" s="2">
        <v>6</v>
      </c>
      <c r="BU142" s="2">
        <v>9</v>
      </c>
      <c r="BV142" s="2"/>
      <c r="BW142" s="2"/>
      <c r="BX142" s="2"/>
      <c r="BY142" s="2"/>
      <c r="BZ142" s="2"/>
      <c r="CA142" s="2"/>
      <c r="CB142" s="2"/>
      <c r="CC142" s="2"/>
      <c r="CD142" s="2"/>
      <c r="CH142" s="2"/>
      <c r="CI142" s="2"/>
      <c r="CJ142" s="2"/>
      <c r="CK142" s="2"/>
      <c r="CL142" s="2"/>
      <c r="CM142" s="2"/>
      <c r="CN142" s="2"/>
      <c r="CO142" s="2"/>
      <c r="CP142" s="2"/>
      <c r="CR142" s="2"/>
      <c r="CS142" s="2"/>
      <c r="CT142" s="2"/>
      <c r="CU142" s="2"/>
      <c r="CV142" s="2"/>
      <c r="CY142" s="2"/>
    </row>
    <row r="143" spans="1:106" x14ac:dyDescent="0.3">
      <c r="A143" t="str">
        <f t="shared" si="102"/>
        <v>2092143</v>
      </c>
      <c r="B143" t="str">
        <f t="shared" si="103"/>
        <v>Termék- és folyamatinnováció (Tb.-ről web) 13</v>
      </c>
      <c r="C143" t="str">
        <f t="shared" si="104"/>
        <v>2142143</v>
      </c>
      <c r="D143" t="str">
        <f t="shared" si="105"/>
        <v>Termék- és folyamatinnováció (Tb.-ről web) 19</v>
      </c>
      <c r="E143" t="str">
        <f t="shared" si="106"/>
        <v>Peredy Zoltán2143</v>
      </c>
      <c r="F143" s="24" t="str">
        <f t="shared" si="107"/>
        <v>Termék- és folyamatinnováció (Tb. 214, Tb.-ről web)</v>
      </c>
      <c r="G143" t="str">
        <f t="shared" si="108"/>
        <v/>
      </c>
      <c r="H143" t="str">
        <f t="shared" si="109"/>
        <v/>
      </c>
      <c r="I143" t="str">
        <f t="shared" si="110"/>
        <v/>
      </c>
      <c r="J143" t="str">
        <f t="shared" si="111"/>
        <v/>
      </c>
      <c r="K143" t="str">
        <f t="shared" si="112"/>
        <v/>
      </c>
      <c r="L143" t="str">
        <f t="shared" si="113"/>
        <v/>
      </c>
      <c r="M143" t="str">
        <f t="shared" si="114"/>
        <v/>
      </c>
      <c r="N143" t="str">
        <f t="shared" si="115"/>
        <v/>
      </c>
      <c r="O143" t="str">
        <f t="shared" si="116"/>
        <v/>
      </c>
      <c r="P143" t="str">
        <f t="shared" si="117"/>
        <v/>
      </c>
      <c r="Q143" t="str">
        <f t="shared" si="118"/>
        <v/>
      </c>
      <c r="R143" t="str">
        <f t="shared" si="119"/>
        <v/>
      </c>
      <c r="S143" t="str">
        <f t="shared" si="120"/>
        <v/>
      </c>
      <c r="T143" t="str">
        <f t="shared" si="121"/>
        <v>2143</v>
      </c>
      <c r="U143" t="str">
        <f t="shared" si="122"/>
        <v/>
      </c>
      <c r="V143" t="str">
        <f t="shared" si="123"/>
        <v/>
      </c>
      <c r="W143" t="str">
        <f t="shared" si="124"/>
        <v/>
      </c>
      <c r="X143" t="str">
        <f t="shared" si="125"/>
        <v/>
      </c>
      <c r="Y143" t="str">
        <f t="shared" si="126"/>
        <v>Termék- és folyamatinnováció (209, Tb.-ről web)</v>
      </c>
      <c r="Z143" t="str">
        <f t="shared" si="127"/>
        <v/>
      </c>
      <c r="AA143" t="str">
        <f t="shared" si="128"/>
        <v/>
      </c>
      <c r="AB143" t="str">
        <f t="shared" si="129"/>
        <v/>
      </c>
      <c r="AC143" t="str">
        <f t="shared" si="130"/>
        <v/>
      </c>
      <c r="AD143" t="str">
        <f t="shared" si="131"/>
        <v/>
      </c>
      <c r="AE143" t="str">
        <f t="shared" si="132"/>
        <v/>
      </c>
      <c r="AF143" t="str">
        <f t="shared" si="133"/>
        <v/>
      </c>
      <c r="AG143" t="str">
        <f t="shared" si="134"/>
        <v/>
      </c>
      <c r="AH143" t="str">
        <f t="shared" si="135"/>
        <v/>
      </c>
      <c r="AI143" t="str">
        <f t="shared" si="136"/>
        <v/>
      </c>
      <c r="AJ143" t="str">
        <f t="shared" si="137"/>
        <v/>
      </c>
      <c r="AK143" t="str">
        <f t="shared" si="138"/>
        <v/>
      </c>
      <c r="AL143" t="str">
        <f t="shared" si="139"/>
        <v/>
      </c>
      <c r="AM143" t="str">
        <f t="shared" si="140"/>
        <v>2143</v>
      </c>
      <c r="AN143" t="str">
        <f t="shared" si="141"/>
        <v/>
      </c>
      <c r="AO143" t="str">
        <f t="shared" si="142"/>
        <v/>
      </c>
      <c r="AP143" t="str">
        <f t="shared" si="143"/>
        <v/>
      </c>
      <c r="AQ143" t="str">
        <f t="shared" si="144"/>
        <v/>
      </c>
      <c r="AR143" t="str">
        <f t="shared" si="145"/>
        <v/>
      </c>
      <c r="AS143" t="str">
        <f t="shared" si="146"/>
        <v/>
      </c>
      <c r="AT143" t="str">
        <f t="shared" si="147"/>
        <v/>
      </c>
      <c r="AU143" t="str">
        <f t="shared" si="148"/>
        <v/>
      </c>
      <c r="AV143" t="str">
        <f t="shared" si="149"/>
        <v/>
      </c>
      <c r="AW143" t="str">
        <f t="shared" si="150"/>
        <v/>
      </c>
      <c r="AX143" t="str">
        <f t="shared" si="151"/>
        <v>Termék- és folyamatinnováció (214, Tb.-ről web)</v>
      </c>
      <c r="AY143" s="2">
        <v>214</v>
      </c>
      <c r="AZ143" s="2">
        <v>3</v>
      </c>
      <c r="BA143" s="18">
        <f>VLOOKUP(AY143,segéd!$F$9:$G$38,2,FALSE)</f>
        <v>46067</v>
      </c>
      <c r="BB143" s="2" t="str">
        <f>VLOOKUP(AZ143,segéd!$F$1:$G$7,2,FALSE)</f>
        <v>11.30-13.00</v>
      </c>
      <c r="BC143" t="s">
        <v>123</v>
      </c>
      <c r="BD143" s="20" t="s">
        <v>104</v>
      </c>
      <c r="BE143" t="s">
        <v>167</v>
      </c>
      <c r="BF143" s="19">
        <v>209</v>
      </c>
      <c r="BG143" s="2">
        <v>214</v>
      </c>
      <c r="BH143" s="19" t="s">
        <v>76</v>
      </c>
      <c r="BI143" s="30" t="s">
        <v>1975</v>
      </c>
      <c r="BJ143" s="2">
        <f t="shared" si="152"/>
        <v>32</v>
      </c>
      <c r="BK143" s="2">
        <f>IF(BF143="","",VLOOKUP(BC143,segéd!O:P,2,FALSE))</f>
        <v>13</v>
      </c>
      <c r="BL143" s="2">
        <f>IF(BG143="","",VLOOKUP(BC143,segéd!T:U,2,FALSE))</f>
        <v>19</v>
      </c>
      <c r="BP143" s="2"/>
      <c r="BQ143" s="2"/>
      <c r="BR143" s="2"/>
      <c r="BV143" s="2"/>
      <c r="BW143" s="2"/>
      <c r="BX143" s="2"/>
      <c r="BY143" s="2"/>
      <c r="BZ143" s="2">
        <v>12</v>
      </c>
      <c r="CB143" s="2"/>
      <c r="CC143" s="2"/>
      <c r="CH143" s="2"/>
      <c r="CI143" s="2"/>
      <c r="CM143" s="2"/>
      <c r="CN143" s="2"/>
      <c r="CO143" s="2"/>
      <c r="CP143" s="2"/>
      <c r="CR143" s="2">
        <v>21</v>
      </c>
      <c r="CT143" s="2"/>
      <c r="CU143" s="2"/>
      <c r="CY143" s="2"/>
    </row>
    <row r="144" spans="1:106" x14ac:dyDescent="0.3">
      <c r="A144" t="str">
        <f t="shared" si="102"/>
        <v>2072143</v>
      </c>
      <c r="B144" t="str">
        <f t="shared" si="103"/>
        <v>Vállalatirányítási inf. rendszerek (gépterem, Tb.-ről web) 9</v>
      </c>
      <c r="C144" t="str">
        <f t="shared" si="104"/>
        <v>6052143</v>
      </c>
      <c r="D144" t="str">
        <f t="shared" si="105"/>
        <v>Vállalatirányítási inf. rendszerek (gépterem, Tb.-ről web) 23</v>
      </c>
      <c r="E144" t="str">
        <f t="shared" si="106"/>
        <v>Dobos Ádám2143</v>
      </c>
      <c r="F144" s="24" t="str">
        <f t="shared" si="107"/>
        <v>Vállalatirányítási inf. rendszerek (Tb. 605, gépterem, Tb.-ről web)</v>
      </c>
      <c r="G144" t="str">
        <f t="shared" si="108"/>
        <v/>
      </c>
      <c r="H144" t="str">
        <f t="shared" si="109"/>
        <v/>
      </c>
      <c r="I144" t="str">
        <f t="shared" si="110"/>
        <v/>
      </c>
      <c r="J144" t="str">
        <f t="shared" si="111"/>
        <v/>
      </c>
      <c r="K144" t="str">
        <f t="shared" si="112"/>
        <v/>
      </c>
      <c r="L144" t="str">
        <f t="shared" si="113"/>
        <v/>
      </c>
      <c r="M144" t="str">
        <f t="shared" si="114"/>
        <v/>
      </c>
      <c r="N144" t="str">
        <f t="shared" si="115"/>
        <v/>
      </c>
      <c r="O144" t="str">
        <f t="shared" si="116"/>
        <v/>
      </c>
      <c r="P144" t="str">
        <f t="shared" si="117"/>
        <v/>
      </c>
      <c r="Q144" t="str">
        <f t="shared" si="118"/>
        <v/>
      </c>
      <c r="R144" t="str">
        <f t="shared" si="119"/>
        <v/>
      </c>
      <c r="S144" t="str">
        <f t="shared" si="120"/>
        <v/>
      </c>
      <c r="T144" t="str">
        <f t="shared" si="121"/>
        <v/>
      </c>
      <c r="U144" t="str">
        <f t="shared" si="122"/>
        <v>2143</v>
      </c>
      <c r="V144" t="str">
        <f t="shared" si="123"/>
        <v/>
      </c>
      <c r="W144" t="str">
        <f t="shared" si="124"/>
        <v/>
      </c>
      <c r="X144" t="str">
        <f t="shared" si="125"/>
        <v>2143</v>
      </c>
      <c r="Y144" t="str">
        <f t="shared" si="126"/>
        <v>Vállalatirányítási inf. rendszerek (207, gépterem, Tb.-ről web)</v>
      </c>
      <c r="Z144" t="str">
        <f t="shared" si="127"/>
        <v/>
      </c>
      <c r="AA144" t="str">
        <f t="shared" si="128"/>
        <v/>
      </c>
      <c r="AB144" t="str">
        <f t="shared" si="129"/>
        <v/>
      </c>
      <c r="AC144" t="str">
        <f t="shared" si="130"/>
        <v/>
      </c>
      <c r="AD144" t="str">
        <f t="shared" si="131"/>
        <v/>
      </c>
      <c r="AE144" t="str">
        <f t="shared" si="132"/>
        <v/>
      </c>
      <c r="AF144" t="str">
        <f t="shared" si="133"/>
        <v/>
      </c>
      <c r="AG144" t="str">
        <f t="shared" si="134"/>
        <v/>
      </c>
      <c r="AH144" t="str">
        <f t="shared" si="135"/>
        <v/>
      </c>
      <c r="AI144" t="str">
        <f t="shared" si="136"/>
        <v/>
      </c>
      <c r="AJ144" t="str">
        <f t="shared" si="137"/>
        <v/>
      </c>
      <c r="AK144" t="str">
        <f t="shared" si="138"/>
        <v/>
      </c>
      <c r="AL144" t="str">
        <f t="shared" si="139"/>
        <v/>
      </c>
      <c r="AM144" t="str">
        <f t="shared" si="140"/>
        <v/>
      </c>
      <c r="AN144" t="str">
        <f t="shared" si="141"/>
        <v>2143</v>
      </c>
      <c r="AO144" t="str">
        <f t="shared" si="142"/>
        <v/>
      </c>
      <c r="AP144" t="str">
        <f t="shared" si="143"/>
        <v/>
      </c>
      <c r="AQ144" t="str">
        <f t="shared" si="144"/>
        <v>2143</v>
      </c>
      <c r="AR144" t="str">
        <f t="shared" si="145"/>
        <v/>
      </c>
      <c r="AS144" t="str">
        <f t="shared" si="146"/>
        <v/>
      </c>
      <c r="AT144" t="str">
        <f t="shared" si="147"/>
        <v/>
      </c>
      <c r="AU144" t="str">
        <f t="shared" si="148"/>
        <v/>
      </c>
      <c r="AV144" t="str">
        <f t="shared" si="149"/>
        <v/>
      </c>
      <c r="AW144" t="str">
        <f t="shared" si="150"/>
        <v/>
      </c>
      <c r="AX144" t="str">
        <f t="shared" si="151"/>
        <v>Vállalatirányítási inf. rendszerek (605, gépterem, Tb.-ről web)</v>
      </c>
      <c r="AY144" s="2">
        <v>214</v>
      </c>
      <c r="AZ144" s="2">
        <v>3</v>
      </c>
      <c r="BA144" s="18">
        <f>VLOOKUP(AY144,segéd!$F$9:$G$38,2,FALSE)</f>
        <v>46067</v>
      </c>
      <c r="BB144" s="2" t="str">
        <f>VLOOKUP(AZ144,segéd!$F$1:$G$7,2,FALSE)</f>
        <v>11.30-13.00</v>
      </c>
      <c r="BC144" t="s">
        <v>124</v>
      </c>
      <c r="BD144" t="s">
        <v>198</v>
      </c>
      <c r="BE144" t="s">
        <v>167</v>
      </c>
      <c r="BF144" s="19">
        <v>207</v>
      </c>
      <c r="BG144" s="2">
        <v>605</v>
      </c>
      <c r="BH144" s="19" t="s">
        <v>316</v>
      </c>
      <c r="BI144" s="30" t="s">
        <v>1976</v>
      </c>
      <c r="BJ144" s="2">
        <f t="shared" si="152"/>
        <v>32</v>
      </c>
      <c r="BK144" s="2">
        <f>IF(BF144="","",VLOOKUP(BC144,segéd!O:P,2,FALSE))</f>
        <v>9</v>
      </c>
      <c r="BL144" s="2">
        <f>IF(BG144="","",VLOOKUP(BC144,segéd!T:U,2,FALSE))</f>
        <v>23</v>
      </c>
      <c r="BP144" s="2"/>
      <c r="BQ144" s="2"/>
      <c r="BR144" s="2"/>
      <c r="BV144" s="2"/>
      <c r="BW144" s="2"/>
      <c r="BX144" s="2"/>
      <c r="BY144" s="2"/>
      <c r="BZ144" s="2"/>
      <c r="CA144" s="2">
        <v>7</v>
      </c>
      <c r="CB144" s="2"/>
      <c r="CC144" s="2"/>
      <c r="CD144" s="2">
        <v>3</v>
      </c>
      <c r="CH144" s="2"/>
      <c r="CI144" s="2"/>
      <c r="CM144" s="2"/>
      <c r="CN144" s="2"/>
      <c r="CO144" s="2"/>
      <c r="CP144" s="2"/>
      <c r="CR144" s="2"/>
      <c r="CS144" s="2">
        <v>17</v>
      </c>
      <c r="CT144" s="2"/>
      <c r="CU144" s="2"/>
      <c r="CV144" s="2">
        <v>7</v>
      </c>
      <c r="CY144" s="2"/>
    </row>
    <row r="145" spans="1:105" x14ac:dyDescent="0.3">
      <c r="A145" t="str">
        <f t="shared" si="102"/>
        <v>2102143</v>
      </c>
      <c r="B145" t="str">
        <f t="shared" si="103"/>
        <v>Vendéglátás szervezés, vezetés (web) 5</v>
      </c>
      <c r="C145" t="str">
        <f t="shared" si="104"/>
        <v>2143</v>
      </c>
      <c r="D145" t="str">
        <f t="shared" si="105"/>
        <v xml:space="preserve">Vendéglátás szervezés, vezetés (web) </v>
      </c>
      <c r="E145" t="str">
        <f t="shared" si="106"/>
        <v>Kárpáti-Daróczi Judit2143</v>
      </c>
      <c r="F145" s="24" t="str">
        <f t="shared" si="107"/>
        <v>Vendéglátás szervezés, vezetés (Bp. 210, web)</v>
      </c>
      <c r="G145" t="str">
        <f t="shared" si="108"/>
        <v/>
      </c>
      <c r="H145" t="str">
        <f t="shared" si="109"/>
        <v/>
      </c>
      <c r="I145" t="str">
        <f t="shared" si="110"/>
        <v/>
      </c>
      <c r="J145" t="str">
        <f t="shared" si="111"/>
        <v/>
      </c>
      <c r="K145" t="str">
        <f t="shared" si="112"/>
        <v/>
      </c>
      <c r="L145" t="str">
        <f t="shared" si="113"/>
        <v/>
      </c>
      <c r="M145" t="str">
        <f t="shared" si="114"/>
        <v/>
      </c>
      <c r="N145" t="str">
        <f t="shared" si="115"/>
        <v/>
      </c>
      <c r="O145" t="str">
        <f t="shared" si="116"/>
        <v/>
      </c>
      <c r="P145" t="str">
        <f t="shared" si="117"/>
        <v/>
      </c>
      <c r="Q145" t="str">
        <f t="shared" si="118"/>
        <v/>
      </c>
      <c r="R145" t="str">
        <f t="shared" si="119"/>
        <v/>
      </c>
      <c r="S145" t="str">
        <f t="shared" si="120"/>
        <v>2143</v>
      </c>
      <c r="T145" t="str">
        <f t="shared" si="121"/>
        <v/>
      </c>
      <c r="U145" t="str">
        <f t="shared" si="122"/>
        <v/>
      </c>
      <c r="V145" t="str">
        <f t="shared" si="123"/>
        <v/>
      </c>
      <c r="W145" t="str">
        <f t="shared" si="124"/>
        <v/>
      </c>
      <c r="X145" t="str">
        <f t="shared" si="125"/>
        <v/>
      </c>
      <c r="Y145" t="str">
        <f t="shared" si="126"/>
        <v>Vendéglátás szervezés, vezetés (210, web)</v>
      </c>
      <c r="Z145" t="str">
        <f t="shared" si="127"/>
        <v/>
      </c>
      <c r="AA145" t="str">
        <f t="shared" si="128"/>
        <v/>
      </c>
      <c r="AB145" t="str">
        <f t="shared" si="129"/>
        <v/>
      </c>
      <c r="AC145" t="str">
        <f t="shared" si="130"/>
        <v/>
      </c>
      <c r="AD145" t="str">
        <f t="shared" si="131"/>
        <v/>
      </c>
      <c r="AE145" t="str">
        <f t="shared" si="132"/>
        <v/>
      </c>
      <c r="AF145" t="str">
        <f t="shared" si="133"/>
        <v/>
      </c>
      <c r="AG145" t="str">
        <f t="shared" si="134"/>
        <v/>
      </c>
      <c r="AH145" t="str">
        <f t="shared" si="135"/>
        <v/>
      </c>
      <c r="AI145" t="str">
        <f t="shared" si="136"/>
        <v/>
      </c>
      <c r="AJ145" t="str">
        <f t="shared" si="137"/>
        <v/>
      </c>
      <c r="AK145" t="str">
        <f t="shared" si="138"/>
        <v/>
      </c>
      <c r="AL145" t="str">
        <f t="shared" si="139"/>
        <v/>
      </c>
      <c r="AM145" t="str">
        <f t="shared" si="140"/>
        <v/>
      </c>
      <c r="AN145" t="str">
        <f t="shared" si="141"/>
        <v/>
      </c>
      <c r="AO145" t="str">
        <f t="shared" si="142"/>
        <v/>
      </c>
      <c r="AP145" t="str">
        <f t="shared" si="143"/>
        <v/>
      </c>
      <c r="AQ145" t="str">
        <f t="shared" si="144"/>
        <v/>
      </c>
      <c r="AR145" t="str">
        <f t="shared" si="145"/>
        <v/>
      </c>
      <c r="AS145" t="str">
        <f t="shared" si="146"/>
        <v/>
      </c>
      <c r="AT145" t="str">
        <f t="shared" si="147"/>
        <v/>
      </c>
      <c r="AU145" t="str">
        <f t="shared" si="148"/>
        <v/>
      </c>
      <c r="AV145" t="str">
        <f t="shared" si="149"/>
        <v/>
      </c>
      <c r="AW145" t="str">
        <f t="shared" si="150"/>
        <v/>
      </c>
      <c r="AX145" t="str">
        <f t="shared" si="151"/>
        <v>Vendéglátás szervezés, vezetés (, web)</v>
      </c>
      <c r="AY145" s="2">
        <v>214</v>
      </c>
      <c r="AZ145" s="2">
        <v>3</v>
      </c>
      <c r="BA145" s="18">
        <f>VLOOKUP(AY145,segéd!$F$9:$G$38,2,FALSE)</f>
        <v>46067</v>
      </c>
      <c r="BB145" s="2" t="str">
        <f>VLOOKUP(AZ145,segéd!$F$1:$G$7,2,FALSE)</f>
        <v>11.30-13.00</v>
      </c>
      <c r="BC145" t="s">
        <v>392</v>
      </c>
      <c r="BD145" t="s">
        <v>265</v>
      </c>
      <c r="BE145" t="s">
        <v>165</v>
      </c>
      <c r="BF145" s="19">
        <v>210</v>
      </c>
      <c r="BH145" s="19" t="s">
        <v>66</v>
      </c>
      <c r="BI145" s="30" t="s">
        <v>1977</v>
      </c>
      <c r="BJ145" s="2">
        <f t="shared" si="152"/>
        <v>5</v>
      </c>
      <c r="BK145" s="2">
        <f>IF(BF145="","",VLOOKUP(BC145,segéd!O:P,2,FALSE))</f>
        <v>5</v>
      </c>
      <c r="BL145" s="2" t="str">
        <f>IF(BG145="","",VLOOKUP(BC145,segéd!T:U,2,FALSE))</f>
        <v/>
      </c>
      <c r="BP145" s="2"/>
      <c r="BQ145" s="2"/>
      <c r="BR145" s="2"/>
      <c r="BY145" s="19">
        <v>6</v>
      </c>
      <c r="CR145" s="2"/>
      <c r="CU145" s="2"/>
    </row>
    <row r="146" spans="1:105" x14ac:dyDescent="0.3">
      <c r="A146" t="str">
        <f t="shared" si="102"/>
        <v>2144</v>
      </c>
      <c r="B146" t="str">
        <f t="shared" si="103"/>
        <v xml:space="preserve">Alkalmazott mechanika (web) </v>
      </c>
      <c r="C146" t="str">
        <f t="shared" si="104"/>
        <v>5012144</v>
      </c>
      <c r="D146" t="str">
        <f t="shared" si="105"/>
        <v>Alkalmazott mechanika (web) 85</v>
      </c>
      <c r="E146" t="str">
        <f t="shared" si="106"/>
        <v>Szentgyörgyiné Gyöngyösi Éva2144</v>
      </c>
      <c r="F146" s="24" t="str">
        <f t="shared" si="107"/>
        <v>Alkalmazott mechanika (Tb. 501, web)</v>
      </c>
      <c r="G146" t="str">
        <f t="shared" si="108"/>
        <v/>
      </c>
      <c r="H146" t="str">
        <f t="shared" si="109"/>
        <v/>
      </c>
      <c r="I146" t="str">
        <f t="shared" si="110"/>
        <v/>
      </c>
      <c r="J146" t="str">
        <f t="shared" si="111"/>
        <v/>
      </c>
      <c r="K146" t="str">
        <f t="shared" si="112"/>
        <v/>
      </c>
      <c r="L146" t="str">
        <f t="shared" si="113"/>
        <v/>
      </c>
      <c r="M146" t="str">
        <f t="shared" si="114"/>
        <v/>
      </c>
      <c r="N146" t="str">
        <f t="shared" si="115"/>
        <v/>
      </c>
      <c r="O146" t="str">
        <f t="shared" si="116"/>
        <v/>
      </c>
      <c r="P146" t="str">
        <f t="shared" si="117"/>
        <v/>
      </c>
      <c r="Q146" t="str">
        <f t="shared" si="118"/>
        <v/>
      </c>
      <c r="R146" t="str">
        <f t="shared" si="119"/>
        <v/>
      </c>
      <c r="S146" t="str">
        <f t="shared" si="120"/>
        <v/>
      </c>
      <c r="T146" t="str">
        <f t="shared" si="121"/>
        <v/>
      </c>
      <c r="U146" t="str">
        <f t="shared" si="122"/>
        <v/>
      </c>
      <c r="V146" t="str">
        <f t="shared" si="123"/>
        <v/>
      </c>
      <c r="W146" t="str">
        <f t="shared" si="124"/>
        <v/>
      </c>
      <c r="X146" t="str">
        <f t="shared" si="125"/>
        <v/>
      </c>
      <c r="Y146" t="str">
        <f t="shared" si="126"/>
        <v>Alkalmazott mechanika (, web)</v>
      </c>
      <c r="Z146" t="str">
        <f t="shared" si="127"/>
        <v/>
      </c>
      <c r="AA146" t="str">
        <f t="shared" si="128"/>
        <v/>
      </c>
      <c r="AB146" t="str">
        <f t="shared" si="129"/>
        <v>2144</v>
      </c>
      <c r="AC146" t="str">
        <f t="shared" si="130"/>
        <v>2144</v>
      </c>
      <c r="AD146" t="str">
        <f t="shared" si="131"/>
        <v/>
      </c>
      <c r="AE146" t="str">
        <f t="shared" si="132"/>
        <v/>
      </c>
      <c r="AF146" t="str">
        <f t="shared" si="133"/>
        <v/>
      </c>
      <c r="AG146" t="str">
        <f t="shared" si="134"/>
        <v/>
      </c>
      <c r="AH146" t="str">
        <f t="shared" si="135"/>
        <v/>
      </c>
      <c r="AI146" t="str">
        <f t="shared" si="136"/>
        <v/>
      </c>
      <c r="AJ146" t="str">
        <f t="shared" si="137"/>
        <v/>
      </c>
      <c r="AK146" t="str">
        <f t="shared" si="138"/>
        <v/>
      </c>
      <c r="AL146" t="str">
        <f t="shared" si="139"/>
        <v/>
      </c>
      <c r="AM146" t="str">
        <f t="shared" si="140"/>
        <v/>
      </c>
      <c r="AN146" t="str">
        <f t="shared" si="141"/>
        <v/>
      </c>
      <c r="AO146" t="str">
        <f t="shared" si="142"/>
        <v/>
      </c>
      <c r="AP146" t="str">
        <f t="shared" si="143"/>
        <v/>
      </c>
      <c r="AQ146" t="str">
        <f t="shared" si="144"/>
        <v/>
      </c>
      <c r="AR146" t="str">
        <f t="shared" si="145"/>
        <v/>
      </c>
      <c r="AS146" t="str">
        <f t="shared" si="146"/>
        <v/>
      </c>
      <c r="AT146" t="str">
        <f t="shared" si="147"/>
        <v/>
      </c>
      <c r="AU146" t="str">
        <f t="shared" si="148"/>
        <v/>
      </c>
      <c r="AV146" t="str">
        <f t="shared" si="149"/>
        <v/>
      </c>
      <c r="AW146" t="str">
        <f t="shared" si="150"/>
        <v/>
      </c>
      <c r="AX146" t="str">
        <f t="shared" si="151"/>
        <v>Alkalmazott mechanika (501, web)</v>
      </c>
      <c r="AY146" s="2">
        <v>214</v>
      </c>
      <c r="AZ146" s="2">
        <v>4</v>
      </c>
      <c r="BA146" s="18">
        <f>VLOOKUP(AY146,segéd!$F$9:$G$38,2,FALSE)</f>
        <v>46067</v>
      </c>
      <c r="BB146" s="2" t="str">
        <f>VLOOKUP(AZ146,segéd!$F$1:$G$7,2,FALSE)</f>
        <v>13.30-15.00</v>
      </c>
      <c r="BC146" t="s">
        <v>118</v>
      </c>
      <c r="BD146" s="20" t="s">
        <v>305</v>
      </c>
      <c r="BE146" t="s">
        <v>164</v>
      </c>
      <c r="BG146" s="2">
        <v>501</v>
      </c>
      <c r="BH146" s="2" t="s">
        <v>66</v>
      </c>
      <c r="BI146" s="30" t="s">
        <v>1947</v>
      </c>
      <c r="BJ146" s="2">
        <f t="shared" si="152"/>
        <v>85</v>
      </c>
      <c r="BK146" s="2" t="str">
        <f>IF(BF146="","",VLOOKUP(BC146,segéd!O:P,2,FALSE))</f>
        <v/>
      </c>
      <c r="BL146" s="2">
        <f>IF(BG146="","",VLOOKUP(BC146,segéd!T:U,2,FALSE))</f>
        <v>85</v>
      </c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G146" s="2">
        <v>59</v>
      </c>
      <c r="CH146" s="2">
        <v>57</v>
      </c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Y146" s="2"/>
    </row>
    <row r="147" spans="1:105" x14ac:dyDescent="0.3">
      <c r="A147" t="str">
        <f t="shared" si="102"/>
        <v>2144</v>
      </c>
      <c r="B147" t="str">
        <f t="shared" si="103"/>
        <v xml:space="preserve">Az elektrotechnika alapjai (web) </v>
      </c>
      <c r="C147" t="str">
        <f t="shared" si="104"/>
        <v>62144</v>
      </c>
      <c r="D147" t="str">
        <f t="shared" si="105"/>
        <v>Az elektrotechnika alapjai (web) 4</v>
      </c>
      <c r="E147" t="str">
        <f t="shared" si="106"/>
        <v>Varga István2144</v>
      </c>
      <c r="F147" s="24" t="str">
        <f t="shared" si="107"/>
        <v>Az elektrotechnika alapjai (Tb. 6, web)</v>
      </c>
      <c r="G147" t="str">
        <f t="shared" si="108"/>
        <v/>
      </c>
      <c r="H147" t="str">
        <f t="shared" si="109"/>
        <v/>
      </c>
      <c r="I147" t="str">
        <f t="shared" si="110"/>
        <v/>
      </c>
      <c r="J147" t="str">
        <f t="shared" si="111"/>
        <v/>
      </c>
      <c r="K147" t="str">
        <f t="shared" si="112"/>
        <v/>
      </c>
      <c r="L147" t="str">
        <f t="shared" si="113"/>
        <v/>
      </c>
      <c r="M147" t="str">
        <f t="shared" si="114"/>
        <v/>
      </c>
      <c r="N147" t="str">
        <f t="shared" si="115"/>
        <v/>
      </c>
      <c r="O147" t="str">
        <f t="shared" si="116"/>
        <v/>
      </c>
      <c r="P147" t="str">
        <f t="shared" si="117"/>
        <v/>
      </c>
      <c r="Q147" t="str">
        <f t="shared" si="118"/>
        <v/>
      </c>
      <c r="R147" t="str">
        <f t="shared" si="119"/>
        <v/>
      </c>
      <c r="S147" t="str">
        <f t="shared" si="120"/>
        <v/>
      </c>
      <c r="T147" t="str">
        <f t="shared" si="121"/>
        <v/>
      </c>
      <c r="U147" t="str">
        <f t="shared" si="122"/>
        <v/>
      </c>
      <c r="V147" t="str">
        <f t="shared" si="123"/>
        <v/>
      </c>
      <c r="W147" t="str">
        <f t="shared" si="124"/>
        <v/>
      </c>
      <c r="X147" t="str">
        <f t="shared" si="125"/>
        <v/>
      </c>
      <c r="Y147" t="str">
        <f t="shared" si="126"/>
        <v>Az elektrotechnika alapjai (, web)</v>
      </c>
      <c r="Z147" t="str">
        <f t="shared" si="127"/>
        <v/>
      </c>
      <c r="AA147" t="str">
        <f t="shared" si="128"/>
        <v>2144</v>
      </c>
      <c r="AB147" t="str">
        <f t="shared" si="129"/>
        <v/>
      </c>
      <c r="AC147" t="str">
        <f t="shared" si="130"/>
        <v/>
      </c>
      <c r="AD147" t="str">
        <f t="shared" si="131"/>
        <v/>
      </c>
      <c r="AE147" t="str">
        <f t="shared" si="132"/>
        <v/>
      </c>
      <c r="AF147" t="str">
        <f t="shared" si="133"/>
        <v/>
      </c>
      <c r="AG147" t="str">
        <f t="shared" si="134"/>
        <v/>
      </c>
      <c r="AH147" t="str">
        <f t="shared" si="135"/>
        <v/>
      </c>
      <c r="AI147" t="str">
        <f t="shared" si="136"/>
        <v/>
      </c>
      <c r="AJ147" t="str">
        <f t="shared" si="137"/>
        <v/>
      </c>
      <c r="AK147" t="str">
        <f t="shared" si="138"/>
        <v/>
      </c>
      <c r="AL147" t="str">
        <f t="shared" si="139"/>
        <v/>
      </c>
      <c r="AM147" t="str">
        <f t="shared" si="140"/>
        <v/>
      </c>
      <c r="AN147" t="str">
        <f t="shared" si="141"/>
        <v/>
      </c>
      <c r="AO147" t="str">
        <f t="shared" si="142"/>
        <v/>
      </c>
      <c r="AP147" t="str">
        <f t="shared" si="143"/>
        <v/>
      </c>
      <c r="AQ147" t="str">
        <f t="shared" si="144"/>
        <v/>
      </c>
      <c r="AR147" t="str">
        <f t="shared" si="145"/>
        <v/>
      </c>
      <c r="AS147" t="str">
        <f t="shared" si="146"/>
        <v/>
      </c>
      <c r="AT147" t="str">
        <f t="shared" si="147"/>
        <v/>
      </c>
      <c r="AU147" t="str">
        <f t="shared" si="148"/>
        <v/>
      </c>
      <c r="AV147" t="str">
        <f t="shared" si="149"/>
        <v/>
      </c>
      <c r="AW147" t="str">
        <f t="shared" si="150"/>
        <v/>
      </c>
      <c r="AX147" t="str">
        <f t="shared" si="151"/>
        <v>Az elektrotechnika alapjai (6, web)</v>
      </c>
      <c r="AY147" s="2">
        <v>214</v>
      </c>
      <c r="AZ147" s="2">
        <v>4</v>
      </c>
      <c r="BA147" s="18">
        <f>VLOOKUP(AY147,segéd!$F$9:$G$38,2,FALSE)</f>
        <v>46067</v>
      </c>
      <c r="BB147" s="2" t="str">
        <f>VLOOKUP(AZ147,segéd!$F$1:$G$7,2,FALSE)</f>
        <v>13.30-15.00</v>
      </c>
      <c r="BC147" t="s">
        <v>129</v>
      </c>
      <c r="BD147" s="20" t="s">
        <v>219</v>
      </c>
      <c r="BE147" t="s">
        <v>88</v>
      </c>
      <c r="BG147" s="2">
        <v>6</v>
      </c>
      <c r="BH147" s="2" t="s">
        <v>66</v>
      </c>
      <c r="BI147" s="30" t="s">
        <v>1919</v>
      </c>
      <c r="BJ147" s="2">
        <f t="shared" si="152"/>
        <v>4</v>
      </c>
      <c r="BK147" s="2" t="str">
        <f>IF(BF147="","",VLOOKUP(BC147,segéd!O:P,2,FALSE))</f>
        <v/>
      </c>
      <c r="BL147" s="2">
        <f>IF(BG147="","",VLOOKUP(BC147,segéd!T:U,2,FALSE))</f>
        <v>4</v>
      </c>
      <c r="BM147" s="2"/>
      <c r="BN147" s="2"/>
      <c r="BO147" s="2"/>
      <c r="BP147" s="2"/>
      <c r="BQ147" s="2"/>
      <c r="BR147" s="2"/>
      <c r="BS147" s="2"/>
      <c r="BT147" s="2"/>
      <c r="BU147" s="2"/>
      <c r="BZ147" s="2"/>
      <c r="CA147" s="2"/>
      <c r="CD147" s="2"/>
      <c r="CE147" s="2"/>
      <c r="CF147" s="2">
        <v>19</v>
      </c>
      <c r="CG147" s="2"/>
      <c r="CH147" s="2"/>
      <c r="CI147" s="2"/>
      <c r="CJ147" s="2"/>
      <c r="CK147" s="2"/>
      <c r="CP147" s="2"/>
      <c r="CR147" s="2"/>
      <c r="CS147" s="2"/>
      <c r="CU147" s="2"/>
      <c r="CV147" s="2"/>
    </row>
    <row r="148" spans="1:105" x14ac:dyDescent="0.3">
      <c r="A148" t="str">
        <f t="shared" si="102"/>
        <v>2144</v>
      </c>
      <c r="B148" t="str">
        <f t="shared" si="103"/>
        <v xml:space="preserve">Épf., bizt. rendszerek irányítása (web) </v>
      </c>
      <c r="C148" t="str">
        <f t="shared" si="104"/>
        <v>4042144</v>
      </c>
      <c r="D148" t="str">
        <f t="shared" si="105"/>
        <v>Épf., bizt. rendszerek irányítása (web) 8</v>
      </c>
      <c r="E148" t="str">
        <f t="shared" si="106"/>
        <v>Zalahegyi Zoltán2144</v>
      </c>
      <c r="F148" s="24" t="str">
        <f t="shared" si="107"/>
        <v>Épf., bizt. rendszerek irányítása (Tb. 404, web)</v>
      </c>
      <c r="G148" t="str">
        <f t="shared" si="108"/>
        <v/>
      </c>
      <c r="H148" t="str">
        <f t="shared" si="109"/>
        <v/>
      </c>
      <c r="I148" t="str">
        <f t="shared" si="110"/>
        <v/>
      </c>
      <c r="J148" t="str">
        <f t="shared" si="111"/>
        <v/>
      </c>
      <c r="K148" t="str">
        <f t="shared" si="112"/>
        <v/>
      </c>
      <c r="L148" t="str">
        <f t="shared" si="113"/>
        <v/>
      </c>
      <c r="M148" t="str">
        <f t="shared" si="114"/>
        <v/>
      </c>
      <c r="N148" t="str">
        <f t="shared" si="115"/>
        <v/>
      </c>
      <c r="O148" t="str">
        <f t="shared" si="116"/>
        <v/>
      </c>
      <c r="P148" t="str">
        <f t="shared" si="117"/>
        <v/>
      </c>
      <c r="Q148" t="str">
        <f t="shared" si="118"/>
        <v/>
      </c>
      <c r="R148" t="str">
        <f t="shared" si="119"/>
        <v/>
      </c>
      <c r="S148" t="str">
        <f t="shared" si="120"/>
        <v/>
      </c>
      <c r="T148" t="str">
        <f t="shared" si="121"/>
        <v/>
      </c>
      <c r="U148" t="str">
        <f t="shared" si="122"/>
        <v/>
      </c>
      <c r="V148" t="str">
        <f t="shared" si="123"/>
        <v/>
      </c>
      <c r="W148" t="str">
        <f t="shared" si="124"/>
        <v/>
      </c>
      <c r="X148" t="str">
        <f t="shared" si="125"/>
        <v/>
      </c>
      <c r="Y148" t="str">
        <f t="shared" si="126"/>
        <v>Épf., bizt. rendszerek irányítása (, web)</v>
      </c>
      <c r="Z148" t="str">
        <f t="shared" si="127"/>
        <v/>
      </c>
      <c r="AA148" t="str">
        <f t="shared" si="128"/>
        <v/>
      </c>
      <c r="AB148" t="str">
        <f t="shared" si="129"/>
        <v/>
      </c>
      <c r="AC148" t="str">
        <f t="shared" si="130"/>
        <v/>
      </c>
      <c r="AD148" t="str">
        <f t="shared" si="131"/>
        <v/>
      </c>
      <c r="AE148" t="str">
        <f t="shared" si="132"/>
        <v/>
      </c>
      <c r="AF148" t="str">
        <f t="shared" si="133"/>
        <v/>
      </c>
      <c r="AG148" t="str">
        <f t="shared" si="134"/>
        <v/>
      </c>
      <c r="AH148" t="str">
        <f t="shared" si="135"/>
        <v/>
      </c>
      <c r="AI148" t="str">
        <f t="shared" si="136"/>
        <v/>
      </c>
      <c r="AJ148" t="str">
        <f t="shared" si="137"/>
        <v/>
      </c>
      <c r="AK148" t="str">
        <f t="shared" si="138"/>
        <v/>
      </c>
      <c r="AL148" t="str">
        <f t="shared" si="139"/>
        <v/>
      </c>
      <c r="AM148" t="str">
        <f t="shared" si="140"/>
        <v/>
      </c>
      <c r="AN148" t="str">
        <f t="shared" si="141"/>
        <v/>
      </c>
      <c r="AO148" t="str">
        <f t="shared" si="142"/>
        <v/>
      </c>
      <c r="AP148" t="str">
        <f t="shared" si="143"/>
        <v/>
      </c>
      <c r="AQ148" t="str">
        <f t="shared" si="144"/>
        <v/>
      </c>
      <c r="AR148" t="str">
        <f t="shared" si="145"/>
        <v/>
      </c>
      <c r="AS148" t="str">
        <f t="shared" si="146"/>
        <v>2144</v>
      </c>
      <c r="AT148" t="str">
        <f t="shared" si="147"/>
        <v/>
      </c>
      <c r="AU148" t="str">
        <f t="shared" si="148"/>
        <v/>
      </c>
      <c r="AV148" t="str">
        <f t="shared" si="149"/>
        <v/>
      </c>
      <c r="AW148" t="str">
        <f t="shared" si="150"/>
        <v/>
      </c>
      <c r="AX148" t="str">
        <f t="shared" si="151"/>
        <v>Épf., bizt. rendszerek irányítása (404, web)</v>
      </c>
      <c r="AY148" s="2">
        <v>214</v>
      </c>
      <c r="AZ148" s="2">
        <v>4</v>
      </c>
      <c r="BA148" s="18">
        <f>VLOOKUP(AY148,segéd!$F$9:$G$38,2,FALSE)</f>
        <v>46067</v>
      </c>
      <c r="BB148" s="2" t="str">
        <f>VLOOKUP(AZ148,segéd!$F$1:$G$7,2,FALSE)</f>
        <v>13.30-15.00</v>
      </c>
      <c r="BC148" t="s">
        <v>398</v>
      </c>
      <c r="BD148" s="20" t="s">
        <v>313</v>
      </c>
      <c r="BE148" t="s">
        <v>164</v>
      </c>
      <c r="BG148" s="2">
        <v>404</v>
      </c>
      <c r="BH148" s="2" t="s">
        <v>66</v>
      </c>
      <c r="BI148" s="30" t="s">
        <v>1932</v>
      </c>
      <c r="BJ148" s="2">
        <f t="shared" si="152"/>
        <v>8</v>
      </c>
      <c r="BK148" s="2" t="str">
        <f>IF(BF148="","",VLOOKUP(BC148,segéd!O:P,2,FALSE))</f>
        <v/>
      </c>
      <c r="BL148" s="2">
        <f>IF(BG148="","",VLOOKUP(BC148,segéd!T:U,2,FALSE))</f>
        <v>8</v>
      </c>
      <c r="CH148" s="2"/>
      <c r="CI148" s="2"/>
      <c r="CP148" s="2"/>
      <c r="CX148" s="2">
        <v>8</v>
      </c>
    </row>
    <row r="149" spans="1:105" x14ac:dyDescent="0.3">
      <c r="A149" t="str">
        <f t="shared" si="102"/>
        <v>2052144</v>
      </c>
      <c r="B149" t="str">
        <f t="shared" si="103"/>
        <v>Fogy. és vás. magatartás (web) 7</v>
      </c>
      <c r="C149" t="str">
        <f t="shared" si="104"/>
        <v>2144</v>
      </c>
      <c r="D149" t="str">
        <f t="shared" si="105"/>
        <v xml:space="preserve">Fogy. és vás. magatartás (web) </v>
      </c>
      <c r="E149" t="str">
        <f t="shared" si="106"/>
        <v>Köbli Ádám2144</v>
      </c>
      <c r="F149" s="24" t="str">
        <f t="shared" si="107"/>
        <v>Fogy. és vás. magatartás (Bp. 205, web)</v>
      </c>
      <c r="G149" t="str">
        <f t="shared" si="108"/>
        <v/>
      </c>
      <c r="H149" t="str">
        <f t="shared" si="109"/>
        <v/>
      </c>
      <c r="I149" t="str">
        <f t="shared" si="110"/>
        <v/>
      </c>
      <c r="J149" t="str">
        <f t="shared" si="111"/>
        <v>2144</v>
      </c>
      <c r="K149" t="str">
        <f t="shared" si="112"/>
        <v/>
      </c>
      <c r="L149" t="str">
        <f t="shared" si="113"/>
        <v/>
      </c>
      <c r="M149" t="str">
        <f t="shared" si="114"/>
        <v/>
      </c>
      <c r="N149" t="str">
        <f t="shared" si="115"/>
        <v/>
      </c>
      <c r="O149" t="str">
        <f t="shared" si="116"/>
        <v/>
      </c>
      <c r="P149" t="str">
        <f t="shared" si="117"/>
        <v/>
      </c>
      <c r="Q149" t="str">
        <f t="shared" si="118"/>
        <v/>
      </c>
      <c r="R149" t="str">
        <f t="shared" si="119"/>
        <v/>
      </c>
      <c r="S149" t="str">
        <f t="shared" si="120"/>
        <v/>
      </c>
      <c r="T149" t="str">
        <f t="shared" si="121"/>
        <v/>
      </c>
      <c r="U149" t="str">
        <f t="shared" si="122"/>
        <v/>
      </c>
      <c r="V149" t="str">
        <f t="shared" si="123"/>
        <v/>
      </c>
      <c r="W149" t="str">
        <f t="shared" si="124"/>
        <v/>
      </c>
      <c r="X149" t="str">
        <f t="shared" si="125"/>
        <v/>
      </c>
      <c r="Y149" t="str">
        <f t="shared" si="126"/>
        <v>Fogy. és vás. magatartás (205, web)</v>
      </c>
      <c r="Z149" t="str">
        <f t="shared" si="127"/>
        <v/>
      </c>
      <c r="AA149" t="str">
        <f t="shared" si="128"/>
        <v/>
      </c>
      <c r="AB149" t="str">
        <f t="shared" si="129"/>
        <v/>
      </c>
      <c r="AC149" t="str">
        <f t="shared" si="130"/>
        <v/>
      </c>
      <c r="AD149" t="str">
        <f t="shared" si="131"/>
        <v/>
      </c>
      <c r="AE149" t="str">
        <f t="shared" si="132"/>
        <v/>
      </c>
      <c r="AF149" t="str">
        <f t="shared" si="133"/>
        <v/>
      </c>
      <c r="AG149" t="str">
        <f t="shared" si="134"/>
        <v/>
      </c>
      <c r="AH149" t="str">
        <f t="shared" si="135"/>
        <v/>
      </c>
      <c r="AI149" t="str">
        <f t="shared" si="136"/>
        <v/>
      </c>
      <c r="AJ149" t="str">
        <f t="shared" si="137"/>
        <v/>
      </c>
      <c r="AK149" t="str">
        <f t="shared" si="138"/>
        <v/>
      </c>
      <c r="AL149" t="str">
        <f t="shared" si="139"/>
        <v/>
      </c>
      <c r="AM149" t="str">
        <f t="shared" si="140"/>
        <v/>
      </c>
      <c r="AN149" t="str">
        <f t="shared" si="141"/>
        <v/>
      </c>
      <c r="AO149" t="str">
        <f t="shared" si="142"/>
        <v/>
      </c>
      <c r="AP149" t="str">
        <f t="shared" si="143"/>
        <v/>
      </c>
      <c r="AQ149" t="str">
        <f t="shared" si="144"/>
        <v/>
      </c>
      <c r="AR149" t="str">
        <f t="shared" si="145"/>
        <v/>
      </c>
      <c r="AS149" t="str">
        <f t="shared" si="146"/>
        <v/>
      </c>
      <c r="AT149" t="str">
        <f t="shared" si="147"/>
        <v/>
      </c>
      <c r="AU149" t="str">
        <f t="shared" si="148"/>
        <v/>
      </c>
      <c r="AV149" t="str">
        <f t="shared" si="149"/>
        <v/>
      </c>
      <c r="AW149" t="str">
        <f t="shared" si="150"/>
        <v/>
      </c>
      <c r="AX149" t="str">
        <f t="shared" si="151"/>
        <v>Fogy. és vás. magatartás (, web)</v>
      </c>
      <c r="AY149" s="2">
        <v>214</v>
      </c>
      <c r="AZ149" s="2">
        <v>4</v>
      </c>
      <c r="BA149" s="18">
        <f>VLOOKUP(AY149,segéd!$F$9:$G$38,2,FALSE)</f>
        <v>46067</v>
      </c>
      <c r="BB149" s="2" t="str">
        <f>VLOOKUP(AZ149,segéd!$F$1:$G$7,2,FALSE)</f>
        <v>13.30-15.00</v>
      </c>
      <c r="BC149" t="s">
        <v>71</v>
      </c>
      <c r="BD149" t="s">
        <v>112</v>
      </c>
      <c r="BE149" t="s">
        <v>175</v>
      </c>
      <c r="BF149" s="19">
        <v>205</v>
      </c>
      <c r="BH149" s="2" t="s">
        <v>66</v>
      </c>
      <c r="BI149" s="30" t="s">
        <v>1978</v>
      </c>
      <c r="BJ149" s="2">
        <f t="shared" si="152"/>
        <v>7</v>
      </c>
      <c r="BK149" s="2">
        <f>IF(BF149="","",VLOOKUP(BC149,segéd!O:P,2,FALSE))</f>
        <v>7</v>
      </c>
      <c r="BL149" s="2" t="str">
        <f>IF(BG149="","",VLOOKUP(BC149,segéd!T:U,2,FALSE))</f>
        <v/>
      </c>
      <c r="BM149" s="2"/>
      <c r="BN149" s="2"/>
      <c r="BO149" s="2"/>
      <c r="BP149" s="19">
        <v>8</v>
      </c>
      <c r="BW149" s="2"/>
      <c r="BX149" s="2"/>
      <c r="BY149" s="2"/>
      <c r="CA149" s="2"/>
      <c r="CB149" s="2"/>
      <c r="CC149" s="2"/>
      <c r="CD149" s="2"/>
      <c r="CH149" s="2"/>
      <c r="CI149" s="2"/>
      <c r="CK149" s="2"/>
      <c r="CN149" s="2"/>
      <c r="CP149" s="2"/>
      <c r="CR149" s="2"/>
      <c r="CS149" s="2"/>
      <c r="CT149" s="2"/>
      <c r="CU149" s="2"/>
      <c r="CV149" s="2"/>
      <c r="CY149" s="2"/>
    </row>
    <row r="150" spans="1:105" x14ac:dyDescent="0.3">
      <c r="A150" t="str">
        <f t="shared" si="102"/>
        <v>2144</v>
      </c>
      <c r="B150" t="str">
        <f t="shared" si="103"/>
        <v xml:space="preserve">Gazdasági matematika II. (web) </v>
      </c>
      <c r="C150" t="str">
        <f t="shared" si="104"/>
        <v>2152144</v>
      </c>
      <c r="D150" t="str">
        <f t="shared" si="105"/>
        <v>Gazdasági matematika II. (web) 63</v>
      </c>
      <c r="E150" t="str">
        <f t="shared" si="106"/>
        <v>Kovács Gergely2144</v>
      </c>
      <c r="F150" s="24" t="str">
        <f t="shared" si="107"/>
        <v>Gazdasági matematika II. (Tb. 215, web)</v>
      </c>
      <c r="G150" t="str">
        <f t="shared" si="108"/>
        <v/>
      </c>
      <c r="H150" t="str">
        <f t="shared" si="109"/>
        <v/>
      </c>
      <c r="I150" t="str">
        <f t="shared" si="110"/>
        <v/>
      </c>
      <c r="J150" t="str">
        <f t="shared" si="111"/>
        <v/>
      </c>
      <c r="K150" t="str">
        <f t="shared" si="112"/>
        <v/>
      </c>
      <c r="L150" t="str">
        <f t="shared" si="113"/>
        <v/>
      </c>
      <c r="M150" t="str">
        <f t="shared" si="114"/>
        <v/>
      </c>
      <c r="N150" t="str">
        <f t="shared" si="115"/>
        <v/>
      </c>
      <c r="O150" t="str">
        <f t="shared" si="116"/>
        <v/>
      </c>
      <c r="P150" t="str">
        <f t="shared" si="117"/>
        <v/>
      </c>
      <c r="Q150" t="str">
        <f t="shared" si="118"/>
        <v/>
      </c>
      <c r="R150" t="str">
        <f t="shared" si="119"/>
        <v/>
      </c>
      <c r="S150" t="str">
        <f t="shared" si="120"/>
        <v/>
      </c>
      <c r="T150" t="str">
        <f t="shared" si="121"/>
        <v/>
      </c>
      <c r="U150" t="str">
        <f t="shared" si="122"/>
        <v/>
      </c>
      <c r="V150" t="str">
        <f t="shared" si="123"/>
        <v/>
      </c>
      <c r="W150" t="str">
        <f t="shared" si="124"/>
        <v/>
      </c>
      <c r="X150" t="str">
        <f t="shared" si="125"/>
        <v/>
      </c>
      <c r="Y150" t="str">
        <f t="shared" si="126"/>
        <v>Gazdasági matematika II. (, web)</v>
      </c>
      <c r="Z150" t="str">
        <f t="shared" si="127"/>
        <v>2144</v>
      </c>
      <c r="AA150" t="str">
        <f t="shared" si="128"/>
        <v/>
      </c>
      <c r="AB150" t="str">
        <f t="shared" si="129"/>
        <v/>
      </c>
      <c r="AC150" t="str">
        <f t="shared" si="130"/>
        <v/>
      </c>
      <c r="AD150" t="str">
        <f t="shared" si="131"/>
        <v/>
      </c>
      <c r="AE150" t="str">
        <f t="shared" si="132"/>
        <v/>
      </c>
      <c r="AF150" t="str">
        <f t="shared" si="133"/>
        <v/>
      </c>
      <c r="AG150" t="str">
        <f t="shared" si="134"/>
        <v/>
      </c>
      <c r="AH150" t="str">
        <f t="shared" si="135"/>
        <v/>
      </c>
      <c r="AI150" t="str">
        <f t="shared" si="136"/>
        <v/>
      </c>
      <c r="AJ150" t="str">
        <f t="shared" si="137"/>
        <v/>
      </c>
      <c r="AK150" t="str">
        <f t="shared" si="138"/>
        <v/>
      </c>
      <c r="AL150" t="str">
        <f t="shared" si="139"/>
        <v/>
      </c>
      <c r="AM150" t="str">
        <f t="shared" si="140"/>
        <v/>
      </c>
      <c r="AN150" t="str">
        <f t="shared" si="141"/>
        <v/>
      </c>
      <c r="AO150" t="str">
        <f t="shared" si="142"/>
        <v/>
      </c>
      <c r="AP150" t="str">
        <f t="shared" si="143"/>
        <v/>
      </c>
      <c r="AQ150" t="str">
        <f t="shared" si="144"/>
        <v/>
      </c>
      <c r="AR150" t="str">
        <f t="shared" si="145"/>
        <v/>
      </c>
      <c r="AS150" t="str">
        <f t="shared" si="146"/>
        <v/>
      </c>
      <c r="AT150" t="str">
        <f t="shared" si="147"/>
        <v/>
      </c>
      <c r="AU150" t="str">
        <f t="shared" si="148"/>
        <v/>
      </c>
      <c r="AV150" t="str">
        <f t="shared" si="149"/>
        <v/>
      </c>
      <c r="AW150" t="str">
        <f t="shared" si="150"/>
        <v/>
      </c>
      <c r="AX150" t="str">
        <f t="shared" si="151"/>
        <v>Gazdasági matematika II. (215, web)</v>
      </c>
      <c r="AY150" s="2">
        <v>214</v>
      </c>
      <c r="AZ150" s="2">
        <v>4</v>
      </c>
      <c r="BA150" s="18">
        <f>VLOOKUP(AY150,segéd!$F$9:$G$38,2,FALSE)</f>
        <v>46067</v>
      </c>
      <c r="BB150" s="2" t="str">
        <f>VLOOKUP(AZ150,segéd!$F$1:$G$7,2,FALSE)</f>
        <v>13.30-15.00</v>
      </c>
      <c r="BC150" t="s">
        <v>33</v>
      </c>
      <c r="BD150" t="s">
        <v>8</v>
      </c>
      <c r="BE150" t="s">
        <v>164</v>
      </c>
      <c r="BG150" s="2">
        <v>215</v>
      </c>
      <c r="BH150" s="2" t="s">
        <v>66</v>
      </c>
      <c r="BI150" s="30" t="s">
        <v>2035</v>
      </c>
      <c r="BJ150" s="2">
        <f t="shared" si="152"/>
        <v>63</v>
      </c>
      <c r="BK150" s="2" t="str">
        <f>IF(BF150="","",VLOOKUP(BC150,segéd!O:P,2,FALSE))</f>
        <v/>
      </c>
      <c r="BL150" s="2">
        <f>IF(BG150="","",VLOOKUP(BC150,segéd!T:U,2,FALSE))</f>
        <v>63</v>
      </c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>
        <v>74</v>
      </c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Y150" s="2"/>
    </row>
    <row r="151" spans="1:105" x14ac:dyDescent="0.3">
      <c r="A151" t="str">
        <f t="shared" si="102"/>
        <v>2152144</v>
      </c>
      <c r="B151" t="str">
        <f t="shared" si="103"/>
        <v>Idegen nyelv II. 3</v>
      </c>
      <c r="C151" t="str">
        <f t="shared" si="104"/>
        <v>2144</v>
      </c>
      <c r="D151" t="str">
        <f t="shared" si="105"/>
        <v xml:space="preserve">Idegen nyelv II. </v>
      </c>
      <c r="E151" t="str">
        <f t="shared" si="106"/>
        <v>Ferencz-Antal Klára2144</v>
      </c>
      <c r="F151" s="24" t="str">
        <f t="shared" si="107"/>
        <v>Idegen nyelv II. (Bp. 215)</v>
      </c>
      <c r="G151" t="str">
        <f t="shared" si="108"/>
        <v/>
      </c>
      <c r="H151" t="str">
        <f t="shared" si="109"/>
        <v/>
      </c>
      <c r="I151" t="str">
        <f t="shared" si="110"/>
        <v>2144</v>
      </c>
      <c r="J151" t="str">
        <f t="shared" si="111"/>
        <v/>
      </c>
      <c r="K151" t="str">
        <f t="shared" si="112"/>
        <v/>
      </c>
      <c r="L151" t="str">
        <f t="shared" si="113"/>
        <v/>
      </c>
      <c r="M151" t="str">
        <f t="shared" si="114"/>
        <v/>
      </c>
      <c r="N151" t="str">
        <f t="shared" si="115"/>
        <v/>
      </c>
      <c r="O151" t="str">
        <f t="shared" si="116"/>
        <v/>
      </c>
      <c r="P151" t="str">
        <f t="shared" si="117"/>
        <v/>
      </c>
      <c r="Q151" t="str">
        <f t="shared" si="118"/>
        <v/>
      </c>
      <c r="R151" t="str">
        <f t="shared" si="119"/>
        <v/>
      </c>
      <c r="S151" t="str">
        <f t="shared" si="120"/>
        <v/>
      </c>
      <c r="T151" t="str">
        <f t="shared" si="121"/>
        <v/>
      </c>
      <c r="U151" t="str">
        <f t="shared" si="122"/>
        <v/>
      </c>
      <c r="V151" t="str">
        <f t="shared" si="123"/>
        <v/>
      </c>
      <c r="W151" t="str">
        <f t="shared" si="124"/>
        <v/>
      </c>
      <c r="X151" t="str">
        <f t="shared" si="125"/>
        <v/>
      </c>
      <c r="Y151" t="str">
        <f t="shared" si="126"/>
        <v>Idegen nyelv II. (215)</v>
      </c>
      <c r="Z151" t="str">
        <f t="shared" si="127"/>
        <v/>
      </c>
      <c r="AA151" t="str">
        <f t="shared" si="128"/>
        <v/>
      </c>
      <c r="AB151" t="str">
        <f t="shared" si="129"/>
        <v/>
      </c>
      <c r="AC151" t="str">
        <f t="shared" si="130"/>
        <v/>
      </c>
      <c r="AD151" t="str">
        <f t="shared" si="131"/>
        <v/>
      </c>
      <c r="AE151" t="str">
        <f t="shared" si="132"/>
        <v/>
      </c>
      <c r="AF151" t="str">
        <f t="shared" si="133"/>
        <v/>
      </c>
      <c r="AG151" t="str">
        <f t="shared" si="134"/>
        <v/>
      </c>
      <c r="AH151" t="str">
        <f t="shared" si="135"/>
        <v/>
      </c>
      <c r="AI151" t="str">
        <f t="shared" si="136"/>
        <v/>
      </c>
      <c r="AJ151" t="str">
        <f t="shared" si="137"/>
        <v/>
      </c>
      <c r="AK151" t="str">
        <f t="shared" si="138"/>
        <v/>
      </c>
      <c r="AL151" t="str">
        <f t="shared" si="139"/>
        <v/>
      </c>
      <c r="AM151" t="str">
        <f t="shared" si="140"/>
        <v/>
      </c>
      <c r="AN151" t="str">
        <f t="shared" si="141"/>
        <v/>
      </c>
      <c r="AO151" t="str">
        <f t="shared" si="142"/>
        <v/>
      </c>
      <c r="AP151" t="str">
        <f t="shared" si="143"/>
        <v/>
      </c>
      <c r="AQ151" t="str">
        <f t="shared" si="144"/>
        <v/>
      </c>
      <c r="AR151" t="str">
        <f t="shared" si="145"/>
        <v/>
      </c>
      <c r="AS151" t="str">
        <f t="shared" si="146"/>
        <v/>
      </c>
      <c r="AT151" t="str">
        <f t="shared" si="147"/>
        <v/>
      </c>
      <c r="AU151" t="str">
        <f t="shared" si="148"/>
        <v/>
      </c>
      <c r="AV151" t="str">
        <f t="shared" si="149"/>
        <v/>
      </c>
      <c r="AW151" t="str">
        <f t="shared" si="150"/>
        <v/>
      </c>
      <c r="AX151" t="str">
        <f t="shared" si="151"/>
        <v>Idegen nyelv II. ()</v>
      </c>
      <c r="AY151" s="2">
        <v>214</v>
      </c>
      <c r="AZ151" s="2">
        <v>4</v>
      </c>
      <c r="BA151" s="18">
        <f>VLOOKUP(AY151,segéd!$F$9:$G$38,2,FALSE)</f>
        <v>46067</v>
      </c>
      <c r="BB151" s="2" t="str">
        <f>VLOOKUP(AZ151,segéd!$F$1:$G$7,2,FALSE)</f>
        <v>13.30-15.00</v>
      </c>
      <c r="BC151" t="s">
        <v>319</v>
      </c>
      <c r="BD151" t="s">
        <v>309</v>
      </c>
      <c r="BE151" s="20" t="s">
        <v>409</v>
      </c>
      <c r="BF151" s="19">
        <v>215</v>
      </c>
      <c r="BH151" s="19"/>
      <c r="BJ151" s="2">
        <f t="shared" si="152"/>
        <v>3</v>
      </c>
      <c r="BK151" s="2">
        <f>IF(BF151="","",VLOOKUP(BC151,segéd!O:P,2,FALSE))</f>
        <v>3</v>
      </c>
      <c r="BL151" s="2" t="str">
        <f>IF(BG151="","",VLOOKUP(BC151,segéd!T:U,2,FALSE))</f>
        <v/>
      </c>
      <c r="BM151" s="2"/>
      <c r="BN151" s="2"/>
      <c r="BO151" s="2">
        <v>7</v>
      </c>
      <c r="BP151" s="2"/>
      <c r="BQ151" s="2"/>
      <c r="BR151" s="2"/>
      <c r="BS151" s="2"/>
      <c r="BT151" s="2"/>
      <c r="BU151" s="2"/>
      <c r="BW151" s="2"/>
      <c r="BX151" s="2"/>
      <c r="BY151" s="2"/>
      <c r="CD151" s="2"/>
      <c r="CH151" s="2"/>
      <c r="CK151" s="2"/>
      <c r="CN151" s="2"/>
      <c r="CP151" s="2"/>
      <c r="CR151" s="2"/>
      <c r="CS151" s="2"/>
      <c r="CU151" s="2"/>
      <c r="CV151" s="2"/>
    </row>
    <row r="152" spans="1:105" x14ac:dyDescent="0.3">
      <c r="A152" t="str">
        <f t="shared" si="102"/>
        <v>2144</v>
      </c>
      <c r="B152" t="str">
        <f t="shared" si="103"/>
        <v xml:space="preserve">Integrált irányítási rendszerek (web) </v>
      </c>
      <c r="C152" t="str">
        <f t="shared" si="104"/>
        <v>4012144</v>
      </c>
      <c r="D152" t="str">
        <f t="shared" si="105"/>
        <v>Integrált irányítási rendszerek (web) 5</v>
      </c>
      <c r="E152" t="str">
        <f t="shared" si="106"/>
        <v>Nyeste Zsolt2144</v>
      </c>
      <c r="F152" s="24" t="str">
        <f t="shared" si="107"/>
        <v>Integrált irányítási rendszerek (Tb. 401, web)</v>
      </c>
      <c r="G152" t="str">
        <f t="shared" si="108"/>
        <v/>
      </c>
      <c r="H152" t="str">
        <f t="shared" si="109"/>
        <v/>
      </c>
      <c r="I152" t="str">
        <f t="shared" si="110"/>
        <v/>
      </c>
      <c r="J152" t="str">
        <f t="shared" si="111"/>
        <v/>
      </c>
      <c r="K152" t="str">
        <f t="shared" si="112"/>
        <v/>
      </c>
      <c r="L152" t="str">
        <f t="shared" si="113"/>
        <v/>
      </c>
      <c r="M152" t="str">
        <f t="shared" si="114"/>
        <v/>
      </c>
      <c r="N152" t="str">
        <f t="shared" si="115"/>
        <v/>
      </c>
      <c r="O152" t="str">
        <f t="shared" si="116"/>
        <v/>
      </c>
      <c r="P152" t="str">
        <f t="shared" si="117"/>
        <v/>
      </c>
      <c r="Q152" t="str">
        <f t="shared" si="118"/>
        <v/>
      </c>
      <c r="R152" t="str">
        <f t="shared" si="119"/>
        <v/>
      </c>
      <c r="S152" t="str">
        <f t="shared" si="120"/>
        <v/>
      </c>
      <c r="T152" t="str">
        <f t="shared" si="121"/>
        <v/>
      </c>
      <c r="U152" t="str">
        <f t="shared" si="122"/>
        <v/>
      </c>
      <c r="V152" t="str">
        <f t="shared" si="123"/>
        <v/>
      </c>
      <c r="W152" t="str">
        <f t="shared" si="124"/>
        <v/>
      </c>
      <c r="X152" t="str">
        <f t="shared" si="125"/>
        <v/>
      </c>
      <c r="Y152" t="str">
        <f t="shared" si="126"/>
        <v>Integrált irányítási rendszerek (, web)</v>
      </c>
      <c r="Z152" t="str">
        <f t="shared" si="127"/>
        <v/>
      </c>
      <c r="AA152" t="str">
        <f t="shared" si="128"/>
        <v/>
      </c>
      <c r="AB152" t="str">
        <f t="shared" si="129"/>
        <v/>
      </c>
      <c r="AC152" t="str">
        <f t="shared" si="130"/>
        <v/>
      </c>
      <c r="AD152" t="str">
        <f t="shared" si="131"/>
        <v>2144</v>
      </c>
      <c r="AE152" t="str">
        <f t="shared" si="132"/>
        <v/>
      </c>
      <c r="AF152" t="str">
        <f t="shared" si="133"/>
        <v/>
      </c>
      <c r="AG152" t="str">
        <f t="shared" si="134"/>
        <v/>
      </c>
      <c r="AH152" t="str">
        <f t="shared" si="135"/>
        <v/>
      </c>
      <c r="AI152" t="str">
        <f t="shared" si="136"/>
        <v/>
      </c>
      <c r="AJ152" t="str">
        <f t="shared" si="137"/>
        <v/>
      </c>
      <c r="AK152" t="str">
        <f t="shared" si="138"/>
        <v/>
      </c>
      <c r="AL152" t="str">
        <f t="shared" si="139"/>
        <v/>
      </c>
      <c r="AM152" t="str">
        <f t="shared" si="140"/>
        <v/>
      </c>
      <c r="AN152" t="str">
        <f t="shared" si="141"/>
        <v/>
      </c>
      <c r="AO152" t="str">
        <f t="shared" si="142"/>
        <v/>
      </c>
      <c r="AP152" t="str">
        <f t="shared" si="143"/>
        <v/>
      </c>
      <c r="AQ152" t="str">
        <f t="shared" si="144"/>
        <v/>
      </c>
      <c r="AR152" t="str">
        <f t="shared" si="145"/>
        <v/>
      </c>
      <c r="AS152" t="str">
        <f t="shared" si="146"/>
        <v/>
      </c>
      <c r="AT152" t="str">
        <f t="shared" si="147"/>
        <v/>
      </c>
      <c r="AU152" t="str">
        <f t="shared" si="148"/>
        <v/>
      </c>
      <c r="AV152" t="str">
        <f t="shared" si="149"/>
        <v/>
      </c>
      <c r="AW152" t="str">
        <f t="shared" si="150"/>
        <v/>
      </c>
      <c r="AX152" t="str">
        <f t="shared" si="151"/>
        <v>Integrált irányítási rendszerek (401, web)</v>
      </c>
      <c r="AY152" s="2">
        <v>214</v>
      </c>
      <c r="AZ152" s="2">
        <v>4</v>
      </c>
      <c r="BA152" s="18">
        <f>VLOOKUP(AY152,segéd!$F$9:$G$38,2,FALSE)</f>
        <v>46067</v>
      </c>
      <c r="BB152" s="2" t="str">
        <f>VLOOKUP(AZ152,segéd!$F$1:$G$7,2,FALSE)</f>
        <v>13.30-15.00</v>
      </c>
      <c r="BC152" t="s">
        <v>132</v>
      </c>
      <c r="BD152" t="s">
        <v>303</v>
      </c>
      <c r="BE152" t="s">
        <v>177</v>
      </c>
      <c r="BG152" s="2">
        <v>401</v>
      </c>
      <c r="BH152" s="2" t="s">
        <v>66</v>
      </c>
      <c r="BI152" s="30" t="s">
        <v>1979</v>
      </c>
      <c r="BJ152" s="2">
        <f t="shared" si="152"/>
        <v>5</v>
      </c>
      <c r="BK152" s="2" t="str">
        <f>IF(BF152="","",VLOOKUP(BC152,segéd!O:P,2,FALSE))</f>
        <v/>
      </c>
      <c r="BL152" s="2">
        <f>IF(BG152="","",VLOOKUP(BC152,segéd!T:U,2,FALSE))</f>
        <v>5</v>
      </c>
      <c r="CH152" s="2"/>
      <c r="CI152" s="2">
        <v>5</v>
      </c>
      <c r="CP152" s="2"/>
      <c r="CY152" s="2"/>
    </row>
    <row r="153" spans="1:105" x14ac:dyDescent="0.3">
      <c r="A153" t="str">
        <f t="shared" si="102"/>
        <v>2144</v>
      </c>
      <c r="B153" t="str">
        <f t="shared" si="103"/>
        <v xml:space="preserve">Irányítástechnika (dupla terem) (gépterem, web) </v>
      </c>
      <c r="C153" t="str">
        <f t="shared" si="104"/>
        <v>6032144</v>
      </c>
      <c r="D153" t="str">
        <f t="shared" si="105"/>
        <v>Irányítástechnika (dupla terem) (gépterem, web) 0</v>
      </c>
      <c r="E153" t="str">
        <f t="shared" si="106"/>
        <v>Szilágyi Zoltán2144</v>
      </c>
      <c r="F153" s="24" t="str">
        <f t="shared" si="107"/>
        <v>Irányítástechnika (dupla terem) (Tb. 603, gépterem, web)</v>
      </c>
      <c r="G153" t="str">
        <f t="shared" si="108"/>
        <v/>
      </c>
      <c r="H153" t="str">
        <f t="shared" si="109"/>
        <v/>
      </c>
      <c r="I153" t="str">
        <f t="shared" si="110"/>
        <v/>
      </c>
      <c r="J153" t="str">
        <f t="shared" si="111"/>
        <v/>
      </c>
      <c r="K153" t="str">
        <f t="shared" si="112"/>
        <v/>
      </c>
      <c r="L153" t="str">
        <f t="shared" si="113"/>
        <v/>
      </c>
      <c r="M153" t="str">
        <f t="shared" si="114"/>
        <v/>
      </c>
      <c r="N153" t="str">
        <f t="shared" si="115"/>
        <v/>
      </c>
      <c r="O153" t="str">
        <f t="shared" si="116"/>
        <v/>
      </c>
      <c r="P153" t="str">
        <f t="shared" si="117"/>
        <v/>
      </c>
      <c r="Q153" t="str">
        <f t="shared" si="118"/>
        <v/>
      </c>
      <c r="R153" t="str">
        <f t="shared" si="119"/>
        <v/>
      </c>
      <c r="S153" t="str">
        <f t="shared" si="120"/>
        <v/>
      </c>
      <c r="T153" t="str">
        <f t="shared" si="121"/>
        <v/>
      </c>
      <c r="U153" t="str">
        <f t="shared" si="122"/>
        <v/>
      </c>
      <c r="V153" t="str">
        <f t="shared" si="123"/>
        <v/>
      </c>
      <c r="W153" t="str">
        <f t="shared" si="124"/>
        <v/>
      </c>
      <c r="X153" t="str">
        <f t="shared" si="125"/>
        <v/>
      </c>
      <c r="Y153" t="str">
        <f t="shared" si="126"/>
        <v>Irányítástechnika (dupla terem) (, gépterem, web)</v>
      </c>
      <c r="Z153" t="str">
        <f t="shared" si="127"/>
        <v/>
      </c>
      <c r="AA153" t="str">
        <f t="shared" si="128"/>
        <v/>
      </c>
      <c r="AB153" t="str">
        <f t="shared" si="129"/>
        <v/>
      </c>
      <c r="AC153" t="str">
        <f t="shared" si="130"/>
        <v/>
      </c>
      <c r="AD153" t="str">
        <f t="shared" si="131"/>
        <v/>
      </c>
      <c r="AE153" t="str">
        <f t="shared" si="132"/>
        <v/>
      </c>
      <c r="AF153" t="str">
        <f t="shared" si="133"/>
        <v/>
      </c>
      <c r="AG153" t="str">
        <f t="shared" si="134"/>
        <v/>
      </c>
      <c r="AH153" t="str">
        <f t="shared" si="135"/>
        <v/>
      </c>
      <c r="AI153" t="str">
        <f t="shared" si="136"/>
        <v/>
      </c>
      <c r="AJ153" t="str">
        <f t="shared" si="137"/>
        <v/>
      </c>
      <c r="AK153" t="str">
        <f t="shared" si="138"/>
        <v/>
      </c>
      <c r="AL153" t="str">
        <f t="shared" si="139"/>
        <v/>
      </c>
      <c r="AM153" t="str">
        <f t="shared" si="140"/>
        <v/>
      </c>
      <c r="AN153" t="str">
        <f t="shared" si="141"/>
        <v/>
      </c>
      <c r="AO153" t="str">
        <f t="shared" si="142"/>
        <v/>
      </c>
      <c r="AP153" t="str">
        <f t="shared" si="143"/>
        <v/>
      </c>
      <c r="AQ153" t="str">
        <f t="shared" si="144"/>
        <v/>
      </c>
      <c r="AR153" t="str">
        <f t="shared" si="145"/>
        <v/>
      </c>
      <c r="AS153" t="str">
        <f t="shared" si="146"/>
        <v/>
      </c>
      <c r="AT153" t="str">
        <f t="shared" si="147"/>
        <v/>
      </c>
      <c r="AU153" t="str">
        <f t="shared" si="148"/>
        <v/>
      </c>
      <c r="AV153" t="str">
        <f t="shared" si="149"/>
        <v/>
      </c>
      <c r="AW153" t="str">
        <f t="shared" si="150"/>
        <v/>
      </c>
      <c r="AX153" t="str">
        <f t="shared" si="151"/>
        <v>Irányítástechnika (dupla terem) (603, gépterem, web)</v>
      </c>
      <c r="AY153" s="2">
        <v>214</v>
      </c>
      <c r="AZ153" s="2">
        <v>4</v>
      </c>
      <c r="BA153" s="18">
        <f>VLOOKUP(AY153,segéd!$F$9:$G$38,2,FALSE)</f>
        <v>46067</v>
      </c>
      <c r="BB153" s="2" t="str">
        <f>VLOOKUP(AZ153,segéd!$F$1:$G$7,2,FALSE)</f>
        <v>13.30-15.00</v>
      </c>
      <c r="BC153" t="s">
        <v>469</v>
      </c>
      <c r="BD153" t="s">
        <v>179</v>
      </c>
      <c r="BE153" t="s">
        <v>164</v>
      </c>
      <c r="BG153" s="2">
        <v>603</v>
      </c>
      <c r="BH153" s="2" t="s">
        <v>220</v>
      </c>
      <c r="BI153" s="30" t="s">
        <v>1949</v>
      </c>
      <c r="BJ153" s="2">
        <f t="shared" si="152"/>
        <v>0</v>
      </c>
      <c r="BK153" s="2" t="str">
        <f>IF(BF153="","",VLOOKUP(BC153,segéd!O:P,2,FALSE))</f>
        <v/>
      </c>
      <c r="BL153" s="2">
        <f>IF(BG153="","",VLOOKUP(BC153,segéd!T:U,2,FALSE))</f>
        <v>0</v>
      </c>
      <c r="BM153" s="2"/>
      <c r="BN153" s="2"/>
      <c r="BO153" s="2"/>
      <c r="BP153" s="2"/>
      <c r="BQ153" s="2"/>
      <c r="BR153" s="2"/>
      <c r="BS153" s="2"/>
      <c r="BT153" s="2"/>
      <c r="BU153" s="2"/>
      <c r="BZ153" s="2"/>
      <c r="CA153" s="2"/>
      <c r="CD153" s="2"/>
      <c r="CE153" s="2"/>
      <c r="CF153" s="19"/>
      <c r="CG153" s="2"/>
      <c r="CJ153" s="2"/>
      <c r="CP153" s="2"/>
      <c r="CQ153" s="2"/>
      <c r="CR153" s="2"/>
      <c r="CS153" s="2"/>
      <c r="CU153" s="2"/>
      <c r="CV153" s="2"/>
      <c r="DA153" s="19"/>
    </row>
    <row r="154" spans="1:105" x14ac:dyDescent="0.3">
      <c r="A154" t="str">
        <f t="shared" si="102"/>
        <v>2144</v>
      </c>
      <c r="B154" t="str">
        <f t="shared" si="103"/>
        <v xml:space="preserve">Irányítástechnika, mikrovezérlők (gépterem, web) </v>
      </c>
      <c r="C154" t="str">
        <f t="shared" si="104"/>
        <v>6042144</v>
      </c>
      <c r="D154" t="str">
        <f t="shared" si="105"/>
        <v>Irányítástechnika, mikrovezérlők (gépterem, web) 46</v>
      </c>
      <c r="E154" t="str">
        <f t="shared" si="106"/>
        <v>Szilágyi Zoltán2144</v>
      </c>
      <c r="F154" s="24" t="str">
        <f t="shared" si="107"/>
        <v>Irányítástechnika, mikrovezérlők (Tb. 604, gépterem, web)</v>
      </c>
      <c r="G154" t="str">
        <f t="shared" si="108"/>
        <v/>
      </c>
      <c r="H154" t="str">
        <f t="shared" si="109"/>
        <v/>
      </c>
      <c r="I154" t="str">
        <f t="shared" si="110"/>
        <v/>
      </c>
      <c r="J154" t="str">
        <f t="shared" si="111"/>
        <v/>
      </c>
      <c r="K154" t="str">
        <f t="shared" si="112"/>
        <v/>
      </c>
      <c r="L154" t="str">
        <f t="shared" si="113"/>
        <v/>
      </c>
      <c r="M154" t="str">
        <f t="shared" si="114"/>
        <v/>
      </c>
      <c r="N154" t="str">
        <f t="shared" si="115"/>
        <v/>
      </c>
      <c r="O154" t="str">
        <f t="shared" si="116"/>
        <v/>
      </c>
      <c r="P154" t="str">
        <f t="shared" si="117"/>
        <v/>
      </c>
      <c r="Q154" t="str">
        <f t="shared" si="118"/>
        <v/>
      </c>
      <c r="R154" t="str">
        <f t="shared" si="119"/>
        <v/>
      </c>
      <c r="S154" t="str">
        <f t="shared" si="120"/>
        <v/>
      </c>
      <c r="T154" t="str">
        <f t="shared" si="121"/>
        <v/>
      </c>
      <c r="U154" t="str">
        <f t="shared" si="122"/>
        <v/>
      </c>
      <c r="V154" t="str">
        <f t="shared" si="123"/>
        <v/>
      </c>
      <c r="W154" t="str">
        <f t="shared" si="124"/>
        <v/>
      </c>
      <c r="X154" t="str">
        <f t="shared" si="125"/>
        <v/>
      </c>
      <c r="Y154" t="str">
        <f t="shared" si="126"/>
        <v>Irányítástechnika, mikrovezérlők (, gépterem, web)</v>
      </c>
      <c r="Z154" t="str">
        <f t="shared" si="127"/>
        <v/>
      </c>
      <c r="AA154" t="str">
        <f t="shared" si="128"/>
        <v/>
      </c>
      <c r="AB154" t="str">
        <f t="shared" si="129"/>
        <v/>
      </c>
      <c r="AC154" t="str">
        <f t="shared" si="130"/>
        <v/>
      </c>
      <c r="AD154" t="str">
        <f t="shared" si="131"/>
        <v/>
      </c>
      <c r="AE154" t="str">
        <f t="shared" si="132"/>
        <v/>
      </c>
      <c r="AF154" t="str">
        <f t="shared" si="133"/>
        <v/>
      </c>
      <c r="AG154" t="str">
        <f t="shared" si="134"/>
        <v/>
      </c>
      <c r="AH154" t="str">
        <f t="shared" si="135"/>
        <v/>
      </c>
      <c r="AI154" t="str">
        <f t="shared" si="136"/>
        <v/>
      </c>
      <c r="AJ154" t="str">
        <f t="shared" si="137"/>
        <v/>
      </c>
      <c r="AK154" t="str">
        <f t="shared" si="138"/>
        <v/>
      </c>
      <c r="AL154" t="str">
        <f t="shared" si="139"/>
        <v>2144</v>
      </c>
      <c r="AM154" t="str">
        <f t="shared" si="140"/>
        <v/>
      </c>
      <c r="AN154" t="str">
        <f t="shared" si="141"/>
        <v/>
      </c>
      <c r="AO154" t="str">
        <f t="shared" si="142"/>
        <v/>
      </c>
      <c r="AP154" t="str">
        <f t="shared" si="143"/>
        <v/>
      </c>
      <c r="AQ154" t="str">
        <f t="shared" si="144"/>
        <v/>
      </c>
      <c r="AR154" t="str">
        <f t="shared" si="145"/>
        <v/>
      </c>
      <c r="AS154" t="str">
        <f t="shared" si="146"/>
        <v/>
      </c>
      <c r="AT154" t="str">
        <f t="shared" si="147"/>
        <v/>
      </c>
      <c r="AU154" t="str">
        <f t="shared" si="148"/>
        <v/>
      </c>
      <c r="AV154" t="str">
        <f t="shared" si="149"/>
        <v/>
      </c>
      <c r="AW154" t="str">
        <f t="shared" si="150"/>
        <v/>
      </c>
      <c r="AX154" t="str">
        <f t="shared" si="151"/>
        <v>Irányítástechnika, mikrovezérlők (604, gépterem, web)</v>
      </c>
      <c r="AY154" s="2">
        <v>214</v>
      </c>
      <c r="AZ154" s="2">
        <v>4</v>
      </c>
      <c r="BA154" s="18">
        <f>VLOOKUP(AY154,segéd!$F$9:$G$38,2,FALSE)</f>
        <v>46067</v>
      </c>
      <c r="BB154" s="2" t="str">
        <f>VLOOKUP(AZ154,segéd!$F$1:$G$7,2,FALSE)</f>
        <v>13.30-15.00</v>
      </c>
      <c r="BC154" t="s">
        <v>127</v>
      </c>
      <c r="BD154" t="s">
        <v>179</v>
      </c>
      <c r="BE154" t="s">
        <v>164</v>
      </c>
      <c r="BG154" s="2">
        <v>604</v>
      </c>
      <c r="BH154" s="2" t="s">
        <v>220</v>
      </c>
      <c r="BI154" s="30" t="s">
        <v>1949</v>
      </c>
      <c r="BJ154" s="2">
        <f t="shared" si="152"/>
        <v>46</v>
      </c>
      <c r="BK154" s="2" t="str">
        <f>IF(BF154="","",VLOOKUP(BC154,segéd!O:P,2,FALSE))</f>
        <v/>
      </c>
      <c r="BL154" s="2">
        <f>IF(BG154="","",VLOOKUP(BC154,segéd!T:U,2,FALSE))</f>
        <v>46</v>
      </c>
      <c r="BM154" s="2"/>
      <c r="BN154" s="2"/>
      <c r="BO154" s="2"/>
      <c r="BP154" s="2"/>
      <c r="BQ154" s="2"/>
      <c r="BR154" s="2"/>
      <c r="BS154" s="2"/>
      <c r="BT154" s="2"/>
      <c r="BU154" s="2"/>
      <c r="BZ154" s="2"/>
      <c r="CA154" s="2"/>
      <c r="CD154" s="2"/>
      <c r="CE154" s="2"/>
      <c r="CF154" s="19"/>
      <c r="CG154" s="2"/>
      <c r="CJ154" s="2"/>
      <c r="CP154" s="2"/>
      <c r="CQ154" s="2">
        <v>59</v>
      </c>
      <c r="CR154" s="2"/>
      <c r="CS154" s="2"/>
      <c r="CU154" s="2"/>
      <c r="CV154" s="2"/>
      <c r="DA154" s="19"/>
    </row>
    <row r="155" spans="1:105" x14ac:dyDescent="0.3">
      <c r="A155" t="str">
        <f t="shared" si="102"/>
        <v>2142144</v>
      </c>
      <c r="B155" t="str">
        <f t="shared" si="103"/>
        <v>Készletgazdálkodás terv. és elemz. (Tb.-ről web) 3</v>
      </c>
      <c r="C155" t="str">
        <f t="shared" si="104"/>
        <v>4022144</v>
      </c>
      <c r="D155" t="str">
        <f t="shared" si="105"/>
        <v>Készletgazdálkodás terv. és elemz. (Tb.-ről web) 6</v>
      </c>
      <c r="E155" t="str">
        <f t="shared" si="106"/>
        <v>Mészáros Sándor2144</v>
      </c>
      <c r="F155" s="24" t="str">
        <f t="shared" si="107"/>
        <v>Készletgazdálkodás terv. és elemz. (Tb. 402, Tb.-ről web)</v>
      </c>
      <c r="G155" t="str">
        <f t="shared" si="108"/>
        <v/>
      </c>
      <c r="H155" t="str">
        <f t="shared" si="109"/>
        <v/>
      </c>
      <c r="I155" t="str">
        <f t="shared" si="110"/>
        <v/>
      </c>
      <c r="J155" t="str">
        <f t="shared" si="111"/>
        <v/>
      </c>
      <c r="K155" t="str">
        <f t="shared" si="112"/>
        <v/>
      </c>
      <c r="L155" t="str">
        <f t="shared" si="113"/>
        <v/>
      </c>
      <c r="M155" t="str">
        <f t="shared" si="114"/>
        <v/>
      </c>
      <c r="N155" t="str">
        <f t="shared" si="115"/>
        <v/>
      </c>
      <c r="O155" t="str">
        <f t="shared" si="116"/>
        <v/>
      </c>
      <c r="P155" t="str">
        <f t="shared" si="117"/>
        <v/>
      </c>
      <c r="Q155" t="str">
        <f t="shared" si="118"/>
        <v/>
      </c>
      <c r="R155" t="str">
        <f t="shared" si="119"/>
        <v/>
      </c>
      <c r="S155" t="str">
        <f t="shared" si="120"/>
        <v/>
      </c>
      <c r="T155" t="str">
        <f t="shared" si="121"/>
        <v/>
      </c>
      <c r="U155" t="str">
        <f t="shared" si="122"/>
        <v/>
      </c>
      <c r="V155" t="str">
        <f t="shared" si="123"/>
        <v>2144</v>
      </c>
      <c r="W155" t="str">
        <f t="shared" si="124"/>
        <v/>
      </c>
      <c r="X155" t="str">
        <f t="shared" si="125"/>
        <v/>
      </c>
      <c r="Y155" t="str">
        <f t="shared" si="126"/>
        <v>Készletgazdálkodás terv. és elemz. (214, Tb.-ről web)</v>
      </c>
      <c r="Z155" t="str">
        <f t="shared" si="127"/>
        <v/>
      </c>
      <c r="AA155" t="str">
        <f t="shared" si="128"/>
        <v/>
      </c>
      <c r="AB155" t="str">
        <f t="shared" si="129"/>
        <v/>
      </c>
      <c r="AC155" t="str">
        <f t="shared" si="130"/>
        <v/>
      </c>
      <c r="AD155" t="str">
        <f t="shared" si="131"/>
        <v/>
      </c>
      <c r="AE155" t="str">
        <f t="shared" si="132"/>
        <v/>
      </c>
      <c r="AF155" t="str">
        <f t="shared" si="133"/>
        <v/>
      </c>
      <c r="AG155" t="str">
        <f t="shared" si="134"/>
        <v/>
      </c>
      <c r="AH155" t="str">
        <f t="shared" si="135"/>
        <v/>
      </c>
      <c r="AI155" t="str">
        <f t="shared" si="136"/>
        <v/>
      </c>
      <c r="AJ155" t="str">
        <f t="shared" si="137"/>
        <v/>
      </c>
      <c r="AK155" t="str">
        <f t="shared" si="138"/>
        <v/>
      </c>
      <c r="AL155" t="str">
        <f t="shared" si="139"/>
        <v/>
      </c>
      <c r="AM155" t="str">
        <f t="shared" si="140"/>
        <v/>
      </c>
      <c r="AN155" t="str">
        <f t="shared" si="141"/>
        <v/>
      </c>
      <c r="AO155" t="str">
        <f t="shared" si="142"/>
        <v>2144</v>
      </c>
      <c r="AP155" t="str">
        <f t="shared" si="143"/>
        <v/>
      </c>
      <c r="AQ155" t="str">
        <f t="shared" si="144"/>
        <v/>
      </c>
      <c r="AR155" t="str">
        <f t="shared" si="145"/>
        <v/>
      </c>
      <c r="AS155" t="str">
        <f t="shared" si="146"/>
        <v/>
      </c>
      <c r="AT155" t="str">
        <f t="shared" si="147"/>
        <v/>
      </c>
      <c r="AU155" t="str">
        <f t="shared" si="148"/>
        <v/>
      </c>
      <c r="AV155" t="str">
        <f t="shared" si="149"/>
        <v/>
      </c>
      <c r="AW155" t="str">
        <f t="shared" si="150"/>
        <v/>
      </c>
      <c r="AX155" t="str">
        <f t="shared" si="151"/>
        <v>Készletgazdálkodás terv. és elemz. (402, Tb.-ről web)</v>
      </c>
      <c r="AY155" s="2">
        <v>214</v>
      </c>
      <c r="AZ155" s="2">
        <v>4</v>
      </c>
      <c r="BA155" s="18">
        <f>VLOOKUP(AY155,segéd!$F$9:$G$38,2,FALSE)</f>
        <v>46067</v>
      </c>
      <c r="BB155" s="2" t="str">
        <f>VLOOKUP(AZ155,segéd!$F$1:$G$7,2,FALSE)</f>
        <v>13.30-15.00</v>
      </c>
      <c r="BC155" t="s">
        <v>254</v>
      </c>
      <c r="BD155" t="s">
        <v>435</v>
      </c>
      <c r="BE155" t="s">
        <v>167</v>
      </c>
      <c r="BF155" s="19">
        <v>214</v>
      </c>
      <c r="BG155" s="2">
        <v>402</v>
      </c>
      <c r="BH155" s="19" t="s">
        <v>76</v>
      </c>
      <c r="BI155" s="30" t="s">
        <v>1971</v>
      </c>
      <c r="BJ155" s="2">
        <f t="shared" si="152"/>
        <v>9</v>
      </c>
      <c r="BK155" s="2">
        <f>IF(BF155="","",VLOOKUP(BC155,segéd!O:P,2,FALSE))</f>
        <v>3</v>
      </c>
      <c r="BL155" s="2">
        <f>IF(BG155="","",VLOOKUP(BC155,segéd!T:U,2,FALSE))</f>
        <v>6</v>
      </c>
      <c r="BP155" s="2"/>
      <c r="BQ155" s="2"/>
      <c r="BR155" s="2"/>
      <c r="BY155" s="2"/>
      <c r="CB155" s="2">
        <v>5</v>
      </c>
      <c r="CC155" s="2"/>
      <c r="CH155" s="2"/>
      <c r="CP155" s="2"/>
      <c r="CT155" s="2">
        <v>6</v>
      </c>
      <c r="CU155" s="2"/>
      <c r="CX155" s="19"/>
      <c r="CY155" s="2"/>
      <c r="CZ155" s="19"/>
    </row>
    <row r="156" spans="1:105" x14ac:dyDescent="0.3">
      <c r="A156" t="str">
        <f t="shared" si="102"/>
        <v>2072144</v>
      </c>
      <c r="B156" t="str">
        <f t="shared" si="103"/>
        <v>Logisztikai folyamatok és techn. (gépterem) 14</v>
      </c>
      <c r="C156" t="str">
        <f t="shared" si="104"/>
        <v>2144</v>
      </c>
      <c r="D156" t="str">
        <f t="shared" si="105"/>
        <v xml:space="preserve">Logisztikai folyamatok és techn. (gépterem) </v>
      </c>
      <c r="E156" t="str">
        <f t="shared" si="106"/>
        <v>Cservenyi Dóra2144</v>
      </c>
      <c r="F156" s="24" t="str">
        <f t="shared" si="107"/>
        <v>Logisztikai folyamatok és techn. (Bp. 207, gépterem)</v>
      </c>
      <c r="G156" t="str">
        <f t="shared" si="108"/>
        <v/>
      </c>
      <c r="H156" t="str">
        <f t="shared" si="109"/>
        <v/>
      </c>
      <c r="I156" t="str">
        <f t="shared" si="110"/>
        <v/>
      </c>
      <c r="J156" t="str">
        <f t="shared" si="111"/>
        <v/>
      </c>
      <c r="K156" t="str">
        <f t="shared" si="112"/>
        <v>2144</v>
      </c>
      <c r="L156" t="str">
        <f t="shared" si="113"/>
        <v/>
      </c>
      <c r="M156" t="str">
        <f t="shared" si="114"/>
        <v/>
      </c>
      <c r="N156" t="str">
        <f t="shared" si="115"/>
        <v/>
      </c>
      <c r="O156" t="str">
        <f t="shared" si="116"/>
        <v/>
      </c>
      <c r="P156" t="str">
        <f t="shared" si="117"/>
        <v/>
      </c>
      <c r="Q156" t="str">
        <f t="shared" si="118"/>
        <v/>
      </c>
      <c r="R156" t="str">
        <f t="shared" si="119"/>
        <v/>
      </c>
      <c r="S156" t="str">
        <f t="shared" si="120"/>
        <v/>
      </c>
      <c r="T156" t="str">
        <f t="shared" si="121"/>
        <v/>
      </c>
      <c r="U156" t="str">
        <f t="shared" si="122"/>
        <v/>
      </c>
      <c r="V156" t="str">
        <f t="shared" si="123"/>
        <v/>
      </c>
      <c r="W156" t="str">
        <f t="shared" si="124"/>
        <v/>
      </c>
      <c r="X156" t="str">
        <f t="shared" si="125"/>
        <v/>
      </c>
      <c r="Y156" t="str">
        <f t="shared" si="126"/>
        <v>Logisztikai folyamatok és techn. (207, gépterem)</v>
      </c>
      <c r="Z156" t="str">
        <f t="shared" si="127"/>
        <v/>
      </c>
      <c r="AA156" t="str">
        <f t="shared" si="128"/>
        <v/>
      </c>
      <c r="AB156" t="str">
        <f t="shared" si="129"/>
        <v/>
      </c>
      <c r="AC156" t="str">
        <f t="shared" si="130"/>
        <v/>
      </c>
      <c r="AD156" t="str">
        <f t="shared" si="131"/>
        <v/>
      </c>
      <c r="AE156" t="str">
        <f t="shared" si="132"/>
        <v/>
      </c>
      <c r="AF156" t="str">
        <f t="shared" si="133"/>
        <v/>
      </c>
      <c r="AG156" t="str">
        <f t="shared" si="134"/>
        <v/>
      </c>
      <c r="AH156" t="str">
        <f t="shared" si="135"/>
        <v/>
      </c>
      <c r="AI156" t="str">
        <f t="shared" si="136"/>
        <v/>
      </c>
      <c r="AJ156" t="str">
        <f t="shared" si="137"/>
        <v/>
      </c>
      <c r="AK156" t="str">
        <f t="shared" si="138"/>
        <v/>
      </c>
      <c r="AL156" t="str">
        <f t="shared" si="139"/>
        <v/>
      </c>
      <c r="AM156" t="str">
        <f t="shared" si="140"/>
        <v/>
      </c>
      <c r="AN156" t="str">
        <f t="shared" si="141"/>
        <v/>
      </c>
      <c r="AO156" t="str">
        <f t="shared" si="142"/>
        <v/>
      </c>
      <c r="AP156" t="str">
        <f t="shared" si="143"/>
        <v/>
      </c>
      <c r="AQ156" t="str">
        <f t="shared" si="144"/>
        <v/>
      </c>
      <c r="AR156" t="str">
        <f t="shared" si="145"/>
        <v/>
      </c>
      <c r="AS156" t="str">
        <f t="shared" si="146"/>
        <v/>
      </c>
      <c r="AT156" t="str">
        <f t="shared" si="147"/>
        <v/>
      </c>
      <c r="AU156" t="str">
        <f t="shared" si="148"/>
        <v/>
      </c>
      <c r="AV156" t="str">
        <f t="shared" si="149"/>
        <v/>
      </c>
      <c r="AW156" t="str">
        <f t="shared" si="150"/>
        <v/>
      </c>
      <c r="AX156" t="str">
        <f t="shared" si="151"/>
        <v>Logisztikai folyamatok és techn. (, gépterem)</v>
      </c>
      <c r="AY156" s="2">
        <v>214</v>
      </c>
      <c r="AZ156" s="2">
        <v>4</v>
      </c>
      <c r="BA156" s="18">
        <f>VLOOKUP(AY156,segéd!$F$9:$G$38,2,FALSE)</f>
        <v>46067</v>
      </c>
      <c r="BB156" s="2" t="str">
        <f>VLOOKUP(AZ156,segéd!$F$1:$G$7,2,FALSE)</f>
        <v>13.30-15.00</v>
      </c>
      <c r="BC156" t="s">
        <v>258</v>
      </c>
      <c r="BD156" t="s">
        <v>294</v>
      </c>
      <c r="BE156" t="s">
        <v>175</v>
      </c>
      <c r="BF156" s="19">
        <v>207</v>
      </c>
      <c r="BH156" s="19" t="s">
        <v>267</v>
      </c>
      <c r="BJ156" s="2">
        <f t="shared" si="152"/>
        <v>14</v>
      </c>
      <c r="BK156" s="2">
        <f>IF(BF156="","",VLOOKUP(BC156,segéd!O:P,2,FALSE))</f>
        <v>14</v>
      </c>
      <c r="BL156" s="2" t="str">
        <f>IF(BG156="","",VLOOKUP(BC156,segéd!T:U,2,FALSE))</f>
        <v/>
      </c>
      <c r="BP156" s="2"/>
      <c r="BQ156" s="2">
        <v>15</v>
      </c>
      <c r="BR156" s="2"/>
      <c r="BY156" s="2"/>
      <c r="CH156" s="2"/>
      <c r="CP156" s="2"/>
    </row>
    <row r="157" spans="1:105" x14ac:dyDescent="0.3">
      <c r="A157" t="str">
        <f t="shared" si="102"/>
        <v>2144</v>
      </c>
      <c r="B157" t="str">
        <f t="shared" si="103"/>
        <v xml:space="preserve">Mech. rendszerek II. (Akutátorok) (web) </v>
      </c>
      <c r="C157" t="str">
        <f t="shared" si="104"/>
        <v>32144</v>
      </c>
      <c r="D157" t="str">
        <f t="shared" si="105"/>
        <v>Mech. rendszerek II. (Akutátorok) (web) 8</v>
      </c>
      <c r="E157" t="str">
        <f t="shared" si="106"/>
        <v>Vavra Gábor2144</v>
      </c>
      <c r="F157" s="24" t="str">
        <f t="shared" si="107"/>
        <v>Mech. rendszerek II. (Akutátorok) (Tb. 3, web)</v>
      </c>
      <c r="G157" t="str">
        <f t="shared" si="108"/>
        <v/>
      </c>
      <c r="H157" t="str">
        <f t="shared" si="109"/>
        <v/>
      </c>
      <c r="I157" t="str">
        <f t="shared" si="110"/>
        <v/>
      </c>
      <c r="J157" t="str">
        <f t="shared" si="111"/>
        <v/>
      </c>
      <c r="K157" t="str">
        <f t="shared" si="112"/>
        <v/>
      </c>
      <c r="L157" t="str">
        <f t="shared" si="113"/>
        <v/>
      </c>
      <c r="M157" t="str">
        <f t="shared" si="114"/>
        <v/>
      </c>
      <c r="N157" t="str">
        <f t="shared" si="115"/>
        <v/>
      </c>
      <c r="O157" t="str">
        <f t="shared" si="116"/>
        <v/>
      </c>
      <c r="P157" t="str">
        <f t="shared" si="117"/>
        <v/>
      </c>
      <c r="Q157" t="str">
        <f t="shared" si="118"/>
        <v/>
      </c>
      <c r="R157" t="str">
        <f t="shared" si="119"/>
        <v/>
      </c>
      <c r="S157" t="str">
        <f t="shared" si="120"/>
        <v/>
      </c>
      <c r="T157" t="str">
        <f t="shared" si="121"/>
        <v/>
      </c>
      <c r="U157" t="str">
        <f t="shared" si="122"/>
        <v/>
      </c>
      <c r="V157" t="str">
        <f t="shared" si="123"/>
        <v/>
      </c>
      <c r="W157" t="str">
        <f t="shared" si="124"/>
        <v/>
      </c>
      <c r="X157" t="str">
        <f t="shared" si="125"/>
        <v/>
      </c>
      <c r="Y157" t="str">
        <f t="shared" si="126"/>
        <v>Mech. rendszerek II. (Akutátorok) (, web)</v>
      </c>
      <c r="Z157" t="str">
        <f t="shared" si="127"/>
        <v/>
      </c>
      <c r="AA157" t="str">
        <f t="shared" si="128"/>
        <v/>
      </c>
      <c r="AB157" t="str">
        <f t="shared" si="129"/>
        <v/>
      </c>
      <c r="AC157" t="str">
        <f t="shared" si="130"/>
        <v/>
      </c>
      <c r="AD157" t="str">
        <f t="shared" si="131"/>
        <v/>
      </c>
      <c r="AE157" t="str">
        <f t="shared" si="132"/>
        <v/>
      </c>
      <c r="AF157" t="str">
        <f t="shared" si="133"/>
        <v/>
      </c>
      <c r="AG157" t="str">
        <f t="shared" si="134"/>
        <v/>
      </c>
      <c r="AH157" t="str">
        <f t="shared" si="135"/>
        <v/>
      </c>
      <c r="AI157" t="str">
        <f t="shared" si="136"/>
        <v/>
      </c>
      <c r="AJ157" t="str">
        <f t="shared" si="137"/>
        <v/>
      </c>
      <c r="AK157" t="str">
        <f t="shared" si="138"/>
        <v/>
      </c>
      <c r="AL157" t="str">
        <f t="shared" si="139"/>
        <v/>
      </c>
      <c r="AM157" t="str">
        <f t="shared" si="140"/>
        <v/>
      </c>
      <c r="AN157" t="str">
        <f t="shared" si="141"/>
        <v/>
      </c>
      <c r="AO157" t="str">
        <f t="shared" si="142"/>
        <v/>
      </c>
      <c r="AP157" t="str">
        <f t="shared" si="143"/>
        <v/>
      </c>
      <c r="AQ157" t="str">
        <f t="shared" si="144"/>
        <v/>
      </c>
      <c r="AR157" t="str">
        <f t="shared" si="145"/>
        <v/>
      </c>
      <c r="AS157" t="str">
        <f t="shared" si="146"/>
        <v/>
      </c>
      <c r="AT157" t="str">
        <f t="shared" si="147"/>
        <v/>
      </c>
      <c r="AU157" t="str">
        <f t="shared" si="148"/>
        <v/>
      </c>
      <c r="AV157" t="str">
        <f t="shared" si="149"/>
        <v>2144</v>
      </c>
      <c r="AW157" t="str">
        <f t="shared" si="150"/>
        <v/>
      </c>
      <c r="AX157" t="str">
        <f t="shared" si="151"/>
        <v>Mech. rendszerek II. (Akutátorok) (3, web)</v>
      </c>
      <c r="AY157" s="2">
        <v>214</v>
      </c>
      <c r="AZ157" s="2">
        <v>4</v>
      </c>
      <c r="BA157" s="18">
        <f>VLOOKUP(AY157,segéd!$F$9:$G$38,2,FALSE)</f>
        <v>46067</v>
      </c>
      <c r="BB157" s="2" t="str">
        <f>VLOOKUP(AZ157,segéd!$F$1:$G$7,2,FALSE)</f>
        <v>13.30-15.00</v>
      </c>
      <c r="BC157" t="s">
        <v>299</v>
      </c>
      <c r="BD157" s="20" t="s">
        <v>424</v>
      </c>
      <c r="BE157" t="s">
        <v>164</v>
      </c>
      <c r="BG157" s="2">
        <v>3</v>
      </c>
      <c r="BH157" s="19" t="s">
        <v>66</v>
      </c>
      <c r="BI157" s="30" t="s">
        <v>1980</v>
      </c>
      <c r="BJ157" s="2">
        <f t="shared" si="152"/>
        <v>8</v>
      </c>
      <c r="BK157" s="2" t="str">
        <f>IF(BF157="","",VLOOKUP(BC157,segéd!O:P,2,FALSE))</f>
        <v/>
      </c>
      <c r="BL157" s="2">
        <f>IF(BG157="","",VLOOKUP(BC157,segéd!T:U,2,FALSE))</f>
        <v>8</v>
      </c>
      <c r="BM157" s="2"/>
      <c r="BN157" s="2"/>
      <c r="BO157" s="2"/>
      <c r="BP157" s="2"/>
      <c r="BQ157" s="2"/>
      <c r="BR157" s="2"/>
      <c r="BS157" s="2"/>
      <c r="BT157" s="2"/>
      <c r="BU157" s="2"/>
      <c r="CA157" s="2"/>
      <c r="CD157" s="2"/>
      <c r="CE157" s="2"/>
      <c r="CF157" s="19"/>
      <c r="CG157" s="2"/>
      <c r="CP157" s="2"/>
      <c r="CR157" s="2"/>
      <c r="CS157" s="2"/>
      <c r="CU157" s="2"/>
      <c r="CV157" s="2"/>
      <c r="DA157" s="19">
        <v>13</v>
      </c>
    </row>
    <row r="158" spans="1:105" x14ac:dyDescent="0.3">
      <c r="A158" t="str">
        <f t="shared" si="102"/>
        <v>2172144</v>
      </c>
      <c r="B158" t="str">
        <f t="shared" si="103"/>
        <v>Megújuló energiaforrások és fennt. (web) 11</v>
      </c>
      <c r="C158" t="str">
        <f t="shared" si="104"/>
        <v>2144</v>
      </c>
      <c r="D158" t="str">
        <f t="shared" si="105"/>
        <v xml:space="preserve">Megújuló energiaforrások és fennt. (web) </v>
      </c>
      <c r="E158" t="str">
        <f t="shared" si="106"/>
        <v>Molnárné Dőry Zsófia2144</v>
      </c>
      <c r="F158" s="24" t="str">
        <f t="shared" si="107"/>
        <v>Megújuló energiaforrások és fennt. (Bp. 217, web)</v>
      </c>
      <c r="G158" t="str">
        <f t="shared" si="108"/>
        <v/>
      </c>
      <c r="H158" t="str">
        <f t="shared" si="109"/>
        <v/>
      </c>
      <c r="I158" t="str">
        <f t="shared" si="110"/>
        <v/>
      </c>
      <c r="J158" t="str">
        <f t="shared" si="111"/>
        <v/>
      </c>
      <c r="K158" t="str">
        <f t="shared" si="112"/>
        <v/>
      </c>
      <c r="L158" t="str">
        <f t="shared" si="113"/>
        <v>2144</v>
      </c>
      <c r="M158" t="str">
        <f t="shared" si="114"/>
        <v/>
      </c>
      <c r="N158" t="str">
        <f t="shared" si="115"/>
        <v/>
      </c>
      <c r="O158" t="str">
        <f t="shared" si="116"/>
        <v/>
      </c>
      <c r="P158" t="str">
        <f t="shared" si="117"/>
        <v/>
      </c>
      <c r="Q158" t="str">
        <f t="shared" si="118"/>
        <v/>
      </c>
      <c r="R158" t="str">
        <f t="shared" si="119"/>
        <v/>
      </c>
      <c r="S158" t="str">
        <f t="shared" si="120"/>
        <v/>
      </c>
      <c r="T158" t="str">
        <f t="shared" si="121"/>
        <v/>
      </c>
      <c r="U158" t="str">
        <f t="shared" si="122"/>
        <v/>
      </c>
      <c r="V158" t="str">
        <f t="shared" si="123"/>
        <v/>
      </c>
      <c r="W158" t="str">
        <f t="shared" si="124"/>
        <v/>
      </c>
      <c r="X158" t="str">
        <f t="shared" si="125"/>
        <v/>
      </c>
      <c r="Y158" t="str">
        <f t="shared" si="126"/>
        <v>Megújuló energiaforrások és fennt. (217, web)</v>
      </c>
      <c r="Z158" t="str">
        <f t="shared" si="127"/>
        <v/>
      </c>
      <c r="AA158" t="str">
        <f t="shared" si="128"/>
        <v/>
      </c>
      <c r="AB158" t="str">
        <f t="shared" si="129"/>
        <v/>
      </c>
      <c r="AC158" t="str">
        <f t="shared" si="130"/>
        <v/>
      </c>
      <c r="AD158" t="str">
        <f t="shared" si="131"/>
        <v/>
      </c>
      <c r="AE158" t="str">
        <f t="shared" si="132"/>
        <v/>
      </c>
      <c r="AF158" t="str">
        <f t="shared" si="133"/>
        <v/>
      </c>
      <c r="AG158" t="str">
        <f t="shared" si="134"/>
        <v/>
      </c>
      <c r="AH158" t="str">
        <f t="shared" si="135"/>
        <v/>
      </c>
      <c r="AI158" t="str">
        <f t="shared" si="136"/>
        <v/>
      </c>
      <c r="AJ158" t="str">
        <f t="shared" si="137"/>
        <v/>
      </c>
      <c r="AK158" t="str">
        <f t="shared" si="138"/>
        <v/>
      </c>
      <c r="AL158" t="str">
        <f t="shared" si="139"/>
        <v/>
      </c>
      <c r="AM158" t="str">
        <f t="shared" si="140"/>
        <v/>
      </c>
      <c r="AN158" t="str">
        <f t="shared" si="141"/>
        <v/>
      </c>
      <c r="AO158" t="str">
        <f t="shared" si="142"/>
        <v/>
      </c>
      <c r="AP158" t="str">
        <f t="shared" si="143"/>
        <v/>
      </c>
      <c r="AQ158" t="str">
        <f t="shared" si="144"/>
        <v/>
      </c>
      <c r="AR158" t="str">
        <f t="shared" si="145"/>
        <v/>
      </c>
      <c r="AS158" t="str">
        <f t="shared" si="146"/>
        <v/>
      </c>
      <c r="AT158" t="str">
        <f t="shared" si="147"/>
        <v/>
      </c>
      <c r="AU158" t="str">
        <f t="shared" si="148"/>
        <v/>
      </c>
      <c r="AV158" t="str">
        <f t="shared" si="149"/>
        <v/>
      </c>
      <c r="AW158" t="str">
        <f t="shared" si="150"/>
        <v/>
      </c>
      <c r="AX158" t="str">
        <f t="shared" si="151"/>
        <v>Megújuló energiaforrások és fennt. (, web)</v>
      </c>
      <c r="AY158" s="2">
        <v>214</v>
      </c>
      <c r="AZ158" s="2">
        <v>4</v>
      </c>
      <c r="BA158" s="18">
        <f>VLOOKUP(AY158,segéd!$F$9:$G$38,2,FALSE)</f>
        <v>46067</v>
      </c>
      <c r="BB158" s="2" t="str">
        <f>VLOOKUP(AZ158,segéd!$F$1:$G$7,2,FALSE)</f>
        <v>13.30-15.00</v>
      </c>
      <c r="BC158" s="20" t="s">
        <v>417</v>
      </c>
      <c r="BD158" t="s">
        <v>190</v>
      </c>
      <c r="BE158" s="20" t="s">
        <v>175</v>
      </c>
      <c r="BF158" s="19">
        <v>217</v>
      </c>
      <c r="BH158" s="19" t="s">
        <v>66</v>
      </c>
      <c r="BI158" s="30" t="s">
        <v>1972</v>
      </c>
      <c r="BJ158" s="2">
        <f t="shared" si="152"/>
        <v>11</v>
      </c>
      <c r="BK158" s="2">
        <f>IF(BF158="","",VLOOKUP(BC158,segéd!O:P,2,FALSE))</f>
        <v>11</v>
      </c>
      <c r="BL158" s="2" t="str">
        <f>IF(BG158="","",VLOOKUP(BC158,segéd!T:U,2,FALSE))</f>
        <v/>
      </c>
      <c r="BQ158" s="2"/>
      <c r="BR158" s="2">
        <v>11</v>
      </c>
      <c r="CH158" s="2"/>
      <c r="CP158" s="2"/>
    </row>
    <row r="159" spans="1:105" x14ac:dyDescent="0.3">
      <c r="A159" t="str">
        <f t="shared" si="102"/>
        <v>2144</v>
      </c>
      <c r="B159" t="str">
        <f t="shared" si="103"/>
        <v xml:space="preserve">Minőségmenedzsment II. (web) </v>
      </c>
      <c r="C159" t="str">
        <f t="shared" si="104"/>
        <v>4032144</v>
      </c>
      <c r="D159" t="str">
        <f t="shared" si="105"/>
        <v>Minőségmenedzsment II. (web) 10</v>
      </c>
      <c r="E159" t="str">
        <f t="shared" si="106"/>
        <v>Szamosi Barna2144</v>
      </c>
      <c r="F159" s="24" t="str">
        <f t="shared" si="107"/>
        <v>Minőségmenedzsment II. (Tb. 403, web)</v>
      </c>
      <c r="G159" t="str">
        <f t="shared" si="108"/>
        <v/>
      </c>
      <c r="H159" t="str">
        <f t="shared" si="109"/>
        <v/>
      </c>
      <c r="I159" t="str">
        <f t="shared" si="110"/>
        <v/>
      </c>
      <c r="J159" t="str">
        <f t="shared" si="111"/>
        <v/>
      </c>
      <c r="K159" t="str">
        <f t="shared" si="112"/>
        <v/>
      </c>
      <c r="L159" t="str">
        <f t="shared" si="113"/>
        <v/>
      </c>
      <c r="M159" t="str">
        <f t="shared" si="114"/>
        <v/>
      </c>
      <c r="N159" t="str">
        <f t="shared" si="115"/>
        <v/>
      </c>
      <c r="O159" t="str">
        <f t="shared" si="116"/>
        <v/>
      </c>
      <c r="P159" t="str">
        <f t="shared" si="117"/>
        <v/>
      </c>
      <c r="Q159" t="str">
        <f t="shared" si="118"/>
        <v/>
      </c>
      <c r="R159" t="str">
        <f t="shared" si="119"/>
        <v/>
      </c>
      <c r="S159" t="str">
        <f t="shared" si="120"/>
        <v/>
      </c>
      <c r="T159" t="str">
        <f t="shared" si="121"/>
        <v/>
      </c>
      <c r="U159" t="str">
        <f t="shared" si="122"/>
        <v/>
      </c>
      <c r="V159" t="str">
        <f t="shared" si="123"/>
        <v/>
      </c>
      <c r="W159" t="str">
        <f t="shared" si="124"/>
        <v/>
      </c>
      <c r="X159" t="str">
        <f t="shared" si="125"/>
        <v/>
      </c>
      <c r="Y159" t="str">
        <f t="shared" si="126"/>
        <v>Minőségmenedzsment II. (, web)</v>
      </c>
      <c r="Z159" t="str">
        <f t="shared" si="127"/>
        <v/>
      </c>
      <c r="AA159" t="str">
        <f t="shared" si="128"/>
        <v/>
      </c>
      <c r="AB159" t="str">
        <f t="shared" si="129"/>
        <v/>
      </c>
      <c r="AC159" t="str">
        <f t="shared" si="130"/>
        <v/>
      </c>
      <c r="AD159" t="str">
        <f t="shared" si="131"/>
        <v/>
      </c>
      <c r="AE159" t="str">
        <f t="shared" si="132"/>
        <v/>
      </c>
      <c r="AF159" t="str">
        <f t="shared" si="133"/>
        <v/>
      </c>
      <c r="AG159" t="str">
        <f t="shared" si="134"/>
        <v/>
      </c>
      <c r="AH159" t="str">
        <f t="shared" si="135"/>
        <v/>
      </c>
      <c r="AI159" t="str">
        <f t="shared" si="136"/>
        <v/>
      </c>
      <c r="AJ159" t="str">
        <f t="shared" si="137"/>
        <v/>
      </c>
      <c r="AK159" t="str">
        <f t="shared" si="138"/>
        <v/>
      </c>
      <c r="AL159" t="str">
        <f t="shared" si="139"/>
        <v/>
      </c>
      <c r="AM159" t="str">
        <f t="shared" si="140"/>
        <v/>
      </c>
      <c r="AN159" t="str">
        <f t="shared" si="141"/>
        <v/>
      </c>
      <c r="AO159" t="str">
        <f t="shared" si="142"/>
        <v/>
      </c>
      <c r="AP159" t="str">
        <f t="shared" si="143"/>
        <v/>
      </c>
      <c r="AQ159" t="str">
        <f t="shared" si="144"/>
        <v/>
      </c>
      <c r="AR159" t="str">
        <f t="shared" si="145"/>
        <v/>
      </c>
      <c r="AS159" t="str">
        <f t="shared" si="146"/>
        <v/>
      </c>
      <c r="AT159" t="str">
        <f t="shared" si="147"/>
        <v>2144</v>
      </c>
      <c r="AU159" t="str">
        <f t="shared" si="148"/>
        <v/>
      </c>
      <c r="AV159" t="str">
        <f t="shared" si="149"/>
        <v/>
      </c>
      <c r="AW159" t="str">
        <f t="shared" si="150"/>
        <v/>
      </c>
      <c r="AX159" t="str">
        <f t="shared" si="151"/>
        <v>Minőségmenedzsment II. (403, web)</v>
      </c>
      <c r="AY159" s="2">
        <v>214</v>
      </c>
      <c r="AZ159" s="2">
        <v>4</v>
      </c>
      <c r="BA159" s="18">
        <f>VLOOKUP(AY159,segéd!$F$9:$G$38,2,FALSE)</f>
        <v>46067</v>
      </c>
      <c r="BB159" s="2" t="str">
        <f>VLOOKUP(AZ159,segéd!$F$1:$G$7,2,FALSE)</f>
        <v>13.30-15.00</v>
      </c>
      <c r="BC159" t="s">
        <v>402</v>
      </c>
      <c r="BD159" s="20" t="s">
        <v>304</v>
      </c>
      <c r="BE159" t="s">
        <v>164</v>
      </c>
      <c r="BG159" s="2">
        <v>403</v>
      </c>
      <c r="BH159" s="2" t="s">
        <v>66</v>
      </c>
      <c r="BI159" s="30" t="s">
        <v>1939</v>
      </c>
      <c r="BJ159" s="2">
        <f t="shared" si="152"/>
        <v>10</v>
      </c>
      <c r="BK159" s="2" t="str">
        <f>IF(BF159="","",VLOOKUP(BC159,segéd!O:P,2,FALSE))</f>
        <v/>
      </c>
      <c r="BL159" s="2">
        <f>IF(BG159="","",VLOOKUP(BC159,segéd!T:U,2,FALSE))</f>
        <v>10</v>
      </c>
      <c r="BM159" s="2"/>
      <c r="BN159" s="2"/>
      <c r="BO159" s="2"/>
      <c r="BP159" s="2"/>
      <c r="BQ159" s="2"/>
      <c r="BR159" s="2"/>
      <c r="BS159" s="2"/>
      <c r="BT159" s="2"/>
      <c r="BU159" s="2"/>
      <c r="CA159" s="2"/>
      <c r="CD159" s="2"/>
      <c r="CE159" s="2"/>
      <c r="CF159" s="19"/>
      <c r="CG159" s="2"/>
      <c r="CH159" s="2"/>
      <c r="CI159" s="2"/>
      <c r="CP159" s="2"/>
      <c r="CQ159" s="2"/>
      <c r="CR159" s="2"/>
      <c r="CS159" s="2"/>
      <c r="CU159" s="2"/>
      <c r="CV159" s="2"/>
      <c r="CY159" s="19">
        <v>13</v>
      </c>
    </row>
    <row r="160" spans="1:105" x14ac:dyDescent="0.3">
      <c r="A160" t="str">
        <f t="shared" si="102"/>
        <v>2144</v>
      </c>
      <c r="B160" t="str">
        <f t="shared" si="103"/>
        <v xml:space="preserve">Műszaki szaknyelv II. (angol), 1. csop. </v>
      </c>
      <c r="C160" t="str">
        <f t="shared" si="104"/>
        <v>2132144</v>
      </c>
      <c r="D160" t="str">
        <f t="shared" si="105"/>
        <v>Műszaki szaknyelv II. (angol), 1. csop. 19</v>
      </c>
      <c r="E160" t="str">
        <f t="shared" si="106"/>
        <v>Gellért Judit2144</v>
      </c>
      <c r="F160" s="24" t="str">
        <f t="shared" si="107"/>
        <v>Műszaki szaknyelv II. (angol), 1. csop. (Tb. 213)</v>
      </c>
      <c r="G160" t="str">
        <f t="shared" si="108"/>
        <v/>
      </c>
      <c r="H160" t="str">
        <f t="shared" si="109"/>
        <v/>
      </c>
      <c r="I160" t="str">
        <f t="shared" si="110"/>
        <v/>
      </c>
      <c r="J160" t="str">
        <f t="shared" si="111"/>
        <v/>
      </c>
      <c r="K160" t="str">
        <f t="shared" si="112"/>
        <v/>
      </c>
      <c r="L160" t="str">
        <f t="shared" si="113"/>
        <v/>
      </c>
      <c r="M160" t="str">
        <f t="shared" si="114"/>
        <v/>
      </c>
      <c r="N160" t="str">
        <f t="shared" si="115"/>
        <v/>
      </c>
      <c r="O160" t="str">
        <f t="shared" si="116"/>
        <v/>
      </c>
      <c r="P160" t="str">
        <f t="shared" si="117"/>
        <v/>
      </c>
      <c r="Q160" t="str">
        <f t="shared" si="118"/>
        <v/>
      </c>
      <c r="R160" t="str">
        <f t="shared" si="119"/>
        <v/>
      </c>
      <c r="S160" t="str">
        <f t="shared" si="120"/>
        <v/>
      </c>
      <c r="T160" t="str">
        <f t="shared" si="121"/>
        <v/>
      </c>
      <c r="U160" t="str">
        <f t="shared" si="122"/>
        <v/>
      </c>
      <c r="V160" t="str">
        <f t="shared" si="123"/>
        <v/>
      </c>
      <c r="W160" t="str">
        <f t="shared" si="124"/>
        <v/>
      </c>
      <c r="X160" t="str">
        <f t="shared" si="125"/>
        <v/>
      </c>
      <c r="Y160" t="str">
        <f t="shared" si="126"/>
        <v>Műszaki szaknyelv II. (angol), 1. csop. ()</v>
      </c>
      <c r="Z160" t="str">
        <f t="shared" si="127"/>
        <v/>
      </c>
      <c r="AA160" t="str">
        <f t="shared" si="128"/>
        <v/>
      </c>
      <c r="AB160" t="str">
        <f t="shared" si="129"/>
        <v/>
      </c>
      <c r="AC160" t="str">
        <f t="shared" si="130"/>
        <v/>
      </c>
      <c r="AD160" t="str">
        <f t="shared" si="131"/>
        <v/>
      </c>
      <c r="AE160" t="str">
        <f t="shared" si="132"/>
        <v/>
      </c>
      <c r="AF160" t="str">
        <f t="shared" si="133"/>
        <v/>
      </c>
      <c r="AG160" t="str">
        <f t="shared" si="134"/>
        <v/>
      </c>
      <c r="AH160" t="str">
        <f t="shared" si="135"/>
        <v/>
      </c>
      <c r="AI160" t="str">
        <f t="shared" si="136"/>
        <v/>
      </c>
      <c r="AJ160" t="str">
        <f t="shared" si="137"/>
        <v/>
      </c>
      <c r="AK160" t="str">
        <f t="shared" si="138"/>
        <v>2144</v>
      </c>
      <c r="AL160" t="str">
        <f t="shared" si="139"/>
        <v/>
      </c>
      <c r="AM160" t="str">
        <f t="shared" si="140"/>
        <v/>
      </c>
      <c r="AN160" t="str">
        <f t="shared" si="141"/>
        <v/>
      </c>
      <c r="AO160" t="str">
        <f t="shared" si="142"/>
        <v/>
      </c>
      <c r="AP160" t="str">
        <f t="shared" si="143"/>
        <v/>
      </c>
      <c r="AQ160" t="str">
        <f t="shared" si="144"/>
        <v/>
      </c>
      <c r="AR160" t="str">
        <f t="shared" si="145"/>
        <v/>
      </c>
      <c r="AS160" t="str">
        <f t="shared" si="146"/>
        <v/>
      </c>
      <c r="AT160" t="str">
        <f t="shared" si="147"/>
        <v/>
      </c>
      <c r="AU160" t="str">
        <f t="shared" si="148"/>
        <v/>
      </c>
      <c r="AV160" t="str">
        <f t="shared" si="149"/>
        <v/>
      </c>
      <c r="AW160" t="str">
        <f t="shared" si="150"/>
        <v/>
      </c>
      <c r="AX160" t="str">
        <f t="shared" si="151"/>
        <v>Műszaki szaknyelv II. (angol), 1. csop. (213)</v>
      </c>
      <c r="AY160" s="2">
        <v>214</v>
      </c>
      <c r="AZ160" s="2">
        <v>4</v>
      </c>
      <c r="BA160" s="18">
        <f>VLOOKUP(AY160,segéd!$F$9:$G$38,2,FALSE)</f>
        <v>46067</v>
      </c>
      <c r="BB160" s="2" t="str">
        <f>VLOOKUP(AZ160,segéd!$F$1:$G$7,2,FALSE)</f>
        <v>13.30-15.00</v>
      </c>
      <c r="BC160" t="s">
        <v>295</v>
      </c>
      <c r="BD160" t="s">
        <v>308</v>
      </c>
      <c r="BE160" t="s">
        <v>164</v>
      </c>
      <c r="BG160" s="2">
        <v>213</v>
      </c>
      <c r="BJ160" s="2">
        <f t="shared" si="152"/>
        <v>19</v>
      </c>
      <c r="BK160" s="2" t="str">
        <f>IF(BF160="","",VLOOKUP(BC160,segéd!O:P,2,FALSE))</f>
        <v/>
      </c>
      <c r="BL160" s="2">
        <f>IF(BG160="","",VLOOKUP(BC160,segéd!T:U,2,FALSE))</f>
        <v>19</v>
      </c>
      <c r="BM160" s="2"/>
      <c r="BN160" s="2"/>
      <c r="BO160" s="2"/>
      <c r="BP160" s="2"/>
      <c r="BQ160" s="2"/>
      <c r="BR160" s="2"/>
      <c r="BS160" s="2"/>
      <c r="BT160" s="2"/>
      <c r="BU160" s="2"/>
      <c r="BZ160" s="2"/>
      <c r="CA160" s="2"/>
      <c r="CD160" s="2"/>
      <c r="CE160" s="2"/>
      <c r="CF160" s="19"/>
      <c r="CG160" s="2"/>
      <c r="CJ160" s="2"/>
      <c r="CP160" s="2">
        <v>23</v>
      </c>
      <c r="CQ160" s="2"/>
      <c r="CR160" s="2"/>
      <c r="CS160" s="2"/>
      <c r="CU160" s="2"/>
      <c r="CV160" s="2"/>
      <c r="DA160" s="19"/>
    </row>
    <row r="161" spans="1:105" x14ac:dyDescent="0.3">
      <c r="A161" t="str">
        <f t="shared" si="102"/>
        <v>2144</v>
      </c>
      <c r="B161" t="str">
        <f t="shared" si="103"/>
        <v xml:space="preserve">Műszaki szaknyelv II. (angol), 2. csop. </v>
      </c>
      <c r="C161" t="str">
        <f t="shared" si="104"/>
        <v>4082144</v>
      </c>
      <c r="D161" t="str">
        <f t="shared" si="105"/>
        <v>Műszaki szaknyelv II. (angol), 2. csop. 19</v>
      </c>
      <c r="E161" t="str">
        <f t="shared" si="106"/>
        <v>Nagy Mónika2144</v>
      </c>
      <c r="F161" s="24" t="str">
        <f t="shared" si="107"/>
        <v>Műszaki szaknyelv II. (angol), 2. csop. (Tb. 408)</v>
      </c>
      <c r="G161" t="str">
        <f t="shared" si="108"/>
        <v/>
      </c>
      <c r="H161" t="str">
        <f t="shared" si="109"/>
        <v/>
      </c>
      <c r="I161" t="str">
        <f t="shared" si="110"/>
        <v/>
      </c>
      <c r="J161" t="str">
        <f t="shared" si="111"/>
        <v/>
      </c>
      <c r="K161" t="str">
        <f t="shared" si="112"/>
        <v/>
      </c>
      <c r="L161" t="str">
        <f t="shared" si="113"/>
        <v/>
      </c>
      <c r="M161" t="str">
        <f t="shared" si="114"/>
        <v/>
      </c>
      <c r="N161" t="str">
        <f t="shared" si="115"/>
        <v/>
      </c>
      <c r="O161" t="str">
        <f t="shared" si="116"/>
        <v/>
      </c>
      <c r="P161" t="str">
        <f t="shared" si="117"/>
        <v/>
      </c>
      <c r="Q161" t="str">
        <f t="shared" si="118"/>
        <v/>
      </c>
      <c r="R161" t="str">
        <f t="shared" si="119"/>
        <v/>
      </c>
      <c r="S161" t="str">
        <f t="shared" si="120"/>
        <v/>
      </c>
      <c r="T161" t="str">
        <f t="shared" si="121"/>
        <v/>
      </c>
      <c r="U161" t="str">
        <f t="shared" si="122"/>
        <v/>
      </c>
      <c r="V161" t="str">
        <f t="shared" si="123"/>
        <v/>
      </c>
      <c r="W161" t="str">
        <f t="shared" si="124"/>
        <v/>
      </c>
      <c r="X161" t="str">
        <f t="shared" si="125"/>
        <v/>
      </c>
      <c r="Y161" t="str">
        <f t="shared" si="126"/>
        <v>Műszaki szaknyelv II. (angol), 2. csop. ()</v>
      </c>
      <c r="Z161" t="str">
        <f t="shared" si="127"/>
        <v/>
      </c>
      <c r="AA161" t="str">
        <f t="shared" si="128"/>
        <v/>
      </c>
      <c r="AB161" t="str">
        <f t="shared" si="129"/>
        <v/>
      </c>
      <c r="AC161" t="str">
        <f t="shared" si="130"/>
        <v/>
      </c>
      <c r="AD161" t="str">
        <f t="shared" si="131"/>
        <v/>
      </c>
      <c r="AE161" t="str">
        <f t="shared" si="132"/>
        <v/>
      </c>
      <c r="AF161" t="str">
        <f t="shared" si="133"/>
        <v/>
      </c>
      <c r="AG161" t="str">
        <f t="shared" si="134"/>
        <v/>
      </c>
      <c r="AH161" t="str">
        <f t="shared" si="135"/>
        <v/>
      </c>
      <c r="AI161" t="str">
        <f t="shared" si="136"/>
        <v/>
      </c>
      <c r="AJ161" t="str">
        <f t="shared" si="137"/>
        <v/>
      </c>
      <c r="AK161" t="str">
        <f t="shared" si="138"/>
        <v>2144</v>
      </c>
      <c r="AL161" t="str">
        <f t="shared" si="139"/>
        <v/>
      </c>
      <c r="AM161" t="str">
        <f t="shared" si="140"/>
        <v/>
      </c>
      <c r="AN161" t="str">
        <f t="shared" si="141"/>
        <v/>
      </c>
      <c r="AO161" t="str">
        <f t="shared" si="142"/>
        <v/>
      </c>
      <c r="AP161" t="str">
        <f t="shared" si="143"/>
        <v/>
      </c>
      <c r="AQ161" t="str">
        <f t="shared" si="144"/>
        <v/>
      </c>
      <c r="AR161" t="str">
        <f t="shared" si="145"/>
        <v/>
      </c>
      <c r="AS161" t="str">
        <f t="shared" si="146"/>
        <v/>
      </c>
      <c r="AT161" t="str">
        <f t="shared" si="147"/>
        <v/>
      </c>
      <c r="AU161" t="str">
        <f t="shared" si="148"/>
        <v/>
      </c>
      <c r="AV161" t="str">
        <f t="shared" si="149"/>
        <v/>
      </c>
      <c r="AW161" t="str">
        <f t="shared" si="150"/>
        <v/>
      </c>
      <c r="AX161" t="str">
        <f t="shared" si="151"/>
        <v>Műszaki szaknyelv II. (angol), 2. csop. (408)</v>
      </c>
      <c r="AY161" s="2">
        <v>214</v>
      </c>
      <c r="AZ161" s="2">
        <v>4</v>
      </c>
      <c r="BA161" s="18">
        <f>VLOOKUP(AY161,segéd!$F$9:$G$38,2,FALSE)</f>
        <v>46067</v>
      </c>
      <c r="BB161" s="2" t="str">
        <f>VLOOKUP(AZ161,segéd!$F$1:$G$7,2,FALSE)</f>
        <v>13.30-15.00</v>
      </c>
      <c r="BC161" t="s">
        <v>296</v>
      </c>
      <c r="BD161" t="s">
        <v>441</v>
      </c>
      <c r="BE161" t="s">
        <v>164</v>
      </c>
      <c r="BG161" s="2">
        <v>408</v>
      </c>
      <c r="BJ161" s="2">
        <f t="shared" si="152"/>
        <v>19</v>
      </c>
      <c r="BK161" s="2" t="str">
        <f>IF(BF161="","",VLOOKUP(BC161,segéd!O:P,2,FALSE))</f>
        <v/>
      </c>
      <c r="BL161" s="2">
        <f>IF(BG161="","",VLOOKUP(BC161,segéd!T:U,2,FALSE))</f>
        <v>19</v>
      </c>
      <c r="BM161" s="2"/>
      <c r="BN161" s="2"/>
      <c r="BO161" s="2"/>
      <c r="BP161" s="2"/>
      <c r="BQ161" s="2"/>
      <c r="BR161" s="2"/>
      <c r="BS161" s="2"/>
      <c r="BT161" s="2"/>
      <c r="BU161" s="2"/>
      <c r="BZ161" s="2"/>
      <c r="CA161" s="2"/>
      <c r="CD161" s="2"/>
      <c r="CE161" s="2"/>
      <c r="CF161" s="19"/>
      <c r="CG161" s="2"/>
      <c r="CJ161" s="2"/>
      <c r="CP161" s="2">
        <v>20</v>
      </c>
      <c r="CQ161" s="2"/>
      <c r="CR161" s="2"/>
      <c r="CS161" s="2"/>
      <c r="CU161" s="2"/>
      <c r="CV161" s="2"/>
      <c r="DA161" s="19"/>
    </row>
    <row r="162" spans="1:105" x14ac:dyDescent="0.3">
      <c r="A162" t="str">
        <f t="shared" si="102"/>
        <v>2062144</v>
      </c>
      <c r="B162" t="str">
        <f t="shared" si="103"/>
        <v>SMART marketingkoncepció (Tb.-ről web) 8</v>
      </c>
      <c r="C162" t="str">
        <f t="shared" si="104"/>
        <v>2162144</v>
      </c>
      <c r="D162" t="str">
        <f t="shared" si="105"/>
        <v>SMART marketingkoncepció (Tb.-ről web) 5</v>
      </c>
      <c r="E162" t="str">
        <f t="shared" si="106"/>
        <v>Várnai Ibolya2144</v>
      </c>
      <c r="F162" s="24" t="str">
        <f t="shared" si="107"/>
        <v>SMART marketingkoncepció (Tb. 216, Tb.-ről web)</v>
      </c>
      <c r="G162" t="str">
        <f t="shared" si="108"/>
        <v/>
      </c>
      <c r="H162" t="str">
        <f t="shared" si="109"/>
        <v/>
      </c>
      <c r="I162" t="str">
        <f t="shared" si="110"/>
        <v/>
      </c>
      <c r="J162" t="str">
        <f t="shared" si="111"/>
        <v/>
      </c>
      <c r="K162" t="str">
        <f t="shared" si="112"/>
        <v/>
      </c>
      <c r="L162" t="str">
        <f t="shared" si="113"/>
        <v/>
      </c>
      <c r="M162" t="str">
        <f t="shared" si="114"/>
        <v/>
      </c>
      <c r="N162" t="str">
        <f t="shared" si="115"/>
        <v/>
      </c>
      <c r="O162" t="str">
        <f t="shared" si="116"/>
        <v/>
      </c>
      <c r="P162" t="str">
        <f t="shared" si="117"/>
        <v/>
      </c>
      <c r="Q162" t="str">
        <f t="shared" si="118"/>
        <v/>
      </c>
      <c r="R162" t="str">
        <f t="shared" si="119"/>
        <v/>
      </c>
      <c r="S162" t="str">
        <f t="shared" si="120"/>
        <v/>
      </c>
      <c r="T162" t="str">
        <f t="shared" si="121"/>
        <v/>
      </c>
      <c r="U162" t="str">
        <f t="shared" si="122"/>
        <v/>
      </c>
      <c r="V162" t="str">
        <f t="shared" si="123"/>
        <v/>
      </c>
      <c r="W162" t="str">
        <f t="shared" si="124"/>
        <v>2144</v>
      </c>
      <c r="X162" t="str">
        <f t="shared" si="125"/>
        <v/>
      </c>
      <c r="Y162" t="str">
        <f t="shared" si="126"/>
        <v>SMART marketingkoncepció (206, Tb.-ről web)</v>
      </c>
      <c r="Z162" t="str">
        <f t="shared" si="127"/>
        <v/>
      </c>
      <c r="AA162" t="str">
        <f t="shared" si="128"/>
        <v/>
      </c>
      <c r="AB162" t="str">
        <f t="shared" si="129"/>
        <v/>
      </c>
      <c r="AC162" t="str">
        <f t="shared" si="130"/>
        <v/>
      </c>
      <c r="AD162" t="str">
        <f t="shared" si="131"/>
        <v/>
      </c>
      <c r="AE162" t="str">
        <f t="shared" si="132"/>
        <v/>
      </c>
      <c r="AF162" t="str">
        <f t="shared" si="133"/>
        <v/>
      </c>
      <c r="AG162" t="str">
        <f t="shared" si="134"/>
        <v/>
      </c>
      <c r="AH162" t="str">
        <f t="shared" si="135"/>
        <v/>
      </c>
      <c r="AI162" t="str">
        <f t="shared" si="136"/>
        <v/>
      </c>
      <c r="AJ162" t="str">
        <f t="shared" si="137"/>
        <v/>
      </c>
      <c r="AK162" t="str">
        <f t="shared" si="138"/>
        <v/>
      </c>
      <c r="AL162" t="str">
        <f t="shared" si="139"/>
        <v/>
      </c>
      <c r="AM162" t="str">
        <f t="shared" si="140"/>
        <v/>
      </c>
      <c r="AN162" t="str">
        <f t="shared" si="141"/>
        <v/>
      </c>
      <c r="AO162" t="str">
        <f t="shared" si="142"/>
        <v/>
      </c>
      <c r="AP162" t="str">
        <f t="shared" si="143"/>
        <v>2144</v>
      </c>
      <c r="AQ162" t="str">
        <f t="shared" si="144"/>
        <v/>
      </c>
      <c r="AR162" t="str">
        <f t="shared" si="145"/>
        <v/>
      </c>
      <c r="AS162" t="str">
        <f t="shared" si="146"/>
        <v/>
      </c>
      <c r="AT162" t="str">
        <f t="shared" si="147"/>
        <v/>
      </c>
      <c r="AU162" t="str">
        <f t="shared" si="148"/>
        <v/>
      </c>
      <c r="AV162" t="str">
        <f t="shared" si="149"/>
        <v/>
      </c>
      <c r="AW162" t="str">
        <f t="shared" si="150"/>
        <v/>
      </c>
      <c r="AX162" t="str">
        <f t="shared" si="151"/>
        <v>SMART marketingkoncepció (216, Tb.-ről web)</v>
      </c>
      <c r="AY162" s="2">
        <v>214</v>
      </c>
      <c r="AZ162" s="2">
        <v>4</v>
      </c>
      <c r="BA162" s="18">
        <f>VLOOKUP(AY162,segéd!$F$9:$G$38,2,FALSE)</f>
        <v>46067</v>
      </c>
      <c r="BB162" s="2" t="str">
        <f>VLOOKUP(AZ162,segéd!$F$1:$G$7,2,FALSE)</f>
        <v>13.30-15.00</v>
      </c>
      <c r="BC162" t="s">
        <v>394</v>
      </c>
      <c r="BD162" t="s">
        <v>310</v>
      </c>
      <c r="BE162" t="s">
        <v>167</v>
      </c>
      <c r="BF162" s="19">
        <v>206</v>
      </c>
      <c r="BG162" s="2">
        <v>216</v>
      </c>
      <c r="BH162" s="2" t="s">
        <v>76</v>
      </c>
      <c r="BI162" s="30" t="s">
        <v>1973</v>
      </c>
      <c r="BJ162" s="2">
        <f t="shared" si="152"/>
        <v>13</v>
      </c>
      <c r="BK162" s="2">
        <f>IF(BF162="","",VLOOKUP(BC162,segéd!O:P,2,FALSE))</f>
        <v>8</v>
      </c>
      <c r="BL162" s="2">
        <f>IF(BG162="","",VLOOKUP(BC162,segéd!T:U,2,FALSE))</f>
        <v>5</v>
      </c>
      <c r="BP162" s="2"/>
      <c r="BQ162" s="2"/>
      <c r="BR162" s="2"/>
      <c r="BV162" s="2"/>
      <c r="BW162" s="2"/>
      <c r="BX162" s="2"/>
      <c r="BY162" s="2"/>
      <c r="BZ162" s="2"/>
      <c r="CA162" s="2"/>
      <c r="CB162" s="2"/>
      <c r="CC162" s="2">
        <v>8</v>
      </c>
      <c r="CD162" s="2"/>
      <c r="CH162" s="2"/>
      <c r="CI162" s="2"/>
      <c r="CM162" s="2"/>
      <c r="CN162" s="2"/>
      <c r="CO162" s="2"/>
      <c r="CP162" s="2"/>
      <c r="CR162" s="2"/>
      <c r="CS162" s="2"/>
      <c r="CT162" s="2"/>
      <c r="CU162" s="2">
        <v>6</v>
      </c>
      <c r="CV162" s="2"/>
      <c r="CY162" s="2"/>
    </row>
    <row r="163" spans="1:105" x14ac:dyDescent="0.3">
      <c r="A163" t="str">
        <f t="shared" si="102"/>
        <v>2012144</v>
      </c>
      <c r="B163" t="str">
        <f t="shared" si="103"/>
        <v>Statisztika I. (web) 59</v>
      </c>
      <c r="C163" t="str">
        <f t="shared" si="104"/>
        <v>2144</v>
      </c>
      <c r="D163" t="str">
        <f t="shared" si="105"/>
        <v xml:space="preserve">Statisztika I. (web) </v>
      </c>
      <c r="E163" t="str">
        <f t="shared" si="106"/>
        <v>Piroska László2144</v>
      </c>
      <c r="F163" s="24" t="str">
        <f t="shared" si="107"/>
        <v>Statisztika I. (Bp. 201, web)</v>
      </c>
      <c r="G163" t="str">
        <f t="shared" si="108"/>
        <v>2144</v>
      </c>
      <c r="H163" t="str">
        <f t="shared" si="109"/>
        <v>2144</v>
      </c>
      <c r="I163" t="str">
        <f t="shared" si="110"/>
        <v/>
      </c>
      <c r="J163" t="str">
        <f t="shared" si="111"/>
        <v/>
      </c>
      <c r="K163" t="str">
        <f t="shared" si="112"/>
        <v/>
      </c>
      <c r="L163" t="str">
        <f t="shared" si="113"/>
        <v/>
      </c>
      <c r="M163" t="str">
        <f t="shared" si="114"/>
        <v/>
      </c>
      <c r="N163" t="str">
        <f t="shared" si="115"/>
        <v/>
      </c>
      <c r="O163" t="str">
        <f t="shared" si="116"/>
        <v/>
      </c>
      <c r="P163" t="str">
        <f t="shared" si="117"/>
        <v/>
      </c>
      <c r="Q163" t="str">
        <f t="shared" si="118"/>
        <v/>
      </c>
      <c r="R163" t="str">
        <f t="shared" si="119"/>
        <v/>
      </c>
      <c r="S163" t="str">
        <f t="shared" si="120"/>
        <v/>
      </c>
      <c r="T163" t="str">
        <f t="shared" si="121"/>
        <v/>
      </c>
      <c r="U163" t="str">
        <f t="shared" si="122"/>
        <v/>
      </c>
      <c r="V163" t="str">
        <f t="shared" si="123"/>
        <v/>
      </c>
      <c r="W163" t="str">
        <f t="shared" si="124"/>
        <v/>
      </c>
      <c r="X163" t="str">
        <f t="shared" si="125"/>
        <v/>
      </c>
      <c r="Y163" t="str">
        <f t="shared" si="126"/>
        <v>Statisztika I. (201, web)</v>
      </c>
      <c r="Z163" t="str">
        <f t="shared" si="127"/>
        <v/>
      </c>
      <c r="AA163" t="str">
        <f t="shared" si="128"/>
        <v/>
      </c>
      <c r="AB163" t="str">
        <f t="shared" si="129"/>
        <v/>
      </c>
      <c r="AC163" t="str">
        <f t="shared" si="130"/>
        <v/>
      </c>
      <c r="AD163" t="str">
        <f t="shared" si="131"/>
        <v/>
      </c>
      <c r="AE163" t="str">
        <f t="shared" si="132"/>
        <v/>
      </c>
      <c r="AF163" t="str">
        <f t="shared" si="133"/>
        <v/>
      </c>
      <c r="AG163" t="str">
        <f t="shared" si="134"/>
        <v/>
      </c>
      <c r="AH163" t="str">
        <f t="shared" si="135"/>
        <v/>
      </c>
      <c r="AI163" t="str">
        <f t="shared" si="136"/>
        <v/>
      </c>
      <c r="AJ163" t="str">
        <f t="shared" si="137"/>
        <v/>
      </c>
      <c r="AK163" t="str">
        <f t="shared" si="138"/>
        <v/>
      </c>
      <c r="AL163" t="str">
        <f t="shared" si="139"/>
        <v/>
      </c>
      <c r="AM163" t="str">
        <f t="shared" si="140"/>
        <v/>
      </c>
      <c r="AN163" t="str">
        <f t="shared" si="141"/>
        <v/>
      </c>
      <c r="AO163" t="str">
        <f t="shared" si="142"/>
        <v/>
      </c>
      <c r="AP163" t="str">
        <f t="shared" si="143"/>
        <v/>
      </c>
      <c r="AQ163" t="str">
        <f t="shared" si="144"/>
        <v/>
      </c>
      <c r="AR163" t="str">
        <f t="shared" si="145"/>
        <v/>
      </c>
      <c r="AS163" t="str">
        <f t="shared" si="146"/>
        <v/>
      </c>
      <c r="AT163" t="str">
        <f t="shared" si="147"/>
        <v/>
      </c>
      <c r="AU163" t="str">
        <f t="shared" si="148"/>
        <v/>
      </c>
      <c r="AV163" t="str">
        <f t="shared" si="149"/>
        <v/>
      </c>
      <c r="AW163" t="str">
        <f t="shared" si="150"/>
        <v/>
      </c>
      <c r="AX163" t="str">
        <f t="shared" si="151"/>
        <v>Statisztika I. (, web)</v>
      </c>
      <c r="AY163" s="2">
        <v>214</v>
      </c>
      <c r="AZ163" s="2">
        <v>4</v>
      </c>
      <c r="BA163" s="18">
        <f>VLOOKUP(AY163,segéd!$F$9:$G$38,2,FALSE)</f>
        <v>46067</v>
      </c>
      <c r="BB163" s="2" t="str">
        <f>VLOOKUP(AZ163,segéd!$F$1:$G$7,2,FALSE)</f>
        <v>13.30-15.00</v>
      </c>
      <c r="BC163" t="s">
        <v>30</v>
      </c>
      <c r="BD163" t="s">
        <v>31</v>
      </c>
      <c r="BE163" t="s">
        <v>165</v>
      </c>
      <c r="BF163" s="19">
        <v>201</v>
      </c>
      <c r="BH163" s="2" t="s">
        <v>66</v>
      </c>
      <c r="BI163" s="30" t="s">
        <v>2040</v>
      </c>
      <c r="BJ163" s="2">
        <f t="shared" si="152"/>
        <v>59</v>
      </c>
      <c r="BK163" s="2">
        <f>IF(BF163="","",VLOOKUP(BC163,segéd!O:P,2,FALSE))</f>
        <v>59</v>
      </c>
      <c r="BL163" s="2" t="str">
        <f>IF(BG163="","",VLOOKUP(BC163,segéd!T:U,2,FALSE))</f>
        <v/>
      </c>
      <c r="BM163" s="2">
        <v>62</v>
      </c>
      <c r="BN163" s="2">
        <v>14</v>
      </c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H163" s="2"/>
      <c r="CI163" s="2"/>
      <c r="CJ163" s="2"/>
      <c r="CK163" s="2"/>
      <c r="CL163" s="2"/>
      <c r="CM163" s="2"/>
      <c r="CN163" s="2"/>
      <c r="CO163" s="2"/>
      <c r="CP163" s="2"/>
      <c r="CR163" s="2"/>
      <c r="CS163" s="2"/>
      <c r="CT163" s="2"/>
      <c r="CU163" s="2"/>
      <c r="CV163" s="2"/>
      <c r="CY163" s="2"/>
    </row>
    <row r="164" spans="1:105" x14ac:dyDescent="0.3">
      <c r="A164" t="str">
        <f t="shared" si="102"/>
        <v>2144</v>
      </c>
      <c r="B164" t="str">
        <f t="shared" si="103"/>
        <v xml:space="preserve">Számvitel II. (web) </v>
      </c>
      <c r="C164" t="str">
        <f t="shared" si="104"/>
        <v>2172144</v>
      </c>
      <c r="D164" t="str">
        <f t="shared" si="105"/>
        <v>Számvitel II. (web) 20</v>
      </c>
      <c r="E164" t="str">
        <f t="shared" si="106"/>
        <v>Labossa Ildikó2144</v>
      </c>
      <c r="F164" s="24" t="str">
        <f t="shared" si="107"/>
        <v>Számvitel II. (Tb. 217, web)</v>
      </c>
      <c r="G164" t="str">
        <f t="shared" si="108"/>
        <v/>
      </c>
      <c r="H164" t="str">
        <f t="shared" si="109"/>
        <v/>
      </c>
      <c r="I164" t="str">
        <f t="shared" si="110"/>
        <v/>
      </c>
      <c r="J164" t="str">
        <f t="shared" si="111"/>
        <v/>
      </c>
      <c r="K164" t="str">
        <f t="shared" si="112"/>
        <v/>
      </c>
      <c r="L164" t="str">
        <f t="shared" si="113"/>
        <v/>
      </c>
      <c r="M164" t="str">
        <f t="shared" si="114"/>
        <v/>
      </c>
      <c r="N164" t="str">
        <f t="shared" si="115"/>
        <v/>
      </c>
      <c r="O164" t="str">
        <f t="shared" si="116"/>
        <v/>
      </c>
      <c r="P164" t="str">
        <f t="shared" si="117"/>
        <v/>
      </c>
      <c r="Q164" t="str">
        <f t="shared" si="118"/>
        <v/>
      </c>
      <c r="R164" t="str">
        <f t="shared" si="119"/>
        <v/>
      </c>
      <c r="S164" t="str">
        <f t="shared" si="120"/>
        <v/>
      </c>
      <c r="T164" t="str">
        <f t="shared" si="121"/>
        <v/>
      </c>
      <c r="U164" t="str">
        <f t="shared" si="122"/>
        <v/>
      </c>
      <c r="V164" t="str">
        <f t="shared" si="123"/>
        <v/>
      </c>
      <c r="W164" t="str">
        <f t="shared" si="124"/>
        <v/>
      </c>
      <c r="X164" t="str">
        <f t="shared" si="125"/>
        <v/>
      </c>
      <c r="Y164" t="str">
        <f t="shared" si="126"/>
        <v>Számvitel II. (, web)</v>
      </c>
      <c r="Z164" t="str">
        <f t="shared" si="127"/>
        <v/>
      </c>
      <c r="AA164" t="str">
        <f t="shared" si="128"/>
        <v/>
      </c>
      <c r="AB164" t="str">
        <f t="shared" si="129"/>
        <v/>
      </c>
      <c r="AC164" t="str">
        <f t="shared" si="130"/>
        <v/>
      </c>
      <c r="AD164" t="str">
        <f t="shared" si="131"/>
        <v/>
      </c>
      <c r="AE164" t="str">
        <f t="shared" si="132"/>
        <v>2144</v>
      </c>
      <c r="AF164" t="str">
        <f t="shared" si="133"/>
        <v>2144</v>
      </c>
      <c r="AG164" t="str">
        <f t="shared" si="134"/>
        <v>2144</v>
      </c>
      <c r="AH164" t="str">
        <f t="shared" si="135"/>
        <v/>
      </c>
      <c r="AI164" t="str">
        <f t="shared" si="136"/>
        <v/>
      </c>
      <c r="AJ164" t="str">
        <f t="shared" si="137"/>
        <v/>
      </c>
      <c r="AK164" t="str">
        <f t="shared" si="138"/>
        <v/>
      </c>
      <c r="AL164" t="str">
        <f t="shared" si="139"/>
        <v/>
      </c>
      <c r="AM164" t="str">
        <f t="shared" si="140"/>
        <v/>
      </c>
      <c r="AN164" t="str">
        <f t="shared" si="141"/>
        <v/>
      </c>
      <c r="AO164" t="str">
        <f t="shared" si="142"/>
        <v/>
      </c>
      <c r="AP164" t="str">
        <f t="shared" si="143"/>
        <v/>
      </c>
      <c r="AQ164" t="str">
        <f t="shared" si="144"/>
        <v/>
      </c>
      <c r="AR164" t="str">
        <f t="shared" si="145"/>
        <v/>
      </c>
      <c r="AS164" t="str">
        <f t="shared" si="146"/>
        <v/>
      </c>
      <c r="AT164" t="str">
        <f t="shared" si="147"/>
        <v/>
      </c>
      <c r="AU164" t="str">
        <f t="shared" si="148"/>
        <v/>
      </c>
      <c r="AV164" t="str">
        <f t="shared" si="149"/>
        <v/>
      </c>
      <c r="AW164" t="str">
        <f t="shared" si="150"/>
        <v/>
      </c>
      <c r="AX164" t="str">
        <f t="shared" si="151"/>
        <v>Számvitel II. (217, web)</v>
      </c>
      <c r="AY164" s="2">
        <v>214</v>
      </c>
      <c r="AZ164" s="2">
        <v>4</v>
      </c>
      <c r="BA164" s="18">
        <f>VLOOKUP(AY164,segéd!$F$9:$G$38,2,FALSE)</f>
        <v>46067</v>
      </c>
      <c r="BB164" s="2" t="str">
        <f>VLOOKUP(AZ164,segéd!$F$1:$G$7,2,FALSE)</f>
        <v>13.30-15.00</v>
      </c>
      <c r="BC164" t="s">
        <v>67</v>
      </c>
      <c r="BD164" s="20" t="s">
        <v>186</v>
      </c>
      <c r="BE164" t="s">
        <v>164</v>
      </c>
      <c r="BG164" s="2">
        <v>217</v>
      </c>
      <c r="BH164" s="2" t="s">
        <v>66</v>
      </c>
      <c r="BI164" s="30" t="s">
        <v>1974</v>
      </c>
      <c r="BJ164" s="2">
        <f t="shared" si="152"/>
        <v>20</v>
      </c>
      <c r="BK164" s="2" t="str">
        <f>IF(BF164="","",VLOOKUP(BC164,segéd!O:P,2,FALSE))</f>
        <v/>
      </c>
      <c r="BL164" s="2">
        <f>IF(BG164="","",VLOOKUP(BC164,segéd!T:U,2,FALSE))</f>
        <v>20</v>
      </c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H164" s="2"/>
      <c r="CI164" s="2"/>
      <c r="CJ164" s="2">
        <v>3</v>
      </c>
      <c r="CK164" s="2">
        <v>7</v>
      </c>
      <c r="CL164" s="2">
        <v>10</v>
      </c>
      <c r="CM164" s="2"/>
      <c r="CN164" s="2"/>
      <c r="CO164" s="2"/>
      <c r="CP164" s="2"/>
      <c r="CR164" s="2"/>
      <c r="CS164" s="2"/>
      <c r="CT164" s="2"/>
      <c r="CU164" s="2"/>
      <c r="CV164" s="2"/>
      <c r="CY164" s="2"/>
    </row>
    <row r="165" spans="1:105" x14ac:dyDescent="0.3">
      <c r="A165" t="str">
        <f t="shared" si="102"/>
        <v>2022144</v>
      </c>
      <c r="B165" t="str">
        <f t="shared" si="103"/>
        <v>Számvitel II. (web) 23</v>
      </c>
      <c r="C165" t="str">
        <f t="shared" si="104"/>
        <v>2144</v>
      </c>
      <c r="D165" t="str">
        <f t="shared" si="105"/>
        <v xml:space="preserve">Számvitel II. (web) </v>
      </c>
      <c r="E165" t="str">
        <f t="shared" si="106"/>
        <v>Péter Sára2144</v>
      </c>
      <c r="F165" s="24" t="str">
        <f t="shared" si="107"/>
        <v>Számvitel II. (Bp. 202, web)</v>
      </c>
      <c r="G165" t="str">
        <f t="shared" si="108"/>
        <v/>
      </c>
      <c r="H165" t="str">
        <f t="shared" si="109"/>
        <v/>
      </c>
      <c r="I165" t="str">
        <f t="shared" si="110"/>
        <v/>
      </c>
      <c r="J165" t="str">
        <f t="shared" si="111"/>
        <v/>
      </c>
      <c r="K165" t="str">
        <f t="shared" si="112"/>
        <v/>
      </c>
      <c r="L165" t="str">
        <f t="shared" si="113"/>
        <v/>
      </c>
      <c r="M165" t="str">
        <f t="shared" si="114"/>
        <v>2144</v>
      </c>
      <c r="N165" t="str">
        <f t="shared" si="115"/>
        <v>2144</v>
      </c>
      <c r="O165" t="str">
        <f t="shared" si="116"/>
        <v>2144</v>
      </c>
      <c r="P165" t="str">
        <f t="shared" si="117"/>
        <v/>
      </c>
      <c r="Q165" t="str">
        <f t="shared" si="118"/>
        <v/>
      </c>
      <c r="R165" t="str">
        <f t="shared" si="119"/>
        <v/>
      </c>
      <c r="S165" t="str">
        <f t="shared" si="120"/>
        <v/>
      </c>
      <c r="T165" t="str">
        <f t="shared" si="121"/>
        <v/>
      </c>
      <c r="U165" t="str">
        <f t="shared" si="122"/>
        <v/>
      </c>
      <c r="V165" t="str">
        <f t="shared" si="123"/>
        <v/>
      </c>
      <c r="W165" t="str">
        <f t="shared" si="124"/>
        <v/>
      </c>
      <c r="X165" t="str">
        <f t="shared" si="125"/>
        <v/>
      </c>
      <c r="Y165" t="str">
        <f t="shared" si="126"/>
        <v>Számvitel II. (202, web)</v>
      </c>
      <c r="Z165" t="str">
        <f t="shared" si="127"/>
        <v/>
      </c>
      <c r="AA165" t="str">
        <f t="shared" si="128"/>
        <v/>
      </c>
      <c r="AB165" t="str">
        <f t="shared" si="129"/>
        <v/>
      </c>
      <c r="AC165" t="str">
        <f t="shared" si="130"/>
        <v/>
      </c>
      <c r="AD165" t="str">
        <f t="shared" si="131"/>
        <v/>
      </c>
      <c r="AE165" t="str">
        <f t="shared" si="132"/>
        <v/>
      </c>
      <c r="AF165" t="str">
        <f t="shared" si="133"/>
        <v/>
      </c>
      <c r="AG165" t="str">
        <f t="shared" si="134"/>
        <v/>
      </c>
      <c r="AH165" t="str">
        <f t="shared" si="135"/>
        <v/>
      </c>
      <c r="AI165" t="str">
        <f t="shared" si="136"/>
        <v/>
      </c>
      <c r="AJ165" t="str">
        <f t="shared" si="137"/>
        <v/>
      </c>
      <c r="AK165" t="str">
        <f t="shared" si="138"/>
        <v/>
      </c>
      <c r="AL165" t="str">
        <f t="shared" si="139"/>
        <v/>
      </c>
      <c r="AM165" t="str">
        <f t="shared" si="140"/>
        <v/>
      </c>
      <c r="AN165" t="str">
        <f t="shared" si="141"/>
        <v/>
      </c>
      <c r="AO165" t="str">
        <f t="shared" si="142"/>
        <v/>
      </c>
      <c r="AP165" t="str">
        <f t="shared" si="143"/>
        <v/>
      </c>
      <c r="AQ165" t="str">
        <f t="shared" si="144"/>
        <v/>
      </c>
      <c r="AR165" t="str">
        <f t="shared" si="145"/>
        <v/>
      </c>
      <c r="AS165" t="str">
        <f t="shared" si="146"/>
        <v/>
      </c>
      <c r="AT165" t="str">
        <f t="shared" si="147"/>
        <v/>
      </c>
      <c r="AU165" t="str">
        <f t="shared" si="148"/>
        <v/>
      </c>
      <c r="AV165" t="str">
        <f t="shared" si="149"/>
        <v/>
      </c>
      <c r="AW165" t="str">
        <f t="shared" si="150"/>
        <v/>
      </c>
      <c r="AX165" t="str">
        <f t="shared" si="151"/>
        <v>Számvitel II. (, web)</v>
      </c>
      <c r="AY165" s="2">
        <v>214</v>
      </c>
      <c r="AZ165" s="2">
        <v>4</v>
      </c>
      <c r="BA165" s="18">
        <f>VLOOKUP(AY165,segéd!$F$9:$G$38,2,FALSE)</f>
        <v>46067</v>
      </c>
      <c r="BB165" s="2" t="str">
        <f>VLOOKUP(AZ165,segéd!$F$1:$G$7,2,FALSE)</f>
        <v>13.30-15.00</v>
      </c>
      <c r="BC165" t="s">
        <v>67</v>
      </c>
      <c r="BD165" t="s">
        <v>434</v>
      </c>
      <c r="BE165" t="s">
        <v>165</v>
      </c>
      <c r="BF165" s="19">
        <v>202</v>
      </c>
      <c r="BH165" s="2" t="s">
        <v>66</v>
      </c>
      <c r="BI165" s="30" t="s">
        <v>2041</v>
      </c>
      <c r="BJ165" s="2">
        <f t="shared" si="152"/>
        <v>23</v>
      </c>
      <c r="BK165" s="2">
        <f>IF(BF165="","",VLOOKUP(BC165,segéd!O:P,2,FALSE))</f>
        <v>23</v>
      </c>
      <c r="BL165" s="2" t="str">
        <f>IF(BG165="","",VLOOKUP(BC165,segéd!T:U,2,FALSE))</f>
        <v/>
      </c>
      <c r="BM165" s="2"/>
      <c r="BN165" s="2"/>
      <c r="BO165" s="2"/>
      <c r="BP165" s="2"/>
      <c r="BQ165" s="2"/>
      <c r="BR165" s="2"/>
      <c r="BS165" s="2">
        <v>6</v>
      </c>
      <c r="BT165" s="2">
        <v>6</v>
      </c>
      <c r="BU165" s="2">
        <v>9</v>
      </c>
      <c r="BV165" s="2"/>
      <c r="BW165" s="2"/>
      <c r="BX165" s="2"/>
      <c r="BY165" s="2"/>
      <c r="BZ165" s="2"/>
      <c r="CA165" s="2"/>
      <c r="CB165" s="2"/>
      <c r="CC165" s="2"/>
      <c r="CD165" s="2"/>
      <c r="CH165" s="2"/>
      <c r="CI165" s="2"/>
      <c r="CJ165" s="2"/>
      <c r="CK165" s="2"/>
      <c r="CL165" s="2"/>
      <c r="CM165" s="2"/>
      <c r="CN165" s="2"/>
      <c r="CO165" s="2"/>
      <c r="CP165" s="2"/>
      <c r="CR165" s="2"/>
      <c r="CS165" s="2"/>
      <c r="CT165" s="2"/>
      <c r="CU165" s="2"/>
      <c r="CV165" s="2"/>
      <c r="CY165" s="2"/>
    </row>
    <row r="166" spans="1:105" x14ac:dyDescent="0.3">
      <c r="A166" t="str">
        <f t="shared" si="102"/>
        <v>2092144</v>
      </c>
      <c r="B166" t="str">
        <f t="shared" si="103"/>
        <v>Termék- és folyamatinnováció (Tb.-ről web) 13</v>
      </c>
      <c r="C166" t="str">
        <f t="shared" si="104"/>
        <v>2142144</v>
      </c>
      <c r="D166" t="str">
        <f t="shared" si="105"/>
        <v>Termék- és folyamatinnováció (Tb.-ről web) 19</v>
      </c>
      <c r="E166" t="str">
        <f t="shared" si="106"/>
        <v>Peredy Zoltán2144</v>
      </c>
      <c r="F166" s="24" t="str">
        <f t="shared" si="107"/>
        <v>Termék- és folyamatinnováció (Tb. 214, Tb.-ről web)</v>
      </c>
      <c r="G166" t="str">
        <f t="shared" si="108"/>
        <v/>
      </c>
      <c r="H166" t="str">
        <f t="shared" si="109"/>
        <v/>
      </c>
      <c r="I166" t="str">
        <f t="shared" si="110"/>
        <v/>
      </c>
      <c r="J166" t="str">
        <f t="shared" si="111"/>
        <v/>
      </c>
      <c r="K166" t="str">
        <f t="shared" si="112"/>
        <v/>
      </c>
      <c r="L166" t="str">
        <f t="shared" si="113"/>
        <v/>
      </c>
      <c r="M166" t="str">
        <f t="shared" si="114"/>
        <v/>
      </c>
      <c r="N166" t="str">
        <f t="shared" si="115"/>
        <v/>
      </c>
      <c r="O166" t="str">
        <f t="shared" si="116"/>
        <v/>
      </c>
      <c r="P166" t="str">
        <f t="shared" si="117"/>
        <v/>
      </c>
      <c r="Q166" t="str">
        <f t="shared" si="118"/>
        <v/>
      </c>
      <c r="R166" t="str">
        <f t="shared" si="119"/>
        <v/>
      </c>
      <c r="S166" t="str">
        <f t="shared" si="120"/>
        <v/>
      </c>
      <c r="T166" t="str">
        <f t="shared" si="121"/>
        <v>2144</v>
      </c>
      <c r="U166" t="str">
        <f t="shared" si="122"/>
        <v/>
      </c>
      <c r="V166" t="str">
        <f t="shared" si="123"/>
        <v/>
      </c>
      <c r="W166" t="str">
        <f t="shared" si="124"/>
        <v/>
      </c>
      <c r="X166" t="str">
        <f t="shared" si="125"/>
        <v/>
      </c>
      <c r="Y166" t="str">
        <f t="shared" si="126"/>
        <v>Termék- és folyamatinnováció (209, Tb.-ről web)</v>
      </c>
      <c r="Z166" t="str">
        <f t="shared" si="127"/>
        <v/>
      </c>
      <c r="AA166" t="str">
        <f t="shared" si="128"/>
        <v/>
      </c>
      <c r="AB166" t="str">
        <f t="shared" si="129"/>
        <v/>
      </c>
      <c r="AC166" t="str">
        <f t="shared" si="130"/>
        <v/>
      </c>
      <c r="AD166" t="str">
        <f t="shared" si="131"/>
        <v/>
      </c>
      <c r="AE166" t="str">
        <f t="shared" si="132"/>
        <v/>
      </c>
      <c r="AF166" t="str">
        <f t="shared" si="133"/>
        <v/>
      </c>
      <c r="AG166" t="str">
        <f t="shared" si="134"/>
        <v/>
      </c>
      <c r="AH166" t="str">
        <f t="shared" si="135"/>
        <v/>
      </c>
      <c r="AI166" t="str">
        <f t="shared" si="136"/>
        <v/>
      </c>
      <c r="AJ166" t="str">
        <f t="shared" si="137"/>
        <v/>
      </c>
      <c r="AK166" t="str">
        <f t="shared" si="138"/>
        <v/>
      </c>
      <c r="AL166" t="str">
        <f t="shared" si="139"/>
        <v/>
      </c>
      <c r="AM166" t="str">
        <f t="shared" si="140"/>
        <v>2144</v>
      </c>
      <c r="AN166" t="str">
        <f t="shared" si="141"/>
        <v/>
      </c>
      <c r="AO166" t="str">
        <f t="shared" si="142"/>
        <v/>
      </c>
      <c r="AP166" t="str">
        <f t="shared" si="143"/>
        <v/>
      </c>
      <c r="AQ166" t="str">
        <f t="shared" si="144"/>
        <v/>
      </c>
      <c r="AR166" t="str">
        <f t="shared" si="145"/>
        <v/>
      </c>
      <c r="AS166" t="str">
        <f t="shared" si="146"/>
        <v/>
      </c>
      <c r="AT166" t="str">
        <f t="shared" si="147"/>
        <v/>
      </c>
      <c r="AU166" t="str">
        <f t="shared" si="148"/>
        <v/>
      </c>
      <c r="AV166" t="str">
        <f t="shared" si="149"/>
        <v/>
      </c>
      <c r="AW166" t="str">
        <f t="shared" si="150"/>
        <v/>
      </c>
      <c r="AX166" t="str">
        <f t="shared" si="151"/>
        <v>Termék- és folyamatinnováció (214, Tb.-ről web)</v>
      </c>
      <c r="AY166" s="2">
        <v>214</v>
      </c>
      <c r="AZ166" s="2">
        <v>4</v>
      </c>
      <c r="BA166" s="18">
        <f>VLOOKUP(AY166,segéd!$F$9:$G$38,2,FALSE)</f>
        <v>46067</v>
      </c>
      <c r="BB166" s="2" t="str">
        <f>VLOOKUP(AZ166,segéd!$F$1:$G$7,2,FALSE)</f>
        <v>13.30-15.00</v>
      </c>
      <c r="BC166" t="s">
        <v>123</v>
      </c>
      <c r="BD166" s="20" t="s">
        <v>104</v>
      </c>
      <c r="BE166" t="s">
        <v>167</v>
      </c>
      <c r="BF166" s="19">
        <v>209</v>
      </c>
      <c r="BG166" s="2">
        <v>214</v>
      </c>
      <c r="BH166" s="19" t="s">
        <v>76</v>
      </c>
      <c r="BI166" s="30" t="s">
        <v>1975</v>
      </c>
      <c r="BJ166" s="2">
        <f t="shared" si="152"/>
        <v>32</v>
      </c>
      <c r="BK166" s="2">
        <f>IF(BF166="","",VLOOKUP(BC166,segéd!O:P,2,FALSE))</f>
        <v>13</v>
      </c>
      <c r="BL166" s="2">
        <f>IF(BG166="","",VLOOKUP(BC166,segéd!T:U,2,FALSE))</f>
        <v>19</v>
      </c>
      <c r="BP166" s="2"/>
      <c r="BQ166" s="2"/>
      <c r="BR166" s="2"/>
      <c r="BV166" s="2"/>
      <c r="BW166" s="2"/>
      <c r="BX166" s="2"/>
      <c r="BY166" s="2"/>
      <c r="BZ166" s="2">
        <v>12</v>
      </c>
      <c r="CB166" s="2"/>
      <c r="CC166" s="2"/>
      <c r="CH166" s="2"/>
      <c r="CI166" s="2"/>
      <c r="CM166" s="2"/>
      <c r="CN166" s="2"/>
      <c r="CO166" s="2"/>
      <c r="CP166" s="2"/>
      <c r="CR166" s="2">
        <v>21</v>
      </c>
      <c r="CT166" s="2"/>
      <c r="CU166" s="2"/>
      <c r="CY166" s="2"/>
    </row>
    <row r="167" spans="1:105" x14ac:dyDescent="0.3">
      <c r="A167" t="str">
        <f t="shared" si="102"/>
        <v>2082144</v>
      </c>
      <c r="B167" t="str">
        <f t="shared" si="103"/>
        <v>Termékfejlesztés, termékpolitika (Bp.-ről web) 20</v>
      </c>
      <c r="C167" t="str">
        <f t="shared" si="104"/>
        <v>6012144</v>
      </c>
      <c r="D167" t="str">
        <f t="shared" si="105"/>
        <v>Termékfejlesztés, termékpolitika (Bp.-ről web) 16</v>
      </c>
      <c r="E167" t="str">
        <f t="shared" si="106"/>
        <v>Deés Szilvia2144</v>
      </c>
      <c r="F167" s="24" t="str">
        <f t="shared" si="107"/>
        <v>Termékfejlesztés, termékpolitika (Bp. 208, Bp.-ről web)</v>
      </c>
      <c r="G167" t="str">
        <f t="shared" si="108"/>
        <v/>
      </c>
      <c r="H167" t="str">
        <f t="shared" si="109"/>
        <v/>
      </c>
      <c r="I167" t="str">
        <f t="shared" si="110"/>
        <v/>
      </c>
      <c r="J167" t="str">
        <f t="shared" si="111"/>
        <v/>
      </c>
      <c r="K167" t="str">
        <f t="shared" si="112"/>
        <v/>
      </c>
      <c r="L167" t="str">
        <f t="shared" si="113"/>
        <v/>
      </c>
      <c r="M167" t="str">
        <f t="shared" si="114"/>
        <v/>
      </c>
      <c r="N167" t="str">
        <f t="shared" si="115"/>
        <v/>
      </c>
      <c r="O167" t="str">
        <f t="shared" si="116"/>
        <v/>
      </c>
      <c r="P167" t="str">
        <f t="shared" si="117"/>
        <v>2144</v>
      </c>
      <c r="Q167" t="str">
        <f t="shared" si="118"/>
        <v>2144</v>
      </c>
      <c r="R167" t="str">
        <f t="shared" si="119"/>
        <v>2144</v>
      </c>
      <c r="S167" t="str">
        <f t="shared" si="120"/>
        <v/>
      </c>
      <c r="T167" t="str">
        <f t="shared" si="121"/>
        <v/>
      </c>
      <c r="U167" t="str">
        <f t="shared" si="122"/>
        <v/>
      </c>
      <c r="V167" t="str">
        <f t="shared" si="123"/>
        <v/>
      </c>
      <c r="W167" t="str">
        <f t="shared" si="124"/>
        <v/>
      </c>
      <c r="X167" t="str">
        <f t="shared" si="125"/>
        <v/>
      </c>
      <c r="Y167" t="str">
        <f t="shared" si="126"/>
        <v>Termékfejlesztés, termékpolitika (208, Bp.-ről web)</v>
      </c>
      <c r="Z167" t="str">
        <f t="shared" si="127"/>
        <v/>
      </c>
      <c r="AA167" t="str">
        <f t="shared" si="128"/>
        <v/>
      </c>
      <c r="AB167" t="str">
        <f t="shared" si="129"/>
        <v/>
      </c>
      <c r="AC167" t="str">
        <f t="shared" si="130"/>
        <v/>
      </c>
      <c r="AD167" t="str">
        <f t="shared" si="131"/>
        <v/>
      </c>
      <c r="AE167" t="str">
        <f t="shared" si="132"/>
        <v/>
      </c>
      <c r="AF167" t="str">
        <f t="shared" si="133"/>
        <v/>
      </c>
      <c r="AG167" t="str">
        <f t="shared" si="134"/>
        <v/>
      </c>
      <c r="AH167" t="str">
        <f t="shared" si="135"/>
        <v>2144</v>
      </c>
      <c r="AI167" t="str">
        <f t="shared" si="136"/>
        <v>2144</v>
      </c>
      <c r="AJ167" t="str">
        <f t="shared" si="137"/>
        <v>2144</v>
      </c>
      <c r="AK167" t="str">
        <f t="shared" si="138"/>
        <v/>
      </c>
      <c r="AL167" t="str">
        <f t="shared" si="139"/>
        <v/>
      </c>
      <c r="AM167" t="str">
        <f t="shared" si="140"/>
        <v/>
      </c>
      <c r="AN167" t="str">
        <f t="shared" si="141"/>
        <v/>
      </c>
      <c r="AO167" t="str">
        <f t="shared" si="142"/>
        <v/>
      </c>
      <c r="AP167" t="str">
        <f t="shared" si="143"/>
        <v/>
      </c>
      <c r="AQ167" t="str">
        <f t="shared" si="144"/>
        <v/>
      </c>
      <c r="AR167" t="str">
        <f t="shared" si="145"/>
        <v/>
      </c>
      <c r="AS167" t="str">
        <f t="shared" si="146"/>
        <v/>
      </c>
      <c r="AT167" t="str">
        <f t="shared" si="147"/>
        <v/>
      </c>
      <c r="AU167" t="str">
        <f t="shared" si="148"/>
        <v/>
      </c>
      <c r="AV167" t="str">
        <f t="shared" si="149"/>
        <v/>
      </c>
      <c r="AW167" t="str">
        <f t="shared" si="150"/>
        <v/>
      </c>
      <c r="AX167" t="str">
        <f t="shared" si="151"/>
        <v>Termékfejlesztés, termékpolitika (601, Bp.-ről web)</v>
      </c>
      <c r="AY167" s="2">
        <v>214</v>
      </c>
      <c r="AZ167" s="2">
        <v>4</v>
      </c>
      <c r="BA167" s="18">
        <f>VLOOKUP(AY167,segéd!$F$9:$G$38,2,FALSE)</f>
        <v>46067</v>
      </c>
      <c r="BB167" s="2" t="str">
        <f>VLOOKUP(AZ167,segéd!$F$1:$G$7,2,FALSE)</f>
        <v>13.30-15.00</v>
      </c>
      <c r="BC167" t="s">
        <v>122</v>
      </c>
      <c r="BD167" t="s">
        <v>106</v>
      </c>
      <c r="BE167" t="s">
        <v>167</v>
      </c>
      <c r="BF167" s="19">
        <v>208</v>
      </c>
      <c r="BG167" s="2">
        <v>601</v>
      </c>
      <c r="BH167" s="19" t="s">
        <v>75</v>
      </c>
      <c r="BI167" s="30" t="s">
        <v>1952</v>
      </c>
      <c r="BJ167" s="2">
        <f t="shared" si="152"/>
        <v>36</v>
      </c>
      <c r="BK167" s="2">
        <f>IF(BF167="","",VLOOKUP(BC167,segéd!O:P,2,FALSE))</f>
        <v>20</v>
      </c>
      <c r="BL167" s="2">
        <f>IF(BG167="","",VLOOKUP(BC167,segéd!T:U,2,FALSE))</f>
        <v>16</v>
      </c>
      <c r="BP167" s="2"/>
      <c r="BQ167" s="2"/>
      <c r="BR167" s="2"/>
      <c r="BV167" s="2">
        <v>6</v>
      </c>
      <c r="BW167" s="2">
        <v>13</v>
      </c>
      <c r="BX167" s="2">
        <v>2</v>
      </c>
      <c r="BY167" s="2"/>
      <c r="CB167" s="2"/>
      <c r="CC167" s="2"/>
      <c r="CH167" s="2"/>
      <c r="CI167" s="2"/>
      <c r="CM167" s="2">
        <v>3</v>
      </c>
      <c r="CN167" s="2">
        <v>2</v>
      </c>
      <c r="CO167" s="2">
        <v>4</v>
      </c>
      <c r="CP167" s="2"/>
      <c r="CT167" s="2"/>
      <c r="CU167" s="2"/>
      <c r="CY167" s="2"/>
    </row>
    <row r="168" spans="1:105" x14ac:dyDescent="0.3">
      <c r="A168" t="str">
        <f t="shared" si="102"/>
        <v>2102144</v>
      </c>
      <c r="B168" t="str">
        <f t="shared" si="103"/>
        <v>Vendéglátás szervezés, vezetés (web) 5</v>
      </c>
      <c r="C168" t="str">
        <f t="shared" si="104"/>
        <v>2144</v>
      </c>
      <c r="D168" t="str">
        <f t="shared" si="105"/>
        <v xml:space="preserve">Vendéglátás szervezés, vezetés (web) </v>
      </c>
      <c r="E168" t="str">
        <f t="shared" si="106"/>
        <v>Kárpáti-Daróczi Judit2144</v>
      </c>
      <c r="F168" s="24" t="str">
        <f t="shared" si="107"/>
        <v>Vendéglátás szervezés, vezetés (Bp. 210, web)</v>
      </c>
      <c r="G168" t="str">
        <f t="shared" si="108"/>
        <v/>
      </c>
      <c r="H168" t="str">
        <f t="shared" si="109"/>
        <v/>
      </c>
      <c r="I168" t="str">
        <f t="shared" si="110"/>
        <v/>
      </c>
      <c r="J168" t="str">
        <f t="shared" si="111"/>
        <v/>
      </c>
      <c r="K168" t="str">
        <f t="shared" si="112"/>
        <v/>
      </c>
      <c r="L168" t="str">
        <f t="shared" si="113"/>
        <v/>
      </c>
      <c r="M168" t="str">
        <f t="shared" si="114"/>
        <v/>
      </c>
      <c r="N168" t="str">
        <f t="shared" si="115"/>
        <v/>
      </c>
      <c r="O168" t="str">
        <f t="shared" si="116"/>
        <v/>
      </c>
      <c r="P168" t="str">
        <f t="shared" si="117"/>
        <v/>
      </c>
      <c r="Q168" t="str">
        <f t="shared" si="118"/>
        <v/>
      </c>
      <c r="R168" t="str">
        <f t="shared" si="119"/>
        <v/>
      </c>
      <c r="S168" t="str">
        <f t="shared" si="120"/>
        <v>2144</v>
      </c>
      <c r="T168" t="str">
        <f t="shared" si="121"/>
        <v/>
      </c>
      <c r="U168" t="str">
        <f t="shared" si="122"/>
        <v/>
      </c>
      <c r="V168" t="str">
        <f t="shared" si="123"/>
        <v/>
      </c>
      <c r="W168" t="str">
        <f t="shared" si="124"/>
        <v/>
      </c>
      <c r="X168" t="str">
        <f t="shared" si="125"/>
        <v/>
      </c>
      <c r="Y168" t="str">
        <f t="shared" si="126"/>
        <v>Vendéglátás szervezés, vezetés (210, web)</v>
      </c>
      <c r="Z168" t="str">
        <f t="shared" si="127"/>
        <v/>
      </c>
      <c r="AA168" t="str">
        <f t="shared" si="128"/>
        <v/>
      </c>
      <c r="AB168" t="str">
        <f t="shared" si="129"/>
        <v/>
      </c>
      <c r="AC168" t="str">
        <f t="shared" si="130"/>
        <v/>
      </c>
      <c r="AD168" t="str">
        <f t="shared" si="131"/>
        <v/>
      </c>
      <c r="AE168" t="str">
        <f t="shared" si="132"/>
        <v/>
      </c>
      <c r="AF168" t="str">
        <f t="shared" si="133"/>
        <v/>
      </c>
      <c r="AG168" t="str">
        <f t="shared" si="134"/>
        <v/>
      </c>
      <c r="AH168" t="str">
        <f t="shared" si="135"/>
        <v/>
      </c>
      <c r="AI168" t="str">
        <f t="shared" si="136"/>
        <v/>
      </c>
      <c r="AJ168" t="str">
        <f t="shared" si="137"/>
        <v/>
      </c>
      <c r="AK168" t="str">
        <f t="shared" si="138"/>
        <v/>
      </c>
      <c r="AL168" t="str">
        <f t="shared" si="139"/>
        <v/>
      </c>
      <c r="AM168" t="str">
        <f t="shared" si="140"/>
        <v/>
      </c>
      <c r="AN168" t="str">
        <f t="shared" si="141"/>
        <v/>
      </c>
      <c r="AO168" t="str">
        <f t="shared" si="142"/>
        <v/>
      </c>
      <c r="AP168" t="str">
        <f t="shared" si="143"/>
        <v/>
      </c>
      <c r="AQ168" t="str">
        <f t="shared" si="144"/>
        <v/>
      </c>
      <c r="AR168" t="str">
        <f t="shared" si="145"/>
        <v/>
      </c>
      <c r="AS168" t="str">
        <f t="shared" si="146"/>
        <v/>
      </c>
      <c r="AT168" t="str">
        <f t="shared" si="147"/>
        <v/>
      </c>
      <c r="AU168" t="str">
        <f t="shared" si="148"/>
        <v/>
      </c>
      <c r="AV168" t="str">
        <f t="shared" si="149"/>
        <v/>
      </c>
      <c r="AW168" t="str">
        <f t="shared" si="150"/>
        <v/>
      </c>
      <c r="AX168" t="str">
        <f t="shared" si="151"/>
        <v>Vendéglátás szervezés, vezetés (, web)</v>
      </c>
      <c r="AY168" s="2">
        <v>214</v>
      </c>
      <c r="AZ168" s="2">
        <v>4</v>
      </c>
      <c r="BA168" s="18">
        <f>VLOOKUP(AY168,segéd!$F$9:$G$38,2,FALSE)</f>
        <v>46067</v>
      </c>
      <c r="BB168" s="2" t="str">
        <f>VLOOKUP(AZ168,segéd!$F$1:$G$7,2,FALSE)</f>
        <v>13.30-15.00</v>
      </c>
      <c r="BC168" t="s">
        <v>392</v>
      </c>
      <c r="BD168" t="s">
        <v>265</v>
      </c>
      <c r="BE168" t="s">
        <v>165</v>
      </c>
      <c r="BF168" s="19">
        <v>210</v>
      </c>
      <c r="BH168" s="19" t="s">
        <v>66</v>
      </c>
      <c r="BI168" s="30" t="s">
        <v>1977</v>
      </c>
      <c r="BJ168" s="2">
        <f t="shared" si="152"/>
        <v>5</v>
      </c>
      <c r="BK168" s="2">
        <f>IF(BF168="","",VLOOKUP(BC168,segéd!O:P,2,FALSE))</f>
        <v>5</v>
      </c>
      <c r="BL168" s="2" t="str">
        <f>IF(BG168="","",VLOOKUP(BC168,segéd!T:U,2,FALSE))</f>
        <v/>
      </c>
      <c r="BP168" s="2"/>
      <c r="BQ168" s="2"/>
      <c r="BR168" s="2"/>
      <c r="BY168" s="19">
        <v>6</v>
      </c>
      <c r="CR168" s="2"/>
      <c r="CU168" s="2"/>
    </row>
    <row r="169" spans="1:105" x14ac:dyDescent="0.3">
      <c r="A169" t="str">
        <f t="shared" si="102"/>
        <v>2145</v>
      </c>
      <c r="B169" t="str">
        <f t="shared" si="103"/>
        <v xml:space="preserve">Alkalmazott mechanika (web) </v>
      </c>
      <c r="C169" t="str">
        <f t="shared" si="104"/>
        <v>5012145</v>
      </c>
      <c r="D169" t="str">
        <f t="shared" si="105"/>
        <v>Alkalmazott mechanika (web) 85</v>
      </c>
      <c r="E169" t="str">
        <f t="shared" si="106"/>
        <v>Szentgyörgyiné Gyöngyösi Éva2145</v>
      </c>
      <c r="F169" s="24" t="str">
        <f t="shared" si="107"/>
        <v>Alkalmazott mechanika (Tb. 501, web)</v>
      </c>
      <c r="G169" t="str">
        <f t="shared" si="108"/>
        <v/>
      </c>
      <c r="H169" t="str">
        <f t="shared" si="109"/>
        <v/>
      </c>
      <c r="I169" t="str">
        <f t="shared" si="110"/>
        <v/>
      </c>
      <c r="J169" t="str">
        <f t="shared" si="111"/>
        <v/>
      </c>
      <c r="K169" t="str">
        <f t="shared" si="112"/>
        <v/>
      </c>
      <c r="L169" t="str">
        <f t="shared" si="113"/>
        <v/>
      </c>
      <c r="M169" t="str">
        <f t="shared" si="114"/>
        <v/>
      </c>
      <c r="N169" t="str">
        <f t="shared" si="115"/>
        <v/>
      </c>
      <c r="O169" t="str">
        <f t="shared" si="116"/>
        <v/>
      </c>
      <c r="P169" t="str">
        <f t="shared" si="117"/>
        <v/>
      </c>
      <c r="Q169" t="str">
        <f t="shared" si="118"/>
        <v/>
      </c>
      <c r="R169" t="str">
        <f t="shared" si="119"/>
        <v/>
      </c>
      <c r="S169" t="str">
        <f t="shared" si="120"/>
        <v/>
      </c>
      <c r="T169" t="str">
        <f t="shared" si="121"/>
        <v/>
      </c>
      <c r="U169" t="str">
        <f t="shared" si="122"/>
        <v/>
      </c>
      <c r="V169" t="str">
        <f t="shared" si="123"/>
        <v/>
      </c>
      <c r="W169" t="str">
        <f t="shared" si="124"/>
        <v/>
      </c>
      <c r="X169" t="str">
        <f t="shared" si="125"/>
        <v/>
      </c>
      <c r="Y169" t="str">
        <f t="shared" si="126"/>
        <v>Alkalmazott mechanika (, web)</v>
      </c>
      <c r="Z169" t="str">
        <f t="shared" si="127"/>
        <v/>
      </c>
      <c r="AA169" t="str">
        <f t="shared" si="128"/>
        <v/>
      </c>
      <c r="AB169" t="str">
        <f t="shared" si="129"/>
        <v>2145</v>
      </c>
      <c r="AC169" t="str">
        <f t="shared" si="130"/>
        <v>2145</v>
      </c>
      <c r="AD169" t="str">
        <f t="shared" si="131"/>
        <v/>
      </c>
      <c r="AE169" t="str">
        <f t="shared" si="132"/>
        <v/>
      </c>
      <c r="AF169" t="str">
        <f t="shared" si="133"/>
        <v/>
      </c>
      <c r="AG169" t="str">
        <f t="shared" si="134"/>
        <v/>
      </c>
      <c r="AH169" t="str">
        <f t="shared" si="135"/>
        <v/>
      </c>
      <c r="AI169" t="str">
        <f t="shared" si="136"/>
        <v/>
      </c>
      <c r="AJ169" t="str">
        <f t="shared" si="137"/>
        <v/>
      </c>
      <c r="AK169" t="str">
        <f t="shared" si="138"/>
        <v/>
      </c>
      <c r="AL169" t="str">
        <f t="shared" si="139"/>
        <v/>
      </c>
      <c r="AM169" t="str">
        <f t="shared" si="140"/>
        <v/>
      </c>
      <c r="AN169" t="str">
        <f t="shared" si="141"/>
        <v/>
      </c>
      <c r="AO169" t="str">
        <f t="shared" si="142"/>
        <v/>
      </c>
      <c r="AP169" t="str">
        <f t="shared" si="143"/>
        <v/>
      </c>
      <c r="AQ169" t="str">
        <f t="shared" si="144"/>
        <v/>
      </c>
      <c r="AR169" t="str">
        <f t="shared" si="145"/>
        <v/>
      </c>
      <c r="AS169" t="str">
        <f t="shared" si="146"/>
        <v/>
      </c>
      <c r="AT169" t="str">
        <f t="shared" si="147"/>
        <v/>
      </c>
      <c r="AU169" t="str">
        <f t="shared" si="148"/>
        <v/>
      </c>
      <c r="AV169" t="str">
        <f t="shared" si="149"/>
        <v/>
      </c>
      <c r="AW169" t="str">
        <f t="shared" si="150"/>
        <v/>
      </c>
      <c r="AX169" t="str">
        <f t="shared" si="151"/>
        <v>Alkalmazott mechanika (501, web)</v>
      </c>
      <c r="AY169" s="2">
        <v>214</v>
      </c>
      <c r="AZ169" s="2">
        <v>5</v>
      </c>
      <c r="BA169" s="18">
        <f>VLOOKUP(AY169,segéd!$F$9:$G$38,2,FALSE)</f>
        <v>46067</v>
      </c>
      <c r="BB169" s="2" t="str">
        <f>VLOOKUP(AZ169,segéd!$F$1:$G$7,2,FALSE)</f>
        <v>15.15-16.45</v>
      </c>
      <c r="BC169" t="s">
        <v>118</v>
      </c>
      <c r="BD169" s="20" t="s">
        <v>305</v>
      </c>
      <c r="BE169" t="s">
        <v>164</v>
      </c>
      <c r="BG169" s="2">
        <v>501</v>
      </c>
      <c r="BH169" s="2" t="s">
        <v>66</v>
      </c>
      <c r="BI169" s="30" t="s">
        <v>1947</v>
      </c>
      <c r="BJ169" s="2">
        <f t="shared" si="152"/>
        <v>85</v>
      </c>
      <c r="BK169" s="2" t="str">
        <f>IF(BF169="","",VLOOKUP(BC169,segéd!O:P,2,FALSE))</f>
        <v/>
      </c>
      <c r="BL169" s="2">
        <f>IF(BG169="","",VLOOKUP(BC169,segéd!T:U,2,FALSE))</f>
        <v>85</v>
      </c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G169" s="2">
        <v>59</v>
      </c>
      <c r="CH169" s="2">
        <v>57</v>
      </c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Y169" s="2"/>
    </row>
    <row r="170" spans="1:105" x14ac:dyDescent="0.3">
      <c r="A170" t="str">
        <f t="shared" si="102"/>
        <v>2022145</v>
      </c>
      <c r="B170" t="str">
        <f t="shared" si="103"/>
        <v>Angol gazdasági szaknyelv II., 1. csop. 21</v>
      </c>
      <c r="C170" t="str">
        <f t="shared" si="104"/>
        <v>2145</v>
      </c>
      <c r="D170" t="str">
        <f t="shared" si="105"/>
        <v xml:space="preserve">Angol gazdasági szaknyelv II., 1. csop. </v>
      </c>
      <c r="E170" t="str">
        <f t="shared" si="106"/>
        <v>Ferencz-Antal Klára2145</v>
      </c>
      <c r="F170" s="24" t="str">
        <f t="shared" si="107"/>
        <v>Angol gazdasági szaknyelv II., 1. csop. (Bp. 202)</v>
      </c>
      <c r="G170" t="str">
        <f t="shared" si="108"/>
        <v>2145</v>
      </c>
      <c r="H170" t="str">
        <f t="shared" si="109"/>
        <v>2145</v>
      </c>
      <c r="I170" t="str">
        <f t="shared" si="110"/>
        <v/>
      </c>
      <c r="J170" t="str">
        <f t="shared" si="111"/>
        <v/>
      </c>
      <c r="K170" t="str">
        <f t="shared" si="112"/>
        <v/>
      </c>
      <c r="L170" t="str">
        <f t="shared" si="113"/>
        <v/>
      </c>
      <c r="M170" t="str">
        <f t="shared" si="114"/>
        <v/>
      </c>
      <c r="N170" t="str">
        <f t="shared" si="115"/>
        <v/>
      </c>
      <c r="O170" t="str">
        <f t="shared" si="116"/>
        <v/>
      </c>
      <c r="P170" t="str">
        <f t="shared" si="117"/>
        <v/>
      </c>
      <c r="Q170" t="str">
        <f t="shared" si="118"/>
        <v/>
      </c>
      <c r="R170" t="str">
        <f t="shared" si="119"/>
        <v/>
      </c>
      <c r="S170" t="str">
        <f t="shared" si="120"/>
        <v/>
      </c>
      <c r="T170" t="str">
        <f t="shared" si="121"/>
        <v/>
      </c>
      <c r="U170" t="str">
        <f t="shared" si="122"/>
        <v/>
      </c>
      <c r="V170" t="str">
        <f t="shared" si="123"/>
        <v/>
      </c>
      <c r="W170" t="str">
        <f t="shared" si="124"/>
        <v/>
      </c>
      <c r="X170" t="str">
        <f t="shared" si="125"/>
        <v/>
      </c>
      <c r="Y170" t="str">
        <f t="shared" si="126"/>
        <v>Angol gazdasági szaknyelv II., 1. csop. (202)</v>
      </c>
      <c r="Z170" t="str">
        <f t="shared" si="127"/>
        <v/>
      </c>
      <c r="AA170" t="str">
        <f t="shared" si="128"/>
        <v/>
      </c>
      <c r="AB170" t="str">
        <f t="shared" si="129"/>
        <v/>
      </c>
      <c r="AC170" t="str">
        <f t="shared" si="130"/>
        <v/>
      </c>
      <c r="AD170" t="str">
        <f t="shared" si="131"/>
        <v/>
      </c>
      <c r="AE170" t="str">
        <f t="shared" si="132"/>
        <v/>
      </c>
      <c r="AF170" t="str">
        <f t="shared" si="133"/>
        <v/>
      </c>
      <c r="AG170" t="str">
        <f t="shared" si="134"/>
        <v/>
      </c>
      <c r="AH170" t="str">
        <f t="shared" si="135"/>
        <v/>
      </c>
      <c r="AI170" t="str">
        <f t="shared" si="136"/>
        <v/>
      </c>
      <c r="AJ170" t="str">
        <f t="shared" si="137"/>
        <v/>
      </c>
      <c r="AK170" t="str">
        <f t="shared" si="138"/>
        <v/>
      </c>
      <c r="AL170" t="str">
        <f t="shared" si="139"/>
        <v/>
      </c>
      <c r="AM170" t="str">
        <f t="shared" si="140"/>
        <v/>
      </c>
      <c r="AN170" t="str">
        <f t="shared" si="141"/>
        <v/>
      </c>
      <c r="AO170" t="str">
        <f t="shared" si="142"/>
        <v/>
      </c>
      <c r="AP170" t="str">
        <f t="shared" si="143"/>
        <v/>
      </c>
      <c r="AQ170" t="str">
        <f t="shared" si="144"/>
        <v/>
      </c>
      <c r="AR170" t="str">
        <f t="shared" si="145"/>
        <v/>
      </c>
      <c r="AS170" t="str">
        <f t="shared" si="146"/>
        <v/>
      </c>
      <c r="AT170" t="str">
        <f t="shared" si="147"/>
        <v/>
      </c>
      <c r="AU170" t="str">
        <f t="shared" si="148"/>
        <v/>
      </c>
      <c r="AV170" t="str">
        <f t="shared" si="149"/>
        <v/>
      </c>
      <c r="AW170" t="str">
        <f t="shared" si="150"/>
        <v/>
      </c>
      <c r="AX170" t="str">
        <f t="shared" si="151"/>
        <v>Angol gazdasági szaknyelv II., 1. csop. ()</v>
      </c>
      <c r="AY170" s="2">
        <v>214</v>
      </c>
      <c r="AZ170" s="2">
        <v>5</v>
      </c>
      <c r="BA170" s="18">
        <f>VLOOKUP(AY170,segéd!$F$9:$G$38,2,FALSE)</f>
        <v>46067</v>
      </c>
      <c r="BB170" s="2" t="str">
        <f>VLOOKUP(AZ170,segéd!$F$1:$G$7,2,FALSE)</f>
        <v>15.15-16.45</v>
      </c>
      <c r="BC170" t="s">
        <v>252</v>
      </c>
      <c r="BD170" t="s">
        <v>309</v>
      </c>
      <c r="BE170" t="s">
        <v>165</v>
      </c>
      <c r="BF170" s="19">
        <v>202</v>
      </c>
      <c r="BH170" s="19"/>
      <c r="BJ170" s="2">
        <f t="shared" si="152"/>
        <v>21</v>
      </c>
      <c r="BK170" s="2">
        <f>IF(BF170="","",VLOOKUP(BC170,segéd!O:P,2,FALSE))</f>
        <v>21</v>
      </c>
      <c r="BL170" s="2" t="str">
        <f>IF(BG170="","",VLOOKUP(BC170,segéd!T:U,2,FALSE))</f>
        <v/>
      </c>
      <c r="BM170" s="19">
        <v>18</v>
      </c>
      <c r="BN170" s="2">
        <v>3</v>
      </c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H170" s="2"/>
      <c r="CI170" s="2"/>
      <c r="CJ170" s="2"/>
      <c r="CK170" s="2"/>
      <c r="CL170" s="2"/>
      <c r="CM170" s="2"/>
      <c r="CN170" s="2"/>
      <c r="CO170" s="2"/>
      <c r="CP170" s="2"/>
      <c r="CR170" s="2"/>
      <c r="CS170" s="2"/>
      <c r="CT170" s="2"/>
      <c r="CU170" s="2"/>
      <c r="CV170" s="2"/>
      <c r="CY170" s="2"/>
    </row>
    <row r="171" spans="1:105" x14ac:dyDescent="0.3">
      <c r="A171" t="str">
        <f t="shared" si="102"/>
        <v>2145</v>
      </c>
      <c r="B171" t="str">
        <f t="shared" si="103"/>
        <v xml:space="preserve">Épf., bizt. rendszerek irányítása (web) </v>
      </c>
      <c r="C171" t="str">
        <f t="shared" si="104"/>
        <v>4042145</v>
      </c>
      <c r="D171" t="str">
        <f t="shared" si="105"/>
        <v>Épf., bizt. rendszerek irányítása (web) 8</v>
      </c>
      <c r="E171" t="str">
        <f t="shared" si="106"/>
        <v>Zalahegyi Zoltán2145</v>
      </c>
      <c r="F171" s="24" t="str">
        <f t="shared" si="107"/>
        <v>Épf., bizt. rendszerek irányítása (Tb. 404, web)</v>
      </c>
      <c r="G171" t="str">
        <f t="shared" si="108"/>
        <v/>
      </c>
      <c r="H171" t="str">
        <f t="shared" si="109"/>
        <v/>
      </c>
      <c r="I171" t="str">
        <f t="shared" si="110"/>
        <v/>
      </c>
      <c r="J171" t="str">
        <f t="shared" si="111"/>
        <v/>
      </c>
      <c r="K171" t="str">
        <f t="shared" si="112"/>
        <v/>
      </c>
      <c r="L171" t="str">
        <f t="shared" si="113"/>
        <v/>
      </c>
      <c r="M171" t="str">
        <f t="shared" si="114"/>
        <v/>
      </c>
      <c r="N171" t="str">
        <f t="shared" si="115"/>
        <v/>
      </c>
      <c r="O171" t="str">
        <f t="shared" si="116"/>
        <v/>
      </c>
      <c r="P171" t="str">
        <f t="shared" si="117"/>
        <v/>
      </c>
      <c r="Q171" t="str">
        <f t="shared" si="118"/>
        <v/>
      </c>
      <c r="R171" t="str">
        <f t="shared" si="119"/>
        <v/>
      </c>
      <c r="S171" t="str">
        <f t="shared" si="120"/>
        <v/>
      </c>
      <c r="T171" t="str">
        <f t="shared" si="121"/>
        <v/>
      </c>
      <c r="U171" t="str">
        <f t="shared" si="122"/>
        <v/>
      </c>
      <c r="V171" t="str">
        <f t="shared" si="123"/>
        <v/>
      </c>
      <c r="W171" t="str">
        <f t="shared" si="124"/>
        <v/>
      </c>
      <c r="X171" t="str">
        <f t="shared" si="125"/>
        <v/>
      </c>
      <c r="Y171" t="str">
        <f t="shared" si="126"/>
        <v>Épf., bizt. rendszerek irányítása (, web)</v>
      </c>
      <c r="Z171" t="str">
        <f t="shared" si="127"/>
        <v/>
      </c>
      <c r="AA171" t="str">
        <f t="shared" si="128"/>
        <v/>
      </c>
      <c r="AB171" t="str">
        <f t="shared" si="129"/>
        <v/>
      </c>
      <c r="AC171" t="str">
        <f t="shared" si="130"/>
        <v/>
      </c>
      <c r="AD171" t="str">
        <f t="shared" si="131"/>
        <v/>
      </c>
      <c r="AE171" t="str">
        <f t="shared" si="132"/>
        <v/>
      </c>
      <c r="AF171" t="str">
        <f t="shared" si="133"/>
        <v/>
      </c>
      <c r="AG171" t="str">
        <f t="shared" si="134"/>
        <v/>
      </c>
      <c r="AH171" t="str">
        <f t="shared" si="135"/>
        <v/>
      </c>
      <c r="AI171" t="str">
        <f t="shared" si="136"/>
        <v/>
      </c>
      <c r="AJ171" t="str">
        <f t="shared" si="137"/>
        <v/>
      </c>
      <c r="AK171" t="str">
        <f t="shared" si="138"/>
        <v/>
      </c>
      <c r="AL171" t="str">
        <f t="shared" si="139"/>
        <v/>
      </c>
      <c r="AM171" t="str">
        <f t="shared" si="140"/>
        <v/>
      </c>
      <c r="AN171" t="str">
        <f t="shared" si="141"/>
        <v/>
      </c>
      <c r="AO171" t="str">
        <f t="shared" si="142"/>
        <v/>
      </c>
      <c r="AP171" t="str">
        <f t="shared" si="143"/>
        <v/>
      </c>
      <c r="AQ171" t="str">
        <f t="shared" si="144"/>
        <v/>
      </c>
      <c r="AR171" t="str">
        <f t="shared" si="145"/>
        <v/>
      </c>
      <c r="AS171" t="str">
        <f t="shared" si="146"/>
        <v>2145</v>
      </c>
      <c r="AT171" t="str">
        <f t="shared" si="147"/>
        <v/>
      </c>
      <c r="AU171" t="str">
        <f t="shared" si="148"/>
        <v/>
      </c>
      <c r="AV171" t="str">
        <f t="shared" si="149"/>
        <v/>
      </c>
      <c r="AW171" t="str">
        <f t="shared" si="150"/>
        <v/>
      </c>
      <c r="AX171" t="str">
        <f t="shared" si="151"/>
        <v>Épf., bizt. rendszerek irányítása (404, web)</v>
      </c>
      <c r="AY171" s="2">
        <v>214</v>
      </c>
      <c r="AZ171" s="2">
        <v>5</v>
      </c>
      <c r="BA171" s="18">
        <f>VLOOKUP(AY171,segéd!$F$9:$G$38,2,FALSE)</f>
        <v>46067</v>
      </c>
      <c r="BB171" s="2" t="str">
        <f>VLOOKUP(AZ171,segéd!$F$1:$G$7,2,FALSE)</f>
        <v>15.15-16.45</v>
      </c>
      <c r="BC171" t="s">
        <v>398</v>
      </c>
      <c r="BD171" s="20" t="s">
        <v>313</v>
      </c>
      <c r="BE171" t="s">
        <v>164</v>
      </c>
      <c r="BG171" s="2">
        <v>404</v>
      </c>
      <c r="BH171" s="2" t="s">
        <v>66</v>
      </c>
      <c r="BI171" s="30" t="s">
        <v>1932</v>
      </c>
      <c r="BJ171" s="2">
        <f t="shared" si="152"/>
        <v>8</v>
      </c>
      <c r="BK171" s="2" t="str">
        <f>IF(BF171="","",VLOOKUP(BC171,segéd!O:P,2,FALSE))</f>
        <v/>
      </c>
      <c r="BL171" s="2">
        <f>IF(BG171="","",VLOOKUP(BC171,segéd!T:U,2,FALSE))</f>
        <v>8</v>
      </c>
      <c r="CH171" s="2"/>
      <c r="CI171" s="2"/>
      <c r="CP171" s="2"/>
      <c r="CX171" s="2">
        <v>8</v>
      </c>
    </row>
    <row r="172" spans="1:105" x14ac:dyDescent="0.3">
      <c r="A172" t="str">
        <f t="shared" si="102"/>
        <v>2052145</v>
      </c>
      <c r="B172" t="str">
        <f t="shared" si="103"/>
        <v>Fogy. és vás. magatartás (web) 7</v>
      </c>
      <c r="C172" t="str">
        <f t="shared" si="104"/>
        <v>2145</v>
      </c>
      <c r="D172" t="str">
        <f t="shared" si="105"/>
        <v xml:space="preserve">Fogy. és vás. magatartás (web) </v>
      </c>
      <c r="E172" t="str">
        <f t="shared" si="106"/>
        <v>Köbli Ádám2145</v>
      </c>
      <c r="F172" s="24" t="str">
        <f t="shared" si="107"/>
        <v>Fogy. és vás. magatartás (Bp. 205, web)</v>
      </c>
      <c r="G172" t="str">
        <f t="shared" si="108"/>
        <v/>
      </c>
      <c r="H172" t="str">
        <f t="shared" si="109"/>
        <v/>
      </c>
      <c r="I172" t="str">
        <f t="shared" si="110"/>
        <v/>
      </c>
      <c r="J172" t="str">
        <f t="shared" si="111"/>
        <v>2145</v>
      </c>
      <c r="K172" t="str">
        <f t="shared" si="112"/>
        <v/>
      </c>
      <c r="L172" t="str">
        <f t="shared" si="113"/>
        <v/>
      </c>
      <c r="M172" t="str">
        <f t="shared" si="114"/>
        <v/>
      </c>
      <c r="N172" t="str">
        <f t="shared" si="115"/>
        <v/>
      </c>
      <c r="O172" t="str">
        <f t="shared" si="116"/>
        <v/>
      </c>
      <c r="P172" t="str">
        <f t="shared" si="117"/>
        <v/>
      </c>
      <c r="Q172" t="str">
        <f t="shared" si="118"/>
        <v/>
      </c>
      <c r="R172" t="str">
        <f t="shared" si="119"/>
        <v/>
      </c>
      <c r="S172" t="str">
        <f t="shared" si="120"/>
        <v/>
      </c>
      <c r="T172" t="str">
        <f t="shared" si="121"/>
        <v/>
      </c>
      <c r="U172" t="str">
        <f t="shared" si="122"/>
        <v/>
      </c>
      <c r="V172" t="str">
        <f t="shared" si="123"/>
        <v/>
      </c>
      <c r="W172" t="str">
        <f t="shared" si="124"/>
        <v/>
      </c>
      <c r="X172" t="str">
        <f t="shared" si="125"/>
        <v/>
      </c>
      <c r="Y172" t="str">
        <f t="shared" si="126"/>
        <v>Fogy. és vás. magatartás (205, web)</v>
      </c>
      <c r="Z172" t="str">
        <f t="shared" si="127"/>
        <v/>
      </c>
      <c r="AA172" t="str">
        <f t="shared" si="128"/>
        <v/>
      </c>
      <c r="AB172" t="str">
        <f t="shared" si="129"/>
        <v/>
      </c>
      <c r="AC172" t="str">
        <f t="shared" si="130"/>
        <v/>
      </c>
      <c r="AD172" t="str">
        <f t="shared" si="131"/>
        <v/>
      </c>
      <c r="AE172" t="str">
        <f t="shared" si="132"/>
        <v/>
      </c>
      <c r="AF172" t="str">
        <f t="shared" si="133"/>
        <v/>
      </c>
      <c r="AG172" t="str">
        <f t="shared" si="134"/>
        <v/>
      </c>
      <c r="AH172" t="str">
        <f t="shared" si="135"/>
        <v/>
      </c>
      <c r="AI172" t="str">
        <f t="shared" si="136"/>
        <v/>
      </c>
      <c r="AJ172" t="str">
        <f t="shared" si="137"/>
        <v/>
      </c>
      <c r="AK172" t="str">
        <f t="shared" si="138"/>
        <v/>
      </c>
      <c r="AL172" t="str">
        <f t="shared" si="139"/>
        <v/>
      </c>
      <c r="AM172" t="str">
        <f t="shared" si="140"/>
        <v/>
      </c>
      <c r="AN172" t="str">
        <f t="shared" si="141"/>
        <v/>
      </c>
      <c r="AO172" t="str">
        <f t="shared" si="142"/>
        <v/>
      </c>
      <c r="AP172" t="str">
        <f t="shared" si="143"/>
        <v/>
      </c>
      <c r="AQ172" t="str">
        <f t="shared" si="144"/>
        <v/>
      </c>
      <c r="AR172" t="str">
        <f t="shared" si="145"/>
        <v/>
      </c>
      <c r="AS172" t="str">
        <f t="shared" si="146"/>
        <v/>
      </c>
      <c r="AT172" t="str">
        <f t="shared" si="147"/>
        <v/>
      </c>
      <c r="AU172" t="str">
        <f t="shared" si="148"/>
        <v/>
      </c>
      <c r="AV172" t="str">
        <f t="shared" si="149"/>
        <v/>
      </c>
      <c r="AW172" t="str">
        <f t="shared" si="150"/>
        <v/>
      </c>
      <c r="AX172" t="str">
        <f t="shared" si="151"/>
        <v>Fogy. és vás. magatartás (, web)</v>
      </c>
      <c r="AY172" s="2">
        <v>214</v>
      </c>
      <c r="AZ172" s="2">
        <v>5</v>
      </c>
      <c r="BA172" s="18">
        <f>VLOOKUP(AY172,segéd!$F$9:$G$38,2,FALSE)</f>
        <v>46067</v>
      </c>
      <c r="BB172" s="2" t="str">
        <f>VLOOKUP(AZ172,segéd!$F$1:$G$7,2,FALSE)</f>
        <v>15.15-16.45</v>
      </c>
      <c r="BC172" t="s">
        <v>71</v>
      </c>
      <c r="BD172" t="s">
        <v>112</v>
      </c>
      <c r="BE172" t="s">
        <v>175</v>
      </c>
      <c r="BF172" s="19">
        <v>205</v>
      </c>
      <c r="BH172" s="2" t="s">
        <v>66</v>
      </c>
      <c r="BI172" s="30" t="s">
        <v>1978</v>
      </c>
      <c r="BJ172" s="2">
        <f t="shared" si="152"/>
        <v>7</v>
      </c>
      <c r="BK172" s="2">
        <f>IF(BF172="","",VLOOKUP(BC172,segéd!O:P,2,FALSE))</f>
        <v>7</v>
      </c>
      <c r="BL172" s="2" t="str">
        <f>IF(BG172="","",VLOOKUP(BC172,segéd!T:U,2,FALSE))</f>
        <v/>
      </c>
      <c r="BM172" s="2"/>
      <c r="BN172" s="2"/>
      <c r="BO172" s="2"/>
      <c r="BP172" s="19">
        <v>8</v>
      </c>
      <c r="BW172" s="2"/>
      <c r="BX172" s="2"/>
      <c r="BY172" s="2"/>
      <c r="CA172" s="2"/>
      <c r="CB172" s="2"/>
      <c r="CC172" s="2"/>
      <c r="CD172" s="2"/>
      <c r="CH172" s="2"/>
      <c r="CI172" s="2"/>
      <c r="CK172" s="2"/>
      <c r="CN172" s="2"/>
      <c r="CP172" s="2"/>
      <c r="CR172" s="2"/>
      <c r="CS172" s="2"/>
      <c r="CT172" s="2"/>
      <c r="CU172" s="2"/>
      <c r="CV172" s="2"/>
      <c r="CY172" s="2"/>
    </row>
    <row r="173" spans="1:105" x14ac:dyDescent="0.3">
      <c r="A173" t="str">
        <f t="shared" si="102"/>
        <v>2145</v>
      </c>
      <c r="B173" t="str">
        <f t="shared" si="103"/>
        <v xml:space="preserve">Gazdasági matematika II. (web) </v>
      </c>
      <c r="C173" t="str">
        <f t="shared" si="104"/>
        <v>2152145</v>
      </c>
      <c r="D173" t="str">
        <f t="shared" si="105"/>
        <v>Gazdasági matematika II. (web) 63</v>
      </c>
      <c r="E173" t="str">
        <f t="shared" si="106"/>
        <v>Kovács Gergely2145</v>
      </c>
      <c r="F173" s="24" t="str">
        <f t="shared" si="107"/>
        <v>Gazdasági matematika II. (Tb. 215, web)</v>
      </c>
      <c r="G173" t="str">
        <f t="shared" si="108"/>
        <v/>
      </c>
      <c r="H173" t="str">
        <f t="shared" si="109"/>
        <v/>
      </c>
      <c r="I173" t="str">
        <f t="shared" si="110"/>
        <v/>
      </c>
      <c r="J173" t="str">
        <f t="shared" si="111"/>
        <v/>
      </c>
      <c r="K173" t="str">
        <f t="shared" si="112"/>
        <v/>
      </c>
      <c r="L173" t="str">
        <f t="shared" si="113"/>
        <v/>
      </c>
      <c r="M173" t="str">
        <f t="shared" si="114"/>
        <v/>
      </c>
      <c r="N173" t="str">
        <f t="shared" si="115"/>
        <v/>
      </c>
      <c r="O173" t="str">
        <f t="shared" si="116"/>
        <v/>
      </c>
      <c r="P173" t="str">
        <f t="shared" si="117"/>
        <v/>
      </c>
      <c r="Q173" t="str">
        <f t="shared" si="118"/>
        <v/>
      </c>
      <c r="R173" t="str">
        <f t="shared" si="119"/>
        <v/>
      </c>
      <c r="S173" t="str">
        <f t="shared" si="120"/>
        <v/>
      </c>
      <c r="T173" t="str">
        <f t="shared" si="121"/>
        <v/>
      </c>
      <c r="U173" t="str">
        <f t="shared" si="122"/>
        <v/>
      </c>
      <c r="V173" t="str">
        <f t="shared" si="123"/>
        <v/>
      </c>
      <c r="W173" t="str">
        <f t="shared" si="124"/>
        <v/>
      </c>
      <c r="X173" t="str">
        <f t="shared" si="125"/>
        <v/>
      </c>
      <c r="Y173" t="str">
        <f t="shared" si="126"/>
        <v>Gazdasági matematika II. (, web)</v>
      </c>
      <c r="Z173" t="str">
        <f t="shared" si="127"/>
        <v>2145</v>
      </c>
      <c r="AA173" t="str">
        <f t="shared" si="128"/>
        <v/>
      </c>
      <c r="AB173" t="str">
        <f t="shared" si="129"/>
        <v/>
      </c>
      <c r="AC173" t="str">
        <f t="shared" si="130"/>
        <v/>
      </c>
      <c r="AD173" t="str">
        <f t="shared" si="131"/>
        <v/>
      </c>
      <c r="AE173" t="str">
        <f t="shared" si="132"/>
        <v/>
      </c>
      <c r="AF173" t="str">
        <f t="shared" si="133"/>
        <v/>
      </c>
      <c r="AG173" t="str">
        <f t="shared" si="134"/>
        <v/>
      </c>
      <c r="AH173" t="str">
        <f t="shared" si="135"/>
        <v/>
      </c>
      <c r="AI173" t="str">
        <f t="shared" si="136"/>
        <v/>
      </c>
      <c r="AJ173" t="str">
        <f t="shared" si="137"/>
        <v/>
      </c>
      <c r="AK173" t="str">
        <f t="shared" si="138"/>
        <v/>
      </c>
      <c r="AL173" t="str">
        <f t="shared" si="139"/>
        <v/>
      </c>
      <c r="AM173" t="str">
        <f t="shared" si="140"/>
        <v/>
      </c>
      <c r="AN173" t="str">
        <f t="shared" si="141"/>
        <v/>
      </c>
      <c r="AO173" t="str">
        <f t="shared" si="142"/>
        <v/>
      </c>
      <c r="AP173" t="str">
        <f t="shared" si="143"/>
        <v/>
      </c>
      <c r="AQ173" t="str">
        <f t="shared" si="144"/>
        <v/>
      </c>
      <c r="AR173" t="str">
        <f t="shared" si="145"/>
        <v/>
      </c>
      <c r="AS173" t="str">
        <f t="shared" si="146"/>
        <v/>
      </c>
      <c r="AT173" t="str">
        <f t="shared" si="147"/>
        <v/>
      </c>
      <c r="AU173" t="str">
        <f t="shared" si="148"/>
        <v/>
      </c>
      <c r="AV173" t="str">
        <f t="shared" si="149"/>
        <v/>
      </c>
      <c r="AW173" t="str">
        <f t="shared" si="150"/>
        <v/>
      </c>
      <c r="AX173" t="str">
        <f t="shared" si="151"/>
        <v>Gazdasági matematika II. (215, web)</v>
      </c>
      <c r="AY173" s="2">
        <v>214</v>
      </c>
      <c r="AZ173" s="2">
        <v>5</v>
      </c>
      <c r="BA173" s="18">
        <f>VLOOKUP(AY173,segéd!$F$9:$G$38,2,FALSE)</f>
        <v>46067</v>
      </c>
      <c r="BB173" s="2" t="str">
        <f>VLOOKUP(AZ173,segéd!$F$1:$G$7,2,FALSE)</f>
        <v>15.15-16.45</v>
      </c>
      <c r="BC173" t="s">
        <v>33</v>
      </c>
      <c r="BD173" t="s">
        <v>8</v>
      </c>
      <c r="BE173" t="s">
        <v>164</v>
      </c>
      <c r="BG173" s="2">
        <v>215</v>
      </c>
      <c r="BH173" s="2" t="s">
        <v>66</v>
      </c>
      <c r="BI173" s="30" t="s">
        <v>2035</v>
      </c>
      <c r="BJ173" s="2">
        <f t="shared" si="152"/>
        <v>63</v>
      </c>
      <c r="BK173" s="2" t="str">
        <f>IF(BF173="","",VLOOKUP(BC173,segéd!O:P,2,FALSE))</f>
        <v/>
      </c>
      <c r="BL173" s="2">
        <f>IF(BG173="","",VLOOKUP(BC173,segéd!T:U,2,FALSE))</f>
        <v>63</v>
      </c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>
        <v>74</v>
      </c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Y173" s="2"/>
    </row>
    <row r="174" spans="1:105" x14ac:dyDescent="0.3">
      <c r="A174" t="str">
        <f t="shared" si="102"/>
        <v>2145</v>
      </c>
      <c r="B174" t="str">
        <f t="shared" si="103"/>
        <v xml:space="preserve">Integrált irányítási rendszerek (web) </v>
      </c>
      <c r="C174" t="str">
        <f t="shared" si="104"/>
        <v>4012145</v>
      </c>
      <c r="D174" t="str">
        <f t="shared" si="105"/>
        <v>Integrált irányítási rendszerek (web) 5</v>
      </c>
      <c r="E174" t="str">
        <f t="shared" si="106"/>
        <v>Nyeste Zsolt2145</v>
      </c>
      <c r="F174" s="24" t="str">
        <f t="shared" si="107"/>
        <v>Integrált irányítási rendszerek (Tb. 401, web)</v>
      </c>
      <c r="G174" t="str">
        <f t="shared" si="108"/>
        <v/>
      </c>
      <c r="H174" t="str">
        <f t="shared" si="109"/>
        <v/>
      </c>
      <c r="I174" t="str">
        <f t="shared" si="110"/>
        <v/>
      </c>
      <c r="J174" t="str">
        <f t="shared" si="111"/>
        <v/>
      </c>
      <c r="K174" t="str">
        <f t="shared" si="112"/>
        <v/>
      </c>
      <c r="L174" t="str">
        <f t="shared" si="113"/>
        <v/>
      </c>
      <c r="M174" t="str">
        <f t="shared" si="114"/>
        <v/>
      </c>
      <c r="N174" t="str">
        <f t="shared" si="115"/>
        <v/>
      </c>
      <c r="O174" t="str">
        <f t="shared" si="116"/>
        <v/>
      </c>
      <c r="P174" t="str">
        <f t="shared" si="117"/>
        <v/>
      </c>
      <c r="Q174" t="str">
        <f t="shared" si="118"/>
        <v/>
      </c>
      <c r="R174" t="str">
        <f t="shared" si="119"/>
        <v/>
      </c>
      <c r="S174" t="str">
        <f t="shared" si="120"/>
        <v/>
      </c>
      <c r="T174" t="str">
        <f t="shared" si="121"/>
        <v/>
      </c>
      <c r="U174" t="str">
        <f t="shared" si="122"/>
        <v/>
      </c>
      <c r="V174" t="str">
        <f t="shared" si="123"/>
        <v/>
      </c>
      <c r="W174" t="str">
        <f t="shared" si="124"/>
        <v/>
      </c>
      <c r="X174" t="str">
        <f t="shared" si="125"/>
        <v/>
      </c>
      <c r="Y174" t="str">
        <f t="shared" si="126"/>
        <v>Integrált irányítási rendszerek (, web)</v>
      </c>
      <c r="Z174" t="str">
        <f t="shared" si="127"/>
        <v/>
      </c>
      <c r="AA174" t="str">
        <f t="shared" si="128"/>
        <v/>
      </c>
      <c r="AB174" t="str">
        <f t="shared" si="129"/>
        <v/>
      </c>
      <c r="AC174" t="str">
        <f t="shared" si="130"/>
        <v/>
      </c>
      <c r="AD174" t="str">
        <f t="shared" si="131"/>
        <v>2145</v>
      </c>
      <c r="AE174" t="str">
        <f t="shared" si="132"/>
        <v/>
      </c>
      <c r="AF174" t="str">
        <f t="shared" si="133"/>
        <v/>
      </c>
      <c r="AG174" t="str">
        <f t="shared" si="134"/>
        <v/>
      </c>
      <c r="AH174" t="str">
        <f t="shared" si="135"/>
        <v/>
      </c>
      <c r="AI174" t="str">
        <f t="shared" si="136"/>
        <v/>
      </c>
      <c r="AJ174" t="str">
        <f t="shared" si="137"/>
        <v/>
      </c>
      <c r="AK174" t="str">
        <f t="shared" si="138"/>
        <v/>
      </c>
      <c r="AL174" t="str">
        <f t="shared" si="139"/>
        <v/>
      </c>
      <c r="AM174" t="str">
        <f t="shared" si="140"/>
        <v/>
      </c>
      <c r="AN174" t="str">
        <f t="shared" si="141"/>
        <v/>
      </c>
      <c r="AO174" t="str">
        <f t="shared" si="142"/>
        <v/>
      </c>
      <c r="AP174" t="str">
        <f t="shared" si="143"/>
        <v/>
      </c>
      <c r="AQ174" t="str">
        <f t="shared" si="144"/>
        <v/>
      </c>
      <c r="AR174" t="str">
        <f t="shared" si="145"/>
        <v/>
      </c>
      <c r="AS174" t="str">
        <f t="shared" si="146"/>
        <v/>
      </c>
      <c r="AT174" t="str">
        <f t="shared" si="147"/>
        <v/>
      </c>
      <c r="AU174" t="str">
        <f t="shared" si="148"/>
        <v/>
      </c>
      <c r="AV174" t="str">
        <f t="shared" si="149"/>
        <v/>
      </c>
      <c r="AW174" t="str">
        <f t="shared" si="150"/>
        <v/>
      </c>
      <c r="AX174" t="str">
        <f t="shared" si="151"/>
        <v>Integrált irányítási rendszerek (401, web)</v>
      </c>
      <c r="AY174" s="2">
        <v>214</v>
      </c>
      <c r="AZ174" s="2">
        <v>5</v>
      </c>
      <c r="BA174" s="18">
        <f>VLOOKUP(AY174,segéd!$F$9:$G$38,2,FALSE)</f>
        <v>46067</v>
      </c>
      <c r="BB174" s="2" t="str">
        <f>VLOOKUP(AZ174,segéd!$F$1:$G$7,2,FALSE)</f>
        <v>15.15-16.45</v>
      </c>
      <c r="BC174" t="s">
        <v>132</v>
      </c>
      <c r="BD174" t="s">
        <v>303</v>
      </c>
      <c r="BE174" t="s">
        <v>177</v>
      </c>
      <c r="BG174" s="2">
        <v>401</v>
      </c>
      <c r="BH174" s="2" t="s">
        <v>66</v>
      </c>
      <c r="BI174" s="30" t="s">
        <v>1979</v>
      </c>
      <c r="BJ174" s="2">
        <f t="shared" si="152"/>
        <v>5</v>
      </c>
      <c r="BK174" s="2" t="str">
        <f>IF(BF174="","",VLOOKUP(BC174,segéd!O:P,2,FALSE))</f>
        <v/>
      </c>
      <c r="BL174" s="2">
        <f>IF(BG174="","",VLOOKUP(BC174,segéd!T:U,2,FALSE))</f>
        <v>5</v>
      </c>
      <c r="CH174" s="2"/>
      <c r="CI174" s="2">
        <v>5</v>
      </c>
      <c r="CP174" s="2"/>
      <c r="CY174" s="2"/>
    </row>
    <row r="175" spans="1:105" x14ac:dyDescent="0.3">
      <c r="A175" t="str">
        <f t="shared" si="102"/>
        <v>2145</v>
      </c>
      <c r="B175" t="str">
        <f t="shared" si="103"/>
        <v xml:space="preserve">Irányítástechnika (dupla terem) (gépterem, web) </v>
      </c>
      <c r="C175" t="str">
        <f t="shared" si="104"/>
        <v>6032145</v>
      </c>
      <c r="D175" t="str">
        <f t="shared" si="105"/>
        <v>Irányítástechnika (dupla terem) (gépterem, web) 0</v>
      </c>
      <c r="E175" t="str">
        <f t="shared" si="106"/>
        <v>Szilágyi Zoltán2145</v>
      </c>
      <c r="F175" s="24" t="str">
        <f t="shared" si="107"/>
        <v>Irányítástechnika (dupla terem) (Tb. 603, gépterem, web)</v>
      </c>
      <c r="G175" t="str">
        <f t="shared" si="108"/>
        <v/>
      </c>
      <c r="H175" t="str">
        <f t="shared" si="109"/>
        <v/>
      </c>
      <c r="I175" t="str">
        <f t="shared" si="110"/>
        <v/>
      </c>
      <c r="J175" t="str">
        <f t="shared" si="111"/>
        <v/>
      </c>
      <c r="K175" t="str">
        <f t="shared" si="112"/>
        <v/>
      </c>
      <c r="L175" t="str">
        <f t="shared" si="113"/>
        <v/>
      </c>
      <c r="M175" t="str">
        <f t="shared" si="114"/>
        <v/>
      </c>
      <c r="N175" t="str">
        <f t="shared" si="115"/>
        <v/>
      </c>
      <c r="O175" t="str">
        <f t="shared" si="116"/>
        <v/>
      </c>
      <c r="P175" t="str">
        <f t="shared" si="117"/>
        <v/>
      </c>
      <c r="Q175" t="str">
        <f t="shared" si="118"/>
        <v/>
      </c>
      <c r="R175" t="str">
        <f t="shared" si="119"/>
        <v/>
      </c>
      <c r="S175" t="str">
        <f t="shared" si="120"/>
        <v/>
      </c>
      <c r="T175" t="str">
        <f t="shared" si="121"/>
        <v/>
      </c>
      <c r="U175" t="str">
        <f t="shared" si="122"/>
        <v/>
      </c>
      <c r="V175" t="str">
        <f t="shared" si="123"/>
        <v/>
      </c>
      <c r="W175" t="str">
        <f t="shared" si="124"/>
        <v/>
      </c>
      <c r="X175" t="str">
        <f t="shared" si="125"/>
        <v/>
      </c>
      <c r="Y175" t="str">
        <f t="shared" si="126"/>
        <v>Irányítástechnika (dupla terem) (, gépterem, web)</v>
      </c>
      <c r="Z175" t="str">
        <f t="shared" si="127"/>
        <v/>
      </c>
      <c r="AA175" t="str">
        <f t="shared" si="128"/>
        <v/>
      </c>
      <c r="AB175" t="str">
        <f t="shared" si="129"/>
        <v/>
      </c>
      <c r="AC175" t="str">
        <f t="shared" si="130"/>
        <v/>
      </c>
      <c r="AD175" t="str">
        <f t="shared" si="131"/>
        <v/>
      </c>
      <c r="AE175" t="str">
        <f t="shared" si="132"/>
        <v/>
      </c>
      <c r="AF175" t="str">
        <f t="shared" si="133"/>
        <v/>
      </c>
      <c r="AG175" t="str">
        <f t="shared" si="134"/>
        <v/>
      </c>
      <c r="AH175" t="str">
        <f t="shared" si="135"/>
        <v/>
      </c>
      <c r="AI175" t="str">
        <f t="shared" si="136"/>
        <v/>
      </c>
      <c r="AJ175" t="str">
        <f t="shared" si="137"/>
        <v/>
      </c>
      <c r="AK175" t="str">
        <f t="shared" si="138"/>
        <v/>
      </c>
      <c r="AL175" t="str">
        <f t="shared" si="139"/>
        <v/>
      </c>
      <c r="AM175" t="str">
        <f t="shared" si="140"/>
        <v/>
      </c>
      <c r="AN175" t="str">
        <f t="shared" si="141"/>
        <v/>
      </c>
      <c r="AO175" t="str">
        <f t="shared" si="142"/>
        <v/>
      </c>
      <c r="AP175" t="str">
        <f t="shared" si="143"/>
        <v/>
      </c>
      <c r="AQ175" t="str">
        <f t="shared" si="144"/>
        <v/>
      </c>
      <c r="AR175" t="str">
        <f t="shared" si="145"/>
        <v/>
      </c>
      <c r="AS175" t="str">
        <f t="shared" si="146"/>
        <v/>
      </c>
      <c r="AT175" t="str">
        <f t="shared" si="147"/>
        <v/>
      </c>
      <c r="AU175" t="str">
        <f t="shared" si="148"/>
        <v/>
      </c>
      <c r="AV175" t="str">
        <f t="shared" si="149"/>
        <v/>
      </c>
      <c r="AW175" t="str">
        <f t="shared" si="150"/>
        <v/>
      </c>
      <c r="AX175" t="str">
        <f t="shared" si="151"/>
        <v>Irányítástechnika (dupla terem) (603, gépterem, web)</v>
      </c>
      <c r="AY175" s="2">
        <v>214</v>
      </c>
      <c r="AZ175" s="2">
        <v>5</v>
      </c>
      <c r="BA175" s="18">
        <f>VLOOKUP(AY175,segéd!$F$9:$G$38,2,FALSE)</f>
        <v>46067</v>
      </c>
      <c r="BB175" s="2" t="str">
        <f>VLOOKUP(AZ175,segéd!$F$1:$G$7,2,FALSE)</f>
        <v>15.15-16.45</v>
      </c>
      <c r="BC175" t="s">
        <v>469</v>
      </c>
      <c r="BD175" t="s">
        <v>179</v>
      </c>
      <c r="BE175" t="s">
        <v>164</v>
      </c>
      <c r="BG175" s="2">
        <v>603</v>
      </c>
      <c r="BH175" s="2" t="s">
        <v>220</v>
      </c>
      <c r="BI175" s="30" t="s">
        <v>1949</v>
      </c>
      <c r="BJ175" s="2">
        <f t="shared" si="152"/>
        <v>0</v>
      </c>
      <c r="BK175" s="2" t="str">
        <f>IF(BF175="","",VLOOKUP(BC175,segéd!O:P,2,FALSE))</f>
        <v/>
      </c>
      <c r="BL175" s="2">
        <f>IF(BG175="","",VLOOKUP(BC175,segéd!T:U,2,FALSE))</f>
        <v>0</v>
      </c>
      <c r="BM175" s="2"/>
      <c r="BN175" s="2"/>
      <c r="BO175" s="2"/>
      <c r="BP175" s="2"/>
      <c r="BQ175" s="2"/>
      <c r="BR175" s="2"/>
      <c r="BS175" s="2"/>
      <c r="BT175" s="2"/>
      <c r="BU175" s="2"/>
      <c r="BZ175" s="2"/>
      <c r="CA175" s="2"/>
      <c r="CD175" s="2"/>
      <c r="CE175" s="2"/>
      <c r="CF175" s="19"/>
      <c r="CG175" s="2"/>
      <c r="CJ175" s="2"/>
      <c r="CP175" s="2"/>
      <c r="CQ175" s="2"/>
      <c r="CR175" s="2"/>
      <c r="CS175" s="2"/>
      <c r="CU175" s="2"/>
      <c r="CV175" s="2"/>
      <c r="DA175" s="19"/>
    </row>
    <row r="176" spans="1:105" x14ac:dyDescent="0.3">
      <c r="A176" t="str">
        <f t="shared" si="102"/>
        <v>2145</v>
      </c>
      <c r="B176" t="str">
        <f t="shared" si="103"/>
        <v xml:space="preserve">Irányítástechnika, mikrovezérlők (gépterem, web) </v>
      </c>
      <c r="C176" t="str">
        <f t="shared" si="104"/>
        <v>6042145</v>
      </c>
      <c r="D176" t="str">
        <f t="shared" si="105"/>
        <v>Irányítástechnika, mikrovezérlők (gépterem, web) 46</v>
      </c>
      <c r="E176" t="str">
        <f t="shared" si="106"/>
        <v>Szilágyi Zoltán2145</v>
      </c>
      <c r="F176" s="24" t="str">
        <f t="shared" si="107"/>
        <v>Irányítástechnika, mikrovezérlők (Tb. 604, gépterem, web)</v>
      </c>
      <c r="G176" t="str">
        <f t="shared" si="108"/>
        <v/>
      </c>
      <c r="H176" t="str">
        <f t="shared" si="109"/>
        <v/>
      </c>
      <c r="I176" t="str">
        <f t="shared" si="110"/>
        <v/>
      </c>
      <c r="J176" t="str">
        <f t="shared" si="111"/>
        <v/>
      </c>
      <c r="K176" t="str">
        <f t="shared" si="112"/>
        <v/>
      </c>
      <c r="L176" t="str">
        <f t="shared" si="113"/>
        <v/>
      </c>
      <c r="M176" t="str">
        <f t="shared" si="114"/>
        <v/>
      </c>
      <c r="N176" t="str">
        <f t="shared" si="115"/>
        <v/>
      </c>
      <c r="O176" t="str">
        <f t="shared" si="116"/>
        <v/>
      </c>
      <c r="P176" t="str">
        <f t="shared" si="117"/>
        <v/>
      </c>
      <c r="Q176" t="str">
        <f t="shared" si="118"/>
        <v/>
      </c>
      <c r="R176" t="str">
        <f t="shared" si="119"/>
        <v/>
      </c>
      <c r="S176" t="str">
        <f t="shared" si="120"/>
        <v/>
      </c>
      <c r="T176" t="str">
        <f t="shared" si="121"/>
        <v/>
      </c>
      <c r="U176" t="str">
        <f t="shared" si="122"/>
        <v/>
      </c>
      <c r="V176" t="str">
        <f t="shared" si="123"/>
        <v/>
      </c>
      <c r="W176" t="str">
        <f t="shared" si="124"/>
        <v/>
      </c>
      <c r="X176" t="str">
        <f t="shared" si="125"/>
        <v/>
      </c>
      <c r="Y176" t="str">
        <f t="shared" si="126"/>
        <v>Irányítástechnika, mikrovezérlők (, gépterem, web)</v>
      </c>
      <c r="Z176" t="str">
        <f t="shared" si="127"/>
        <v/>
      </c>
      <c r="AA176" t="str">
        <f t="shared" si="128"/>
        <v/>
      </c>
      <c r="AB176" t="str">
        <f t="shared" si="129"/>
        <v/>
      </c>
      <c r="AC176" t="str">
        <f t="shared" si="130"/>
        <v/>
      </c>
      <c r="AD176" t="str">
        <f t="shared" si="131"/>
        <v/>
      </c>
      <c r="AE176" t="str">
        <f t="shared" si="132"/>
        <v/>
      </c>
      <c r="AF176" t="str">
        <f t="shared" si="133"/>
        <v/>
      </c>
      <c r="AG176" t="str">
        <f t="shared" si="134"/>
        <v/>
      </c>
      <c r="AH176" t="str">
        <f t="shared" si="135"/>
        <v/>
      </c>
      <c r="AI176" t="str">
        <f t="shared" si="136"/>
        <v/>
      </c>
      <c r="AJ176" t="str">
        <f t="shared" si="137"/>
        <v/>
      </c>
      <c r="AK176" t="str">
        <f t="shared" si="138"/>
        <v/>
      </c>
      <c r="AL176" t="str">
        <f t="shared" si="139"/>
        <v>2145</v>
      </c>
      <c r="AM176" t="str">
        <f t="shared" si="140"/>
        <v/>
      </c>
      <c r="AN176" t="str">
        <f t="shared" si="141"/>
        <v/>
      </c>
      <c r="AO176" t="str">
        <f t="shared" si="142"/>
        <v/>
      </c>
      <c r="AP176" t="str">
        <f t="shared" si="143"/>
        <v/>
      </c>
      <c r="AQ176" t="str">
        <f t="shared" si="144"/>
        <v/>
      </c>
      <c r="AR176" t="str">
        <f t="shared" si="145"/>
        <v/>
      </c>
      <c r="AS176" t="str">
        <f t="shared" si="146"/>
        <v/>
      </c>
      <c r="AT176" t="str">
        <f t="shared" si="147"/>
        <v/>
      </c>
      <c r="AU176" t="str">
        <f t="shared" si="148"/>
        <v/>
      </c>
      <c r="AV176" t="str">
        <f t="shared" si="149"/>
        <v/>
      </c>
      <c r="AW176" t="str">
        <f t="shared" si="150"/>
        <v/>
      </c>
      <c r="AX176" t="str">
        <f t="shared" si="151"/>
        <v>Irányítástechnika, mikrovezérlők (604, gépterem, web)</v>
      </c>
      <c r="AY176" s="2">
        <v>214</v>
      </c>
      <c r="AZ176" s="2">
        <v>5</v>
      </c>
      <c r="BA176" s="18">
        <f>VLOOKUP(AY176,segéd!$F$9:$G$38,2,FALSE)</f>
        <v>46067</v>
      </c>
      <c r="BB176" s="2" t="str">
        <f>VLOOKUP(AZ176,segéd!$F$1:$G$7,2,FALSE)</f>
        <v>15.15-16.45</v>
      </c>
      <c r="BC176" t="s">
        <v>127</v>
      </c>
      <c r="BD176" t="s">
        <v>179</v>
      </c>
      <c r="BE176" t="s">
        <v>164</v>
      </c>
      <c r="BG176" s="2">
        <v>604</v>
      </c>
      <c r="BH176" s="2" t="s">
        <v>220</v>
      </c>
      <c r="BI176" s="30" t="s">
        <v>1949</v>
      </c>
      <c r="BJ176" s="2">
        <f t="shared" si="152"/>
        <v>46</v>
      </c>
      <c r="BK176" s="2" t="str">
        <f>IF(BF176="","",VLOOKUP(BC176,segéd!O:P,2,FALSE))</f>
        <v/>
      </c>
      <c r="BL176" s="2">
        <f>IF(BG176="","",VLOOKUP(BC176,segéd!T:U,2,FALSE))</f>
        <v>46</v>
      </c>
      <c r="BM176" s="2"/>
      <c r="BN176" s="2"/>
      <c r="BO176" s="2"/>
      <c r="BP176" s="2"/>
      <c r="BQ176" s="2"/>
      <c r="BR176" s="2"/>
      <c r="BS176" s="2"/>
      <c r="BT176" s="2"/>
      <c r="BU176" s="2"/>
      <c r="BZ176" s="2"/>
      <c r="CA176" s="2"/>
      <c r="CD176" s="2"/>
      <c r="CE176" s="2"/>
      <c r="CF176" s="19"/>
      <c r="CG176" s="2"/>
      <c r="CJ176" s="2"/>
      <c r="CP176" s="2"/>
      <c r="CQ176" s="2">
        <v>59</v>
      </c>
      <c r="CR176" s="2"/>
      <c r="CS176" s="2"/>
      <c r="CU176" s="2"/>
      <c r="CV176" s="2"/>
      <c r="DA176" s="19"/>
    </row>
    <row r="177" spans="1:105" x14ac:dyDescent="0.3">
      <c r="A177" t="str">
        <f t="shared" si="102"/>
        <v>2142145</v>
      </c>
      <c r="B177" t="str">
        <f t="shared" si="103"/>
        <v>Készletgazdálkodás terv. és elemz. (Tb.-ről web) 3</v>
      </c>
      <c r="C177" t="str">
        <f t="shared" si="104"/>
        <v>4022145</v>
      </c>
      <c r="D177" t="str">
        <f t="shared" si="105"/>
        <v>Készletgazdálkodás terv. és elemz. (Tb.-ről web) 6</v>
      </c>
      <c r="E177" t="str">
        <f t="shared" si="106"/>
        <v>Mészáros Sándor2145</v>
      </c>
      <c r="F177" s="24" t="str">
        <f t="shared" si="107"/>
        <v>Készletgazdálkodás terv. és elemz. (Tb. 402, Tb.-ről web)</v>
      </c>
      <c r="G177" t="str">
        <f t="shared" si="108"/>
        <v/>
      </c>
      <c r="H177" t="str">
        <f t="shared" si="109"/>
        <v/>
      </c>
      <c r="I177" t="str">
        <f t="shared" si="110"/>
        <v/>
      </c>
      <c r="J177" t="str">
        <f t="shared" si="111"/>
        <v/>
      </c>
      <c r="K177" t="str">
        <f t="shared" si="112"/>
        <v/>
      </c>
      <c r="L177" t="str">
        <f t="shared" si="113"/>
        <v/>
      </c>
      <c r="M177" t="str">
        <f t="shared" si="114"/>
        <v/>
      </c>
      <c r="N177" t="str">
        <f t="shared" si="115"/>
        <v/>
      </c>
      <c r="O177" t="str">
        <f t="shared" si="116"/>
        <v/>
      </c>
      <c r="P177" t="str">
        <f t="shared" si="117"/>
        <v/>
      </c>
      <c r="Q177" t="str">
        <f t="shared" si="118"/>
        <v/>
      </c>
      <c r="R177" t="str">
        <f t="shared" si="119"/>
        <v/>
      </c>
      <c r="S177" t="str">
        <f t="shared" si="120"/>
        <v/>
      </c>
      <c r="T177" t="str">
        <f t="shared" si="121"/>
        <v/>
      </c>
      <c r="U177" t="str">
        <f t="shared" si="122"/>
        <v/>
      </c>
      <c r="V177" t="str">
        <f t="shared" si="123"/>
        <v>2145</v>
      </c>
      <c r="W177" t="str">
        <f t="shared" si="124"/>
        <v/>
      </c>
      <c r="X177" t="str">
        <f t="shared" si="125"/>
        <v/>
      </c>
      <c r="Y177" t="str">
        <f t="shared" si="126"/>
        <v>Készletgazdálkodás terv. és elemz. (214, Tb.-ről web)</v>
      </c>
      <c r="Z177" t="str">
        <f t="shared" si="127"/>
        <v/>
      </c>
      <c r="AA177" t="str">
        <f t="shared" si="128"/>
        <v/>
      </c>
      <c r="AB177" t="str">
        <f t="shared" si="129"/>
        <v/>
      </c>
      <c r="AC177" t="str">
        <f t="shared" si="130"/>
        <v/>
      </c>
      <c r="AD177" t="str">
        <f t="shared" si="131"/>
        <v/>
      </c>
      <c r="AE177" t="str">
        <f t="shared" si="132"/>
        <v/>
      </c>
      <c r="AF177" t="str">
        <f t="shared" si="133"/>
        <v/>
      </c>
      <c r="AG177" t="str">
        <f t="shared" si="134"/>
        <v/>
      </c>
      <c r="AH177" t="str">
        <f t="shared" si="135"/>
        <v/>
      </c>
      <c r="AI177" t="str">
        <f t="shared" si="136"/>
        <v/>
      </c>
      <c r="AJ177" t="str">
        <f t="shared" si="137"/>
        <v/>
      </c>
      <c r="AK177" t="str">
        <f t="shared" si="138"/>
        <v/>
      </c>
      <c r="AL177" t="str">
        <f t="shared" si="139"/>
        <v/>
      </c>
      <c r="AM177" t="str">
        <f t="shared" si="140"/>
        <v/>
      </c>
      <c r="AN177" t="str">
        <f t="shared" si="141"/>
        <v/>
      </c>
      <c r="AO177" t="str">
        <f t="shared" si="142"/>
        <v>2145</v>
      </c>
      <c r="AP177" t="str">
        <f t="shared" si="143"/>
        <v/>
      </c>
      <c r="AQ177" t="str">
        <f t="shared" si="144"/>
        <v/>
      </c>
      <c r="AR177" t="str">
        <f t="shared" si="145"/>
        <v/>
      </c>
      <c r="AS177" t="str">
        <f t="shared" si="146"/>
        <v/>
      </c>
      <c r="AT177" t="str">
        <f t="shared" si="147"/>
        <v/>
      </c>
      <c r="AU177" t="str">
        <f t="shared" si="148"/>
        <v/>
      </c>
      <c r="AV177" t="str">
        <f t="shared" si="149"/>
        <v/>
      </c>
      <c r="AW177" t="str">
        <f t="shared" si="150"/>
        <v/>
      </c>
      <c r="AX177" t="str">
        <f t="shared" si="151"/>
        <v>Készletgazdálkodás terv. és elemz. (402, Tb.-ről web)</v>
      </c>
      <c r="AY177" s="2">
        <v>214</v>
      </c>
      <c r="AZ177" s="2">
        <v>5</v>
      </c>
      <c r="BA177" s="18">
        <f>VLOOKUP(AY177,segéd!$F$9:$G$38,2,FALSE)</f>
        <v>46067</v>
      </c>
      <c r="BB177" s="2" t="str">
        <f>VLOOKUP(AZ177,segéd!$F$1:$G$7,2,FALSE)</f>
        <v>15.15-16.45</v>
      </c>
      <c r="BC177" t="s">
        <v>254</v>
      </c>
      <c r="BD177" t="s">
        <v>435</v>
      </c>
      <c r="BE177" t="s">
        <v>167</v>
      </c>
      <c r="BF177" s="19">
        <v>214</v>
      </c>
      <c r="BG177" s="2">
        <v>402</v>
      </c>
      <c r="BH177" s="19" t="s">
        <v>76</v>
      </c>
      <c r="BI177" s="30" t="s">
        <v>1971</v>
      </c>
      <c r="BJ177" s="2">
        <f t="shared" si="152"/>
        <v>9</v>
      </c>
      <c r="BK177" s="2">
        <f>IF(BF177="","",VLOOKUP(BC177,segéd!O:P,2,FALSE))</f>
        <v>3</v>
      </c>
      <c r="BL177" s="2">
        <f>IF(BG177="","",VLOOKUP(BC177,segéd!T:U,2,FALSE))</f>
        <v>6</v>
      </c>
      <c r="BP177" s="2"/>
      <c r="BQ177" s="2"/>
      <c r="BR177" s="2"/>
      <c r="BY177" s="2"/>
      <c r="CB177" s="2">
        <v>5</v>
      </c>
      <c r="CC177" s="2"/>
      <c r="CH177" s="2"/>
      <c r="CP177" s="2"/>
      <c r="CT177" s="2">
        <v>6</v>
      </c>
      <c r="CU177" s="2"/>
      <c r="CX177" s="19"/>
      <c r="CY177" s="2"/>
      <c r="CZ177" s="19"/>
    </row>
    <row r="178" spans="1:105" x14ac:dyDescent="0.3">
      <c r="A178" t="str">
        <f t="shared" si="102"/>
        <v>2082145</v>
      </c>
      <c r="B178" t="str">
        <f t="shared" si="103"/>
        <v>Komplex projektfeladat (web) 5</v>
      </c>
      <c r="C178" t="str">
        <f t="shared" si="104"/>
        <v>2145</v>
      </c>
      <c r="D178" t="str">
        <f t="shared" si="105"/>
        <v xml:space="preserve">Komplex projektfeladat (web) </v>
      </c>
      <c r="E178" t="str">
        <f t="shared" si="106"/>
        <v>Deés Szilvia2145</v>
      </c>
      <c r="F178" s="24" t="str">
        <f t="shared" si="107"/>
        <v>Komplex projektfeladat (Bp. 208, web)</v>
      </c>
      <c r="G178" t="str">
        <f t="shared" si="108"/>
        <v/>
      </c>
      <c r="H178" t="str">
        <f t="shared" si="109"/>
        <v/>
      </c>
      <c r="I178" t="str">
        <f t="shared" si="110"/>
        <v/>
      </c>
      <c r="J178" t="str">
        <f t="shared" si="111"/>
        <v/>
      </c>
      <c r="K178" t="str">
        <f t="shared" si="112"/>
        <v/>
      </c>
      <c r="L178" t="str">
        <f t="shared" si="113"/>
        <v/>
      </c>
      <c r="M178" t="str">
        <f t="shared" si="114"/>
        <v/>
      </c>
      <c r="N178" t="str">
        <f t="shared" si="115"/>
        <v/>
      </c>
      <c r="O178" t="str">
        <f t="shared" si="116"/>
        <v/>
      </c>
      <c r="P178" t="str">
        <f t="shared" si="117"/>
        <v/>
      </c>
      <c r="Q178" t="str">
        <f t="shared" si="118"/>
        <v/>
      </c>
      <c r="R178" t="str">
        <f t="shared" si="119"/>
        <v/>
      </c>
      <c r="S178" t="str">
        <f t="shared" si="120"/>
        <v/>
      </c>
      <c r="T178" t="str">
        <f t="shared" si="121"/>
        <v/>
      </c>
      <c r="U178" t="str">
        <f t="shared" si="122"/>
        <v/>
      </c>
      <c r="V178" t="str">
        <f t="shared" si="123"/>
        <v/>
      </c>
      <c r="W178" t="str">
        <f t="shared" si="124"/>
        <v>2145</v>
      </c>
      <c r="X178" t="str">
        <f t="shared" si="125"/>
        <v/>
      </c>
      <c r="Y178" t="str">
        <f t="shared" si="126"/>
        <v>Komplex projektfeladat (208, web)</v>
      </c>
      <c r="Z178" t="str">
        <f t="shared" si="127"/>
        <v/>
      </c>
      <c r="AA178" t="str">
        <f t="shared" si="128"/>
        <v/>
      </c>
      <c r="AB178" t="str">
        <f t="shared" si="129"/>
        <v/>
      </c>
      <c r="AC178" t="str">
        <f t="shared" si="130"/>
        <v/>
      </c>
      <c r="AD178" t="str">
        <f t="shared" si="131"/>
        <v/>
      </c>
      <c r="AE178" t="str">
        <f t="shared" si="132"/>
        <v/>
      </c>
      <c r="AF178" t="str">
        <f t="shared" si="133"/>
        <v/>
      </c>
      <c r="AG178" t="str">
        <f t="shared" si="134"/>
        <v/>
      </c>
      <c r="AH178" t="str">
        <f t="shared" si="135"/>
        <v/>
      </c>
      <c r="AI178" t="str">
        <f t="shared" si="136"/>
        <v/>
      </c>
      <c r="AJ178" t="str">
        <f t="shared" si="137"/>
        <v/>
      </c>
      <c r="AK178" t="str">
        <f t="shared" si="138"/>
        <v/>
      </c>
      <c r="AL178" t="str">
        <f t="shared" si="139"/>
        <v/>
      </c>
      <c r="AM178" t="str">
        <f t="shared" si="140"/>
        <v/>
      </c>
      <c r="AN178" t="str">
        <f t="shared" si="141"/>
        <v/>
      </c>
      <c r="AO178" t="str">
        <f t="shared" si="142"/>
        <v/>
      </c>
      <c r="AP178" t="str">
        <f t="shared" si="143"/>
        <v/>
      </c>
      <c r="AQ178" t="str">
        <f t="shared" si="144"/>
        <v/>
      </c>
      <c r="AR178" t="str">
        <f t="shared" si="145"/>
        <v/>
      </c>
      <c r="AS178" t="str">
        <f t="shared" si="146"/>
        <v/>
      </c>
      <c r="AT178" t="str">
        <f t="shared" si="147"/>
        <v/>
      </c>
      <c r="AU178" t="str">
        <f t="shared" si="148"/>
        <v/>
      </c>
      <c r="AV178" t="str">
        <f t="shared" si="149"/>
        <v/>
      </c>
      <c r="AW178" t="str">
        <f t="shared" si="150"/>
        <v/>
      </c>
      <c r="AX178" t="str">
        <f t="shared" si="151"/>
        <v>Komplex projektfeladat (, web)</v>
      </c>
      <c r="AY178" s="2">
        <v>214</v>
      </c>
      <c r="AZ178" s="2">
        <v>5</v>
      </c>
      <c r="BA178" s="18">
        <f>VLOOKUP(AY178,segéd!$F$9:$G$38,2,FALSE)</f>
        <v>46067</v>
      </c>
      <c r="BB178" s="2" t="str">
        <f>VLOOKUP(AZ178,segéd!$F$1:$G$7,2,FALSE)</f>
        <v>15.15-16.45</v>
      </c>
      <c r="BC178" t="s">
        <v>397</v>
      </c>
      <c r="BD178" t="s">
        <v>106</v>
      </c>
      <c r="BE178" t="s">
        <v>165</v>
      </c>
      <c r="BF178" s="19">
        <v>208</v>
      </c>
      <c r="BH178" s="2" t="s">
        <v>66</v>
      </c>
      <c r="BI178" s="30" t="s">
        <v>1954</v>
      </c>
      <c r="BJ178" s="2">
        <f t="shared" si="152"/>
        <v>5</v>
      </c>
      <c r="BK178" s="2">
        <f>IF(BF178="","",VLOOKUP(BC178,segéd!O:P,2,FALSE))</f>
        <v>5</v>
      </c>
      <c r="BL178" s="2" t="str">
        <f>IF(BG178="","",VLOOKUP(BC178,segéd!T:U,2,FALSE))</f>
        <v/>
      </c>
      <c r="BP178" s="2"/>
      <c r="BQ178" s="2"/>
      <c r="BR178" s="2"/>
      <c r="BV178" s="2"/>
      <c r="BW178" s="2"/>
      <c r="BX178" s="2"/>
      <c r="BY178" s="2"/>
      <c r="CB178" s="2"/>
      <c r="CC178" s="2">
        <v>8</v>
      </c>
      <c r="CH178" s="2"/>
      <c r="CI178" s="2"/>
      <c r="CM178" s="2"/>
      <c r="CN178" s="2"/>
      <c r="CO178" s="2"/>
      <c r="CP178" s="2"/>
      <c r="CT178" s="2"/>
      <c r="CU178" s="2"/>
      <c r="CY178" s="2"/>
    </row>
    <row r="179" spans="1:105" x14ac:dyDescent="0.3">
      <c r="A179" t="str">
        <f t="shared" si="102"/>
        <v>2072145</v>
      </c>
      <c r="B179" t="str">
        <f t="shared" si="103"/>
        <v>Logisztikai folyamatok és techn. (gépterem) 14</v>
      </c>
      <c r="C179" t="str">
        <f t="shared" si="104"/>
        <v>2145</v>
      </c>
      <c r="D179" t="str">
        <f t="shared" si="105"/>
        <v xml:space="preserve">Logisztikai folyamatok és techn. (gépterem) </v>
      </c>
      <c r="E179" t="str">
        <f t="shared" si="106"/>
        <v>Cservenyi Dóra2145</v>
      </c>
      <c r="F179" s="24" t="str">
        <f t="shared" si="107"/>
        <v>Logisztikai folyamatok és techn. (Bp. 207, gépterem)</v>
      </c>
      <c r="G179" t="str">
        <f t="shared" si="108"/>
        <v/>
      </c>
      <c r="H179" t="str">
        <f t="shared" si="109"/>
        <v/>
      </c>
      <c r="I179" t="str">
        <f t="shared" si="110"/>
        <v/>
      </c>
      <c r="J179" t="str">
        <f t="shared" si="111"/>
        <v/>
      </c>
      <c r="K179" t="str">
        <f t="shared" si="112"/>
        <v>2145</v>
      </c>
      <c r="L179" t="str">
        <f t="shared" si="113"/>
        <v/>
      </c>
      <c r="M179" t="str">
        <f t="shared" si="114"/>
        <v/>
      </c>
      <c r="N179" t="str">
        <f t="shared" si="115"/>
        <v/>
      </c>
      <c r="O179" t="str">
        <f t="shared" si="116"/>
        <v/>
      </c>
      <c r="P179" t="str">
        <f t="shared" si="117"/>
        <v/>
      </c>
      <c r="Q179" t="str">
        <f t="shared" si="118"/>
        <v/>
      </c>
      <c r="R179" t="str">
        <f t="shared" si="119"/>
        <v/>
      </c>
      <c r="S179" t="str">
        <f t="shared" si="120"/>
        <v/>
      </c>
      <c r="T179" t="str">
        <f t="shared" si="121"/>
        <v/>
      </c>
      <c r="U179" t="str">
        <f t="shared" si="122"/>
        <v/>
      </c>
      <c r="V179" t="str">
        <f t="shared" si="123"/>
        <v/>
      </c>
      <c r="W179" t="str">
        <f t="shared" si="124"/>
        <v/>
      </c>
      <c r="X179" t="str">
        <f t="shared" si="125"/>
        <v/>
      </c>
      <c r="Y179" t="str">
        <f t="shared" si="126"/>
        <v>Logisztikai folyamatok és techn. (207, gépterem)</v>
      </c>
      <c r="Z179" t="str">
        <f t="shared" si="127"/>
        <v/>
      </c>
      <c r="AA179" t="str">
        <f t="shared" si="128"/>
        <v/>
      </c>
      <c r="AB179" t="str">
        <f t="shared" si="129"/>
        <v/>
      </c>
      <c r="AC179" t="str">
        <f t="shared" si="130"/>
        <v/>
      </c>
      <c r="AD179" t="str">
        <f t="shared" si="131"/>
        <v/>
      </c>
      <c r="AE179" t="str">
        <f t="shared" si="132"/>
        <v/>
      </c>
      <c r="AF179" t="str">
        <f t="shared" si="133"/>
        <v/>
      </c>
      <c r="AG179" t="str">
        <f t="shared" si="134"/>
        <v/>
      </c>
      <c r="AH179" t="str">
        <f t="shared" si="135"/>
        <v/>
      </c>
      <c r="AI179" t="str">
        <f t="shared" si="136"/>
        <v/>
      </c>
      <c r="AJ179" t="str">
        <f t="shared" si="137"/>
        <v/>
      </c>
      <c r="AK179" t="str">
        <f t="shared" si="138"/>
        <v/>
      </c>
      <c r="AL179" t="str">
        <f t="shared" si="139"/>
        <v/>
      </c>
      <c r="AM179" t="str">
        <f t="shared" si="140"/>
        <v/>
      </c>
      <c r="AN179" t="str">
        <f t="shared" si="141"/>
        <v/>
      </c>
      <c r="AO179" t="str">
        <f t="shared" si="142"/>
        <v/>
      </c>
      <c r="AP179" t="str">
        <f t="shared" si="143"/>
        <v/>
      </c>
      <c r="AQ179" t="str">
        <f t="shared" si="144"/>
        <v/>
      </c>
      <c r="AR179" t="str">
        <f t="shared" si="145"/>
        <v/>
      </c>
      <c r="AS179" t="str">
        <f t="shared" si="146"/>
        <v/>
      </c>
      <c r="AT179" t="str">
        <f t="shared" si="147"/>
        <v/>
      </c>
      <c r="AU179" t="str">
        <f t="shared" si="148"/>
        <v/>
      </c>
      <c r="AV179" t="str">
        <f t="shared" si="149"/>
        <v/>
      </c>
      <c r="AW179" t="str">
        <f t="shared" si="150"/>
        <v/>
      </c>
      <c r="AX179" t="str">
        <f t="shared" si="151"/>
        <v>Logisztikai folyamatok és techn. (, gépterem)</v>
      </c>
      <c r="AY179" s="2">
        <v>214</v>
      </c>
      <c r="AZ179" s="2">
        <v>5</v>
      </c>
      <c r="BA179" s="18">
        <f>VLOOKUP(AY179,segéd!$F$9:$G$38,2,FALSE)</f>
        <v>46067</v>
      </c>
      <c r="BB179" s="2" t="str">
        <f>VLOOKUP(AZ179,segéd!$F$1:$G$7,2,FALSE)</f>
        <v>15.15-16.45</v>
      </c>
      <c r="BC179" t="s">
        <v>258</v>
      </c>
      <c r="BD179" t="s">
        <v>294</v>
      </c>
      <c r="BE179" t="s">
        <v>175</v>
      </c>
      <c r="BF179" s="19">
        <v>207</v>
      </c>
      <c r="BH179" s="19" t="s">
        <v>267</v>
      </c>
      <c r="BJ179" s="2">
        <f t="shared" si="152"/>
        <v>14</v>
      </c>
      <c r="BK179" s="2">
        <f>IF(BF179="","",VLOOKUP(BC179,segéd!O:P,2,FALSE))</f>
        <v>14</v>
      </c>
      <c r="BL179" s="2" t="str">
        <f>IF(BG179="","",VLOOKUP(BC179,segéd!T:U,2,FALSE))</f>
        <v/>
      </c>
      <c r="BP179" s="2"/>
      <c r="BQ179" s="2">
        <v>15</v>
      </c>
      <c r="BR179" s="2"/>
      <c r="BY179" s="2"/>
      <c r="CH179" s="2"/>
      <c r="CP179" s="2"/>
    </row>
    <row r="180" spans="1:105" x14ac:dyDescent="0.3">
      <c r="A180" t="str">
        <f t="shared" si="102"/>
        <v>2145</v>
      </c>
      <c r="B180" t="str">
        <f t="shared" si="103"/>
        <v xml:space="preserve">Mech. rendszerek II. (Akutátorok) (web) </v>
      </c>
      <c r="C180" t="str">
        <f t="shared" si="104"/>
        <v>32145</v>
      </c>
      <c r="D180" t="str">
        <f t="shared" si="105"/>
        <v>Mech. rendszerek II. (Akutátorok) (web) 8</v>
      </c>
      <c r="E180" t="str">
        <f t="shared" si="106"/>
        <v>Vavra Gábor2145</v>
      </c>
      <c r="F180" s="24" t="str">
        <f t="shared" si="107"/>
        <v>Mech. rendszerek II. (Akutátorok) (Tb. 3, web)</v>
      </c>
      <c r="G180" t="str">
        <f t="shared" si="108"/>
        <v/>
      </c>
      <c r="H180" t="str">
        <f t="shared" si="109"/>
        <v/>
      </c>
      <c r="I180" t="str">
        <f t="shared" si="110"/>
        <v/>
      </c>
      <c r="J180" t="str">
        <f t="shared" si="111"/>
        <v/>
      </c>
      <c r="K180" t="str">
        <f t="shared" si="112"/>
        <v/>
      </c>
      <c r="L180" t="str">
        <f t="shared" si="113"/>
        <v/>
      </c>
      <c r="M180" t="str">
        <f t="shared" si="114"/>
        <v/>
      </c>
      <c r="N180" t="str">
        <f t="shared" si="115"/>
        <v/>
      </c>
      <c r="O180" t="str">
        <f t="shared" si="116"/>
        <v/>
      </c>
      <c r="P180" t="str">
        <f t="shared" si="117"/>
        <v/>
      </c>
      <c r="Q180" t="str">
        <f t="shared" si="118"/>
        <v/>
      </c>
      <c r="R180" t="str">
        <f t="shared" si="119"/>
        <v/>
      </c>
      <c r="S180" t="str">
        <f t="shared" si="120"/>
        <v/>
      </c>
      <c r="T180" t="str">
        <f t="shared" si="121"/>
        <v/>
      </c>
      <c r="U180" t="str">
        <f t="shared" si="122"/>
        <v/>
      </c>
      <c r="V180" t="str">
        <f t="shared" si="123"/>
        <v/>
      </c>
      <c r="W180" t="str">
        <f t="shared" si="124"/>
        <v/>
      </c>
      <c r="X180" t="str">
        <f t="shared" si="125"/>
        <v/>
      </c>
      <c r="Y180" t="str">
        <f t="shared" si="126"/>
        <v>Mech. rendszerek II. (Akutátorok) (, web)</v>
      </c>
      <c r="Z180" t="str">
        <f t="shared" si="127"/>
        <v/>
      </c>
      <c r="AA180" t="str">
        <f t="shared" si="128"/>
        <v/>
      </c>
      <c r="AB180" t="str">
        <f t="shared" si="129"/>
        <v/>
      </c>
      <c r="AC180" t="str">
        <f t="shared" si="130"/>
        <v/>
      </c>
      <c r="AD180" t="str">
        <f t="shared" si="131"/>
        <v/>
      </c>
      <c r="AE180" t="str">
        <f t="shared" si="132"/>
        <v/>
      </c>
      <c r="AF180" t="str">
        <f t="shared" si="133"/>
        <v/>
      </c>
      <c r="AG180" t="str">
        <f t="shared" si="134"/>
        <v/>
      </c>
      <c r="AH180" t="str">
        <f t="shared" si="135"/>
        <v/>
      </c>
      <c r="AI180" t="str">
        <f t="shared" si="136"/>
        <v/>
      </c>
      <c r="AJ180" t="str">
        <f t="shared" si="137"/>
        <v/>
      </c>
      <c r="AK180" t="str">
        <f t="shared" si="138"/>
        <v/>
      </c>
      <c r="AL180" t="str">
        <f t="shared" si="139"/>
        <v/>
      </c>
      <c r="AM180" t="str">
        <f t="shared" si="140"/>
        <v/>
      </c>
      <c r="AN180" t="str">
        <f t="shared" si="141"/>
        <v/>
      </c>
      <c r="AO180" t="str">
        <f t="shared" si="142"/>
        <v/>
      </c>
      <c r="AP180" t="str">
        <f t="shared" si="143"/>
        <v/>
      </c>
      <c r="AQ180" t="str">
        <f t="shared" si="144"/>
        <v/>
      </c>
      <c r="AR180" t="str">
        <f t="shared" si="145"/>
        <v/>
      </c>
      <c r="AS180" t="str">
        <f t="shared" si="146"/>
        <v/>
      </c>
      <c r="AT180" t="str">
        <f t="shared" si="147"/>
        <v/>
      </c>
      <c r="AU180" t="str">
        <f t="shared" si="148"/>
        <v/>
      </c>
      <c r="AV180" t="str">
        <f t="shared" si="149"/>
        <v>2145</v>
      </c>
      <c r="AW180" t="str">
        <f t="shared" si="150"/>
        <v/>
      </c>
      <c r="AX180" t="str">
        <f t="shared" si="151"/>
        <v>Mech. rendszerek II. (Akutátorok) (3, web)</v>
      </c>
      <c r="AY180" s="2">
        <v>214</v>
      </c>
      <c r="AZ180" s="2">
        <v>5</v>
      </c>
      <c r="BA180" s="18">
        <f>VLOOKUP(AY180,segéd!$F$9:$G$38,2,FALSE)</f>
        <v>46067</v>
      </c>
      <c r="BB180" s="2" t="str">
        <f>VLOOKUP(AZ180,segéd!$F$1:$G$7,2,FALSE)</f>
        <v>15.15-16.45</v>
      </c>
      <c r="BC180" t="s">
        <v>299</v>
      </c>
      <c r="BD180" s="20" t="s">
        <v>424</v>
      </c>
      <c r="BE180" t="s">
        <v>164</v>
      </c>
      <c r="BG180" s="2">
        <v>3</v>
      </c>
      <c r="BH180" s="19" t="s">
        <v>66</v>
      </c>
      <c r="BI180" s="30" t="s">
        <v>1980</v>
      </c>
      <c r="BJ180" s="2">
        <f t="shared" si="152"/>
        <v>8</v>
      </c>
      <c r="BK180" s="2" t="str">
        <f>IF(BF180="","",VLOOKUP(BC180,segéd!O:P,2,FALSE))</f>
        <v/>
      </c>
      <c r="BL180" s="2">
        <f>IF(BG180="","",VLOOKUP(BC180,segéd!T:U,2,FALSE))</f>
        <v>8</v>
      </c>
      <c r="BM180" s="2"/>
      <c r="BN180" s="2"/>
      <c r="BO180" s="2"/>
      <c r="BP180" s="2"/>
      <c r="BQ180" s="2"/>
      <c r="BR180" s="2"/>
      <c r="BS180" s="2"/>
      <c r="BT180" s="2"/>
      <c r="BU180" s="2"/>
      <c r="CA180" s="2"/>
      <c r="CD180" s="2"/>
      <c r="CE180" s="2"/>
      <c r="CF180" s="19"/>
      <c r="CG180" s="2"/>
      <c r="CP180" s="2"/>
      <c r="CR180" s="2"/>
      <c r="CS180" s="2"/>
      <c r="CU180" s="2"/>
      <c r="CV180" s="2"/>
      <c r="DA180" s="19">
        <v>13</v>
      </c>
    </row>
    <row r="181" spans="1:105" x14ac:dyDescent="0.3">
      <c r="A181" t="str">
        <f t="shared" si="102"/>
        <v>2145</v>
      </c>
      <c r="B181" t="str">
        <f t="shared" si="103"/>
        <v xml:space="preserve">Műszaki szaknyelv II. (angol), 1. csop. </v>
      </c>
      <c r="C181" t="str">
        <f t="shared" si="104"/>
        <v>2132145</v>
      </c>
      <c r="D181" t="str">
        <f t="shared" si="105"/>
        <v>Műszaki szaknyelv II. (angol), 1. csop. 19</v>
      </c>
      <c r="E181" t="str">
        <f t="shared" si="106"/>
        <v>Gellért Judit2145</v>
      </c>
      <c r="F181" s="24" t="str">
        <f t="shared" si="107"/>
        <v>Műszaki szaknyelv II. (angol), 1. csop. (Tb. 213)</v>
      </c>
      <c r="G181" t="str">
        <f t="shared" si="108"/>
        <v/>
      </c>
      <c r="H181" t="str">
        <f t="shared" si="109"/>
        <v/>
      </c>
      <c r="I181" t="str">
        <f t="shared" si="110"/>
        <v/>
      </c>
      <c r="J181" t="str">
        <f t="shared" si="111"/>
        <v/>
      </c>
      <c r="K181" t="str">
        <f t="shared" si="112"/>
        <v/>
      </c>
      <c r="L181" t="str">
        <f t="shared" si="113"/>
        <v/>
      </c>
      <c r="M181" t="str">
        <f t="shared" si="114"/>
        <v/>
      </c>
      <c r="N181" t="str">
        <f t="shared" si="115"/>
        <v/>
      </c>
      <c r="O181" t="str">
        <f t="shared" si="116"/>
        <v/>
      </c>
      <c r="P181" t="str">
        <f t="shared" si="117"/>
        <v/>
      </c>
      <c r="Q181" t="str">
        <f t="shared" si="118"/>
        <v/>
      </c>
      <c r="R181" t="str">
        <f t="shared" si="119"/>
        <v/>
      </c>
      <c r="S181" t="str">
        <f t="shared" si="120"/>
        <v/>
      </c>
      <c r="T181" t="str">
        <f t="shared" si="121"/>
        <v/>
      </c>
      <c r="U181" t="str">
        <f t="shared" si="122"/>
        <v/>
      </c>
      <c r="V181" t="str">
        <f t="shared" si="123"/>
        <v/>
      </c>
      <c r="W181" t="str">
        <f t="shared" si="124"/>
        <v/>
      </c>
      <c r="X181" t="str">
        <f t="shared" si="125"/>
        <v/>
      </c>
      <c r="Y181" t="str">
        <f t="shared" si="126"/>
        <v>Műszaki szaknyelv II. (angol), 1. csop. ()</v>
      </c>
      <c r="Z181" t="str">
        <f t="shared" si="127"/>
        <v/>
      </c>
      <c r="AA181" t="str">
        <f t="shared" si="128"/>
        <v/>
      </c>
      <c r="AB181" t="str">
        <f t="shared" si="129"/>
        <v/>
      </c>
      <c r="AC181" t="str">
        <f t="shared" si="130"/>
        <v/>
      </c>
      <c r="AD181" t="str">
        <f t="shared" si="131"/>
        <v/>
      </c>
      <c r="AE181" t="str">
        <f t="shared" si="132"/>
        <v/>
      </c>
      <c r="AF181" t="str">
        <f t="shared" si="133"/>
        <v/>
      </c>
      <c r="AG181" t="str">
        <f t="shared" si="134"/>
        <v/>
      </c>
      <c r="AH181" t="str">
        <f t="shared" si="135"/>
        <v/>
      </c>
      <c r="AI181" t="str">
        <f t="shared" si="136"/>
        <v/>
      </c>
      <c r="AJ181" t="str">
        <f t="shared" si="137"/>
        <v/>
      </c>
      <c r="AK181" t="str">
        <f t="shared" si="138"/>
        <v>2145</v>
      </c>
      <c r="AL181" t="str">
        <f t="shared" si="139"/>
        <v/>
      </c>
      <c r="AM181" t="str">
        <f t="shared" si="140"/>
        <v/>
      </c>
      <c r="AN181" t="str">
        <f t="shared" si="141"/>
        <v/>
      </c>
      <c r="AO181" t="str">
        <f t="shared" si="142"/>
        <v/>
      </c>
      <c r="AP181" t="str">
        <f t="shared" si="143"/>
        <v/>
      </c>
      <c r="AQ181" t="str">
        <f t="shared" si="144"/>
        <v/>
      </c>
      <c r="AR181" t="str">
        <f t="shared" si="145"/>
        <v/>
      </c>
      <c r="AS181" t="str">
        <f t="shared" si="146"/>
        <v/>
      </c>
      <c r="AT181" t="str">
        <f t="shared" si="147"/>
        <v/>
      </c>
      <c r="AU181" t="str">
        <f t="shared" si="148"/>
        <v/>
      </c>
      <c r="AV181" t="str">
        <f t="shared" si="149"/>
        <v/>
      </c>
      <c r="AW181" t="str">
        <f t="shared" si="150"/>
        <v/>
      </c>
      <c r="AX181" t="str">
        <f t="shared" si="151"/>
        <v>Műszaki szaknyelv II. (angol), 1. csop. (213)</v>
      </c>
      <c r="AY181" s="2">
        <v>214</v>
      </c>
      <c r="AZ181" s="2">
        <v>5</v>
      </c>
      <c r="BA181" s="18">
        <f>VLOOKUP(AY181,segéd!$F$9:$G$38,2,FALSE)</f>
        <v>46067</v>
      </c>
      <c r="BB181" s="2" t="str">
        <f>VLOOKUP(AZ181,segéd!$F$1:$G$7,2,FALSE)</f>
        <v>15.15-16.45</v>
      </c>
      <c r="BC181" t="s">
        <v>295</v>
      </c>
      <c r="BD181" t="s">
        <v>308</v>
      </c>
      <c r="BE181" t="s">
        <v>164</v>
      </c>
      <c r="BG181" s="2">
        <v>213</v>
      </c>
      <c r="BJ181" s="2">
        <f t="shared" si="152"/>
        <v>19</v>
      </c>
      <c r="BK181" s="2" t="str">
        <f>IF(BF181="","",VLOOKUP(BC181,segéd!O:P,2,FALSE))</f>
        <v/>
      </c>
      <c r="BL181" s="2">
        <f>IF(BG181="","",VLOOKUP(BC181,segéd!T:U,2,FALSE))</f>
        <v>19</v>
      </c>
      <c r="BM181" s="2"/>
      <c r="BN181" s="2"/>
      <c r="BO181" s="2"/>
      <c r="BP181" s="2"/>
      <c r="BQ181" s="2"/>
      <c r="BR181" s="2"/>
      <c r="BS181" s="2"/>
      <c r="BT181" s="2"/>
      <c r="BU181" s="2"/>
      <c r="BZ181" s="2"/>
      <c r="CA181" s="2"/>
      <c r="CD181" s="2"/>
      <c r="CE181" s="2"/>
      <c r="CF181" s="19"/>
      <c r="CG181" s="2"/>
      <c r="CJ181" s="2"/>
      <c r="CP181" s="2">
        <v>23</v>
      </c>
      <c r="CQ181" s="2"/>
      <c r="CR181" s="2"/>
      <c r="CS181" s="2"/>
      <c r="CU181" s="2"/>
      <c r="CV181" s="2"/>
      <c r="DA181" s="19"/>
    </row>
    <row r="182" spans="1:105" x14ac:dyDescent="0.3">
      <c r="A182" t="str">
        <f t="shared" si="102"/>
        <v>2145</v>
      </c>
      <c r="B182" t="str">
        <f t="shared" si="103"/>
        <v xml:space="preserve">Műszaki szaknyelv II. (angol), 2. csop. </v>
      </c>
      <c r="C182" t="str">
        <f t="shared" si="104"/>
        <v>4082145</v>
      </c>
      <c r="D182" t="str">
        <f t="shared" si="105"/>
        <v>Műszaki szaknyelv II. (angol), 2. csop. 19</v>
      </c>
      <c r="E182" t="str">
        <f t="shared" si="106"/>
        <v>Nagy Mónika2145</v>
      </c>
      <c r="F182" s="24" t="str">
        <f t="shared" si="107"/>
        <v>Műszaki szaknyelv II. (angol), 2. csop. (Tb. 408)</v>
      </c>
      <c r="G182" t="str">
        <f t="shared" si="108"/>
        <v/>
      </c>
      <c r="H182" t="str">
        <f t="shared" si="109"/>
        <v/>
      </c>
      <c r="I182" t="str">
        <f t="shared" si="110"/>
        <v/>
      </c>
      <c r="J182" t="str">
        <f t="shared" si="111"/>
        <v/>
      </c>
      <c r="K182" t="str">
        <f t="shared" si="112"/>
        <v/>
      </c>
      <c r="L182" t="str">
        <f t="shared" si="113"/>
        <v/>
      </c>
      <c r="M182" t="str">
        <f t="shared" si="114"/>
        <v/>
      </c>
      <c r="N182" t="str">
        <f t="shared" si="115"/>
        <v/>
      </c>
      <c r="O182" t="str">
        <f t="shared" si="116"/>
        <v/>
      </c>
      <c r="P182" t="str">
        <f t="shared" si="117"/>
        <v/>
      </c>
      <c r="Q182" t="str">
        <f t="shared" si="118"/>
        <v/>
      </c>
      <c r="R182" t="str">
        <f t="shared" si="119"/>
        <v/>
      </c>
      <c r="S182" t="str">
        <f t="shared" si="120"/>
        <v/>
      </c>
      <c r="T182" t="str">
        <f t="shared" si="121"/>
        <v/>
      </c>
      <c r="U182" t="str">
        <f t="shared" si="122"/>
        <v/>
      </c>
      <c r="V182" t="str">
        <f t="shared" si="123"/>
        <v/>
      </c>
      <c r="W182" t="str">
        <f t="shared" si="124"/>
        <v/>
      </c>
      <c r="X182" t="str">
        <f t="shared" si="125"/>
        <v/>
      </c>
      <c r="Y182" t="str">
        <f t="shared" si="126"/>
        <v>Műszaki szaknyelv II. (angol), 2. csop. ()</v>
      </c>
      <c r="Z182" t="str">
        <f t="shared" si="127"/>
        <v/>
      </c>
      <c r="AA182" t="str">
        <f t="shared" si="128"/>
        <v/>
      </c>
      <c r="AB182" t="str">
        <f t="shared" si="129"/>
        <v/>
      </c>
      <c r="AC182" t="str">
        <f t="shared" si="130"/>
        <v/>
      </c>
      <c r="AD182" t="str">
        <f t="shared" si="131"/>
        <v/>
      </c>
      <c r="AE182" t="str">
        <f t="shared" si="132"/>
        <v/>
      </c>
      <c r="AF182" t="str">
        <f t="shared" si="133"/>
        <v/>
      </c>
      <c r="AG182" t="str">
        <f t="shared" si="134"/>
        <v/>
      </c>
      <c r="AH182" t="str">
        <f t="shared" si="135"/>
        <v/>
      </c>
      <c r="AI182" t="str">
        <f t="shared" si="136"/>
        <v/>
      </c>
      <c r="AJ182" t="str">
        <f t="shared" si="137"/>
        <v/>
      </c>
      <c r="AK182" t="str">
        <f t="shared" si="138"/>
        <v>2145</v>
      </c>
      <c r="AL182" t="str">
        <f t="shared" si="139"/>
        <v/>
      </c>
      <c r="AM182" t="str">
        <f t="shared" si="140"/>
        <v/>
      </c>
      <c r="AN182" t="str">
        <f t="shared" si="141"/>
        <v/>
      </c>
      <c r="AO182" t="str">
        <f t="shared" si="142"/>
        <v/>
      </c>
      <c r="AP182" t="str">
        <f t="shared" si="143"/>
        <v/>
      </c>
      <c r="AQ182" t="str">
        <f t="shared" si="144"/>
        <v/>
      </c>
      <c r="AR182" t="str">
        <f t="shared" si="145"/>
        <v/>
      </c>
      <c r="AS182" t="str">
        <f t="shared" si="146"/>
        <v/>
      </c>
      <c r="AT182" t="str">
        <f t="shared" si="147"/>
        <v/>
      </c>
      <c r="AU182" t="str">
        <f t="shared" si="148"/>
        <v/>
      </c>
      <c r="AV182" t="str">
        <f t="shared" si="149"/>
        <v/>
      </c>
      <c r="AW182" t="str">
        <f t="shared" si="150"/>
        <v/>
      </c>
      <c r="AX182" t="str">
        <f t="shared" si="151"/>
        <v>Műszaki szaknyelv II. (angol), 2. csop. (408)</v>
      </c>
      <c r="AY182" s="2">
        <v>214</v>
      </c>
      <c r="AZ182" s="2">
        <v>5</v>
      </c>
      <c r="BA182" s="18">
        <f>VLOOKUP(AY182,segéd!$F$9:$G$38,2,FALSE)</f>
        <v>46067</v>
      </c>
      <c r="BB182" s="2" t="str">
        <f>VLOOKUP(AZ182,segéd!$F$1:$G$7,2,FALSE)</f>
        <v>15.15-16.45</v>
      </c>
      <c r="BC182" t="s">
        <v>296</v>
      </c>
      <c r="BD182" t="s">
        <v>441</v>
      </c>
      <c r="BE182" t="s">
        <v>164</v>
      </c>
      <c r="BG182" s="2">
        <v>408</v>
      </c>
      <c r="BJ182" s="2">
        <f t="shared" si="152"/>
        <v>19</v>
      </c>
      <c r="BK182" s="2" t="str">
        <f>IF(BF182="","",VLOOKUP(BC182,segéd!O:P,2,FALSE))</f>
        <v/>
      </c>
      <c r="BL182" s="2">
        <f>IF(BG182="","",VLOOKUP(BC182,segéd!T:U,2,FALSE))</f>
        <v>19</v>
      </c>
      <c r="BM182" s="2"/>
      <c r="BN182" s="2"/>
      <c r="BO182" s="2"/>
      <c r="BP182" s="2"/>
      <c r="BQ182" s="2"/>
      <c r="BR182" s="2"/>
      <c r="BS182" s="2"/>
      <c r="BT182" s="2"/>
      <c r="BU182" s="2"/>
      <c r="BZ182" s="2"/>
      <c r="CA182" s="2"/>
      <c r="CD182" s="2"/>
      <c r="CE182" s="2"/>
      <c r="CF182" s="19"/>
      <c r="CG182" s="2"/>
      <c r="CJ182" s="2"/>
      <c r="CP182" s="2">
        <v>20</v>
      </c>
      <c r="CQ182" s="2"/>
      <c r="CR182" s="2"/>
      <c r="CS182" s="2"/>
      <c r="CU182" s="2"/>
      <c r="CV182" s="2"/>
      <c r="DA182" s="19"/>
    </row>
    <row r="183" spans="1:105" x14ac:dyDescent="0.3">
      <c r="A183" t="str">
        <f t="shared" si="102"/>
        <v>2102145</v>
      </c>
      <c r="B183" t="str">
        <f t="shared" si="103"/>
        <v>Vendéglátás szervezés, vezetés (web) 5</v>
      </c>
      <c r="C183" t="str">
        <f t="shared" si="104"/>
        <v>2145</v>
      </c>
      <c r="D183" t="str">
        <f t="shared" si="105"/>
        <v xml:space="preserve">Vendéglátás szervezés, vezetés (web) </v>
      </c>
      <c r="E183" t="str">
        <f t="shared" si="106"/>
        <v>Kárpáti-Daróczi Judit2145</v>
      </c>
      <c r="F183" s="24" t="str">
        <f t="shared" si="107"/>
        <v>Vendéglátás szervezés, vezetés (Bp. 210, web)</v>
      </c>
      <c r="G183" t="str">
        <f t="shared" si="108"/>
        <v/>
      </c>
      <c r="H183" t="str">
        <f t="shared" si="109"/>
        <v/>
      </c>
      <c r="I183" t="str">
        <f t="shared" si="110"/>
        <v/>
      </c>
      <c r="J183" t="str">
        <f t="shared" si="111"/>
        <v/>
      </c>
      <c r="K183" t="str">
        <f t="shared" si="112"/>
        <v/>
      </c>
      <c r="L183" t="str">
        <f t="shared" si="113"/>
        <v/>
      </c>
      <c r="M183" t="str">
        <f t="shared" si="114"/>
        <v/>
      </c>
      <c r="N183" t="str">
        <f t="shared" si="115"/>
        <v/>
      </c>
      <c r="O183" t="str">
        <f t="shared" si="116"/>
        <v/>
      </c>
      <c r="P183" t="str">
        <f t="shared" si="117"/>
        <v/>
      </c>
      <c r="Q183" t="str">
        <f t="shared" si="118"/>
        <v/>
      </c>
      <c r="R183" t="str">
        <f t="shared" si="119"/>
        <v/>
      </c>
      <c r="S183" t="str">
        <f t="shared" si="120"/>
        <v>2145</v>
      </c>
      <c r="T183" t="str">
        <f t="shared" si="121"/>
        <v/>
      </c>
      <c r="U183" t="str">
        <f t="shared" si="122"/>
        <v/>
      </c>
      <c r="V183" t="str">
        <f t="shared" si="123"/>
        <v/>
      </c>
      <c r="W183" t="str">
        <f t="shared" si="124"/>
        <v/>
      </c>
      <c r="X183" t="str">
        <f t="shared" si="125"/>
        <v/>
      </c>
      <c r="Y183" t="str">
        <f t="shared" si="126"/>
        <v>Vendéglátás szervezés, vezetés (210, web)</v>
      </c>
      <c r="Z183" t="str">
        <f t="shared" si="127"/>
        <v/>
      </c>
      <c r="AA183" t="str">
        <f t="shared" si="128"/>
        <v/>
      </c>
      <c r="AB183" t="str">
        <f t="shared" si="129"/>
        <v/>
      </c>
      <c r="AC183" t="str">
        <f t="shared" si="130"/>
        <v/>
      </c>
      <c r="AD183" t="str">
        <f t="shared" si="131"/>
        <v/>
      </c>
      <c r="AE183" t="str">
        <f t="shared" si="132"/>
        <v/>
      </c>
      <c r="AF183" t="str">
        <f t="shared" si="133"/>
        <v/>
      </c>
      <c r="AG183" t="str">
        <f t="shared" si="134"/>
        <v/>
      </c>
      <c r="AH183" t="str">
        <f t="shared" si="135"/>
        <v/>
      </c>
      <c r="AI183" t="str">
        <f t="shared" si="136"/>
        <v/>
      </c>
      <c r="AJ183" t="str">
        <f t="shared" si="137"/>
        <v/>
      </c>
      <c r="AK183" t="str">
        <f t="shared" si="138"/>
        <v/>
      </c>
      <c r="AL183" t="str">
        <f t="shared" si="139"/>
        <v/>
      </c>
      <c r="AM183" t="str">
        <f t="shared" si="140"/>
        <v/>
      </c>
      <c r="AN183" t="str">
        <f t="shared" si="141"/>
        <v/>
      </c>
      <c r="AO183" t="str">
        <f t="shared" si="142"/>
        <v/>
      </c>
      <c r="AP183" t="str">
        <f t="shared" si="143"/>
        <v/>
      </c>
      <c r="AQ183" t="str">
        <f t="shared" si="144"/>
        <v/>
      </c>
      <c r="AR183" t="str">
        <f t="shared" si="145"/>
        <v/>
      </c>
      <c r="AS183" t="str">
        <f t="shared" si="146"/>
        <v/>
      </c>
      <c r="AT183" t="str">
        <f t="shared" si="147"/>
        <v/>
      </c>
      <c r="AU183" t="str">
        <f t="shared" si="148"/>
        <v/>
      </c>
      <c r="AV183" t="str">
        <f t="shared" si="149"/>
        <v/>
      </c>
      <c r="AW183" t="str">
        <f t="shared" si="150"/>
        <v/>
      </c>
      <c r="AX183" t="str">
        <f t="shared" si="151"/>
        <v>Vendéglátás szervezés, vezetés (, web)</v>
      </c>
      <c r="AY183" s="2">
        <v>214</v>
      </c>
      <c r="AZ183" s="2">
        <v>5</v>
      </c>
      <c r="BA183" s="18">
        <f>VLOOKUP(AY183,segéd!$F$9:$G$38,2,FALSE)</f>
        <v>46067</v>
      </c>
      <c r="BB183" s="2" t="str">
        <f>VLOOKUP(AZ183,segéd!$F$1:$G$7,2,FALSE)</f>
        <v>15.15-16.45</v>
      </c>
      <c r="BC183" t="s">
        <v>392</v>
      </c>
      <c r="BD183" t="s">
        <v>265</v>
      </c>
      <c r="BE183" t="s">
        <v>165</v>
      </c>
      <c r="BF183" s="19">
        <v>210</v>
      </c>
      <c r="BH183" s="19" t="s">
        <v>66</v>
      </c>
      <c r="BI183" s="30" t="s">
        <v>1977</v>
      </c>
      <c r="BJ183" s="2">
        <f t="shared" si="152"/>
        <v>5</v>
      </c>
      <c r="BK183" s="2">
        <f>IF(BF183="","",VLOOKUP(BC183,segéd!O:P,2,FALSE))</f>
        <v>5</v>
      </c>
      <c r="BL183" s="2" t="str">
        <f>IF(BG183="","",VLOOKUP(BC183,segéd!T:U,2,FALSE))</f>
        <v/>
      </c>
      <c r="BP183" s="2"/>
      <c r="BQ183" s="2"/>
      <c r="BR183" s="2"/>
      <c r="BY183" s="19">
        <v>6</v>
      </c>
      <c r="CR183" s="2"/>
      <c r="CU183" s="2"/>
    </row>
    <row r="184" spans="1:105" x14ac:dyDescent="0.3">
      <c r="A184" t="str">
        <f t="shared" si="102"/>
        <v>2022146</v>
      </c>
      <c r="B184" t="str">
        <f t="shared" si="103"/>
        <v>Angol gazdasági szaknyelv II., 1. csop. 21</v>
      </c>
      <c r="C184" t="str">
        <f t="shared" si="104"/>
        <v>2146</v>
      </c>
      <c r="D184" t="str">
        <f t="shared" si="105"/>
        <v xml:space="preserve">Angol gazdasági szaknyelv II., 1. csop. </v>
      </c>
      <c r="E184" t="str">
        <f t="shared" si="106"/>
        <v>Ferencz-Antal Klára2146</v>
      </c>
      <c r="F184" s="24" t="str">
        <f t="shared" si="107"/>
        <v>Angol gazdasági szaknyelv II., 1. csop. (Bp. 202)</v>
      </c>
      <c r="G184" t="str">
        <f t="shared" si="108"/>
        <v>2146</v>
      </c>
      <c r="H184" t="str">
        <f t="shared" si="109"/>
        <v>2146</v>
      </c>
      <c r="I184" t="str">
        <f t="shared" si="110"/>
        <v/>
      </c>
      <c r="J184" t="str">
        <f t="shared" si="111"/>
        <v/>
      </c>
      <c r="K184" t="str">
        <f t="shared" si="112"/>
        <v/>
      </c>
      <c r="L184" t="str">
        <f t="shared" si="113"/>
        <v/>
      </c>
      <c r="M184" t="str">
        <f t="shared" si="114"/>
        <v/>
      </c>
      <c r="N184" t="str">
        <f t="shared" si="115"/>
        <v/>
      </c>
      <c r="O184" t="str">
        <f t="shared" si="116"/>
        <v/>
      </c>
      <c r="P184" t="str">
        <f t="shared" si="117"/>
        <v/>
      </c>
      <c r="Q184" t="str">
        <f t="shared" si="118"/>
        <v/>
      </c>
      <c r="R184" t="str">
        <f t="shared" si="119"/>
        <v/>
      </c>
      <c r="S184" t="str">
        <f t="shared" si="120"/>
        <v/>
      </c>
      <c r="T184" t="str">
        <f t="shared" si="121"/>
        <v/>
      </c>
      <c r="U184" t="str">
        <f t="shared" si="122"/>
        <v/>
      </c>
      <c r="V184" t="str">
        <f t="shared" si="123"/>
        <v/>
      </c>
      <c r="W184" t="str">
        <f t="shared" si="124"/>
        <v/>
      </c>
      <c r="X184" t="str">
        <f t="shared" si="125"/>
        <v/>
      </c>
      <c r="Y184" t="str">
        <f t="shared" si="126"/>
        <v>Angol gazdasági szaknyelv II., 1. csop. (202)</v>
      </c>
      <c r="Z184" t="str">
        <f t="shared" si="127"/>
        <v/>
      </c>
      <c r="AA184" t="str">
        <f t="shared" si="128"/>
        <v/>
      </c>
      <c r="AB184" t="str">
        <f t="shared" si="129"/>
        <v/>
      </c>
      <c r="AC184" t="str">
        <f t="shared" si="130"/>
        <v/>
      </c>
      <c r="AD184" t="str">
        <f t="shared" si="131"/>
        <v/>
      </c>
      <c r="AE184" t="str">
        <f t="shared" si="132"/>
        <v/>
      </c>
      <c r="AF184" t="str">
        <f t="shared" si="133"/>
        <v/>
      </c>
      <c r="AG184" t="str">
        <f t="shared" si="134"/>
        <v/>
      </c>
      <c r="AH184" t="str">
        <f t="shared" si="135"/>
        <v/>
      </c>
      <c r="AI184" t="str">
        <f t="shared" si="136"/>
        <v/>
      </c>
      <c r="AJ184" t="str">
        <f t="shared" si="137"/>
        <v/>
      </c>
      <c r="AK184" t="str">
        <f t="shared" si="138"/>
        <v/>
      </c>
      <c r="AL184" t="str">
        <f t="shared" si="139"/>
        <v/>
      </c>
      <c r="AM184" t="str">
        <f t="shared" si="140"/>
        <v/>
      </c>
      <c r="AN184" t="str">
        <f t="shared" si="141"/>
        <v/>
      </c>
      <c r="AO184" t="str">
        <f t="shared" si="142"/>
        <v/>
      </c>
      <c r="AP184" t="str">
        <f t="shared" si="143"/>
        <v/>
      </c>
      <c r="AQ184" t="str">
        <f t="shared" si="144"/>
        <v/>
      </c>
      <c r="AR184" t="str">
        <f t="shared" si="145"/>
        <v/>
      </c>
      <c r="AS184" t="str">
        <f t="shared" si="146"/>
        <v/>
      </c>
      <c r="AT184" t="str">
        <f t="shared" si="147"/>
        <v/>
      </c>
      <c r="AU184" t="str">
        <f t="shared" si="148"/>
        <v/>
      </c>
      <c r="AV184" t="str">
        <f t="shared" si="149"/>
        <v/>
      </c>
      <c r="AW184" t="str">
        <f t="shared" si="150"/>
        <v/>
      </c>
      <c r="AX184" t="str">
        <f t="shared" si="151"/>
        <v>Angol gazdasági szaknyelv II., 1. csop. ()</v>
      </c>
      <c r="AY184" s="2">
        <v>214</v>
      </c>
      <c r="AZ184" s="2">
        <v>6</v>
      </c>
      <c r="BA184" s="18">
        <f>VLOOKUP(AY184,segéd!$F$9:$G$38,2,FALSE)</f>
        <v>46067</v>
      </c>
      <c r="BB184" s="2" t="str">
        <f>VLOOKUP(AZ184,segéd!$F$1:$G$7,2,FALSE)</f>
        <v>17.00-18.30</v>
      </c>
      <c r="BC184" t="s">
        <v>252</v>
      </c>
      <c r="BD184" t="s">
        <v>309</v>
      </c>
      <c r="BE184" t="s">
        <v>165</v>
      </c>
      <c r="BF184" s="19">
        <v>202</v>
      </c>
      <c r="BH184" s="19"/>
      <c r="BJ184" s="2">
        <f t="shared" si="152"/>
        <v>21</v>
      </c>
      <c r="BK184" s="2">
        <f>IF(BF184="","",VLOOKUP(BC184,segéd!O:P,2,FALSE))</f>
        <v>21</v>
      </c>
      <c r="BL184" s="2" t="str">
        <f>IF(BG184="","",VLOOKUP(BC184,segéd!T:U,2,FALSE))</f>
        <v/>
      </c>
      <c r="BM184" s="2">
        <v>13</v>
      </c>
      <c r="BN184" s="2">
        <v>3</v>
      </c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H184" s="2"/>
      <c r="CI184" s="2"/>
      <c r="CJ184" s="2"/>
      <c r="CK184" s="2"/>
      <c r="CL184" s="2"/>
      <c r="CM184" s="2"/>
      <c r="CN184" s="2"/>
      <c r="CO184" s="2"/>
      <c r="CP184" s="2"/>
      <c r="CR184" s="2"/>
      <c r="CS184" s="2"/>
      <c r="CT184" s="2"/>
      <c r="CU184" s="2"/>
      <c r="CV184" s="2"/>
      <c r="CY184" s="2"/>
    </row>
    <row r="185" spans="1:105" x14ac:dyDescent="0.3">
      <c r="A185" t="str">
        <f t="shared" si="102"/>
        <v>2146</v>
      </c>
      <c r="B185" t="str">
        <f t="shared" si="103"/>
        <v xml:space="preserve">Irányítástechnika (dupla terem) (gépterem, web) </v>
      </c>
      <c r="C185" t="str">
        <f t="shared" si="104"/>
        <v>6032146</v>
      </c>
      <c r="D185" t="str">
        <f t="shared" si="105"/>
        <v>Irányítástechnika (dupla terem) (gépterem, web) 0</v>
      </c>
      <c r="E185" t="str">
        <f t="shared" si="106"/>
        <v>Szilágyi Zoltán2146</v>
      </c>
      <c r="F185" s="24" t="str">
        <f t="shared" si="107"/>
        <v>Irányítástechnika (dupla terem) (Tb. 603, gépterem, web)</v>
      </c>
      <c r="G185" t="str">
        <f t="shared" si="108"/>
        <v/>
      </c>
      <c r="H185" t="str">
        <f t="shared" si="109"/>
        <v/>
      </c>
      <c r="I185" t="str">
        <f t="shared" si="110"/>
        <v/>
      </c>
      <c r="J185" t="str">
        <f t="shared" si="111"/>
        <v/>
      </c>
      <c r="K185" t="str">
        <f t="shared" si="112"/>
        <v/>
      </c>
      <c r="L185" t="str">
        <f t="shared" si="113"/>
        <v/>
      </c>
      <c r="M185" t="str">
        <f t="shared" si="114"/>
        <v/>
      </c>
      <c r="N185" t="str">
        <f t="shared" si="115"/>
        <v/>
      </c>
      <c r="O185" t="str">
        <f t="shared" si="116"/>
        <v/>
      </c>
      <c r="P185" t="str">
        <f t="shared" si="117"/>
        <v/>
      </c>
      <c r="Q185" t="str">
        <f t="shared" si="118"/>
        <v/>
      </c>
      <c r="R185" t="str">
        <f t="shared" si="119"/>
        <v/>
      </c>
      <c r="S185" t="str">
        <f t="shared" si="120"/>
        <v/>
      </c>
      <c r="T185" t="str">
        <f t="shared" si="121"/>
        <v/>
      </c>
      <c r="U185" t="str">
        <f t="shared" si="122"/>
        <v/>
      </c>
      <c r="V185" t="str">
        <f t="shared" si="123"/>
        <v/>
      </c>
      <c r="W185" t="str">
        <f t="shared" si="124"/>
        <v/>
      </c>
      <c r="X185" t="str">
        <f t="shared" si="125"/>
        <v/>
      </c>
      <c r="Y185" t="str">
        <f t="shared" si="126"/>
        <v>Irányítástechnika (dupla terem) (, gépterem, web)</v>
      </c>
      <c r="Z185" t="str">
        <f t="shared" si="127"/>
        <v/>
      </c>
      <c r="AA185" t="str">
        <f t="shared" si="128"/>
        <v/>
      </c>
      <c r="AB185" t="str">
        <f t="shared" si="129"/>
        <v/>
      </c>
      <c r="AC185" t="str">
        <f t="shared" si="130"/>
        <v/>
      </c>
      <c r="AD185" t="str">
        <f t="shared" si="131"/>
        <v/>
      </c>
      <c r="AE185" t="str">
        <f t="shared" si="132"/>
        <v/>
      </c>
      <c r="AF185" t="str">
        <f t="shared" si="133"/>
        <v/>
      </c>
      <c r="AG185" t="str">
        <f t="shared" si="134"/>
        <v/>
      </c>
      <c r="AH185" t="str">
        <f t="shared" si="135"/>
        <v/>
      </c>
      <c r="AI185" t="str">
        <f t="shared" si="136"/>
        <v/>
      </c>
      <c r="AJ185" t="str">
        <f t="shared" si="137"/>
        <v/>
      </c>
      <c r="AK185" t="str">
        <f t="shared" si="138"/>
        <v/>
      </c>
      <c r="AL185" t="str">
        <f t="shared" si="139"/>
        <v/>
      </c>
      <c r="AM185" t="str">
        <f t="shared" si="140"/>
        <v/>
      </c>
      <c r="AN185" t="str">
        <f t="shared" si="141"/>
        <v/>
      </c>
      <c r="AO185" t="str">
        <f t="shared" si="142"/>
        <v/>
      </c>
      <c r="AP185" t="str">
        <f t="shared" si="143"/>
        <v/>
      </c>
      <c r="AQ185" t="str">
        <f t="shared" si="144"/>
        <v/>
      </c>
      <c r="AR185" t="str">
        <f t="shared" si="145"/>
        <v/>
      </c>
      <c r="AS185" t="str">
        <f t="shared" si="146"/>
        <v/>
      </c>
      <c r="AT185" t="str">
        <f t="shared" si="147"/>
        <v/>
      </c>
      <c r="AU185" t="str">
        <f t="shared" si="148"/>
        <v/>
      </c>
      <c r="AV185" t="str">
        <f t="shared" si="149"/>
        <v/>
      </c>
      <c r="AW185" t="str">
        <f t="shared" si="150"/>
        <v/>
      </c>
      <c r="AX185" t="str">
        <f t="shared" si="151"/>
        <v>Irányítástechnika (dupla terem) (603, gépterem, web)</v>
      </c>
      <c r="AY185" s="2">
        <v>214</v>
      </c>
      <c r="AZ185" s="2">
        <v>6</v>
      </c>
      <c r="BA185" s="18">
        <f>VLOOKUP(AY185,segéd!$F$9:$G$38,2,FALSE)</f>
        <v>46067</v>
      </c>
      <c r="BB185" s="2" t="str">
        <f>VLOOKUP(AZ185,segéd!$F$1:$G$7,2,FALSE)</f>
        <v>17.00-18.30</v>
      </c>
      <c r="BC185" t="s">
        <v>469</v>
      </c>
      <c r="BD185" t="s">
        <v>179</v>
      </c>
      <c r="BE185" t="s">
        <v>164</v>
      </c>
      <c r="BG185" s="2">
        <v>603</v>
      </c>
      <c r="BH185" s="2" t="s">
        <v>220</v>
      </c>
      <c r="BI185" s="30" t="s">
        <v>1949</v>
      </c>
      <c r="BJ185" s="2">
        <f t="shared" si="152"/>
        <v>0</v>
      </c>
      <c r="BK185" s="2" t="str">
        <f>IF(BF185="","",VLOOKUP(BC185,segéd!O:P,2,FALSE))</f>
        <v/>
      </c>
      <c r="BL185" s="2">
        <f>IF(BG185="","",VLOOKUP(BC185,segéd!T:U,2,FALSE))</f>
        <v>0</v>
      </c>
      <c r="BM185" s="2"/>
      <c r="BN185" s="2"/>
      <c r="BO185" s="2"/>
      <c r="BP185" s="2"/>
      <c r="BQ185" s="2"/>
      <c r="BR185" s="2"/>
      <c r="BS185" s="2"/>
      <c r="BT185" s="2"/>
      <c r="BU185" s="2"/>
      <c r="BZ185" s="2"/>
      <c r="CA185" s="2"/>
      <c r="CD185" s="2"/>
      <c r="CE185" s="2"/>
      <c r="CF185" s="19"/>
      <c r="CG185" s="2"/>
      <c r="CJ185" s="2"/>
      <c r="CP185" s="2"/>
      <c r="CQ185" s="2"/>
      <c r="CR185" s="2"/>
      <c r="CS185" s="2"/>
      <c r="CU185" s="2"/>
      <c r="CV185" s="2"/>
      <c r="DA185" s="19"/>
    </row>
    <row r="186" spans="1:105" x14ac:dyDescent="0.3">
      <c r="A186" t="str">
        <f t="shared" si="102"/>
        <v>2146</v>
      </c>
      <c r="B186" t="str">
        <f t="shared" si="103"/>
        <v xml:space="preserve">Irányítástechnika, mikrovezérlők (gépterem, web) </v>
      </c>
      <c r="C186" t="str">
        <f t="shared" si="104"/>
        <v>6042146</v>
      </c>
      <c r="D186" t="str">
        <f t="shared" si="105"/>
        <v>Irányítástechnika, mikrovezérlők (gépterem, web) 46</v>
      </c>
      <c r="E186" t="str">
        <f t="shared" si="106"/>
        <v>Szilágyi Zoltán2146</v>
      </c>
      <c r="F186" s="24" t="str">
        <f t="shared" si="107"/>
        <v>Irányítástechnika, mikrovezérlők (Tb. 604, gépterem, web)</v>
      </c>
      <c r="G186" t="str">
        <f t="shared" si="108"/>
        <v/>
      </c>
      <c r="H186" t="str">
        <f t="shared" si="109"/>
        <v/>
      </c>
      <c r="I186" t="str">
        <f t="shared" si="110"/>
        <v/>
      </c>
      <c r="J186" t="str">
        <f t="shared" si="111"/>
        <v/>
      </c>
      <c r="K186" t="str">
        <f t="shared" si="112"/>
        <v/>
      </c>
      <c r="L186" t="str">
        <f t="shared" si="113"/>
        <v/>
      </c>
      <c r="M186" t="str">
        <f t="shared" si="114"/>
        <v/>
      </c>
      <c r="N186" t="str">
        <f t="shared" si="115"/>
        <v/>
      </c>
      <c r="O186" t="str">
        <f t="shared" si="116"/>
        <v/>
      </c>
      <c r="P186" t="str">
        <f t="shared" si="117"/>
        <v/>
      </c>
      <c r="Q186" t="str">
        <f t="shared" si="118"/>
        <v/>
      </c>
      <c r="R186" t="str">
        <f t="shared" si="119"/>
        <v/>
      </c>
      <c r="S186" t="str">
        <f t="shared" si="120"/>
        <v/>
      </c>
      <c r="T186" t="str">
        <f t="shared" si="121"/>
        <v/>
      </c>
      <c r="U186" t="str">
        <f t="shared" si="122"/>
        <v/>
      </c>
      <c r="V186" t="str">
        <f t="shared" si="123"/>
        <v/>
      </c>
      <c r="W186" t="str">
        <f t="shared" si="124"/>
        <v/>
      </c>
      <c r="X186" t="str">
        <f t="shared" si="125"/>
        <v/>
      </c>
      <c r="Y186" t="str">
        <f t="shared" si="126"/>
        <v>Irányítástechnika, mikrovezérlők (, gépterem, web)</v>
      </c>
      <c r="Z186" t="str">
        <f t="shared" si="127"/>
        <v/>
      </c>
      <c r="AA186" t="str">
        <f t="shared" si="128"/>
        <v/>
      </c>
      <c r="AB186" t="str">
        <f t="shared" si="129"/>
        <v/>
      </c>
      <c r="AC186" t="str">
        <f t="shared" si="130"/>
        <v/>
      </c>
      <c r="AD186" t="str">
        <f t="shared" si="131"/>
        <v/>
      </c>
      <c r="AE186" t="str">
        <f t="shared" si="132"/>
        <v/>
      </c>
      <c r="AF186" t="str">
        <f t="shared" si="133"/>
        <v/>
      </c>
      <c r="AG186" t="str">
        <f t="shared" si="134"/>
        <v/>
      </c>
      <c r="AH186" t="str">
        <f t="shared" si="135"/>
        <v/>
      </c>
      <c r="AI186" t="str">
        <f t="shared" si="136"/>
        <v/>
      </c>
      <c r="AJ186" t="str">
        <f t="shared" si="137"/>
        <v/>
      </c>
      <c r="AK186" t="str">
        <f t="shared" si="138"/>
        <v/>
      </c>
      <c r="AL186" t="str">
        <f t="shared" si="139"/>
        <v>2146</v>
      </c>
      <c r="AM186" t="str">
        <f t="shared" si="140"/>
        <v/>
      </c>
      <c r="AN186" t="str">
        <f t="shared" si="141"/>
        <v/>
      </c>
      <c r="AO186" t="str">
        <f t="shared" si="142"/>
        <v/>
      </c>
      <c r="AP186" t="str">
        <f t="shared" si="143"/>
        <v/>
      </c>
      <c r="AQ186" t="str">
        <f t="shared" si="144"/>
        <v/>
      </c>
      <c r="AR186" t="str">
        <f t="shared" si="145"/>
        <v/>
      </c>
      <c r="AS186" t="str">
        <f t="shared" si="146"/>
        <v/>
      </c>
      <c r="AT186" t="str">
        <f t="shared" si="147"/>
        <v/>
      </c>
      <c r="AU186" t="str">
        <f t="shared" si="148"/>
        <v/>
      </c>
      <c r="AV186" t="str">
        <f t="shared" si="149"/>
        <v/>
      </c>
      <c r="AW186" t="str">
        <f t="shared" si="150"/>
        <v/>
      </c>
      <c r="AX186" t="str">
        <f t="shared" si="151"/>
        <v>Irányítástechnika, mikrovezérlők (604, gépterem, web)</v>
      </c>
      <c r="AY186" s="2">
        <v>214</v>
      </c>
      <c r="AZ186" s="2">
        <v>6</v>
      </c>
      <c r="BA186" s="18">
        <f>VLOOKUP(AY186,segéd!$F$9:$G$38,2,FALSE)</f>
        <v>46067</v>
      </c>
      <c r="BB186" s="2" t="str">
        <f>VLOOKUP(AZ186,segéd!$F$1:$G$7,2,FALSE)</f>
        <v>17.00-18.30</v>
      </c>
      <c r="BC186" t="s">
        <v>127</v>
      </c>
      <c r="BD186" t="s">
        <v>179</v>
      </c>
      <c r="BE186" t="s">
        <v>164</v>
      </c>
      <c r="BG186" s="2">
        <v>604</v>
      </c>
      <c r="BH186" s="2" t="s">
        <v>220</v>
      </c>
      <c r="BI186" s="30" t="s">
        <v>1949</v>
      </c>
      <c r="BJ186" s="2">
        <f t="shared" si="152"/>
        <v>46</v>
      </c>
      <c r="BK186" s="2" t="str">
        <f>IF(BF186="","",VLOOKUP(BC186,segéd!O:P,2,FALSE))</f>
        <v/>
      </c>
      <c r="BL186" s="2">
        <f>IF(BG186="","",VLOOKUP(BC186,segéd!T:U,2,FALSE))</f>
        <v>46</v>
      </c>
      <c r="BM186" s="2"/>
      <c r="BN186" s="2"/>
      <c r="BO186" s="2"/>
      <c r="BP186" s="2"/>
      <c r="BQ186" s="2"/>
      <c r="BR186" s="2"/>
      <c r="BS186" s="2"/>
      <c r="BT186" s="2"/>
      <c r="BU186" s="2"/>
      <c r="BZ186" s="2"/>
      <c r="CA186" s="2"/>
      <c r="CD186" s="2"/>
      <c r="CE186" s="2"/>
      <c r="CF186" s="19"/>
      <c r="CG186" s="2"/>
      <c r="CJ186" s="2"/>
      <c r="CP186" s="2"/>
      <c r="CQ186" s="2">
        <v>59</v>
      </c>
      <c r="CR186" s="2"/>
      <c r="CS186" s="2"/>
      <c r="CU186" s="2"/>
      <c r="CV186" s="2"/>
      <c r="DA186" s="19"/>
    </row>
    <row r="187" spans="1:105" x14ac:dyDescent="0.3">
      <c r="A187" t="str">
        <f t="shared" si="102"/>
        <v>2206</v>
      </c>
      <c r="B187" t="str">
        <f t="shared" si="103"/>
        <v xml:space="preserve">Fizikai alapismeretek (web) </v>
      </c>
      <c r="C187" t="str">
        <f t="shared" si="104"/>
        <v>2152206</v>
      </c>
      <c r="D187" t="str">
        <f t="shared" si="105"/>
        <v>Fizikai alapismeretek (web) 26</v>
      </c>
      <c r="E187" t="str">
        <f t="shared" si="106"/>
        <v>Lábszki József2206</v>
      </c>
      <c r="F187" s="24" t="str">
        <f t="shared" si="107"/>
        <v>Fizikai alapismeretek (Tb. 215, web)</v>
      </c>
      <c r="G187" t="str">
        <f t="shared" si="108"/>
        <v/>
      </c>
      <c r="H187" t="str">
        <f t="shared" si="109"/>
        <v/>
      </c>
      <c r="I187" t="str">
        <f t="shared" si="110"/>
        <v/>
      </c>
      <c r="J187" t="str">
        <f t="shared" si="111"/>
        <v/>
      </c>
      <c r="K187" t="str">
        <f t="shared" si="112"/>
        <v/>
      </c>
      <c r="L187" t="str">
        <f t="shared" si="113"/>
        <v/>
      </c>
      <c r="M187" t="str">
        <f t="shared" si="114"/>
        <v/>
      </c>
      <c r="N187" t="str">
        <f t="shared" si="115"/>
        <v/>
      </c>
      <c r="O187" t="str">
        <f t="shared" si="116"/>
        <v/>
      </c>
      <c r="P187" t="str">
        <f t="shared" si="117"/>
        <v/>
      </c>
      <c r="Q187" t="str">
        <f t="shared" si="118"/>
        <v/>
      </c>
      <c r="R187" t="str">
        <f t="shared" si="119"/>
        <v/>
      </c>
      <c r="S187" t="str">
        <f t="shared" si="120"/>
        <v/>
      </c>
      <c r="T187" t="str">
        <f t="shared" si="121"/>
        <v/>
      </c>
      <c r="U187" t="str">
        <f t="shared" si="122"/>
        <v/>
      </c>
      <c r="V187" t="str">
        <f t="shared" si="123"/>
        <v/>
      </c>
      <c r="W187" t="str">
        <f t="shared" si="124"/>
        <v/>
      </c>
      <c r="X187" t="str">
        <f t="shared" si="125"/>
        <v/>
      </c>
      <c r="Y187" t="str">
        <f t="shared" si="126"/>
        <v>Fizikai alapismeretek (, web)</v>
      </c>
      <c r="Z187" t="str">
        <f t="shared" si="127"/>
        <v/>
      </c>
      <c r="AA187" t="str">
        <f t="shared" si="128"/>
        <v/>
      </c>
      <c r="AB187" t="str">
        <f t="shared" si="129"/>
        <v>2206</v>
      </c>
      <c r="AC187" t="str">
        <f t="shared" si="130"/>
        <v>2206</v>
      </c>
      <c r="AD187" t="str">
        <f t="shared" si="131"/>
        <v/>
      </c>
      <c r="AE187" t="str">
        <f t="shared" si="132"/>
        <v/>
      </c>
      <c r="AF187" t="str">
        <f t="shared" si="133"/>
        <v/>
      </c>
      <c r="AG187" t="str">
        <f t="shared" si="134"/>
        <v/>
      </c>
      <c r="AH187" t="str">
        <f t="shared" si="135"/>
        <v/>
      </c>
      <c r="AI187" t="str">
        <f t="shared" si="136"/>
        <v/>
      </c>
      <c r="AJ187" t="str">
        <f t="shared" si="137"/>
        <v/>
      </c>
      <c r="AK187" t="str">
        <f t="shared" si="138"/>
        <v/>
      </c>
      <c r="AL187" t="str">
        <f t="shared" si="139"/>
        <v/>
      </c>
      <c r="AM187" t="str">
        <f t="shared" si="140"/>
        <v/>
      </c>
      <c r="AN187" t="str">
        <f t="shared" si="141"/>
        <v/>
      </c>
      <c r="AO187" t="str">
        <f t="shared" si="142"/>
        <v/>
      </c>
      <c r="AP187" t="str">
        <f t="shared" si="143"/>
        <v/>
      </c>
      <c r="AQ187" t="str">
        <f t="shared" si="144"/>
        <v/>
      </c>
      <c r="AR187" t="str">
        <f t="shared" si="145"/>
        <v/>
      </c>
      <c r="AS187" t="str">
        <f t="shared" si="146"/>
        <v/>
      </c>
      <c r="AT187" t="str">
        <f t="shared" si="147"/>
        <v/>
      </c>
      <c r="AU187" t="str">
        <f t="shared" si="148"/>
        <v/>
      </c>
      <c r="AV187" t="str">
        <f t="shared" si="149"/>
        <v/>
      </c>
      <c r="AW187" t="str">
        <f t="shared" si="150"/>
        <v/>
      </c>
      <c r="AX187" t="str">
        <f t="shared" si="151"/>
        <v>Fizikai alapismeretek (215, web)</v>
      </c>
      <c r="AY187" s="2">
        <v>220</v>
      </c>
      <c r="AZ187" s="2">
        <v>6</v>
      </c>
      <c r="BA187" s="18">
        <f>VLOOKUP(AY187,segéd!$F$9:$G$38,2,FALSE)</f>
        <v>46073</v>
      </c>
      <c r="BB187" s="2" t="str">
        <f>VLOOKUP(AZ187,segéd!$F$1:$G$7,2,FALSE)</f>
        <v>17.00-18.30</v>
      </c>
      <c r="BC187" t="s">
        <v>269</v>
      </c>
      <c r="BD187" t="s">
        <v>268</v>
      </c>
      <c r="BE187" t="s">
        <v>164</v>
      </c>
      <c r="BG187" s="2">
        <v>215</v>
      </c>
      <c r="BH187" s="2" t="s">
        <v>66</v>
      </c>
      <c r="BI187" s="30" t="s">
        <v>1917</v>
      </c>
      <c r="BJ187" s="2">
        <f t="shared" si="152"/>
        <v>26</v>
      </c>
      <c r="BK187" s="2" t="str">
        <f>IF(BF187="","",VLOOKUP(BC187,segéd!O:P,2,FALSE))</f>
        <v/>
      </c>
      <c r="BL187" s="2">
        <f>IF(BG187="","",VLOOKUP(BC187,segéd!T:U,2,FALSE))</f>
        <v>26</v>
      </c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G187" s="2">
        <v>19</v>
      </c>
      <c r="CH187" s="2">
        <v>19</v>
      </c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Y187" s="2"/>
    </row>
    <row r="188" spans="1:105" x14ac:dyDescent="0.3">
      <c r="A188" t="str">
        <f t="shared" si="102"/>
        <v>2206</v>
      </c>
      <c r="B188" t="str">
        <f t="shared" si="103"/>
        <v xml:space="preserve">Irányítástechnika, mikrovezérlők (web) </v>
      </c>
      <c r="C188" t="str">
        <f t="shared" si="104"/>
        <v>2122206</v>
      </c>
      <c r="D188" t="str">
        <f t="shared" si="105"/>
        <v>Irányítástechnika, mikrovezérlők (web) 46</v>
      </c>
      <c r="E188" t="str">
        <f t="shared" si="106"/>
        <v>Szilágyi Zoltán2206</v>
      </c>
      <c r="F188" s="24" t="str">
        <f t="shared" si="107"/>
        <v>Irányítástechnika, mikrovezérlők (Tb. 212, web)</v>
      </c>
      <c r="G188" t="str">
        <f t="shared" si="108"/>
        <v/>
      </c>
      <c r="H188" t="str">
        <f t="shared" si="109"/>
        <v/>
      </c>
      <c r="I188" t="str">
        <f t="shared" si="110"/>
        <v/>
      </c>
      <c r="J188" t="str">
        <f t="shared" si="111"/>
        <v/>
      </c>
      <c r="K188" t="str">
        <f t="shared" si="112"/>
        <v/>
      </c>
      <c r="L188" t="str">
        <f t="shared" si="113"/>
        <v/>
      </c>
      <c r="M188" t="str">
        <f t="shared" si="114"/>
        <v/>
      </c>
      <c r="N188" t="str">
        <f t="shared" si="115"/>
        <v/>
      </c>
      <c r="O188" t="str">
        <f t="shared" si="116"/>
        <v/>
      </c>
      <c r="P188" t="str">
        <f t="shared" si="117"/>
        <v/>
      </c>
      <c r="Q188" t="str">
        <f t="shared" si="118"/>
        <v/>
      </c>
      <c r="R188" t="str">
        <f t="shared" si="119"/>
        <v/>
      </c>
      <c r="S188" t="str">
        <f t="shared" si="120"/>
        <v/>
      </c>
      <c r="T188" t="str">
        <f t="shared" si="121"/>
        <v/>
      </c>
      <c r="U188" t="str">
        <f t="shared" si="122"/>
        <v/>
      </c>
      <c r="V188" t="str">
        <f t="shared" si="123"/>
        <v/>
      </c>
      <c r="W188" t="str">
        <f t="shared" si="124"/>
        <v/>
      </c>
      <c r="X188" t="str">
        <f t="shared" si="125"/>
        <v/>
      </c>
      <c r="Y188" t="str">
        <f t="shared" si="126"/>
        <v>Irányítástechnika, mikrovezérlők (, web)</v>
      </c>
      <c r="Z188" t="str">
        <f t="shared" si="127"/>
        <v/>
      </c>
      <c r="AA188" t="str">
        <f t="shared" si="128"/>
        <v/>
      </c>
      <c r="AB188" t="str">
        <f t="shared" si="129"/>
        <v/>
      </c>
      <c r="AC188" t="str">
        <f t="shared" si="130"/>
        <v/>
      </c>
      <c r="AD188" t="str">
        <f t="shared" si="131"/>
        <v/>
      </c>
      <c r="AE188" t="str">
        <f t="shared" si="132"/>
        <v/>
      </c>
      <c r="AF188" t="str">
        <f t="shared" si="133"/>
        <v/>
      </c>
      <c r="AG188" t="str">
        <f t="shared" si="134"/>
        <v/>
      </c>
      <c r="AH188" t="str">
        <f t="shared" si="135"/>
        <v/>
      </c>
      <c r="AI188" t="str">
        <f t="shared" si="136"/>
        <v/>
      </c>
      <c r="AJ188" t="str">
        <f t="shared" si="137"/>
        <v/>
      </c>
      <c r="AK188" t="str">
        <f t="shared" si="138"/>
        <v/>
      </c>
      <c r="AL188" t="str">
        <f t="shared" si="139"/>
        <v>2206</v>
      </c>
      <c r="AM188" t="str">
        <f t="shared" si="140"/>
        <v/>
      </c>
      <c r="AN188" t="str">
        <f t="shared" si="141"/>
        <v/>
      </c>
      <c r="AO188" t="str">
        <f t="shared" si="142"/>
        <v/>
      </c>
      <c r="AP188" t="str">
        <f t="shared" si="143"/>
        <v/>
      </c>
      <c r="AQ188" t="str">
        <f t="shared" si="144"/>
        <v/>
      </c>
      <c r="AR188" t="str">
        <f t="shared" si="145"/>
        <v/>
      </c>
      <c r="AS188" t="str">
        <f t="shared" si="146"/>
        <v/>
      </c>
      <c r="AT188" t="str">
        <f t="shared" si="147"/>
        <v/>
      </c>
      <c r="AU188" t="str">
        <f t="shared" si="148"/>
        <v/>
      </c>
      <c r="AV188" t="str">
        <f t="shared" si="149"/>
        <v/>
      </c>
      <c r="AW188" t="str">
        <f t="shared" si="150"/>
        <v/>
      </c>
      <c r="AX188" t="str">
        <f t="shared" si="151"/>
        <v>Irányítástechnika, mikrovezérlők (212, web)</v>
      </c>
      <c r="AY188" s="2">
        <v>220</v>
      </c>
      <c r="AZ188" s="2">
        <v>6</v>
      </c>
      <c r="BA188" s="18">
        <f>VLOOKUP(AY188,segéd!$F$9:$G$38,2,FALSE)</f>
        <v>46073</v>
      </c>
      <c r="BB188" s="2" t="str">
        <f>VLOOKUP(AZ188,segéd!$F$1:$G$7,2,FALSE)</f>
        <v>17.00-18.30</v>
      </c>
      <c r="BC188" t="s">
        <v>127</v>
      </c>
      <c r="BD188" t="s">
        <v>179</v>
      </c>
      <c r="BE188" t="s">
        <v>164</v>
      </c>
      <c r="BG188" s="2">
        <v>212</v>
      </c>
      <c r="BH188" s="2" t="s">
        <v>66</v>
      </c>
      <c r="BI188" s="30" t="s">
        <v>1949</v>
      </c>
      <c r="BJ188" s="2">
        <f t="shared" si="152"/>
        <v>46</v>
      </c>
      <c r="BK188" s="2" t="str">
        <f>IF(BF188="","",VLOOKUP(BC188,segéd!O:P,2,FALSE))</f>
        <v/>
      </c>
      <c r="BL188" s="2">
        <f>IF(BG188="","",VLOOKUP(BC188,segéd!T:U,2,FALSE))</f>
        <v>46</v>
      </c>
      <c r="BM188" s="2"/>
      <c r="BN188" s="2"/>
      <c r="BO188" s="2"/>
      <c r="BP188" s="2"/>
      <c r="BQ188" s="2"/>
      <c r="BR188" s="2"/>
      <c r="BS188" s="2"/>
      <c r="BT188" s="2"/>
      <c r="BU188" s="2"/>
      <c r="BZ188" s="2"/>
      <c r="CA188" s="2"/>
      <c r="CD188" s="2"/>
      <c r="CE188" s="2"/>
      <c r="CF188" s="19"/>
      <c r="CG188" s="2"/>
      <c r="CJ188" s="2"/>
      <c r="CP188" s="2"/>
      <c r="CQ188" s="2">
        <v>59</v>
      </c>
      <c r="CR188" s="2"/>
      <c r="CS188" s="2"/>
      <c r="CU188" s="2"/>
      <c r="CV188" s="2"/>
      <c r="DA188" s="19"/>
    </row>
    <row r="189" spans="1:105" x14ac:dyDescent="0.3">
      <c r="A189" t="str">
        <f t="shared" si="102"/>
        <v>2206</v>
      </c>
      <c r="B189" t="str">
        <f t="shared" si="103"/>
        <v xml:space="preserve">Nemzetközi gazdaságtan (otthonról web) </v>
      </c>
      <c r="C189" t="str">
        <f t="shared" si="104"/>
        <v>otthon2206</v>
      </c>
      <c r="D189" t="str">
        <f t="shared" si="105"/>
        <v>Nemzetközi gazdaságtan (otthonról web) 3</v>
      </c>
      <c r="E189" t="str">
        <f t="shared" si="106"/>
        <v>Vigh László2206</v>
      </c>
      <c r="F189" s="24" t="str">
        <f t="shared" si="107"/>
        <v>Nemzetközi gazdaságtan (Tb. otthon, otthonról web)</v>
      </c>
      <c r="G189" t="str">
        <f t="shared" si="108"/>
        <v/>
      </c>
      <c r="H189" t="str">
        <f t="shared" si="109"/>
        <v/>
      </c>
      <c r="I189" t="str">
        <f t="shared" si="110"/>
        <v/>
      </c>
      <c r="J189" t="str">
        <f t="shared" si="111"/>
        <v/>
      </c>
      <c r="K189" t="str">
        <f t="shared" si="112"/>
        <v/>
      </c>
      <c r="L189" t="str">
        <f t="shared" si="113"/>
        <v/>
      </c>
      <c r="M189" t="str">
        <f t="shared" si="114"/>
        <v/>
      </c>
      <c r="N189" t="str">
        <f t="shared" si="115"/>
        <v/>
      </c>
      <c r="O189" t="str">
        <f t="shared" si="116"/>
        <v/>
      </c>
      <c r="P189" t="str">
        <f t="shared" si="117"/>
        <v/>
      </c>
      <c r="Q189" t="str">
        <f t="shared" si="118"/>
        <v/>
      </c>
      <c r="R189" t="str">
        <f t="shared" si="119"/>
        <v/>
      </c>
      <c r="S189" t="str">
        <f t="shared" si="120"/>
        <v/>
      </c>
      <c r="T189" t="str">
        <f t="shared" si="121"/>
        <v/>
      </c>
      <c r="U189" t="str">
        <f t="shared" si="122"/>
        <v/>
      </c>
      <c r="V189" t="str">
        <f t="shared" si="123"/>
        <v/>
      </c>
      <c r="W189" t="str">
        <f t="shared" si="124"/>
        <v/>
      </c>
      <c r="X189" t="str">
        <f t="shared" si="125"/>
        <v/>
      </c>
      <c r="Y189" t="str">
        <f t="shared" si="126"/>
        <v>Nemzetközi gazdaságtan (, otthonról web)</v>
      </c>
      <c r="Z189" t="str">
        <f t="shared" si="127"/>
        <v/>
      </c>
      <c r="AA189" t="str">
        <f t="shared" si="128"/>
        <v/>
      </c>
      <c r="AB189" t="str">
        <f t="shared" si="129"/>
        <v/>
      </c>
      <c r="AC189" t="str">
        <f t="shared" si="130"/>
        <v/>
      </c>
      <c r="AD189" t="str">
        <f t="shared" si="131"/>
        <v>2206</v>
      </c>
      <c r="AE189" t="str">
        <f t="shared" si="132"/>
        <v/>
      </c>
      <c r="AF189" t="str">
        <f t="shared" si="133"/>
        <v/>
      </c>
      <c r="AG189" t="str">
        <f t="shared" si="134"/>
        <v/>
      </c>
      <c r="AH189" t="str">
        <f t="shared" si="135"/>
        <v/>
      </c>
      <c r="AI189" t="str">
        <f t="shared" si="136"/>
        <v/>
      </c>
      <c r="AJ189" t="str">
        <f t="shared" si="137"/>
        <v/>
      </c>
      <c r="AK189" t="str">
        <f t="shared" si="138"/>
        <v/>
      </c>
      <c r="AL189" t="str">
        <f t="shared" si="139"/>
        <v/>
      </c>
      <c r="AM189" t="str">
        <f t="shared" si="140"/>
        <v/>
      </c>
      <c r="AN189" t="str">
        <f t="shared" si="141"/>
        <v/>
      </c>
      <c r="AO189" t="str">
        <f t="shared" si="142"/>
        <v/>
      </c>
      <c r="AP189" t="str">
        <f t="shared" si="143"/>
        <v/>
      </c>
      <c r="AQ189" t="str">
        <f t="shared" si="144"/>
        <v/>
      </c>
      <c r="AR189" t="str">
        <f t="shared" si="145"/>
        <v/>
      </c>
      <c r="AS189" t="str">
        <f t="shared" si="146"/>
        <v/>
      </c>
      <c r="AT189" t="str">
        <f t="shared" si="147"/>
        <v/>
      </c>
      <c r="AU189" t="str">
        <f t="shared" si="148"/>
        <v/>
      </c>
      <c r="AV189" t="str">
        <f t="shared" si="149"/>
        <v/>
      </c>
      <c r="AW189" t="str">
        <f t="shared" si="150"/>
        <v/>
      </c>
      <c r="AX189" t="str">
        <f t="shared" si="151"/>
        <v>Nemzetközi gazdaságtan (otthon, otthonról web)</v>
      </c>
      <c r="AY189" s="2">
        <v>220</v>
      </c>
      <c r="AZ189" s="2">
        <v>6</v>
      </c>
      <c r="BA189" s="18">
        <f>VLOOKUP(AY189,segéd!$F$9:$G$38,2,FALSE)</f>
        <v>46073</v>
      </c>
      <c r="BB189" s="2" t="str">
        <f>VLOOKUP(AZ189,segéd!$F$1:$G$7,2,FALSE)</f>
        <v>17.00-18.30</v>
      </c>
      <c r="BC189" t="s">
        <v>130</v>
      </c>
      <c r="BD189" t="s">
        <v>35</v>
      </c>
      <c r="BE189" t="s">
        <v>177</v>
      </c>
      <c r="BG189" s="2" t="s">
        <v>484</v>
      </c>
      <c r="BH189" s="2" t="s">
        <v>485</v>
      </c>
      <c r="BI189" s="30" t="s">
        <v>1981</v>
      </c>
      <c r="BJ189" s="2">
        <f t="shared" si="152"/>
        <v>3</v>
      </c>
      <c r="BK189" s="2" t="str">
        <f>IF(BF189="","",VLOOKUP(BC189,segéd!O:P,2,FALSE))</f>
        <v/>
      </c>
      <c r="BL189" s="2">
        <f>IF(BG189="","",VLOOKUP(BC189,segéd!T:U,2,FALSE))</f>
        <v>3</v>
      </c>
      <c r="BP189" s="2"/>
      <c r="BQ189" s="2"/>
      <c r="BR189" s="2"/>
      <c r="BW189" s="2"/>
      <c r="BX189" s="2"/>
      <c r="BY189" s="2"/>
      <c r="CA189" s="2"/>
      <c r="CB189" s="2"/>
      <c r="CC189" s="2"/>
      <c r="CD189" s="2"/>
      <c r="CH189" s="2"/>
      <c r="CI189" s="2">
        <v>3</v>
      </c>
      <c r="CN189" s="2"/>
      <c r="CP189" s="2"/>
      <c r="CR189" s="2"/>
      <c r="CS189" s="2"/>
      <c r="CT189" s="2"/>
      <c r="CU189" s="2"/>
      <c r="CV189" s="2"/>
      <c r="CY189" s="2"/>
    </row>
    <row r="190" spans="1:105" x14ac:dyDescent="0.3">
      <c r="A190" t="str">
        <f t="shared" si="102"/>
        <v>otthon2206</v>
      </c>
      <c r="B190" t="str">
        <f t="shared" si="103"/>
        <v>Nyelvi záróvizsga felkészítő (otthonról web) 14</v>
      </c>
      <c r="C190" t="str">
        <f t="shared" si="104"/>
        <v>otthon2206</v>
      </c>
      <c r="D190" t="str">
        <f t="shared" si="105"/>
        <v>Nyelvi záróvizsga felkészítő (otthonról web) 15</v>
      </c>
      <c r="E190" t="str">
        <f t="shared" si="106"/>
        <v>Balog Mónika2206</v>
      </c>
      <c r="F190" s="24" t="str">
        <f t="shared" si="107"/>
        <v>Nyelvi záróvizsga felkészítő (Bp. otthonTb. otthon, otthonról web)</v>
      </c>
      <c r="G190" t="str">
        <f t="shared" si="108"/>
        <v/>
      </c>
      <c r="H190" t="str">
        <f t="shared" si="109"/>
        <v/>
      </c>
      <c r="I190" t="str">
        <f t="shared" si="110"/>
        <v/>
      </c>
      <c r="J190" t="str">
        <f t="shared" si="111"/>
        <v/>
      </c>
      <c r="K190" t="str">
        <f t="shared" si="112"/>
        <v/>
      </c>
      <c r="L190" t="str">
        <f t="shared" si="113"/>
        <v/>
      </c>
      <c r="M190" t="str">
        <f t="shared" si="114"/>
        <v/>
      </c>
      <c r="N190" t="str">
        <f t="shared" si="115"/>
        <v/>
      </c>
      <c r="O190" t="str">
        <f t="shared" si="116"/>
        <v/>
      </c>
      <c r="P190" t="str">
        <f t="shared" si="117"/>
        <v/>
      </c>
      <c r="Q190" t="str">
        <f t="shared" si="118"/>
        <v/>
      </c>
      <c r="R190" t="str">
        <f t="shared" si="119"/>
        <v/>
      </c>
      <c r="S190" t="str">
        <f t="shared" si="120"/>
        <v/>
      </c>
      <c r="T190" t="str">
        <f t="shared" si="121"/>
        <v>2206</v>
      </c>
      <c r="U190" t="str">
        <f t="shared" si="122"/>
        <v>2206</v>
      </c>
      <c r="V190" t="str">
        <f t="shared" si="123"/>
        <v>2206</v>
      </c>
      <c r="W190" t="str">
        <f t="shared" si="124"/>
        <v>2206</v>
      </c>
      <c r="X190" t="str">
        <f t="shared" si="125"/>
        <v>2206</v>
      </c>
      <c r="Y190" t="str">
        <f t="shared" si="126"/>
        <v>Nyelvi záróvizsga felkészítő (otthon, otthonról web)</v>
      </c>
      <c r="Z190" t="str">
        <f t="shared" si="127"/>
        <v/>
      </c>
      <c r="AA190" t="str">
        <f t="shared" si="128"/>
        <v/>
      </c>
      <c r="AB190" t="str">
        <f t="shared" si="129"/>
        <v/>
      </c>
      <c r="AC190" t="str">
        <f t="shared" si="130"/>
        <v/>
      </c>
      <c r="AD190" t="str">
        <f t="shared" si="131"/>
        <v/>
      </c>
      <c r="AE190" t="str">
        <f t="shared" si="132"/>
        <v/>
      </c>
      <c r="AF190" t="str">
        <f t="shared" si="133"/>
        <v/>
      </c>
      <c r="AG190" t="str">
        <f t="shared" si="134"/>
        <v/>
      </c>
      <c r="AH190" t="str">
        <f t="shared" si="135"/>
        <v/>
      </c>
      <c r="AI190" t="str">
        <f t="shared" si="136"/>
        <v/>
      </c>
      <c r="AJ190" t="str">
        <f t="shared" si="137"/>
        <v/>
      </c>
      <c r="AK190" t="str">
        <f t="shared" si="138"/>
        <v/>
      </c>
      <c r="AL190" t="str">
        <f t="shared" si="139"/>
        <v/>
      </c>
      <c r="AM190" t="str">
        <f t="shared" si="140"/>
        <v>2206</v>
      </c>
      <c r="AN190" t="str">
        <f t="shared" si="141"/>
        <v>2206</v>
      </c>
      <c r="AO190" t="str">
        <f t="shared" si="142"/>
        <v>2206</v>
      </c>
      <c r="AP190" t="str">
        <f t="shared" si="143"/>
        <v>2206</v>
      </c>
      <c r="AQ190" t="str">
        <f t="shared" si="144"/>
        <v>2206</v>
      </c>
      <c r="AR190" t="str">
        <f t="shared" si="145"/>
        <v/>
      </c>
      <c r="AS190" t="str">
        <f t="shared" si="146"/>
        <v/>
      </c>
      <c r="AT190" t="str">
        <f t="shared" si="147"/>
        <v/>
      </c>
      <c r="AU190" t="str">
        <f t="shared" si="148"/>
        <v/>
      </c>
      <c r="AV190" t="str">
        <f t="shared" si="149"/>
        <v/>
      </c>
      <c r="AW190" t="str">
        <f t="shared" si="150"/>
        <v/>
      </c>
      <c r="AX190" t="str">
        <f t="shared" si="151"/>
        <v>Nyelvi záróvizsga felkészítő (otthon, otthonról web)</v>
      </c>
      <c r="AY190" s="2">
        <v>220</v>
      </c>
      <c r="AZ190" s="2">
        <v>6</v>
      </c>
      <c r="BA190" s="18">
        <f>VLOOKUP(AY190,segéd!$F$9:$G$38,2,FALSE)</f>
        <v>46073</v>
      </c>
      <c r="BB190" s="2" t="str">
        <f>VLOOKUP(AZ190,segéd!$F$1:$G$7,2,FALSE)</f>
        <v>17.00-18.30</v>
      </c>
      <c r="BC190" t="s">
        <v>1598</v>
      </c>
      <c r="BD190" t="s">
        <v>85</v>
      </c>
      <c r="BE190" t="s">
        <v>167</v>
      </c>
      <c r="BF190" s="19" t="s">
        <v>484</v>
      </c>
      <c r="BG190" s="2" t="s">
        <v>484</v>
      </c>
      <c r="BH190" s="2" t="s">
        <v>485</v>
      </c>
      <c r="BI190" s="30" t="s">
        <v>2047</v>
      </c>
      <c r="BJ190" s="2">
        <f t="shared" si="152"/>
        <v>29</v>
      </c>
      <c r="BK190" s="2">
        <f>IF(BF190="","",VLOOKUP(BC190,segéd!O:P,2,FALSE))</f>
        <v>14</v>
      </c>
      <c r="BL190" s="2">
        <f>IF(BG190="","",VLOOKUP(BC190,segéd!T:U,2,FALSE))</f>
        <v>15</v>
      </c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>
        <v>1</v>
      </c>
      <c r="CA190" s="2">
        <v>1</v>
      </c>
      <c r="CB190" s="2">
        <v>1</v>
      </c>
      <c r="CC190" s="2">
        <v>1</v>
      </c>
      <c r="CD190" s="2">
        <v>1</v>
      </c>
      <c r="CE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>
        <v>1</v>
      </c>
      <c r="CS190" s="2">
        <v>1</v>
      </c>
      <c r="CT190" s="2">
        <v>1</v>
      </c>
      <c r="CU190" s="2">
        <v>1</v>
      </c>
      <c r="CV190" s="2">
        <v>1</v>
      </c>
      <c r="CY190" s="2"/>
    </row>
    <row r="191" spans="1:105" x14ac:dyDescent="0.3">
      <c r="A191" t="str">
        <f t="shared" si="102"/>
        <v>2207</v>
      </c>
      <c r="B191" t="str">
        <f t="shared" si="103"/>
        <v xml:space="preserve">Fizikai alapismeretek (19.30-ig, web) </v>
      </c>
      <c r="C191" t="str">
        <f t="shared" si="104"/>
        <v>2152207</v>
      </c>
      <c r="D191" t="str">
        <f t="shared" si="105"/>
        <v>Fizikai alapismeretek (19.30-ig, web) 26</v>
      </c>
      <c r="E191" t="str">
        <f t="shared" si="106"/>
        <v>Lábszki József2207</v>
      </c>
      <c r="F191" s="24" t="str">
        <f t="shared" si="107"/>
        <v>Fizikai alapismeretek (Tb. 215, 19.30-ig, web)</v>
      </c>
      <c r="G191" t="str">
        <f t="shared" si="108"/>
        <v/>
      </c>
      <c r="H191" t="str">
        <f t="shared" si="109"/>
        <v/>
      </c>
      <c r="I191" t="str">
        <f t="shared" si="110"/>
        <v/>
      </c>
      <c r="J191" t="str">
        <f t="shared" si="111"/>
        <v/>
      </c>
      <c r="K191" t="str">
        <f t="shared" si="112"/>
        <v/>
      </c>
      <c r="L191" t="str">
        <f t="shared" si="113"/>
        <v/>
      </c>
      <c r="M191" t="str">
        <f t="shared" si="114"/>
        <v/>
      </c>
      <c r="N191" t="str">
        <f t="shared" si="115"/>
        <v/>
      </c>
      <c r="O191" t="str">
        <f t="shared" si="116"/>
        <v/>
      </c>
      <c r="P191" t="str">
        <f t="shared" si="117"/>
        <v/>
      </c>
      <c r="Q191" t="str">
        <f t="shared" si="118"/>
        <v/>
      </c>
      <c r="R191" t="str">
        <f t="shared" si="119"/>
        <v/>
      </c>
      <c r="S191" t="str">
        <f t="shared" si="120"/>
        <v/>
      </c>
      <c r="T191" t="str">
        <f t="shared" si="121"/>
        <v/>
      </c>
      <c r="U191" t="str">
        <f t="shared" si="122"/>
        <v/>
      </c>
      <c r="V191" t="str">
        <f t="shared" si="123"/>
        <v/>
      </c>
      <c r="W191" t="str">
        <f t="shared" si="124"/>
        <v/>
      </c>
      <c r="X191" t="str">
        <f t="shared" si="125"/>
        <v/>
      </c>
      <c r="Y191" t="str">
        <f t="shared" si="126"/>
        <v>Fizikai alapismeretek (, 19.30-ig, web)</v>
      </c>
      <c r="Z191" t="str">
        <f t="shared" si="127"/>
        <v/>
      </c>
      <c r="AA191" t="str">
        <f t="shared" si="128"/>
        <v/>
      </c>
      <c r="AB191" t="str">
        <f t="shared" si="129"/>
        <v>2207</v>
      </c>
      <c r="AC191" t="str">
        <f t="shared" si="130"/>
        <v>2207</v>
      </c>
      <c r="AD191" t="str">
        <f t="shared" si="131"/>
        <v/>
      </c>
      <c r="AE191" t="str">
        <f t="shared" si="132"/>
        <v/>
      </c>
      <c r="AF191" t="str">
        <f t="shared" si="133"/>
        <v/>
      </c>
      <c r="AG191" t="str">
        <f t="shared" si="134"/>
        <v/>
      </c>
      <c r="AH191" t="str">
        <f t="shared" si="135"/>
        <v/>
      </c>
      <c r="AI191" t="str">
        <f t="shared" si="136"/>
        <v/>
      </c>
      <c r="AJ191" t="str">
        <f t="shared" si="137"/>
        <v/>
      </c>
      <c r="AK191" t="str">
        <f t="shared" si="138"/>
        <v/>
      </c>
      <c r="AL191" t="str">
        <f t="shared" si="139"/>
        <v/>
      </c>
      <c r="AM191" t="str">
        <f t="shared" si="140"/>
        <v/>
      </c>
      <c r="AN191" t="str">
        <f t="shared" si="141"/>
        <v/>
      </c>
      <c r="AO191" t="str">
        <f t="shared" si="142"/>
        <v/>
      </c>
      <c r="AP191" t="str">
        <f t="shared" si="143"/>
        <v/>
      </c>
      <c r="AQ191" t="str">
        <f t="shared" si="144"/>
        <v/>
      </c>
      <c r="AR191" t="str">
        <f t="shared" si="145"/>
        <v/>
      </c>
      <c r="AS191" t="str">
        <f t="shared" si="146"/>
        <v/>
      </c>
      <c r="AT191" t="str">
        <f t="shared" si="147"/>
        <v/>
      </c>
      <c r="AU191" t="str">
        <f t="shared" si="148"/>
        <v/>
      </c>
      <c r="AV191" t="str">
        <f t="shared" si="149"/>
        <v/>
      </c>
      <c r="AW191" t="str">
        <f t="shared" si="150"/>
        <v/>
      </c>
      <c r="AX191" t="str">
        <f t="shared" si="151"/>
        <v>Fizikai alapismeretek (215, 19.30-ig, web)</v>
      </c>
      <c r="AY191" s="2">
        <v>220</v>
      </c>
      <c r="AZ191" s="2">
        <v>7</v>
      </c>
      <c r="BA191" s="18">
        <f>VLOOKUP(AY191,segéd!$F$9:$G$38,2,FALSE)</f>
        <v>46073</v>
      </c>
      <c r="BB191" s="2" t="str">
        <f>VLOOKUP(AZ191,segéd!$F$1:$G$7,2,FALSE)</f>
        <v>18.45-20.15</v>
      </c>
      <c r="BC191" t="s">
        <v>269</v>
      </c>
      <c r="BD191" t="s">
        <v>268</v>
      </c>
      <c r="BE191" t="s">
        <v>164</v>
      </c>
      <c r="BG191" s="2">
        <v>215</v>
      </c>
      <c r="BH191" s="2" t="s">
        <v>321</v>
      </c>
      <c r="BI191" s="30" t="s">
        <v>1917</v>
      </c>
      <c r="BJ191" s="2">
        <f t="shared" si="152"/>
        <v>26</v>
      </c>
      <c r="BK191" s="2" t="str">
        <f>IF(BF191="","",VLOOKUP(BC191,segéd!O:P,2,FALSE))</f>
        <v/>
      </c>
      <c r="BL191" s="2">
        <f>IF(BG191="","",VLOOKUP(BC191,segéd!T:U,2,FALSE))</f>
        <v>26</v>
      </c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G191" s="2">
        <v>19</v>
      </c>
      <c r="CH191" s="2">
        <v>19</v>
      </c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Y191" s="2"/>
    </row>
    <row r="192" spans="1:105" x14ac:dyDescent="0.3">
      <c r="A192" t="str">
        <f t="shared" si="102"/>
        <v>2207</v>
      </c>
      <c r="B192" t="str">
        <f t="shared" si="103"/>
        <v xml:space="preserve">Irányítástechnika, mikrovezérlők (web) </v>
      </c>
      <c r="C192" t="str">
        <f t="shared" si="104"/>
        <v>2122207</v>
      </c>
      <c r="D192" t="str">
        <f t="shared" si="105"/>
        <v>Irányítástechnika, mikrovezérlők (web) 46</v>
      </c>
      <c r="E192" t="str">
        <f t="shared" si="106"/>
        <v>Szilágyi Zoltán2207</v>
      </c>
      <c r="F192" s="24" t="str">
        <f t="shared" si="107"/>
        <v>Irányítástechnika, mikrovezérlők (Tb. 212, web)</v>
      </c>
      <c r="G192" t="str">
        <f t="shared" si="108"/>
        <v/>
      </c>
      <c r="H192" t="str">
        <f t="shared" si="109"/>
        <v/>
      </c>
      <c r="I192" t="str">
        <f t="shared" si="110"/>
        <v/>
      </c>
      <c r="J192" t="str">
        <f t="shared" si="111"/>
        <v/>
      </c>
      <c r="K192" t="str">
        <f t="shared" si="112"/>
        <v/>
      </c>
      <c r="L192" t="str">
        <f t="shared" si="113"/>
        <v/>
      </c>
      <c r="M192" t="str">
        <f t="shared" si="114"/>
        <v/>
      </c>
      <c r="N192" t="str">
        <f t="shared" si="115"/>
        <v/>
      </c>
      <c r="O192" t="str">
        <f t="shared" si="116"/>
        <v/>
      </c>
      <c r="P192" t="str">
        <f t="shared" si="117"/>
        <v/>
      </c>
      <c r="Q192" t="str">
        <f t="shared" si="118"/>
        <v/>
      </c>
      <c r="R192" t="str">
        <f t="shared" si="119"/>
        <v/>
      </c>
      <c r="S192" t="str">
        <f t="shared" si="120"/>
        <v/>
      </c>
      <c r="T192" t="str">
        <f t="shared" si="121"/>
        <v/>
      </c>
      <c r="U192" t="str">
        <f t="shared" si="122"/>
        <v/>
      </c>
      <c r="V192" t="str">
        <f t="shared" si="123"/>
        <v/>
      </c>
      <c r="W192" t="str">
        <f t="shared" si="124"/>
        <v/>
      </c>
      <c r="X192" t="str">
        <f t="shared" si="125"/>
        <v/>
      </c>
      <c r="Y192" t="str">
        <f t="shared" si="126"/>
        <v>Irányítástechnika, mikrovezérlők (, web)</v>
      </c>
      <c r="Z192" t="str">
        <f t="shared" si="127"/>
        <v/>
      </c>
      <c r="AA192" t="str">
        <f t="shared" si="128"/>
        <v/>
      </c>
      <c r="AB192" t="str">
        <f t="shared" si="129"/>
        <v/>
      </c>
      <c r="AC192" t="str">
        <f t="shared" si="130"/>
        <v/>
      </c>
      <c r="AD192" t="str">
        <f t="shared" si="131"/>
        <v/>
      </c>
      <c r="AE192" t="str">
        <f t="shared" si="132"/>
        <v/>
      </c>
      <c r="AF192" t="str">
        <f t="shared" si="133"/>
        <v/>
      </c>
      <c r="AG192" t="str">
        <f t="shared" si="134"/>
        <v/>
      </c>
      <c r="AH192" t="str">
        <f t="shared" si="135"/>
        <v/>
      </c>
      <c r="AI192" t="str">
        <f t="shared" si="136"/>
        <v/>
      </c>
      <c r="AJ192" t="str">
        <f t="shared" si="137"/>
        <v/>
      </c>
      <c r="AK192" t="str">
        <f t="shared" si="138"/>
        <v/>
      </c>
      <c r="AL192" t="str">
        <f t="shared" si="139"/>
        <v>2207</v>
      </c>
      <c r="AM192" t="str">
        <f t="shared" si="140"/>
        <v/>
      </c>
      <c r="AN192" t="str">
        <f t="shared" si="141"/>
        <v/>
      </c>
      <c r="AO192" t="str">
        <f t="shared" si="142"/>
        <v/>
      </c>
      <c r="AP192" t="str">
        <f t="shared" si="143"/>
        <v/>
      </c>
      <c r="AQ192" t="str">
        <f t="shared" si="144"/>
        <v/>
      </c>
      <c r="AR192" t="str">
        <f t="shared" si="145"/>
        <v/>
      </c>
      <c r="AS192" t="str">
        <f t="shared" si="146"/>
        <v/>
      </c>
      <c r="AT192" t="str">
        <f t="shared" si="147"/>
        <v/>
      </c>
      <c r="AU192" t="str">
        <f t="shared" si="148"/>
        <v/>
      </c>
      <c r="AV192" t="str">
        <f t="shared" si="149"/>
        <v/>
      </c>
      <c r="AW192" t="str">
        <f t="shared" si="150"/>
        <v/>
      </c>
      <c r="AX192" t="str">
        <f t="shared" si="151"/>
        <v>Irányítástechnika, mikrovezérlők (212, web)</v>
      </c>
      <c r="AY192" s="2">
        <v>220</v>
      </c>
      <c r="AZ192" s="2">
        <v>7</v>
      </c>
      <c r="BA192" s="18">
        <f>VLOOKUP(AY192,segéd!$F$9:$G$38,2,FALSE)</f>
        <v>46073</v>
      </c>
      <c r="BB192" s="2" t="str">
        <f>VLOOKUP(AZ192,segéd!$F$1:$G$7,2,FALSE)</f>
        <v>18.45-20.15</v>
      </c>
      <c r="BC192" t="s">
        <v>127</v>
      </c>
      <c r="BD192" t="s">
        <v>179</v>
      </c>
      <c r="BE192" t="s">
        <v>164</v>
      </c>
      <c r="BG192" s="2">
        <v>212</v>
      </c>
      <c r="BH192" s="2" t="s">
        <v>66</v>
      </c>
      <c r="BI192" s="30" t="s">
        <v>1949</v>
      </c>
      <c r="BJ192" s="2">
        <f t="shared" si="152"/>
        <v>46</v>
      </c>
      <c r="BK192" s="2" t="str">
        <f>IF(BF192="","",VLOOKUP(BC192,segéd!O:P,2,FALSE))</f>
        <v/>
      </c>
      <c r="BL192" s="2">
        <f>IF(BG192="","",VLOOKUP(BC192,segéd!T:U,2,FALSE))</f>
        <v>46</v>
      </c>
      <c r="BM192" s="2"/>
      <c r="BN192" s="2"/>
      <c r="BO192" s="2"/>
      <c r="BP192" s="2"/>
      <c r="BQ192" s="2"/>
      <c r="BR192" s="2"/>
      <c r="BS192" s="2"/>
      <c r="BT192" s="2"/>
      <c r="BU192" s="2"/>
      <c r="BZ192" s="2"/>
      <c r="CA192" s="2"/>
      <c r="CD192" s="2"/>
      <c r="CE192" s="2"/>
      <c r="CF192" s="19"/>
      <c r="CG192" s="2"/>
      <c r="CJ192" s="2"/>
      <c r="CP192" s="2"/>
      <c r="CQ192" s="2">
        <v>59</v>
      </c>
      <c r="CR192" s="2"/>
      <c r="CS192" s="2"/>
      <c r="CU192" s="2"/>
      <c r="CV192" s="2"/>
      <c r="DA192" s="19"/>
    </row>
    <row r="193" spans="1:106" x14ac:dyDescent="0.3">
      <c r="A193" t="str">
        <f t="shared" si="102"/>
        <v>otthon2207</v>
      </c>
      <c r="B193" t="str">
        <f t="shared" si="103"/>
        <v>Nyelvi záróvizsga felkészítő (otthonról web) 14</v>
      </c>
      <c r="C193" t="str">
        <f t="shared" si="104"/>
        <v>otthon2207</v>
      </c>
      <c r="D193" t="str">
        <f t="shared" si="105"/>
        <v>Nyelvi záróvizsga felkészítő (otthonról web) 15</v>
      </c>
      <c r="E193" t="str">
        <f t="shared" si="106"/>
        <v>Balog Mónika2207</v>
      </c>
      <c r="F193" s="24" t="str">
        <f t="shared" si="107"/>
        <v>Nyelvi záróvizsga felkészítő (Bp. otthonTb. otthon, otthonról web)</v>
      </c>
      <c r="G193" t="str">
        <f t="shared" si="108"/>
        <v/>
      </c>
      <c r="H193" t="str">
        <f t="shared" si="109"/>
        <v/>
      </c>
      <c r="I193" t="str">
        <f t="shared" si="110"/>
        <v/>
      </c>
      <c r="J193" t="str">
        <f t="shared" si="111"/>
        <v/>
      </c>
      <c r="K193" t="str">
        <f t="shared" si="112"/>
        <v/>
      </c>
      <c r="L193" t="str">
        <f t="shared" si="113"/>
        <v/>
      </c>
      <c r="M193" t="str">
        <f t="shared" si="114"/>
        <v/>
      </c>
      <c r="N193" t="str">
        <f t="shared" si="115"/>
        <v/>
      </c>
      <c r="O193" t="str">
        <f t="shared" si="116"/>
        <v/>
      </c>
      <c r="P193" t="str">
        <f t="shared" si="117"/>
        <v/>
      </c>
      <c r="Q193" t="str">
        <f t="shared" si="118"/>
        <v/>
      </c>
      <c r="R193" t="str">
        <f t="shared" si="119"/>
        <v/>
      </c>
      <c r="S193" t="str">
        <f t="shared" si="120"/>
        <v/>
      </c>
      <c r="T193" t="str">
        <f t="shared" si="121"/>
        <v>2207</v>
      </c>
      <c r="U193" t="str">
        <f t="shared" si="122"/>
        <v>2207</v>
      </c>
      <c r="V193" t="str">
        <f t="shared" si="123"/>
        <v>2207</v>
      </c>
      <c r="W193" t="str">
        <f t="shared" si="124"/>
        <v>2207</v>
      </c>
      <c r="X193" t="str">
        <f t="shared" si="125"/>
        <v>2207</v>
      </c>
      <c r="Y193" t="str">
        <f t="shared" si="126"/>
        <v>Nyelvi záróvizsga felkészítő (otthon, otthonról web)</v>
      </c>
      <c r="Z193" t="str">
        <f t="shared" si="127"/>
        <v/>
      </c>
      <c r="AA193" t="str">
        <f t="shared" si="128"/>
        <v/>
      </c>
      <c r="AB193" t="str">
        <f t="shared" si="129"/>
        <v/>
      </c>
      <c r="AC193" t="str">
        <f t="shared" si="130"/>
        <v/>
      </c>
      <c r="AD193" t="str">
        <f t="shared" si="131"/>
        <v/>
      </c>
      <c r="AE193" t="str">
        <f t="shared" si="132"/>
        <v/>
      </c>
      <c r="AF193" t="str">
        <f t="shared" si="133"/>
        <v/>
      </c>
      <c r="AG193" t="str">
        <f t="shared" si="134"/>
        <v/>
      </c>
      <c r="AH193" t="str">
        <f t="shared" si="135"/>
        <v/>
      </c>
      <c r="AI193" t="str">
        <f t="shared" si="136"/>
        <v/>
      </c>
      <c r="AJ193" t="str">
        <f t="shared" si="137"/>
        <v/>
      </c>
      <c r="AK193" t="str">
        <f t="shared" si="138"/>
        <v/>
      </c>
      <c r="AL193" t="str">
        <f t="shared" si="139"/>
        <v/>
      </c>
      <c r="AM193" t="str">
        <f t="shared" si="140"/>
        <v>2207</v>
      </c>
      <c r="AN193" t="str">
        <f t="shared" si="141"/>
        <v>2207</v>
      </c>
      <c r="AO193" t="str">
        <f t="shared" si="142"/>
        <v>2207</v>
      </c>
      <c r="AP193" t="str">
        <f t="shared" si="143"/>
        <v>2207</v>
      </c>
      <c r="AQ193" t="str">
        <f t="shared" si="144"/>
        <v>2207</v>
      </c>
      <c r="AR193" t="str">
        <f t="shared" si="145"/>
        <v/>
      </c>
      <c r="AS193" t="str">
        <f t="shared" si="146"/>
        <v/>
      </c>
      <c r="AT193" t="str">
        <f t="shared" si="147"/>
        <v/>
      </c>
      <c r="AU193" t="str">
        <f t="shared" si="148"/>
        <v/>
      </c>
      <c r="AV193" t="str">
        <f t="shared" si="149"/>
        <v/>
      </c>
      <c r="AW193" t="str">
        <f t="shared" si="150"/>
        <v/>
      </c>
      <c r="AX193" t="str">
        <f t="shared" si="151"/>
        <v>Nyelvi záróvizsga felkészítő (otthon, otthonról web)</v>
      </c>
      <c r="AY193" s="2">
        <v>220</v>
      </c>
      <c r="AZ193" s="2">
        <v>7</v>
      </c>
      <c r="BA193" s="18">
        <f>VLOOKUP(AY193,segéd!$F$9:$G$38,2,FALSE)</f>
        <v>46073</v>
      </c>
      <c r="BB193" s="2" t="str">
        <f>VLOOKUP(AZ193,segéd!$F$1:$G$7,2,FALSE)</f>
        <v>18.45-20.15</v>
      </c>
      <c r="BC193" t="s">
        <v>1598</v>
      </c>
      <c r="BD193" t="s">
        <v>85</v>
      </c>
      <c r="BE193" t="s">
        <v>167</v>
      </c>
      <c r="BF193" s="19" t="s">
        <v>484</v>
      </c>
      <c r="BG193" s="2" t="s">
        <v>484</v>
      </c>
      <c r="BH193" s="2" t="s">
        <v>485</v>
      </c>
      <c r="BI193" s="30" t="s">
        <v>2047</v>
      </c>
      <c r="BJ193" s="2">
        <f t="shared" si="152"/>
        <v>29</v>
      </c>
      <c r="BK193" s="2">
        <f>IF(BF193="","",VLOOKUP(BC193,segéd!O:P,2,FALSE))</f>
        <v>14</v>
      </c>
      <c r="BL193" s="2">
        <f>IF(BG193="","",VLOOKUP(BC193,segéd!T:U,2,FALSE))</f>
        <v>15</v>
      </c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>
        <v>1</v>
      </c>
      <c r="CA193" s="2">
        <v>1</v>
      </c>
      <c r="CB193" s="2">
        <v>1</v>
      </c>
      <c r="CC193" s="2">
        <v>1</v>
      </c>
      <c r="CD193" s="2">
        <v>1</v>
      </c>
      <c r="CE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>
        <v>1</v>
      </c>
      <c r="CS193" s="2">
        <v>1</v>
      </c>
      <c r="CT193" s="2">
        <v>1</v>
      </c>
      <c r="CU193" s="2">
        <v>1</v>
      </c>
      <c r="CV193" s="2">
        <v>1</v>
      </c>
      <c r="CY193" s="2"/>
    </row>
    <row r="194" spans="1:106" x14ac:dyDescent="0.3">
      <c r="A194" t="str">
        <f t="shared" si="102"/>
        <v>2072211</v>
      </c>
      <c r="B194" t="str">
        <f t="shared" si="103"/>
        <v>Ellátáslánc menedzsment alapjai (otthonról web) 7</v>
      </c>
      <c r="C194" t="str">
        <f t="shared" si="104"/>
        <v>4012211</v>
      </c>
      <c r="D194" t="str">
        <f t="shared" si="105"/>
        <v>Ellátáslánc menedzsment alapjai (otthonról web) 3</v>
      </c>
      <c r="E194" t="str">
        <f t="shared" si="106"/>
        <v>Lakatos Péter2211</v>
      </c>
      <c r="F194" s="24" t="str">
        <f t="shared" si="107"/>
        <v>Ellátáslánc menedzsment alapjai (Bp. 207Tb. 401, otthonról web)</v>
      </c>
      <c r="G194" t="str">
        <f t="shared" si="108"/>
        <v/>
      </c>
      <c r="H194" t="str">
        <f t="shared" si="109"/>
        <v/>
      </c>
      <c r="I194" t="str">
        <f t="shared" si="110"/>
        <v/>
      </c>
      <c r="J194" t="str">
        <f t="shared" si="111"/>
        <v/>
      </c>
      <c r="K194" t="str">
        <f t="shared" si="112"/>
        <v/>
      </c>
      <c r="L194" t="str">
        <f t="shared" si="113"/>
        <v/>
      </c>
      <c r="M194" t="str">
        <f t="shared" si="114"/>
        <v/>
      </c>
      <c r="N194" t="str">
        <f t="shared" si="115"/>
        <v/>
      </c>
      <c r="O194" t="str">
        <f t="shared" si="116"/>
        <v/>
      </c>
      <c r="P194" t="str">
        <f t="shared" si="117"/>
        <v>2211</v>
      </c>
      <c r="Q194" t="str">
        <f t="shared" si="118"/>
        <v/>
      </c>
      <c r="R194" t="str">
        <f t="shared" si="119"/>
        <v/>
      </c>
      <c r="S194" t="str">
        <f t="shared" si="120"/>
        <v/>
      </c>
      <c r="T194" t="str">
        <f t="shared" si="121"/>
        <v/>
      </c>
      <c r="U194" t="str">
        <f t="shared" si="122"/>
        <v/>
      </c>
      <c r="V194" t="str">
        <f t="shared" si="123"/>
        <v/>
      </c>
      <c r="W194" t="str">
        <f t="shared" si="124"/>
        <v/>
      </c>
      <c r="X194" t="str">
        <f t="shared" si="125"/>
        <v/>
      </c>
      <c r="Y194" t="str">
        <f t="shared" si="126"/>
        <v>Ellátáslánc menedzsment alapjai (207, otthonról web)</v>
      </c>
      <c r="Z194" t="str">
        <f t="shared" si="127"/>
        <v/>
      </c>
      <c r="AA194" t="str">
        <f t="shared" si="128"/>
        <v/>
      </c>
      <c r="AB194" t="str">
        <f t="shared" si="129"/>
        <v/>
      </c>
      <c r="AC194" t="str">
        <f t="shared" si="130"/>
        <v/>
      </c>
      <c r="AD194" t="str">
        <f t="shared" si="131"/>
        <v/>
      </c>
      <c r="AE194" t="str">
        <f t="shared" si="132"/>
        <v/>
      </c>
      <c r="AF194" t="str">
        <f t="shared" si="133"/>
        <v/>
      </c>
      <c r="AG194" t="str">
        <f t="shared" si="134"/>
        <v/>
      </c>
      <c r="AH194" t="str">
        <f t="shared" si="135"/>
        <v>2211</v>
      </c>
      <c r="AI194" t="str">
        <f t="shared" si="136"/>
        <v/>
      </c>
      <c r="AJ194" t="str">
        <f t="shared" si="137"/>
        <v/>
      </c>
      <c r="AK194" t="str">
        <f t="shared" si="138"/>
        <v/>
      </c>
      <c r="AL194" t="str">
        <f t="shared" si="139"/>
        <v/>
      </c>
      <c r="AM194" t="str">
        <f t="shared" si="140"/>
        <v/>
      </c>
      <c r="AN194" t="str">
        <f t="shared" si="141"/>
        <v/>
      </c>
      <c r="AO194" t="str">
        <f t="shared" si="142"/>
        <v/>
      </c>
      <c r="AP194" t="str">
        <f t="shared" si="143"/>
        <v/>
      </c>
      <c r="AQ194" t="str">
        <f t="shared" si="144"/>
        <v/>
      </c>
      <c r="AR194" t="str">
        <f t="shared" si="145"/>
        <v/>
      </c>
      <c r="AS194" t="str">
        <f t="shared" si="146"/>
        <v/>
      </c>
      <c r="AT194" t="str">
        <f t="shared" si="147"/>
        <v/>
      </c>
      <c r="AU194" t="str">
        <f t="shared" si="148"/>
        <v/>
      </c>
      <c r="AV194" t="str">
        <f t="shared" si="149"/>
        <v/>
      </c>
      <c r="AW194" t="str">
        <f t="shared" si="150"/>
        <v/>
      </c>
      <c r="AX194" t="str">
        <f t="shared" si="151"/>
        <v>Ellátáslánc menedzsment alapjai (401, otthonról web)</v>
      </c>
      <c r="AY194" s="2">
        <v>221</v>
      </c>
      <c r="AZ194" s="2">
        <v>1</v>
      </c>
      <c r="BA194" s="18">
        <f>VLOOKUP(AY194,segéd!$F$9:$G$38,2,FALSE)</f>
        <v>46074</v>
      </c>
      <c r="BB194" s="2" t="str">
        <f>VLOOKUP(AZ194,segéd!$F$1:$G$7,2,FALSE)</f>
        <v>8.00-9.30</v>
      </c>
      <c r="BC194" t="s">
        <v>216</v>
      </c>
      <c r="BD194" t="s">
        <v>187</v>
      </c>
      <c r="BE194" t="s">
        <v>167</v>
      </c>
      <c r="BF194" s="19">
        <v>207</v>
      </c>
      <c r="BG194" s="2">
        <v>401</v>
      </c>
      <c r="BH194" s="19" t="s">
        <v>485</v>
      </c>
      <c r="BI194" s="30" t="s">
        <v>1982</v>
      </c>
      <c r="BJ194" s="2">
        <f t="shared" si="152"/>
        <v>10</v>
      </c>
      <c r="BK194" s="2">
        <f>IF(BF194="","",VLOOKUP(BC194,segéd!O:P,2,FALSE))</f>
        <v>7</v>
      </c>
      <c r="BL194" s="2">
        <f>IF(BG194="","",VLOOKUP(BC194,segéd!T:U,2,FALSE))</f>
        <v>3</v>
      </c>
      <c r="BM194" s="2"/>
      <c r="BN194" s="2"/>
      <c r="BO194" s="2"/>
      <c r="BP194" s="2"/>
      <c r="BQ194" s="2"/>
      <c r="BR194" s="2"/>
      <c r="BS194" s="2"/>
      <c r="BT194" s="2"/>
      <c r="BU194" s="2"/>
      <c r="BV194" s="2">
        <v>8</v>
      </c>
      <c r="BW194" s="2"/>
      <c r="BZ194" s="2"/>
      <c r="CA194" s="2"/>
      <c r="CB194" s="2"/>
      <c r="CC194" s="2"/>
      <c r="CD194" s="2"/>
      <c r="CE194" s="2"/>
      <c r="CG194" s="2"/>
      <c r="CH194" s="2"/>
      <c r="CI194" s="2"/>
      <c r="CJ194" s="2"/>
      <c r="CK194" s="2"/>
      <c r="CM194" s="2">
        <v>5</v>
      </c>
      <c r="CP194" s="2"/>
      <c r="CR194" s="2"/>
      <c r="CS194" s="2"/>
      <c r="CT194" s="2"/>
      <c r="CU194" s="2"/>
      <c r="CV194" s="2"/>
      <c r="CY194" s="2"/>
    </row>
    <row r="195" spans="1:106" x14ac:dyDescent="0.3">
      <c r="A195" t="str">
        <f t="shared" ref="A195:A258" si="153">CONCATENATE(BF195,AY195,AZ195)</f>
        <v>2211</v>
      </c>
      <c r="B195" t="str">
        <f t="shared" ref="B195:B258" si="154">CONCATENATE(BC195,IF(BH195="","",CONCATENATE(" (",BH195,")"))," ",BK195)</f>
        <v xml:space="preserve">Folyamatok fejlesztése - Lean (web) </v>
      </c>
      <c r="C195" t="str">
        <f t="shared" ref="C195:C258" si="155">CONCATENATE(BG195,AY195,AZ195)</f>
        <v>2172211</v>
      </c>
      <c r="D195" t="str">
        <f t="shared" ref="D195:D258" si="156">CONCATENATE(BC195,IF(BH195="","",CONCATENATE(" (",BH195,")"))," ",BL195)</f>
        <v>Folyamatok fejlesztése - Lean (web) 17</v>
      </c>
      <c r="E195" t="str">
        <f t="shared" ref="E195:E258" si="157">CONCATENATE(BD195,AY195,AZ195)</f>
        <v>Böröczki Ágoston2211</v>
      </c>
      <c r="F195" s="24" t="str">
        <f t="shared" ref="F195:F258" si="158">CONCATENATE(BC195," (",IF(OR(BF195="",BH195="Tb.-ről web",BH195="gépterem, Tb.-ről web"),"",CONCATENATE("Bp. ",BF195)),IF(OR(BG195="",BH195="Bp.-ről web",BH195="gépterem, Bp.-ről web"),"",CONCATENATE("Tb. ",BG195)),IF(BH195="","",CONCATENATE(", ",BH195)),")")</f>
        <v>Folyamatok fejlesztése - Lean (Tb. 217, web)</v>
      </c>
      <c r="G195" t="str">
        <f t="shared" ref="G195:G258" si="159">IF(BM195="","",CONCATENATE($AY195,$AZ195))</f>
        <v/>
      </c>
      <c r="H195" t="str">
        <f t="shared" ref="H195:H258" si="160">IF(BN195="","",CONCATENATE($AY195,$AZ195))</f>
        <v/>
      </c>
      <c r="I195" t="str">
        <f t="shared" ref="I195:I258" si="161">IF(BO195="","",CONCATENATE($AY195,$AZ195))</f>
        <v/>
      </c>
      <c r="J195" t="str">
        <f t="shared" ref="J195:J258" si="162">IF(BP195="","",CONCATENATE($AY195,$AZ195))</f>
        <v/>
      </c>
      <c r="K195" t="str">
        <f t="shared" ref="K195:K258" si="163">IF(BQ195="","",CONCATENATE($AY195,$AZ195))</f>
        <v/>
      </c>
      <c r="L195" t="str">
        <f t="shared" ref="L195:L258" si="164">IF(BR195="","",CONCATENATE($AY195,$AZ195))</f>
        <v/>
      </c>
      <c r="M195" t="str">
        <f t="shared" ref="M195:M258" si="165">IF(BS195="","",CONCATENATE($AY195,$AZ195))</f>
        <v/>
      </c>
      <c r="N195" t="str">
        <f t="shared" ref="N195:N258" si="166">IF(BT195="","",CONCATENATE($AY195,$AZ195))</f>
        <v/>
      </c>
      <c r="O195" t="str">
        <f t="shared" ref="O195:O258" si="167">IF(BU195="","",CONCATENATE($AY195,$AZ195))</f>
        <v/>
      </c>
      <c r="P195" t="str">
        <f t="shared" ref="P195:P258" si="168">IF(BV195="","",CONCATENATE($AY195,$AZ195))</f>
        <v/>
      </c>
      <c r="Q195" t="str">
        <f t="shared" ref="Q195:Q258" si="169">IF(BW195="","",CONCATENATE($AY195,$AZ195))</f>
        <v/>
      </c>
      <c r="R195" t="str">
        <f t="shared" ref="R195:R258" si="170">IF(BX195="","",CONCATENATE($AY195,$AZ195))</f>
        <v/>
      </c>
      <c r="S195" t="str">
        <f t="shared" ref="S195:S258" si="171">IF(BY195="","",CONCATENATE($AY195,$AZ195))</f>
        <v/>
      </c>
      <c r="T195" t="str">
        <f t="shared" ref="T195:T258" si="172">IF(BZ195="","",CONCATENATE($AY195,$AZ195))</f>
        <v/>
      </c>
      <c r="U195" t="str">
        <f t="shared" ref="U195:U258" si="173">IF(CA195="","",CONCATENATE($AY195,$AZ195))</f>
        <v/>
      </c>
      <c r="V195" t="str">
        <f t="shared" ref="V195:V258" si="174">IF(CB195="","",CONCATENATE($AY195,$AZ195))</f>
        <v/>
      </c>
      <c r="W195" t="str">
        <f t="shared" ref="W195:W258" si="175">IF(CC195="","",CONCATENATE($AY195,$AZ195))</f>
        <v/>
      </c>
      <c r="X195" t="str">
        <f t="shared" ref="X195:X258" si="176">IF(CD195="","",CONCATENATE($AY195,$AZ195))</f>
        <v/>
      </c>
      <c r="Y195" t="str">
        <f t="shared" ref="Y195:Y258" si="177">CONCATENATE(BC195," (",BF195,IF(BH195="","",CONCATENATE(", ",BH195)),")")</f>
        <v>Folyamatok fejlesztése - Lean (, web)</v>
      </c>
      <c r="Z195" t="str">
        <f t="shared" ref="Z195:Z258" si="178">IF(CE195="","",CONCATENATE($AY195,$AZ195))</f>
        <v/>
      </c>
      <c r="AA195" t="str">
        <f t="shared" ref="AA195:AA258" si="179">IF(CF195="","",CONCATENATE($AY195,$AZ195))</f>
        <v/>
      </c>
      <c r="AB195" t="str">
        <f t="shared" ref="AB195:AB258" si="180">IF(CG195="","",CONCATENATE($AY195,$AZ195))</f>
        <v/>
      </c>
      <c r="AC195" t="str">
        <f t="shared" ref="AC195:AC258" si="181">IF(CH195="","",CONCATENATE($AY195,$AZ195))</f>
        <v/>
      </c>
      <c r="AD195" t="str">
        <f t="shared" ref="AD195:AD258" si="182">IF(CI195="","",CONCATENATE($AY195,$AZ195))</f>
        <v/>
      </c>
      <c r="AE195" t="str">
        <f t="shared" ref="AE195:AE258" si="183">IF(CJ195="","",CONCATENATE($AY195,$AZ195))</f>
        <v/>
      </c>
      <c r="AF195" t="str">
        <f t="shared" ref="AF195:AF258" si="184">IF(CK195="","",CONCATENATE($AY195,$AZ195))</f>
        <v/>
      </c>
      <c r="AG195" t="str">
        <f t="shared" ref="AG195:AG258" si="185">IF(CL195="","",CONCATENATE($AY195,$AZ195))</f>
        <v/>
      </c>
      <c r="AH195" t="str">
        <f t="shared" ref="AH195:AH258" si="186">IF(CM195="","",CONCATENATE($AY195,$AZ195))</f>
        <v/>
      </c>
      <c r="AI195" t="str">
        <f t="shared" ref="AI195:AI258" si="187">IF(CN195="","",CONCATENATE($AY195,$AZ195))</f>
        <v/>
      </c>
      <c r="AJ195" t="str">
        <f t="shared" ref="AJ195:AJ258" si="188">IF(CO195="","",CONCATENATE($AY195,$AZ195))</f>
        <v/>
      </c>
      <c r="AK195" t="str">
        <f t="shared" ref="AK195:AK258" si="189">IF(CP195="","",CONCATENATE($AY195,$AZ195))</f>
        <v/>
      </c>
      <c r="AL195" t="str">
        <f t="shared" ref="AL195:AL258" si="190">IF(CQ195="","",CONCATENATE($AY195,$AZ195))</f>
        <v/>
      </c>
      <c r="AM195" t="str">
        <f t="shared" ref="AM195:AM258" si="191">IF(CR195="","",CONCATENATE($AY195,$AZ195))</f>
        <v/>
      </c>
      <c r="AN195" t="str">
        <f t="shared" ref="AN195:AN258" si="192">IF(CS195="","",CONCATENATE($AY195,$AZ195))</f>
        <v/>
      </c>
      <c r="AO195" t="str">
        <f t="shared" ref="AO195:AO258" si="193">IF(CT195="","",CONCATENATE($AY195,$AZ195))</f>
        <v/>
      </c>
      <c r="AP195" t="str">
        <f t="shared" ref="AP195:AP258" si="194">IF(CU195="","",CONCATENATE($AY195,$AZ195))</f>
        <v/>
      </c>
      <c r="AQ195" t="str">
        <f t="shared" ref="AQ195:AQ258" si="195">IF(CV195="","",CONCATENATE($AY195,$AZ195))</f>
        <v/>
      </c>
      <c r="AR195" t="str">
        <f t="shared" ref="AR195:AR258" si="196">IF(CW195="","",CONCATENATE($AY195,$AZ195))</f>
        <v>2211</v>
      </c>
      <c r="AS195" t="str">
        <f t="shared" ref="AS195:AS258" si="197">IF(CX195="","",CONCATENATE($AY195,$AZ195))</f>
        <v/>
      </c>
      <c r="AT195" t="str">
        <f t="shared" ref="AT195:AT258" si="198">IF(CY195="","",CONCATENATE($AY195,$AZ195))</f>
        <v/>
      </c>
      <c r="AU195" t="str">
        <f t="shared" ref="AU195:AU258" si="199">IF(CZ195="","",CONCATENATE($AY195,$AZ195))</f>
        <v/>
      </c>
      <c r="AV195" t="str">
        <f t="shared" ref="AV195:AV258" si="200">IF(DA195="","",CONCATENATE($AY195,$AZ195))</f>
        <v/>
      </c>
      <c r="AW195" t="str">
        <f t="shared" ref="AW195:AW258" si="201">IF(DB195="","",CONCATENATE($AY195,$AZ195))</f>
        <v/>
      </c>
      <c r="AX195" t="str">
        <f t="shared" ref="AX195:AX258" si="202">CONCATENATE(BC195," (",BG195,IF(BH195="","",CONCATENATE(", ",BH195)),")")</f>
        <v>Folyamatok fejlesztése - Lean (217, web)</v>
      </c>
      <c r="AY195" s="2">
        <v>221</v>
      </c>
      <c r="AZ195" s="2">
        <v>1</v>
      </c>
      <c r="BA195" s="18">
        <f>VLOOKUP(AY195,segéd!$F$9:$G$38,2,FALSE)</f>
        <v>46074</v>
      </c>
      <c r="BB195" s="2" t="str">
        <f>VLOOKUP(AZ195,segéd!$F$1:$G$7,2,FALSE)</f>
        <v>8.00-9.30</v>
      </c>
      <c r="BC195" t="s">
        <v>119</v>
      </c>
      <c r="BD195" t="s">
        <v>181</v>
      </c>
      <c r="BE195" t="s">
        <v>164</v>
      </c>
      <c r="BG195" s="2">
        <v>217</v>
      </c>
      <c r="BH195" s="2" t="s">
        <v>66</v>
      </c>
      <c r="BI195" s="30" t="s">
        <v>1934</v>
      </c>
      <c r="BJ195" s="2">
        <f t="shared" ref="BJ195:BJ258" si="203">SUM(BK195:BL195)</f>
        <v>17</v>
      </c>
      <c r="BK195" s="2" t="str">
        <f>IF(BF195="","",VLOOKUP(BC195,segéd!O:P,2,FALSE))</f>
        <v/>
      </c>
      <c r="BL195" s="2">
        <f>IF(BG195="","",VLOOKUP(BC195,segéd!T:U,2,FALSE))</f>
        <v>17</v>
      </c>
      <c r="BM195" s="2"/>
      <c r="BN195" s="2"/>
      <c r="BO195" s="2"/>
      <c r="BP195" s="2"/>
      <c r="BQ195" s="2"/>
      <c r="BR195" s="2"/>
      <c r="BS195" s="2"/>
      <c r="BT195" s="2"/>
      <c r="BU195" s="2"/>
      <c r="BZ195" s="2"/>
      <c r="CA195" s="2"/>
      <c r="CD195" s="2"/>
      <c r="CE195" s="2"/>
      <c r="CF195" s="19"/>
      <c r="CG195" s="2"/>
      <c r="CH195" s="2"/>
      <c r="CI195" s="2"/>
      <c r="CJ195" s="2"/>
      <c r="CP195" s="2"/>
      <c r="CR195" s="2"/>
      <c r="CS195" s="2"/>
      <c r="CU195" s="2"/>
      <c r="CV195" s="2"/>
      <c r="CW195" s="2">
        <v>16</v>
      </c>
    </row>
    <row r="196" spans="1:106" x14ac:dyDescent="0.3">
      <c r="A196" t="str">
        <f t="shared" si="153"/>
        <v>2211</v>
      </c>
      <c r="B196" t="str">
        <f t="shared" si="154"/>
        <v xml:space="preserve">Gazdasági matematika II. (web) </v>
      </c>
      <c r="C196" t="str">
        <f t="shared" si="155"/>
        <v>6042211</v>
      </c>
      <c r="D196" t="str">
        <f t="shared" si="156"/>
        <v>Gazdasági matematika II. (web) 63</v>
      </c>
      <c r="E196" t="str">
        <f t="shared" si="157"/>
        <v>Kovács Gergely2211</v>
      </c>
      <c r="F196" s="24" t="str">
        <f t="shared" si="158"/>
        <v>Gazdasági matematika II. (Tb. 604, web)</v>
      </c>
      <c r="G196" t="str">
        <f t="shared" si="159"/>
        <v/>
      </c>
      <c r="H196" t="str">
        <f t="shared" si="160"/>
        <v/>
      </c>
      <c r="I196" t="str">
        <f t="shared" si="161"/>
        <v/>
      </c>
      <c r="J196" t="str">
        <f t="shared" si="162"/>
        <v/>
      </c>
      <c r="K196" t="str">
        <f t="shared" si="163"/>
        <v/>
      </c>
      <c r="L196" t="str">
        <f t="shared" si="164"/>
        <v/>
      </c>
      <c r="M196" t="str">
        <f t="shared" si="165"/>
        <v/>
      </c>
      <c r="N196" t="str">
        <f t="shared" si="166"/>
        <v/>
      </c>
      <c r="O196" t="str">
        <f t="shared" si="167"/>
        <v/>
      </c>
      <c r="P196" t="str">
        <f t="shared" si="168"/>
        <v/>
      </c>
      <c r="Q196" t="str">
        <f t="shared" si="169"/>
        <v/>
      </c>
      <c r="R196" t="str">
        <f t="shared" si="170"/>
        <v/>
      </c>
      <c r="S196" t="str">
        <f t="shared" si="171"/>
        <v/>
      </c>
      <c r="T196" t="str">
        <f t="shared" si="172"/>
        <v/>
      </c>
      <c r="U196" t="str">
        <f t="shared" si="173"/>
        <v/>
      </c>
      <c r="V196" t="str">
        <f t="shared" si="174"/>
        <v/>
      </c>
      <c r="W196" t="str">
        <f t="shared" si="175"/>
        <v/>
      </c>
      <c r="X196" t="str">
        <f t="shared" si="176"/>
        <v/>
      </c>
      <c r="Y196" t="str">
        <f t="shared" si="177"/>
        <v>Gazdasági matematika II. (, web)</v>
      </c>
      <c r="Z196" t="str">
        <f t="shared" si="178"/>
        <v>2211</v>
      </c>
      <c r="AA196" t="str">
        <f t="shared" si="179"/>
        <v/>
      </c>
      <c r="AB196" t="str">
        <f t="shared" si="180"/>
        <v/>
      </c>
      <c r="AC196" t="str">
        <f t="shared" si="181"/>
        <v/>
      </c>
      <c r="AD196" t="str">
        <f t="shared" si="182"/>
        <v/>
      </c>
      <c r="AE196" t="str">
        <f t="shared" si="183"/>
        <v/>
      </c>
      <c r="AF196" t="str">
        <f t="shared" si="184"/>
        <v/>
      </c>
      <c r="AG196" t="str">
        <f t="shared" si="185"/>
        <v/>
      </c>
      <c r="AH196" t="str">
        <f t="shared" si="186"/>
        <v/>
      </c>
      <c r="AI196" t="str">
        <f t="shared" si="187"/>
        <v/>
      </c>
      <c r="AJ196" t="str">
        <f t="shared" si="188"/>
        <v/>
      </c>
      <c r="AK196" t="str">
        <f t="shared" si="189"/>
        <v/>
      </c>
      <c r="AL196" t="str">
        <f t="shared" si="190"/>
        <v/>
      </c>
      <c r="AM196" t="str">
        <f t="shared" si="191"/>
        <v/>
      </c>
      <c r="AN196" t="str">
        <f t="shared" si="192"/>
        <v/>
      </c>
      <c r="AO196" t="str">
        <f t="shared" si="193"/>
        <v/>
      </c>
      <c r="AP196" t="str">
        <f t="shared" si="194"/>
        <v/>
      </c>
      <c r="AQ196" t="str">
        <f t="shared" si="195"/>
        <v/>
      </c>
      <c r="AR196" t="str">
        <f t="shared" si="196"/>
        <v/>
      </c>
      <c r="AS196" t="str">
        <f t="shared" si="197"/>
        <v/>
      </c>
      <c r="AT196" t="str">
        <f t="shared" si="198"/>
        <v/>
      </c>
      <c r="AU196" t="str">
        <f t="shared" si="199"/>
        <v/>
      </c>
      <c r="AV196" t="str">
        <f t="shared" si="200"/>
        <v/>
      </c>
      <c r="AW196" t="str">
        <f t="shared" si="201"/>
        <v/>
      </c>
      <c r="AX196" t="str">
        <f t="shared" si="202"/>
        <v>Gazdasági matematika II. (604, web)</v>
      </c>
      <c r="AY196" s="2">
        <v>221</v>
      </c>
      <c r="AZ196" s="2">
        <v>1</v>
      </c>
      <c r="BA196" s="18">
        <f>VLOOKUP(AY196,segéd!$F$9:$G$38,2,FALSE)</f>
        <v>46074</v>
      </c>
      <c r="BB196" s="2" t="str">
        <f>VLOOKUP(AZ196,segéd!$F$1:$G$7,2,FALSE)</f>
        <v>8.00-9.30</v>
      </c>
      <c r="BC196" t="s">
        <v>33</v>
      </c>
      <c r="BD196" t="s">
        <v>8</v>
      </c>
      <c r="BE196" t="s">
        <v>164</v>
      </c>
      <c r="BG196" s="2">
        <v>604</v>
      </c>
      <c r="BH196" s="2" t="s">
        <v>66</v>
      </c>
      <c r="BI196" s="30" t="s">
        <v>2035</v>
      </c>
      <c r="BJ196" s="2">
        <f t="shared" si="203"/>
        <v>63</v>
      </c>
      <c r="BK196" s="2" t="str">
        <f>IF(BF196="","",VLOOKUP(BC196,segéd!O:P,2,FALSE))</f>
        <v/>
      </c>
      <c r="BL196" s="2">
        <f>IF(BG196="","",VLOOKUP(BC196,segéd!T:U,2,FALSE))</f>
        <v>63</v>
      </c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>
        <v>74</v>
      </c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Y196" s="2"/>
    </row>
    <row r="197" spans="1:106" x14ac:dyDescent="0.3">
      <c r="A197" t="str">
        <f t="shared" si="153"/>
        <v>2211</v>
      </c>
      <c r="B197" t="str">
        <f t="shared" si="154"/>
        <v xml:space="preserve">Idegen nyelv II. </v>
      </c>
      <c r="C197" t="str">
        <f t="shared" si="155"/>
        <v>2132211</v>
      </c>
      <c r="D197" t="str">
        <f t="shared" si="156"/>
        <v>Idegen nyelv II. 4</v>
      </c>
      <c r="E197" t="str">
        <f t="shared" si="157"/>
        <v>Krupánszkyné Léhárt Marianna2211</v>
      </c>
      <c r="F197" s="24" t="str">
        <f t="shared" si="158"/>
        <v>Idegen nyelv II. (Tb. 213)</v>
      </c>
      <c r="G197" t="str">
        <f t="shared" si="159"/>
        <v/>
      </c>
      <c r="H197" t="str">
        <f t="shared" si="160"/>
        <v/>
      </c>
      <c r="I197" t="str">
        <f t="shared" si="161"/>
        <v/>
      </c>
      <c r="J197" t="str">
        <f t="shared" si="162"/>
        <v/>
      </c>
      <c r="K197" t="str">
        <f t="shared" si="163"/>
        <v/>
      </c>
      <c r="L197" t="str">
        <f t="shared" si="164"/>
        <v/>
      </c>
      <c r="M197" t="str">
        <f t="shared" si="165"/>
        <v/>
      </c>
      <c r="N197" t="str">
        <f t="shared" si="166"/>
        <v/>
      </c>
      <c r="O197" t="str">
        <f t="shared" si="167"/>
        <v/>
      </c>
      <c r="P197" t="str">
        <f t="shared" si="168"/>
        <v/>
      </c>
      <c r="Q197" t="str">
        <f t="shared" si="169"/>
        <v/>
      </c>
      <c r="R197" t="str">
        <f t="shared" si="170"/>
        <v/>
      </c>
      <c r="S197" t="str">
        <f t="shared" si="171"/>
        <v/>
      </c>
      <c r="T197" t="str">
        <f t="shared" si="172"/>
        <v/>
      </c>
      <c r="U197" t="str">
        <f t="shared" si="173"/>
        <v/>
      </c>
      <c r="V197" t="str">
        <f t="shared" si="174"/>
        <v/>
      </c>
      <c r="W197" t="str">
        <f t="shared" si="175"/>
        <v/>
      </c>
      <c r="X197" t="str">
        <f t="shared" si="176"/>
        <v/>
      </c>
      <c r="Y197" t="str">
        <f t="shared" si="177"/>
        <v>Idegen nyelv II. ()</v>
      </c>
      <c r="Z197" t="str">
        <f t="shared" si="178"/>
        <v/>
      </c>
      <c r="AA197" t="str">
        <f t="shared" si="179"/>
        <v>2211</v>
      </c>
      <c r="AB197" t="str">
        <f t="shared" si="180"/>
        <v/>
      </c>
      <c r="AC197" t="str">
        <f t="shared" si="181"/>
        <v/>
      </c>
      <c r="AD197" t="str">
        <f t="shared" si="182"/>
        <v/>
      </c>
      <c r="AE197" t="str">
        <f t="shared" si="183"/>
        <v/>
      </c>
      <c r="AF197" t="str">
        <f t="shared" si="184"/>
        <v/>
      </c>
      <c r="AG197" t="str">
        <f t="shared" si="185"/>
        <v/>
      </c>
      <c r="AH197" t="str">
        <f t="shared" si="186"/>
        <v/>
      </c>
      <c r="AI197" t="str">
        <f t="shared" si="187"/>
        <v/>
      </c>
      <c r="AJ197" t="str">
        <f t="shared" si="188"/>
        <v/>
      </c>
      <c r="AK197" t="str">
        <f t="shared" si="189"/>
        <v/>
      </c>
      <c r="AL197" t="str">
        <f t="shared" si="190"/>
        <v/>
      </c>
      <c r="AM197" t="str">
        <f t="shared" si="191"/>
        <v/>
      </c>
      <c r="AN197" t="str">
        <f t="shared" si="192"/>
        <v/>
      </c>
      <c r="AO197" t="str">
        <f t="shared" si="193"/>
        <v/>
      </c>
      <c r="AP197" t="str">
        <f t="shared" si="194"/>
        <v/>
      </c>
      <c r="AQ197" t="str">
        <f t="shared" si="195"/>
        <v/>
      </c>
      <c r="AR197" t="str">
        <f t="shared" si="196"/>
        <v/>
      </c>
      <c r="AS197" t="str">
        <f t="shared" si="197"/>
        <v/>
      </c>
      <c r="AT197" t="str">
        <f t="shared" si="198"/>
        <v/>
      </c>
      <c r="AU197" t="str">
        <f t="shared" si="199"/>
        <v/>
      </c>
      <c r="AV197" t="str">
        <f t="shared" si="200"/>
        <v/>
      </c>
      <c r="AW197" t="str">
        <f t="shared" si="201"/>
        <v/>
      </c>
      <c r="AX197" t="str">
        <f t="shared" si="202"/>
        <v>Idegen nyelv II. (213)</v>
      </c>
      <c r="AY197" s="2">
        <v>221</v>
      </c>
      <c r="AZ197" s="2">
        <v>1</v>
      </c>
      <c r="BA197" s="18">
        <f>VLOOKUP(AY197,segéd!$F$9:$G$38,2,FALSE)</f>
        <v>46074</v>
      </c>
      <c r="BB197" s="2" t="str">
        <f>VLOOKUP(AZ197,segéd!$F$1:$G$7,2,FALSE)</f>
        <v>8.00-9.30</v>
      </c>
      <c r="BC197" t="s">
        <v>319</v>
      </c>
      <c r="BD197" t="s">
        <v>307</v>
      </c>
      <c r="BE197" t="s">
        <v>88</v>
      </c>
      <c r="BG197" s="2">
        <v>213</v>
      </c>
      <c r="BJ197" s="2">
        <f t="shared" si="203"/>
        <v>4</v>
      </c>
      <c r="BK197" s="2" t="str">
        <f>IF(BF197="","",VLOOKUP(BC197,segéd!O:P,2,FALSE))</f>
        <v/>
      </c>
      <c r="BL197" s="2">
        <f>IF(BG197="","",VLOOKUP(BC197,segéd!T:U,2,FALSE))</f>
        <v>4</v>
      </c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>
        <v>11</v>
      </c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R197" s="2"/>
      <c r="CS197" s="2"/>
      <c r="CT197" s="2"/>
      <c r="CU197" s="2"/>
      <c r="CV197" s="2"/>
      <c r="CY197" s="2"/>
    </row>
    <row r="198" spans="1:106" x14ac:dyDescent="0.3">
      <c r="A198" t="str">
        <f t="shared" si="153"/>
        <v>2211</v>
      </c>
      <c r="B198" t="str">
        <f t="shared" si="154"/>
        <v xml:space="preserve">Karbantartás elmélet (web) </v>
      </c>
      <c r="C198" t="str">
        <f t="shared" si="155"/>
        <v>4042211</v>
      </c>
      <c r="D198" t="str">
        <f t="shared" si="156"/>
        <v>Karbantartás elmélet (web) 7</v>
      </c>
      <c r="E198" t="str">
        <f t="shared" si="157"/>
        <v>Lukács András2211</v>
      </c>
      <c r="F198" s="24" t="str">
        <f t="shared" si="158"/>
        <v>Karbantartás elmélet (Tb. 404, web)</v>
      </c>
      <c r="G198" t="str">
        <f t="shared" si="159"/>
        <v/>
      </c>
      <c r="H198" t="str">
        <f t="shared" si="160"/>
        <v/>
      </c>
      <c r="I198" t="str">
        <f t="shared" si="161"/>
        <v/>
      </c>
      <c r="J198" t="str">
        <f t="shared" si="162"/>
        <v/>
      </c>
      <c r="K198" t="str">
        <f t="shared" si="163"/>
        <v/>
      </c>
      <c r="L198" t="str">
        <f t="shared" si="164"/>
        <v/>
      </c>
      <c r="M198" t="str">
        <f t="shared" si="165"/>
        <v/>
      </c>
      <c r="N198" t="str">
        <f t="shared" si="166"/>
        <v/>
      </c>
      <c r="O198" t="str">
        <f t="shared" si="167"/>
        <v/>
      </c>
      <c r="P198" t="str">
        <f t="shared" si="168"/>
        <v/>
      </c>
      <c r="Q198" t="str">
        <f t="shared" si="169"/>
        <v/>
      </c>
      <c r="R198" t="str">
        <f t="shared" si="170"/>
        <v/>
      </c>
      <c r="S198" t="str">
        <f t="shared" si="171"/>
        <v/>
      </c>
      <c r="T198" t="str">
        <f t="shared" si="172"/>
        <v/>
      </c>
      <c r="U198" t="str">
        <f t="shared" si="173"/>
        <v/>
      </c>
      <c r="V198" t="str">
        <f t="shared" si="174"/>
        <v/>
      </c>
      <c r="W198" t="str">
        <f t="shared" si="175"/>
        <v/>
      </c>
      <c r="X198" t="str">
        <f t="shared" si="176"/>
        <v/>
      </c>
      <c r="Y198" t="str">
        <f t="shared" si="177"/>
        <v>Karbantartás elmélet (, web)</v>
      </c>
      <c r="Z198" t="str">
        <f t="shared" si="178"/>
        <v/>
      </c>
      <c r="AA198" t="str">
        <f t="shared" si="179"/>
        <v/>
      </c>
      <c r="AB198" t="str">
        <f t="shared" si="180"/>
        <v/>
      </c>
      <c r="AC198" t="str">
        <f t="shared" si="181"/>
        <v/>
      </c>
      <c r="AD198" t="str">
        <f t="shared" si="182"/>
        <v/>
      </c>
      <c r="AE198" t="str">
        <f t="shared" si="183"/>
        <v/>
      </c>
      <c r="AF198" t="str">
        <f t="shared" si="184"/>
        <v/>
      </c>
      <c r="AG198" t="str">
        <f t="shared" si="185"/>
        <v/>
      </c>
      <c r="AH198" t="str">
        <f t="shared" si="186"/>
        <v/>
      </c>
      <c r="AI198" t="str">
        <f t="shared" si="187"/>
        <v/>
      </c>
      <c r="AJ198" t="str">
        <f t="shared" si="188"/>
        <v/>
      </c>
      <c r="AK198" t="str">
        <f t="shared" si="189"/>
        <v/>
      </c>
      <c r="AL198" t="str">
        <f t="shared" si="190"/>
        <v/>
      </c>
      <c r="AM198" t="str">
        <f t="shared" si="191"/>
        <v/>
      </c>
      <c r="AN198" t="str">
        <f t="shared" si="192"/>
        <v/>
      </c>
      <c r="AO198" t="str">
        <f t="shared" si="193"/>
        <v/>
      </c>
      <c r="AP198" t="str">
        <f t="shared" si="194"/>
        <v/>
      </c>
      <c r="AQ198" t="str">
        <f t="shared" si="195"/>
        <v/>
      </c>
      <c r="AR198" t="str">
        <f t="shared" si="196"/>
        <v/>
      </c>
      <c r="AS198" t="str">
        <f t="shared" si="197"/>
        <v/>
      </c>
      <c r="AT198" t="str">
        <f t="shared" si="198"/>
        <v/>
      </c>
      <c r="AU198" t="str">
        <f t="shared" si="199"/>
        <v>2211</v>
      </c>
      <c r="AV198" t="str">
        <f t="shared" si="200"/>
        <v/>
      </c>
      <c r="AW198" t="str">
        <f t="shared" si="201"/>
        <v/>
      </c>
      <c r="AX198" t="str">
        <f t="shared" si="202"/>
        <v>Karbantartás elmélet (404, web)</v>
      </c>
      <c r="AY198" s="2">
        <v>221</v>
      </c>
      <c r="AZ198" s="2">
        <v>1</v>
      </c>
      <c r="BA198" s="18">
        <f>VLOOKUP(AY198,segéd!$F$9:$G$38,2,FALSE)</f>
        <v>46074</v>
      </c>
      <c r="BB198" s="2" t="str">
        <f>VLOOKUP(AZ198,segéd!$F$1:$G$7,2,FALSE)</f>
        <v>8.00-9.30</v>
      </c>
      <c r="BC198" t="s">
        <v>406</v>
      </c>
      <c r="BD198" t="s">
        <v>502</v>
      </c>
      <c r="BE198" t="s">
        <v>164</v>
      </c>
      <c r="BG198" s="2">
        <v>404</v>
      </c>
      <c r="BH198" s="2" t="s">
        <v>66</v>
      </c>
      <c r="BI198" s="30" t="s">
        <v>1936</v>
      </c>
      <c r="BJ198" s="2">
        <f t="shared" si="203"/>
        <v>7</v>
      </c>
      <c r="BK198" s="2" t="str">
        <f>IF(BF198="","",VLOOKUP(BC198,segéd!O:P,2,FALSE))</f>
        <v/>
      </c>
      <c r="BL198" s="2">
        <f>IF(BG198="","",VLOOKUP(BC198,segéd!T:U,2,FALSE))</f>
        <v>7</v>
      </c>
      <c r="BM198" s="2"/>
      <c r="BN198" s="2"/>
      <c r="BO198" s="2"/>
      <c r="BP198" s="2"/>
      <c r="BQ198" s="2"/>
      <c r="BR198" s="2"/>
      <c r="BS198" s="2"/>
      <c r="BT198" s="2"/>
      <c r="BU198" s="2"/>
      <c r="CA198" s="2"/>
      <c r="CD198" s="2"/>
      <c r="CE198" s="2"/>
      <c r="CF198" s="19"/>
      <c r="CG198" s="2"/>
      <c r="CP198" s="2"/>
      <c r="CQ198" s="2"/>
      <c r="CR198" s="2"/>
      <c r="CS198" s="2"/>
      <c r="CU198" s="2"/>
      <c r="CV198" s="2"/>
      <c r="CZ198" s="2">
        <v>9</v>
      </c>
      <c r="DA198" s="19"/>
    </row>
    <row r="199" spans="1:106" x14ac:dyDescent="0.3">
      <c r="A199" t="str">
        <f t="shared" si="153"/>
        <v>2052211</v>
      </c>
      <c r="B199" t="str">
        <f t="shared" si="154"/>
        <v>Külker. és értékesítéstechnika (Bp.-ről web) 9</v>
      </c>
      <c r="C199" t="str">
        <f t="shared" si="155"/>
        <v>6052211</v>
      </c>
      <c r="D199" t="str">
        <f t="shared" si="156"/>
        <v>Külker. és értékesítéstechnika (Bp.-ről web) 16</v>
      </c>
      <c r="E199" t="str">
        <f t="shared" si="157"/>
        <v>Vigh László2211</v>
      </c>
      <c r="F199" s="24" t="str">
        <f t="shared" si="158"/>
        <v>Külker. és értékesítéstechnika (Bp. 205, Bp.-ről web)</v>
      </c>
      <c r="G199" t="str">
        <f t="shared" si="159"/>
        <v/>
      </c>
      <c r="H199" t="str">
        <f t="shared" si="160"/>
        <v/>
      </c>
      <c r="I199" t="str">
        <f t="shared" si="161"/>
        <v/>
      </c>
      <c r="J199" t="str">
        <f t="shared" si="162"/>
        <v/>
      </c>
      <c r="K199" t="str">
        <f t="shared" si="163"/>
        <v/>
      </c>
      <c r="L199" t="str">
        <f t="shared" si="164"/>
        <v/>
      </c>
      <c r="M199" t="str">
        <f t="shared" si="165"/>
        <v/>
      </c>
      <c r="N199" t="str">
        <f t="shared" si="166"/>
        <v/>
      </c>
      <c r="O199" t="str">
        <f t="shared" si="167"/>
        <v/>
      </c>
      <c r="P199" t="str">
        <f t="shared" si="168"/>
        <v/>
      </c>
      <c r="Q199" t="str">
        <f t="shared" si="169"/>
        <v/>
      </c>
      <c r="R199" t="str">
        <f t="shared" si="170"/>
        <v/>
      </c>
      <c r="S199" t="str">
        <f t="shared" si="171"/>
        <v/>
      </c>
      <c r="T199" t="str">
        <f t="shared" si="172"/>
        <v/>
      </c>
      <c r="U199" t="str">
        <f t="shared" si="173"/>
        <v/>
      </c>
      <c r="V199" t="str">
        <f t="shared" si="174"/>
        <v>2211</v>
      </c>
      <c r="W199" t="str">
        <f t="shared" si="175"/>
        <v>2211</v>
      </c>
      <c r="X199" t="str">
        <f t="shared" si="176"/>
        <v>2211</v>
      </c>
      <c r="Y199" t="str">
        <f t="shared" si="177"/>
        <v>Külker. és értékesítéstechnika (205, Bp.-ről web)</v>
      </c>
      <c r="Z199" t="str">
        <f t="shared" si="178"/>
        <v/>
      </c>
      <c r="AA199" t="str">
        <f t="shared" si="179"/>
        <v/>
      </c>
      <c r="AB199" t="str">
        <f t="shared" si="180"/>
        <v/>
      </c>
      <c r="AC199" t="str">
        <f t="shared" si="181"/>
        <v/>
      </c>
      <c r="AD199" t="str">
        <f t="shared" si="182"/>
        <v/>
      </c>
      <c r="AE199" t="str">
        <f t="shared" si="183"/>
        <v/>
      </c>
      <c r="AF199" t="str">
        <f t="shared" si="184"/>
        <v/>
      </c>
      <c r="AG199" t="str">
        <f t="shared" si="185"/>
        <v/>
      </c>
      <c r="AH199" t="str">
        <f t="shared" si="186"/>
        <v/>
      </c>
      <c r="AI199" t="str">
        <f t="shared" si="187"/>
        <v/>
      </c>
      <c r="AJ199" t="str">
        <f t="shared" si="188"/>
        <v/>
      </c>
      <c r="AK199" t="str">
        <f t="shared" si="189"/>
        <v/>
      </c>
      <c r="AL199" t="str">
        <f t="shared" si="190"/>
        <v/>
      </c>
      <c r="AM199" t="str">
        <f t="shared" si="191"/>
        <v/>
      </c>
      <c r="AN199" t="str">
        <f t="shared" si="192"/>
        <v/>
      </c>
      <c r="AO199" t="str">
        <f t="shared" si="193"/>
        <v>2211</v>
      </c>
      <c r="AP199" t="str">
        <f t="shared" si="194"/>
        <v>2211</v>
      </c>
      <c r="AQ199" t="str">
        <f t="shared" si="195"/>
        <v>2211</v>
      </c>
      <c r="AR199" t="str">
        <f t="shared" si="196"/>
        <v/>
      </c>
      <c r="AS199" t="str">
        <f t="shared" si="197"/>
        <v/>
      </c>
      <c r="AT199" t="str">
        <f t="shared" si="198"/>
        <v/>
      </c>
      <c r="AU199" t="str">
        <f t="shared" si="199"/>
        <v/>
      </c>
      <c r="AV199" t="str">
        <f t="shared" si="200"/>
        <v/>
      </c>
      <c r="AW199" t="str">
        <f t="shared" si="201"/>
        <v/>
      </c>
      <c r="AX199" t="str">
        <f t="shared" si="202"/>
        <v>Külker. és értékesítéstechnika (605, Bp.-ről web)</v>
      </c>
      <c r="AY199" s="2">
        <v>221</v>
      </c>
      <c r="AZ199" s="2">
        <v>1</v>
      </c>
      <c r="BA199" s="18">
        <f>VLOOKUP(AY199,segéd!$F$9:$G$38,2,FALSE)</f>
        <v>46074</v>
      </c>
      <c r="BB199" s="2" t="str">
        <f>VLOOKUP(AZ199,segéd!$F$1:$G$7,2,FALSE)</f>
        <v>8.00-9.30</v>
      </c>
      <c r="BC199" t="s">
        <v>170</v>
      </c>
      <c r="BD199" t="s">
        <v>35</v>
      </c>
      <c r="BE199" t="s">
        <v>167</v>
      </c>
      <c r="BF199" s="19">
        <v>205</v>
      </c>
      <c r="BG199" s="2">
        <v>605</v>
      </c>
      <c r="BH199" s="19" t="s">
        <v>75</v>
      </c>
      <c r="BI199" s="30" t="s">
        <v>1950</v>
      </c>
      <c r="BJ199" s="2">
        <f t="shared" si="203"/>
        <v>25</v>
      </c>
      <c r="BK199" s="2">
        <f>IF(BF199="","",VLOOKUP(BC199,segéd!O:P,2,FALSE))</f>
        <v>9</v>
      </c>
      <c r="BL199" s="2">
        <f>IF(BG199="","",VLOOKUP(BC199,segéd!T:U,2,FALSE))</f>
        <v>16</v>
      </c>
      <c r="BP199" s="2"/>
      <c r="BQ199" s="2"/>
      <c r="BR199" s="2"/>
      <c r="BV199" s="2"/>
      <c r="BW199" s="2"/>
      <c r="BX199" s="2"/>
      <c r="BY199" s="2"/>
      <c r="BZ199" s="2"/>
      <c r="CA199" s="2"/>
      <c r="CB199" s="2">
        <v>5</v>
      </c>
      <c r="CC199" s="2">
        <v>8</v>
      </c>
      <c r="CD199" s="2">
        <v>3</v>
      </c>
      <c r="CH199" s="2"/>
      <c r="CI199" s="2"/>
      <c r="CM199" s="2"/>
      <c r="CN199" s="2"/>
      <c r="CO199" s="2"/>
      <c r="CP199" s="2"/>
      <c r="CR199" s="2"/>
      <c r="CS199" s="2"/>
      <c r="CT199" s="2">
        <v>6</v>
      </c>
      <c r="CU199" s="2">
        <v>6</v>
      </c>
      <c r="CV199" s="2">
        <v>7</v>
      </c>
      <c r="CY199" s="2"/>
    </row>
    <row r="200" spans="1:106" x14ac:dyDescent="0.3">
      <c r="A200" t="str">
        <f t="shared" si="153"/>
        <v>2211</v>
      </c>
      <c r="B200" t="str">
        <f t="shared" si="154"/>
        <v xml:space="preserve">Lézeres anyagmegmunkálás (web) </v>
      </c>
      <c r="C200" t="str">
        <f t="shared" si="155"/>
        <v>32211</v>
      </c>
      <c r="D200" t="str">
        <f t="shared" si="156"/>
        <v>Lézeres anyagmegmunkálás (web) 9</v>
      </c>
      <c r="E200" t="str">
        <f t="shared" si="157"/>
        <v>Palotai Péter2211</v>
      </c>
      <c r="F200" s="24" t="str">
        <f t="shared" si="158"/>
        <v>Lézeres anyagmegmunkálás (Tb. 3, web)</v>
      </c>
      <c r="G200" t="str">
        <f t="shared" si="159"/>
        <v/>
      </c>
      <c r="H200" t="str">
        <f t="shared" si="160"/>
        <v/>
      </c>
      <c r="I200" t="str">
        <f t="shared" si="161"/>
        <v/>
      </c>
      <c r="J200" t="str">
        <f t="shared" si="162"/>
        <v/>
      </c>
      <c r="K200" t="str">
        <f t="shared" si="163"/>
        <v/>
      </c>
      <c r="L200" t="str">
        <f t="shared" si="164"/>
        <v/>
      </c>
      <c r="M200" t="str">
        <f t="shared" si="165"/>
        <v/>
      </c>
      <c r="N200" t="str">
        <f t="shared" si="166"/>
        <v/>
      </c>
      <c r="O200" t="str">
        <f t="shared" si="167"/>
        <v/>
      </c>
      <c r="P200" t="str">
        <f t="shared" si="168"/>
        <v/>
      </c>
      <c r="Q200" t="str">
        <f t="shared" si="169"/>
        <v/>
      </c>
      <c r="R200" t="str">
        <f t="shared" si="170"/>
        <v/>
      </c>
      <c r="S200" t="str">
        <f t="shared" si="171"/>
        <v/>
      </c>
      <c r="T200" t="str">
        <f t="shared" si="172"/>
        <v/>
      </c>
      <c r="U200" t="str">
        <f t="shared" si="173"/>
        <v/>
      </c>
      <c r="V200" t="str">
        <f t="shared" si="174"/>
        <v/>
      </c>
      <c r="W200" t="str">
        <f t="shared" si="175"/>
        <v/>
      </c>
      <c r="X200" t="str">
        <f t="shared" si="176"/>
        <v/>
      </c>
      <c r="Y200" t="str">
        <f t="shared" si="177"/>
        <v>Lézeres anyagmegmunkálás (, web)</v>
      </c>
      <c r="Z200" t="str">
        <f t="shared" si="178"/>
        <v/>
      </c>
      <c r="AA200" t="str">
        <f t="shared" si="179"/>
        <v/>
      </c>
      <c r="AB200" t="str">
        <f t="shared" si="180"/>
        <v/>
      </c>
      <c r="AC200" t="str">
        <f t="shared" si="181"/>
        <v/>
      </c>
      <c r="AD200" t="str">
        <f t="shared" si="182"/>
        <v/>
      </c>
      <c r="AE200" t="str">
        <f t="shared" si="183"/>
        <v/>
      </c>
      <c r="AF200" t="str">
        <f t="shared" si="184"/>
        <v/>
      </c>
      <c r="AG200" t="str">
        <f t="shared" si="185"/>
        <v/>
      </c>
      <c r="AH200" t="str">
        <f t="shared" si="186"/>
        <v/>
      </c>
      <c r="AI200" t="str">
        <f t="shared" si="187"/>
        <v/>
      </c>
      <c r="AJ200" t="str">
        <f t="shared" si="188"/>
        <v/>
      </c>
      <c r="AK200" t="str">
        <f t="shared" si="189"/>
        <v/>
      </c>
      <c r="AL200" t="str">
        <f t="shared" si="190"/>
        <v/>
      </c>
      <c r="AM200" t="str">
        <f t="shared" si="191"/>
        <v/>
      </c>
      <c r="AN200" t="str">
        <f t="shared" si="192"/>
        <v/>
      </c>
      <c r="AO200" t="str">
        <f t="shared" si="193"/>
        <v/>
      </c>
      <c r="AP200" t="str">
        <f t="shared" si="194"/>
        <v/>
      </c>
      <c r="AQ200" t="str">
        <f t="shared" si="195"/>
        <v/>
      </c>
      <c r="AR200" t="str">
        <f t="shared" si="196"/>
        <v/>
      </c>
      <c r="AS200" t="str">
        <f t="shared" si="197"/>
        <v/>
      </c>
      <c r="AT200" t="str">
        <f t="shared" si="198"/>
        <v/>
      </c>
      <c r="AU200" t="str">
        <f t="shared" si="199"/>
        <v/>
      </c>
      <c r="AV200" t="str">
        <f t="shared" si="200"/>
        <v>2211</v>
      </c>
      <c r="AW200" t="str">
        <f t="shared" si="201"/>
        <v/>
      </c>
      <c r="AX200" t="str">
        <f t="shared" si="202"/>
        <v>Lézeres anyagmegmunkálás (3, web)</v>
      </c>
      <c r="AY200" s="2">
        <v>221</v>
      </c>
      <c r="AZ200" s="2">
        <v>1</v>
      </c>
      <c r="BA200" s="18">
        <f>VLOOKUP(AY200,segéd!$F$9:$G$38,2,FALSE)</f>
        <v>46074</v>
      </c>
      <c r="BB200" s="2" t="str">
        <f>VLOOKUP(AZ200,segéd!$F$1:$G$7,2,FALSE)</f>
        <v>8.00-9.30</v>
      </c>
      <c r="BC200" t="s">
        <v>500</v>
      </c>
      <c r="BD200" t="s">
        <v>301</v>
      </c>
      <c r="BE200" t="s">
        <v>164</v>
      </c>
      <c r="BG200" s="2">
        <v>3</v>
      </c>
      <c r="BH200" s="2" t="s">
        <v>66</v>
      </c>
      <c r="BI200" s="30" t="s">
        <v>1937</v>
      </c>
      <c r="BJ200" s="2">
        <f t="shared" si="203"/>
        <v>9</v>
      </c>
      <c r="BK200" s="2" t="str">
        <f>IF(BF200="","",VLOOKUP(BC200,segéd!O:P,2,FALSE))</f>
        <v/>
      </c>
      <c r="BL200" s="2">
        <f>IF(BG200="","",VLOOKUP(BC200,segéd!T:U,2,FALSE))</f>
        <v>9</v>
      </c>
      <c r="BM200" s="2"/>
      <c r="BN200" s="2"/>
      <c r="BO200" s="2"/>
      <c r="BP200" s="2"/>
      <c r="BQ200" s="2"/>
      <c r="BR200" s="2"/>
      <c r="BS200" s="2"/>
      <c r="BT200" s="2"/>
      <c r="BU200" s="2"/>
      <c r="CA200" s="2"/>
      <c r="CD200" s="2"/>
      <c r="CE200" s="2"/>
      <c r="CF200" s="19"/>
      <c r="CG200" s="2"/>
      <c r="CP200" s="2"/>
      <c r="CR200" s="2"/>
      <c r="CS200" s="2"/>
      <c r="CU200" s="2"/>
      <c r="CV200" s="2"/>
      <c r="DA200" s="19">
        <v>13</v>
      </c>
    </row>
    <row r="201" spans="1:106" x14ac:dyDescent="0.3">
      <c r="A201" t="str">
        <f t="shared" si="153"/>
        <v>2082211</v>
      </c>
      <c r="B201" t="str">
        <f t="shared" si="154"/>
        <v>Marketingpszichológia (Bp.-ről web) 16</v>
      </c>
      <c r="C201" t="str">
        <f t="shared" si="155"/>
        <v>otthon2211</v>
      </c>
      <c r="D201" t="str">
        <f t="shared" si="156"/>
        <v>Marketingpszichológia (Bp.-ről web) 3</v>
      </c>
      <c r="E201" t="str">
        <f t="shared" si="157"/>
        <v>Papp Vanda2211</v>
      </c>
      <c r="F201" s="24" t="str">
        <f t="shared" si="158"/>
        <v>Marketingpszichológia (Bp. 208, Bp.-ről web)</v>
      </c>
      <c r="G201" t="str">
        <f t="shared" si="159"/>
        <v/>
      </c>
      <c r="H201" t="str">
        <f t="shared" si="160"/>
        <v/>
      </c>
      <c r="I201" t="str">
        <f t="shared" si="161"/>
        <v/>
      </c>
      <c r="J201" t="str">
        <f t="shared" si="162"/>
        <v/>
      </c>
      <c r="K201" t="str">
        <f t="shared" si="163"/>
        <v/>
      </c>
      <c r="L201" t="str">
        <f t="shared" si="164"/>
        <v/>
      </c>
      <c r="M201" t="str">
        <f t="shared" si="165"/>
        <v/>
      </c>
      <c r="N201" t="str">
        <f t="shared" si="166"/>
        <v/>
      </c>
      <c r="O201" t="str">
        <f t="shared" si="167"/>
        <v/>
      </c>
      <c r="P201" t="str">
        <f t="shared" si="168"/>
        <v/>
      </c>
      <c r="Q201" t="str">
        <f t="shared" si="169"/>
        <v>2211</v>
      </c>
      <c r="R201" t="str">
        <f t="shared" si="170"/>
        <v/>
      </c>
      <c r="S201" t="str">
        <f t="shared" si="171"/>
        <v/>
      </c>
      <c r="T201" t="str">
        <f t="shared" si="172"/>
        <v/>
      </c>
      <c r="U201" t="str">
        <f t="shared" si="173"/>
        <v/>
      </c>
      <c r="V201" t="str">
        <f t="shared" si="174"/>
        <v/>
      </c>
      <c r="W201" t="str">
        <f t="shared" si="175"/>
        <v/>
      </c>
      <c r="X201" t="str">
        <f t="shared" si="176"/>
        <v/>
      </c>
      <c r="Y201" t="str">
        <f t="shared" si="177"/>
        <v>Marketingpszichológia (208, Bp.-ről web)</v>
      </c>
      <c r="Z201" t="str">
        <f t="shared" si="178"/>
        <v/>
      </c>
      <c r="AA201" t="str">
        <f t="shared" si="179"/>
        <v/>
      </c>
      <c r="AB201" t="str">
        <f t="shared" si="180"/>
        <v/>
      </c>
      <c r="AC201" t="str">
        <f t="shared" si="181"/>
        <v/>
      </c>
      <c r="AD201" t="str">
        <f t="shared" si="182"/>
        <v/>
      </c>
      <c r="AE201" t="str">
        <f t="shared" si="183"/>
        <v/>
      </c>
      <c r="AF201" t="str">
        <f t="shared" si="184"/>
        <v/>
      </c>
      <c r="AG201" t="str">
        <f t="shared" si="185"/>
        <v/>
      </c>
      <c r="AH201" t="str">
        <f t="shared" si="186"/>
        <v/>
      </c>
      <c r="AI201" t="str">
        <f t="shared" si="187"/>
        <v>2211</v>
      </c>
      <c r="AJ201" t="str">
        <f t="shared" si="188"/>
        <v/>
      </c>
      <c r="AK201" t="str">
        <f t="shared" si="189"/>
        <v/>
      </c>
      <c r="AL201" t="str">
        <f t="shared" si="190"/>
        <v/>
      </c>
      <c r="AM201" t="str">
        <f t="shared" si="191"/>
        <v/>
      </c>
      <c r="AN201" t="str">
        <f t="shared" si="192"/>
        <v/>
      </c>
      <c r="AO201" t="str">
        <f t="shared" si="193"/>
        <v/>
      </c>
      <c r="AP201" t="str">
        <f t="shared" si="194"/>
        <v/>
      </c>
      <c r="AQ201" t="str">
        <f t="shared" si="195"/>
        <v/>
      </c>
      <c r="AR201" t="str">
        <f t="shared" si="196"/>
        <v/>
      </c>
      <c r="AS201" t="str">
        <f t="shared" si="197"/>
        <v/>
      </c>
      <c r="AT201" t="str">
        <f t="shared" si="198"/>
        <v/>
      </c>
      <c r="AU201" t="str">
        <f t="shared" si="199"/>
        <v/>
      </c>
      <c r="AV201" t="str">
        <f t="shared" si="200"/>
        <v/>
      </c>
      <c r="AW201" t="str">
        <f t="shared" si="201"/>
        <v/>
      </c>
      <c r="AX201" t="str">
        <f t="shared" si="202"/>
        <v>Marketingpszichológia (otthon, Bp.-ről web)</v>
      </c>
      <c r="AY201" s="2">
        <v>221</v>
      </c>
      <c r="AZ201" s="2">
        <v>1</v>
      </c>
      <c r="BA201" s="18">
        <f>VLOOKUP(AY201,segéd!$F$9:$G$38,2,FALSE)</f>
        <v>46074</v>
      </c>
      <c r="BB201" s="2" t="str">
        <f>VLOOKUP(AZ201,segéd!$F$1:$G$7,2,FALSE)</f>
        <v>8.00-9.30</v>
      </c>
      <c r="BC201" t="s">
        <v>292</v>
      </c>
      <c r="BD201" t="s">
        <v>433</v>
      </c>
      <c r="BE201" t="s">
        <v>167</v>
      </c>
      <c r="BF201" s="19">
        <v>208</v>
      </c>
      <c r="BG201" s="2" t="s">
        <v>484</v>
      </c>
      <c r="BH201" s="19" t="s">
        <v>75</v>
      </c>
      <c r="BI201" s="30" t="s">
        <v>1984</v>
      </c>
      <c r="BJ201" s="2">
        <f t="shared" si="203"/>
        <v>19</v>
      </c>
      <c r="BK201" s="2">
        <f>IF(BF201="","",VLOOKUP(BC201,segéd!O:P,2,FALSE))</f>
        <v>16</v>
      </c>
      <c r="BL201" s="2">
        <f>IF(BG201="","",VLOOKUP(BC201,segéd!T:U,2,FALSE))</f>
        <v>3</v>
      </c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>
        <v>13</v>
      </c>
      <c r="BX201" s="2"/>
      <c r="BY201" s="2"/>
      <c r="BZ201" s="2"/>
      <c r="CA201" s="2"/>
      <c r="CB201" s="2"/>
      <c r="CC201" s="2"/>
      <c r="CD201" s="2"/>
      <c r="CE201" s="2"/>
      <c r="CG201" s="2"/>
      <c r="CH201" s="2"/>
      <c r="CI201" s="2"/>
      <c r="CJ201" s="2"/>
      <c r="CK201" s="2"/>
      <c r="CM201" s="2"/>
      <c r="CN201" s="2">
        <v>2</v>
      </c>
      <c r="CO201" s="2"/>
      <c r="CP201" s="2"/>
      <c r="CR201" s="2"/>
      <c r="CS201" s="2"/>
      <c r="CT201" s="2"/>
      <c r="CU201" s="2"/>
      <c r="CV201" s="2"/>
      <c r="CY201" s="2"/>
    </row>
    <row r="202" spans="1:106" x14ac:dyDescent="0.3">
      <c r="A202" t="str">
        <f t="shared" si="153"/>
        <v>2211</v>
      </c>
      <c r="B202" t="str">
        <f t="shared" si="154"/>
        <v xml:space="preserve">Matematika II. (web) </v>
      </c>
      <c r="C202" t="str">
        <f t="shared" si="155"/>
        <v>5012211</v>
      </c>
      <c r="D202" t="str">
        <f t="shared" si="156"/>
        <v>Matematika II. (web) 111</v>
      </c>
      <c r="E202" t="str">
        <f t="shared" si="157"/>
        <v>Brunner Zsuzsanna2211</v>
      </c>
      <c r="F202" s="24" t="str">
        <f t="shared" si="158"/>
        <v>Matematika II. (Tb. 501, web)</v>
      </c>
      <c r="G202" t="str">
        <f t="shared" si="159"/>
        <v/>
      </c>
      <c r="H202" t="str">
        <f t="shared" si="160"/>
        <v/>
      </c>
      <c r="I202" t="str">
        <f t="shared" si="161"/>
        <v/>
      </c>
      <c r="J202" t="str">
        <f t="shared" si="162"/>
        <v/>
      </c>
      <c r="K202" t="str">
        <f t="shared" si="163"/>
        <v/>
      </c>
      <c r="L202" t="str">
        <f t="shared" si="164"/>
        <v/>
      </c>
      <c r="M202" t="str">
        <f t="shared" si="165"/>
        <v/>
      </c>
      <c r="N202" t="str">
        <f t="shared" si="166"/>
        <v/>
      </c>
      <c r="O202" t="str">
        <f t="shared" si="167"/>
        <v/>
      </c>
      <c r="P202" t="str">
        <f t="shared" si="168"/>
        <v/>
      </c>
      <c r="Q202" t="str">
        <f t="shared" si="169"/>
        <v/>
      </c>
      <c r="R202" t="str">
        <f t="shared" si="170"/>
        <v/>
      </c>
      <c r="S202" t="str">
        <f t="shared" si="171"/>
        <v/>
      </c>
      <c r="T202" t="str">
        <f t="shared" si="172"/>
        <v/>
      </c>
      <c r="U202" t="str">
        <f t="shared" si="173"/>
        <v/>
      </c>
      <c r="V202" t="str">
        <f t="shared" si="174"/>
        <v/>
      </c>
      <c r="W202" t="str">
        <f t="shared" si="175"/>
        <v/>
      </c>
      <c r="X202" t="str">
        <f t="shared" si="176"/>
        <v/>
      </c>
      <c r="Y202" t="str">
        <f t="shared" si="177"/>
        <v>Matematika II. (, web)</v>
      </c>
      <c r="Z202" t="str">
        <f t="shared" si="178"/>
        <v/>
      </c>
      <c r="AA202" t="str">
        <f t="shared" si="179"/>
        <v/>
      </c>
      <c r="AB202" t="str">
        <f t="shared" si="180"/>
        <v>2211</v>
      </c>
      <c r="AC202" t="str">
        <f t="shared" si="181"/>
        <v>2211</v>
      </c>
      <c r="AD202" t="str">
        <f t="shared" si="182"/>
        <v/>
      </c>
      <c r="AE202" t="str">
        <f t="shared" si="183"/>
        <v/>
      </c>
      <c r="AF202" t="str">
        <f t="shared" si="184"/>
        <v/>
      </c>
      <c r="AG202" t="str">
        <f t="shared" si="185"/>
        <v/>
      </c>
      <c r="AH202" t="str">
        <f t="shared" si="186"/>
        <v/>
      </c>
      <c r="AI202" t="str">
        <f t="shared" si="187"/>
        <v/>
      </c>
      <c r="AJ202" t="str">
        <f t="shared" si="188"/>
        <v/>
      </c>
      <c r="AK202" t="str">
        <f t="shared" si="189"/>
        <v/>
      </c>
      <c r="AL202" t="str">
        <f t="shared" si="190"/>
        <v/>
      </c>
      <c r="AM202" t="str">
        <f t="shared" si="191"/>
        <v/>
      </c>
      <c r="AN202" t="str">
        <f t="shared" si="192"/>
        <v/>
      </c>
      <c r="AO202" t="str">
        <f t="shared" si="193"/>
        <v/>
      </c>
      <c r="AP202" t="str">
        <f t="shared" si="194"/>
        <v/>
      </c>
      <c r="AQ202" t="str">
        <f t="shared" si="195"/>
        <v/>
      </c>
      <c r="AR202" t="str">
        <f t="shared" si="196"/>
        <v/>
      </c>
      <c r="AS202" t="str">
        <f t="shared" si="197"/>
        <v/>
      </c>
      <c r="AT202" t="str">
        <f t="shared" si="198"/>
        <v/>
      </c>
      <c r="AU202" t="str">
        <f t="shared" si="199"/>
        <v/>
      </c>
      <c r="AV202" t="str">
        <f t="shared" si="200"/>
        <v/>
      </c>
      <c r="AW202" t="str">
        <f t="shared" si="201"/>
        <v/>
      </c>
      <c r="AX202" t="str">
        <f t="shared" si="202"/>
        <v>Matematika II. (501, web)</v>
      </c>
      <c r="AY202" s="2">
        <v>221</v>
      </c>
      <c r="AZ202" s="2">
        <v>1</v>
      </c>
      <c r="BA202" s="18">
        <f>VLOOKUP(AY202,segéd!$F$9:$G$38,2,FALSE)</f>
        <v>46074</v>
      </c>
      <c r="BB202" s="2" t="str">
        <f>VLOOKUP(AZ202,segéd!$F$1:$G$7,2,FALSE)</f>
        <v>8.00-9.30</v>
      </c>
      <c r="BC202" t="s">
        <v>77</v>
      </c>
      <c r="BD202" s="20" t="s">
        <v>20</v>
      </c>
      <c r="BE202" t="s">
        <v>164</v>
      </c>
      <c r="BG202" s="2">
        <v>501</v>
      </c>
      <c r="BH202" s="2" t="s">
        <v>66</v>
      </c>
      <c r="BI202" s="30" t="s">
        <v>1938</v>
      </c>
      <c r="BJ202" s="2">
        <f t="shared" si="203"/>
        <v>111</v>
      </c>
      <c r="BK202" s="2" t="str">
        <f>IF(BF202="","",VLOOKUP(BC202,segéd!O:P,2,FALSE))</f>
        <v/>
      </c>
      <c r="BL202" s="2">
        <f>IF(BG202="","",VLOOKUP(BC202,segéd!T:U,2,FALSE))</f>
        <v>111</v>
      </c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G202" s="2">
        <v>59</v>
      </c>
      <c r="CH202" s="2">
        <v>57</v>
      </c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Y202" s="2"/>
    </row>
    <row r="203" spans="1:106" x14ac:dyDescent="0.3">
      <c r="A203" t="str">
        <f t="shared" si="153"/>
        <v>2211</v>
      </c>
      <c r="B203" t="str">
        <f t="shared" si="154"/>
        <v xml:space="preserve">Minőségmenedzser feladatai (web) </v>
      </c>
      <c r="C203" t="str">
        <f t="shared" si="155"/>
        <v>4032211</v>
      </c>
      <c r="D203" t="str">
        <f t="shared" si="156"/>
        <v>Minőségmenedzser feladatai (web) 10</v>
      </c>
      <c r="E203" t="str">
        <f t="shared" si="157"/>
        <v>Szamosi Barna2211</v>
      </c>
      <c r="F203" s="24" t="str">
        <f t="shared" si="158"/>
        <v>Minőségmenedzser feladatai (Tb. 403, web)</v>
      </c>
      <c r="G203" t="str">
        <f t="shared" si="159"/>
        <v/>
      </c>
      <c r="H203" t="str">
        <f t="shared" si="160"/>
        <v/>
      </c>
      <c r="I203" t="str">
        <f t="shared" si="161"/>
        <v/>
      </c>
      <c r="J203" t="str">
        <f t="shared" si="162"/>
        <v/>
      </c>
      <c r="K203" t="str">
        <f t="shared" si="163"/>
        <v/>
      </c>
      <c r="L203" t="str">
        <f t="shared" si="164"/>
        <v/>
      </c>
      <c r="M203" t="str">
        <f t="shared" si="165"/>
        <v/>
      </c>
      <c r="N203" t="str">
        <f t="shared" si="166"/>
        <v/>
      </c>
      <c r="O203" t="str">
        <f t="shared" si="167"/>
        <v/>
      </c>
      <c r="P203" t="str">
        <f t="shared" si="168"/>
        <v/>
      </c>
      <c r="Q203" t="str">
        <f t="shared" si="169"/>
        <v/>
      </c>
      <c r="R203" t="str">
        <f t="shared" si="170"/>
        <v/>
      </c>
      <c r="S203" t="str">
        <f t="shared" si="171"/>
        <v/>
      </c>
      <c r="T203" t="str">
        <f t="shared" si="172"/>
        <v/>
      </c>
      <c r="U203" t="str">
        <f t="shared" si="173"/>
        <v/>
      </c>
      <c r="V203" t="str">
        <f t="shared" si="174"/>
        <v/>
      </c>
      <c r="W203" t="str">
        <f t="shared" si="175"/>
        <v/>
      </c>
      <c r="X203" t="str">
        <f t="shared" si="176"/>
        <v/>
      </c>
      <c r="Y203" t="str">
        <f t="shared" si="177"/>
        <v>Minőségmenedzser feladatai (, web)</v>
      </c>
      <c r="Z203" t="str">
        <f t="shared" si="178"/>
        <v/>
      </c>
      <c r="AA203" t="str">
        <f t="shared" si="179"/>
        <v/>
      </c>
      <c r="AB203" t="str">
        <f t="shared" si="180"/>
        <v/>
      </c>
      <c r="AC203" t="str">
        <f t="shared" si="181"/>
        <v/>
      </c>
      <c r="AD203" t="str">
        <f t="shared" si="182"/>
        <v/>
      </c>
      <c r="AE203" t="str">
        <f t="shared" si="183"/>
        <v/>
      </c>
      <c r="AF203" t="str">
        <f t="shared" si="184"/>
        <v/>
      </c>
      <c r="AG203" t="str">
        <f t="shared" si="185"/>
        <v/>
      </c>
      <c r="AH203" t="str">
        <f t="shared" si="186"/>
        <v/>
      </c>
      <c r="AI203" t="str">
        <f t="shared" si="187"/>
        <v/>
      </c>
      <c r="AJ203" t="str">
        <f t="shared" si="188"/>
        <v/>
      </c>
      <c r="AK203" t="str">
        <f t="shared" si="189"/>
        <v/>
      </c>
      <c r="AL203" t="str">
        <f t="shared" si="190"/>
        <v/>
      </c>
      <c r="AM203" t="str">
        <f t="shared" si="191"/>
        <v/>
      </c>
      <c r="AN203" t="str">
        <f t="shared" si="192"/>
        <v/>
      </c>
      <c r="AO203" t="str">
        <f t="shared" si="193"/>
        <v/>
      </c>
      <c r="AP203" t="str">
        <f t="shared" si="194"/>
        <v/>
      </c>
      <c r="AQ203" t="str">
        <f t="shared" si="195"/>
        <v/>
      </c>
      <c r="AR203" t="str">
        <f t="shared" si="196"/>
        <v/>
      </c>
      <c r="AS203" t="str">
        <f t="shared" si="197"/>
        <v/>
      </c>
      <c r="AT203" t="str">
        <f t="shared" si="198"/>
        <v>2211</v>
      </c>
      <c r="AU203" t="str">
        <f t="shared" si="199"/>
        <v/>
      </c>
      <c r="AV203" t="str">
        <f t="shared" si="200"/>
        <v/>
      </c>
      <c r="AW203" t="str">
        <f t="shared" si="201"/>
        <v/>
      </c>
      <c r="AX203" t="str">
        <f t="shared" si="202"/>
        <v>Minőségmenedzser feladatai (403, web)</v>
      </c>
      <c r="AY203" s="2">
        <v>221</v>
      </c>
      <c r="AZ203" s="2">
        <v>1</v>
      </c>
      <c r="BA203" s="18">
        <f>VLOOKUP(AY203,segéd!$F$9:$G$38,2,FALSE)</f>
        <v>46074</v>
      </c>
      <c r="BB203" s="2" t="str">
        <f>VLOOKUP(AZ203,segéd!$F$1:$G$7,2,FALSE)</f>
        <v>8.00-9.30</v>
      </c>
      <c r="BC203" t="s">
        <v>401</v>
      </c>
      <c r="BD203" s="20" t="s">
        <v>304</v>
      </c>
      <c r="BE203" t="s">
        <v>164</v>
      </c>
      <c r="BG203" s="2">
        <v>403</v>
      </c>
      <c r="BH203" s="2" t="s">
        <v>66</v>
      </c>
      <c r="BI203" s="30" t="s">
        <v>1985</v>
      </c>
      <c r="BJ203" s="2">
        <f t="shared" si="203"/>
        <v>10</v>
      </c>
      <c r="BK203" s="2" t="str">
        <f>IF(BF203="","",VLOOKUP(BC203,segéd!O:P,2,FALSE))</f>
        <v/>
      </c>
      <c r="BL203" s="2">
        <f>IF(BG203="","",VLOOKUP(BC203,segéd!T:U,2,FALSE))</f>
        <v>10</v>
      </c>
      <c r="BM203" s="2"/>
      <c r="BN203" s="2"/>
      <c r="BO203" s="2"/>
      <c r="BP203" s="2"/>
      <c r="BQ203" s="2"/>
      <c r="BR203" s="2"/>
      <c r="BS203" s="2"/>
      <c r="BT203" s="2"/>
      <c r="BU203" s="2"/>
      <c r="CA203" s="2"/>
      <c r="CD203" s="2"/>
      <c r="CE203" s="2"/>
      <c r="CF203" s="19"/>
      <c r="CG203" s="2"/>
      <c r="CH203" s="2"/>
      <c r="CI203" s="2"/>
      <c r="CP203" s="2"/>
      <c r="CQ203" s="2"/>
      <c r="CR203" s="2"/>
      <c r="CS203" s="2"/>
      <c r="CU203" s="2"/>
      <c r="CV203" s="2"/>
      <c r="CY203" s="19">
        <v>13</v>
      </c>
    </row>
    <row r="204" spans="1:106" x14ac:dyDescent="0.3">
      <c r="A204" t="str">
        <f t="shared" si="153"/>
        <v>2211</v>
      </c>
      <c r="B204" t="str">
        <f t="shared" si="154"/>
        <v xml:space="preserve">Mobil robotika és robot biztonságt. (web) </v>
      </c>
      <c r="C204" t="str">
        <f t="shared" si="155"/>
        <v>4022211</v>
      </c>
      <c r="D204" t="str">
        <f t="shared" si="156"/>
        <v>Mobil robotika és robot biztonságt. (web) 34</v>
      </c>
      <c r="E204" t="str">
        <f t="shared" si="157"/>
        <v>Szilágyi Zoltán2211</v>
      </c>
      <c r="F204" s="24" t="str">
        <f t="shared" si="158"/>
        <v>Mobil robotika és robot biztonságt. (Tb. 402, web)</v>
      </c>
      <c r="G204" t="str">
        <f t="shared" si="159"/>
        <v/>
      </c>
      <c r="H204" t="str">
        <f t="shared" si="160"/>
        <v/>
      </c>
      <c r="I204" t="str">
        <f t="shared" si="161"/>
        <v/>
      </c>
      <c r="J204" t="str">
        <f t="shared" si="162"/>
        <v/>
      </c>
      <c r="K204" t="str">
        <f t="shared" si="163"/>
        <v/>
      </c>
      <c r="L204" t="str">
        <f t="shared" si="164"/>
        <v/>
      </c>
      <c r="M204" t="str">
        <f t="shared" si="165"/>
        <v/>
      </c>
      <c r="N204" t="str">
        <f t="shared" si="166"/>
        <v/>
      </c>
      <c r="O204" t="str">
        <f t="shared" si="167"/>
        <v/>
      </c>
      <c r="P204" t="str">
        <f t="shared" si="168"/>
        <v/>
      </c>
      <c r="Q204" t="str">
        <f t="shared" si="169"/>
        <v/>
      </c>
      <c r="R204" t="str">
        <f t="shared" si="170"/>
        <v/>
      </c>
      <c r="S204" t="str">
        <f t="shared" si="171"/>
        <v/>
      </c>
      <c r="T204" t="str">
        <f t="shared" si="172"/>
        <v/>
      </c>
      <c r="U204" t="str">
        <f t="shared" si="173"/>
        <v/>
      </c>
      <c r="V204" t="str">
        <f t="shared" si="174"/>
        <v/>
      </c>
      <c r="W204" t="str">
        <f t="shared" si="175"/>
        <v/>
      </c>
      <c r="X204" t="str">
        <f t="shared" si="176"/>
        <v/>
      </c>
      <c r="Y204" t="str">
        <f t="shared" si="177"/>
        <v>Mobil robotika és robot biztonságt. (, web)</v>
      </c>
      <c r="Z204" t="str">
        <f t="shared" si="178"/>
        <v/>
      </c>
      <c r="AA204" t="str">
        <f t="shared" si="179"/>
        <v/>
      </c>
      <c r="AB204" t="str">
        <f t="shared" si="180"/>
        <v/>
      </c>
      <c r="AC204" t="str">
        <f t="shared" si="181"/>
        <v/>
      </c>
      <c r="AD204" t="str">
        <f t="shared" si="182"/>
        <v/>
      </c>
      <c r="AE204" t="str">
        <f t="shared" si="183"/>
        <v/>
      </c>
      <c r="AF204" t="str">
        <f t="shared" si="184"/>
        <v/>
      </c>
      <c r="AG204" t="str">
        <f t="shared" si="185"/>
        <v/>
      </c>
      <c r="AH204" t="str">
        <f t="shared" si="186"/>
        <v/>
      </c>
      <c r="AI204" t="str">
        <f t="shared" si="187"/>
        <v/>
      </c>
      <c r="AJ204" t="str">
        <f t="shared" si="188"/>
        <v/>
      </c>
      <c r="AK204" t="str">
        <f t="shared" si="189"/>
        <v/>
      </c>
      <c r="AL204" t="str">
        <f t="shared" si="190"/>
        <v/>
      </c>
      <c r="AM204" t="str">
        <f t="shared" si="191"/>
        <v/>
      </c>
      <c r="AN204" t="str">
        <f t="shared" si="192"/>
        <v/>
      </c>
      <c r="AO204" t="str">
        <f t="shared" si="193"/>
        <v/>
      </c>
      <c r="AP204" t="str">
        <f t="shared" si="194"/>
        <v/>
      </c>
      <c r="AQ204" t="str">
        <f t="shared" si="195"/>
        <v/>
      </c>
      <c r="AR204" t="str">
        <f t="shared" si="196"/>
        <v/>
      </c>
      <c r="AS204" t="str">
        <f t="shared" si="197"/>
        <v/>
      </c>
      <c r="AT204" t="str">
        <f t="shared" si="198"/>
        <v/>
      </c>
      <c r="AU204" t="str">
        <f t="shared" si="199"/>
        <v/>
      </c>
      <c r="AV204" t="str">
        <f t="shared" si="200"/>
        <v/>
      </c>
      <c r="AW204" t="str">
        <f t="shared" si="201"/>
        <v>2211</v>
      </c>
      <c r="AX204" t="str">
        <f t="shared" si="202"/>
        <v>Mobil robotika és robot biztonságt. (402, web)</v>
      </c>
      <c r="AY204" s="2">
        <v>221</v>
      </c>
      <c r="AZ204" s="2">
        <v>1</v>
      </c>
      <c r="BA204" s="18">
        <f>VLOOKUP(AY204,segéd!$F$9:$G$38,2,FALSE)</f>
        <v>46074</v>
      </c>
      <c r="BB204" s="2" t="str">
        <f>VLOOKUP(AZ204,segéd!$F$1:$G$7,2,FALSE)</f>
        <v>8.00-9.30</v>
      </c>
      <c r="BC204" t="s">
        <v>405</v>
      </c>
      <c r="BD204" t="s">
        <v>179</v>
      </c>
      <c r="BE204" t="s">
        <v>164</v>
      </c>
      <c r="BG204" s="2">
        <v>402</v>
      </c>
      <c r="BH204" s="2" t="s">
        <v>66</v>
      </c>
      <c r="BI204" s="30" t="s">
        <v>1940</v>
      </c>
      <c r="BJ204" s="2">
        <f t="shared" si="203"/>
        <v>34</v>
      </c>
      <c r="BK204" s="2" t="str">
        <f>IF(BF204="","",VLOOKUP(BC204,segéd!O:P,2,FALSE))</f>
        <v/>
      </c>
      <c r="BL204" s="2">
        <f>IF(BG204="","",VLOOKUP(BC204,segéd!T:U,2,FALSE))</f>
        <v>34</v>
      </c>
      <c r="BM204" s="2"/>
      <c r="BN204" s="2"/>
      <c r="BO204" s="2"/>
      <c r="BP204" s="2"/>
      <c r="BQ204" s="2"/>
      <c r="BR204" s="2"/>
      <c r="BS204" s="2"/>
      <c r="BT204" s="2"/>
      <c r="BU204" s="2"/>
      <c r="CA204" s="2"/>
      <c r="CD204" s="2"/>
      <c r="CE204" s="2"/>
      <c r="CF204" s="19"/>
      <c r="CG204" s="2"/>
      <c r="CP204" s="2"/>
      <c r="CQ204" s="2"/>
      <c r="CR204" s="2"/>
      <c r="CS204" s="2"/>
      <c r="CU204" s="2"/>
      <c r="CV204" s="2"/>
      <c r="DA204" s="19"/>
      <c r="DB204" s="2">
        <v>34</v>
      </c>
    </row>
    <row r="205" spans="1:106" x14ac:dyDescent="0.3">
      <c r="A205" t="str">
        <f t="shared" si="153"/>
        <v>2142211</v>
      </c>
      <c r="B205" t="str">
        <f t="shared" si="154"/>
        <v>Nemzetközi vállalatok működése (Tb.-ről web) 9</v>
      </c>
      <c r="C205" t="str">
        <f t="shared" si="155"/>
        <v>2152211</v>
      </c>
      <c r="D205" t="str">
        <f t="shared" si="156"/>
        <v>Nemzetközi vállalatok működése (Tb.-ről web) 15</v>
      </c>
      <c r="E205" t="str">
        <f t="shared" si="157"/>
        <v>Juhász Krisztina2211</v>
      </c>
      <c r="F205" s="24" t="str">
        <f t="shared" si="158"/>
        <v>Nemzetközi vállalatok működése (Tb. 215, Tb.-ről web)</v>
      </c>
      <c r="G205" t="str">
        <f t="shared" si="159"/>
        <v/>
      </c>
      <c r="H205" t="str">
        <f t="shared" si="160"/>
        <v/>
      </c>
      <c r="I205" t="str">
        <f t="shared" si="161"/>
        <v/>
      </c>
      <c r="J205" t="str">
        <f t="shared" si="162"/>
        <v/>
      </c>
      <c r="K205" t="str">
        <f t="shared" si="163"/>
        <v/>
      </c>
      <c r="L205" t="str">
        <f t="shared" si="164"/>
        <v/>
      </c>
      <c r="M205" t="str">
        <f t="shared" si="165"/>
        <v/>
      </c>
      <c r="N205" t="str">
        <f t="shared" si="166"/>
        <v/>
      </c>
      <c r="O205" t="str">
        <f t="shared" si="167"/>
        <v>2211</v>
      </c>
      <c r="P205" t="str">
        <f t="shared" si="168"/>
        <v/>
      </c>
      <c r="Q205" t="str">
        <f t="shared" si="169"/>
        <v/>
      </c>
      <c r="R205" t="str">
        <f t="shared" si="170"/>
        <v>2211</v>
      </c>
      <c r="S205" t="str">
        <f t="shared" si="171"/>
        <v/>
      </c>
      <c r="T205" t="str">
        <f t="shared" si="172"/>
        <v/>
      </c>
      <c r="U205" t="str">
        <f t="shared" si="173"/>
        <v/>
      </c>
      <c r="V205" t="str">
        <f t="shared" si="174"/>
        <v/>
      </c>
      <c r="W205" t="str">
        <f t="shared" si="175"/>
        <v/>
      </c>
      <c r="X205" t="str">
        <f t="shared" si="176"/>
        <v/>
      </c>
      <c r="Y205" t="str">
        <f t="shared" si="177"/>
        <v>Nemzetközi vállalatok működése (214, Tb.-ről web)</v>
      </c>
      <c r="Z205" t="str">
        <f t="shared" si="178"/>
        <v/>
      </c>
      <c r="AA205" t="str">
        <f t="shared" si="179"/>
        <v/>
      </c>
      <c r="AB205" t="str">
        <f t="shared" si="180"/>
        <v/>
      </c>
      <c r="AC205" t="str">
        <f t="shared" si="181"/>
        <v/>
      </c>
      <c r="AD205" t="str">
        <f t="shared" si="182"/>
        <v/>
      </c>
      <c r="AE205" t="str">
        <f t="shared" si="183"/>
        <v/>
      </c>
      <c r="AF205" t="str">
        <f t="shared" si="184"/>
        <v/>
      </c>
      <c r="AG205" t="str">
        <f t="shared" si="185"/>
        <v>2211</v>
      </c>
      <c r="AH205" t="str">
        <f t="shared" si="186"/>
        <v/>
      </c>
      <c r="AI205" t="str">
        <f t="shared" si="187"/>
        <v/>
      </c>
      <c r="AJ205" t="str">
        <f t="shared" si="188"/>
        <v>2211</v>
      </c>
      <c r="AK205" t="str">
        <f t="shared" si="189"/>
        <v/>
      </c>
      <c r="AL205" t="str">
        <f t="shared" si="190"/>
        <v/>
      </c>
      <c r="AM205" t="str">
        <f t="shared" si="191"/>
        <v/>
      </c>
      <c r="AN205" t="str">
        <f t="shared" si="192"/>
        <v/>
      </c>
      <c r="AO205" t="str">
        <f t="shared" si="193"/>
        <v/>
      </c>
      <c r="AP205" t="str">
        <f t="shared" si="194"/>
        <v/>
      </c>
      <c r="AQ205" t="str">
        <f t="shared" si="195"/>
        <v/>
      </c>
      <c r="AR205" t="str">
        <f t="shared" si="196"/>
        <v/>
      </c>
      <c r="AS205" t="str">
        <f t="shared" si="197"/>
        <v/>
      </c>
      <c r="AT205" t="str">
        <f t="shared" si="198"/>
        <v/>
      </c>
      <c r="AU205" t="str">
        <f t="shared" si="199"/>
        <v/>
      </c>
      <c r="AV205" t="str">
        <f t="shared" si="200"/>
        <v/>
      </c>
      <c r="AW205" t="str">
        <f t="shared" si="201"/>
        <v/>
      </c>
      <c r="AX205" t="str">
        <f t="shared" si="202"/>
        <v>Nemzetközi vállalatok működése (215, Tb.-ről web)</v>
      </c>
      <c r="AY205" s="2">
        <v>221</v>
      </c>
      <c r="AZ205" s="2">
        <v>1</v>
      </c>
      <c r="BA205" s="18">
        <f>VLOOKUP(AY205,segéd!$F$9:$G$38,2,FALSE)</f>
        <v>46074</v>
      </c>
      <c r="BB205" s="2" t="str">
        <f>VLOOKUP(AZ205,segéd!$F$1:$G$7,2,FALSE)</f>
        <v>8.00-9.30</v>
      </c>
      <c r="BC205" t="s">
        <v>215</v>
      </c>
      <c r="BD205" t="s">
        <v>25</v>
      </c>
      <c r="BE205" t="s">
        <v>167</v>
      </c>
      <c r="BF205" s="19">
        <v>214</v>
      </c>
      <c r="BG205" s="2">
        <v>215</v>
      </c>
      <c r="BH205" s="2" t="s">
        <v>76</v>
      </c>
      <c r="BI205" s="30" t="s">
        <v>1987</v>
      </c>
      <c r="BJ205" s="2">
        <f t="shared" si="203"/>
        <v>24</v>
      </c>
      <c r="BK205" s="2">
        <f>IF(BF205="","",VLOOKUP(BC205,segéd!O:P,2,FALSE))</f>
        <v>9</v>
      </c>
      <c r="BL205" s="2">
        <f>IF(BG205="","",VLOOKUP(BC205,segéd!T:U,2,FALSE))</f>
        <v>15</v>
      </c>
      <c r="BM205" s="2"/>
      <c r="BN205" s="2"/>
      <c r="BO205" s="2"/>
      <c r="BP205" s="2"/>
      <c r="BQ205" s="2"/>
      <c r="BR205" s="2"/>
      <c r="BS205" s="2"/>
      <c r="BT205" s="2"/>
      <c r="BU205" s="2">
        <v>9</v>
      </c>
      <c r="BV205" s="2"/>
      <c r="BW205" s="2"/>
      <c r="BX205" s="2">
        <v>2</v>
      </c>
      <c r="BY205" s="2"/>
      <c r="BZ205" s="2"/>
      <c r="CA205" s="2"/>
      <c r="CB205" s="2"/>
      <c r="CC205" s="2"/>
      <c r="CD205" s="2"/>
      <c r="CE205" s="2"/>
      <c r="CG205" s="2"/>
      <c r="CH205" s="2"/>
      <c r="CI205" s="2"/>
      <c r="CJ205" s="2"/>
      <c r="CK205" s="2"/>
      <c r="CL205" s="2">
        <v>10</v>
      </c>
      <c r="CM205" s="2"/>
      <c r="CN205" s="2"/>
      <c r="CO205" s="2">
        <v>4</v>
      </c>
      <c r="CP205" s="2"/>
      <c r="CR205" s="2"/>
      <c r="CS205" s="2"/>
      <c r="CT205" s="2"/>
      <c r="CU205" s="2"/>
      <c r="CV205" s="2"/>
      <c r="CY205" s="2"/>
    </row>
    <row r="206" spans="1:106" x14ac:dyDescent="0.3">
      <c r="A206" t="str">
        <f t="shared" si="153"/>
        <v>2172211</v>
      </c>
      <c r="B206" t="str">
        <f t="shared" si="154"/>
        <v>Pénzügyi menedzsment (Tb.-ről web) 7</v>
      </c>
      <c r="C206" t="str">
        <f t="shared" si="155"/>
        <v>6032211</v>
      </c>
      <c r="D206" t="str">
        <f t="shared" si="156"/>
        <v>Pénzügyi menedzsment (Tb.-ről web) 3</v>
      </c>
      <c r="E206" t="str">
        <f t="shared" si="157"/>
        <v>Antalík Imrich2211</v>
      </c>
      <c r="F206" s="24" t="str">
        <f t="shared" si="158"/>
        <v>Pénzügyi menedzsment (Tb. 603, Tb.-ről web)</v>
      </c>
      <c r="G206" t="str">
        <f t="shared" si="159"/>
        <v/>
      </c>
      <c r="H206" t="str">
        <f t="shared" si="160"/>
        <v/>
      </c>
      <c r="I206" t="str">
        <f t="shared" si="161"/>
        <v/>
      </c>
      <c r="J206" t="str">
        <f t="shared" si="162"/>
        <v>2211</v>
      </c>
      <c r="K206" t="str">
        <f t="shared" si="163"/>
        <v>2211</v>
      </c>
      <c r="L206" t="str">
        <f t="shared" si="164"/>
        <v/>
      </c>
      <c r="M206" t="str">
        <f t="shared" si="165"/>
        <v/>
      </c>
      <c r="N206" t="str">
        <f t="shared" si="166"/>
        <v/>
      </c>
      <c r="O206" t="str">
        <f t="shared" si="167"/>
        <v/>
      </c>
      <c r="P206" t="str">
        <f t="shared" si="168"/>
        <v/>
      </c>
      <c r="Q206" t="str">
        <f t="shared" si="169"/>
        <v/>
      </c>
      <c r="R206" t="str">
        <f t="shared" si="170"/>
        <v/>
      </c>
      <c r="S206" t="str">
        <f t="shared" si="171"/>
        <v/>
      </c>
      <c r="T206" t="str">
        <f t="shared" si="172"/>
        <v/>
      </c>
      <c r="U206" t="str">
        <f t="shared" si="173"/>
        <v/>
      </c>
      <c r="V206" t="str">
        <f t="shared" si="174"/>
        <v/>
      </c>
      <c r="W206" t="str">
        <f t="shared" si="175"/>
        <v/>
      </c>
      <c r="X206" t="str">
        <f t="shared" si="176"/>
        <v/>
      </c>
      <c r="Y206" t="str">
        <f t="shared" si="177"/>
        <v>Pénzügyi menedzsment (217, Tb.-ről web)</v>
      </c>
      <c r="Z206" t="str">
        <f t="shared" si="178"/>
        <v/>
      </c>
      <c r="AA206" t="str">
        <f t="shared" si="179"/>
        <v/>
      </c>
      <c r="AB206" t="str">
        <f t="shared" si="180"/>
        <v/>
      </c>
      <c r="AC206" t="str">
        <f t="shared" si="181"/>
        <v/>
      </c>
      <c r="AD206" t="str">
        <f t="shared" si="182"/>
        <v>2211</v>
      </c>
      <c r="AE206" t="str">
        <f t="shared" si="183"/>
        <v/>
      </c>
      <c r="AF206" t="str">
        <f t="shared" si="184"/>
        <v/>
      </c>
      <c r="AG206" t="str">
        <f t="shared" si="185"/>
        <v/>
      </c>
      <c r="AH206" t="str">
        <f t="shared" si="186"/>
        <v/>
      </c>
      <c r="AI206" t="str">
        <f t="shared" si="187"/>
        <v/>
      </c>
      <c r="AJ206" t="str">
        <f t="shared" si="188"/>
        <v/>
      </c>
      <c r="AK206" t="str">
        <f t="shared" si="189"/>
        <v/>
      </c>
      <c r="AL206" t="str">
        <f t="shared" si="190"/>
        <v/>
      </c>
      <c r="AM206" t="str">
        <f t="shared" si="191"/>
        <v/>
      </c>
      <c r="AN206" t="str">
        <f t="shared" si="192"/>
        <v/>
      </c>
      <c r="AO206" t="str">
        <f t="shared" si="193"/>
        <v/>
      </c>
      <c r="AP206" t="str">
        <f t="shared" si="194"/>
        <v/>
      </c>
      <c r="AQ206" t="str">
        <f t="shared" si="195"/>
        <v/>
      </c>
      <c r="AR206" t="str">
        <f t="shared" si="196"/>
        <v/>
      </c>
      <c r="AS206" t="str">
        <f t="shared" si="197"/>
        <v/>
      </c>
      <c r="AT206" t="str">
        <f t="shared" si="198"/>
        <v/>
      </c>
      <c r="AU206" t="str">
        <f t="shared" si="199"/>
        <v/>
      </c>
      <c r="AV206" t="str">
        <f t="shared" si="200"/>
        <v/>
      </c>
      <c r="AW206" t="str">
        <f t="shared" si="201"/>
        <v/>
      </c>
      <c r="AX206" t="str">
        <f t="shared" si="202"/>
        <v>Pénzügyi menedzsment (603, Tb.-ről web)</v>
      </c>
      <c r="AY206" s="2">
        <v>221</v>
      </c>
      <c r="AZ206" s="2">
        <v>1</v>
      </c>
      <c r="BA206" s="18">
        <f>VLOOKUP(AY206,segéd!$F$9:$G$38,2,FALSE)</f>
        <v>46074</v>
      </c>
      <c r="BB206" s="2" t="str">
        <f>VLOOKUP(AZ206,segéd!$F$1:$G$7,2,FALSE)</f>
        <v>8.00-9.30</v>
      </c>
      <c r="BC206" t="s">
        <v>73</v>
      </c>
      <c r="BD206" t="s">
        <v>178</v>
      </c>
      <c r="BE206" t="s">
        <v>188</v>
      </c>
      <c r="BF206" s="19">
        <v>217</v>
      </c>
      <c r="BG206" s="2">
        <v>603</v>
      </c>
      <c r="BH206" s="2" t="s">
        <v>76</v>
      </c>
      <c r="BI206" s="30" t="s">
        <v>1923</v>
      </c>
      <c r="BJ206" s="2">
        <f t="shared" si="203"/>
        <v>10</v>
      </c>
      <c r="BK206" s="2">
        <f>IF(BF206="","",VLOOKUP(BC206,segéd!O:P,2,FALSE))</f>
        <v>7</v>
      </c>
      <c r="BL206" s="2">
        <f>IF(BG206="","",VLOOKUP(BC206,segéd!T:U,2,FALSE))</f>
        <v>3</v>
      </c>
      <c r="BM206" s="2"/>
      <c r="BN206" s="2"/>
      <c r="BO206" s="2"/>
      <c r="BP206" s="19">
        <v>4</v>
      </c>
      <c r="BQ206" s="19">
        <v>5</v>
      </c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G206" s="2"/>
      <c r="CH206" s="2"/>
      <c r="CI206" s="2">
        <v>4</v>
      </c>
      <c r="CJ206" s="2"/>
      <c r="CK206" s="2"/>
      <c r="CL206" s="2"/>
      <c r="CM206" s="2"/>
      <c r="CN206" s="2"/>
      <c r="CO206" s="2"/>
      <c r="CP206" s="2"/>
      <c r="CR206" s="2"/>
      <c r="CS206" s="2"/>
      <c r="CT206" s="2"/>
      <c r="CU206" s="2"/>
      <c r="CV206" s="2"/>
      <c r="CY206" s="2"/>
    </row>
    <row r="207" spans="1:106" x14ac:dyDescent="0.3">
      <c r="A207" t="str">
        <f t="shared" si="153"/>
        <v>2211</v>
      </c>
      <c r="B207" t="str">
        <f t="shared" si="154"/>
        <v xml:space="preserve">Szám. seg. mérés (NI-Labv.) (web) </v>
      </c>
      <c r="C207" t="str">
        <f t="shared" si="155"/>
        <v>6012211</v>
      </c>
      <c r="D207" t="str">
        <f t="shared" si="156"/>
        <v>Szám. seg. mérés (NI-Labv.) (web) 113</v>
      </c>
      <c r="E207" t="str">
        <f t="shared" si="157"/>
        <v>Vavra Gábor2211</v>
      </c>
      <c r="F207" s="24" t="str">
        <f t="shared" si="158"/>
        <v>Szám. seg. mérés (NI-Labv.) (Tb. 601, web)</v>
      </c>
      <c r="G207" t="str">
        <f t="shared" si="159"/>
        <v/>
      </c>
      <c r="H207" t="str">
        <f t="shared" si="160"/>
        <v/>
      </c>
      <c r="I207" t="str">
        <f t="shared" si="161"/>
        <v/>
      </c>
      <c r="J207" t="str">
        <f t="shared" si="162"/>
        <v/>
      </c>
      <c r="K207" t="str">
        <f t="shared" si="163"/>
        <v/>
      </c>
      <c r="L207" t="str">
        <f t="shared" si="164"/>
        <v/>
      </c>
      <c r="M207" t="str">
        <f t="shared" si="165"/>
        <v/>
      </c>
      <c r="N207" t="str">
        <f t="shared" si="166"/>
        <v/>
      </c>
      <c r="O207" t="str">
        <f t="shared" si="167"/>
        <v/>
      </c>
      <c r="P207" t="str">
        <f t="shared" si="168"/>
        <v/>
      </c>
      <c r="Q207" t="str">
        <f t="shared" si="169"/>
        <v/>
      </c>
      <c r="R207" t="str">
        <f t="shared" si="170"/>
        <v/>
      </c>
      <c r="S207" t="str">
        <f t="shared" si="171"/>
        <v/>
      </c>
      <c r="T207" t="str">
        <f t="shared" si="172"/>
        <v/>
      </c>
      <c r="U207" t="str">
        <f t="shared" si="173"/>
        <v/>
      </c>
      <c r="V207" t="str">
        <f t="shared" si="174"/>
        <v/>
      </c>
      <c r="W207" t="str">
        <f t="shared" si="175"/>
        <v/>
      </c>
      <c r="X207" t="str">
        <f t="shared" si="176"/>
        <v/>
      </c>
      <c r="Y207" t="str">
        <f t="shared" si="177"/>
        <v>Szám. seg. mérés (NI-Labv.) (, web)</v>
      </c>
      <c r="Z207" t="str">
        <f t="shared" si="178"/>
        <v/>
      </c>
      <c r="AA207" t="str">
        <f t="shared" si="179"/>
        <v/>
      </c>
      <c r="AB207" t="str">
        <f t="shared" si="180"/>
        <v/>
      </c>
      <c r="AC207" t="str">
        <f t="shared" si="181"/>
        <v/>
      </c>
      <c r="AD207" t="str">
        <f t="shared" si="182"/>
        <v/>
      </c>
      <c r="AE207" t="str">
        <f t="shared" si="183"/>
        <v/>
      </c>
      <c r="AF207" t="str">
        <f t="shared" si="184"/>
        <v/>
      </c>
      <c r="AG207" t="str">
        <f t="shared" si="185"/>
        <v/>
      </c>
      <c r="AH207" t="str">
        <f t="shared" si="186"/>
        <v/>
      </c>
      <c r="AI207" t="str">
        <f t="shared" si="187"/>
        <v/>
      </c>
      <c r="AJ207" t="str">
        <f t="shared" si="188"/>
        <v/>
      </c>
      <c r="AK207" t="str">
        <f t="shared" si="189"/>
        <v>2211</v>
      </c>
      <c r="AL207" t="str">
        <f t="shared" si="190"/>
        <v>2211</v>
      </c>
      <c r="AM207" t="str">
        <f t="shared" si="191"/>
        <v/>
      </c>
      <c r="AN207" t="str">
        <f t="shared" si="192"/>
        <v/>
      </c>
      <c r="AO207" t="str">
        <f t="shared" si="193"/>
        <v/>
      </c>
      <c r="AP207" t="str">
        <f t="shared" si="194"/>
        <v/>
      </c>
      <c r="AQ207" t="str">
        <f t="shared" si="195"/>
        <v/>
      </c>
      <c r="AR207" t="str">
        <f t="shared" si="196"/>
        <v/>
      </c>
      <c r="AS207" t="str">
        <f t="shared" si="197"/>
        <v/>
      </c>
      <c r="AT207" t="str">
        <f t="shared" si="198"/>
        <v/>
      </c>
      <c r="AU207" t="str">
        <f t="shared" si="199"/>
        <v/>
      </c>
      <c r="AV207" t="str">
        <f t="shared" si="200"/>
        <v/>
      </c>
      <c r="AW207" t="str">
        <f t="shared" si="201"/>
        <v/>
      </c>
      <c r="AX207" t="str">
        <f t="shared" si="202"/>
        <v>Szám. seg. mérés (NI-Labv.) (601, web)</v>
      </c>
      <c r="AY207" s="2">
        <v>221</v>
      </c>
      <c r="AZ207" s="2">
        <v>1</v>
      </c>
      <c r="BA207" s="18">
        <f>VLOOKUP(AY207,segéd!$F$9:$G$38,2,FALSE)</f>
        <v>46074</v>
      </c>
      <c r="BB207" s="2" t="str">
        <f>VLOOKUP(AZ207,segéd!$F$1:$G$7,2,FALSE)</f>
        <v>8.00-9.30</v>
      </c>
      <c r="BC207" t="s">
        <v>314</v>
      </c>
      <c r="BD207" s="20" t="s">
        <v>424</v>
      </c>
      <c r="BE207" t="s">
        <v>164</v>
      </c>
      <c r="BG207" s="2">
        <v>601</v>
      </c>
      <c r="BH207" s="2" t="s">
        <v>66</v>
      </c>
      <c r="BI207" s="30" t="s">
        <v>1942</v>
      </c>
      <c r="BJ207" s="2">
        <f t="shared" si="203"/>
        <v>113</v>
      </c>
      <c r="BK207" s="2" t="str">
        <f>IF(BF207="","",VLOOKUP(BC207,segéd!O:P,2,FALSE))</f>
        <v/>
      </c>
      <c r="BL207" s="2">
        <f>IF(BG207="","",VLOOKUP(BC207,segéd!T:U,2,FALSE))</f>
        <v>113</v>
      </c>
      <c r="BM207" s="2"/>
      <c r="BN207" s="2"/>
      <c r="BO207" s="2"/>
      <c r="BP207" s="2"/>
      <c r="BQ207" s="2"/>
      <c r="BR207" s="2"/>
      <c r="BS207" s="2"/>
      <c r="BT207" s="2"/>
      <c r="BU207" s="2"/>
      <c r="BZ207" s="2"/>
      <c r="CA207" s="2"/>
      <c r="CD207" s="2"/>
      <c r="CE207" s="2"/>
      <c r="CF207" s="19"/>
      <c r="CG207" s="2"/>
      <c r="CJ207" s="2"/>
      <c r="CP207" s="2">
        <v>52</v>
      </c>
      <c r="CQ207" s="2">
        <v>59</v>
      </c>
      <c r="CR207" s="2"/>
      <c r="CS207" s="2"/>
      <c r="CU207" s="2"/>
      <c r="CV207" s="2"/>
      <c r="DA207" s="19"/>
    </row>
    <row r="208" spans="1:106" x14ac:dyDescent="0.3">
      <c r="A208" t="str">
        <f t="shared" si="153"/>
        <v>2022211</v>
      </c>
      <c r="B208" t="str">
        <f t="shared" si="154"/>
        <v>Transzn. váll. gazdaságtana (Bp.-ről web) 25</v>
      </c>
      <c r="C208" t="str">
        <f t="shared" si="155"/>
        <v>2122211</v>
      </c>
      <c r="D208" t="str">
        <f t="shared" si="156"/>
        <v>Transzn. váll. gazdaságtana (Bp.-ről web) 29</v>
      </c>
      <c r="E208" t="str">
        <f t="shared" si="157"/>
        <v>Buda Lorina2211</v>
      </c>
      <c r="F208" s="24" t="str">
        <f t="shared" si="158"/>
        <v>Transzn. váll. gazdaságtana (Bp. 202, Bp.-ről web)</v>
      </c>
      <c r="G208" t="str">
        <f t="shared" si="159"/>
        <v/>
      </c>
      <c r="H208" t="str">
        <f t="shared" si="160"/>
        <v/>
      </c>
      <c r="I208" t="str">
        <f t="shared" si="161"/>
        <v/>
      </c>
      <c r="J208" t="str">
        <f t="shared" si="162"/>
        <v/>
      </c>
      <c r="K208" t="str">
        <f t="shared" si="163"/>
        <v/>
      </c>
      <c r="L208" t="str">
        <f t="shared" si="164"/>
        <v/>
      </c>
      <c r="M208" t="str">
        <f t="shared" si="165"/>
        <v/>
      </c>
      <c r="N208" t="str">
        <f t="shared" si="166"/>
        <v/>
      </c>
      <c r="O208" t="str">
        <f t="shared" si="167"/>
        <v/>
      </c>
      <c r="P208" t="str">
        <f t="shared" si="168"/>
        <v/>
      </c>
      <c r="Q208" t="str">
        <f t="shared" si="169"/>
        <v/>
      </c>
      <c r="R208" t="str">
        <f t="shared" si="170"/>
        <v/>
      </c>
      <c r="S208" t="str">
        <f t="shared" si="171"/>
        <v/>
      </c>
      <c r="T208" t="str">
        <f t="shared" si="172"/>
        <v>2211</v>
      </c>
      <c r="U208" t="str">
        <f t="shared" si="173"/>
        <v>2211</v>
      </c>
      <c r="V208" t="str">
        <f t="shared" si="174"/>
        <v/>
      </c>
      <c r="W208" t="str">
        <f t="shared" si="175"/>
        <v/>
      </c>
      <c r="X208" t="str">
        <f t="shared" si="176"/>
        <v/>
      </c>
      <c r="Y208" t="str">
        <f t="shared" si="177"/>
        <v>Transzn. váll. gazdaságtana (202, Bp.-ről web)</v>
      </c>
      <c r="Z208" t="str">
        <f t="shared" si="178"/>
        <v/>
      </c>
      <c r="AA208" t="str">
        <f t="shared" si="179"/>
        <v/>
      </c>
      <c r="AB208" t="str">
        <f t="shared" si="180"/>
        <v/>
      </c>
      <c r="AC208" t="str">
        <f t="shared" si="181"/>
        <v/>
      </c>
      <c r="AD208" t="str">
        <f t="shared" si="182"/>
        <v/>
      </c>
      <c r="AE208" t="str">
        <f t="shared" si="183"/>
        <v/>
      </c>
      <c r="AF208" t="str">
        <f t="shared" si="184"/>
        <v/>
      </c>
      <c r="AG208" t="str">
        <f t="shared" si="185"/>
        <v/>
      </c>
      <c r="AH208" t="str">
        <f t="shared" si="186"/>
        <v/>
      </c>
      <c r="AI208" t="str">
        <f t="shared" si="187"/>
        <v/>
      </c>
      <c r="AJ208" t="str">
        <f t="shared" si="188"/>
        <v/>
      </c>
      <c r="AK208" t="str">
        <f t="shared" si="189"/>
        <v/>
      </c>
      <c r="AL208" t="str">
        <f t="shared" si="190"/>
        <v/>
      </c>
      <c r="AM208" t="str">
        <f t="shared" si="191"/>
        <v>2211</v>
      </c>
      <c r="AN208" t="str">
        <f t="shared" si="192"/>
        <v>2211</v>
      </c>
      <c r="AO208" t="str">
        <f t="shared" si="193"/>
        <v/>
      </c>
      <c r="AP208" t="str">
        <f t="shared" si="194"/>
        <v/>
      </c>
      <c r="AQ208" t="str">
        <f t="shared" si="195"/>
        <v/>
      </c>
      <c r="AR208" t="str">
        <f t="shared" si="196"/>
        <v/>
      </c>
      <c r="AS208" t="str">
        <f t="shared" si="197"/>
        <v/>
      </c>
      <c r="AT208" t="str">
        <f t="shared" si="198"/>
        <v/>
      </c>
      <c r="AU208" t="str">
        <f t="shared" si="199"/>
        <v/>
      </c>
      <c r="AV208" t="str">
        <f t="shared" si="200"/>
        <v/>
      </c>
      <c r="AW208" t="str">
        <f t="shared" si="201"/>
        <v/>
      </c>
      <c r="AX208" t="str">
        <f t="shared" si="202"/>
        <v>Transzn. váll. gazdaságtana (212, Bp.-ről web)</v>
      </c>
      <c r="AY208" s="2">
        <v>221</v>
      </c>
      <c r="AZ208" s="2">
        <v>1</v>
      </c>
      <c r="BA208" s="18">
        <f>VLOOKUP(AY208,segéd!$F$9:$G$38,2,FALSE)</f>
        <v>46074</v>
      </c>
      <c r="BB208" s="2" t="str">
        <f>VLOOKUP(AZ208,segéd!$F$1:$G$7,2,FALSE)</f>
        <v>8.00-9.30</v>
      </c>
      <c r="BC208" t="s">
        <v>171</v>
      </c>
      <c r="BD208" t="s">
        <v>264</v>
      </c>
      <c r="BE208" t="s">
        <v>167</v>
      </c>
      <c r="BF208" s="19">
        <v>202</v>
      </c>
      <c r="BG208" s="2">
        <v>212</v>
      </c>
      <c r="BH208" s="19" t="s">
        <v>75</v>
      </c>
      <c r="BI208" s="30" t="s">
        <v>1988</v>
      </c>
      <c r="BJ208" s="2">
        <f t="shared" si="203"/>
        <v>54</v>
      </c>
      <c r="BK208" s="2">
        <f>IF(BF208="","",VLOOKUP(BC208,segéd!O:P,2,FALSE))</f>
        <v>25</v>
      </c>
      <c r="BL208" s="2">
        <f>IF(BG208="","",VLOOKUP(BC208,segéd!T:U,2,FALSE))</f>
        <v>29</v>
      </c>
      <c r="BP208" s="2"/>
      <c r="BQ208" s="2"/>
      <c r="BR208" s="2"/>
      <c r="BV208" s="2"/>
      <c r="BW208" s="2"/>
      <c r="BX208" s="2"/>
      <c r="BY208" s="2"/>
      <c r="BZ208" s="2">
        <v>12</v>
      </c>
      <c r="CA208" s="2">
        <v>7</v>
      </c>
      <c r="CB208" s="2"/>
      <c r="CC208" s="2"/>
      <c r="CD208" s="2"/>
      <c r="CH208" s="2"/>
      <c r="CI208" s="2"/>
      <c r="CM208" s="2"/>
      <c r="CN208" s="2"/>
      <c r="CO208" s="2"/>
      <c r="CP208" s="2"/>
      <c r="CR208" s="2">
        <v>21</v>
      </c>
      <c r="CS208" s="2">
        <v>17</v>
      </c>
      <c r="CT208" s="2"/>
      <c r="CU208" s="2"/>
      <c r="CV208" s="2"/>
      <c r="CY208" s="2"/>
    </row>
    <row r="209" spans="1:106" x14ac:dyDescent="0.3">
      <c r="A209" t="str">
        <f t="shared" si="153"/>
        <v>2062211</v>
      </c>
      <c r="B209" t="str">
        <f t="shared" si="154"/>
        <v>Turisztikai erőforrások (web) 7</v>
      </c>
      <c r="C209" t="str">
        <f t="shared" si="155"/>
        <v>2211</v>
      </c>
      <c r="D209" t="str">
        <f t="shared" si="156"/>
        <v xml:space="preserve">Turisztikai erőforrások (web) </v>
      </c>
      <c r="E209" t="str">
        <f t="shared" si="157"/>
        <v>Köbli Ádám2211</v>
      </c>
      <c r="F209" s="24" t="str">
        <f t="shared" si="158"/>
        <v>Turisztikai erőforrások (Bp. 206, web)</v>
      </c>
      <c r="G209" t="str">
        <f t="shared" si="159"/>
        <v/>
      </c>
      <c r="H209" t="str">
        <f t="shared" si="160"/>
        <v/>
      </c>
      <c r="I209" t="str">
        <f t="shared" si="161"/>
        <v/>
      </c>
      <c r="J209" t="str">
        <f t="shared" si="162"/>
        <v/>
      </c>
      <c r="K209" t="str">
        <f t="shared" si="163"/>
        <v/>
      </c>
      <c r="L209" t="str">
        <f t="shared" si="164"/>
        <v/>
      </c>
      <c r="M209" t="str">
        <f t="shared" si="165"/>
        <v/>
      </c>
      <c r="N209" t="str">
        <f t="shared" si="166"/>
        <v/>
      </c>
      <c r="O209" t="str">
        <f t="shared" si="167"/>
        <v/>
      </c>
      <c r="P209" t="str">
        <f t="shared" si="168"/>
        <v/>
      </c>
      <c r="Q209" t="str">
        <f t="shared" si="169"/>
        <v/>
      </c>
      <c r="R209" t="str">
        <f t="shared" si="170"/>
        <v/>
      </c>
      <c r="S209" t="str">
        <f t="shared" si="171"/>
        <v>2211</v>
      </c>
      <c r="T209" t="str">
        <f t="shared" si="172"/>
        <v/>
      </c>
      <c r="U209" t="str">
        <f t="shared" si="173"/>
        <v/>
      </c>
      <c r="V209" t="str">
        <f t="shared" si="174"/>
        <v/>
      </c>
      <c r="W209" t="str">
        <f t="shared" si="175"/>
        <v/>
      </c>
      <c r="X209" t="str">
        <f t="shared" si="176"/>
        <v/>
      </c>
      <c r="Y209" t="str">
        <f t="shared" si="177"/>
        <v>Turisztikai erőforrások (206, web)</v>
      </c>
      <c r="Z209" t="str">
        <f t="shared" si="178"/>
        <v/>
      </c>
      <c r="AA209" t="str">
        <f t="shared" si="179"/>
        <v/>
      </c>
      <c r="AB209" t="str">
        <f t="shared" si="180"/>
        <v/>
      </c>
      <c r="AC209" t="str">
        <f t="shared" si="181"/>
        <v/>
      </c>
      <c r="AD209" t="str">
        <f t="shared" si="182"/>
        <v/>
      </c>
      <c r="AE209" t="str">
        <f t="shared" si="183"/>
        <v/>
      </c>
      <c r="AF209" t="str">
        <f t="shared" si="184"/>
        <v/>
      </c>
      <c r="AG209" t="str">
        <f t="shared" si="185"/>
        <v/>
      </c>
      <c r="AH209" t="str">
        <f t="shared" si="186"/>
        <v/>
      </c>
      <c r="AI209" t="str">
        <f t="shared" si="187"/>
        <v/>
      </c>
      <c r="AJ209" t="str">
        <f t="shared" si="188"/>
        <v/>
      </c>
      <c r="AK209" t="str">
        <f t="shared" si="189"/>
        <v/>
      </c>
      <c r="AL209" t="str">
        <f t="shared" si="190"/>
        <v/>
      </c>
      <c r="AM209" t="str">
        <f t="shared" si="191"/>
        <v/>
      </c>
      <c r="AN209" t="str">
        <f t="shared" si="192"/>
        <v/>
      </c>
      <c r="AO209" t="str">
        <f t="shared" si="193"/>
        <v/>
      </c>
      <c r="AP209" t="str">
        <f t="shared" si="194"/>
        <v/>
      </c>
      <c r="AQ209" t="str">
        <f t="shared" si="195"/>
        <v/>
      </c>
      <c r="AR209" t="str">
        <f t="shared" si="196"/>
        <v/>
      </c>
      <c r="AS209" t="str">
        <f t="shared" si="197"/>
        <v/>
      </c>
      <c r="AT209" t="str">
        <f t="shared" si="198"/>
        <v/>
      </c>
      <c r="AU209" t="str">
        <f t="shared" si="199"/>
        <v/>
      </c>
      <c r="AV209" t="str">
        <f t="shared" si="200"/>
        <v/>
      </c>
      <c r="AW209" t="str">
        <f t="shared" si="201"/>
        <v/>
      </c>
      <c r="AX209" t="str">
        <f t="shared" si="202"/>
        <v>Turisztikai erőforrások (, web)</v>
      </c>
      <c r="AY209" s="2">
        <v>221</v>
      </c>
      <c r="AZ209" s="2">
        <v>1</v>
      </c>
      <c r="BA209" s="18">
        <f>VLOOKUP(AY209,segéd!$F$9:$G$38,2,FALSE)</f>
        <v>46074</v>
      </c>
      <c r="BB209" s="2" t="str">
        <f>VLOOKUP(AZ209,segéd!$F$1:$G$7,2,FALSE)</f>
        <v>8.00-9.30</v>
      </c>
      <c r="BC209" t="s">
        <v>390</v>
      </c>
      <c r="BD209" t="s">
        <v>112</v>
      </c>
      <c r="BE209" t="s">
        <v>165</v>
      </c>
      <c r="BF209" s="19">
        <v>206</v>
      </c>
      <c r="BH209" s="19" t="s">
        <v>66</v>
      </c>
      <c r="BI209" s="30" t="s">
        <v>1989</v>
      </c>
      <c r="BJ209" s="2">
        <f t="shared" si="203"/>
        <v>7</v>
      </c>
      <c r="BK209" s="2">
        <f>IF(BF209="","",VLOOKUP(BC209,segéd!O:P,2,FALSE))</f>
        <v>7</v>
      </c>
      <c r="BL209" s="2" t="str">
        <f>IF(BG209="","",VLOOKUP(BC209,segéd!T:U,2,FALSE))</f>
        <v/>
      </c>
      <c r="BP209" s="2"/>
      <c r="BQ209" s="2"/>
      <c r="BR209" s="2"/>
      <c r="BY209" s="19">
        <v>6</v>
      </c>
    </row>
    <row r="210" spans="1:106" x14ac:dyDescent="0.3">
      <c r="A210" t="str">
        <f t="shared" si="153"/>
        <v>2012211</v>
      </c>
      <c r="B210" t="str">
        <f t="shared" si="154"/>
        <v>Vezetés, szervezés (web) 52</v>
      </c>
      <c r="C210" t="str">
        <f t="shared" si="155"/>
        <v>2211</v>
      </c>
      <c r="D210" t="str">
        <f t="shared" si="156"/>
        <v xml:space="preserve">Vezetés, szervezés (web) </v>
      </c>
      <c r="E210" t="str">
        <f t="shared" si="157"/>
        <v>Krupánszki Kornél2211</v>
      </c>
      <c r="F210" s="24" t="str">
        <f t="shared" si="158"/>
        <v>Vezetés, szervezés (Bp. 201, web)</v>
      </c>
      <c r="G210" t="str">
        <f t="shared" si="159"/>
        <v>2211</v>
      </c>
      <c r="H210" t="str">
        <f t="shared" si="160"/>
        <v>2211</v>
      </c>
      <c r="I210" t="str">
        <f t="shared" si="161"/>
        <v>2211</v>
      </c>
      <c r="J210" t="str">
        <f t="shared" si="162"/>
        <v/>
      </c>
      <c r="K210" t="str">
        <f t="shared" si="163"/>
        <v/>
      </c>
      <c r="L210" t="str">
        <f t="shared" si="164"/>
        <v/>
      </c>
      <c r="M210" t="str">
        <f t="shared" si="165"/>
        <v/>
      </c>
      <c r="N210" t="str">
        <f t="shared" si="166"/>
        <v/>
      </c>
      <c r="O210" t="str">
        <f t="shared" si="167"/>
        <v/>
      </c>
      <c r="P210" t="str">
        <f t="shared" si="168"/>
        <v/>
      </c>
      <c r="Q210" t="str">
        <f t="shared" si="169"/>
        <v/>
      </c>
      <c r="R210" t="str">
        <f t="shared" si="170"/>
        <v/>
      </c>
      <c r="S210" t="str">
        <f t="shared" si="171"/>
        <v/>
      </c>
      <c r="T210" t="str">
        <f t="shared" si="172"/>
        <v/>
      </c>
      <c r="U210" t="str">
        <f t="shared" si="173"/>
        <v/>
      </c>
      <c r="V210" t="str">
        <f t="shared" si="174"/>
        <v/>
      </c>
      <c r="W210" t="str">
        <f t="shared" si="175"/>
        <v/>
      </c>
      <c r="X210" t="str">
        <f t="shared" si="176"/>
        <v/>
      </c>
      <c r="Y210" t="str">
        <f t="shared" si="177"/>
        <v>Vezetés, szervezés (201, web)</v>
      </c>
      <c r="Z210" t="str">
        <f t="shared" si="178"/>
        <v/>
      </c>
      <c r="AA210" t="str">
        <f t="shared" si="179"/>
        <v/>
      </c>
      <c r="AB210" t="str">
        <f t="shared" si="180"/>
        <v/>
      </c>
      <c r="AC210" t="str">
        <f t="shared" si="181"/>
        <v/>
      </c>
      <c r="AD210" t="str">
        <f t="shared" si="182"/>
        <v/>
      </c>
      <c r="AE210" t="str">
        <f t="shared" si="183"/>
        <v/>
      </c>
      <c r="AF210" t="str">
        <f t="shared" si="184"/>
        <v/>
      </c>
      <c r="AG210" t="str">
        <f t="shared" si="185"/>
        <v/>
      </c>
      <c r="AH210" t="str">
        <f t="shared" si="186"/>
        <v/>
      </c>
      <c r="AI210" t="str">
        <f t="shared" si="187"/>
        <v/>
      </c>
      <c r="AJ210" t="str">
        <f t="shared" si="188"/>
        <v/>
      </c>
      <c r="AK210" t="str">
        <f t="shared" si="189"/>
        <v/>
      </c>
      <c r="AL210" t="str">
        <f t="shared" si="190"/>
        <v/>
      </c>
      <c r="AM210" t="str">
        <f t="shared" si="191"/>
        <v/>
      </c>
      <c r="AN210" t="str">
        <f t="shared" si="192"/>
        <v/>
      </c>
      <c r="AO210" t="str">
        <f t="shared" si="193"/>
        <v/>
      </c>
      <c r="AP210" t="str">
        <f t="shared" si="194"/>
        <v/>
      </c>
      <c r="AQ210" t="str">
        <f t="shared" si="195"/>
        <v/>
      </c>
      <c r="AR210" t="str">
        <f t="shared" si="196"/>
        <v/>
      </c>
      <c r="AS210" t="str">
        <f t="shared" si="197"/>
        <v/>
      </c>
      <c r="AT210" t="str">
        <f t="shared" si="198"/>
        <v/>
      </c>
      <c r="AU210" t="str">
        <f t="shared" si="199"/>
        <v/>
      </c>
      <c r="AV210" t="str">
        <f t="shared" si="200"/>
        <v/>
      </c>
      <c r="AW210" t="str">
        <f t="shared" si="201"/>
        <v/>
      </c>
      <c r="AX210" t="str">
        <f t="shared" si="202"/>
        <v>Vezetés, szervezés (, web)</v>
      </c>
      <c r="AY210" s="2">
        <v>221</v>
      </c>
      <c r="AZ210" s="2">
        <v>1</v>
      </c>
      <c r="BA210" s="18">
        <f>VLOOKUP(AY210,segéd!$F$9:$G$38,2,FALSE)</f>
        <v>46074</v>
      </c>
      <c r="BB210" s="2" t="str">
        <f>VLOOKUP(AZ210,segéd!$F$1:$G$7,2,FALSE)</f>
        <v>8.00-9.30</v>
      </c>
      <c r="BC210" t="s">
        <v>65</v>
      </c>
      <c r="BD210" s="20" t="s">
        <v>428</v>
      </c>
      <c r="BE210" t="s">
        <v>388</v>
      </c>
      <c r="BF210" s="19">
        <v>201</v>
      </c>
      <c r="BH210" s="2" t="s">
        <v>66</v>
      </c>
      <c r="BI210" s="30" t="s">
        <v>1990</v>
      </c>
      <c r="BJ210" s="2">
        <f t="shared" si="203"/>
        <v>52</v>
      </c>
      <c r="BK210" s="2">
        <f>IF(BF210="","",VLOOKUP(BC210,segéd!O:P,2,FALSE))</f>
        <v>52</v>
      </c>
      <c r="BL210" s="2" t="str">
        <f>IF(BG210="","",VLOOKUP(BC210,segéd!T:U,2,FALSE))</f>
        <v/>
      </c>
      <c r="BM210" s="2">
        <v>62</v>
      </c>
      <c r="BN210" s="2">
        <v>14</v>
      </c>
      <c r="BO210" s="2">
        <v>13</v>
      </c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R210" s="2"/>
      <c r="CS210" s="2"/>
      <c r="CT210" s="2"/>
      <c r="CU210" s="2"/>
      <c r="CV210" s="2"/>
      <c r="CY210" s="2"/>
    </row>
    <row r="211" spans="1:106" x14ac:dyDescent="0.3">
      <c r="A211" t="str">
        <f t="shared" si="153"/>
        <v>2102211</v>
      </c>
      <c r="B211" t="str">
        <f t="shared" si="154"/>
        <v>Vezetői számvitel és inf. rend. (Tb.-ről web) 8</v>
      </c>
      <c r="C211" t="str">
        <f t="shared" si="155"/>
        <v>2162211</v>
      </c>
      <c r="D211" t="str">
        <f t="shared" si="156"/>
        <v>Vezetői számvitel és inf. rend. (Tb.-ről web) 9</v>
      </c>
      <c r="E211" t="str">
        <f t="shared" si="157"/>
        <v>Barna Zsolt2211</v>
      </c>
      <c r="F211" s="24" t="str">
        <f t="shared" si="158"/>
        <v>Vezetői számvitel és inf. rend. (Tb. 216, Tb.-ről web)</v>
      </c>
      <c r="G211" t="str">
        <f t="shared" si="159"/>
        <v/>
      </c>
      <c r="H211" t="str">
        <f t="shared" si="160"/>
        <v/>
      </c>
      <c r="I211" t="str">
        <f t="shared" si="161"/>
        <v/>
      </c>
      <c r="J211" t="str">
        <f t="shared" si="162"/>
        <v/>
      </c>
      <c r="K211" t="str">
        <f t="shared" si="163"/>
        <v/>
      </c>
      <c r="L211" t="str">
        <f t="shared" si="164"/>
        <v/>
      </c>
      <c r="M211" t="str">
        <f t="shared" si="165"/>
        <v/>
      </c>
      <c r="N211" t="str">
        <f t="shared" si="166"/>
        <v>2211</v>
      </c>
      <c r="O211" t="str">
        <f t="shared" si="167"/>
        <v/>
      </c>
      <c r="P211" t="str">
        <f t="shared" si="168"/>
        <v/>
      </c>
      <c r="Q211" t="str">
        <f t="shared" si="169"/>
        <v/>
      </c>
      <c r="R211" t="str">
        <f t="shared" si="170"/>
        <v/>
      </c>
      <c r="S211" t="str">
        <f t="shared" si="171"/>
        <v/>
      </c>
      <c r="T211" t="str">
        <f t="shared" si="172"/>
        <v/>
      </c>
      <c r="U211" t="str">
        <f t="shared" si="173"/>
        <v/>
      </c>
      <c r="V211" t="str">
        <f t="shared" si="174"/>
        <v/>
      </c>
      <c r="W211" t="str">
        <f t="shared" si="175"/>
        <v/>
      </c>
      <c r="X211" t="str">
        <f t="shared" si="176"/>
        <v/>
      </c>
      <c r="Y211" t="str">
        <f t="shared" si="177"/>
        <v>Vezetői számvitel és inf. rend. (210, Tb.-ről web)</v>
      </c>
      <c r="Z211" t="str">
        <f t="shared" si="178"/>
        <v/>
      </c>
      <c r="AA211" t="str">
        <f t="shared" si="179"/>
        <v/>
      </c>
      <c r="AB211" t="str">
        <f t="shared" si="180"/>
        <v/>
      </c>
      <c r="AC211" t="str">
        <f t="shared" si="181"/>
        <v/>
      </c>
      <c r="AD211" t="str">
        <f t="shared" si="182"/>
        <v/>
      </c>
      <c r="AE211" t="str">
        <f t="shared" si="183"/>
        <v/>
      </c>
      <c r="AF211" t="str">
        <f t="shared" si="184"/>
        <v>2211</v>
      </c>
      <c r="AG211" t="str">
        <f t="shared" si="185"/>
        <v/>
      </c>
      <c r="AH211" t="str">
        <f t="shared" si="186"/>
        <v/>
      </c>
      <c r="AI211" t="str">
        <f t="shared" si="187"/>
        <v/>
      </c>
      <c r="AJ211" t="str">
        <f t="shared" si="188"/>
        <v/>
      </c>
      <c r="AK211" t="str">
        <f t="shared" si="189"/>
        <v/>
      </c>
      <c r="AL211" t="str">
        <f t="shared" si="190"/>
        <v/>
      </c>
      <c r="AM211" t="str">
        <f t="shared" si="191"/>
        <v/>
      </c>
      <c r="AN211" t="str">
        <f t="shared" si="192"/>
        <v/>
      </c>
      <c r="AO211" t="str">
        <f t="shared" si="193"/>
        <v/>
      </c>
      <c r="AP211" t="str">
        <f t="shared" si="194"/>
        <v/>
      </c>
      <c r="AQ211" t="str">
        <f t="shared" si="195"/>
        <v/>
      </c>
      <c r="AR211" t="str">
        <f t="shared" si="196"/>
        <v/>
      </c>
      <c r="AS211" t="str">
        <f t="shared" si="197"/>
        <v/>
      </c>
      <c r="AT211" t="str">
        <f t="shared" si="198"/>
        <v/>
      </c>
      <c r="AU211" t="str">
        <f t="shared" si="199"/>
        <v/>
      </c>
      <c r="AV211" t="str">
        <f t="shared" si="200"/>
        <v/>
      </c>
      <c r="AW211" t="str">
        <f t="shared" si="201"/>
        <v/>
      </c>
      <c r="AX211" t="str">
        <f t="shared" si="202"/>
        <v>Vezetői számvitel és inf. rend. (216, Tb.-ről web)</v>
      </c>
      <c r="AY211" s="2">
        <v>221</v>
      </c>
      <c r="AZ211" s="2">
        <v>1</v>
      </c>
      <c r="BA211" s="18">
        <f>VLOOKUP(AY211,segéd!$F$9:$G$38,2,FALSE)</f>
        <v>46074</v>
      </c>
      <c r="BB211" s="2" t="str">
        <f>VLOOKUP(AZ211,segéd!$F$1:$G$7,2,FALSE)</f>
        <v>8.00-9.30</v>
      </c>
      <c r="BC211" t="s">
        <v>389</v>
      </c>
      <c r="BD211" t="s">
        <v>311</v>
      </c>
      <c r="BE211" t="s">
        <v>167</v>
      </c>
      <c r="BF211" s="19">
        <v>210</v>
      </c>
      <c r="BG211" s="2">
        <v>216</v>
      </c>
      <c r="BH211" s="2" t="s">
        <v>76</v>
      </c>
      <c r="BI211" s="30" t="s">
        <v>1991</v>
      </c>
      <c r="BJ211" s="2">
        <f t="shared" si="203"/>
        <v>17</v>
      </c>
      <c r="BK211" s="2">
        <f>IF(BF211="","",VLOOKUP(BC211,segéd!O:P,2,FALSE))</f>
        <v>8</v>
      </c>
      <c r="BL211" s="2">
        <f>IF(BG211="","",VLOOKUP(BC211,segéd!T:U,2,FALSE))</f>
        <v>9</v>
      </c>
      <c r="BM211" s="2"/>
      <c r="BN211" s="2"/>
      <c r="BO211" s="2"/>
      <c r="BP211" s="2"/>
      <c r="BQ211" s="2"/>
      <c r="BR211" s="2"/>
      <c r="BS211" s="2"/>
      <c r="BT211" s="2">
        <v>8</v>
      </c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G211" s="2"/>
      <c r="CH211" s="2"/>
      <c r="CI211" s="2"/>
      <c r="CJ211" s="2"/>
      <c r="CK211" s="2">
        <v>10</v>
      </c>
      <c r="CL211" s="2"/>
      <c r="CM211" s="2"/>
      <c r="CN211" s="2"/>
      <c r="CO211" s="2"/>
      <c r="CP211" s="2"/>
      <c r="CR211" s="2"/>
      <c r="CS211" s="2"/>
      <c r="CT211" s="2"/>
      <c r="CU211" s="2"/>
      <c r="CV211" s="2"/>
      <c r="CY211" s="2"/>
    </row>
    <row r="212" spans="1:106" x14ac:dyDescent="0.3">
      <c r="A212" t="str">
        <f t="shared" si="153"/>
        <v>2212</v>
      </c>
      <c r="B212" t="str">
        <f t="shared" si="154"/>
        <v xml:space="preserve">Az elektrotechnika alapjai (web) </v>
      </c>
      <c r="C212" t="str">
        <f t="shared" si="155"/>
        <v>62212</v>
      </c>
      <c r="D212" t="str">
        <f t="shared" si="156"/>
        <v>Az elektrotechnika alapjai (web) 4</v>
      </c>
      <c r="E212" t="str">
        <f t="shared" si="157"/>
        <v>Varga István2212</v>
      </c>
      <c r="F212" s="24" t="str">
        <f t="shared" si="158"/>
        <v>Az elektrotechnika alapjai (Tb. 6, web)</v>
      </c>
      <c r="G212" t="str">
        <f t="shared" si="159"/>
        <v/>
      </c>
      <c r="H212" t="str">
        <f t="shared" si="160"/>
        <v/>
      </c>
      <c r="I212" t="str">
        <f t="shared" si="161"/>
        <v/>
      </c>
      <c r="J212" t="str">
        <f t="shared" si="162"/>
        <v/>
      </c>
      <c r="K212" t="str">
        <f t="shared" si="163"/>
        <v/>
      </c>
      <c r="L212" t="str">
        <f t="shared" si="164"/>
        <v/>
      </c>
      <c r="M212" t="str">
        <f t="shared" si="165"/>
        <v/>
      </c>
      <c r="N212" t="str">
        <f t="shared" si="166"/>
        <v/>
      </c>
      <c r="O212" t="str">
        <f t="shared" si="167"/>
        <v/>
      </c>
      <c r="P212" t="str">
        <f t="shared" si="168"/>
        <v/>
      </c>
      <c r="Q212" t="str">
        <f t="shared" si="169"/>
        <v/>
      </c>
      <c r="R212" t="str">
        <f t="shared" si="170"/>
        <v/>
      </c>
      <c r="S212" t="str">
        <f t="shared" si="171"/>
        <v/>
      </c>
      <c r="T212" t="str">
        <f t="shared" si="172"/>
        <v/>
      </c>
      <c r="U212" t="str">
        <f t="shared" si="173"/>
        <v/>
      </c>
      <c r="V212" t="str">
        <f t="shared" si="174"/>
        <v/>
      </c>
      <c r="W212" t="str">
        <f t="shared" si="175"/>
        <v/>
      </c>
      <c r="X212" t="str">
        <f t="shared" si="176"/>
        <v/>
      </c>
      <c r="Y212" t="str">
        <f t="shared" si="177"/>
        <v>Az elektrotechnika alapjai (, web)</v>
      </c>
      <c r="Z212" t="str">
        <f t="shared" si="178"/>
        <v/>
      </c>
      <c r="AA212" t="str">
        <f t="shared" si="179"/>
        <v>2212</v>
      </c>
      <c r="AB212" t="str">
        <f t="shared" si="180"/>
        <v/>
      </c>
      <c r="AC212" t="str">
        <f t="shared" si="181"/>
        <v/>
      </c>
      <c r="AD212" t="str">
        <f t="shared" si="182"/>
        <v/>
      </c>
      <c r="AE212" t="str">
        <f t="shared" si="183"/>
        <v/>
      </c>
      <c r="AF212" t="str">
        <f t="shared" si="184"/>
        <v/>
      </c>
      <c r="AG212" t="str">
        <f t="shared" si="185"/>
        <v/>
      </c>
      <c r="AH212" t="str">
        <f t="shared" si="186"/>
        <v/>
      </c>
      <c r="AI212" t="str">
        <f t="shared" si="187"/>
        <v/>
      </c>
      <c r="AJ212" t="str">
        <f t="shared" si="188"/>
        <v/>
      </c>
      <c r="AK212" t="str">
        <f t="shared" si="189"/>
        <v/>
      </c>
      <c r="AL212" t="str">
        <f t="shared" si="190"/>
        <v/>
      </c>
      <c r="AM212" t="str">
        <f t="shared" si="191"/>
        <v/>
      </c>
      <c r="AN212" t="str">
        <f t="shared" si="192"/>
        <v/>
      </c>
      <c r="AO212" t="str">
        <f t="shared" si="193"/>
        <v/>
      </c>
      <c r="AP212" t="str">
        <f t="shared" si="194"/>
        <v/>
      </c>
      <c r="AQ212" t="str">
        <f t="shared" si="195"/>
        <v/>
      </c>
      <c r="AR212" t="str">
        <f t="shared" si="196"/>
        <v/>
      </c>
      <c r="AS212" t="str">
        <f t="shared" si="197"/>
        <v/>
      </c>
      <c r="AT212" t="str">
        <f t="shared" si="198"/>
        <v/>
      </c>
      <c r="AU212" t="str">
        <f t="shared" si="199"/>
        <v/>
      </c>
      <c r="AV212" t="str">
        <f t="shared" si="200"/>
        <v/>
      </c>
      <c r="AW212" t="str">
        <f t="shared" si="201"/>
        <v/>
      </c>
      <c r="AX212" t="str">
        <f t="shared" si="202"/>
        <v>Az elektrotechnika alapjai (6, web)</v>
      </c>
      <c r="AY212" s="2">
        <v>221</v>
      </c>
      <c r="AZ212" s="2">
        <v>2</v>
      </c>
      <c r="BA212" s="18">
        <f>VLOOKUP(AY212,segéd!$F$9:$G$38,2,FALSE)</f>
        <v>46074</v>
      </c>
      <c r="BB212" s="2" t="str">
        <f>VLOOKUP(AZ212,segéd!$F$1:$G$7,2,FALSE)</f>
        <v>9.45-11.15</v>
      </c>
      <c r="BC212" t="s">
        <v>129</v>
      </c>
      <c r="BD212" s="20" t="s">
        <v>219</v>
      </c>
      <c r="BE212" t="s">
        <v>88</v>
      </c>
      <c r="BG212" s="2">
        <v>6</v>
      </c>
      <c r="BH212" s="2" t="s">
        <v>66</v>
      </c>
      <c r="BI212" s="30" t="s">
        <v>1919</v>
      </c>
      <c r="BJ212" s="2">
        <f t="shared" si="203"/>
        <v>4</v>
      </c>
      <c r="BK212" s="2" t="str">
        <f>IF(BF212="","",VLOOKUP(BC212,segéd!O:P,2,FALSE))</f>
        <v/>
      </c>
      <c r="BL212" s="2">
        <f>IF(BG212="","",VLOOKUP(BC212,segéd!T:U,2,FALSE))</f>
        <v>4</v>
      </c>
      <c r="BM212" s="2"/>
      <c r="BN212" s="2"/>
      <c r="BO212" s="2"/>
      <c r="BP212" s="2"/>
      <c r="BQ212" s="2"/>
      <c r="BR212" s="2"/>
      <c r="BS212" s="2"/>
      <c r="BT212" s="2"/>
      <c r="BU212" s="2"/>
      <c r="BZ212" s="2"/>
      <c r="CA212" s="2"/>
      <c r="CD212" s="2"/>
      <c r="CE212" s="2"/>
      <c r="CF212" s="2">
        <v>19</v>
      </c>
      <c r="CG212" s="2"/>
      <c r="CH212" s="2"/>
      <c r="CI212" s="2"/>
      <c r="CJ212" s="2"/>
      <c r="CK212" s="2"/>
      <c r="CP212" s="2"/>
      <c r="CR212" s="2"/>
      <c r="CS212" s="2"/>
      <c r="CU212" s="2"/>
      <c r="CV212" s="2"/>
    </row>
    <row r="213" spans="1:106" x14ac:dyDescent="0.3">
      <c r="A213" t="str">
        <f t="shared" si="153"/>
        <v>2072212</v>
      </c>
      <c r="B213" t="str">
        <f t="shared" si="154"/>
        <v>Ellátáslánc menedzsment alapjai (otthonról web) 7</v>
      </c>
      <c r="C213" t="str">
        <f t="shared" si="155"/>
        <v>2132212</v>
      </c>
      <c r="D213" t="str">
        <f t="shared" si="156"/>
        <v>Ellátáslánc menedzsment alapjai (otthonról web) 3</v>
      </c>
      <c r="E213" t="str">
        <f t="shared" si="157"/>
        <v>Lakatos Péter2212</v>
      </c>
      <c r="F213" s="24" t="str">
        <f t="shared" si="158"/>
        <v>Ellátáslánc menedzsment alapjai (Bp. 207Tb. 213, otthonról web)</v>
      </c>
      <c r="G213" t="str">
        <f t="shared" si="159"/>
        <v/>
      </c>
      <c r="H213" t="str">
        <f t="shared" si="160"/>
        <v/>
      </c>
      <c r="I213" t="str">
        <f t="shared" si="161"/>
        <v/>
      </c>
      <c r="J213" t="str">
        <f t="shared" si="162"/>
        <v/>
      </c>
      <c r="K213" t="str">
        <f t="shared" si="163"/>
        <v/>
      </c>
      <c r="L213" t="str">
        <f t="shared" si="164"/>
        <v/>
      </c>
      <c r="M213" t="str">
        <f t="shared" si="165"/>
        <v/>
      </c>
      <c r="N213" t="str">
        <f t="shared" si="166"/>
        <v/>
      </c>
      <c r="O213" t="str">
        <f t="shared" si="167"/>
        <v/>
      </c>
      <c r="P213" t="str">
        <f t="shared" si="168"/>
        <v>2212</v>
      </c>
      <c r="Q213" t="str">
        <f t="shared" si="169"/>
        <v/>
      </c>
      <c r="R213" t="str">
        <f t="shared" si="170"/>
        <v/>
      </c>
      <c r="S213" t="str">
        <f t="shared" si="171"/>
        <v/>
      </c>
      <c r="T213" t="str">
        <f t="shared" si="172"/>
        <v/>
      </c>
      <c r="U213" t="str">
        <f t="shared" si="173"/>
        <v/>
      </c>
      <c r="V213" t="str">
        <f t="shared" si="174"/>
        <v/>
      </c>
      <c r="W213" t="str">
        <f t="shared" si="175"/>
        <v/>
      </c>
      <c r="X213" t="str">
        <f t="shared" si="176"/>
        <v/>
      </c>
      <c r="Y213" t="str">
        <f t="shared" si="177"/>
        <v>Ellátáslánc menedzsment alapjai (207, otthonról web)</v>
      </c>
      <c r="Z213" t="str">
        <f t="shared" si="178"/>
        <v/>
      </c>
      <c r="AA213" t="str">
        <f t="shared" si="179"/>
        <v/>
      </c>
      <c r="AB213" t="str">
        <f t="shared" si="180"/>
        <v/>
      </c>
      <c r="AC213" t="str">
        <f t="shared" si="181"/>
        <v/>
      </c>
      <c r="AD213" t="str">
        <f t="shared" si="182"/>
        <v/>
      </c>
      <c r="AE213" t="str">
        <f t="shared" si="183"/>
        <v/>
      </c>
      <c r="AF213" t="str">
        <f t="shared" si="184"/>
        <v/>
      </c>
      <c r="AG213" t="str">
        <f t="shared" si="185"/>
        <v/>
      </c>
      <c r="AH213" t="str">
        <f t="shared" si="186"/>
        <v>2212</v>
      </c>
      <c r="AI213" t="str">
        <f t="shared" si="187"/>
        <v/>
      </c>
      <c r="AJ213" t="str">
        <f t="shared" si="188"/>
        <v/>
      </c>
      <c r="AK213" t="str">
        <f t="shared" si="189"/>
        <v/>
      </c>
      <c r="AL213" t="str">
        <f t="shared" si="190"/>
        <v/>
      </c>
      <c r="AM213" t="str">
        <f t="shared" si="191"/>
        <v/>
      </c>
      <c r="AN213" t="str">
        <f t="shared" si="192"/>
        <v/>
      </c>
      <c r="AO213" t="str">
        <f t="shared" si="193"/>
        <v/>
      </c>
      <c r="AP213" t="str">
        <f t="shared" si="194"/>
        <v/>
      </c>
      <c r="AQ213" t="str">
        <f t="shared" si="195"/>
        <v/>
      </c>
      <c r="AR213" t="str">
        <f t="shared" si="196"/>
        <v/>
      </c>
      <c r="AS213" t="str">
        <f t="shared" si="197"/>
        <v/>
      </c>
      <c r="AT213" t="str">
        <f t="shared" si="198"/>
        <v/>
      </c>
      <c r="AU213" t="str">
        <f t="shared" si="199"/>
        <v/>
      </c>
      <c r="AV213" t="str">
        <f t="shared" si="200"/>
        <v/>
      </c>
      <c r="AW213" t="str">
        <f t="shared" si="201"/>
        <v/>
      </c>
      <c r="AX213" t="str">
        <f t="shared" si="202"/>
        <v>Ellátáslánc menedzsment alapjai (213, otthonról web)</v>
      </c>
      <c r="AY213" s="2">
        <v>221</v>
      </c>
      <c r="AZ213" s="2">
        <v>2</v>
      </c>
      <c r="BA213" s="18">
        <f>VLOOKUP(AY213,segéd!$F$9:$G$38,2,FALSE)</f>
        <v>46074</v>
      </c>
      <c r="BB213" s="2" t="str">
        <f>VLOOKUP(AZ213,segéd!$F$1:$G$7,2,FALSE)</f>
        <v>9.45-11.15</v>
      </c>
      <c r="BC213" t="s">
        <v>216</v>
      </c>
      <c r="BD213" t="s">
        <v>187</v>
      </c>
      <c r="BE213" t="s">
        <v>167</v>
      </c>
      <c r="BF213" s="19">
        <v>207</v>
      </c>
      <c r="BG213" s="2">
        <v>213</v>
      </c>
      <c r="BH213" s="19" t="s">
        <v>485</v>
      </c>
      <c r="BI213" s="30" t="s">
        <v>1982</v>
      </c>
      <c r="BJ213" s="2">
        <f t="shared" si="203"/>
        <v>10</v>
      </c>
      <c r="BK213" s="2">
        <f>IF(BF213="","",VLOOKUP(BC213,segéd!O:P,2,FALSE))</f>
        <v>7</v>
      </c>
      <c r="BL213" s="2">
        <f>IF(BG213="","",VLOOKUP(BC213,segéd!T:U,2,FALSE))</f>
        <v>3</v>
      </c>
      <c r="BM213" s="2"/>
      <c r="BN213" s="2"/>
      <c r="BO213" s="2"/>
      <c r="BP213" s="2"/>
      <c r="BQ213" s="2"/>
      <c r="BR213" s="2"/>
      <c r="BS213" s="2"/>
      <c r="BT213" s="2"/>
      <c r="BU213" s="2"/>
      <c r="BV213" s="2">
        <v>8</v>
      </c>
      <c r="BW213" s="2"/>
      <c r="BZ213" s="2"/>
      <c r="CA213" s="2"/>
      <c r="CB213" s="2"/>
      <c r="CC213" s="2"/>
      <c r="CD213" s="2"/>
      <c r="CE213" s="2"/>
      <c r="CG213" s="2"/>
      <c r="CH213" s="2"/>
      <c r="CI213" s="2"/>
      <c r="CJ213" s="2"/>
      <c r="CK213" s="2"/>
      <c r="CM213" s="2">
        <v>5</v>
      </c>
      <c r="CP213" s="2"/>
      <c r="CR213" s="2"/>
      <c r="CS213" s="2"/>
      <c r="CT213" s="2"/>
      <c r="CU213" s="2"/>
      <c r="CV213" s="2"/>
      <c r="CY213" s="2"/>
    </row>
    <row r="214" spans="1:106" x14ac:dyDescent="0.3">
      <c r="A214" t="str">
        <f t="shared" si="153"/>
        <v>2212</v>
      </c>
      <c r="B214" t="str">
        <f t="shared" si="154"/>
        <v xml:space="preserve">Épf., bizt. rendszerek irányítása (web) </v>
      </c>
      <c r="C214" t="str">
        <f t="shared" si="155"/>
        <v>4012212</v>
      </c>
      <c r="D214" t="str">
        <f t="shared" si="156"/>
        <v>Épf., bizt. rendszerek irányítása (web) 8</v>
      </c>
      <c r="E214" t="str">
        <f t="shared" si="157"/>
        <v>Zalahegyi Zoltán2212</v>
      </c>
      <c r="F214" s="24" t="str">
        <f t="shared" si="158"/>
        <v>Épf., bizt. rendszerek irányítása (Tb. 401, web)</v>
      </c>
      <c r="G214" t="str">
        <f t="shared" si="159"/>
        <v/>
      </c>
      <c r="H214" t="str">
        <f t="shared" si="160"/>
        <v/>
      </c>
      <c r="I214" t="str">
        <f t="shared" si="161"/>
        <v/>
      </c>
      <c r="J214" t="str">
        <f t="shared" si="162"/>
        <v/>
      </c>
      <c r="K214" t="str">
        <f t="shared" si="163"/>
        <v/>
      </c>
      <c r="L214" t="str">
        <f t="shared" si="164"/>
        <v/>
      </c>
      <c r="M214" t="str">
        <f t="shared" si="165"/>
        <v/>
      </c>
      <c r="N214" t="str">
        <f t="shared" si="166"/>
        <v/>
      </c>
      <c r="O214" t="str">
        <f t="shared" si="167"/>
        <v/>
      </c>
      <c r="P214" t="str">
        <f t="shared" si="168"/>
        <v/>
      </c>
      <c r="Q214" t="str">
        <f t="shared" si="169"/>
        <v/>
      </c>
      <c r="R214" t="str">
        <f t="shared" si="170"/>
        <v/>
      </c>
      <c r="S214" t="str">
        <f t="shared" si="171"/>
        <v/>
      </c>
      <c r="T214" t="str">
        <f t="shared" si="172"/>
        <v/>
      </c>
      <c r="U214" t="str">
        <f t="shared" si="173"/>
        <v/>
      </c>
      <c r="V214" t="str">
        <f t="shared" si="174"/>
        <v/>
      </c>
      <c r="W214" t="str">
        <f t="shared" si="175"/>
        <v/>
      </c>
      <c r="X214" t="str">
        <f t="shared" si="176"/>
        <v/>
      </c>
      <c r="Y214" t="str">
        <f t="shared" si="177"/>
        <v>Épf., bizt. rendszerek irányítása (, web)</v>
      </c>
      <c r="Z214" t="str">
        <f t="shared" si="178"/>
        <v/>
      </c>
      <c r="AA214" t="str">
        <f t="shared" si="179"/>
        <v/>
      </c>
      <c r="AB214" t="str">
        <f t="shared" si="180"/>
        <v/>
      </c>
      <c r="AC214" t="str">
        <f t="shared" si="181"/>
        <v/>
      </c>
      <c r="AD214" t="str">
        <f t="shared" si="182"/>
        <v/>
      </c>
      <c r="AE214" t="str">
        <f t="shared" si="183"/>
        <v/>
      </c>
      <c r="AF214" t="str">
        <f t="shared" si="184"/>
        <v/>
      </c>
      <c r="AG214" t="str">
        <f t="shared" si="185"/>
        <v/>
      </c>
      <c r="AH214" t="str">
        <f t="shared" si="186"/>
        <v/>
      </c>
      <c r="AI214" t="str">
        <f t="shared" si="187"/>
        <v/>
      </c>
      <c r="AJ214" t="str">
        <f t="shared" si="188"/>
        <v/>
      </c>
      <c r="AK214" t="str">
        <f t="shared" si="189"/>
        <v/>
      </c>
      <c r="AL214" t="str">
        <f t="shared" si="190"/>
        <v/>
      </c>
      <c r="AM214" t="str">
        <f t="shared" si="191"/>
        <v/>
      </c>
      <c r="AN214" t="str">
        <f t="shared" si="192"/>
        <v/>
      </c>
      <c r="AO214" t="str">
        <f t="shared" si="193"/>
        <v/>
      </c>
      <c r="AP214" t="str">
        <f t="shared" si="194"/>
        <v/>
      </c>
      <c r="AQ214" t="str">
        <f t="shared" si="195"/>
        <v/>
      </c>
      <c r="AR214" t="str">
        <f t="shared" si="196"/>
        <v/>
      </c>
      <c r="AS214" t="str">
        <f t="shared" si="197"/>
        <v>2212</v>
      </c>
      <c r="AT214" t="str">
        <f t="shared" si="198"/>
        <v/>
      </c>
      <c r="AU214" t="str">
        <f t="shared" si="199"/>
        <v/>
      </c>
      <c r="AV214" t="str">
        <f t="shared" si="200"/>
        <v/>
      </c>
      <c r="AW214" t="str">
        <f t="shared" si="201"/>
        <v/>
      </c>
      <c r="AX214" t="str">
        <f t="shared" si="202"/>
        <v>Épf., bizt. rendszerek irányítása (401, web)</v>
      </c>
      <c r="AY214" s="2">
        <v>221</v>
      </c>
      <c r="AZ214" s="2">
        <v>2</v>
      </c>
      <c r="BA214" s="18">
        <f>VLOOKUP(AY214,segéd!$F$9:$G$38,2,FALSE)</f>
        <v>46074</v>
      </c>
      <c r="BB214" s="2" t="str">
        <f>VLOOKUP(AZ214,segéd!$F$1:$G$7,2,FALSE)</f>
        <v>9.45-11.15</v>
      </c>
      <c r="BC214" t="s">
        <v>398</v>
      </c>
      <c r="BD214" s="20" t="s">
        <v>313</v>
      </c>
      <c r="BE214" t="s">
        <v>164</v>
      </c>
      <c r="BG214" s="2">
        <v>401</v>
      </c>
      <c r="BH214" s="2" t="s">
        <v>66</v>
      </c>
      <c r="BI214" s="30" t="s">
        <v>1932</v>
      </c>
      <c r="BJ214" s="2">
        <f t="shared" si="203"/>
        <v>8</v>
      </c>
      <c r="BK214" s="2" t="str">
        <f>IF(BF214="","",VLOOKUP(BC214,segéd!O:P,2,FALSE))</f>
        <v/>
      </c>
      <c r="BL214" s="2">
        <f>IF(BG214="","",VLOOKUP(BC214,segéd!T:U,2,FALSE))</f>
        <v>8</v>
      </c>
      <c r="CH214" s="2"/>
      <c r="CI214" s="2"/>
      <c r="CP214" s="2"/>
      <c r="CX214" s="2">
        <v>8</v>
      </c>
    </row>
    <row r="215" spans="1:106" x14ac:dyDescent="0.3">
      <c r="A215" t="str">
        <f t="shared" si="153"/>
        <v>2212</v>
      </c>
      <c r="B215" t="str">
        <f t="shared" si="154"/>
        <v xml:space="preserve">Folyamatok fejlesztése - Lean (web) </v>
      </c>
      <c r="C215" t="str">
        <f t="shared" si="155"/>
        <v>2172212</v>
      </c>
      <c r="D215" t="str">
        <f t="shared" si="156"/>
        <v>Folyamatok fejlesztése - Lean (web) 17</v>
      </c>
      <c r="E215" t="str">
        <f t="shared" si="157"/>
        <v>Böröczki Ágoston2212</v>
      </c>
      <c r="F215" s="24" t="str">
        <f t="shared" si="158"/>
        <v>Folyamatok fejlesztése - Lean (Tb. 217, web)</v>
      </c>
      <c r="G215" t="str">
        <f t="shared" si="159"/>
        <v/>
      </c>
      <c r="H215" t="str">
        <f t="shared" si="160"/>
        <v/>
      </c>
      <c r="I215" t="str">
        <f t="shared" si="161"/>
        <v/>
      </c>
      <c r="J215" t="str">
        <f t="shared" si="162"/>
        <v/>
      </c>
      <c r="K215" t="str">
        <f t="shared" si="163"/>
        <v/>
      </c>
      <c r="L215" t="str">
        <f t="shared" si="164"/>
        <v/>
      </c>
      <c r="M215" t="str">
        <f t="shared" si="165"/>
        <v/>
      </c>
      <c r="N215" t="str">
        <f t="shared" si="166"/>
        <v/>
      </c>
      <c r="O215" t="str">
        <f t="shared" si="167"/>
        <v/>
      </c>
      <c r="P215" t="str">
        <f t="shared" si="168"/>
        <v/>
      </c>
      <c r="Q215" t="str">
        <f t="shared" si="169"/>
        <v/>
      </c>
      <c r="R215" t="str">
        <f t="shared" si="170"/>
        <v/>
      </c>
      <c r="S215" t="str">
        <f t="shared" si="171"/>
        <v/>
      </c>
      <c r="T215" t="str">
        <f t="shared" si="172"/>
        <v/>
      </c>
      <c r="U215" t="str">
        <f t="shared" si="173"/>
        <v/>
      </c>
      <c r="V215" t="str">
        <f t="shared" si="174"/>
        <v/>
      </c>
      <c r="W215" t="str">
        <f t="shared" si="175"/>
        <v/>
      </c>
      <c r="X215" t="str">
        <f t="shared" si="176"/>
        <v/>
      </c>
      <c r="Y215" t="str">
        <f t="shared" si="177"/>
        <v>Folyamatok fejlesztése - Lean (, web)</v>
      </c>
      <c r="Z215" t="str">
        <f t="shared" si="178"/>
        <v/>
      </c>
      <c r="AA215" t="str">
        <f t="shared" si="179"/>
        <v/>
      </c>
      <c r="AB215" t="str">
        <f t="shared" si="180"/>
        <v/>
      </c>
      <c r="AC215" t="str">
        <f t="shared" si="181"/>
        <v/>
      </c>
      <c r="AD215" t="str">
        <f t="shared" si="182"/>
        <v/>
      </c>
      <c r="AE215" t="str">
        <f t="shared" si="183"/>
        <v/>
      </c>
      <c r="AF215" t="str">
        <f t="shared" si="184"/>
        <v/>
      </c>
      <c r="AG215" t="str">
        <f t="shared" si="185"/>
        <v/>
      </c>
      <c r="AH215" t="str">
        <f t="shared" si="186"/>
        <v/>
      </c>
      <c r="AI215" t="str">
        <f t="shared" si="187"/>
        <v/>
      </c>
      <c r="AJ215" t="str">
        <f t="shared" si="188"/>
        <v/>
      </c>
      <c r="AK215" t="str">
        <f t="shared" si="189"/>
        <v/>
      </c>
      <c r="AL215" t="str">
        <f t="shared" si="190"/>
        <v/>
      </c>
      <c r="AM215" t="str">
        <f t="shared" si="191"/>
        <v/>
      </c>
      <c r="AN215" t="str">
        <f t="shared" si="192"/>
        <v/>
      </c>
      <c r="AO215" t="str">
        <f t="shared" si="193"/>
        <v/>
      </c>
      <c r="AP215" t="str">
        <f t="shared" si="194"/>
        <v/>
      </c>
      <c r="AQ215" t="str">
        <f t="shared" si="195"/>
        <v/>
      </c>
      <c r="AR215" t="str">
        <f t="shared" si="196"/>
        <v>2212</v>
      </c>
      <c r="AS215" t="str">
        <f t="shared" si="197"/>
        <v/>
      </c>
      <c r="AT215" t="str">
        <f t="shared" si="198"/>
        <v/>
      </c>
      <c r="AU215" t="str">
        <f t="shared" si="199"/>
        <v/>
      </c>
      <c r="AV215" t="str">
        <f t="shared" si="200"/>
        <v/>
      </c>
      <c r="AW215" t="str">
        <f t="shared" si="201"/>
        <v/>
      </c>
      <c r="AX215" t="str">
        <f t="shared" si="202"/>
        <v>Folyamatok fejlesztése - Lean (217, web)</v>
      </c>
      <c r="AY215" s="2">
        <v>221</v>
      </c>
      <c r="AZ215" s="2">
        <v>2</v>
      </c>
      <c r="BA215" s="18">
        <f>VLOOKUP(AY215,segéd!$F$9:$G$38,2,FALSE)</f>
        <v>46074</v>
      </c>
      <c r="BB215" s="2" t="str">
        <f>VLOOKUP(AZ215,segéd!$F$1:$G$7,2,FALSE)</f>
        <v>9.45-11.15</v>
      </c>
      <c r="BC215" t="s">
        <v>119</v>
      </c>
      <c r="BD215" t="s">
        <v>181</v>
      </c>
      <c r="BE215" t="s">
        <v>164</v>
      </c>
      <c r="BG215" s="2">
        <v>217</v>
      </c>
      <c r="BH215" s="2" t="s">
        <v>66</v>
      </c>
      <c r="BI215" s="30" t="s">
        <v>1934</v>
      </c>
      <c r="BJ215" s="2">
        <f t="shared" si="203"/>
        <v>17</v>
      </c>
      <c r="BK215" s="2" t="str">
        <f>IF(BF215="","",VLOOKUP(BC215,segéd!O:P,2,FALSE))</f>
        <v/>
      </c>
      <c r="BL215" s="2">
        <f>IF(BG215="","",VLOOKUP(BC215,segéd!T:U,2,FALSE))</f>
        <v>17</v>
      </c>
      <c r="BM215" s="2"/>
      <c r="BN215" s="2"/>
      <c r="BO215" s="2"/>
      <c r="BP215" s="2"/>
      <c r="BQ215" s="2"/>
      <c r="BR215" s="2"/>
      <c r="BS215" s="2"/>
      <c r="BT215" s="2"/>
      <c r="BU215" s="2"/>
      <c r="BZ215" s="2"/>
      <c r="CA215" s="2"/>
      <c r="CD215" s="2"/>
      <c r="CE215" s="2"/>
      <c r="CF215" s="19"/>
      <c r="CG215" s="2"/>
      <c r="CH215" s="2"/>
      <c r="CI215" s="2"/>
      <c r="CJ215" s="2"/>
      <c r="CP215" s="2"/>
      <c r="CR215" s="2"/>
      <c r="CS215" s="2"/>
      <c r="CU215" s="2"/>
      <c r="CV215" s="2"/>
      <c r="CW215" s="2">
        <v>16</v>
      </c>
    </row>
    <row r="216" spans="1:106" x14ac:dyDescent="0.3">
      <c r="A216" t="str">
        <f t="shared" si="153"/>
        <v>2212</v>
      </c>
      <c r="B216" t="str">
        <f t="shared" si="154"/>
        <v xml:space="preserve">Gazdasági matematika II. (web) </v>
      </c>
      <c r="C216" t="str">
        <f t="shared" si="155"/>
        <v>6042212</v>
      </c>
      <c r="D216" t="str">
        <f t="shared" si="156"/>
        <v>Gazdasági matematika II. (web) 63</v>
      </c>
      <c r="E216" t="str">
        <f t="shared" si="157"/>
        <v>Kovács Gergely2212</v>
      </c>
      <c r="F216" s="24" t="str">
        <f t="shared" si="158"/>
        <v>Gazdasági matematika II. (Tb. 604, web)</v>
      </c>
      <c r="G216" t="str">
        <f t="shared" si="159"/>
        <v/>
      </c>
      <c r="H216" t="str">
        <f t="shared" si="160"/>
        <v/>
      </c>
      <c r="I216" t="str">
        <f t="shared" si="161"/>
        <v/>
      </c>
      <c r="J216" t="str">
        <f t="shared" si="162"/>
        <v/>
      </c>
      <c r="K216" t="str">
        <f t="shared" si="163"/>
        <v/>
      </c>
      <c r="L216" t="str">
        <f t="shared" si="164"/>
        <v/>
      </c>
      <c r="M216" t="str">
        <f t="shared" si="165"/>
        <v/>
      </c>
      <c r="N216" t="str">
        <f t="shared" si="166"/>
        <v/>
      </c>
      <c r="O216" t="str">
        <f t="shared" si="167"/>
        <v/>
      </c>
      <c r="P216" t="str">
        <f t="shared" si="168"/>
        <v/>
      </c>
      <c r="Q216" t="str">
        <f t="shared" si="169"/>
        <v/>
      </c>
      <c r="R216" t="str">
        <f t="shared" si="170"/>
        <v/>
      </c>
      <c r="S216" t="str">
        <f t="shared" si="171"/>
        <v/>
      </c>
      <c r="T216" t="str">
        <f t="shared" si="172"/>
        <v/>
      </c>
      <c r="U216" t="str">
        <f t="shared" si="173"/>
        <v/>
      </c>
      <c r="V216" t="str">
        <f t="shared" si="174"/>
        <v/>
      </c>
      <c r="W216" t="str">
        <f t="shared" si="175"/>
        <v/>
      </c>
      <c r="X216" t="str">
        <f t="shared" si="176"/>
        <v/>
      </c>
      <c r="Y216" t="str">
        <f t="shared" si="177"/>
        <v>Gazdasági matematika II. (, web)</v>
      </c>
      <c r="Z216" t="str">
        <f t="shared" si="178"/>
        <v>2212</v>
      </c>
      <c r="AA216" t="str">
        <f t="shared" si="179"/>
        <v/>
      </c>
      <c r="AB216" t="str">
        <f t="shared" si="180"/>
        <v/>
      </c>
      <c r="AC216" t="str">
        <f t="shared" si="181"/>
        <v/>
      </c>
      <c r="AD216" t="str">
        <f t="shared" si="182"/>
        <v/>
      </c>
      <c r="AE216" t="str">
        <f t="shared" si="183"/>
        <v/>
      </c>
      <c r="AF216" t="str">
        <f t="shared" si="184"/>
        <v/>
      </c>
      <c r="AG216" t="str">
        <f t="shared" si="185"/>
        <v/>
      </c>
      <c r="AH216" t="str">
        <f t="shared" si="186"/>
        <v/>
      </c>
      <c r="AI216" t="str">
        <f t="shared" si="187"/>
        <v/>
      </c>
      <c r="AJ216" t="str">
        <f t="shared" si="188"/>
        <v/>
      </c>
      <c r="AK216" t="str">
        <f t="shared" si="189"/>
        <v/>
      </c>
      <c r="AL216" t="str">
        <f t="shared" si="190"/>
        <v/>
      </c>
      <c r="AM216" t="str">
        <f t="shared" si="191"/>
        <v/>
      </c>
      <c r="AN216" t="str">
        <f t="shared" si="192"/>
        <v/>
      </c>
      <c r="AO216" t="str">
        <f t="shared" si="193"/>
        <v/>
      </c>
      <c r="AP216" t="str">
        <f t="shared" si="194"/>
        <v/>
      </c>
      <c r="AQ216" t="str">
        <f t="shared" si="195"/>
        <v/>
      </c>
      <c r="AR216" t="str">
        <f t="shared" si="196"/>
        <v/>
      </c>
      <c r="AS216" t="str">
        <f t="shared" si="197"/>
        <v/>
      </c>
      <c r="AT216" t="str">
        <f t="shared" si="198"/>
        <v/>
      </c>
      <c r="AU216" t="str">
        <f t="shared" si="199"/>
        <v/>
      </c>
      <c r="AV216" t="str">
        <f t="shared" si="200"/>
        <v/>
      </c>
      <c r="AW216" t="str">
        <f t="shared" si="201"/>
        <v/>
      </c>
      <c r="AX216" t="str">
        <f t="shared" si="202"/>
        <v>Gazdasági matematika II. (604, web)</v>
      </c>
      <c r="AY216" s="2">
        <v>221</v>
      </c>
      <c r="AZ216" s="2">
        <v>2</v>
      </c>
      <c r="BA216" s="18">
        <f>VLOOKUP(AY216,segéd!$F$9:$G$38,2,FALSE)</f>
        <v>46074</v>
      </c>
      <c r="BB216" s="2" t="str">
        <f>VLOOKUP(AZ216,segéd!$F$1:$G$7,2,FALSE)</f>
        <v>9.45-11.15</v>
      </c>
      <c r="BC216" t="s">
        <v>33</v>
      </c>
      <c r="BD216" t="s">
        <v>8</v>
      </c>
      <c r="BE216" t="s">
        <v>164</v>
      </c>
      <c r="BG216" s="2">
        <v>604</v>
      </c>
      <c r="BH216" s="2" t="s">
        <v>66</v>
      </c>
      <c r="BI216" s="30" t="s">
        <v>2035</v>
      </c>
      <c r="BJ216" s="2">
        <f t="shared" si="203"/>
        <v>63</v>
      </c>
      <c r="BK216" s="2" t="str">
        <f>IF(BF216="","",VLOOKUP(BC216,segéd!O:P,2,FALSE))</f>
        <v/>
      </c>
      <c r="BL216" s="2">
        <f>IF(BG216="","",VLOOKUP(BC216,segéd!T:U,2,FALSE))</f>
        <v>63</v>
      </c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>
        <v>74</v>
      </c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Y216" s="2"/>
    </row>
    <row r="217" spans="1:106" x14ac:dyDescent="0.3">
      <c r="A217" t="str">
        <f t="shared" si="153"/>
        <v>2212</v>
      </c>
      <c r="B217" t="str">
        <f t="shared" si="154"/>
        <v xml:space="preserve">Karbantartás elmélet (web) </v>
      </c>
      <c r="C217" t="str">
        <f t="shared" si="155"/>
        <v>4042212</v>
      </c>
      <c r="D217" t="str">
        <f t="shared" si="156"/>
        <v>Karbantartás elmélet (web) 7</v>
      </c>
      <c r="E217" t="str">
        <f t="shared" si="157"/>
        <v>Lukács András2212</v>
      </c>
      <c r="F217" s="24" t="str">
        <f t="shared" si="158"/>
        <v>Karbantartás elmélet (Tb. 404, web)</v>
      </c>
      <c r="G217" t="str">
        <f t="shared" si="159"/>
        <v/>
      </c>
      <c r="H217" t="str">
        <f t="shared" si="160"/>
        <v/>
      </c>
      <c r="I217" t="str">
        <f t="shared" si="161"/>
        <v/>
      </c>
      <c r="J217" t="str">
        <f t="shared" si="162"/>
        <v/>
      </c>
      <c r="K217" t="str">
        <f t="shared" si="163"/>
        <v/>
      </c>
      <c r="L217" t="str">
        <f t="shared" si="164"/>
        <v/>
      </c>
      <c r="M217" t="str">
        <f t="shared" si="165"/>
        <v/>
      </c>
      <c r="N217" t="str">
        <f t="shared" si="166"/>
        <v/>
      </c>
      <c r="O217" t="str">
        <f t="shared" si="167"/>
        <v/>
      </c>
      <c r="P217" t="str">
        <f t="shared" si="168"/>
        <v/>
      </c>
      <c r="Q217" t="str">
        <f t="shared" si="169"/>
        <v/>
      </c>
      <c r="R217" t="str">
        <f t="shared" si="170"/>
        <v/>
      </c>
      <c r="S217" t="str">
        <f t="shared" si="171"/>
        <v/>
      </c>
      <c r="T217" t="str">
        <f t="shared" si="172"/>
        <v/>
      </c>
      <c r="U217" t="str">
        <f t="shared" si="173"/>
        <v/>
      </c>
      <c r="V217" t="str">
        <f t="shared" si="174"/>
        <v/>
      </c>
      <c r="W217" t="str">
        <f t="shared" si="175"/>
        <v/>
      </c>
      <c r="X217" t="str">
        <f t="shared" si="176"/>
        <v/>
      </c>
      <c r="Y217" t="str">
        <f t="shared" si="177"/>
        <v>Karbantartás elmélet (, web)</v>
      </c>
      <c r="Z217" t="str">
        <f t="shared" si="178"/>
        <v/>
      </c>
      <c r="AA217" t="str">
        <f t="shared" si="179"/>
        <v/>
      </c>
      <c r="AB217" t="str">
        <f t="shared" si="180"/>
        <v/>
      </c>
      <c r="AC217" t="str">
        <f t="shared" si="181"/>
        <v/>
      </c>
      <c r="AD217" t="str">
        <f t="shared" si="182"/>
        <v/>
      </c>
      <c r="AE217" t="str">
        <f t="shared" si="183"/>
        <v/>
      </c>
      <c r="AF217" t="str">
        <f t="shared" si="184"/>
        <v/>
      </c>
      <c r="AG217" t="str">
        <f t="shared" si="185"/>
        <v/>
      </c>
      <c r="AH217" t="str">
        <f t="shared" si="186"/>
        <v/>
      </c>
      <c r="AI217" t="str">
        <f t="shared" si="187"/>
        <v/>
      </c>
      <c r="AJ217" t="str">
        <f t="shared" si="188"/>
        <v/>
      </c>
      <c r="AK217" t="str">
        <f t="shared" si="189"/>
        <v/>
      </c>
      <c r="AL217" t="str">
        <f t="shared" si="190"/>
        <v/>
      </c>
      <c r="AM217" t="str">
        <f t="shared" si="191"/>
        <v/>
      </c>
      <c r="AN217" t="str">
        <f t="shared" si="192"/>
        <v/>
      </c>
      <c r="AO217" t="str">
        <f t="shared" si="193"/>
        <v/>
      </c>
      <c r="AP217" t="str">
        <f t="shared" si="194"/>
        <v/>
      </c>
      <c r="AQ217" t="str">
        <f t="shared" si="195"/>
        <v/>
      </c>
      <c r="AR217" t="str">
        <f t="shared" si="196"/>
        <v/>
      </c>
      <c r="AS217" t="str">
        <f t="shared" si="197"/>
        <v/>
      </c>
      <c r="AT217" t="str">
        <f t="shared" si="198"/>
        <v/>
      </c>
      <c r="AU217" t="str">
        <f t="shared" si="199"/>
        <v>2212</v>
      </c>
      <c r="AV217" t="str">
        <f t="shared" si="200"/>
        <v/>
      </c>
      <c r="AW217" t="str">
        <f t="shared" si="201"/>
        <v/>
      </c>
      <c r="AX217" t="str">
        <f t="shared" si="202"/>
        <v>Karbantartás elmélet (404, web)</v>
      </c>
      <c r="AY217" s="2">
        <v>221</v>
      </c>
      <c r="AZ217" s="2">
        <v>2</v>
      </c>
      <c r="BA217" s="18">
        <f>VLOOKUP(AY217,segéd!$F$9:$G$38,2,FALSE)</f>
        <v>46074</v>
      </c>
      <c r="BB217" s="2" t="str">
        <f>VLOOKUP(AZ217,segéd!$F$1:$G$7,2,FALSE)</f>
        <v>9.45-11.15</v>
      </c>
      <c r="BC217" t="s">
        <v>406</v>
      </c>
      <c r="BD217" t="s">
        <v>502</v>
      </c>
      <c r="BE217" t="s">
        <v>164</v>
      </c>
      <c r="BG217" s="2">
        <v>404</v>
      </c>
      <c r="BH217" s="2" t="s">
        <v>66</v>
      </c>
      <c r="BI217" s="30" t="s">
        <v>1936</v>
      </c>
      <c r="BJ217" s="2">
        <f t="shared" si="203"/>
        <v>7</v>
      </c>
      <c r="BK217" s="2" t="str">
        <f>IF(BF217="","",VLOOKUP(BC217,segéd!O:P,2,FALSE))</f>
        <v/>
      </c>
      <c r="BL217" s="2">
        <f>IF(BG217="","",VLOOKUP(BC217,segéd!T:U,2,FALSE))</f>
        <v>7</v>
      </c>
      <c r="BM217" s="2"/>
      <c r="BN217" s="2"/>
      <c r="BO217" s="2"/>
      <c r="BP217" s="2"/>
      <c r="BQ217" s="2"/>
      <c r="BR217" s="2"/>
      <c r="BS217" s="2"/>
      <c r="BT217" s="2"/>
      <c r="BU217" s="2"/>
      <c r="CA217" s="2"/>
      <c r="CD217" s="2"/>
      <c r="CE217" s="2"/>
      <c r="CF217" s="19"/>
      <c r="CG217" s="2"/>
      <c r="CP217" s="2"/>
      <c r="CQ217" s="2"/>
      <c r="CR217" s="2"/>
      <c r="CS217" s="2"/>
      <c r="CU217" s="2"/>
      <c r="CV217" s="2"/>
      <c r="CZ217" s="2">
        <v>9</v>
      </c>
      <c r="DA217" s="19"/>
    </row>
    <row r="218" spans="1:106" x14ac:dyDescent="0.3">
      <c r="A218" t="str">
        <f t="shared" si="153"/>
        <v>2052212</v>
      </c>
      <c r="B218" t="str">
        <f t="shared" si="154"/>
        <v>Külker. és értékesítéstechnika (Bp.-ről web) 9</v>
      </c>
      <c r="C218" t="str">
        <f t="shared" si="155"/>
        <v>6052212</v>
      </c>
      <c r="D218" t="str">
        <f t="shared" si="156"/>
        <v>Külker. és értékesítéstechnika (Bp.-ről web) 16</v>
      </c>
      <c r="E218" t="str">
        <f t="shared" si="157"/>
        <v>Vigh László2212</v>
      </c>
      <c r="F218" s="24" t="str">
        <f t="shared" si="158"/>
        <v>Külker. és értékesítéstechnika (Bp. 205, Bp.-ről web)</v>
      </c>
      <c r="G218" t="str">
        <f t="shared" si="159"/>
        <v/>
      </c>
      <c r="H218" t="str">
        <f t="shared" si="160"/>
        <v/>
      </c>
      <c r="I218" t="str">
        <f t="shared" si="161"/>
        <v/>
      </c>
      <c r="J218" t="str">
        <f t="shared" si="162"/>
        <v/>
      </c>
      <c r="K218" t="str">
        <f t="shared" si="163"/>
        <v/>
      </c>
      <c r="L218" t="str">
        <f t="shared" si="164"/>
        <v/>
      </c>
      <c r="M218" t="str">
        <f t="shared" si="165"/>
        <v/>
      </c>
      <c r="N218" t="str">
        <f t="shared" si="166"/>
        <v/>
      </c>
      <c r="O218" t="str">
        <f t="shared" si="167"/>
        <v/>
      </c>
      <c r="P218" t="str">
        <f t="shared" si="168"/>
        <v/>
      </c>
      <c r="Q218" t="str">
        <f t="shared" si="169"/>
        <v/>
      </c>
      <c r="R218" t="str">
        <f t="shared" si="170"/>
        <v/>
      </c>
      <c r="S218" t="str">
        <f t="shared" si="171"/>
        <v/>
      </c>
      <c r="T218" t="str">
        <f t="shared" si="172"/>
        <v/>
      </c>
      <c r="U218" t="str">
        <f t="shared" si="173"/>
        <v/>
      </c>
      <c r="V218" t="str">
        <f t="shared" si="174"/>
        <v>2212</v>
      </c>
      <c r="W218" t="str">
        <f t="shared" si="175"/>
        <v>2212</v>
      </c>
      <c r="X218" t="str">
        <f t="shared" si="176"/>
        <v>2212</v>
      </c>
      <c r="Y218" t="str">
        <f t="shared" si="177"/>
        <v>Külker. és értékesítéstechnika (205, Bp.-ről web)</v>
      </c>
      <c r="Z218" t="str">
        <f t="shared" si="178"/>
        <v/>
      </c>
      <c r="AA218" t="str">
        <f t="shared" si="179"/>
        <v/>
      </c>
      <c r="AB218" t="str">
        <f t="shared" si="180"/>
        <v/>
      </c>
      <c r="AC218" t="str">
        <f t="shared" si="181"/>
        <v/>
      </c>
      <c r="AD218" t="str">
        <f t="shared" si="182"/>
        <v/>
      </c>
      <c r="AE218" t="str">
        <f t="shared" si="183"/>
        <v/>
      </c>
      <c r="AF218" t="str">
        <f t="shared" si="184"/>
        <v/>
      </c>
      <c r="AG218" t="str">
        <f t="shared" si="185"/>
        <v/>
      </c>
      <c r="AH218" t="str">
        <f t="shared" si="186"/>
        <v/>
      </c>
      <c r="AI218" t="str">
        <f t="shared" si="187"/>
        <v/>
      </c>
      <c r="AJ218" t="str">
        <f t="shared" si="188"/>
        <v/>
      </c>
      <c r="AK218" t="str">
        <f t="shared" si="189"/>
        <v/>
      </c>
      <c r="AL218" t="str">
        <f t="shared" si="190"/>
        <v/>
      </c>
      <c r="AM218" t="str">
        <f t="shared" si="191"/>
        <v/>
      </c>
      <c r="AN218" t="str">
        <f t="shared" si="192"/>
        <v/>
      </c>
      <c r="AO218" t="str">
        <f t="shared" si="193"/>
        <v>2212</v>
      </c>
      <c r="AP218" t="str">
        <f t="shared" si="194"/>
        <v>2212</v>
      </c>
      <c r="AQ218" t="str">
        <f t="shared" si="195"/>
        <v>2212</v>
      </c>
      <c r="AR218" t="str">
        <f t="shared" si="196"/>
        <v/>
      </c>
      <c r="AS218" t="str">
        <f t="shared" si="197"/>
        <v/>
      </c>
      <c r="AT218" t="str">
        <f t="shared" si="198"/>
        <v/>
      </c>
      <c r="AU218" t="str">
        <f t="shared" si="199"/>
        <v/>
      </c>
      <c r="AV218" t="str">
        <f t="shared" si="200"/>
        <v/>
      </c>
      <c r="AW218" t="str">
        <f t="shared" si="201"/>
        <v/>
      </c>
      <c r="AX218" t="str">
        <f t="shared" si="202"/>
        <v>Külker. és értékesítéstechnika (605, Bp.-ről web)</v>
      </c>
      <c r="AY218" s="2">
        <v>221</v>
      </c>
      <c r="AZ218" s="2">
        <v>2</v>
      </c>
      <c r="BA218" s="18">
        <f>VLOOKUP(AY218,segéd!$F$9:$G$38,2,FALSE)</f>
        <v>46074</v>
      </c>
      <c r="BB218" s="2" t="str">
        <f>VLOOKUP(AZ218,segéd!$F$1:$G$7,2,FALSE)</f>
        <v>9.45-11.15</v>
      </c>
      <c r="BC218" t="s">
        <v>170</v>
      </c>
      <c r="BD218" t="s">
        <v>35</v>
      </c>
      <c r="BE218" t="s">
        <v>167</v>
      </c>
      <c r="BF218" s="19">
        <v>205</v>
      </c>
      <c r="BG218" s="2">
        <v>605</v>
      </c>
      <c r="BH218" s="19" t="s">
        <v>75</v>
      </c>
      <c r="BI218" s="30" t="s">
        <v>1950</v>
      </c>
      <c r="BJ218" s="2">
        <f t="shared" si="203"/>
        <v>25</v>
      </c>
      <c r="BK218" s="2">
        <f>IF(BF218="","",VLOOKUP(BC218,segéd!O:P,2,FALSE))</f>
        <v>9</v>
      </c>
      <c r="BL218" s="2">
        <f>IF(BG218="","",VLOOKUP(BC218,segéd!T:U,2,FALSE))</f>
        <v>16</v>
      </c>
      <c r="BP218" s="2"/>
      <c r="BQ218" s="2"/>
      <c r="BR218" s="2"/>
      <c r="BV218" s="2"/>
      <c r="BW218" s="2"/>
      <c r="BX218" s="2"/>
      <c r="BY218" s="2"/>
      <c r="BZ218" s="2"/>
      <c r="CA218" s="2"/>
      <c r="CB218" s="2">
        <v>5</v>
      </c>
      <c r="CC218" s="2">
        <v>8</v>
      </c>
      <c r="CD218" s="2">
        <v>3</v>
      </c>
      <c r="CH218" s="2"/>
      <c r="CI218" s="2"/>
      <c r="CM218" s="2"/>
      <c r="CN218" s="2"/>
      <c r="CO218" s="2"/>
      <c r="CP218" s="2"/>
      <c r="CR218" s="2"/>
      <c r="CS218" s="2"/>
      <c r="CT218" s="2">
        <v>6</v>
      </c>
      <c r="CU218" s="2">
        <v>6</v>
      </c>
      <c r="CV218" s="2">
        <v>7</v>
      </c>
      <c r="CY218" s="2"/>
    </row>
    <row r="219" spans="1:106" x14ac:dyDescent="0.3">
      <c r="A219" t="str">
        <f t="shared" si="153"/>
        <v>2212</v>
      </c>
      <c r="B219" t="str">
        <f t="shared" si="154"/>
        <v xml:space="preserve">Lézeres anyagmegmunkálás (web) </v>
      </c>
      <c r="C219" t="str">
        <f t="shared" si="155"/>
        <v>32212</v>
      </c>
      <c r="D219" t="str">
        <f t="shared" si="156"/>
        <v>Lézeres anyagmegmunkálás (web) 9</v>
      </c>
      <c r="E219" t="str">
        <f t="shared" si="157"/>
        <v>Palotai Péter2212</v>
      </c>
      <c r="F219" s="24" t="str">
        <f t="shared" si="158"/>
        <v>Lézeres anyagmegmunkálás (Tb. 3, web)</v>
      </c>
      <c r="G219" t="str">
        <f t="shared" si="159"/>
        <v/>
      </c>
      <c r="H219" t="str">
        <f t="shared" si="160"/>
        <v/>
      </c>
      <c r="I219" t="str">
        <f t="shared" si="161"/>
        <v/>
      </c>
      <c r="J219" t="str">
        <f t="shared" si="162"/>
        <v/>
      </c>
      <c r="K219" t="str">
        <f t="shared" si="163"/>
        <v/>
      </c>
      <c r="L219" t="str">
        <f t="shared" si="164"/>
        <v/>
      </c>
      <c r="M219" t="str">
        <f t="shared" si="165"/>
        <v/>
      </c>
      <c r="N219" t="str">
        <f t="shared" si="166"/>
        <v/>
      </c>
      <c r="O219" t="str">
        <f t="shared" si="167"/>
        <v/>
      </c>
      <c r="P219" t="str">
        <f t="shared" si="168"/>
        <v/>
      </c>
      <c r="Q219" t="str">
        <f t="shared" si="169"/>
        <v/>
      </c>
      <c r="R219" t="str">
        <f t="shared" si="170"/>
        <v/>
      </c>
      <c r="S219" t="str">
        <f t="shared" si="171"/>
        <v/>
      </c>
      <c r="T219" t="str">
        <f t="shared" si="172"/>
        <v/>
      </c>
      <c r="U219" t="str">
        <f t="shared" si="173"/>
        <v/>
      </c>
      <c r="V219" t="str">
        <f t="shared" si="174"/>
        <v/>
      </c>
      <c r="W219" t="str">
        <f t="shared" si="175"/>
        <v/>
      </c>
      <c r="X219" t="str">
        <f t="shared" si="176"/>
        <v/>
      </c>
      <c r="Y219" t="str">
        <f t="shared" si="177"/>
        <v>Lézeres anyagmegmunkálás (, web)</v>
      </c>
      <c r="Z219" t="str">
        <f t="shared" si="178"/>
        <v/>
      </c>
      <c r="AA219" t="str">
        <f t="shared" si="179"/>
        <v/>
      </c>
      <c r="AB219" t="str">
        <f t="shared" si="180"/>
        <v/>
      </c>
      <c r="AC219" t="str">
        <f t="shared" si="181"/>
        <v/>
      </c>
      <c r="AD219" t="str">
        <f t="shared" si="182"/>
        <v/>
      </c>
      <c r="AE219" t="str">
        <f t="shared" si="183"/>
        <v/>
      </c>
      <c r="AF219" t="str">
        <f t="shared" si="184"/>
        <v/>
      </c>
      <c r="AG219" t="str">
        <f t="shared" si="185"/>
        <v/>
      </c>
      <c r="AH219" t="str">
        <f t="shared" si="186"/>
        <v/>
      </c>
      <c r="AI219" t="str">
        <f t="shared" si="187"/>
        <v/>
      </c>
      <c r="AJ219" t="str">
        <f t="shared" si="188"/>
        <v/>
      </c>
      <c r="AK219" t="str">
        <f t="shared" si="189"/>
        <v/>
      </c>
      <c r="AL219" t="str">
        <f t="shared" si="190"/>
        <v/>
      </c>
      <c r="AM219" t="str">
        <f t="shared" si="191"/>
        <v/>
      </c>
      <c r="AN219" t="str">
        <f t="shared" si="192"/>
        <v/>
      </c>
      <c r="AO219" t="str">
        <f t="shared" si="193"/>
        <v/>
      </c>
      <c r="AP219" t="str">
        <f t="shared" si="194"/>
        <v/>
      </c>
      <c r="AQ219" t="str">
        <f t="shared" si="195"/>
        <v/>
      </c>
      <c r="AR219" t="str">
        <f t="shared" si="196"/>
        <v/>
      </c>
      <c r="AS219" t="str">
        <f t="shared" si="197"/>
        <v/>
      </c>
      <c r="AT219" t="str">
        <f t="shared" si="198"/>
        <v/>
      </c>
      <c r="AU219" t="str">
        <f t="shared" si="199"/>
        <v/>
      </c>
      <c r="AV219" t="str">
        <f t="shared" si="200"/>
        <v>2212</v>
      </c>
      <c r="AW219" t="str">
        <f t="shared" si="201"/>
        <v/>
      </c>
      <c r="AX219" t="str">
        <f t="shared" si="202"/>
        <v>Lézeres anyagmegmunkálás (3, web)</v>
      </c>
      <c r="AY219" s="2">
        <v>221</v>
      </c>
      <c r="AZ219" s="2">
        <v>2</v>
      </c>
      <c r="BA219" s="18">
        <f>VLOOKUP(AY219,segéd!$F$9:$G$38,2,FALSE)</f>
        <v>46074</v>
      </c>
      <c r="BB219" s="2" t="str">
        <f>VLOOKUP(AZ219,segéd!$F$1:$G$7,2,FALSE)</f>
        <v>9.45-11.15</v>
      </c>
      <c r="BC219" t="s">
        <v>500</v>
      </c>
      <c r="BD219" t="s">
        <v>301</v>
      </c>
      <c r="BE219" t="s">
        <v>164</v>
      </c>
      <c r="BG219" s="2">
        <v>3</v>
      </c>
      <c r="BH219" s="2" t="s">
        <v>66</v>
      </c>
      <c r="BI219" s="30" t="s">
        <v>1937</v>
      </c>
      <c r="BJ219" s="2">
        <f t="shared" si="203"/>
        <v>9</v>
      </c>
      <c r="BK219" s="2" t="str">
        <f>IF(BF219="","",VLOOKUP(BC219,segéd!O:P,2,FALSE))</f>
        <v/>
      </c>
      <c r="BL219" s="2">
        <f>IF(BG219="","",VLOOKUP(BC219,segéd!T:U,2,FALSE))</f>
        <v>9</v>
      </c>
      <c r="BM219" s="2"/>
      <c r="BN219" s="2"/>
      <c r="BO219" s="2"/>
      <c r="BP219" s="2"/>
      <c r="BQ219" s="2"/>
      <c r="BR219" s="2"/>
      <c r="BS219" s="2"/>
      <c r="BT219" s="2"/>
      <c r="BU219" s="2"/>
      <c r="CA219" s="2"/>
      <c r="CD219" s="2"/>
      <c r="CE219" s="2"/>
      <c r="CF219" s="19"/>
      <c r="CG219" s="2"/>
      <c r="CP219" s="2"/>
      <c r="CR219" s="2"/>
      <c r="CS219" s="2"/>
      <c r="CU219" s="2"/>
      <c r="CV219" s="2"/>
      <c r="DA219" s="19">
        <v>13</v>
      </c>
    </row>
    <row r="220" spans="1:106" x14ac:dyDescent="0.3">
      <c r="A220" t="str">
        <f t="shared" si="153"/>
        <v>2082212</v>
      </c>
      <c r="B220" t="str">
        <f t="shared" si="154"/>
        <v>Marketingpszichológia (Bp.-ről web) 16</v>
      </c>
      <c r="C220" t="str">
        <f t="shared" si="155"/>
        <v>otthon2212</v>
      </c>
      <c r="D220" t="str">
        <f t="shared" si="156"/>
        <v>Marketingpszichológia (Bp.-ről web) 3</v>
      </c>
      <c r="E220" t="str">
        <f t="shared" si="157"/>
        <v>Papp Vanda2212</v>
      </c>
      <c r="F220" s="24" t="str">
        <f t="shared" si="158"/>
        <v>Marketingpszichológia (Bp. 208, Bp.-ről web)</v>
      </c>
      <c r="G220" t="str">
        <f t="shared" si="159"/>
        <v/>
      </c>
      <c r="H220" t="str">
        <f t="shared" si="160"/>
        <v/>
      </c>
      <c r="I220" t="str">
        <f t="shared" si="161"/>
        <v/>
      </c>
      <c r="J220" t="str">
        <f t="shared" si="162"/>
        <v/>
      </c>
      <c r="K220" t="str">
        <f t="shared" si="163"/>
        <v/>
      </c>
      <c r="L220" t="str">
        <f t="shared" si="164"/>
        <v/>
      </c>
      <c r="M220" t="str">
        <f t="shared" si="165"/>
        <v/>
      </c>
      <c r="N220" t="str">
        <f t="shared" si="166"/>
        <v/>
      </c>
      <c r="O220" t="str">
        <f t="shared" si="167"/>
        <v/>
      </c>
      <c r="P220" t="str">
        <f t="shared" si="168"/>
        <v/>
      </c>
      <c r="Q220" t="str">
        <f t="shared" si="169"/>
        <v>2212</v>
      </c>
      <c r="R220" t="str">
        <f t="shared" si="170"/>
        <v/>
      </c>
      <c r="S220" t="str">
        <f t="shared" si="171"/>
        <v/>
      </c>
      <c r="T220" t="str">
        <f t="shared" si="172"/>
        <v/>
      </c>
      <c r="U220" t="str">
        <f t="shared" si="173"/>
        <v/>
      </c>
      <c r="V220" t="str">
        <f t="shared" si="174"/>
        <v/>
      </c>
      <c r="W220" t="str">
        <f t="shared" si="175"/>
        <v/>
      </c>
      <c r="X220" t="str">
        <f t="shared" si="176"/>
        <v/>
      </c>
      <c r="Y220" t="str">
        <f t="shared" si="177"/>
        <v>Marketingpszichológia (208, Bp.-ről web)</v>
      </c>
      <c r="Z220" t="str">
        <f t="shared" si="178"/>
        <v/>
      </c>
      <c r="AA220" t="str">
        <f t="shared" si="179"/>
        <v/>
      </c>
      <c r="AB220" t="str">
        <f t="shared" si="180"/>
        <v/>
      </c>
      <c r="AC220" t="str">
        <f t="shared" si="181"/>
        <v/>
      </c>
      <c r="AD220" t="str">
        <f t="shared" si="182"/>
        <v/>
      </c>
      <c r="AE220" t="str">
        <f t="shared" si="183"/>
        <v/>
      </c>
      <c r="AF220" t="str">
        <f t="shared" si="184"/>
        <v/>
      </c>
      <c r="AG220" t="str">
        <f t="shared" si="185"/>
        <v/>
      </c>
      <c r="AH220" t="str">
        <f t="shared" si="186"/>
        <v/>
      </c>
      <c r="AI220" t="str">
        <f t="shared" si="187"/>
        <v>2212</v>
      </c>
      <c r="AJ220" t="str">
        <f t="shared" si="188"/>
        <v/>
      </c>
      <c r="AK220" t="str">
        <f t="shared" si="189"/>
        <v/>
      </c>
      <c r="AL220" t="str">
        <f t="shared" si="190"/>
        <v/>
      </c>
      <c r="AM220" t="str">
        <f t="shared" si="191"/>
        <v/>
      </c>
      <c r="AN220" t="str">
        <f t="shared" si="192"/>
        <v/>
      </c>
      <c r="AO220" t="str">
        <f t="shared" si="193"/>
        <v/>
      </c>
      <c r="AP220" t="str">
        <f t="shared" si="194"/>
        <v/>
      </c>
      <c r="AQ220" t="str">
        <f t="shared" si="195"/>
        <v/>
      </c>
      <c r="AR220" t="str">
        <f t="shared" si="196"/>
        <v/>
      </c>
      <c r="AS220" t="str">
        <f t="shared" si="197"/>
        <v/>
      </c>
      <c r="AT220" t="str">
        <f t="shared" si="198"/>
        <v/>
      </c>
      <c r="AU220" t="str">
        <f t="shared" si="199"/>
        <v/>
      </c>
      <c r="AV220" t="str">
        <f t="shared" si="200"/>
        <v/>
      </c>
      <c r="AW220" t="str">
        <f t="shared" si="201"/>
        <v/>
      </c>
      <c r="AX220" t="str">
        <f t="shared" si="202"/>
        <v>Marketingpszichológia (otthon, Bp.-ről web)</v>
      </c>
      <c r="AY220" s="2">
        <v>221</v>
      </c>
      <c r="AZ220" s="2">
        <v>2</v>
      </c>
      <c r="BA220" s="18">
        <f>VLOOKUP(AY220,segéd!$F$9:$G$38,2,FALSE)</f>
        <v>46074</v>
      </c>
      <c r="BB220" s="2" t="str">
        <f>VLOOKUP(AZ220,segéd!$F$1:$G$7,2,FALSE)</f>
        <v>9.45-11.15</v>
      </c>
      <c r="BC220" t="s">
        <v>292</v>
      </c>
      <c r="BD220" t="s">
        <v>433</v>
      </c>
      <c r="BE220" t="s">
        <v>167</v>
      </c>
      <c r="BF220" s="19">
        <v>208</v>
      </c>
      <c r="BG220" s="2" t="s">
        <v>484</v>
      </c>
      <c r="BH220" s="19" t="s">
        <v>75</v>
      </c>
      <c r="BI220" s="30" t="s">
        <v>1984</v>
      </c>
      <c r="BJ220" s="2">
        <f t="shared" si="203"/>
        <v>19</v>
      </c>
      <c r="BK220" s="2">
        <f>IF(BF220="","",VLOOKUP(BC220,segéd!O:P,2,FALSE))</f>
        <v>16</v>
      </c>
      <c r="BL220" s="2">
        <f>IF(BG220="","",VLOOKUP(BC220,segéd!T:U,2,FALSE))</f>
        <v>3</v>
      </c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>
        <v>13</v>
      </c>
      <c r="BX220" s="2"/>
      <c r="BY220" s="2"/>
      <c r="BZ220" s="2"/>
      <c r="CA220" s="2"/>
      <c r="CB220" s="2"/>
      <c r="CC220" s="2"/>
      <c r="CD220" s="2"/>
      <c r="CE220" s="2"/>
      <c r="CG220" s="2"/>
      <c r="CH220" s="2"/>
      <c r="CI220" s="2"/>
      <c r="CJ220" s="2"/>
      <c r="CK220" s="2"/>
      <c r="CM220" s="2"/>
      <c r="CN220" s="2">
        <v>2</v>
      </c>
      <c r="CO220" s="2"/>
      <c r="CP220" s="2"/>
      <c r="CR220" s="2"/>
      <c r="CS220" s="2"/>
      <c r="CT220" s="2"/>
      <c r="CU220" s="2"/>
      <c r="CV220" s="2"/>
      <c r="CY220" s="2"/>
    </row>
    <row r="221" spans="1:106" x14ac:dyDescent="0.3">
      <c r="A221" t="str">
        <f t="shared" si="153"/>
        <v>2212</v>
      </c>
      <c r="B221" t="str">
        <f t="shared" si="154"/>
        <v xml:space="preserve">Matematika II. (web) </v>
      </c>
      <c r="C221" t="str">
        <f t="shared" si="155"/>
        <v>5012212</v>
      </c>
      <c r="D221" t="str">
        <f t="shared" si="156"/>
        <v>Matematika II. (web) 111</v>
      </c>
      <c r="E221" t="str">
        <f t="shared" si="157"/>
        <v>Brunner Zsuzsanna2212</v>
      </c>
      <c r="F221" s="24" t="str">
        <f t="shared" si="158"/>
        <v>Matematika II. (Tb. 501, web)</v>
      </c>
      <c r="G221" t="str">
        <f t="shared" si="159"/>
        <v/>
      </c>
      <c r="H221" t="str">
        <f t="shared" si="160"/>
        <v/>
      </c>
      <c r="I221" t="str">
        <f t="shared" si="161"/>
        <v/>
      </c>
      <c r="J221" t="str">
        <f t="shared" si="162"/>
        <v/>
      </c>
      <c r="K221" t="str">
        <f t="shared" si="163"/>
        <v/>
      </c>
      <c r="L221" t="str">
        <f t="shared" si="164"/>
        <v/>
      </c>
      <c r="M221" t="str">
        <f t="shared" si="165"/>
        <v/>
      </c>
      <c r="N221" t="str">
        <f t="shared" si="166"/>
        <v/>
      </c>
      <c r="O221" t="str">
        <f t="shared" si="167"/>
        <v/>
      </c>
      <c r="P221" t="str">
        <f t="shared" si="168"/>
        <v/>
      </c>
      <c r="Q221" t="str">
        <f t="shared" si="169"/>
        <v/>
      </c>
      <c r="R221" t="str">
        <f t="shared" si="170"/>
        <v/>
      </c>
      <c r="S221" t="str">
        <f t="shared" si="171"/>
        <v/>
      </c>
      <c r="T221" t="str">
        <f t="shared" si="172"/>
        <v/>
      </c>
      <c r="U221" t="str">
        <f t="shared" si="173"/>
        <v/>
      </c>
      <c r="V221" t="str">
        <f t="shared" si="174"/>
        <v/>
      </c>
      <c r="W221" t="str">
        <f t="shared" si="175"/>
        <v/>
      </c>
      <c r="X221" t="str">
        <f t="shared" si="176"/>
        <v/>
      </c>
      <c r="Y221" t="str">
        <f t="shared" si="177"/>
        <v>Matematika II. (, web)</v>
      </c>
      <c r="Z221" t="str">
        <f t="shared" si="178"/>
        <v/>
      </c>
      <c r="AA221" t="str">
        <f t="shared" si="179"/>
        <v/>
      </c>
      <c r="AB221" t="str">
        <f t="shared" si="180"/>
        <v>2212</v>
      </c>
      <c r="AC221" t="str">
        <f t="shared" si="181"/>
        <v>2212</v>
      </c>
      <c r="AD221" t="str">
        <f t="shared" si="182"/>
        <v/>
      </c>
      <c r="AE221" t="str">
        <f t="shared" si="183"/>
        <v/>
      </c>
      <c r="AF221" t="str">
        <f t="shared" si="184"/>
        <v/>
      </c>
      <c r="AG221" t="str">
        <f t="shared" si="185"/>
        <v/>
      </c>
      <c r="AH221" t="str">
        <f t="shared" si="186"/>
        <v/>
      </c>
      <c r="AI221" t="str">
        <f t="shared" si="187"/>
        <v/>
      </c>
      <c r="AJ221" t="str">
        <f t="shared" si="188"/>
        <v/>
      </c>
      <c r="AK221" t="str">
        <f t="shared" si="189"/>
        <v/>
      </c>
      <c r="AL221" t="str">
        <f t="shared" si="190"/>
        <v/>
      </c>
      <c r="AM221" t="str">
        <f t="shared" si="191"/>
        <v/>
      </c>
      <c r="AN221" t="str">
        <f t="shared" si="192"/>
        <v/>
      </c>
      <c r="AO221" t="str">
        <f t="shared" si="193"/>
        <v/>
      </c>
      <c r="AP221" t="str">
        <f t="shared" si="194"/>
        <v/>
      </c>
      <c r="AQ221" t="str">
        <f t="shared" si="195"/>
        <v/>
      </c>
      <c r="AR221" t="str">
        <f t="shared" si="196"/>
        <v/>
      </c>
      <c r="AS221" t="str">
        <f t="shared" si="197"/>
        <v/>
      </c>
      <c r="AT221" t="str">
        <f t="shared" si="198"/>
        <v/>
      </c>
      <c r="AU221" t="str">
        <f t="shared" si="199"/>
        <v/>
      </c>
      <c r="AV221" t="str">
        <f t="shared" si="200"/>
        <v/>
      </c>
      <c r="AW221" t="str">
        <f t="shared" si="201"/>
        <v/>
      </c>
      <c r="AX221" t="str">
        <f t="shared" si="202"/>
        <v>Matematika II. (501, web)</v>
      </c>
      <c r="AY221" s="2">
        <v>221</v>
      </c>
      <c r="AZ221" s="2">
        <v>2</v>
      </c>
      <c r="BA221" s="18">
        <f>VLOOKUP(AY221,segéd!$F$9:$G$38,2,FALSE)</f>
        <v>46074</v>
      </c>
      <c r="BB221" s="2" t="str">
        <f>VLOOKUP(AZ221,segéd!$F$1:$G$7,2,FALSE)</f>
        <v>9.45-11.15</v>
      </c>
      <c r="BC221" t="s">
        <v>77</v>
      </c>
      <c r="BD221" s="20" t="s">
        <v>20</v>
      </c>
      <c r="BE221" t="s">
        <v>164</v>
      </c>
      <c r="BG221" s="2">
        <v>501</v>
      </c>
      <c r="BH221" s="2" t="s">
        <v>66</v>
      </c>
      <c r="BI221" s="30" t="s">
        <v>1938</v>
      </c>
      <c r="BJ221" s="2">
        <f t="shared" si="203"/>
        <v>111</v>
      </c>
      <c r="BK221" s="2" t="str">
        <f>IF(BF221="","",VLOOKUP(BC221,segéd!O:P,2,FALSE))</f>
        <v/>
      </c>
      <c r="BL221" s="2">
        <f>IF(BG221="","",VLOOKUP(BC221,segéd!T:U,2,FALSE))</f>
        <v>111</v>
      </c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G221" s="2">
        <v>59</v>
      </c>
      <c r="CH221" s="2">
        <v>57</v>
      </c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Y221" s="2"/>
    </row>
    <row r="222" spans="1:106" x14ac:dyDescent="0.3">
      <c r="A222" t="str">
        <f t="shared" si="153"/>
        <v>2212</v>
      </c>
      <c r="B222" t="str">
        <f t="shared" si="154"/>
        <v xml:space="preserve">Minőségmenedzser feladatai (web) </v>
      </c>
      <c r="C222" t="str">
        <f t="shared" si="155"/>
        <v>4032212</v>
      </c>
      <c r="D222" t="str">
        <f t="shared" si="156"/>
        <v>Minőségmenedzser feladatai (web) 10</v>
      </c>
      <c r="E222" t="str">
        <f t="shared" si="157"/>
        <v>Szamosi Barna2212</v>
      </c>
      <c r="F222" s="24" t="str">
        <f t="shared" si="158"/>
        <v>Minőségmenedzser feladatai (Tb. 403, web)</v>
      </c>
      <c r="G222" t="str">
        <f t="shared" si="159"/>
        <v/>
      </c>
      <c r="H222" t="str">
        <f t="shared" si="160"/>
        <v/>
      </c>
      <c r="I222" t="str">
        <f t="shared" si="161"/>
        <v/>
      </c>
      <c r="J222" t="str">
        <f t="shared" si="162"/>
        <v/>
      </c>
      <c r="K222" t="str">
        <f t="shared" si="163"/>
        <v/>
      </c>
      <c r="L222" t="str">
        <f t="shared" si="164"/>
        <v/>
      </c>
      <c r="M222" t="str">
        <f t="shared" si="165"/>
        <v/>
      </c>
      <c r="N222" t="str">
        <f t="shared" si="166"/>
        <v/>
      </c>
      <c r="O222" t="str">
        <f t="shared" si="167"/>
        <v/>
      </c>
      <c r="P222" t="str">
        <f t="shared" si="168"/>
        <v/>
      </c>
      <c r="Q222" t="str">
        <f t="shared" si="169"/>
        <v/>
      </c>
      <c r="R222" t="str">
        <f t="shared" si="170"/>
        <v/>
      </c>
      <c r="S222" t="str">
        <f t="shared" si="171"/>
        <v/>
      </c>
      <c r="T222" t="str">
        <f t="shared" si="172"/>
        <v/>
      </c>
      <c r="U222" t="str">
        <f t="shared" si="173"/>
        <v/>
      </c>
      <c r="V222" t="str">
        <f t="shared" si="174"/>
        <v/>
      </c>
      <c r="W222" t="str">
        <f t="shared" si="175"/>
        <v/>
      </c>
      <c r="X222" t="str">
        <f t="shared" si="176"/>
        <v/>
      </c>
      <c r="Y222" t="str">
        <f t="shared" si="177"/>
        <v>Minőségmenedzser feladatai (, web)</v>
      </c>
      <c r="Z222" t="str">
        <f t="shared" si="178"/>
        <v/>
      </c>
      <c r="AA222" t="str">
        <f t="shared" si="179"/>
        <v/>
      </c>
      <c r="AB222" t="str">
        <f t="shared" si="180"/>
        <v/>
      </c>
      <c r="AC222" t="str">
        <f t="shared" si="181"/>
        <v/>
      </c>
      <c r="AD222" t="str">
        <f t="shared" si="182"/>
        <v/>
      </c>
      <c r="AE222" t="str">
        <f t="shared" si="183"/>
        <v/>
      </c>
      <c r="AF222" t="str">
        <f t="shared" si="184"/>
        <v/>
      </c>
      <c r="AG222" t="str">
        <f t="shared" si="185"/>
        <v/>
      </c>
      <c r="AH222" t="str">
        <f t="shared" si="186"/>
        <v/>
      </c>
      <c r="AI222" t="str">
        <f t="shared" si="187"/>
        <v/>
      </c>
      <c r="AJ222" t="str">
        <f t="shared" si="188"/>
        <v/>
      </c>
      <c r="AK222" t="str">
        <f t="shared" si="189"/>
        <v/>
      </c>
      <c r="AL222" t="str">
        <f t="shared" si="190"/>
        <v/>
      </c>
      <c r="AM222" t="str">
        <f t="shared" si="191"/>
        <v/>
      </c>
      <c r="AN222" t="str">
        <f t="shared" si="192"/>
        <v/>
      </c>
      <c r="AO222" t="str">
        <f t="shared" si="193"/>
        <v/>
      </c>
      <c r="AP222" t="str">
        <f t="shared" si="194"/>
        <v/>
      </c>
      <c r="AQ222" t="str">
        <f t="shared" si="195"/>
        <v/>
      </c>
      <c r="AR222" t="str">
        <f t="shared" si="196"/>
        <v/>
      </c>
      <c r="AS222" t="str">
        <f t="shared" si="197"/>
        <v/>
      </c>
      <c r="AT222" t="str">
        <f t="shared" si="198"/>
        <v>2212</v>
      </c>
      <c r="AU222" t="str">
        <f t="shared" si="199"/>
        <v/>
      </c>
      <c r="AV222" t="str">
        <f t="shared" si="200"/>
        <v/>
      </c>
      <c r="AW222" t="str">
        <f t="shared" si="201"/>
        <v/>
      </c>
      <c r="AX222" t="str">
        <f t="shared" si="202"/>
        <v>Minőségmenedzser feladatai (403, web)</v>
      </c>
      <c r="AY222" s="2">
        <v>221</v>
      </c>
      <c r="AZ222" s="2">
        <v>2</v>
      </c>
      <c r="BA222" s="18">
        <f>VLOOKUP(AY222,segéd!$F$9:$G$38,2,FALSE)</f>
        <v>46074</v>
      </c>
      <c r="BB222" s="2" t="str">
        <f>VLOOKUP(AZ222,segéd!$F$1:$G$7,2,FALSE)</f>
        <v>9.45-11.15</v>
      </c>
      <c r="BC222" t="s">
        <v>401</v>
      </c>
      <c r="BD222" s="20" t="s">
        <v>304</v>
      </c>
      <c r="BE222" t="s">
        <v>164</v>
      </c>
      <c r="BG222" s="2">
        <v>403</v>
      </c>
      <c r="BH222" s="2" t="s">
        <v>66</v>
      </c>
      <c r="BI222" s="30" t="s">
        <v>1985</v>
      </c>
      <c r="BJ222" s="2">
        <f t="shared" si="203"/>
        <v>10</v>
      </c>
      <c r="BK222" s="2" t="str">
        <f>IF(BF222="","",VLOOKUP(BC222,segéd!O:P,2,FALSE))</f>
        <v/>
      </c>
      <c r="BL222" s="2">
        <f>IF(BG222="","",VLOOKUP(BC222,segéd!T:U,2,FALSE))</f>
        <v>10</v>
      </c>
      <c r="BM222" s="2"/>
      <c r="BN222" s="2"/>
      <c r="BO222" s="2"/>
      <c r="BP222" s="2"/>
      <c r="BQ222" s="2"/>
      <c r="BR222" s="2"/>
      <c r="BS222" s="2"/>
      <c r="BT222" s="2"/>
      <c r="BU222" s="2"/>
      <c r="CA222" s="2"/>
      <c r="CD222" s="2"/>
      <c r="CE222" s="2"/>
      <c r="CF222" s="19"/>
      <c r="CG222" s="2"/>
      <c r="CH222" s="2"/>
      <c r="CI222" s="2"/>
      <c r="CP222" s="2"/>
      <c r="CQ222" s="2"/>
      <c r="CR222" s="2"/>
      <c r="CS222" s="2"/>
      <c r="CU222" s="2"/>
      <c r="CV222" s="2"/>
      <c r="CY222" s="19">
        <v>13</v>
      </c>
    </row>
    <row r="223" spans="1:106" x14ac:dyDescent="0.3">
      <c r="A223" t="str">
        <f t="shared" si="153"/>
        <v>2212</v>
      </c>
      <c r="B223" t="str">
        <f t="shared" si="154"/>
        <v xml:space="preserve">Mobil robotika és robot biztonságt. (web) </v>
      </c>
      <c r="C223" t="str">
        <f t="shared" si="155"/>
        <v>4022212</v>
      </c>
      <c r="D223" t="str">
        <f t="shared" si="156"/>
        <v>Mobil robotika és robot biztonságt. (web) 34</v>
      </c>
      <c r="E223" t="str">
        <f t="shared" si="157"/>
        <v>Szilágyi Zoltán2212</v>
      </c>
      <c r="F223" s="24" t="str">
        <f t="shared" si="158"/>
        <v>Mobil robotika és robot biztonságt. (Tb. 402, web)</v>
      </c>
      <c r="G223" t="str">
        <f t="shared" si="159"/>
        <v/>
      </c>
      <c r="H223" t="str">
        <f t="shared" si="160"/>
        <v/>
      </c>
      <c r="I223" t="str">
        <f t="shared" si="161"/>
        <v/>
      </c>
      <c r="J223" t="str">
        <f t="shared" si="162"/>
        <v/>
      </c>
      <c r="K223" t="str">
        <f t="shared" si="163"/>
        <v/>
      </c>
      <c r="L223" t="str">
        <f t="shared" si="164"/>
        <v/>
      </c>
      <c r="M223" t="str">
        <f t="shared" si="165"/>
        <v/>
      </c>
      <c r="N223" t="str">
        <f t="shared" si="166"/>
        <v/>
      </c>
      <c r="O223" t="str">
        <f t="shared" si="167"/>
        <v/>
      </c>
      <c r="P223" t="str">
        <f t="shared" si="168"/>
        <v/>
      </c>
      <c r="Q223" t="str">
        <f t="shared" si="169"/>
        <v/>
      </c>
      <c r="R223" t="str">
        <f t="shared" si="170"/>
        <v/>
      </c>
      <c r="S223" t="str">
        <f t="shared" si="171"/>
        <v/>
      </c>
      <c r="T223" t="str">
        <f t="shared" si="172"/>
        <v/>
      </c>
      <c r="U223" t="str">
        <f t="shared" si="173"/>
        <v/>
      </c>
      <c r="V223" t="str">
        <f t="shared" si="174"/>
        <v/>
      </c>
      <c r="W223" t="str">
        <f t="shared" si="175"/>
        <v/>
      </c>
      <c r="X223" t="str">
        <f t="shared" si="176"/>
        <v/>
      </c>
      <c r="Y223" t="str">
        <f t="shared" si="177"/>
        <v>Mobil robotika és robot biztonságt. (, web)</v>
      </c>
      <c r="Z223" t="str">
        <f t="shared" si="178"/>
        <v/>
      </c>
      <c r="AA223" t="str">
        <f t="shared" si="179"/>
        <v/>
      </c>
      <c r="AB223" t="str">
        <f t="shared" si="180"/>
        <v/>
      </c>
      <c r="AC223" t="str">
        <f t="shared" si="181"/>
        <v/>
      </c>
      <c r="AD223" t="str">
        <f t="shared" si="182"/>
        <v/>
      </c>
      <c r="AE223" t="str">
        <f t="shared" si="183"/>
        <v/>
      </c>
      <c r="AF223" t="str">
        <f t="shared" si="184"/>
        <v/>
      </c>
      <c r="AG223" t="str">
        <f t="shared" si="185"/>
        <v/>
      </c>
      <c r="AH223" t="str">
        <f t="shared" si="186"/>
        <v/>
      </c>
      <c r="AI223" t="str">
        <f t="shared" si="187"/>
        <v/>
      </c>
      <c r="AJ223" t="str">
        <f t="shared" si="188"/>
        <v/>
      </c>
      <c r="AK223" t="str">
        <f t="shared" si="189"/>
        <v/>
      </c>
      <c r="AL223" t="str">
        <f t="shared" si="190"/>
        <v/>
      </c>
      <c r="AM223" t="str">
        <f t="shared" si="191"/>
        <v/>
      </c>
      <c r="AN223" t="str">
        <f t="shared" si="192"/>
        <v/>
      </c>
      <c r="AO223" t="str">
        <f t="shared" si="193"/>
        <v/>
      </c>
      <c r="AP223" t="str">
        <f t="shared" si="194"/>
        <v/>
      </c>
      <c r="AQ223" t="str">
        <f t="shared" si="195"/>
        <v/>
      </c>
      <c r="AR223" t="str">
        <f t="shared" si="196"/>
        <v/>
      </c>
      <c r="AS223" t="str">
        <f t="shared" si="197"/>
        <v/>
      </c>
      <c r="AT223" t="str">
        <f t="shared" si="198"/>
        <v/>
      </c>
      <c r="AU223" t="str">
        <f t="shared" si="199"/>
        <v/>
      </c>
      <c r="AV223" t="str">
        <f t="shared" si="200"/>
        <v/>
      </c>
      <c r="AW223" t="str">
        <f t="shared" si="201"/>
        <v>2212</v>
      </c>
      <c r="AX223" t="str">
        <f t="shared" si="202"/>
        <v>Mobil robotika és robot biztonságt. (402, web)</v>
      </c>
      <c r="AY223" s="2">
        <v>221</v>
      </c>
      <c r="AZ223" s="2">
        <v>2</v>
      </c>
      <c r="BA223" s="18">
        <f>VLOOKUP(AY223,segéd!$F$9:$G$38,2,FALSE)</f>
        <v>46074</v>
      </c>
      <c r="BB223" s="2" t="str">
        <f>VLOOKUP(AZ223,segéd!$F$1:$G$7,2,FALSE)</f>
        <v>9.45-11.15</v>
      </c>
      <c r="BC223" t="s">
        <v>405</v>
      </c>
      <c r="BD223" t="s">
        <v>179</v>
      </c>
      <c r="BE223" t="s">
        <v>164</v>
      </c>
      <c r="BG223" s="2">
        <v>402</v>
      </c>
      <c r="BH223" s="2" t="s">
        <v>66</v>
      </c>
      <c r="BI223" s="30" t="s">
        <v>1940</v>
      </c>
      <c r="BJ223" s="2">
        <f t="shared" si="203"/>
        <v>34</v>
      </c>
      <c r="BK223" s="2" t="str">
        <f>IF(BF223="","",VLOOKUP(BC223,segéd!O:P,2,FALSE))</f>
        <v/>
      </c>
      <c r="BL223" s="2">
        <f>IF(BG223="","",VLOOKUP(BC223,segéd!T:U,2,FALSE))</f>
        <v>34</v>
      </c>
      <c r="BM223" s="2"/>
      <c r="BN223" s="2"/>
      <c r="BO223" s="2"/>
      <c r="BP223" s="2"/>
      <c r="BQ223" s="2"/>
      <c r="BR223" s="2"/>
      <c r="BS223" s="2"/>
      <c r="BT223" s="2"/>
      <c r="BU223" s="2"/>
      <c r="CA223" s="2"/>
      <c r="CD223" s="2"/>
      <c r="CE223" s="2"/>
      <c r="CF223" s="19"/>
      <c r="CG223" s="2"/>
      <c r="CP223" s="2"/>
      <c r="CQ223" s="2"/>
      <c r="CR223" s="2"/>
      <c r="CS223" s="2"/>
      <c r="CU223" s="2"/>
      <c r="CV223" s="2"/>
      <c r="DA223" s="19"/>
      <c r="DB223" s="2">
        <v>34</v>
      </c>
    </row>
    <row r="224" spans="1:106" x14ac:dyDescent="0.3">
      <c r="A224" t="str">
        <f t="shared" si="153"/>
        <v>2142212</v>
      </c>
      <c r="B224" t="str">
        <f t="shared" si="154"/>
        <v>Nemzetközi vállalatok működése (Tb.-ről web) 9</v>
      </c>
      <c r="C224" t="str">
        <f t="shared" si="155"/>
        <v>2152212</v>
      </c>
      <c r="D224" t="str">
        <f t="shared" si="156"/>
        <v>Nemzetközi vállalatok működése (Tb.-ről web) 15</v>
      </c>
      <c r="E224" t="str">
        <f t="shared" si="157"/>
        <v>Juhász Krisztina2212</v>
      </c>
      <c r="F224" s="24" t="str">
        <f t="shared" si="158"/>
        <v>Nemzetközi vállalatok működése (Tb. 215, Tb.-ről web)</v>
      </c>
      <c r="G224" t="str">
        <f t="shared" si="159"/>
        <v/>
      </c>
      <c r="H224" t="str">
        <f t="shared" si="160"/>
        <v/>
      </c>
      <c r="I224" t="str">
        <f t="shared" si="161"/>
        <v/>
      </c>
      <c r="J224" t="str">
        <f t="shared" si="162"/>
        <v/>
      </c>
      <c r="K224" t="str">
        <f t="shared" si="163"/>
        <v/>
      </c>
      <c r="L224" t="str">
        <f t="shared" si="164"/>
        <v/>
      </c>
      <c r="M224" t="str">
        <f t="shared" si="165"/>
        <v/>
      </c>
      <c r="N224" t="str">
        <f t="shared" si="166"/>
        <v/>
      </c>
      <c r="O224" t="str">
        <f t="shared" si="167"/>
        <v>2212</v>
      </c>
      <c r="P224" t="str">
        <f t="shared" si="168"/>
        <v/>
      </c>
      <c r="Q224" t="str">
        <f t="shared" si="169"/>
        <v/>
      </c>
      <c r="R224" t="str">
        <f t="shared" si="170"/>
        <v>2212</v>
      </c>
      <c r="S224" t="str">
        <f t="shared" si="171"/>
        <v/>
      </c>
      <c r="T224" t="str">
        <f t="shared" si="172"/>
        <v/>
      </c>
      <c r="U224" t="str">
        <f t="shared" si="173"/>
        <v/>
      </c>
      <c r="V224" t="str">
        <f t="shared" si="174"/>
        <v/>
      </c>
      <c r="W224" t="str">
        <f t="shared" si="175"/>
        <v/>
      </c>
      <c r="X224" t="str">
        <f t="shared" si="176"/>
        <v/>
      </c>
      <c r="Y224" t="str">
        <f t="shared" si="177"/>
        <v>Nemzetközi vállalatok működése (214, Tb.-ről web)</v>
      </c>
      <c r="Z224" t="str">
        <f t="shared" si="178"/>
        <v/>
      </c>
      <c r="AA224" t="str">
        <f t="shared" si="179"/>
        <v/>
      </c>
      <c r="AB224" t="str">
        <f t="shared" si="180"/>
        <v/>
      </c>
      <c r="AC224" t="str">
        <f t="shared" si="181"/>
        <v/>
      </c>
      <c r="AD224" t="str">
        <f t="shared" si="182"/>
        <v/>
      </c>
      <c r="AE224" t="str">
        <f t="shared" si="183"/>
        <v/>
      </c>
      <c r="AF224" t="str">
        <f t="shared" si="184"/>
        <v/>
      </c>
      <c r="AG224" t="str">
        <f t="shared" si="185"/>
        <v>2212</v>
      </c>
      <c r="AH224" t="str">
        <f t="shared" si="186"/>
        <v/>
      </c>
      <c r="AI224" t="str">
        <f t="shared" si="187"/>
        <v/>
      </c>
      <c r="AJ224" t="str">
        <f t="shared" si="188"/>
        <v>2212</v>
      </c>
      <c r="AK224" t="str">
        <f t="shared" si="189"/>
        <v/>
      </c>
      <c r="AL224" t="str">
        <f t="shared" si="190"/>
        <v/>
      </c>
      <c r="AM224" t="str">
        <f t="shared" si="191"/>
        <v/>
      </c>
      <c r="AN224" t="str">
        <f t="shared" si="192"/>
        <v/>
      </c>
      <c r="AO224" t="str">
        <f t="shared" si="193"/>
        <v/>
      </c>
      <c r="AP224" t="str">
        <f t="shared" si="194"/>
        <v/>
      </c>
      <c r="AQ224" t="str">
        <f t="shared" si="195"/>
        <v/>
      </c>
      <c r="AR224" t="str">
        <f t="shared" si="196"/>
        <v/>
      </c>
      <c r="AS224" t="str">
        <f t="shared" si="197"/>
        <v/>
      </c>
      <c r="AT224" t="str">
        <f t="shared" si="198"/>
        <v/>
      </c>
      <c r="AU224" t="str">
        <f t="shared" si="199"/>
        <v/>
      </c>
      <c r="AV224" t="str">
        <f t="shared" si="200"/>
        <v/>
      </c>
      <c r="AW224" t="str">
        <f t="shared" si="201"/>
        <v/>
      </c>
      <c r="AX224" t="str">
        <f t="shared" si="202"/>
        <v>Nemzetközi vállalatok működése (215, Tb.-ről web)</v>
      </c>
      <c r="AY224" s="2">
        <v>221</v>
      </c>
      <c r="AZ224" s="2">
        <v>2</v>
      </c>
      <c r="BA224" s="18">
        <f>VLOOKUP(AY224,segéd!$F$9:$G$38,2,FALSE)</f>
        <v>46074</v>
      </c>
      <c r="BB224" s="2" t="str">
        <f>VLOOKUP(AZ224,segéd!$F$1:$G$7,2,FALSE)</f>
        <v>9.45-11.15</v>
      </c>
      <c r="BC224" t="s">
        <v>215</v>
      </c>
      <c r="BD224" t="s">
        <v>25</v>
      </c>
      <c r="BE224" t="s">
        <v>167</v>
      </c>
      <c r="BF224" s="19">
        <v>214</v>
      </c>
      <c r="BG224" s="2">
        <v>215</v>
      </c>
      <c r="BH224" s="2" t="s">
        <v>76</v>
      </c>
      <c r="BI224" s="30" t="s">
        <v>1987</v>
      </c>
      <c r="BJ224" s="2">
        <f t="shared" si="203"/>
        <v>24</v>
      </c>
      <c r="BK224" s="2">
        <f>IF(BF224="","",VLOOKUP(BC224,segéd!O:P,2,FALSE))</f>
        <v>9</v>
      </c>
      <c r="BL224" s="2">
        <f>IF(BG224="","",VLOOKUP(BC224,segéd!T:U,2,FALSE))</f>
        <v>15</v>
      </c>
      <c r="BM224" s="2"/>
      <c r="BN224" s="2"/>
      <c r="BO224" s="2"/>
      <c r="BP224" s="2"/>
      <c r="BQ224" s="2"/>
      <c r="BR224" s="2"/>
      <c r="BS224" s="2"/>
      <c r="BT224" s="2"/>
      <c r="BU224" s="2">
        <v>9</v>
      </c>
      <c r="BV224" s="2"/>
      <c r="BW224" s="2"/>
      <c r="BX224" s="2">
        <v>2</v>
      </c>
      <c r="BY224" s="2"/>
      <c r="BZ224" s="2"/>
      <c r="CA224" s="2"/>
      <c r="CB224" s="2"/>
      <c r="CC224" s="2"/>
      <c r="CD224" s="2"/>
      <c r="CE224" s="2"/>
      <c r="CG224" s="2"/>
      <c r="CH224" s="2"/>
      <c r="CI224" s="2"/>
      <c r="CJ224" s="2"/>
      <c r="CK224" s="2"/>
      <c r="CL224" s="2">
        <v>10</v>
      </c>
      <c r="CM224" s="2"/>
      <c r="CN224" s="2"/>
      <c r="CO224" s="2">
        <v>4</v>
      </c>
      <c r="CP224" s="2"/>
      <c r="CR224" s="2"/>
      <c r="CS224" s="2"/>
      <c r="CT224" s="2"/>
      <c r="CU224" s="2"/>
      <c r="CV224" s="2"/>
      <c r="CY224" s="2"/>
    </row>
    <row r="225" spans="1:105" x14ac:dyDescent="0.3">
      <c r="A225" t="str">
        <f t="shared" si="153"/>
        <v>2172212</v>
      </c>
      <c r="B225" t="str">
        <f t="shared" si="154"/>
        <v>Pénzügyi menedzsment (Tb.-ről web) 7</v>
      </c>
      <c r="C225" t="str">
        <f t="shared" si="155"/>
        <v>6032212</v>
      </c>
      <c r="D225" t="str">
        <f t="shared" si="156"/>
        <v>Pénzügyi menedzsment (Tb.-ről web) 3</v>
      </c>
      <c r="E225" t="str">
        <f t="shared" si="157"/>
        <v>Antalík Imrich2212</v>
      </c>
      <c r="F225" s="24" t="str">
        <f t="shared" si="158"/>
        <v>Pénzügyi menedzsment (Tb. 603, Tb.-ről web)</v>
      </c>
      <c r="G225" t="str">
        <f t="shared" si="159"/>
        <v/>
      </c>
      <c r="H225" t="str">
        <f t="shared" si="160"/>
        <v/>
      </c>
      <c r="I225" t="str">
        <f t="shared" si="161"/>
        <v/>
      </c>
      <c r="J225" t="str">
        <f t="shared" si="162"/>
        <v>2212</v>
      </c>
      <c r="K225" t="str">
        <f t="shared" si="163"/>
        <v>2212</v>
      </c>
      <c r="L225" t="str">
        <f t="shared" si="164"/>
        <v/>
      </c>
      <c r="M225" t="str">
        <f t="shared" si="165"/>
        <v/>
      </c>
      <c r="N225" t="str">
        <f t="shared" si="166"/>
        <v/>
      </c>
      <c r="O225" t="str">
        <f t="shared" si="167"/>
        <v/>
      </c>
      <c r="P225" t="str">
        <f t="shared" si="168"/>
        <v/>
      </c>
      <c r="Q225" t="str">
        <f t="shared" si="169"/>
        <v/>
      </c>
      <c r="R225" t="str">
        <f t="shared" si="170"/>
        <v/>
      </c>
      <c r="S225" t="str">
        <f t="shared" si="171"/>
        <v/>
      </c>
      <c r="T225" t="str">
        <f t="shared" si="172"/>
        <v/>
      </c>
      <c r="U225" t="str">
        <f t="shared" si="173"/>
        <v/>
      </c>
      <c r="V225" t="str">
        <f t="shared" si="174"/>
        <v/>
      </c>
      <c r="W225" t="str">
        <f t="shared" si="175"/>
        <v/>
      </c>
      <c r="X225" t="str">
        <f t="shared" si="176"/>
        <v/>
      </c>
      <c r="Y225" t="str">
        <f t="shared" si="177"/>
        <v>Pénzügyi menedzsment (217, Tb.-ről web)</v>
      </c>
      <c r="Z225" t="str">
        <f t="shared" si="178"/>
        <v/>
      </c>
      <c r="AA225" t="str">
        <f t="shared" si="179"/>
        <v/>
      </c>
      <c r="AB225" t="str">
        <f t="shared" si="180"/>
        <v/>
      </c>
      <c r="AC225" t="str">
        <f t="shared" si="181"/>
        <v/>
      </c>
      <c r="AD225" t="str">
        <f t="shared" si="182"/>
        <v>2212</v>
      </c>
      <c r="AE225" t="str">
        <f t="shared" si="183"/>
        <v/>
      </c>
      <c r="AF225" t="str">
        <f t="shared" si="184"/>
        <v/>
      </c>
      <c r="AG225" t="str">
        <f t="shared" si="185"/>
        <v/>
      </c>
      <c r="AH225" t="str">
        <f t="shared" si="186"/>
        <v/>
      </c>
      <c r="AI225" t="str">
        <f t="shared" si="187"/>
        <v/>
      </c>
      <c r="AJ225" t="str">
        <f t="shared" si="188"/>
        <v/>
      </c>
      <c r="AK225" t="str">
        <f t="shared" si="189"/>
        <v/>
      </c>
      <c r="AL225" t="str">
        <f t="shared" si="190"/>
        <v/>
      </c>
      <c r="AM225" t="str">
        <f t="shared" si="191"/>
        <v/>
      </c>
      <c r="AN225" t="str">
        <f t="shared" si="192"/>
        <v/>
      </c>
      <c r="AO225" t="str">
        <f t="shared" si="193"/>
        <v/>
      </c>
      <c r="AP225" t="str">
        <f t="shared" si="194"/>
        <v/>
      </c>
      <c r="AQ225" t="str">
        <f t="shared" si="195"/>
        <v/>
      </c>
      <c r="AR225" t="str">
        <f t="shared" si="196"/>
        <v/>
      </c>
      <c r="AS225" t="str">
        <f t="shared" si="197"/>
        <v/>
      </c>
      <c r="AT225" t="str">
        <f t="shared" si="198"/>
        <v/>
      </c>
      <c r="AU225" t="str">
        <f t="shared" si="199"/>
        <v/>
      </c>
      <c r="AV225" t="str">
        <f t="shared" si="200"/>
        <v/>
      </c>
      <c r="AW225" t="str">
        <f t="shared" si="201"/>
        <v/>
      </c>
      <c r="AX225" t="str">
        <f t="shared" si="202"/>
        <v>Pénzügyi menedzsment (603, Tb.-ről web)</v>
      </c>
      <c r="AY225" s="2">
        <v>221</v>
      </c>
      <c r="AZ225" s="2">
        <v>2</v>
      </c>
      <c r="BA225" s="18">
        <f>VLOOKUP(AY225,segéd!$F$9:$G$38,2,FALSE)</f>
        <v>46074</v>
      </c>
      <c r="BB225" s="2" t="str">
        <f>VLOOKUP(AZ225,segéd!$F$1:$G$7,2,FALSE)</f>
        <v>9.45-11.15</v>
      </c>
      <c r="BC225" t="s">
        <v>73</v>
      </c>
      <c r="BD225" t="s">
        <v>178</v>
      </c>
      <c r="BE225" t="s">
        <v>188</v>
      </c>
      <c r="BF225" s="19">
        <v>217</v>
      </c>
      <c r="BG225" s="2">
        <v>603</v>
      </c>
      <c r="BH225" s="2" t="s">
        <v>76</v>
      </c>
      <c r="BI225" s="30" t="s">
        <v>1923</v>
      </c>
      <c r="BJ225" s="2">
        <f t="shared" si="203"/>
        <v>10</v>
      </c>
      <c r="BK225" s="2">
        <f>IF(BF225="","",VLOOKUP(BC225,segéd!O:P,2,FALSE))</f>
        <v>7</v>
      </c>
      <c r="BL225" s="2">
        <f>IF(BG225="","",VLOOKUP(BC225,segéd!T:U,2,FALSE))</f>
        <v>3</v>
      </c>
      <c r="BM225" s="2"/>
      <c r="BN225" s="2"/>
      <c r="BO225" s="2"/>
      <c r="BP225" s="19">
        <v>4</v>
      </c>
      <c r="BQ225" s="19">
        <v>5</v>
      </c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G225" s="2"/>
      <c r="CH225" s="2"/>
      <c r="CI225" s="2">
        <v>4</v>
      </c>
      <c r="CJ225" s="2"/>
      <c r="CK225" s="2"/>
      <c r="CL225" s="2"/>
      <c r="CM225" s="2"/>
      <c r="CN225" s="2"/>
      <c r="CO225" s="2"/>
      <c r="CP225" s="2"/>
      <c r="CR225" s="2"/>
      <c r="CS225" s="2"/>
      <c r="CT225" s="2"/>
      <c r="CU225" s="2"/>
      <c r="CV225" s="2"/>
      <c r="CY225" s="2"/>
    </row>
    <row r="226" spans="1:105" x14ac:dyDescent="0.3">
      <c r="A226" t="str">
        <f t="shared" si="153"/>
        <v>2212</v>
      </c>
      <c r="B226" t="str">
        <f t="shared" si="154"/>
        <v xml:space="preserve">Szám. seg. mérés (NI-Labv.) (web) </v>
      </c>
      <c r="C226" t="str">
        <f t="shared" si="155"/>
        <v>6012212</v>
      </c>
      <c r="D226" t="str">
        <f t="shared" si="156"/>
        <v>Szám. seg. mérés (NI-Labv.) (web) 113</v>
      </c>
      <c r="E226" t="str">
        <f t="shared" si="157"/>
        <v>Vavra Gábor2212</v>
      </c>
      <c r="F226" s="24" t="str">
        <f t="shared" si="158"/>
        <v>Szám. seg. mérés (NI-Labv.) (Tb. 601, web)</v>
      </c>
      <c r="G226" t="str">
        <f t="shared" si="159"/>
        <v/>
      </c>
      <c r="H226" t="str">
        <f t="shared" si="160"/>
        <v/>
      </c>
      <c r="I226" t="str">
        <f t="shared" si="161"/>
        <v/>
      </c>
      <c r="J226" t="str">
        <f t="shared" si="162"/>
        <v/>
      </c>
      <c r="K226" t="str">
        <f t="shared" si="163"/>
        <v/>
      </c>
      <c r="L226" t="str">
        <f t="shared" si="164"/>
        <v/>
      </c>
      <c r="M226" t="str">
        <f t="shared" si="165"/>
        <v/>
      </c>
      <c r="N226" t="str">
        <f t="shared" si="166"/>
        <v/>
      </c>
      <c r="O226" t="str">
        <f t="shared" si="167"/>
        <v/>
      </c>
      <c r="P226" t="str">
        <f t="shared" si="168"/>
        <v/>
      </c>
      <c r="Q226" t="str">
        <f t="shared" si="169"/>
        <v/>
      </c>
      <c r="R226" t="str">
        <f t="shared" si="170"/>
        <v/>
      </c>
      <c r="S226" t="str">
        <f t="shared" si="171"/>
        <v/>
      </c>
      <c r="T226" t="str">
        <f t="shared" si="172"/>
        <v/>
      </c>
      <c r="U226" t="str">
        <f t="shared" si="173"/>
        <v/>
      </c>
      <c r="V226" t="str">
        <f t="shared" si="174"/>
        <v/>
      </c>
      <c r="W226" t="str">
        <f t="shared" si="175"/>
        <v/>
      </c>
      <c r="X226" t="str">
        <f t="shared" si="176"/>
        <v/>
      </c>
      <c r="Y226" t="str">
        <f t="shared" si="177"/>
        <v>Szám. seg. mérés (NI-Labv.) (, web)</v>
      </c>
      <c r="Z226" t="str">
        <f t="shared" si="178"/>
        <v/>
      </c>
      <c r="AA226" t="str">
        <f t="shared" si="179"/>
        <v/>
      </c>
      <c r="AB226" t="str">
        <f t="shared" si="180"/>
        <v/>
      </c>
      <c r="AC226" t="str">
        <f t="shared" si="181"/>
        <v/>
      </c>
      <c r="AD226" t="str">
        <f t="shared" si="182"/>
        <v/>
      </c>
      <c r="AE226" t="str">
        <f t="shared" si="183"/>
        <v/>
      </c>
      <c r="AF226" t="str">
        <f t="shared" si="184"/>
        <v/>
      </c>
      <c r="AG226" t="str">
        <f t="shared" si="185"/>
        <v/>
      </c>
      <c r="AH226" t="str">
        <f t="shared" si="186"/>
        <v/>
      </c>
      <c r="AI226" t="str">
        <f t="shared" si="187"/>
        <v/>
      </c>
      <c r="AJ226" t="str">
        <f t="shared" si="188"/>
        <v/>
      </c>
      <c r="AK226" t="str">
        <f t="shared" si="189"/>
        <v>2212</v>
      </c>
      <c r="AL226" t="str">
        <f t="shared" si="190"/>
        <v>2212</v>
      </c>
      <c r="AM226" t="str">
        <f t="shared" si="191"/>
        <v/>
      </c>
      <c r="AN226" t="str">
        <f t="shared" si="192"/>
        <v/>
      </c>
      <c r="AO226" t="str">
        <f t="shared" si="193"/>
        <v/>
      </c>
      <c r="AP226" t="str">
        <f t="shared" si="194"/>
        <v/>
      </c>
      <c r="AQ226" t="str">
        <f t="shared" si="195"/>
        <v/>
      </c>
      <c r="AR226" t="str">
        <f t="shared" si="196"/>
        <v/>
      </c>
      <c r="AS226" t="str">
        <f t="shared" si="197"/>
        <v/>
      </c>
      <c r="AT226" t="str">
        <f t="shared" si="198"/>
        <v/>
      </c>
      <c r="AU226" t="str">
        <f t="shared" si="199"/>
        <v/>
      </c>
      <c r="AV226" t="str">
        <f t="shared" si="200"/>
        <v/>
      </c>
      <c r="AW226" t="str">
        <f t="shared" si="201"/>
        <v/>
      </c>
      <c r="AX226" t="str">
        <f t="shared" si="202"/>
        <v>Szám. seg. mérés (NI-Labv.) (601, web)</v>
      </c>
      <c r="AY226" s="2">
        <v>221</v>
      </c>
      <c r="AZ226" s="2">
        <v>2</v>
      </c>
      <c r="BA226" s="18">
        <f>VLOOKUP(AY226,segéd!$F$9:$G$38,2,FALSE)</f>
        <v>46074</v>
      </c>
      <c r="BB226" s="2" t="str">
        <f>VLOOKUP(AZ226,segéd!$F$1:$G$7,2,FALSE)</f>
        <v>9.45-11.15</v>
      </c>
      <c r="BC226" t="s">
        <v>314</v>
      </c>
      <c r="BD226" s="20" t="s">
        <v>424</v>
      </c>
      <c r="BE226" t="s">
        <v>164</v>
      </c>
      <c r="BG226" s="2">
        <v>601</v>
      </c>
      <c r="BH226" s="2" t="s">
        <v>66</v>
      </c>
      <c r="BI226" s="30" t="s">
        <v>1942</v>
      </c>
      <c r="BJ226" s="2">
        <f t="shared" si="203"/>
        <v>113</v>
      </c>
      <c r="BK226" s="2" t="str">
        <f>IF(BF226="","",VLOOKUP(BC226,segéd!O:P,2,FALSE))</f>
        <v/>
      </c>
      <c r="BL226" s="2">
        <f>IF(BG226="","",VLOOKUP(BC226,segéd!T:U,2,FALSE))</f>
        <v>113</v>
      </c>
      <c r="BM226" s="2"/>
      <c r="BN226" s="2"/>
      <c r="BO226" s="2"/>
      <c r="BP226" s="2"/>
      <c r="BQ226" s="2"/>
      <c r="BR226" s="2"/>
      <c r="BS226" s="2"/>
      <c r="BT226" s="2"/>
      <c r="BU226" s="2"/>
      <c r="BZ226" s="2"/>
      <c r="CA226" s="2"/>
      <c r="CD226" s="2"/>
      <c r="CE226" s="2"/>
      <c r="CF226" s="19"/>
      <c r="CG226" s="2"/>
      <c r="CJ226" s="2"/>
      <c r="CP226" s="2">
        <v>52</v>
      </c>
      <c r="CQ226" s="2">
        <v>59</v>
      </c>
      <c r="CR226" s="2"/>
      <c r="CS226" s="2"/>
      <c r="CU226" s="2"/>
      <c r="CV226" s="2"/>
      <c r="DA226" s="19"/>
    </row>
    <row r="227" spans="1:105" x14ac:dyDescent="0.3">
      <c r="A227" t="str">
        <f t="shared" si="153"/>
        <v>2022212</v>
      </c>
      <c r="B227" t="str">
        <f t="shared" si="154"/>
        <v>Transzn. váll. gazdaságtana (Bp.-ről web) 25</v>
      </c>
      <c r="C227" t="str">
        <f t="shared" si="155"/>
        <v>2122212</v>
      </c>
      <c r="D227" t="str">
        <f t="shared" si="156"/>
        <v>Transzn. váll. gazdaságtana (Bp.-ről web) 29</v>
      </c>
      <c r="E227" t="str">
        <f t="shared" si="157"/>
        <v>Buda Lorina2212</v>
      </c>
      <c r="F227" s="24" t="str">
        <f t="shared" si="158"/>
        <v>Transzn. váll. gazdaságtana (Bp. 202, Bp.-ről web)</v>
      </c>
      <c r="G227" t="str">
        <f t="shared" si="159"/>
        <v/>
      </c>
      <c r="H227" t="str">
        <f t="shared" si="160"/>
        <v/>
      </c>
      <c r="I227" t="str">
        <f t="shared" si="161"/>
        <v/>
      </c>
      <c r="J227" t="str">
        <f t="shared" si="162"/>
        <v/>
      </c>
      <c r="K227" t="str">
        <f t="shared" si="163"/>
        <v/>
      </c>
      <c r="L227" t="str">
        <f t="shared" si="164"/>
        <v/>
      </c>
      <c r="M227" t="str">
        <f t="shared" si="165"/>
        <v/>
      </c>
      <c r="N227" t="str">
        <f t="shared" si="166"/>
        <v/>
      </c>
      <c r="O227" t="str">
        <f t="shared" si="167"/>
        <v/>
      </c>
      <c r="P227" t="str">
        <f t="shared" si="168"/>
        <v/>
      </c>
      <c r="Q227" t="str">
        <f t="shared" si="169"/>
        <v/>
      </c>
      <c r="R227" t="str">
        <f t="shared" si="170"/>
        <v/>
      </c>
      <c r="S227" t="str">
        <f t="shared" si="171"/>
        <v/>
      </c>
      <c r="T227" t="str">
        <f t="shared" si="172"/>
        <v>2212</v>
      </c>
      <c r="U227" t="str">
        <f t="shared" si="173"/>
        <v>2212</v>
      </c>
      <c r="V227" t="str">
        <f t="shared" si="174"/>
        <v/>
      </c>
      <c r="W227" t="str">
        <f t="shared" si="175"/>
        <v/>
      </c>
      <c r="X227" t="str">
        <f t="shared" si="176"/>
        <v/>
      </c>
      <c r="Y227" t="str">
        <f t="shared" si="177"/>
        <v>Transzn. váll. gazdaságtana (202, Bp.-ről web)</v>
      </c>
      <c r="Z227" t="str">
        <f t="shared" si="178"/>
        <v/>
      </c>
      <c r="AA227" t="str">
        <f t="shared" si="179"/>
        <v/>
      </c>
      <c r="AB227" t="str">
        <f t="shared" si="180"/>
        <v/>
      </c>
      <c r="AC227" t="str">
        <f t="shared" si="181"/>
        <v/>
      </c>
      <c r="AD227" t="str">
        <f t="shared" si="182"/>
        <v/>
      </c>
      <c r="AE227" t="str">
        <f t="shared" si="183"/>
        <v/>
      </c>
      <c r="AF227" t="str">
        <f t="shared" si="184"/>
        <v/>
      </c>
      <c r="AG227" t="str">
        <f t="shared" si="185"/>
        <v/>
      </c>
      <c r="AH227" t="str">
        <f t="shared" si="186"/>
        <v/>
      </c>
      <c r="AI227" t="str">
        <f t="shared" si="187"/>
        <v/>
      </c>
      <c r="AJ227" t="str">
        <f t="shared" si="188"/>
        <v/>
      </c>
      <c r="AK227" t="str">
        <f t="shared" si="189"/>
        <v/>
      </c>
      <c r="AL227" t="str">
        <f t="shared" si="190"/>
        <v/>
      </c>
      <c r="AM227" t="str">
        <f t="shared" si="191"/>
        <v>2212</v>
      </c>
      <c r="AN227" t="str">
        <f t="shared" si="192"/>
        <v>2212</v>
      </c>
      <c r="AO227" t="str">
        <f t="shared" si="193"/>
        <v/>
      </c>
      <c r="AP227" t="str">
        <f t="shared" si="194"/>
        <v/>
      </c>
      <c r="AQ227" t="str">
        <f t="shared" si="195"/>
        <v/>
      </c>
      <c r="AR227" t="str">
        <f t="shared" si="196"/>
        <v/>
      </c>
      <c r="AS227" t="str">
        <f t="shared" si="197"/>
        <v/>
      </c>
      <c r="AT227" t="str">
        <f t="shared" si="198"/>
        <v/>
      </c>
      <c r="AU227" t="str">
        <f t="shared" si="199"/>
        <v/>
      </c>
      <c r="AV227" t="str">
        <f t="shared" si="200"/>
        <v/>
      </c>
      <c r="AW227" t="str">
        <f t="shared" si="201"/>
        <v/>
      </c>
      <c r="AX227" t="str">
        <f t="shared" si="202"/>
        <v>Transzn. váll. gazdaságtana (212, Bp.-ről web)</v>
      </c>
      <c r="AY227" s="2">
        <v>221</v>
      </c>
      <c r="AZ227" s="2">
        <v>2</v>
      </c>
      <c r="BA227" s="18">
        <f>VLOOKUP(AY227,segéd!$F$9:$G$38,2,FALSE)</f>
        <v>46074</v>
      </c>
      <c r="BB227" s="2" t="str">
        <f>VLOOKUP(AZ227,segéd!$F$1:$G$7,2,FALSE)</f>
        <v>9.45-11.15</v>
      </c>
      <c r="BC227" t="s">
        <v>171</v>
      </c>
      <c r="BD227" t="s">
        <v>264</v>
      </c>
      <c r="BE227" t="s">
        <v>167</v>
      </c>
      <c r="BF227" s="19">
        <v>202</v>
      </c>
      <c r="BG227" s="2">
        <v>212</v>
      </c>
      <c r="BH227" s="19" t="s">
        <v>75</v>
      </c>
      <c r="BI227" s="30" t="s">
        <v>1988</v>
      </c>
      <c r="BJ227" s="2">
        <f t="shared" si="203"/>
        <v>54</v>
      </c>
      <c r="BK227" s="2">
        <f>IF(BF227="","",VLOOKUP(BC227,segéd!O:P,2,FALSE))</f>
        <v>25</v>
      </c>
      <c r="BL227" s="2">
        <f>IF(BG227="","",VLOOKUP(BC227,segéd!T:U,2,FALSE))</f>
        <v>29</v>
      </c>
      <c r="BP227" s="2"/>
      <c r="BQ227" s="2"/>
      <c r="BR227" s="2"/>
      <c r="BV227" s="2"/>
      <c r="BW227" s="2"/>
      <c r="BX227" s="2"/>
      <c r="BY227" s="2"/>
      <c r="BZ227" s="2">
        <v>12</v>
      </c>
      <c r="CA227" s="2">
        <v>7</v>
      </c>
      <c r="CB227" s="2"/>
      <c r="CC227" s="2"/>
      <c r="CD227" s="2"/>
      <c r="CH227" s="2"/>
      <c r="CI227" s="2"/>
      <c r="CM227" s="2"/>
      <c r="CN227" s="2"/>
      <c r="CO227" s="2"/>
      <c r="CP227" s="2"/>
      <c r="CR227" s="2">
        <v>21</v>
      </c>
      <c r="CS227" s="2">
        <v>17</v>
      </c>
      <c r="CT227" s="2"/>
      <c r="CU227" s="2"/>
      <c r="CV227" s="2"/>
      <c r="CY227" s="2"/>
    </row>
    <row r="228" spans="1:105" x14ac:dyDescent="0.3">
      <c r="A228" t="str">
        <f t="shared" si="153"/>
        <v>2062212</v>
      </c>
      <c r="B228" t="str">
        <f t="shared" si="154"/>
        <v>Turisztikai erőforrások (web) 7</v>
      </c>
      <c r="C228" t="str">
        <f t="shared" si="155"/>
        <v>2212</v>
      </c>
      <c r="D228" t="str">
        <f t="shared" si="156"/>
        <v xml:space="preserve">Turisztikai erőforrások (web) </v>
      </c>
      <c r="E228" t="str">
        <f t="shared" si="157"/>
        <v>Köbli Ádám2212</v>
      </c>
      <c r="F228" s="24" t="str">
        <f t="shared" si="158"/>
        <v>Turisztikai erőforrások (Bp. 206, web)</v>
      </c>
      <c r="G228" t="str">
        <f t="shared" si="159"/>
        <v/>
      </c>
      <c r="H228" t="str">
        <f t="shared" si="160"/>
        <v/>
      </c>
      <c r="I228" t="str">
        <f t="shared" si="161"/>
        <v/>
      </c>
      <c r="J228" t="str">
        <f t="shared" si="162"/>
        <v/>
      </c>
      <c r="K228" t="str">
        <f t="shared" si="163"/>
        <v/>
      </c>
      <c r="L228" t="str">
        <f t="shared" si="164"/>
        <v/>
      </c>
      <c r="M228" t="str">
        <f t="shared" si="165"/>
        <v/>
      </c>
      <c r="N228" t="str">
        <f t="shared" si="166"/>
        <v/>
      </c>
      <c r="O228" t="str">
        <f t="shared" si="167"/>
        <v/>
      </c>
      <c r="P228" t="str">
        <f t="shared" si="168"/>
        <v/>
      </c>
      <c r="Q228" t="str">
        <f t="shared" si="169"/>
        <v/>
      </c>
      <c r="R228" t="str">
        <f t="shared" si="170"/>
        <v/>
      </c>
      <c r="S228" t="str">
        <f t="shared" si="171"/>
        <v>2212</v>
      </c>
      <c r="T228" t="str">
        <f t="shared" si="172"/>
        <v/>
      </c>
      <c r="U228" t="str">
        <f t="shared" si="173"/>
        <v/>
      </c>
      <c r="V228" t="str">
        <f t="shared" si="174"/>
        <v/>
      </c>
      <c r="W228" t="str">
        <f t="shared" si="175"/>
        <v/>
      </c>
      <c r="X228" t="str">
        <f t="shared" si="176"/>
        <v/>
      </c>
      <c r="Y228" t="str">
        <f t="shared" si="177"/>
        <v>Turisztikai erőforrások (206, web)</v>
      </c>
      <c r="Z228" t="str">
        <f t="shared" si="178"/>
        <v/>
      </c>
      <c r="AA228" t="str">
        <f t="shared" si="179"/>
        <v/>
      </c>
      <c r="AB228" t="str">
        <f t="shared" si="180"/>
        <v/>
      </c>
      <c r="AC228" t="str">
        <f t="shared" si="181"/>
        <v/>
      </c>
      <c r="AD228" t="str">
        <f t="shared" si="182"/>
        <v/>
      </c>
      <c r="AE228" t="str">
        <f t="shared" si="183"/>
        <v/>
      </c>
      <c r="AF228" t="str">
        <f t="shared" si="184"/>
        <v/>
      </c>
      <c r="AG228" t="str">
        <f t="shared" si="185"/>
        <v/>
      </c>
      <c r="AH228" t="str">
        <f t="shared" si="186"/>
        <v/>
      </c>
      <c r="AI228" t="str">
        <f t="shared" si="187"/>
        <v/>
      </c>
      <c r="AJ228" t="str">
        <f t="shared" si="188"/>
        <v/>
      </c>
      <c r="AK228" t="str">
        <f t="shared" si="189"/>
        <v/>
      </c>
      <c r="AL228" t="str">
        <f t="shared" si="190"/>
        <v/>
      </c>
      <c r="AM228" t="str">
        <f t="shared" si="191"/>
        <v/>
      </c>
      <c r="AN228" t="str">
        <f t="shared" si="192"/>
        <v/>
      </c>
      <c r="AO228" t="str">
        <f t="shared" si="193"/>
        <v/>
      </c>
      <c r="AP228" t="str">
        <f t="shared" si="194"/>
        <v/>
      </c>
      <c r="AQ228" t="str">
        <f t="shared" si="195"/>
        <v/>
      </c>
      <c r="AR228" t="str">
        <f t="shared" si="196"/>
        <v/>
      </c>
      <c r="AS228" t="str">
        <f t="shared" si="197"/>
        <v/>
      </c>
      <c r="AT228" t="str">
        <f t="shared" si="198"/>
        <v/>
      </c>
      <c r="AU228" t="str">
        <f t="shared" si="199"/>
        <v/>
      </c>
      <c r="AV228" t="str">
        <f t="shared" si="200"/>
        <v/>
      </c>
      <c r="AW228" t="str">
        <f t="shared" si="201"/>
        <v/>
      </c>
      <c r="AX228" t="str">
        <f t="shared" si="202"/>
        <v>Turisztikai erőforrások (, web)</v>
      </c>
      <c r="AY228" s="2">
        <v>221</v>
      </c>
      <c r="AZ228" s="2">
        <v>2</v>
      </c>
      <c r="BA228" s="18">
        <f>VLOOKUP(AY228,segéd!$F$9:$G$38,2,FALSE)</f>
        <v>46074</v>
      </c>
      <c r="BB228" s="2" t="str">
        <f>VLOOKUP(AZ228,segéd!$F$1:$G$7,2,FALSE)</f>
        <v>9.45-11.15</v>
      </c>
      <c r="BC228" t="s">
        <v>390</v>
      </c>
      <c r="BD228" t="s">
        <v>112</v>
      </c>
      <c r="BE228" t="s">
        <v>165</v>
      </c>
      <c r="BF228" s="19">
        <v>206</v>
      </c>
      <c r="BH228" s="19" t="s">
        <v>66</v>
      </c>
      <c r="BI228" s="30" t="s">
        <v>1989</v>
      </c>
      <c r="BJ228" s="2">
        <f t="shared" si="203"/>
        <v>7</v>
      </c>
      <c r="BK228" s="2">
        <f>IF(BF228="","",VLOOKUP(BC228,segéd!O:P,2,FALSE))</f>
        <v>7</v>
      </c>
      <c r="BL228" s="2" t="str">
        <f>IF(BG228="","",VLOOKUP(BC228,segéd!T:U,2,FALSE))</f>
        <v/>
      </c>
      <c r="BP228" s="2"/>
      <c r="BQ228" s="2"/>
      <c r="BR228" s="2"/>
      <c r="BY228" s="19">
        <v>6</v>
      </c>
    </row>
    <row r="229" spans="1:105" x14ac:dyDescent="0.3">
      <c r="A229" t="str">
        <f t="shared" si="153"/>
        <v>2012212</v>
      </c>
      <c r="B229" t="str">
        <f t="shared" si="154"/>
        <v>Vezetés, szervezés (web) 52</v>
      </c>
      <c r="C229" t="str">
        <f t="shared" si="155"/>
        <v>2212</v>
      </c>
      <c r="D229" t="str">
        <f t="shared" si="156"/>
        <v xml:space="preserve">Vezetés, szervezés (web) </v>
      </c>
      <c r="E229" t="str">
        <f t="shared" si="157"/>
        <v>Krupánszki Kornél2212</v>
      </c>
      <c r="F229" s="24" t="str">
        <f t="shared" si="158"/>
        <v>Vezetés, szervezés (Bp. 201, web)</v>
      </c>
      <c r="G229" t="str">
        <f t="shared" si="159"/>
        <v>2212</v>
      </c>
      <c r="H229" t="str">
        <f t="shared" si="160"/>
        <v>2212</v>
      </c>
      <c r="I229" t="str">
        <f t="shared" si="161"/>
        <v>2212</v>
      </c>
      <c r="J229" t="str">
        <f t="shared" si="162"/>
        <v/>
      </c>
      <c r="K229" t="str">
        <f t="shared" si="163"/>
        <v/>
      </c>
      <c r="L229" t="str">
        <f t="shared" si="164"/>
        <v/>
      </c>
      <c r="M229" t="str">
        <f t="shared" si="165"/>
        <v/>
      </c>
      <c r="N229" t="str">
        <f t="shared" si="166"/>
        <v/>
      </c>
      <c r="O229" t="str">
        <f t="shared" si="167"/>
        <v/>
      </c>
      <c r="P229" t="str">
        <f t="shared" si="168"/>
        <v/>
      </c>
      <c r="Q229" t="str">
        <f t="shared" si="169"/>
        <v/>
      </c>
      <c r="R229" t="str">
        <f t="shared" si="170"/>
        <v/>
      </c>
      <c r="S229" t="str">
        <f t="shared" si="171"/>
        <v/>
      </c>
      <c r="T229" t="str">
        <f t="shared" si="172"/>
        <v/>
      </c>
      <c r="U229" t="str">
        <f t="shared" si="173"/>
        <v/>
      </c>
      <c r="V229" t="str">
        <f t="shared" si="174"/>
        <v/>
      </c>
      <c r="W229" t="str">
        <f t="shared" si="175"/>
        <v/>
      </c>
      <c r="X229" t="str">
        <f t="shared" si="176"/>
        <v/>
      </c>
      <c r="Y229" t="str">
        <f t="shared" si="177"/>
        <v>Vezetés, szervezés (201, web)</v>
      </c>
      <c r="Z229" t="str">
        <f t="shared" si="178"/>
        <v/>
      </c>
      <c r="AA229" t="str">
        <f t="shared" si="179"/>
        <v/>
      </c>
      <c r="AB229" t="str">
        <f t="shared" si="180"/>
        <v/>
      </c>
      <c r="AC229" t="str">
        <f t="shared" si="181"/>
        <v/>
      </c>
      <c r="AD229" t="str">
        <f t="shared" si="182"/>
        <v/>
      </c>
      <c r="AE229" t="str">
        <f t="shared" si="183"/>
        <v/>
      </c>
      <c r="AF229" t="str">
        <f t="shared" si="184"/>
        <v/>
      </c>
      <c r="AG229" t="str">
        <f t="shared" si="185"/>
        <v/>
      </c>
      <c r="AH229" t="str">
        <f t="shared" si="186"/>
        <v/>
      </c>
      <c r="AI229" t="str">
        <f t="shared" si="187"/>
        <v/>
      </c>
      <c r="AJ229" t="str">
        <f t="shared" si="188"/>
        <v/>
      </c>
      <c r="AK229" t="str">
        <f t="shared" si="189"/>
        <v/>
      </c>
      <c r="AL229" t="str">
        <f t="shared" si="190"/>
        <v/>
      </c>
      <c r="AM229" t="str">
        <f t="shared" si="191"/>
        <v/>
      </c>
      <c r="AN229" t="str">
        <f t="shared" si="192"/>
        <v/>
      </c>
      <c r="AO229" t="str">
        <f t="shared" si="193"/>
        <v/>
      </c>
      <c r="AP229" t="str">
        <f t="shared" si="194"/>
        <v/>
      </c>
      <c r="AQ229" t="str">
        <f t="shared" si="195"/>
        <v/>
      </c>
      <c r="AR229" t="str">
        <f t="shared" si="196"/>
        <v/>
      </c>
      <c r="AS229" t="str">
        <f t="shared" si="197"/>
        <v/>
      </c>
      <c r="AT229" t="str">
        <f t="shared" si="198"/>
        <v/>
      </c>
      <c r="AU229" t="str">
        <f t="shared" si="199"/>
        <v/>
      </c>
      <c r="AV229" t="str">
        <f t="shared" si="200"/>
        <v/>
      </c>
      <c r="AW229" t="str">
        <f t="shared" si="201"/>
        <v/>
      </c>
      <c r="AX229" t="str">
        <f t="shared" si="202"/>
        <v>Vezetés, szervezés (, web)</v>
      </c>
      <c r="AY229" s="2">
        <v>221</v>
      </c>
      <c r="AZ229" s="2">
        <v>2</v>
      </c>
      <c r="BA229" s="18">
        <f>VLOOKUP(AY229,segéd!$F$9:$G$38,2,FALSE)</f>
        <v>46074</v>
      </c>
      <c r="BB229" s="2" t="str">
        <f>VLOOKUP(AZ229,segéd!$F$1:$G$7,2,FALSE)</f>
        <v>9.45-11.15</v>
      </c>
      <c r="BC229" t="s">
        <v>65</v>
      </c>
      <c r="BD229" s="20" t="s">
        <v>428</v>
      </c>
      <c r="BE229" t="s">
        <v>388</v>
      </c>
      <c r="BF229" s="19">
        <v>201</v>
      </c>
      <c r="BH229" s="2" t="s">
        <v>66</v>
      </c>
      <c r="BI229" s="30" t="s">
        <v>1990</v>
      </c>
      <c r="BJ229" s="2">
        <f t="shared" si="203"/>
        <v>52</v>
      </c>
      <c r="BK229" s="2">
        <f>IF(BF229="","",VLOOKUP(BC229,segéd!O:P,2,FALSE))</f>
        <v>52</v>
      </c>
      <c r="BL229" s="2" t="str">
        <f>IF(BG229="","",VLOOKUP(BC229,segéd!T:U,2,FALSE))</f>
        <v/>
      </c>
      <c r="BM229" s="2">
        <v>62</v>
      </c>
      <c r="BN229" s="2">
        <v>14</v>
      </c>
      <c r="BO229" s="2">
        <v>13</v>
      </c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R229" s="2"/>
      <c r="CS229" s="2"/>
      <c r="CT229" s="2"/>
      <c r="CU229" s="2"/>
      <c r="CV229" s="2"/>
      <c r="CY229" s="2"/>
    </row>
    <row r="230" spans="1:105" x14ac:dyDescent="0.3">
      <c r="A230" t="str">
        <f t="shared" si="153"/>
        <v>2102212</v>
      </c>
      <c r="B230" t="str">
        <f t="shared" si="154"/>
        <v>Vezetői számvitel és inf. rend. (Tb.-ről web) 8</v>
      </c>
      <c r="C230" t="str">
        <f t="shared" si="155"/>
        <v>2162212</v>
      </c>
      <c r="D230" t="str">
        <f t="shared" si="156"/>
        <v>Vezetői számvitel és inf. rend. (Tb.-ről web) 9</v>
      </c>
      <c r="E230" t="str">
        <f t="shared" si="157"/>
        <v>Barna Zsolt2212</v>
      </c>
      <c r="F230" s="24" t="str">
        <f t="shared" si="158"/>
        <v>Vezetői számvitel és inf. rend. (Tb. 216, Tb.-ről web)</v>
      </c>
      <c r="G230" t="str">
        <f t="shared" si="159"/>
        <v/>
      </c>
      <c r="H230" t="str">
        <f t="shared" si="160"/>
        <v/>
      </c>
      <c r="I230" t="str">
        <f t="shared" si="161"/>
        <v/>
      </c>
      <c r="J230" t="str">
        <f t="shared" si="162"/>
        <v/>
      </c>
      <c r="K230" t="str">
        <f t="shared" si="163"/>
        <v/>
      </c>
      <c r="L230" t="str">
        <f t="shared" si="164"/>
        <v/>
      </c>
      <c r="M230" t="str">
        <f t="shared" si="165"/>
        <v/>
      </c>
      <c r="N230" t="str">
        <f t="shared" si="166"/>
        <v>2212</v>
      </c>
      <c r="O230" t="str">
        <f t="shared" si="167"/>
        <v/>
      </c>
      <c r="P230" t="str">
        <f t="shared" si="168"/>
        <v/>
      </c>
      <c r="Q230" t="str">
        <f t="shared" si="169"/>
        <v/>
      </c>
      <c r="R230" t="str">
        <f t="shared" si="170"/>
        <v/>
      </c>
      <c r="S230" t="str">
        <f t="shared" si="171"/>
        <v/>
      </c>
      <c r="T230" t="str">
        <f t="shared" si="172"/>
        <v/>
      </c>
      <c r="U230" t="str">
        <f t="shared" si="173"/>
        <v/>
      </c>
      <c r="V230" t="str">
        <f t="shared" si="174"/>
        <v/>
      </c>
      <c r="W230" t="str">
        <f t="shared" si="175"/>
        <v/>
      </c>
      <c r="X230" t="str">
        <f t="shared" si="176"/>
        <v/>
      </c>
      <c r="Y230" t="str">
        <f t="shared" si="177"/>
        <v>Vezetői számvitel és inf. rend. (210, Tb.-ről web)</v>
      </c>
      <c r="Z230" t="str">
        <f t="shared" si="178"/>
        <v/>
      </c>
      <c r="AA230" t="str">
        <f t="shared" si="179"/>
        <v/>
      </c>
      <c r="AB230" t="str">
        <f t="shared" si="180"/>
        <v/>
      </c>
      <c r="AC230" t="str">
        <f t="shared" si="181"/>
        <v/>
      </c>
      <c r="AD230" t="str">
        <f t="shared" si="182"/>
        <v/>
      </c>
      <c r="AE230" t="str">
        <f t="shared" si="183"/>
        <v/>
      </c>
      <c r="AF230" t="str">
        <f t="shared" si="184"/>
        <v>2212</v>
      </c>
      <c r="AG230" t="str">
        <f t="shared" si="185"/>
        <v/>
      </c>
      <c r="AH230" t="str">
        <f t="shared" si="186"/>
        <v/>
      </c>
      <c r="AI230" t="str">
        <f t="shared" si="187"/>
        <v/>
      </c>
      <c r="AJ230" t="str">
        <f t="shared" si="188"/>
        <v/>
      </c>
      <c r="AK230" t="str">
        <f t="shared" si="189"/>
        <v/>
      </c>
      <c r="AL230" t="str">
        <f t="shared" si="190"/>
        <v/>
      </c>
      <c r="AM230" t="str">
        <f t="shared" si="191"/>
        <v/>
      </c>
      <c r="AN230" t="str">
        <f t="shared" si="192"/>
        <v/>
      </c>
      <c r="AO230" t="str">
        <f t="shared" si="193"/>
        <v/>
      </c>
      <c r="AP230" t="str">
        <f t="shared" si="194"/>
        <v/>
      </c>
      <c r="AQ230" t="str">
        <f t="shared" si="195"/>
        <v/>
      </c>
      <c r="AR230" t="str">
        <f t="shared" si="196"/>
        <v/>
      </c>
      <c r="AS230" t="str">
        <f t="shared" si="197"/>
        <v/>
      </c>
      <c r="AT230" t="str">
        <f t="shared" si="198"/>
        <v/>
      </c>
      <c r="AU230" t="str">
        <f t="shared" si="199"/>
        <v/>
      </c>
      <c r="AV230" t="str">
        <f t="shared" si="200"/>
        <v/>
      </c>
      <c r="AW230" t="str">
        <f t="shared" si="201"/>
        <v/>
      </c>
      <c r="AX230" t="str">
        <f t="shared" si="202"/>
        <v>Vezetői számvitel és inf. rend. (216, Tb.-ről web)</v>
      </c>
      <c r="AY230" s="2">
        <v>221</v>
      </c>
      <c r="AZ230" s="2">
        <v>2</v>
      </c>
      <c r="BA230" s="18">
        <f>VLOOKUP(AY230,segéd!$F$9:$G$38,2,FALSE)</f>
        <v>46074</v>
      </c>
      <c r="BB230" s="2" t="str">
        <f>VLOOKUP(AZ230,segéd!$F$1:$G$7,2,FALSE)</f>
        <v>9.45-11.15</v>
      </c>
      <c r="BC230" t="s">
        <v>389</v>
      </c>
      <c r="BD230" t="s">
        <v>311</v>
      </c>
      <c r="BE230" t="s">
        <v>167</v>
      </c>
      <c r="BF230" s="19">
        <v>210</v>
      </c>
      <c r="BG230" s="2">
        <v>216</v>
      </c>
      <c r="BH230" s="2" t="s">
        <v>76</v>
      </c>
      <c r="BI230" s="30" t="s">
        <v>1991</v>
      </c>
      <c r="BJ230" s="2">
        <f t="shared" si="203"/>
        <v>17</v>
      </c>
      <c r="BK230" s="2">
        <f>IF(BF230="","",VLOOKUP(BC230,segéd!O:P,2,FALSE))</f>
        <v>8</v>
      </c>
      <c r="BL230" s="2">
        <f>IF(BG230="","",VLOOKUP(BC230,segéd!T:U,2,FALSE))</f>
        <v>9</v>
      </c>
      <c r="BM230" s="2"/>
      <c r="BN230" s="2"/>
      <c r="BO230" s="2"/>
      <c r="BP230" s="2"/>
      <c r="BQ230" s="2"/>
      <c r="BR230" s="2"/>
      <c r="BS230" s="2"/>
      <c r="BT230" s="2">
        <v>8</v>
      </c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G230" s="2"/>
      <c r="CH230" s="2"/>
      <c r="CI230" s="2"/>
      <c r="CJ230" s="2"/>
      <c r="CK230" s="2">
        <v>10</v>
      </c>
      <c r="CL230" s="2"/>
      <c r="CM230" s="2"/>
      <c r="CN230" s="2"/>
      <c r="CO230" s="2"/>
      <c r="CP230" s="2"/>
      <c r="CR230" s="2"/>
      <c r="CS230" s="2"/>
      <c r="CT230" s="2"/>
      <c r="CU230" s="2"/>
      <c r="CV230" s="2"/>
      <c r="CY230" s="2"/>
    </row>
    <row r="231" spans="1:105" x14ac:dyDescent="0.3">
      <c r="A231" t="str">
        <f t="shared" si="153"/>
        <v>2213</v>
      </c>
      <c r="B231" t="str">
        <f t="shared" si="154"/>
        <v xml:space="preserve">Az elektrotechnika alapjai (web) </v>
      </c>
      <c r="C231" t="str">
        <f t="shared" si="155"/>
        <v>62213</v>
      </c>
      <c r="D231" t="str">
        <f t="shared" si="156"/>
        <v>Az elektrotechnika alapjai (web) 4</v>
      </c>
      <c r="E231" t="str">
        <f t="shared" si="157"/>
        <v>Varga István2213</v>
      </c>
      <c r="F231" s="24" t="str">
        <f t="shared" si="158"/>
        <v>Az elektrotechnika alapjai (Tb. 6, web)</v>
      </c>
      <c r="G231" t="str">
        <f t="shared" si="159"/>
        <v/>
      </c>
      <c r="H231" t="str">
        <f t="shared" si="160"/>
        <v/>
      </c>
      <c r="I231" t="str">
        <f t="shared" si="161"/>
        <v/>
      </c>
      <c r="J231" t="str">
        <f t="shared" si="162"/>
        <v/>
      </c>
      <c r="K231" t="str">
        <f t="shared" si="163"/>
        <v/>
      </c>
      <c r="L231" t="str">
        <f t="shared" si="164"/>
        <v/>
      </c>
      <c r="M231" t="str">
        <f t="shared" si="165"/>
        <v/>
      </c>
      <c r="N231" t="str">
        <f t="shared" si="166"/>
        <v/>
      </c>
      <c r="O231" t="str">
        <f t="shared" si="167"/>
        <v/>
      </c>
      <c r="P231" t="str">
        <f t="shared" si="168"/>
        <v/>
      </c>
      <c r="Q231" t="str">
        <f t="shared" si="169"/>
        <v/>
      </c>
      <c r="R231" t="str">
        <f t="shared" si="170"/>
        <v/>
      </c>
      <c r="S231" t="str">
        <f t="shared" si="171"/>
        <v/>
      </c>
      <c r="T231" t="str">
        <f t="shared" si="172"/>
        <v/>
      </c>
      <c r="U231" t="str">
        <f t="shared" si="173"/>
        <v/>
      </c>
      <c r="V231" t="str">
        <f t="shared" si="174"/>
        <v/>
      </c>
      <c r="W231" t="str">
        <f t="shared" si="175"/>
        <v/>
      </c>
      <c r="X231" t="str">
        <f t="shared" si="176"/>
        <v/>
      </c>
      <c r="Y231" t="str">
        <f t="shared" si="177"/>
        <v>Az elektrotechnika alapjai (, web)</v>
      </c>
      <c r="Z231" t="str">
        <f t="shared" si="178"/>
        <v/>
      </c>
      <c r="AA231" t="str">
        <f t="shared" si="179"/>
        <v>2213</v>
      </c>
      <c r="AB231" t="str">
        <f t="shared" si="180"/>
        <v/>
      </c>
      <c r="AC231" t="str">
        <f t="shared" si="181"/>
        <v/>
      </c>
      <c r="AD231" t="str">
        <f t="shared" si="182"/>
        <v/>
      </c>
      <c r="AE231" t="str">
        <f t="shared" si="183"/>
        <v/>
      </c>
      <c r="AF231" t="str">
        <f t="shared" si="184"/>
        <v/>
      </c>
      <c r="AG231" t="str">
        <f t="shared" si="185"/>
        <v/>
      </c>
      <c r="AH231" t="str">
        <f t="shared" si="186"/>
        <v/>
      </c>
      <c r="AI231" t="str">
        <f t="shared" si="187"/>
        <v/>
      </c>
      <c r="AJ231" t="str">
        <f t="shared" si="188"/>
        <v/>
      </c>
      <c r="AK231" t="str">
        <f t="shared" si="189"/>
        <v/>
      </c>
      <c r="AL231" t="str">
        <f t="shared" si="190"/>
        <v/>
      </c>
      <c r="AM231" t="str">
        <f t="shared" si="191"/>
        <v/>
      </c>
      <c r="AN231" t="str">
        <f t="shared" si="192"/>
        <v/>
      </c>
      <c r="AO231" t="str">
        <f t="shared" si="193"/>
        <v/>
      </c>
      <c r="AP231" t="str">
        <f t="shared" si="194"/>
        <v/>
      </c>
      <c r="AQ231" t="str">
        <f t="shared" si="195"/>
        <v/>
      </c>
      <c r="AR231" t="str">
        <f t="shared" si="196"/>
        <v/>
      </c>
      <c r="AS231" t="str">
        <f t="shared" si="197"/>
        <v/>
      </c>
      <c r="AT231" t="str">
        <f t="shared" si="198"/>
        <v/>
      </c>
      <c r="AU231" t="str">
        <f t="shared" si="199"/>
        <v/>
      </c>
      <c r="AV231" t="str">
        <f t="shared" si="200"/>
        <v/>
      </c>
      <c r="AW231" t="str">
        <f t="shared" si="201"/>
        <v/>
      </c>
      <c r="AX231" t="str">
        <f t="shared" si="202"/>
        <v>Az elektrotechnika alapjai (6, web)</v>
      </c>
      <c r="AY231" s="2">
        <v>221</v>
      </c>
      <c r="AZ231" s="2">
        <v>3</v>
      </c>
      <c r="BA231" s="18">
        <f>VLOOKUP(AY231,segéd!$F$9:$G$38,2,FALSE)</f>
        <v>46074</v>
      </c>
      <c r="BB231" s="2" t="str">
        <f>VLOOKUP(AZ231,segéd!$F$1:$G$7,2,FALSE)</f>
        <v>11.30-13.00</v>
      </c>
      <c r="BC231" t="s">
        <v>129</v>
      </c>
      <c r="BD231" s="20" t="s">
        <v>219</v>
      </c>
      <c r="BE231" t="s">
        <v>88</v>
      </c>
      <c r="BG231" s="2">
        <v>6</v>
      </c>
      <c r="BH231" s="2" t="s">
        <v>66</v>
      </c>
      <c r="BI231" s="30" t="s">
        <v>1919</v>
      </c>
      <c r="BJ231" s="2">
        <f t="shared" si="203"/>
        <v>4</v>
      </c>
      <c r="BK231" s="2" t="str">
        <f>IF(BF231="","",VLOOKUP(BC231,segéd!O:P,2,FALSE))</f>
        <v/>
      </c>
      <c r="BL231" s="2">
        <f>IF(BG231="","",VLOOKUP(BC231,segéd!T:U,2,FALSE))</f>
        <v>4</v>
      </c>
      <c r="BM231" s="2"/>
      <c r="BN231" s="2"/>
      <c r="BO231" s="2"/>
      <c r="BP231" s="2"/>
      <c r="BQ231" s="2"/>
      <c r="BR231" s="2"/>
      <c r="BS231" s="2"/>
      <c r="BT231" s="2"/>
      <c r="BU231" s="2"/>
      <c r="BZ231" s="2"/>
      <c r="CA231" s="2"/>
      <c r="CD231" s="2"/>
      <c r="CE231" s="2"/>
      <c r="CF231" s="2">
        <v>19</v>
      </c>
      <c r="CG231" s="2"/>
      <c r="CH231" s="2"/>
      <c r="CI231" s="2"/>
      <c r="CJ231" s="2"/>
      <c r="CK231" s="2"/>
      <c r="CP231" s="2"/>
      <c r="CR231" s="2"/>
      <c r="CS231" s="2"/>
      <c r="CU231" s="2"/>
      <c r="CV231" s="2"/>
    </row>
    <row r="232" spans="1:105" x14ac:dyDescent="0.3">
      <c r="A232" t="str">
        <f t="shared" si="153"/>
        <v>2082213</v>
      </c>
      <c r="B232" t="str">
        <f t="shared" si="154"/>
        <v>Emberi erőforrás gazd. és men. (web) 40</v>
      </c>
      <c r="C232" t="str">
        <f t="shared" si="155"/>
        <v>2213</v>
      </c>
      <c r="D232" t="str">
        <f t="shared" si="156"/>
        <v xml:space="preserve">Emberi erőforrás gazd. és men. (web) </v>
      </c>
      <c r="E232" t="str">
        <f t="shared" si="157"/>
        <v>Krupánszki Kornél2213</v>
      </c>
      <c r="F232" s="24" t="str">
        <f t="shared" si="158"/>
        <v>Emberi erőforrás gazd. és men. (Bp. 208, web)</v>
      </c>
      <c r="G232" t="str">
        <f t="shared" si="159"/>
        <v/>
      </c>
      <c r="H232" t="str">
        <f t="shared" si="160"/>
        <v/>
      </c>
      <c r="I232" t="str">
        <f t="shared" si="161"/>
        <v/>
      </c>
      <c r="J232" t="str">
        <f t="shared" si="162"/>
        <v/>
      </c>
      <c r="K232" t="str">
        <f t="shared" si="163"/>
        <v/>
      </c>
      <c r="L232" t="str">
        <f t="shared" si="164"/>
        <v/>
      </c>
      <c r="M232" t="str">
        <f t="shared" si="165"/>
        <v>2213</v>
      </c>
      <c r="N232" t="str">
        <f t="shared" si="166"/>
        <v>2213</v>
      </c>
      <c r="O232" t="str">
        <f t="shared" si="167"/>
        <v>2213</v>
      </c>
      <c r="P232" t="str">
        <f t="shared" si="168"/>
        <v>2213</v>
      </c>
      <c r="Q232" t="str">
        <f t="shared" si="169"/>
        <v>2213</v>
      </c>
      <c r="R232" t="str">
        <f t="shared" si="170"/>
        <v>2213</v>
      </c>
      <c r="S232" t="str">
        <f t="shared" si="171"/>
        <v/>
      </c>
      <c r="T232" t="str">
        <f t="shared" si="172"/>
        <v/>
      </c>
      <c r="U232" t="str">
        <f t="shared" si="173"/>
        <v/>
      </c>
      <c r="V232" t="str">
        <f t="shared" si="174"/>
        <v/>
      </c>
      <c r="W232" t="str">
        <f t="shared" si="175"/>
        <v/>
      </c>
      <c r="X232" t="str">
        <f t="shared" si="176"/>
        <v/>
      </c>
      <c r="Y232" t="str">
        <f t="shared" si="177"/>
        <v>Emberi erőforrás gazd. és men. (208, web)</v>
      </c>
      <c r="Z232" t="str">
        <f t="shared" si="178"/>
        <v/>
      </c>
      <c r="AA232" t="str">
        <f t="shared" si="179"/>
        <v/>
      </c>
      <c r="AB232" t="str">
        <f t="shared" si="180"/>
        <v/>
      </c>
      <c r="AC232" t="str">
        <f t="shared" si="181"/>
        <v/>
      </c>
      <c r="AD232" t="str">
        <f t="shared" si="182"/>
        <v/>
      </c>
      <c r="AE232" t="str">
        <f t="shared" si="183"/>
        <v/>
      </c>
      <c r="AF232" t="str">
        <f t="shared" si="184"/>
        <v/>
      </c>
      <c r="AG232" t="str">
        <f t="shared" si="185"/>
        <v/>
      </c>
      <c r="AH232" t="str">
        <f t="shared" si="186"/>
        <v/>
      </c>
      <c r="AI232" t="str">
        <f t="shared" si="187"/>
        <v/>
      </c>
      <c r="AJ232" t="str">
        <f t="shared" si="188"/>
        <v/>
      </c>
      <c r="AK232" t="str">
        <f t="shared" si="189"/>
        <v/>
      </c>
      <c r="AL232" t="str">
        <f t="shared" si="190"/>
        <v/>
      </c>
      <c r="AM232" t="str">
        <f t="shared" si="191"/>
        <v/>
      </c>
      <c r="AN232" t="str">
        <f t="shared" si="192"/>
        <v/>
      </c>
      <c r="AO232" t="str">
        <f t="shared" si="193"/>
        <v/>
      </c>
      <c r="AP232" t="str">
        <f t="shared" si="194"/>
        <v/>
      </c>
      <c r="AQ232" t="str">
        <f t="shared" si="195"/>
        <v/>
      </c>
      <c r="AR232" t="str">
        <f t="shared" si="196"/>
        <v/>
      </c>
      <c r="AS232" t="str">
        <f t="shared" si="197"/>
        <v/>
      </c>
      <c r="AT232" t="str">
        <f t="shared" si="198"/>
        <v/>
      </c>
      <c r="AU232" t="str">
        <f t="shared" si="199"/>
        <v/>
      </c>
      <c r="AV232" t="str">
        <f t="shared" si="200"/>
        <v/>
      </c>
      <c r="AW232" t="str">
        <f t="shared" si="201"/>
        <v/>
      </c>
      <c r="AX232" t="str">
        <f t="shared" si="202"/>
        <v>Emberi erőforrás gazd. és men. (, web)</v>
      </c>
      <c r="AY232" s="2">
        <v>221</v>
      </c>
      <c r="AZ232" s="2">
        <v>3</v>
      </c>
      <c r="BA232" s="18">
        <f>VLOOKUP(AY232,segéd!$F$9:$G$38,2,FALSE)</f>
        <v>46074</v>
      </c>
      <c r="BB232" s="2" t="str">
        <f>VLOOKUP(AZ232,segéd!$F$1:$G$7,2,FALSE)</f>
        <v>11.30-13.00</v>
      </c>
      <c r="BC232" t="s">
        <v>168</v>
      </c>
      <c r="BD232" s="20" t="s">
        <v>428</v>
      </c>
      <c r="BE232" t="s">
        <v>165</v>
      </c>
      <c r="BF232" s="19">
        <v>208</v>
      </c>
      <c r="BH232" s="19" t="s">
        <v>66</v>
      </c>
      <c r="BI232" s="30" t="s">
        <v>1993</v>
      </c>
      <c r="BJ232" s="2">
        <f t="shared" si="203"/>
        <v>40</v>
      </c>
      <c r="BK232" s="2">
        <f>IF(BF232="","",VLOOKUP(BC232,segéd!O:P,2,FALSE))</f>
        <v>40</v>
      </c>
      <c r="BL232" s="2" t="str">
        <f>IF(BG232="","",VLOOKUP(BC232,segéd!T:U,2,FALSE))</f>
        <v/>
      </c>
      <c r="BM232" s="2"/>
      <c r="BN232" s="2"/>
      <c r="BO232" s="2"/>
      <c r="BP232" s="2"/>
      <c r="BQ232" s="2"/>
      <c r="BR232" s="2"/>
      <c r="BS232" s="2">
        <v>6</v>
      </c>
      <c r="BT232" s="2">
        <v>6</v>
      </c>
      <c r="BU232" s="2">
        <v>9</v>
      </c>
      <c r="BV232" s="2">
        <v>6</v>
      </c>
      <c r="BW232" s="2">
        <v>13</v>
      </c>
      <c r="BX232" s="2">
        <v>2</v>
      </c>
      <c r="BY232" s="2"/>
      <c r="BZ232" s="2"/>
      <c r="CA232" s="2"/>
      <c r="CB232" s="2"/>
      <c r="CC232" s="2"/>
      <c r="CD232" s="2"/>
      <c r="CE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R232" s="2"/>
      <c r="CS232" s="2"/>
      <c r="CT232" s="2"/>
      <c r="CU232" s="2"/>
      <c r="CV232" s="2"/>
      <c r="CY232" s="2"/>
    </row>
    <row r="233" spans="1:105" x14ac:dyDescent="0.3">
      <c r="A233" t="str">
        <f t="shared" si="153"/>
        <v>2213</v>
      </c>
      <c r="B233" t="str">
        <f t="shared" si="154"/>
        <v xml:space="preserve">Épf., bizt. rendszerek irányítása (web) </v>
      </c>
      <c r="C233" t="str">
        <f t="shared" si="155"/>
        <v>4012213</v>
      </c>
      <c r="D233" t="str">
        <f t="shared" si="156"/>
        <v>Épf., bizt. rendszerek irányítása (web) 8</v>
      </c>
      <c r="E233" t="str">
        <f t="shared" si="157"/>
        <v>Zalahegyi Zoltán2213</v>
      </c>
      <c r="F233" s="24" t="str">
        <f t="shared" si="158"/>
        <v>Épf., bizt. rendszerek irányítása (Tb. 401, web)</v>
      </c>
      <c r="G233" t="str">
        <f t="shared" si="159"/>
        <v/>
      </c>
      <c r="H233" t="str">
        <f t="shared" si="160"/>
        <v/>
      </c>
      <c r="I233" t="str">
        <f t="shared" si="161"/>
        <v/>
      </c>
      <c r="J233" t="str">
        <f t="shared" si="162"/>
        <v/>
      </c>
      <c r="K233" t="str">
        <f t="shared" si="163"/>
        <v/>
      </c>
      <c r="L233" t="str">
        <f t="shared" si="164"/>
        <v/>
      </c>
      <c r="M233" t="str">
        <f t="shared" si="165"/>
        <v/>
      </c>
      <c r="N233" t="str">
        <f t="shared" si="166"/>
        <v/>
      </c>
      <c r="O233" t="str">
        <f t="shared" si="167"/>
        <v/>
      </c>
      <c r="P233" t="str">
        <f t="shared" si="168"/>
        <v/>
      </c>
      <c r="Q233" t="str">
        <f t="shared" si="169"/>
        <v/>
      </c>
      <c r="R233" t="str">
        <f t="shared" si="170"/>
        <v/>
      </c>
      <c r="S233" t="str">
        <f t="shared" si="171"/>
        <v/>
      </c>
      <c r="T233" t="str">
        <f t="shared" si="172"/>
        <v/>
      </c>
      <c r="U233" t="str">
        <f t="shared" si="173"/>
        <v/>
      </c>
      <c r="V233" t="str">
        <f t="shared" si="174"/>
        <v/>
      </c>
      <c r="W233" t="str">
        <f t="shared" si="175"/>
        <v/>
      </c>
      <c r="X233" t="str">
        <f t="shared" si="176"/>
        <v/>
      </c>
      <c r="Y233" t="str">
        <f t="shared" si="177"/>
        <v>Épf., bizt. rendszerek irányítása (, web)</v>
      </c>
      <c r="Z233" t="str">
        <f t="shared" si="178"/>
        <v/>
      </c>
      <c r="AA233" t="str">
        <f t="shared" si="179"/>
        <v/>
      </c>
      <c r="AB233" t="str">
        <f t="shared" si="180"/>
        <v/>
      </c>
      <c r="AC233" t="str">
        <f t="shared" si="181"/>
        <v/>
      </c>
      <c r="AD233" t="str">
        <f t="shared" si="182"/>
        <v/>
      </c>
      <c r="AE233" t="str">
        <f t="shared" si="183"/>
        <v/>
      </c>
      <c r="AF233" t="str">
        <f t="shared" si="184"/>
        <v/>
      </c>
      <c r="AG233" t="str">
        <f t="shared" si="185"/>
        <v/>
      </c>
      <c r="AH233" t="str">
        <f t="shared" si="186"/>
        <v/>
      </c>
      <c r="AI233" t="str">
        <f t="shared" si="187"/>
        <v/>
      </c>
      <c r="AJ233" t="str">
        <f t="shared" si="188"/>
        <v/>
      </c>
      <c r="AK233" t="str">
        <f t="shared" si="189"/>
        <v/>
      </c>
      <c r="AL233" t="str">
        <f t="shared" si="190"/>
        <v/>
      </c>
      <c r="AM233" t="str">
        <f t="shared" si="191"/>
        <v/>
      </c>
      <c r="AN233" t="str">
        <f t="shared" si="192"/>
        <v/>
      </c>
      <c r="AO233" t="str">
        <f t="shared" si="193"/>
        <v/>
      </c>
      <c r="AP233" t="str">
        <f t="shared" si="194"/>
        <v/>
      </c>
      <c r="AQ233" t="str">
        <f t="shared" si="195"/>
        <v/>
      </c>
      <c r="AR233" t="str">
        <f t="shared" si="196"/>
        <v/>
      </c>
      <c r="AS233" t="str">
        <f t="shared" si="197"/>
        <v>2213</v>
      </c>
      <c r="AT233" t="str">
        <f t="shared" si="198"/>
        <v/>
      </c>
      <c r="AU233" t="str">
        <f t="shared" si="199"/>
        <v/>
      </c>
      <c r="AV233" t="str">
        <f t="shared" si="200"/>
        <v/>
      </c>
      <c r="AW233" t="str">
        <f t="shared" si="201"/>
        <v/>
      </c>
      <c r="AX233" t="str">
        <f t="shared" si="202"/>
        <v>Épf., bizt. rendszerek irányítása (401, web)</v>
      </c>
      <c r="AY233" s="2">
        <v>221</v>
      </c>
      <c r="AZ233" s="2">
        <v>3</v>
      </c>
      <c r="BA233" s="18">
        <f>VLOOKUP(AY233,segéd!$F$9:$G$38,2,FALSE)</f>
        <v>46074</v>
      </c>
      <c r="BB233" s="2" t="str">
        <f>VLOOKUP(AZ233,segéd!$F$1:$G$7,2,FALSE)</f>
        <v>11.30-13.00</v>
      </c>
      <c r="BC233" t="s">
        <v>398</v>
      </c>
      <c r="BD233" s="20" t="s">
        <v>313</v>
      </c>
      <c r="BE233" t="s">
        <v>164</v>
      </c>
      <c r="BG233" s="2">
        <v>401</v>
      </c>
      <c r="BH233" s="2" t="s">
        <v>66</v>
      </c>
      <c r="BI233" s="30" t="s">
        <v>1932</v>
      </c>
      <c r="BJ233" s="2">
        <f t="shared" si="203"/>
        <v>8</v>
      </c>
      <c r="BK233" s="2" t="str">
        <f>IF(BF233="","",VLOOKUP(BC233,segéd!O:P,2,FALSE))</f>
        <v/>
      </c>
      <c r="BL233" s="2">
        <f>IF(BG233="","",VLOOKUP(BC233,segéd!T:U,2,FALSE))</f>
        <v>8</v>
      </c>
      <c r="CH233" s="2"/>
      <c r="CI233" s="2"/>
      <c r="CP233" s="2"/>
      <c r="CX233" s="2">
        <v>8</v>
      </c>
    </row>
    <row r="234" spans="1:105" x14ac:dyDescent="0.3">
      <c r="A234" t="str">
        <f t="shared" si="153"/>
        <v>2172213</v>
      </c>
      <c r="B234" t="str">
        <f t="shared" si="154"/>
        <v>Értékesítés-menedzsment (web) 19</v>
      </c>
      <c r="C234" t="str">
        <f t="shared" si="155"/>
        <v>2213</v>
      </c>
      <c r="D234" t="str">
        <f t="shared" si="156"/>
        <v xml:space="preserve">Értékesítés-menedzsment (web) </v>
      </c>
      <c r="E234" t="str">
        <f t="shared" si="157"/>
        <v>Miklós Ilona2213</v>
      </c>
      <c r="F234" s="24" t="str">
        <f t="shared" si="158"/>
        <v>Értékesítés-menedzsment (Bp. 217, web)</v>
      </c>
      <c r="G234" t="str">
        <f t="shared" si="159"/>
        <v/>
      </c>
      <c r="H234" t="str">
        <f t="shared" si="160"/>
        <v/>
      </c>
      <c r="I234" t="str">
        <f t="shared" si="161"/>
        <v/>
      </c>
      <c r="J234" t="str">
        <f t="shared" si="162"/>
        <v>2213</v>
      </c>
      <c r="K234" t="str">
        <f t="shared" si="163"/>
        <v>2213</v>
      </c>
      <c r="L234" t="str">
        <f t="shared" si="164"/>
        <v/>
      </c>
      <c r="M234" t="str">
        <f t="shared" si="165"/>
        <v/>
      </c>
      <c r="N234" t="str">
        <f t="shared" si="166"/>
        <v/>
      </c>
      <c r="O234" t="str">
        <f t="shared" si="167"/>
        <v/>
      </c>
      <c r="P234" t="str">
        <f t="shared" si="168"/>
        <v/>
      </c>
      <c r="Q234" t="str">
        <f t="shared" si="169"/>
        <v/>
      </c>
      <c r="R234" t="str">
        <f t="shared" si="170"/>
        <v/>
      </c>
      <c r="S234" t="str">
        <f t="shared" si="171"/>
        <v/>
      </c>
      <c r="T234" t="str">
        <f t="shared" si="172"/>
        <v/>
      </c>
      <c r="U234" t="str">
        <f t="shared" si="173"/>
        <v/>
      </c>
      <c r="V234" t="str">
        <f t="shared" si="174"/>
        <v/>
      </c>
      <c r="W234" t="str">
        <f t="shared" si="175"/>
        <v/>
      </c>
      <c r="X234" t="str">
        <f t="shared" si="176"/>
        <v/>
      </c>
      <c r="Y234" t="str">
        <f t="shared" si="177"/>
        <v>Értékesítés-menedzsment (217, web)</v>
      </c>
      <c r="Z234" t="str">
        <f t="shared" si="178"/>
        <v/>
      </c>
      <c r="AA234" t="str">
        <f t="shared" si="179"/>
        <v/>
      </c>
      <c r="AB234" t="str">
        <f t="shared" si="180"/>
        <v/>
      </c>
      <c r="AC234" t="str">
        <f t="shared" si="181"/>
        <v/>
      </c>
      <c r="AD234" t="str">
        <f t="shared" si="182"/>
        <v/>
      </c>
      <c r="AE234" t="str">
        <f t="shared" si="183"/>
        <v/>
      </c>
      <c r="AF234" t="str">
        <f t="shared" si="184"/>
        <v/>
      </c>
      <c r="AG234" t="str">
        <f t="shared" si="185"/>
        <v/>
      </c>
      <c r="AH234" t="str">
        <f t="shared" si="186"/>
        <v/>
      </c>
      <c r="AI234" t="str">
        <f t="shared" si="187"/>
        <v/>
      </c>
      <c r="AJ234" t="str">
        <f t="shared" si="188"/>
        <v/>
      </c>
      <c r="AK234" t="str">
        <f t="shared" si="189"/>
        <v/>
      </c>
      <c r="AL234" t="str">
        <f t="shared" si="190"/>
        <v/>
      </c>
      <c r="AM234" t="str">
        <f t="shared" si="191"/>
        <v/>
      </c>
      <c r="AN234" t="str">
        <f t="shared" si="192"/>
        <v/>
      </c>
      <c r="AO234" t="str">
        <f t="shared" si="193"/>
        <v/>
      </c>
      <c r="AP234" t="str">
        <f t="shared" si="194"/>
        <v/>
      </c>
      <c r="AQ234" t="str">
        <f t="shared" si="195"/>
        <v/>
      </c>
      <c r="AR234" t="str">
        <f t="shared" si="196"/>
        <v/>
      </c>
      <c r="AS234" t="str">
        <f t="shared" si="197"/>
        <v/>
      </c>
      <c r="AT234" t="str">
        <f t="shared" si="198"/>
        <v/>
      </c>
      <c r="AU234" t="str">
        <f t="shared" si="199"/>
        <v/>
      </c>
      <c r="AV234" t="str">
        <f t="shared" si="200"/>
        <v/>
      </c>
      <c r="AW234" t="str">
        <f t="shared" si="201"/>
        <v/>
      </c>
      <c r="AX234" t="str">
        <f t="shared" si="202"/>
        <v>Értékesítés-menedzsment (, web)</v>
      </c>
      <c r="AY234" s="2">
        <v>221</v>
      </c>
      <c r="AZ234" s="2">
        <v>3</v>
      </c>
      <c r="BA234" s="18">
        <f>VLOOKUP(AY234,segéd!$F$9:$G$38,2,FALSE)</f>
        <v>46074</v>
      </c>
      <c r="BB234" s="2" t="str">
        <f>VLOOKUP(AZ234,segéd!$F$1:$G$7,2,FALSE)</f>
        <v>11.30-13.00</v>
      </c>
      <c r="BC234" t="s">
        <v>72</v>
      </c>
      <c r="BD234" t="s">
        <v>429</v>
      </c>
      <c r="BE234" t="s">
        <v>175</v>
      </c>
      <c r="BF234" s="19">
        <v>217</v>
      </c>
      <c r="BH234" s="2" t="s">
        <v>66</v>
      </c>
      <c r="BI234" s="30" t="s">
        <v>1970</v>
      </c>
      <c r="BJ234" s="2">
        <f t="shared" si="203"/>
        <v>19</v>
      </c>
      <c r="BK234" s="2">
        <f>IF(BF234="","",VLOOKUP(BC234,segéd!O:P,2,FALSE))</f>
        <v>19</v>
      </c>
      <c r="BL234" s="2" t="str">
        <f>IF(BG234="","",VLOOKUP(BC234,segéd!T:U,2,FALSE))</f>
        <v/>
      </c>
      <c r="BP234" s="19">
        <v>10</v>
      </c>
      <c r="BQ234" s="19">
        <v>11</v>
      </c>
      <c r="BY234" s="2"/>
      <c r="CB234" s="2"/>
      <c r="CC234" s="2"/>
      <c r="CH234" s="2"/>
      <c r="CI234" s="2"/>
      <c r="CP234" s="2"/>
      <c r="CT234" s="2"/>
      <c r="CU234" s="2"/>
      <c r="CY234" s="2"/>
    </row>
    <row r="235" spans="1:105" x14ac:dyDescent="0.3">
      <c r="A235" t="str">
        <f t="shared" si="153"/>
        <v>2213</v>
      </c>
      <c r="B235" t="str">
        <f t="shared" si="154"/>
        <v xml:space="preserve">Folyamatok fejlesztése - Lean (web) </v>
      </c>
      <c r="C235" t="str">
        <f t="shared" si="155"/>
        <v>2172213</v>
      </c>
      <c r="D235" t="str">
        <f t="shared" si="156"/>
        <v>Folyamatok fejlesztése - Lean (web) 17</v>
      </c>
      <c r="E235" t="str">
        <f t="shared" si="157"/>
        <v>Böröczki Ágoston2213</v>
      </c>
      <c r="F235" s="24" t="str">
        <f t="shared" si="158"/>
        <v>Folyamatok fejlesztése - Lean (Tb. 217, web)</v>
      </c>
      <c r="G235" t="str">
        <f t="shared" si="159"/>
        <v/>
      </c>
      <c r="H235" t="str">
        <f t="shared" si="160"/>
        <v/>
      </c>
      <c r="I235" t="str">
        <f t="shared" si="161"/>
        <v/>
      </c>
      <c r="J235" t="str">
        <f t="shared" si="162"/>
        <v/>
      </c>
      <c r="K235" t="str">
        <f t="shared" si="163"/>
        <v/>
      </c>
      <c r="L235" t="str">
        <f t="shared" si="164"/>
        <v/>
      </c>
      <c r="M235" t="str">
        <f t="shared" si="165"/>
        <v/>
      </c>
      <c r="N235" t="str">
        <f t="shared" si="166"/>
        <v/>
      </c>
      <c r="O235" t="str">
        <f t="shared" si="167"/>
        <v/>
      </c>
      <c r="P235" t="str">
        <f t="shared" si="168"/>
        <v/>
      </c>
      <c r="Q235" t="str">
        <f t="shared" si="169"/>
        <v/>
      </c>
      <c r="R235" t="str">
        <f t="shared" si="170"/>
        <v/>
      </c>
      <c r="S235" t="str">
        <f t="shared" si="171"/>
        <v/>
      </c>
      <c r="T235" t="str">
        <f t="shared" si="172"/>
        <v/>
      </c>
      <c r="U235" t="str">
        <f t="shared" si="173"/>
        <v/>
      </c>
      <c r="V235" t="str">
        <f t="shared" si="174"/>
        <v/>
      </c>
      <c r="W235" t="str">
        <f t="shared" si="175"/>
        <v/>
      </c>
      <c r="X235" t="str">
        <f t="shared" si="176"/>
        <v/>
      </c>
      <c r="Y235" t="str">
        <f t="shared" si="177"/>
        <v>Folyamatok fejlesztése - Lean (, web)</v>
      </c>
      <c r="Z235" t="str">
        <f t="shared" si="178"/>
        <v/>
      </c>
      <c r="AA235" t="str">
        <f t="shared" si="179"/>
        <v/>
      </c>
      <c r="AB235" t="str">
        <f t="shared" si="180"/>
        <v/>
      </c>
      <c r="AC235" t="str">
        <f t="shared" si="181"/>
        <v/>
      </c>
      <c r="AD235" t="str">
        <f t="shared" si="182"/>
        <v/>
      </c>
      <c r="AE235" t="str">
        <f t="shared" si="183"/>
        <v/>
      </c>
      <c r="AF235" t="str">
        <f t="shared" si="184"/>
        <v/>
      </c>
      <c r="AG235" t="str">
        <f t="shared" si="185"/>
        <v/>
      </c>
      <c r="AH235" t="str">
        <f t="shared" si="186"/>
        <v/>
      </c>
      <c r="AI235" t="str">
        <f t="shared" si="187"/>
        <v/>
      </c>
      <c r="AJ235" t="str">
        <f t="shared" si="188"/>
        <v/>
      </c>
      <c r="AK235" t="str">
        <f t="shared" si="189"/>
        <v/>
      </c>
      <c r="AL235" t="str">
        <f t="shared" si="190"/>
        <v/>
      </c>
      <c r="AM235" t="str">
        <f t="shared" si="191"/>
        <v/>
      </c>
      <c r="AN235" t="str">
        <f t="shared" si="192"/>
        <v/>
      </c>
      <c r="AO235" t="str">
        <f t="shared" si="193"/>
        <v/>
      </c>
      <c r="AP235" t="str">
        <f t="shared" si="194"/>
        <v/>
      </c>
      <c r="AQ235" t="str">
        <f t="shared" si="195"/>
        <v/>
      </c>
      <c r="AR235" t="str">
        <f t="shared" si="196"/>
        <v>2213</v>
      </c>
      <c r="AS235" t="str">
        <f t="shared" si="197"/>
        <v/>
      </c>
      <c r="AT235" t="str">
        <f t="shared" si="198"/>
        <v/>
      </c>
      <c r="AU235" t="str">
        <f t="shared" si="199"/>
        <v/>
      </c>
      <c r="AV235" t="str">
        <f t="shared" si="200"/>
        <v/>
      </c>
      <c r="AW235" t="str">
        <f t="shared" si="201"/>
        <v/>
      </c>
      <c r="AX235" t="str">
        <f t="shared" si="202"/>
        <v>Folyamatok fejlesztése - Lean (217, web)</v>
      </c>
      <c r="AY235" s="2">
        <v>221</v>
      </c>
      <c r="AZ235" s="2">
        <v>3</v>
      </c>
      <c r="BA235" s="18">
        <f>VLOOKUP(AY235,segéd!$F$9:$G$38,2,FALSE)</f>
        <v>46074</v>
      </c>
      <c r="BB235" s="2" t="str">
        <f>VLOOKUP(AZ235,segéd!$F$1:$G$7,2,FALSE)</f>
        <v>11.30-13.00</v>
      </c>
      <c r="BC235" t="s">
        <v>119</v>
      </c>
      <c r="BD235" t="s">
        <v>181</v>
      </c>
      <c r="BE235" t="s">
        <v>164</v>
      </c>
      <c r="BG235" s="2">
        <v>217</v>
      </c>
      <c r="BH235" s="2" t="s">
        <v>66</v>
      </c>
      <c r="BI235" s="30" t="s">
        <v>1934</v>
      </c>
      <c r="BJ235" s="2">
        <f t="shared" si="203"/>
        <v>17</v>
      </c>
      <c r="BK235" s="2" t="str">
        <f>IF(BF235="","",VLOOKUP(BC235,segéd!O:P,2,FALSE))</f>
        <v/>
      </c>
      <c r="BL235" s="2">
        <f>IF(BG235="","",VLOOKUP(BC235,segéd!T:U,2,FALSE))</f>
        <v>17</v>
      </c>
      <c r="BM235" s="2"/>
      <c r="BN235" s="2"/>
      <c r="BO235" s="2"/>
      <c r="BP235" s="2"/>
      <c r="BQ235" s="2"/>
      <c r="BR235" s="2"/>
      <c r="BS235" s="2"/>
      <c r="BT235" s="2"/>
      <c r="BU235" s="2"/>
      <c r="BZ235" s="2"/>
      <c r="CA235" s="2"/>
      <c r="CD235" s="2"/>
      <c r="CE235" s="2"/>
      <c r="CF235" s="19"/>
      <c r="CG235" s="2"/>
      <c r="CH235" s="2"/>
      <c r="CI235" s="2"/>
      <c r="CJ235" s="2"/>
      <c r="CP235" s="2"/>
      <c r="CR235" s="2"/>
      <c r="CS235" s="2"/>
      <c r="CU235" s="2"/>
      <c r="CV235" s="2"/>
      <c r="CW235" s="2">
        <v>16</v>
      </c>
    </row>
    <row r="236" spans="1:105" x14ac:dyDescent="0.3">
      <c r="A236" t="str">
        <f t="shared" si="153"/>
        <v>2213</v>
      </c>
      <c r="B236" t="str">
        <f t="shared" si="154"/>
        <v xml:space="preserve">Integrált irányítási rendszerek (web) </v>
      </c>
      <c r="C236" t="str">
        <f t="shared" si="155"/>
        <v>6032213</v>
      </c>
      <c r="D236" t="str">
        <f t="shared" si="156"/>
        <v>Integrált irányítási rendszerek (web) 5</v>
      </c>
      <c r="E236" t="str">
        <f t="shared" si="157"/>
        <v>Nyeste Zsolt2213</v>
      </c>
      <c r="F236" s="24" t="str">
        <f t="shared" si="158"/>
        <v>Integrált irányítási rendszerek (Tb. 603, web)</v>
      </c>
      <c r="G236" t="str">
        <f t="shared" si="159"/>
        <v/>
      </c>
      <c r="H236" t="str">
        <f t="shared" si="160"/>
        <v/>
      </c>
      <c r="I236" t="str">
        <f t="shared" si="161"/>
        <v/>
      </c>
      <c r="J236" t="str">
        <f t="shared" si="162"/>
        <v/>
      </c>
      <c r="K236" t="str">
        <f t="shared" si="163"/>
        <v/>
      </c>
      <c r="L236" t="str">
        <f t="shared" si="164"/>
        <v/>
      </c>
      <c r="M236" t="str">
        <f t="shared" si="165"/>
        <v/>
      </c>
      <c r="N236" t="str">
        <f t="shared" si="166"/>
        <v/>
      </c>
      <c r="O236" t="str">
        <f t="shared" si="167"/>
        <v/>
      </c>
      <c r="P236" t="str">
        <f t="shared" si="168"/>
        <v/>
      </c>
      <c r="Q236" t="str">
        <f t="shared" si="169"/>
        <v/>
      </c>
      <c r="R236" t="str">
        <f t="shared" si="170"/>
        <v/>
      </c>
      <c r="S236" t="str">
        <f t="shared" si="171"/>
        <v/>
      </c>
      <c r="T236" t="str">
        <f t="shared" si="172"/>
        <v/>
      </c>
      <c r="U236" t="str">
        <f t="shared" si="173"/>
        <v/>
      </c>
      <c r="V236" t="str">
        <f t="shared" si="174"/>
        <v/>
      </c>
      <c r="W236" t="str">
        <f t="shared" si="175"/>
        <v/>
      </c>
      <c r="X236" t="str">
        <f t="shared" si="176"/>
        <v/>
      </c>
      <c r="Y236" t="str">
        <f t="shared" si="177"/>
        <v>Integrált irányítási rendszerek (, web)</v>
      </c>
      <c r="Z236" t="str">
        <f t="shared" si="178"/>
        <v/>
      </c>
      <c r="AA236" t="str">
        <f t="shared" si="179"/>
        <v/>
      </c>
      <c r="AB236" t="str">
        <f t="shared" si="180"/>
        <v/>
      </c>
      <c r="AC236" t="str">
        <f t="shared" si="181"/>
        <v/>
      </c>
      <c r="AD236" t="str">
        <f t="shared" si="182"/>
        <v>2213</v>
      </c>
      <c r="AE236" t="str">
        <f t="shared" si="183"/>
        <v/>
      </c>
      <c r="AF236" t="str">
        <f t="shared" si="184"/>
        <v/>
      </c>
      <c r="AG236" t="str">
        <f t="shared" si="185"/>
        <v/>
      </c>
      <c r="AH236" t="str">
        <f t="shared" si="186"/>
        <v/>
      </c>
      <c r="AI236" t="str">
        <f t="shared" si="187"/>
        <v/>
      </c>
      <c r="AJ236" t="str">
        <f t="shared" si="188"/>
        <v/>
      </c>
      <c r="AK236" t="str">
        <f t="shared" si="189"/>
        <v/>
      </c>
      <c r="AL236" t="str">
        <f t="shared" si="190"/>
        <v/>
      </c>
      <c r="AM236" t="str">
        <f t="shared" si="191"/>
        <v/>
      </c>
      <c r="AN236" t="str">
        <f t="shared" si="192"/>
        <v/>
      </c>
      <c r="AO236" t="str">
        <f t="shared" si="193"/>
        <v/>
      </c>
      <c r="AP236" t="str">
        <f t="shared" si="194"/>
        <v/>
      </c>
      <c r="AQ236" t="str">
        <f t="shared" si="195"/>
        <v/>
      </c>
      <c r="AR236" t="str">
        <f t="shared" si="196"/>
        <v/>
      </c>
      <c r="AS236" t="str">
        <f t="shared" si="197"/>
        <v/>
      </c>
      <c r="AT236" t="str">
        <f t="shared" si="198"/>
        <v/>
      </c>
      <c r="AU236" t="str">
        <f t="shared" si="199"/>
        <v/>
      </c>
      <c r="AV236" t="str">
        <f t="shared" si="200"/>
        <v/>
      </c>
      <c r="AW236" t="str">
        <f t="shared" si="201"/>
        <v/>
      </c>
      <c r="AX236" t="str">
        <f t="shared" si="202"/>
        <v>Integrált irányítási rendszerek (603, web)</v>
      </c>
      <c r="AY236" s="2">
        <v>221</v>
      </c>
      <c r="AZ236" s="2">
        <v>3</v>
      </c>
      <c r="BA236" s="18">
        <f>VLOOKUP(AY236,segéd!$F$9:$G$38,2,FALSE)</f>
        <v>46074</v>
      </c>
      <c r="BB236" s="2" t="str">
        <f>VLOOKUP(AZ236,segéd!$F$1:$G$7,2,FALSE)</f>
        <v>11.30-13.00</v>
      </c>
      <c r="BC236" t="s">
        <v>132</v>
      </c>
      <c r="BD236" t="s">
        <v>303</v>
      </c>
      <c r="BE236" t="s">
        <v>177</v>
      </c>
      <c r="BG236" s="2">
        <v>603</v>
      </c>
      <c r="BH236" s="2" t="s">
        <v>66</v>
      </c>
      <c r="BI236" s="30" t="s">
        <v>1979</v>
      </c>
      <c r="BJ236" s="2">
        <f t="shared" si="203"/>
        <v>5</v>
      </c>
      <c r="BK236" s="2" t="str">
        <f>IF(BF236="","",VLOOKUP(BC236,segéd!O:P,2,FALSE))</f>
        <v/>
      </c>
      <c r="BL236" s="2">
        <f>IF(BG236="","",VLOOKUP(BC236,segéd!T:U,2,FALSE))</f>
        <v>5</v>
      </c>
      <c r="CH236" s="2"/>
      <c r="CI236" s="2">
        <v>5</v>
      </c>
      <c r="CP236" s="2"/>
      <c r="CY236" s="2"/>
    </row>
    <row r="237" spans="1:105" x14ac:dyDescent="0.3">
      <c r="A237" t="str">
        <f t="shared" si="153"/>
        <v>2213</v>
      </c>
      <c r="B237" t="str">
        <f t="shared" si="154"/>
        <v xml:space="preserve">Karbantartás elmélet (web) </v>
      </c>
      <c r="C237" t="str">
        <f t="shared" si="155"/>
        <v>4042213</v>
      </c>
      <c r="D237" t="str">
        <f t="shared" si="156"/>
        <v>Karbantartás elmélet (web) 7</v>
      </c>
      <c r="E237" t="str">
        <f t="shared" si="157"/>
        <v>Lukács András2213</v>
      </c>
      <c r="F237" s="24" t="str">
        <f t="shared" si="158"/>
        <v>Karbantartás elmélet (Tb. 404, web)</v>
      </c>
      <c r="G237" t="str">
        <f t="shared" si="159"/>
        <v/>
      </c>
      <c r="H237" t="str">
        <f t="shared" si="160"/>
        <v/>
      </c>
      <c r="I237" t="str">
        <f t="shared" si="161"/>
        <v/>
      </c>
      <c r="J237" t="str">
        <f t="shared" si="162"/>
        <v/>
      </c>
      <c r="K237" t="str">
        <f t="shared" si="163"/>
        <v/>
      </c>
      <c r="L237" t="str">
        <f t="shared" si="164"/>
        <v/>
      </c>
      <c r="M237" t="str">
        <f t="shared" si="165"/>
        <v/>
      </c>
      <c r="N237" t="str">
        <f t="shared" si="166"/>
        <v/>
      </c>
      <c r="O237" t="str">
        <f t="shared" si="167"/>
        <v/>
      </c>
      <c r="P237" t="str">
        <f t="shared" si="168"/>
        <v/>
      </c>
      <c r="Q237" t="str">
        <f t="shared" si="169"/>
        <v/>
      </c>
      <c r="R237" t="str">
        <f t="shared" si="170"/>
        <v/>
      </c>
      <c r="S237" t="str">
        <f t="shared" si="171"/>
        <v/>
      </c>
      <c r="T237" t="str">
        <f t="shared" si="172"/>
        <v/>
      </c>
      <c r="U237" t="str">
        <f t="shared" si="173"/>
        <v/>
      </c>
      <c r="V237" t="str">
        <f t="shared" si="174"/>
        <v/>
      </c>
      <c r="W237" t="str">
        <f t="shared" si="175"/>
        <v/>
      </c>
      <c r="X237" t="str">
        <f t="shared" si="176"/>
        <v/>
      </c>
      <c r="Y237" t="str">
        <f t="shared" si="177"/>
        <v>Karbantartás elmélet (, web)</v>
      </c>
      <c r="Z237" t="str">
        <f t="shared" si="178"/>
        <v/>
      </c>
      <c r="AA237" t="str">
        <f t="shared" si="179"/>
        <v/>
      </c>
      <c r="AB237" t="str">
        <f t="shared" si="180"/>
        <v/>
      </c>
      <c r="AC237" t="str">
        <f t="shared" si="181"/>
        <v/>
      </c>
      <c r="AD237" t="str">
        <f t="shared" si="182"/>
        <v/>
      </c>
      <c r="AE237" t="str">
        <f t="shared" si="183"/>
        <v/>
      </c>
      <c r="AF237" t="str">
        <f t="shared" si="184"/>
        <v/>
      </c>
      <c r="AG237" t="str">
        <f t="shared" si="185"/>
        <v/>
      </c>
      <c r="AH237" t="str">
        <f t="shared" si="186"/>
        <v/>
      </c>
      <c r="AI237" t="str">
        <f t="shared" si="187"/>
        <v/>
      </c>
      <c r="AJ237" t="str">
        <f t="shared" si="188"/>
        <v/>
      </c>
      <c r="AK237" t="str">
        <f t="shared" si="189"/>
        <v/>
      </c>
      <c r="AL237" t="str">
        <f t="shared" si="190"/>
        <v/>
      </c>
      <c r="AM237" t="str">
        <f t="shared" si="191"/>
        <v/>
      </c>
      <c r="AN237" t="str">
        <f t="shared" si="192"/>
        <v/>
      </c>
      <c r="AO237" t="str">
        <f t="shared" si="193"/>
        <v/>
      </c>
      <c r="AP237" t="str">
        <f t="shared" si="194"/>
        <v/>
      </c>
      <c r="AQ237" t="str">
        <f t="shared" si="195"/>
        <v/>
      </c>
      <c r="AR237" t="str">
        <f t="shared" si="196"/>
        <v/>
      </c>
      <c r="AS237" t="str">
        <f t="shared" si="197"/>
        <v/>
      </c>
      <c r="AT237" t="str">
        <f t="shared" si="198"/>
        <v/>
      </c>
      <c r="AU237" t="str">
        <f t="shared" si="199"/>
        <v>2213</v>
      </c>
      <c r="AV237" t="str">
        <f t="shared" si="200"/>
        <v/>
      </c>
      <c r="AW237" t="str">
        <f t="shared" si="201"/>
        <v/>
      </c>
      <c r="AX237" t="str">
        <f t="shared" si="202"/>
        <v>Karbantartás elmélet (404, web)</v>
      </c>
      <c r="AY237" s="2">
        <v>221</v>
      </c>
      <c r="AZ237" s="2">
        <v>3</v>
      </c>
      <c r="BA237" s="18">
        <f>VLOOKUP(AY237,segéd!$F$9:$G$38,2,FALSE)</f>
        <v>46074</v>
      </c>
      <c r="BB237" s="2" t="str">
        <f>VLOOKUP(AZ237,segéd!$F$1:$G$7,2,FALSE)</f>
        <v>11.30-13.00</v>
      </c>
      <c r="BC237" t="s">
        <v>406</v>
      </c>
      <c r="BD237" t="s">
        <v>502</v>
      </c>
      <c r="BE237" t="s">
        <v>164</v>
      </c>
      <c r="BG237" s="2">
        <v>404</v>
      </c>
      <c r="BH237" s="2" t="s">
        <v>66</v>
      </c>
      <c r="BI237" s="30" t="s">
        <v>1936</v>
      </c>
      <c r="BJ237" s="2">
        <f t="shared" si="203"/>
        <v>7</v>
      </c>
      <c r="BK237" s="2" t="str">
        <f>IF(BF237="","",VLOOKUP(BC237,segéd!O:P,2,FALSE))</f>
        <v/>
      </c>
      <c r="BL237" s="2">
        <f>IF(BG237="","",VLOOKUP(BC237,segéd!T:U,2,FALSE))</f>
        <v>7</v>
      </c>
      <c r="BM237" s="2"/>
      <c r="BN237" s="2"/>
      <c r="BO237" s="2"/>
      <c r="BP237" s="2"/>
      <c r="BQ237" s="2"/>
      <c r="BR237" s="2"/>
      <c r="BS237" s="2"/>
      <c r="BT237" s="2"/>
      <c r="BU237" s="2"/>
      <c r="CA237" s="2"/>
      <c r="CD237" s="2"/>
      <c r="CE237" s="2"/>
      <c r="CF237" s="19"/>
      <c r="CG237" s="2"/>
      <c r="CP237" s="2"/>
      <c r="CQ237" s="2"/>
      <c r="CR237" s="2"/>
      <c r="CS237" s="2"/>
      <c r="CU237" s="2"/>
      <c r="CV237" s="2"/>
      <c r="CZ237" s="2">
        <v>9</v>
      </c>
      <c r="DA237" s="19"/>
    </row>
    <row r="238" spans="1:105" x14ac:dyDescent="0.3">
      <c r="A238" t="str">
        <f t="shared" si="153"/>
        <v>2102213</v>
      </c>
      <c r="B238" t="str">
        <f t="shared" si="154"/>
        <v>Logisztikai esettanulmányok (Bp.-ről web) 6</v>
      </c>
      <c r="C238" t="str">
        <f t="shared" si="155"/>
        <v>2122213</v>
      </c>
      <c r="D238" t="str">
        <f t="shared" si="156"/>
        <v>Logisztikai esettanulmányok (Bp.-ről web) 6</v>
      </c>
      <c r="E238" t="str">
        <f t="shared" si="157"/>
        <v>Havasi Zoltán2213</v>
      </c>
      <c r="F238" s="24" t="str">
        <f t="shared" si="158"/>
        <v>Logisztikai esettanulmányok (Bp. 210, Bp.-ről web)</v>
      </c>
      <c r="G238" t="str">
        <f t="shared" si="159"/>
        <v/>
      </c>
      <c r="H238" t="str">
        <f t="shared" si="160"/>
        <v/>
      </c>
      <c r="I238" t="str">
        <f t="shared" si="161"/>
        <v/>
      </c>
      <c r="J238" t="str">
        <f t="shared" si="162"/>
        <v/>
      </c>
      <c r="K238" t="str">
        <f t="shared" si="163"/>
        <v/>
      </c>
      <c r="L238" t="str">
        <f t="shared" si="164"/>
        <v/>
      </c>
      <c r="M238" t="str">
        <f t="shared" si="165"/>
        <v/>
      </c>
      <c r="N238" t="str">
        <f t="shared" si="166"/>
        <v/>
      </c>
      <c r="O238" t="str">
        <f t="shared" si="167"/>
        <v/>
      </c>
      <c r="P238" t="str">
        <f t="shared" si="168"/>
        <v/>
      </c>
      <c r="Q238" t="str">
        <f t="shared" si="169"/>
        <v/>
      </c>
      <c r="R238" t="str">
        <f t="shared" si="170"/>
        <v/>
      </c>
      <c r="S238" t="str">
        <f t="shared" si="171"/>
        <v/>
      </c>
      <c r="T238" t="str">
        <f t="shared" si="172"/>
        <v/>
      </c>
      <c r="U238" t="str">
        <f t="shared" si="173"/>
        <v/>
      </c>
      <c r="V238" t="str">
        <f t="shared" si="174"/>
        <v>2213</v>
      </c>
      <c r="W238" t="str">
        <f t="shared" si="175"/>
        <v/>
      </c>
      <c r="X238" t="str">
        <f t="shared" si="176"/>
        <v/>
      </c>
      <c r="Y238" t="str">
        <f t="shared" si="177"/>
        <v>Logisztikai esettanulmányok (210, Bp.-ről web)</v>
      </c>
      <c r="Z238" t="str">
        <f t="shared" si="178"/>
        <v/>
      </c>
      <c r="AA238" t="str">
        <f t="shared" si="179"/>
        <v/>
      </c>
      <c r="AB238" t="str">
        <f t="shared" si="180"/>
        <v/>
      </c>
      <c r="AC238" t="str">
        <f t="shared" si="181"/>
        <v/>
      </c>
      <c r="AD238" t="str">
        <f t="shared" si="182"/>
        <v/>
      </c>
      <c r="AE238" t="str">
        <f t="shared" si="183"/>
        <v/>
      </c>
      <c r="AF238" t="str">
        <f t="shared" si="184"/>
        <v/>
      </c>
      <c r="AG238" t="str">
        <f t="shared" si="185"/>
        <v/>
      </c>
      <c r="AH238" t="str">
        <f t="shared" si="186"/>
        <v/>
      </c>
      <c r="AI238" t="str">
        <f t="shared" si="187"/>
        <v/>
      </c>
      <c r="AJ238" t="str">
        <f t="shared" si="188"/>
        <v/>
      </c>
      <c r="AK238" t="str">
        <f t="shared" si="189"/>
        <v/>
      </c>
      <c r="AL238" t="str">
        <f t="shared" si="190"/>
        <v/>
      </c>
      <c r="AM238" t="str">
        <f t="shared" si="191"/>
        <v/>
      </c>
      <c r="AN238" t="str">
        <f t="shared" si="192"/>
        <v/>
      </c>
      <c r="AO238" t="str">
        <f t="shared" si="193"/>
        <v>2213</v>
      </c>
      <c r="AP238" t="str">
        <f t="shared" si="194"/>
        <v/>
      </c>
      <c r="AQ238" t="str">
        <f t="shared" si="195"/>
        <v/>
      </c>
      <c r="AR238" t="str">
        <f t="shared" si="196"/>
        <v/>
      </c>
      <c r="AS238" t="str">
        <f t="shared" si="197"/>
        <v/>
      </c>
      <c r="AT238" t="str">
        <f t="shared" si="198"/>
        <v/>
      </c>
      <c r="AU238" t="str">
        <f t="shared" si="199"/>
        <v/>
      </c>
      <c r="AV238" t="str">
        <f t="shared" si="200"/>
        <v/>
      </c>
      <c r="AW238" t="str">
        <f t="shared" si="201"/>
        <v/>
      </c>
      <c r="AX238" t="str">
        <f t="shared" si="202"/>
        <v>Logisztikai esettanulmányok (212, Bp.-ről web)</v>
      </c>
      <c r="AY238" s="2">
        <v>221</v>
      </c>
      <c r="AZ238" s="2">
        <v>3</v>
      </c>
      <c r="BA238" s="18">
        <f>VLOOKUP(AY238,segéd!$F$9:$G$38,2,FALSE)</f>
        <v>46074</v>
      </c>
      <c r="BB238" s="2" t="str">
        <f>VLOOKUP(AZ238,segéd!$F$1:$G$7,2,FALSE)</f>
        <v>11.30-13.00</v>
      </c>
      <c r="BC238" t="s">
        <v>255</v>
      </c>
      <c r="BD238" t="s">
        <v>312</v>
      </c>
      <c r="BE238" t="s">
        <v>167</v>
      </c>
      <c r="BF238" s="19">
        <v>210</v>
      </c>
      <c r="BG238" s="2">
        <v>212</v>
      </c>
      <c r="BH238" s="19" t="s">
        <v>75</v>
      </c>
      <c r="BI238" s="30" t="s">
        <v>1995</v>
      </c>
      <c r="BJ238" s="2">
        <f t="shared" si="203"/>
        <v>12</v>
      </c>
      <c r="BK238" s="2">
        <f>IF(BF238="","",VLOOKUP(BC238,segéd!O:P,2,FALSE))</f>
        <v>6</v>
      </c>
      <c r="BL238" s="2">
        <f>IF(BG238="","",VLOOKUP(BC238,segéd!T:U,2,FALSE))</f>
        <v>6</v>
      </c>
      <c r="BP238" s="2"/>
      <c r="BQ238" s="2"/>
      <c r="BR238" s="2"/>
      <c r="BY238" s="2"/>
      <c r="CB238" s="2">
        <v>5</v>
      </c>
      <c r="CH238" s="2"/>
      <c r="CP238" s="2"/>
      <c r="CT238" s="2">
        <v>6</v>
      </c>
      <c r="CX238" s="19"/>
      <c r="CY238" s="2"/>
      <c r="CZ238" s="19"/>
    </row>
    <row r="239" spans="1:105" x14ac:dyDescent="0.3">
      <c r="A239" t="str">
        <f t="shared" si="153"/>
        <v>2142213</v>
      </c>
      <c r="B239" t="str">
        <f t="shared" si="154"/>
        <v>Logisztikai technológiák (otthonról web) 7</v>
      </c>
      <c r="C239" t="str">
        <f t="shared" si="155"/>
        <v>2213</v>
      </c>
      <c r="D239" t="str">
        <f t="shared" si="156"/>
        <v xml:space="preserve">Logisztikai technológiák (otthonról web) </v>
      </c>
      <c r="E239" t="str">
        <f t="shared" si="157"/>
        <v>Lakatos Péter2213</v>
      </c>
      <c r="F239" s="24" t="str">
        <f t="shared" si="158"/>
        <v>Logisztikai technológiák (Bp. 214, otthonról web)</v>
      </c>
      <c r="G239" t="str">
        <f t="shared" si="159"/>
        <v/>
      </c>
      <c r="H239" t="str">
        <f t="shared" si="160"/>
        <v/>
      </c>
      <c r="I239" t="str">
        <f t="shared" si="161"/>
        <v>2213</v>
      </c>
      <c r="J239" t="str">
        <f t="shared" si="162"/>
        <v/>
      </c>
      <c r="K239" t="str">
        <f t="shared" si="163"/>
        <v/>
      </c>
      <c r="L239" t="str">
        <f t="shared" si="164"/>
        <v/>
      </c>
      <c r="M239" t="str">
        <f t="shared" si="165"/>
        <v/>
      </c>
      <c r="N239" t="str">
        <f t="shared" si="166"/>
        <v/>
      </c>
      <c r="O239" t="str">
        <f t="shared" si="167"/>
        <v/>
      </c>
      <c r="P239" t="str">
        <f t="shared" si="168"/>
        <v/>
      </c>
      <c r="Q239" t="str">
        <f t="shared" si="169"/>
        <v/>
      </c>
      <c r="R239" t="str">
        <f t="shared" si="170"/>
        <v/>
      </c>
      <c r="S239" t="str">
        <f t="shared" si="171"/>
        <v/>
      </c>
      <c r="T239" t="str">
        <f t="shared" si="172"/>
        <v/>
      </c>
      <c r="U239" t="str">
        <f t="shared" si="173"/>
        <v/>
      </c>
      <c r="V239" t="str">
        <f t="shared" si="174"/>
        <v/>
      </c>
      <c r="W239" t="str">
        <f t="shared" si="175"/>
        <v/>
      </c>
      <c r="X239" t="str">
        <f t="shared" si="176"/>
        <v/>
      </c>
      <c r="Y239" t="str">
        <f t="shared" si="177"/>
        <v>Logisztikai technológiák (214, otthonról web)</v>
      </c>
      <c r="Z239" t="str">
        <f t="shared" si="178"/>
        <v/>
      </c>
      <c r="AA239" t="str">
        <f t="shared" si="179"/>
        <v/>
      </c>
      <c r="AB239" t="str">
        <f t="shared" si="180"/>
        <v/>
      </c>
      <c r="AC239" t="str">
        <f t="shared" si="181"/>
        <v/>
      </c>
      <c r="AD239" t="str">
        <f t="shared" si="182"/>
        <v/>
      </c>
      <c r="AE239" t="str">
        <f t="shared" si="183"/>
        <v/>
      </c>
      <c r="AF239" t="str">
        <f t="shared" si="184"/>
        <v/>
      </c>
      <c r="AG239" t="str">
        <f t="shared" si="185"/>
        <v/>
      </c>
      <c r="AH239" t="str">
        <f t="shared" si="186"/>
        <v/>
      </c>
      <c r="AI239" t="str">
        <f t="shared" si="187"/>
        <v/>
      </c>
      <c r="AJ239" t="str">
        <f t="shared" si="188"/>
        <v/>
      </c>
      <c r="AK239" t="str">
        <f t="shared" si="189"/>
        <v/>
      </c>
      <c r="AL239" t="str">
        <f t="shared" si="190"/>
        <v/>
      </c>
      <c r="AM239" t="str">
        <f t="shared" si="191"/>
        <v/>
      </c>
      <c r="AN239" t="str">
        <f t="shared" si="192"/>
        <v/>
      </c>
      <c r="AO239" t="str">
        <f t="shared" si="193"/>
        <v/>
      </c>
      <c r="AP239" t="str">
        <f t="shared" si="194"/>
        <v/>
      </c>
      <c r="AQ239" t="str">
        <f t="shared" si="195"/>
        <v/>
      </c>
      <c r="AR239" t="str">
        <f t="shared" si="196"/>
        <v/>
      </c>
      <c r="AS239" t="str">
        <f t="shared" si="197"/>
        <v/>
      </c>
      <c r="AT239" t="str">
        <f t="shared" si="198"/>
        <v/>
      </c>
      <c r="AU239" t="str">
        <f t="shared" si="199"/>
        <v/>
      </c>
      <c r="AV239" t="str">
        <f t="shared" si="200"/>
        <v/>
      </c>
      <c r="AW239" t="str">
        <f t="shared" si="201"/>
        <v/>
      </c>
      <c r="AX239" t="str">
        <f t="shared" si="202"/>
        <v>Logisztikai technológiák (, otthonról web)</v>
      </c>
      <c r="AY239" s="2">
        <v>221</v>
      </c>
      <c r="AZ239" s="2">
        <v>3</v>
      </c>
      <c r="BA239" s="18">
        <f>VLOOKUP(AY239,segéd!$F$9:$G$38,2,FALSE)</f>
        <v>46074</v>
      </c>
      <c r="BB239" s="2" t="str">
        <f>VLOOKUP(AZ239,segéd!$F$1:$G$7,2,FALSE)</f>
        <v>11.30-13.00</v>
      </c>
      <c r="BC239" t="s">
        <v>176</v>
      </c>
      <c r="BD239" t="s">
        <v>187</v>
      </c>
      <c r="BE239" t="s">
        <v>409</v>
      </c>
      <c r="BF239" s="2">
        <v>214</v>
      </c>
      <c r="BH239" s="19" t="s">
        <v>485</v>
      </c>
      <c r="BI239" s="30" t="s">
        <v>1996</v>
      </c>
      <c r="BJ239" s="2">
        <f t="shared" si="203"/>
        <v>7</v>
      </c>
      <c r="BK239" s="2">
        <f>IF(BF239="","",VLOOKUP(BC239,segéd!O:P,2,FALSE))</f>
        <v>7</v>
      </c>
      <c r="BL239" s="2" t="str">
        <f>IF(BG239="","",VLOOKUP(BC239,segéd!T:U,2,FALSE))</f>
        <v/>
      </c>
      <c r="BM239" s="2"/>
      <c r="BN239" s="2"/>
      <c r="BO239" s="2">
        <v>13</v>
      </c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H239" s="2"/>
      <c r="CI239" s="2"/>
      <c r="CJ239" s="2"/>
      <c r="CK239" s="2"/>
      <c r="CL239" s="2"/>
      <c r="CM239" s="2"/>
      <c r="CN239" s="2"/>
      <c r="CO239" s="2"/>
      <c r="CP239" s="2"/>
      <c r="CR239" s="2"/>
      <c r="CS239" s="2"/>
      <c r="CT239" s="2"/>
      <c r="CU239" s="2"/>
      <c r="CV239" s="2"/>
      <c r="CY239" s="2"/>
    </row>
    <row r="240" spans="1:105" x14ac:dyDescent="0.3">
      <c r="A240" t="str">
        <f t="shared" si="153"/>
        <v>2062213</v>
      </c>
      <c r="B240" t="str">
        <f t="shared" si="154"/>
        <v>Marketing (web) 7</v>
      </c>
      <c r="C240" t="str">
        <f t="shared" si="155"/>
        <v>2213</v>
      </c>
      <c r="D240" t="str">
        <f t="shared" si="156"/>
        <v xml:space="preserve">Marketing (web) </v>
      </c>
      <c r="E240" t="str">
        <f t="shared" si="157"/>
        <v>Rózsa Zoltán2213</v>
      </c>
      <c r="F240" s="24" t="str">
        <f t="shared" si="158"/>
        <v>Marketing (Bp. 206, web)</v>
      </c>
      <c r="G240" t="str">
        <f t="shared" si="159"/>
        <v/>
      </c>
      <c r="H240" t="str">
        <f t="shared" si="160"/>
        <v/>
      </c>
      <c r="I240" t="str">
        <f t="shared" si="161"/>
        <v/>
      </c>
      <c r="J240" t="str">
        <f t="shared" si="162"/>
        <v/>
      </c>
      <c r="K240" t="str">
        <f t="shared" si="163"/>
        <v/>
      </c>
      <c r="L240" t="str">
        <f t="shared" si="164"/>
        <v/>
      </c>
      <c r="M240" t="str">
        <f t="shared" si="165"/>
        <v/>
      </c>
      <c r="N240" t="str">
        <f t="shared" si="166"/>
        <v/>
      </c>
      <c r="O240" t="str">
        <f t="shared" si="167"/>
        <v/>
      </c>
      <c r="P240" t="str">
        <f t="shared" si="168"/>
        <v/>
      </c>
      <c r="Q240" t="str">
        <f t="shared" si="169"/>
        <v/>
      </c>
      <c r="R240" t="str">
        <f t="shared" si="170"/>
        <v/>
      </c>
      <c r="S240" t="str">
        <f t="shared" si="171"/>
        <v>2213</v>
      </c>
      <c r="T240" t="str">
        <f t="shared" si="172"/>
        <v/>
      </c>
      <c r="U240" t="str">
        <f t="shared" si="173"/>
        <v/>
      </c>
      <c r="V240" t="str">
        <f t="shared" si="174"/>
        <v/>
      </c>
      <c r="W240" t="str">
        <f t="shared" si="175"/>
        <v/>
      </c>
      <c r="X240" t="str">
        <f t="shared" si="176"/>
        <v/>
      </c>
      <c r="Y240" t="str">
        <f t="shared" si="177"/>
        <v>Marketing (206, web)</v>
      </c>
      <c r="Z240" t="str">
        <f t="shared" si="178"/>
        <v/>
      </c>
      <c r="AA240" t="str">
        <f t="shared" si="179"/>
        <v/>
      </c>
      <c r="AB240" t="str">
        <f t="shared" si="180"/>
        <v/>
      </c>
      <c r="AC240" t="str">
        <f t="shared" si="181"/>
        <v/>
      </c>
      <c r="AD240" t="str">
        <f t="shared" si="182"/>
        <v/>
      </c>
      <c r="AE240" t="str">
        <f t="shared" si="183"/>
        <v/>
      </c>
      <c r="AF240" t="str">
        <f t="shared" si="184"/>
        <v/>
      </c>
      <c r="AG240" t="str">
        <f t="shared" si="185"/>
        <v/>
      </c>
      <c r="AH240" t="str">
        <f t="shared" si="186"/>
        <v/>
      </c>
      <c r="AI240" t="str">
        <f t="shared" si="187"/>
        <v/>
      </c>
      <c r="AJ240" t="str">
        <f t="shared" si="188"/>
        <v/>
      </c>
      <c r="AK240" t="str">
        <f t="shared" si="189"/>
        <v/>
      </c>
      <c r="AL240" t="str">
        <f t="shared" si="190"/>
        <v/>
      </c>
      <c r="AM240" t="str">
        <f t="shared" si="191"/>
        <v/>
      </c>
      <c r="AN240" t="str">
        <f t="shared" si="192"/>
        <v/>
      </c>
      <c r="AO240" t="str">
        <f t="shared" si="193"/>
        <v/>
      </c>
      <c r="AP240" t="str">
        <f t="shared" si="194"/>
        <v/>
      </c>
      <c r="AQ240" t="str">
        <f t="shared" si="195"/>
        <v/>
      </c>
      <c r="AR240" t="str">
        <f t="shared" si="196"/>
        <v/>
      </c>
      <c r="AS240" t="str">
        <f t="shared" si="197"/>
        <v/>
      </c>
      <c r="AT240" t="str">
        <f t="shared" si="198"/>
        <v/>
      </c>
      <c r="AU240" t="str">
        <f t="shared" si="199"/>
        <v/>
      </c>
      <c r="AV240" t="str">
        <f t="shared" si="200"/>
        <v/>
      </c>
      <c r="AW240" t="str">
        <f t="shared" si="201"/>
        <v/>
      </c>
      <c r="AX240" t="str">
        <f t="shared" si="202"/>
        <v>Marketing (, web)</v>
      </c>
      <c r="AY240" s="2">
        <v>221</v>
      </c>
      <c r="AZ240" s="2">
        <v>3</v>
      </c>
      <c r="BA240" s="18">
        <f>VLOOKUP(AY240,segéd!$F$9:$G$38,2,FALSE)</f>
        <v>46074</v>
      </c>
      <c r="BB240" s="2" t="str">
        <f>VLOOKUP(AZ240,segéd!$F$1:$G$7,2,FALSE)</f>
        <v>11.30-13.00</v>
      </c>
      <c r="BC240" t="s">
        <v>501</v>
      </c>
      <c r="BD240" t="s">
        <v>431</v>
      </c>
      <c r="BE240" t="s">
        <v>165</v>
      </c>
      <c r="BF240" s="2">
        <v>206</v>
      </c>
      <c r="BH240" s="2" t="s">
        <v>66</v>
      </c>
      <c r="BI240" s="30" t="s">
        <v>1997</v>
      </c>
      <c r="BJ240" s="2">
        <f t="shared" si="203"/>
        <v>7</v>
      </c>
      <c r="BK240" s="2">
        <f>IF(BF240="","",VLOOKUP(BC240,segéd!O:P,2,FALSE))</f>
        <v>7</v>
      </c>
      <c r="BL240" s="2" t="str">
        <f>IF(BG240="","",VLOOKUP(BC240,segéd!T:U,2,FALSE))</f>
        <v/>
      </c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>
        <v>6</v>
      </c>
      <c r="BZ240" s="2"/>
      <c r="CA240" s="2"/>
      <c r="CB240" s="2"/>
      <c r="CC240" s="2"/>
      <c r="CD240" s="2"/>
      <c r="CE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Y240" s="2"/>
    </row>
    <row r="241" spans="1:106" x14ac:dyDescent="0.3">
      <c r="A241" t="str">
        <f t="shared" si="153"/>
        <v>2213</v>
      </c>
      <c r="B241" t="str">
        <f t="shared" si="154"/>
        <v xml:space="preserve">Mech. rendszerek II. (Akutátorok) (web) </v>
      </c>
      <c r="C241" t="str">
        <f t="shared" si="155"/>
        <v>32213</v>
      </c>
      <c r="D241" t="str">
        <f t="shared" si="156"/>
        <v>Mech. rendszerek II. (Akutátorok) (web) 8</v>
      </c>
      <c r="E241" t="str">
        <f t="shared" si="157"/>
        <v>Vavra Gábor2213</v>
      </c>
      <c r="F241" s="24" t="str">
        <f t="shared" si="158"/>
        <v>Mech. rendszerek II. (Akutátorok) (Tb. 3, web)</v>
      </c>
      <c r="G241" t="str">
        <f t="shared" si="159"/>
        <v/>
      </c>
      <c r="H241" t="str">
        <f t="shared" si="160"/>
        <v/>
      </c>
      <c r="I241" t="str">
        <f t="shared" si="161"/>
        <v/>
      </c>
      <c r="J241" t="str">
        <f t="shared" si="162"/>
        <v/>
      </c>
      <c r="K241" t="str">
        <f t="shared" si="163"/>
        <v/>
      </c>
      <c r="L241" t="str">
        <f t="shared" si="164"/>
        <v/>
      </c>
      <c r="M241" t="str">
        <f t="shared" si="165"/>
        <v/>
      </c>
      <c r="N241" t="str">
        <f t="shared" si="166"/>
        <v/>
      </c>
      <c r="O241" t="str">
        <f t="shared" si="167"/>
        <v/>
      </c>
      <c r="P241" t="str">
        <f t="shared" si="168"/>
        <v/>
      </c>
      <c r="Q241" t="str">
        <f t="shared" si="169"/>
        <v/>
      </c>
      <c r="R241" t="str">
        <f t="shared" si="170"/>
        <v/>
      </c>
      <c r="S241" t="str">
        <f t="shared" si="171"/>
        <v/>
      </c>
      <c r="T241" t="str">
        <f t="shared" si="172"/>
        <v/>
      </c>
      <c r="U241" t="str">
        <f t="shared" si="173"/>
        <v/>
      </c>
      <c r="V241" t="str">
        <f t="shared" si="174"/>
        <v/>
      </c>
      <c r="W241" t="str">
        <f t="shared" si="175"/>
        <v/>
      </c>
      <c r="X241" t="str">
        <f t="shared" si="176"/>
        <v/>
      </c>
      <c r="Y241" t="str">
        <f t="shared" si="177"/>
        <v>Mech. rendszerek II. (Akutátorok) (, web)</v>
      </c>
      <c r="Z241" t="str">
        <f t="shared" si="178"/>
        <v/>
      </c>
      <c r="AA241" t="str">
        <f t="shared" si="179"/>
        <v/>
      </c>
      <c r="AB241" t="str">
        <f t="shared" si="180"/>
        <v/>
      </c>
      <c r="AC241" t="str">
        <f t="shared" si="181"/>
        <v/>
      </c>
      <c r="AD241" t="str">
        <f t="shared" si="182"/>
        <v/>
      </c>
      <c r="AE241" t="str">
        <f t="shared" si="183"/>
        <v/>
      </c>
      <c r="AF241" t="str">
        <f t="shared" si="184"/>
        <v/>
      </c>
      <c r="AG241" t="str">
        <f t="shared" si="185"/>
        <v/>
      </c>
      <c r="AH241" t="str">
        <f t="shared" si="186"/>
        <v/>
      </c>
      <c r="AI241" t="str">
        <f t="shared" si="187"/>
        <v/>
      </c>
      <c r="AJ241" t="str">
        <f t="shared" si="188"/>
        <v/>
      </c>
      <c r="AK241" t="str">
        <f t="shared" si="189"/>
        <v/>
      </c>
      <c r="AL241" t="str">
        <f t="shared" si="190"/>
        <v/>
      </c>
      <c r="AM241" t="str">
        <f t="shared" si="191"/>
        <v/>
      </c>
      <c r="AN241" t="str">
        <f t="shared" si="192"/>
        <v/>
      </c>
      <c r="AO241" t="str">
        <f t="shared" si="193"/>
        <v/>
      </c>
      <c r="AP241" t="str">
        <f t="shared" si="194"/>
        <v/>
      </c>
      <c r="AQ241" t="str">
        <f t="shared" si="195"/>
        <v/>
      </c>
      <c r="AR241" t="str">
        <f t="shared" si="196"/>
        <v/>
      </c>
      <c r="AS241" t="str">
        <f t="shared" si="197"/>
        <v/>
      </c>
      <c r="AT241" t="str">
        <f t="shared" si="198"/>
        <v/>
      </c>
      <c r="AU241" t="str">
        <f t="shared" si="199"/>
        <v/>
      </c>
      <c r="AV241" t="str">
        <f t="shared" si="200"/>
        <v>2213</v>
      </c>
      <c r="AW241" t="str">
        <f t="shared" si="201"/>
        <v/>
      </c>
      <c r="AX241" t="str">
        <f t="shared" si="202"/>
        <v>Mech. rendszerek II. (Akutátorok) (3, web)</v>
      </c>
      <c r="AY241" s="2">
        <v>221</v>
      </c>
      <c r="AZ241" s="2">
        <v>3</v>
      </c>
      <c r="BA241" s="18">
        <f>VLOOKUP(AY241,segéd!$F$9:$G$38,2,FALSE)</f>
        <v>46074</v>
      </c>
      <c r="BB241" s="2" t="str">
        <f>VLOOKUP(AZ241,segéd!$F$1:$G$7,2,FALSE)</f>
        <v>11.30-13.00</v>
      </c>
      <c r="BC241" t="s">
        <v>299</v>
      </c>
      <c r="BD241" s="20" t="s">
        <v>424</v>
      </c>
      <c r="BE241" t="s">
        <v>164</v>
      </c>
      <c r="BG241" s="2">
        <v>3</v>
      </c>
      <c r="BH241" s="19" t="s">
        <v>66</v>
      </c>
      <c r="BI241" s="30" t="s">
        <v>1980</v>
      </c>
      <c r="BJ241" s="2">
        <f t="shared" si="203"/>
        <v>8</v>
      </c>
      <c r="BK241" s="2" t="str">
        <f>IF(BF241="","",VLOOKUP(BC241,segéd!O:P,2,FALSE))</f>
        <v/>
      </c>
      <c r="BL241" s="2">
        <f>IF(BG241="","",VLOOKUP(BC241,segéd!T:U,2,FALSE))</f>
        <v>8</v>
      </c>
      <c r="BM241" s="2"/>
      <c r="BN241" s="2"/>
      <c r="BO241" s="2"/>
      <c r="BP241" s="2"/>
      <c r="BQ241" s="2"/>
      <c r="BR241" s="2"/>
      <c r="BS241" s="2"/>
      <c r="BT241" s="2"/>
      <c r="BU241" s="2"/>
      <c r="CA241" s="2"/>
      <c r="CD241" s="2"/>
      <c r="CE241" s="2"/>
      <c r="CF241" s="19"/>
      <c r="CG241" s="2"/>
      <c r="CP241" s="2"/>
      <c r="CR241" s="2"/>
      <c r="CS241" s="2"/>
      <c r="CU241" s="2"/>
      <c r="CV241" s="2"/>
      <c r="DA241" s="19">
        <v>13</v>
      </c>
    </row>
    <row r="242" spans="1:106" x14ac:dyDescent="0.3">
      <c r="A242" t="str">
        <f t="shared" si="153"/>
        <v>2213</v>
      </c>
      <c r="B242" t="str">
        <f t="shared" si="154"/>
        <v xml:space="preserve">Mechatronika alapjai (gépterem, web) </v>
      </c>
      <c r="C242" t="str">
        <f t="shared" si="155"/>
        <v>6042213</v>
      </c>
      <c r="D242" t="str">
        <f t="shared" si="156"/>
        <v>Mechatronika alapjai (gépterem, web) 46</v>
      </c>
      <c r="E242" t="str">
        <f t="shared" si="157"/>
        <v>Molnár László2213</v>
      </c>
      <c r="F242" s="24" t="str">
        <f t="shared" si="158"/>
        <v>Mechatronika alapjai (Tb. 604, gépterem, web)</v>
      </c>
      <c r="G242" t="str">
        <f t="shared" si="159"/>
        <v/>
      </c>
      <c r="H242" t="str">
        <f t="shared" si="160"/>
        <v/>
      </c>
      <c r="I242" t="str">
        <f t="shared" si="161"/>
        <v/>
      </c>
      <c r="J242" t="str">
        <f t="shared" si="162"/>
        <v/>
      </c>
      <c r="K242" t="str">
        <f t="shared" si="163"/>
        <v/>
      </c>
      <c r="L242" t="str">
        <f t="shared" si="164"/>
        <v/>
      </c>
      <c r="M242" t="str">
        <f t="shared" si="165"/>
        <v/>
      </c>
      <c r="N242" t="str">
        <f t="shared" si="166"/>
        <v/>
      </c>
      <c r="O242" t="str">
        <f t="shared" si="167"/>
        <v/>
      </c>
      <c r="P242" t="str">
        <f t="shared" si="168"/>
        <v/>
      </c>
      <c r="Q242" t="str">
        <f t="shared" si="169"/>
        <v/>
      </c>
      <c r="R242" t="str">
        <f t="shared" si="170"/>
        <v/>
      </c>
      <c r="S242" t="str">
        <f t="shared" si="171"/>
        <v/>
      </c>
      <c r="T242" t="str">
        <f t="shared" si="172"/>
        <v/>
      </c>
      <c r="U242" t="str">
        <f t="shared" si="173"/>
        <v/>
      </c>
      <c r="V242" t="str">
        <f t="shared" si="174"/>
        <v/>
      </c>
      <c r="W242" t="str">
        <f t="shared" si="175"/>
        <v/>
      </c>
      <c r="X242" t="str">
        <f t="shared" si="176"/>
        <v/>
      </c>
      <c r="Y242" t="str">
        <f t="shared" si="177"/>
        <v>Mechatronika alapjai (, gépterem, web)</v>
      </c>
      <c r="Z242" t="str">
        <f t="shared" si="178"/>
        <v/>
      </c>
      <c r="AA242" t="str">
        <f t="shared" si="179"/>
        <v/>
      </c>
      <c r="AB242" t="str">
        <f t="shared" si="180"/>
        <v/>
      </c>
      <c r="AC242" t="str">
        <f t="shared" si="181"/>
        <v>2213</v>
      </c>
      <c r="AD242" t="str">
        <f t="shared" si="182"/>
        <v/>
      </c>
      <c r="AE242" t="str">
        <f t="shared" si="183"/>
        <v/>
      </c>
      <c r="AF242" t="str">
        <f t="shared" si="184"/>
        <v/>
      </c>
      <c r="AG242" t="str">
        <f t="shared" si="185"/>
        <v/>
      </c>
      <c r="AH242" t="str">
        <f t="shared" si="186"/>
        <v/>
      </c>
      <c r="AI242" t="str">
        <f t="shared" si="187"/>
        <v/>
      </c>
      <c r="AJ242" t="str">
        <f t="shared" si="188"/>
        <v/>
      </c>
      <c r="AK242" t="str">
        <f t="shared" si="189"/>
        <v/>
      </c>
      <c r="AL242" t="str">
        <f t="shared" si="190"/>
        <v/>
      </c>
      <c r="AM242" t="str">
        <f t="shared" si="191"/>
        <v/>
      </c>
      <c r="AN242" t="str">
        <f t="shared" si="192"/>
        <v/>
      </c>
      <c r="AO242" t="str">
        <f t="shared" si="193"/>
        <v/>
      </c>
      <c r="AP242" t="str">
        <f t="shared" si="194"/>
        <v/>
      </c>
      <c r="AQ242" t="str">
        <f t="shared" si="195"/>
        <v/>
      </c>
      <c r="AR242" t="str">
        <f t="shared" si="196"/>
        <v/>
      </c>
      <c r="AS242" t="str">
        <f t="shared" si="197"/>
        <v/>
      </c>
      <c r="AT242" t="str">
        <f t="shared" si="198"/>
        <v/>
      </c>
      <c r="AU242" t="str">
        <f t="shared" si="199"/>
        <v/>
      </c>
      <c r="AV242" t="str">
        <f t="shared" si="200"/>
        <v/>
      </c>
      <c r="AW242" t="str">
        <f t="shared" si="201"/>
        <v/>
      </c>
      <c r="AX242" t="str">
        <f t="shared" si="202"/>
        <v>Mechatronika alapjai (604, gépterem, web)</v>
      </c>
      <c r="AY242" s="2">
        <v>221</v>
      </c>
      <c r="AZ242" s="2">
        <v>3</v>
      </c>
      <c r="BA242" s="18">
        <f>VLOOKUP(AY242,segéd!$F$9:$G$38,2,FALSE)</f>
        <v>46074</v>
      </c>
      <c r="BB242" s="2" t="str">
        <f>VLOOKUP(AZ242,segéd!$F$1:$G$7,2,FALSE)</f>
        <v>11.30-13.00</v>
      </c>
      <c r="BC242" t="s">
        <v>79</v>
      </c>
      <c r="BD242" t="s">
        <v>42</v>
      </c>
      <c r="BE242" t="s">
        <v>164</v>
      </c>
      <c r="BG242" s="2">
        <v>604</v>
      </c>
      <c r="BH242" s="2" t="s">
        <v>220</v>
      </c>
      <c r="BI242" s="30" t="s">
        <v>1921</v>
      </c>
      <c r="BJ242" s="2">
        <f t="shared" si="203"/>
        <v>46</v>
      </c>
      <c r="BK242" s="2" t="str">
        <f>IF(BF242="","",VLOOKUP(BC242,segéd!O:P,2,FALSE))</f>
        <v/>
      </c>
      <c r="BL242" s="2">
        <f>IF(BG242="","",VLOOKUP(BC242,segéd!T:U,2,FALSE))</f>
        <v>46</v>
      </c>
      <c r="BM242" s="2"/>
      <c r="BN242" s="2"/>
      <c r="BO242" s="2"/>
      <c r="BP242" s="2"/>
      <c r="BQ242" s="2"/>
      <c r="BR242" s="2"/>
      <c r="BS242" s="2"/>
      <c r="BT242" s="2"/>
      <c r="BU242" s="2"/>
      <c r="BZ242" s="2"/>
      <c r="CA242" s="2"/>
      <c r="CD242" s="2"/>
      <c r="CE242" s="2"/>
      <c r="CF242" s="19"/>
      <c r="CG242" s="2"/>
      <c r="CH242" s="2">
        <v>57</v>
      </c>
      <c r="CI242" s="2"/>
      <c r="CJ242" s="2"/>
      <c r="CP242" s="2"/>
      <c r="CQ242" s="2"/>
      <c r="CR242" s="2"/>
      <c r="CS242" s="2"/>
      <c r="CU242" s="2"/>
      <c r="CV242" s="2"/>
      <c r="DA242" s="19"/>
    </row>
    <row r="243" spans="1:106" x14ac:dyDescent="0.3">
      <c r="A243" t="str">
        <f t="shared" si="153"/>
        <v>2213</v>
      </c>
      <c r="B243" t="str">
        <f t="shared" si="154"/>
        <v xml:space="preserve">Minőségmenedzsment II. (web) </v>
      </c>
      <c r="C243" t="str">
        <f t="shared" si="155"/>
        <v>4032213</v>
      </c>
      <c r="D243" t="str">
        <f t="shared" si="156"/>
        <v>Minőségmenedzsment II. (web) 10</v>
      </c>
      <c r="E243" t="str">
        <f t="shared" si="157"/>
        <v>Szamosi Barna2213</v>
      </c>
      <c r="F243" s="24" t="str">
        <f t="shared" si="158"/>
        <v>Minőségmenedzsment II. (Tb. 403, web)</v>
      </c>
      <c r="G243" t="str">
        <f t="shared" si="159"/>
        <v/>
      </c>
      <c r="H243" t="str">
        <f t="shared" si="160"/>
        <v/>
      </c>
      <c r="I243" t="str">
        <f t="shared" si="161"/>
        <v/>
      </c>
      <c r="J243" t="str">
        <f t="shared" si="162"/>
        <v/>
      </c>
      <c r="K243" t="str">
        <f t="shared" si="163"/>
        <v/>
      </c>
      <c r="L243" t="str">
        <f t="shared" si="164"/>
        <v/>
      </c>
      <c r="M243" t="str">
        <f t="shared" si="165"/>
        <v/>
      </c>
      <c r="N243" t="str">
        <f t="shared" si="166"/>
        <v/>
      </c>
      <c r="O243" t="str">
        <f t="shared" si="167"/>
        <v/>
      </c>
      <c r="P243" t="str">
        <f t="shared" si="168"/>
        <v/>
      </c>
      <c r="Q243" t="str">
        <f t="shared" si="169"/>
        <v/>
      </c>
      <c r="R243" t="str">
        <f t="shared" si="170"/>
        <v/>
      </c>
      <c r="S243" t="str">
        <f t="shared" si="171"/>
        <v/>
      </c>
      <c r="T243" t="str">
        <f t="shared" si="172"/>
        <v/>
      </c>
      <c r="U243" t="str">
        <f t="shared" si="173"/>
        <v/>
      </c>
      <c r="V243" t="str">
        <f t="shared" si="174"/>
        <v/>
      </c>
      <c r="W243" t="str">
        <f t="shared" si="175"/>
        <v/>
      </c>
      <c r="X243" t="str">
        <f t="shared" si="176"/>
        <v/>
      </c>
      <c r="Y243" t="str">
        <f t="shared" si="177"/>
        <v>Minőségmenedzsment II. (, web)</v>
      </c>
      <c r="Z243" t="str">
        <f t="shared" si="178"/>
        <v/>
      </c>
      <c r="AA243" t="str">
        <f t="shared" si="179"/>
        <v/>
      </c>
      <c r="AB243" t="str">
        <f t="shared" si="180"/>
        <v/>
      </c>
      <c r="AC243" t="str">
        <f t="shared" si="181"/>
        <v/>
      </c>
      <c r="AD243" t="str">
        <f t="shared" si="182"/>
        <v/>
      </c>
      <c r="AE243" t="str">
        <f t="shared" si="183"/>
        <v/>
      </c>
      <c r="AF243" t="str">
        <f t="shared" si="184"/>
        <v/>
      </c>
      <c r="AG243" t="str">
        <f t="shared" si="185"/>
        <v/>
      </c>
      <c r="AH243" t="str">
        <f t="shared" si="186"/>
        <v/>
      </c>
      <c r="AI243" t="str">
        <f t="shared" si="187"/>
        <v/>
      </c>
      <c r="AJ243" t="str">
        <f t="shared" si="188"/>
        <v/>
      </c>
      <c r="AK243" t="str">
        <f t="shared" si="189"/>
        <v/>
      </c>
      <c r="AL243" t="str">
        <f t="shared" si="190"/>
        <v/>
      </c>
      <c r="AM243" t="str">
        <f t="shared" si="191"/>
        <v/>
      </c>
      <c r="AN243" t="str">
        <f t="shared" si="192"/>
        <v/>
      </c>
      <c r="AO243" t="str">
        <f t="shared" si="193"/>
        <v/>
      </c>
      <c r="AP243" t="str">
        <f t="shared" si="194"/>
        <v/>
      </c>
      <c r="AQ243" t="str">
        <f t="shared" si="195"/>
        <v/>
      </c>
      <c r="AR243" t="str">
        <f t="shared" si="196"/>
        <v/>
      </c>
      <c r="AS243" t="str">
        <f t="shared" si="197"/>
        <v/>
      </c>
      <c r="AT243" t="str">
        <f t="shared" si="198"/>
        <v>2213</v>
      </c>
      <c r="AU243" t="str">
        <f t="shared" si="199"/>
        <v/>
      </c>
      <c r="AV243" t="str">
        <f t="shared" si="200"/>
        <v/>
      </c>
      <c r="AW243" t="str">
        <f t="shared" si="201"/>
        <v/>
      </c>
      <c r="AX243" t="str">
        <f t="shared" si="202"/>
        <v>Minőségmenedzsment II. (403, web)</v>
      </c>
      <c r="AY243" s="2">
        <v>221</v>
      </c>
      <c r="AZ243" s="2">
        <v>3</v>
      </c>
      <c r="BA243" s="18">
        <f>VLOOKUP(AY243,segéd!$F$9:$G$38,2,FALSE)</f>
        <v>46074</v>
      </c>
      <c r="BB243" s="2" t="str">
        <f>VLOOKUP(AZ243,segéd!$F$1:$G$7,2,FALSE)</f>
        <v>11.30-13.00</v>
      </c>
      <c r="BC243" t="s">
        <v>402</v>
      </c>
      <c r="BD243" s="20" t="s">
        <v>304</v>
      </c>
      <c r="BE243" t="s">
        <v>164</v>
      </c>
      <c r="BG243" s="2">
        <v>403</v>
      </c>
      <c r="BH243" s="2" t="s">
        <v>66</v>
      </c>
      <c r="BI243" s="30" t="s">
        <v>1939</v>
      </c>
      <c r="BJ243" s="2">
        <f t="shared" si="203"/>
        <v>10</v>
      </c>
      <c r="BK243" s="2" t="str">
        <f>IF(BF243="","",VLOOKUP(BC243,segéd!O:P,2,FALSE))</f>
        <v/>
      </c>
      <c r="BL243" s="2">
        <f>IF(BG243="","",VLOOKUP(BC243,segéd!T:U,2,FALSE))</f>
        <v>10</v>
      </c>
      <c r="BM243" s="2"/>
      <c r="BN243" s="2"/>
      <c r="BO243" s="2"/>
      <c r="BP243" s="2"/>
      <c r="BQ243" s="2"/>
      <c r="BR243" s="2"/>
      <c r="BS243" s="2"/>
      <c r="BT243" s="2"/>
      <c r="BU243" s="2"/>
      <c r="CA243" s="2"/>
      <c r="CD243" s="2"/>
      <c r="CE243" s="2"/>
      <c r="CF243" s="19"/>
      <c r="CG243" s="2"/>
      <c r="CH243" s="2"/>
      <c r="CI243" s="2"/>
      <c r="CP243" s="2"/>
      <c r="CQ243" s="2"/>
      <c r="CR243" s="2"/>
      <c r="CS243" s="2"/>
      <c r="CU243" s="2"/>
      <c r="CV243" s="2"/>
      <c r="CY243" s="19">
        <v>13</v>
      </c>
    </row>
    <row r="244" spans="1:106" x14ac:dyDescent="0.3">
      <c r="A244" t="str">
        <f t="shared" si="153"/>
        <v>2213</v>
      </c>
      <c r="B244" t="str">
        <f t="shared" si="154"/>
        <v xml:space="preserve">Mobil robotika és robot biztonságt. (web) </v>
      </c>
      <c r="C244" t="str">
        <f t="shared" si="155"/>
        <v>4022213</v>
      </c>
      <c r="D244" t="str">
        <f t="shared" si="156"/>
        <v>Mobil robotika és robot biztonságt. (web) 34</v>
      </c>
      <c r="E244" t="str">
        <f t="shared" si="157"/>
        <v>Szilágyi Zoltán2213</v>
      </c>
      <c r="F244" s="24" t="str">
        <f t="shared" si="158"/>
        <v>Mobil robotika és robot biztonságt. (Tb. 402, web)</v>
      </c>
      <c r="G244" t="str">
        <f t="shared" si="159"/>
        <v/>
      </c>
      <c r="H244" t="str">
        <f t="shared" si="160"/>
        <v/>
      </c>
      <c r="I244" t="str">
        <f t="shared" si="161"/>
        <v/>
      </c>
      <c r="J244" t="str">
        <f t="shared" si="162"/>
        <v/>
      </c>
      <c r="K244" t="str">
        <f t="shared" si="163"/>
        <v/>
      </c>
      <c r="L244" t="str">
        <f t="shared" si="164"/>
        <v/>
      </c>
      <c r="M244" t="str">
        <f t="shared" si="165"/>
        <v/>
      </c>
      <c r="N244" t="str">
        <f t="shared" si="166"/>
        <v/>
      </c>
      <c r="O244" t="str">
        <f t="shared" si="167"/>
        <v/>
      </c>
      <c r="P244" t="str">
        <f t="shared" si="168"/>
        <v/>
      </c>
      <c r="Q244" t="str">
        <f t="shared" si="169"/>
        <v/>
      </c>
      <c r="R244" t="str">
        <f t="shared" si="170"/>
        <v/>
      </c>
      <c r="S244" t="str">
        <f t="shared" si="171"/>
        <v/>
      </c>
      <c r="T244" t="str">
        <f t="shared" si="172"/>
        <v/>
      </c>
      <c r="U244" t="str">
        <f t="shared" si="173"/>
        <v/>
      </c>
      <c r="V244" t="str">
        <f t="shared" si="174"/>
        <v/>
      </c>
      <c r="W244" t="str">
        <f t="shared" si="175"/>
        <v/>
      </c>
      <c r="X244" t="str">
        <f t="shared" si="176"/>
        <v/>
      </c>
      <c r="Y244" t="str">
        <f t="shared" si="177"/>
        <v>Mobil robotika és robot biztonságt. (, web)</v>
      </c>
      <c r="Z244" t="str">
        <f t="shared" si="178"/>
        <v/>
      </c>
      <c r="AA244" t="str">
        <f t="shared" si="179"/>
        <v/>
      </c>
      <c r="AB244" t="str">
        <f t="shared" si="180"/>
        <v/>
      </c>
      <c r="AC244" t="str">
        <f t="shared" si="181"/>
        <v/>
      </c>
      <c r="AD244" t="str">
        <f t="shared" si="182"/>
        <v/>
      </c>
      <c r="AE244" t="str">
        <f t="shared" si="183"/>
        <v/>
      </c>
      <c r="AF244" t="str">
        <f t="shared" si="184"/>
        <v/>
      </c>
      <c r="AG244" t="str">
        <f t="shared" si="185"/>
        <v/>
      </c>
      <c r="AH244" t="str">
        <f t="shared" si="186"/>
        <v/>
      </c>
      <c r="AI244" t="str">
        <f t="shared" si="187"/>
        <v/>
      </c>
      <c r="AJ244" t="str">
        <f t="shared" si="188"/>
        <v/>
      </c>
      <c r="AK244" t="str">
        <f t="shared" si="189"/>
        <v/>
      </c>
      <c r="AL244" t="str">
        <f t="shared" si="190"/>
        <v/>
      </c>
      <c r="AM244" t="str">
        <f t="shared" si="191"/>
        <v/>
      </c>
      <c r="AN244" t="str">
        <f t="shared" si="192"/>
        <v/>
      </c>
      <c r="AO244" t="str">
        <f t="shared" si="193"/>
        <v/>
      </c>
      <c r="AP244" t="str">
        <f t="shared" si="194"/>
        <v/>
      </c>
      <c r="AQ244" t="str">
        <f t="shared" si="195"/>
        <v/>
      </c>
      <c r="AR244" t="str">
        <f t="shared" si="196"/>
        <v/>
      </c>
      <c r="AS244" t="str">
        <f t="shared" si="197"/>
        <v/>
      </c>
      <c r="AT244" t="str">
        <f t="shared" si="198"/>
        <v/>
      </c>
      <c r="AU244" t="str">
        <f t="shared" si="199"/>
        <v/>
      </c>
      <c r="AV244" t="str">
        <f t="shared" si="200"/>
        <v/>
      </c>
      <c r="AW244" t="str">
        <f t="shared" si="201"/>
        <v>2213</v>
      </c>
      <c r="AX244" t="str">
        <f t="shared" si="202"/>
        <v>Mobil robotika és robot biztonságt. (402, web)</v>
      </c>
      <c r="AY244" s="2">
        <v>221</v>
      </c>
      <c r="AZ244" s="2">
        <v>3</v>
      </c>
      <c r="BA244" s="18">
        <f>VLOOKUP(AY244,segéd!$F$9:$G$38,2,FALSE)</f>
        <v>46074</v>
      </c>
      <c r="BB244" s="2" t="str">
        <f>VLOOKUP(AZ244,segéd!$F$1:$G$7,2,FALSE)</f>
        <v>11.30-13.00</v>
      </c>
      <c r="BC244" t="s">
        <v>405</v>
      </c>
      <c r="BD244" t="s">
        <v>179</v>
      </c>
      <c r="BE244" t="s">
        <v>164</v>
      </c>
      <c r="BG244" s="2">
        <v>402</v>
      </c>
      <c r="BH244" s="2" t="s">
        <v>66</v>
      </c>
      <c r="BI244" s="30" t="s">
        <v>1940</v>
      </c>
      <c r="BJ244" s="2">
        <f t="shared" si="203"/>
        <v>34</v>
      </c>
      <c r="BK244" s="2" t="str">
        <f>IF(BF244="","",VLOOKUP(BC244,segéd!O:P,2,FALSE))</f>
        <v/>
      </c>
      <c r="BL244" s="2">
        <f>IF(BG244="","",VLOOKUP(BC244,segéd!T:U,2,FALSE))</f>
        <v>34</v>
      </c>
      <c r="BM244" s="2"/>
      <c r="BN244" s="2"/>
      <c r="BO244" s="2"/>
      <c r="BP244" s="2"/>
      <c r="BQ244" s="2"/>
      <c r="BR244" s="2"/>
      <c r="BS244" s="2"/>
      <c r="BT244" s="2"/>
      <c r="BU244" s="2"/>
      <c r="CA244" s="2"/>
      <c r="CD244" s="2"/>
      <c r="CE244" s="2"/>
      <c r="CF244" s="19"/>
      <c r="CG244" s="2"/>
      <c r="CP244" s="2"/>
      <c r="CQ244" s="2"/>
      <c r="CR244" s="2"/>
      <c r="CS244" s="2"/>
      <c r="CU244" s="2"/>
      <c r="CV244" s="2"/>
      <c r="DA244" s="19"/>
      <c r="DB244" s="2">
        <v>34</v>
      </c>
    </row>
    <row r="245" spans="1:106" x14ac:dyDescent="0.3">
      <c r="A245" t="str">
        <f t="shared" si="153"/>
        <v>2213</v>
      </c>
      <c r="B245" t="str">
        <f t="shared" si="154"/>
        <v xml:space="preserve">Műszaki karriertervezés (szv.) </v>
      </c>
      <c r="C245" t="str">
        <f t="shared" si="155"/>
        <v>6012213</v>
      </c>
      <c r="D245" t="str">
        <f t="shared" si="156"/>
        <v>Műszaki karriertervezés (szv.) 100</v>
      </c>
      <c r="E245" t="str">
        <f t="shared" si="157"/>
        <v>Laki Balázs2213</v>
      </c>
      <c r="F245" s="24" t="str">
        <f t="shared" si="158"/>
        <v>Műszaki karriertervezés (szv.) (Tb. 601)</v>
      </c>
      <c r="G245" t="str">
        <f t="shared" si="159"/>
        <v/>
      </c>
      <c r="H245" t="str">
        <f t="shared" si="160"/>
        <v/>
      </c>
      <c r="I245" t="str">
        <f t="shared" si="161"/>
        <v/>
      </c>
      <c r="J245" t="str">
        <f t="shared" si="162"/>
        <v/>
      </c>
      <c r="K245" t="str">
        <f t="shared" si="163"/>
        <v/>
      </c>
      <c r="L245" t="str">
        <f t="shared" si="164"/>
        <v/>
      </c>
      <c r="M245" t="str">
        <f t="shared" si="165"/>
        <v/>
      </c>
      <c r="N245" t="str">
        <f t="shared" si="166"/>
        <v/>
      </c>
      <c r="O245" t="str">
        <f t="shared" si="167"/>
        <v/>
      </c>
      <c r="P245" t="str">
        <f t="shared" si="168"/>
        <v/>
      </c>
      <c r="Q245" t="str">
        <f t="shared" si="169"/>
        <v/>
      </c>
      <c r="R245" t="str">
        <f t="shared" si="170"/>
        <v/>
      </c>
      <c r="S245" t="str">
        <f t="shared" si="171"/>
        <v/>
      </c>
      <c r="T245" t="str">
        <f t="shared" si="172"/>
        <v/>
      </c>
      <c r="U245" t="str">
        <f t="shared" si="173"/>
        <v/>
      </c>
      <c r="V245" t="str">
        <f t="shared" si="174"/>
        <v/>
      </c>
      <c r="W245" t="str">
        <f t="shared" si="175"/>
        <v/>
      </c>
      <c r="X245" t="str">
        <f t="shared" si="176"/>
        <v/>
      </c>
      <c r="Y245" t="str">
        <f t="shared" si="177"/>
        <v>Műszaki karriertervezés (szv.) ()</v>
      </c>
      <c r="Z245" t="str">
        <f t="shared" si="178"/>
        <v/>
      </c>
      <c r="AA245" t="str">
        <f t="shared" si="179"/>
        <v/>
      </c>
      <c r="AB245" t="str">
        <f t="shared" si="180"/>
        <v/>
      </c>
      <c r="AC245" t="str">
        <f t="shared" si="181"/>
        <v/>
      </c>
      <c r="AD245" t="str">
        <f t="shared" si="182"/>
        <v/>
      </c>
      <c r="AE245" t="str">
        <f t="shared" si="183"/>
        <v/>
      </c>
      <c r="AF245" t="str">
        <f t="shared" si="184"/>
        <v/>
      </c>
      <c r="AG245" t="str">
        <f t="shared" si="185"/>
        <v/>
      </c>
      <c r="AH245" t="str">
        <f t="shared" si="186"/>
        <v/>
      </c>
      <c r="AI245" t="str">
        <f t="shared" si="187"/>
        <v/>
      </c>
      <c r="AJ245" t="str">
        <f t="shared" si="188"/>
        <v/>
      </c>
      <c r="AK245" t="str">
        <f t="shared" si="189"/>
        <v>2213</v>
      </c>
      <c r="AL245" t="str">
        <f t="shared" si="190"/>
        <v>2213</v>
      </c>
      <c r="AM245" t="str">
        <f t="shared" si="191"/>
        <v/>
      </c>
      <c r="AN245" t="str">
        <f t="shared" si="192"/>
        <v/>
      </c>
      <c r="AO245" t="str">
        <f t="shared" si="193"/>
        <v/>
      </c>
      <c r="AP245" t="str">
        <f t="shared" si="194"/>
        <v/>
      </c>
      <c r="AQ245" t="str">
        <f t="shared" si="195"/>
        <v/>
      </c>
      <c r="AR245" t="str">
        <f t="shared" si="196"/>
        <v/>
      </c>
      <c r="AS245" t="str">
        <f t="shared" si="197"/>
        <v/>
      </c>
      <c r="AT245" t="str">
        <f t="shared" si="198"/>
        <v/>
      </c>
      <c r="AU245" t="str">
        <f t="shared" si="199"/>
        <v/>
      </c>
      <c r="AV245" t="str">
        <f t="shared" si="200"/>
        <v/>
      </c>
      <c r="AW245" t="str">
        <f t="shared" si="201"/>
        <v/>
      </c>
      <c r="AX245" t="str">
        <f t="shared" si="202"/>
        <v>Műszaki karriertervezés (szv.) (601)</v>
      </c>
      <c r="AY245" s="2">
        <v>221</v>
      </c>
      <c r="AZ245" s="2">
        <v>3</v>
      </c>
      <c r="BA245" s="18">
        <f>VLOOKUP(AY245,segéd!$F$9:$G$38,2,FALSE)</f>
        <v>46074</v>
      </c>
      <c r="BB245" s="2" t="str">
        <f>VLOOKUP(AZ245,segéd!$F$1:$G$7,2,FALSE)</f>
        <v>11.30-13.00</v>
      </c>
      <c r="BC245" t="s">
        <v>426</v>
      </c>
      <c r="BD245" t="s">
        <v>427</v>
      </c>
      <c r="BE245" t="s">
        <v>164</v>
      </c>
      <c r="BG245" s="2">
        <v>601</v>
      </c>
      <c r="BJ245" s="2">
        <f t="shared" si="203"/>
        <v>100</v>
      </c>
      <c r="BK245" s="2" t="str">
        <f>IF(BF245="","",VLOOKUP(BC245,segéd!O:P,2,FALSE))</f>
        <v/>
      </c>
      <c r="BL245" s="2">
        <f>IF(BG245="","",VLOOKUP(BC245,segéd!T:U,2,FALSE))</f>
        <v>100</v>
      </c>
      <c r="BM245" s="2"/>
      <c r="BN245" s="2"/>
      <c r="BO245" s="2"/>
      <c r="BP245" s="2"/>
      <c r="BQ245" s="2"/>
      <c r="BR245" s="2"/>
      <c r="BS245" s="2"/>
      <c r="BT245" s="2"/>
      <c r="BU245" s="2"/>
      <c r="BZ245" s="2"/>
      <c r="CA245" s="2"/>
      <c r="CD245" s="2"/>
      <c r="CE245" s="2"/>
      <c r="CF245" s="19"/>
      <c r="CG245" s="2"/>
      <c r="CJ245" s="2"/>
      <c r="CP245" s="2">
        <v>25</v>
      </c>
      <c r="CQ245" s="2">
        <v>25</v>
      </c>
      <c r="CR245" s="2"/>
      <c r="CS245" s="2"/>
      <c r="CU245" s="2"/>
      <c r="CV245" s="2"/>
      <c r="DA245" s="19"/>
    </row>
    <row r="246" spans="1:106" x14ac:dyDescent="0.3">
      <c r="A246" t="str">
        <f t="shared" si="153"/>
        <v>2072213</v>
      </c>
      <c r="B246" t="str">
        <f t="shared" si="154"/>
        <v>Projektmunka nemz. vállalatoknál (gépterem, Tb.-ről web) 7</v>
      </c>
      <c r="C246" t="str">
        <f t="shared" si="155"/>
        <v>6052213</v>
      </c>
      <c r="D246" t="str">
        <f t="shared" si="156"/>
        <v>Projektmunka nemz. vállalatoknál (gépterem, Tb.-ről web) 22</v>
      </c>
      <c r="E246" t="str">
        <f t="shared" si="157"/>
        <v>Juhász Krisztina2213</v>
      </c>
      <c r="F246" s="24" t="str">
        <f t="shared" si="158"/>
        <v>Projektmunka nemz. vállalatoknál (Tb. 605, gépterem, Tb.-ről web)</v>
      </c>
      <c r="G246" t="str">
        <f t="shared" si="159"/>
        <v/>
      </c>
      <c r="H246" t="str">
        <f t="shared" si="160"/>
        <v/>
      </c>
      <c r="I246" t="str">
        <f t="shared" si="161"/>
        <v/>
      </c>
      <c r="J246" t="str">
        <f t="shared" si="162"/>
        <v/>
      </c>
      <c r="K246" t="str">
        <f t="shared" si="163"/>
        <v/>
      </c>
      <c r="L246" t="str">
        <f t="shared" si="164"/>
        <v/>
      </c>
      <c r="M246" t="str">
        <f t="shared" si="165"/>
        <v/>
      </c>
      <c r="N246" t="str">
        <f t="shared" si="166"/>
        <v/>
      </c>
      <c r="O246" t="str">
        <f t="shared" si="167"/>
        <v/>
      </c>
      <c r="P246" t="str">
        <f t="shared" si="168"/>
        <v/>
      </c>
      <c r="Q246" t="str">
        <f t="shared" si="169"/>
        <v/>
      </c>
      <c r="R246" t="str">
        <f t="shared" si="170"/>
        <v/>
      </c>
      <c r="S246" t="str">
        <f t="shared" si="171"/>
        <v/>
      </c>
      <c r="T246" t="str">
        <f t="shared" si="172"/>
        <v/>
      </c>
      <c r="U246" t="str">
        <f t="shared" si="173"/>
        <v>2213</v>
      </c>
      <c r="V246" t="str">
        <f t="shared" si="174"/>
        <v/>
      </c>
      <c r="W246" t="str">
        <f t="shared" si="175"/>
        <v/>
      </c>
      <c r="X246" t="str">
        <f t="shared" si="176"/>
        <v>2213</v>
      </c>
      <c r="Y246" t="str">
        <f t="shared" si="177"/>
        <v>Projektmunka nemz. vállalatoknál (207, gépterem, Tb.-ről web)</v>
      </c>
      <c r="Z246" t="str">
        <f t="shared" si="178"/>
        <v/>
      </c>
      <c r="AA246" t="str">
        <f t="shared" si="179"/>
        <v/>
      </c>
      <c r="AB246" t="str">
        <f t="shared" si="180"/>
        <v/>
      </c>
      <c r="AC246" t="str">
        <f t="shared" si="181"/>
        <v/>
      </c>
      <c r="AD246" t="str">
        <f t="shared" si="182"/>
        <v/>
      </c>
      <c r="AE246" t="str">
        <f t="shared" si="183"/>
        <v/>
      </c>
      <c r="AF246" t="str">
        <f t="shared" si="184"/>
        <v/>
      </c>
      <c r="AG246" t="str">
        <f t="shared" si="185"/>
        <v/>
      </c>
      <c r="AH246" t="str">
        <f t="shared" si="186"/>
        <v/>
      </c>
      <c r="AI246" t="str">
        <f t="shared" si="187"/>
        <v/>
      </c>
      <c r="AJ246" t="str">
        <f t="shared" si="188"/>
        <v/>
      </c>
      <c r="AK246" t="str">
        <f t="shared" si="189"/>
        <v/>
      </c>
      <c r="AL246" t="str">
        <f t="shared" si="190"/>
        <v/>
      </c>
      <c r="AM246" t="str">
        <f t="shared" si="191"/>
        <v/>
      </c>
      <c r="AN246" t="str">
        <f t="shared" si="192"/>
        <v>2213</v>
      </c>
      <c r="AO246" t="str">
        <f t="shared" si="193"/>
        <v/>
      </c>
      <c r="AP246" t="str">
        <f t="shared" si="194"/>
        <v/>
      </c>
      <c r="AQ246" t="str">
        <f t="shared" si="195"/>
        <v>2213</v>
      </c>
      <c r="AR246" t="str">
        <f t="shared" si="196"/>
        <v/>
      </c>
      <c r="AS246" t="str">
        <f t="shared" si="197"/>
        <v/>
      </c>
      <c r="AT246" t="str">
        <f t="shared" si="198"/>
        <v/>
      </c>
      <c r="AU246" t="str">
        <f t="shared" si="199"/>
        <v/>
      </c>
      <c r="AV246" t="str">
        <f t="shared" si="200"/>
        <v/>
      </c>
      <c r="AW246" t="str">
        <f t="shared" si="201"/>
        <v/>
      </c>
      <c r="AX246" t="str">
        <f t="shared" si="202"/>
        <v>Projektmunka nemz. vállalatoknál (605, gépterem, Tb.-ről web)</v>
      </c>
      <c r="AY246" s="2">
        <v>221</v>
      </c>
      <c r="AZ246" s="2">
        <v>3</v>
      </c>
      <c r="BA246" s="18">
        <f>VLOOKUP(AY246,segéd!$F$9:$G$38,2,FALSE)</f>
        <v>46074</v>
      </c>
      <c r="BB246" s="2" t="str">
        <f>VLOOKUP(AZ246,segéd!$F$1:$G$7,2,FALSE)</f>
        <v>11.30-13.00</v>
      </c>
      <c r="BC246" t="s">
        <v>257</v>
      </c>
      <c r="BD246" t="s">
        <v>25</v>
      </c>
      <c r="BE246" t="s">
        <v>167</v>
      </c>
      <c r="BF246" s="19">
        <v>207</v>
      </c>
      <c r="BG246" s="2">
        <v>605</v>
      </c>
      <c r="BH246" s="19" t="s">
        <v>316</v>
      </c>
      <c r="BI246" s="30" t="s">
        <v>1955</v>
      </c>
      <c r="BJ246" s="2">
        <f t="shared" si="203"/>
        <v>29</v>
      </c>
      <c r="BK246" s="2">
        <f>IF(BF246="","",VLOOKUP(BC246,segéd!O:P,2,FALSE))</f>
        <v>7</v>
      </c>
      <c r="BL246" s="2">
        <f>IF(BG246="","",VLOOKUP(BC246,segéd!T:U,2,FALSE))</f>
        <v>22</v>
      </c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>
        <v>7</v>
      </c>
      <c r="CB246" s="2"/>
      <c r="CC246" s="2"/>
      <c r="CD246" s="2">
        <v>3</v>
      </c>
      <c r="CE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R246" s="2"/>
      <c r="CS246" s="2">
        <v>17</v>
      </c>
      <c r="CT246" s="2"/>
      <c r="CU246" s="2"/>
      <c r="CV246" s="2">
        <v>7</v>
      </c>
      <c r="CY246" s="2"/>
    </row>
    <row r="247" spans="1:106" x14ac:dyDescent="0.3">
      <c r="A247" t="str">
        <f t="shared" si="153"/>
        <v>2213</v>
      </c>
      <c r="B247" t="str">
        <f t="shared" si="154"/>
        <v xml:space="preserve">Statisztika I. (web) </v>
      </c>
      <c r="C247" t="str">
        <f t="shared" si="155"/>
        <v>5012213</v>
      </c>
      <c r="D247" t="str">
        <f t="shared" si="156"/>
        <v>Statisztika I. (web) 119</v>
      </c>
      <c r="E247" t="str">
        <f t="shared" si="157"/>
        <v>Brunner Zsuzsanna2213</v>
      </c>
      <c r="F247" s="24" t="str">
        <f t="shared" si="158"/>
        <v>Statisztika I. (Tb. 501, web)</v>
      </c>
      <c r="G247" t="str">
        <f t="shared" si="159"/>
        <v/>
      </c>
      <c r="H247" t="str">
        <f t="shared" si="160"/>
        <v/>
      </c>
      <c r="I247" t="str">
        <f t="shared" si="161"/>
        <v/>
      </c>
      <c r="J247" t="str">
        <f t="shared" si="162"/>
        <v/>
      </c>
      <c r="K247" t="str">
        <f t="shared" si="163"/>
        <v/>
      </c>
      <c r="L247" t="str">
        <f t="shared" si="164"/>
        <v/>
      </c>
      <c r="M247" t="str">
        <f t="shared" si="165"/>
        <v/>
      </c>
      <c r="N247" t="str">
        <f t="shared" si="166"/>
        <v/>
      </c>
      <c r="O247" t="str">
        <f t="shared" si="167"/>
        <v/>
      </c>
      <c r="P247" t="str">
        <f t="shared" si="168"/>
        <v/>
      </c>
      <c r="Q247" t="str">
        <f t="shared" si="169"/>
        <v/>
      </c>
      <c r="R247" t="str">
        <f t="shared" si="170"/>
        <v/>
      </c>
      <c r="S247" t="str">
        <f t="shared" si="171"/>
        <v/>
      </c>
      <c r="T247" t="str">
        <f t="shared" si="172"/>
        <v/>
      </c>
      <c r="U247" t="str">
        <f t="shared" si="173"/>
        <v/>
      </c>
      <c r="V247" t="str">
        <f t="shared" si="174"/>
        <v/>
      </c>
      <c r="W247" t="str">
        <f t="shared" si="175"/>
        <v/>
      </c>
      <c r="X247" t="str">
        <f t="shared" si="176"/>
        <v/>
      </c>
      <c r="Y247" t="str">
        <f t="shared" si="177"/>
        <v>Statisztika I. (, web)</v>
      </c>
      <c r="Z247" t="str">
        <f t="shared" si="178"/>
        <v>2213</v>
      </c>
      <c r="AA247" t="str">
        <f t="shared" si="179"/>
        <v/>
      </c>
      <c r="AB247" t="str">
        <f t="shared" si="180"/>
        <v>2213</v>
      </c>
      <c r="AC247" t="str">
        <f t="shared" si="181"/>
        <v/>
      </c>
      <c r="AD247" t="str">
        <f t="shared" si="182"/>
        <v/>
      </c>
      <c r="AE247" t="str">
        <f t="shared" si="183"/>
        <v/>
      </c>
      <c r="AF247" t="str">
        <f t="shared" si="184"/>
        <v/>
      </c>
      <c r="AG247" t="str">
        <f t="shared" si="185"/>
        <v/>
      </c>
      <c r="AH247" t="str">
        <f t="shared" si="186"/>
        <v/>
      </c>
      <c r="AI247" t="str">
        <f t="shared" si="187"/>
        <v/>
      </c>
      <c r="AJ247" t="str">
        <f t="shared" si="188"/>
        <v/>
      </c>
      <c r="AK247" t="str">
        <f t="shared" si="189"/>
        <v/>
      </c>
      <c r="AL247" t="str">
        <f t="shared" si="190"/>
        <v>2213</v>
      </c>
      <c r="AM247" t="str">
        <f t="shared" si="191"/>
        <v/>
      </c>
      <c r="AN247" t="str">
        <f t="shared" si="192"/>
        <v/>
      </c>
      <c r="AO247" t="str">
        <f t="shared" si="193"/>
        <v/>
      </c>
      <c r="AP247" t="str">
        <f t="shared" si="194"/>
        <v/>
      </c>
      <c r="AQ247" t="str">
        <f t="shared" si="195"/>
        <v/>
      </c>
      <c r="AR247" t="str">
        <f t="shared" si="196"/>
        <v/>
      </c>
      <c r="AS247" t="str">
        <f t="shared" si="197"/>
        <v/>
      </c>
      <c r="AT247" t="str">
        <f t="shared" si="198"/>
        <v/>
      </c>
      <c r="AU247" t="str">
        <f t="shared" si="199"/>
        <v/>
      </c>
      <c r="AV247" t="str">
        <f t="shared" si="200"/>
        <v/>
      </c>
      <c r="AW247" t="str">
        <f t="shared" si="201"/>
        <v/>
      </c>
      <c r="AX247" t="str">
        <f t="shared" si="202"/>
        <v>Statisztika I. (501, web)</v>
      </c>
      <c r="AY247" s="2">
        <v>221</v>
      </c>
      <c r="AZ247" s="2">
        <v>3</v>
      </c>
      <c r="BA247" s="18">
        <f>VLOOKUP(AY247,segéd!$F$9:$G$38,2,FALSE)</f>
        <v>46074</v>
      </c>
      <c r="BB247" s="2" t="str">
        <f>VLOOKUP(AZ247,segéd!$F$1:$G$7,2,FALSE)</f>
        <v>11.30-13.00</v>
      </c>
      <c r="BC247" t="s">
        <v>30</v>
      </c>
      <c r="BD247" s="20" t="s">
        <v>20</v>
      </c>
      <c r="BE247" t="s">
        <v>164</v>
      </c>
      <c r="BG247" s="2">
        <v>501</v>
      </c>
      <c r="BH247" s="2" t="s">
        <v>66</v>
      </c>
      <c r="BI247" s="30" t="s">
        <v>1925</v>
      </c>
      <c r="BJ247" s="2">
        <f t="shared" si="203"/>
        <v>119</v>
      </c>
      <c r="BK247" s="2" t="str">
        <f>IF(BF247="","",VLOOKUP(BC247,segéd!O:P,2,FALSE))</f>
        <v/>
      </c>
      <c r="BL247" s="2">
        <f>IF(BG247="","",VLOOKUP(BC247,segéd!T:U,2,FALSE))</f>
        <v>119</v>
      </c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>
        <v>74</v>
      </c>
      <c r="CG247" s="2">
        <v>59</v>
      </c>
      <c r="CH247" s="2"/>
      <c r="CI247" s="2"/>
      <c r="CJ247" s="2"/>
      <c r="CK247" s="2"/>
      <c r="CL247" s="2"/>
      <c r="CM247" s="2"/>
      <c r="CN247" s="2"/>
      <c r="CO247" s="2"/>
      <c r="CP247" s="2"/>
      <c r="CQ247" s="2">
        <v>25</v>
      </c>
      <c r="CR247" s="2"/>
      <c r="CS247" s="2"/>
      <c r="CT247" s="2"/>
      <c r="CU247" s="2"/>
      <c r="CV247" s="2"/>
      <c r="CY247" s="2"/>
    </row>
    <row r="248" spans="1:106" x14ac:dyDescent="0.3">
      <c r="A248" t="str">
        <f t="shared" si="153"/>
        <v>2012213</v>
      </c>
      <c r="B248" t="str">
        <f t="shared" si="154"/>
        <v>Statisztika I. (web) 59</v>
      </c>
      <c r="C248" t="str">
        <f t="shared" si="155"/>
        <v>2213</v>
      </c>
      <c r="D248" t="str">
        <f t="shared" si="156"/>
        <v xml:space="preserve">Statisztika I. (web) </v>
      </c>
      <c r="E248" t="str">
        <f t="shared" si="157"/>
        <v>Piroska László2213</v>
      </c>
      <c r="F248" s="24" t="str">
        <f t="shared" si="158"/>
        <v>Statisztika I. (Bp. 201, web)</v>
      </c>
      <c r="G248" t="str">
        <f t="shared" si="159"/>
        <v>2213</v>
      </c>
      <c r="H248" t="str">
        <f t="shared" si="160"/>
        <v>2213</v>
      </c>
      <c r="I248" t="str">
        <f t="shared" si="161"/>
        <v/>
      </c>
      <c r="J248" t="str">
        <f t="shared" si="162"/>
        <v/>
      </c>
      <c r="K248" t="str">
        <f t="shared" si="163"/>
        <v/>
      </c>
      <c r="L248" t="str">
        <f t="shared" si="164"/>
        <v/>
      </c>
      <c r="M248" t="str">
        <f t="shared" si="165"/>
        <v/>
      </c>
      <c r="N248" t="str">
        <f t="shared" si="166"/>
        <v/>
      </c>
      <c r="O248" t="str">
        <f t="shared" si="167"/>
        <v/>
      </c>
      <c r="P248" t="str">
        <f t="shared" si="168"/>
        <v/>
      </c>
      <c r="Q248" t="str">
        <f t="shared" si="169"/>
        <v/>
      </c>
      <c r="R248" t="str">
        <f t="shared" si="170"/>
        <v/>
      </c>
      <c r="S248" t="str">
        <f t="shared" si="171"/>
        <v/>
      </c>
      <c r="T248" t="str">
        <f t="shared" si="172"/>
        <v/>
      </c>
      <c r="U248" t="str">
        <f t="shared" si="173"/>
        <v/>
      </c>
      <c r="V248" t="str">
        <f t="shared" si="174"/>
        <v/>
      </c>
      <c r="W248" t="str">
        <f t="shared" si="175"/>
        <v/>
      </c>
      <c r="X248" t="str">
        <f t="shared" si="176"/>
        <v/>
      </c>
      <c r="Y248" t="str">
        <f t="shared" si="177"/>
        <v>Statisztika I. (201, web)</v>
      </c>
      <c r="Z248" t="str">
        <f t="shared" si="178"/>
        <v/>
      </c>
      <c r="AA248" t="str">
        <f t="shared" si="179"/>
        <v/>
      </c>
      <c r="AB248" t="str">
        <f t="shared" si="180"/>
        <v/>
      </c>
      <c r="AC248" t="str">
        <f t="shared" si="181"/>
        <v/>
      </c>
      <c r="AD248" t="str">
        <f t="shared" si="182"/>
        <v/>
      </c>
      <c r="AE248" t="str">
        <f t="shared" si="183"/>
        <v/>
      </c>
      <c r="AF248" t="str">
        <f t="shared" si="184"/>
        <v/>
      </c>
      <c r="AG248" t="str">
        <f t="shared" si="185"/>
        <v/>
      </c>
      <c r="AH248" t="str">
        <f t="shared" si="186"/>
        <v/>
      </c>
      <c r="AI248" t="str">
        <f t="shared" si="187"/>
        <v/>
      </c>
      <c r="AJ248" t="str">
        <f t="shared" si="188"/>
        <v/>
      </c>
      <c r="AK248" t="str">
        <f t="shared" si="189"/>
        <v/>
      </c>
      <c r="AL248" t="str">
        <f t="shared" si="190"/>
        <v/>
      </c>
      <c r="AM248" t="str">
        <f t="shared" si="191"/>
        <v/>
      </c>
      <c r="AN248" t="str">
        <f t="shared" si="192"/>
        <v/>
      </c>
      <c r="AO248" t="str">
        <f t="shared" si="193"/>
        <v/>
      </c>
      <c r="AP248" t="str">
        <f t="shared" si="194"/>
        <v/>
      </c>
      <c r="AQ248" t="str">
        <f t="shared" si="195"/>
        <v/>
      </c>
      <c r="AR248" t="str">
        <f t="shared" si="196"/>
        <v/>
      </c>
      <c r="AS248" t="str">
        <f t="shared" si="197"/>
        <v/>
      </c>
      <c r="AT248" t="str">
        <f t="shared" si="198"/>
        <v/>
      </c>
      <c r="AU248" t="str">
        <f t="shared" si="199"/>
        <v/>
      </c>
      <c r="AV248" t="str">
        <f t="shared" si="200"/>
        <v/>
      </c>
      <c r="AW248" t="str">
        <f t="shared" si="201"/>
        <v/>
      </c>
      <c r="AX248" t="str">
        <f t="shared" si="202"/>
        <v>Statisztika I. (, web)</v>
      </c>
      <c r="AY248" s="2">
        <v>221</v>
      </c>
      <c r="AZ248" s="2">
        <v>3</v>
      </c>
      <c r="BA248" s="18">
        <f>VLOOKUP(AY248,segéd!$F$9:$G$38,2,FALSE)</f>
        <v>46074</v>
      </c>
      <c r="BB248" s="2" t="str">
        <f>VLOOKUP(AZ248,segéd!$F$1:$G$7,2,FALSE)</f>
        <v>11.30-13.00</v>
      </c>
      <c r="BC248" t="s">
        <v>30</v>
      </c>
      <c r="BD248" t="s">
        <v>31</v>
      </c>
      <c r="BE248" t="s">
        <v>165</v>
      </c>
      <c r="BF248" s="19">
        <v>201</v>
      </c>
      <c r="BH248" s="2" t="s">
        <v>66</v>
      </c>
      <c r="BI248" s="30" t="s">
        <v>2040</v>
      </c>
      <c r="BJ248" s="2">
        <f t="shared" si="203"/>
        <v>59</v>
      </c>
      <c r="BK248" s="2">
        <f>IF(BF248="","",VLOOKUP(BC248,segéd!O:P,2,FALSE))</f>
        <v>59</v>
      </c>
      <c r="BL248" s="2" t="str">
        <f>IF(BG248="","",VLOOKUP(BC248,segéd!T:U,2,FALSE))</f>
        <v/>
      </c>
      <c r="BM248" s="2">
        <v>62</v>
      </c>
      <c r="BN248" s="2">
        <v>14</v>
      </c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R248" s="2"/>
      <c r="CS248" s="2"/>
      <c r="CT248" s="2"/>
      <c r="CU248" s="2"/>
      <c r="CV248" s="2"/>
      <c r="CY248" s="2"/>
    </row>
    <row r="249" spans="1:106" x14ac:dyDescent="0.3">
      <c r="A249" t="str">
        <f t="shared" si="153"/>
        <v>2213</v>
      </c>
      <c r="B249" t="str">
        <f t="shared" si="154"/>
        <v xml:space="preserve">Üzleti tervezés (szv.) (web) </v>
      </c>
      <c r="C249" t="str">
        <f t="shared" si="155"/>
        <v>2142213</v>
      </c>
      <c r="D249" t="str">
        <f t="shared" si="156"/>
        <v>Üzleti tervezés (szv.) (web) 22</v>
      </c>
      <c r="E249" t="str">
        <f t="shared" si="157"/>
        <v>Kovács Cecília2213</v>
      </c>
      <c r="F249" s="24" t="str">
        <f t="shared" si="158"/>
        <v>Üzleti tervezés (szv.) (Tb. 214, web)</v>
      </c>
      <c r="G249" t="str">
        <f t="shared" si="159"/>
        <v/>
      </c>
      <c r="H249" t="str">
        <f t="shared" si="160"/>
        <v/>
      </c>
      <c r="I249" t="str">
        <f t="shared" si="161"/>
        <v/>
      </c>
      <c r="J249" t="str">
        <f t="shared" si="162"/>
        <v/>
      </c>
      <c r="K249" t="str">
        <f t="shared" si="163"/>
        <v/>
      </c>
      <c r="L249" t="str">
        <f t="shared" si="164"/>
        <v/>
      </c>
      <c r="M249" t="str">
        <f t="shared" si="165"/>
        <v/>
      </c>
      <c r="N249" t="str">
        <f t="shared" si="166"/>
        <v/>
      </c>
      <c r="O249" t="str">
        <f t="shared" si="167"/>
        <v/>
      </c>
      <c r="P249" t="str">
        <f t="shared" si="168"/>
        <v/>
      </c>
      <c r="Q249" t="str">
        <f t="shared" si="169"/>
        <v/>
      </c>
      <c r="R249" t="str">
        <f t="shared" si="170"/>
        <v/>
      </c>
      <c r="S249" t="str">
        <f t="shared" si="171"/>
        <v/>
      </c>
      <c r="T249" t="str">
        <f t="shared" si="172"/>
        <v/>
      </c>
      <c r="U249" t="str">
        <f t="shared" si="173"/>
        <v/>
      </c>
      <c r="V249" t="str">
        <f t="shared" si="174"/>
        <v/>
      </c>
      <c r="W249" t="str">
        <f t="shared" si="175"/>
        <v/>
      </c>
      <c r="X249" t="str">
        <f t="shared" si="176"/>
        <v/>
      </c>
      <c r="Y249" t="str">
        <f t="shared" si="177"/>
        <v>Üzleti tervezés (szv.) (, web)</v>
      </c>
      <c r="Z249" t="str">
        <f t="shared" si="178"/>
        <v/>
      </c>
      <c r="AA249" t="str">
        <f t="shared" si="179"/>
        <v/>
      </c>
      <c r="AB249" t="str">
        <f t="shared" si="180"/>
        <v/>
      </c>
      <c r="AC249" t="str">
        <f t="shared" si="181"/>
        <v/>
      </c>
      <c r="AD249" t="str">
        <f t="shared" si="182"/>
        <v/>
      </c>
      <c r="AE249" t="str">
        <f t="shared" si="183"/>
        <v/>
      </c>
      <c r="AF249" t="str">
        <f t="shared" si="184"/>
        <v/>
      </c>
      <c r="AG249" t="str">
        <f t="shared" si="185"/>
        <v/>
      </c>
      <c r="AH249" t="str">
        <f t="shared" si="186"/>
        <v/>
      </c>
      <c r="AI249" t="str">
        <f t="shared" si="187"/>
        <v/>
      </c>
      <c r="AJ249" t="str">
        <f t="shared" si="188"/>
        <v/>
      </c>
      <c r="AK249" t="str">
        <f t="shared" si="189"/>
        <v>2213</v>
      </c>
      <c r="AL249" t="str">
        <f t="shared" si="190"/>
        <v/>
      </c>
      <c r="AM249" t="str">
        <f t="shared" si="191"/>
        <v/>
      </c>
      <c r="AN249" t="str">
        <f t="shared" si="192"/>
        <v/>
      </c>
      <c r="AO249" t="str">
        <f t="shared" si="193"/>
        <v/>
      </c>
      <c r="AP249" t="str">
        <f t="shared" si="194"/>
        <v/>
      </c>
      <c r="AQ249" t="str">
        <f t="shared" si="195"/>
        <v/>
      </c>
      <c r="AR249" t="str">
        <f t="shared" si="196"/>
        <v/>
      </c>
      <c r="AS249" t="str">
        <f t="shared" si="197"/>
        <v/>
      </c>
      <c r="AT249" t="str">
        <f t="shared" si="198"/>
        <v/>
      </c>
      <c r="AU249" t="str">
        <f t="shared" si="199"/>
        <v/>
      </c>
      <c r="AV249" t="str">
        <f t="shared" si="200"/>
        <v/>
      </c>
      <c r="AW249" t="str">
        <f t="shared" si="201"/>
        <v/>
      </c>
      <c r="AX249" t="str">
        <f t="shared" si="202"/>
        <v>Üzleti tervezés (szv.) (214, web)</v>
      </c>
      <c r="AY249" s="2">
        <v>221</v>
      </c>
      <c r="AZ249" s="2">
        <v>3</v>
      </c>
      <c r="BA249" s="18">
        <f>VLOOKUP(AY249,segéd!$F$9:$G$38,2,FALSE)</f>
        <v>46074</v>
      </c>
      <c r="BB249" s="2" t="str">
        <f>VLOOKUP(AZ249,segéd!$F$1:$G$7,2,FALSE)</f>
        <v>11.30-13.00</v>
      </c>
      <c r="BC249" t="s">
        <v>315</v>
      </c>
      <c r="BD249" t="s">
        <v>439</v>
      </c>
      <c r="BE249" t="s">
        <v>164</v>
      </c>
      <c r="BG249" s="2">
        <v>214</v>
      </c>
      <c r="BH249" s="2" t="s">
        <v>66</v>
      </c>
      <c r="BI249" s="30" t="s">
        <v>1928</v>
      </c>
      <c r="BJ249" s="2">
        <f t="shared" si="203"/>
        <v>22</v>
      </c>
      <c r="BK249" s="2" t="str">
        <f>IF(BF249="","",VLOOKUP(BC249,segéd!O:P,2,FALSE))</f>
        <v/>
      </c>
      <c r="BL249" s="2">
        <f>IF(BG249="","",VLOOKUP(BC249,segéd!T:U,2,FALSE))</f>
        <v>22</v>
      </c>
      <c r="BM249" s="2"/>
      <c r="BN249" s="2"/>
      <c r="BO249" s="2"/>
      <c r="BP249" s="2"/>
      <c r="BQ249" s="2"/>
      <c r="BR249" s="2"/>
      <c r="BS249" s="2"/>
      <c r="BT249" s="2"/>
      <c r="BU249" s="2"/>
      <c r="BZ249" s="2"/>
      <c r="CA249" s="2"/>
      <c r="CD249" s="2"/>
      <c r="CE249" s="2"/>
      <c r="CF249" s="19"/>
      <c r="CG249" s="2"/>
      <c r="CJ249" s="2"/>
      <c r="CP249" s="2">
        <v>25</v>
      </c>
      <c r="CQ249" s="2"/>
      <c r="CR249" s="2"/>
      <c r="CS249" s="2"/>
      <c r="CU249" s="2"/>
      <c r="CV249" s="2"/>
      <c r="DA249" s="19"/>
    </row>
    <row r="250" spans="1:106" x14ac:dyDescent="0.3">
      <c r="A250" t="str">
        <f t="shared" si="153"/>
        <v>2213</v>
      </c>
      <c r="B250" t="str">
        <f t="shared" si="154"/>
        <v xml:space="preserve">Vállalati pénzügy (web) </v>
      </c>
      <c r="C250" t="str">
        <f t="shared" si="155"/>
        <v>2152213</v>
      </c>
      <c r="D250" t="str">
        <f t="shared" si="156"/>
        <v>Vállalati pénzügy (web) 35</v>
      </c>
      <c r="E250" t="str">
        <f t="shared" si="157"/>
        <v>Antalík Imrich2213</v>
      </c>
      <c r="F250" s="24" t="str">
        <f t="shared" si="158"/>
        <v>Vállalati pénzügy (Tb. 215, web)</v>
      </c>
      <c r="G250" t="str">
        <f t="shared" si="159"/>
        <v/>
      </c>
      <c r="H250" t="str">
        <f t="shared" si="160"/>
        <v/>
      </c>
      <c r="I250" t="str">
        <f t="shared" si="161"/>
        <v/>
      </c>
      <c r="J250" t="str">
        <f t="shared" si="162"/>
        <v/>
      </c>
      <c r="K250" t="str">
        <f t="shared" si="163"/>
        <v/>
      </c>
      <c r="L250" t="str">
        <f t="shared" si="164"/>
        <v/>
      </c>
      <c r="M250" t="str">
        <f t="shared" si="165"/>
        <v/>
      </c>
      <c r="N250" t="str">
        <f t="shared" si="166"/>
        <v/>
      </c>
      <c r="O250" t="str">
        <f t="shared" si="167"/>
        <v/>
      </c>
      <c r="P250" t="str">
        <f t="shared" si="168"/>
        <v/>
      </c>
      <c r="Q250" t="str">
        <f t="shared" si="169"/>
        <v/>
      </c>
      <c r="R250" t="str">
        <f t="shared" si="170"/>
        <v/>
      </c>
      <c r="S250" t="str">
        <f t="shared" si="171"/>
        <v/>
      </c>
      <c r="T250" t="str">
        <f t="shared" si="172"/>
        <v/>
      </c>
      <c r="U250" t="str">
        <f t="shared" si="173"/>
        <v/>
      </c>
      <c r="V250" t="str">
        <f t="shared" si="174"/>
        <v/>
      </c>
      <c r="W250" t="str">
        <f t="shared" si="175"/>
        <v/>
      </c>
      <c r="X250" t="str">
        <f t="shared" si="176"/>
        <v/>
      </c>
      <c r="Y250" t="str">
        <f t="shared" si="177"/>
        <v>Vállalati pénzügy (, web)</v>
      </c>
      <c r="Z250" t="str">
        <f t="shared" si="178"/>
        <v/>
      </c>
      <c r="AA250" t="str">
        <f t="shared" si="179"/>
        <v/>
      </c>
      <c r="AB250" t="str">
        <f t="shared" si="180"/>
        <v/>
      </c>
      <c r="AC250" t="str">
        <f t="shared" si="181"/>
        <v/>
      </c>
      <c r="AD250" t="str">
        <f t="shared" si="182"/>
        <v/>
      </c>
      <c r="AE250" t="str">
        <f t="shared" si="183"/>
        <v>2213</v>
      </c>
      <c r="AF250" t="str">
        <f t="shared" si="184"/>
        <v>2213</v>
      </c>
      <c r="AG250" t="str">
        <f t="shared" si="185"/>
        <v>2213</v>
      </c>
      <c r="AH250" t="str">
        <f t="shared" si="186"/>
        <v>2213</v>
      </c>
      <c r="AI250" t="str">
        <f t="shared" si="187"/>
        <v>2213</v>
      </c>
      <c r="AJ250" t="str">
        <f t="shared" si="188"/>
        <v>2213</v>
      </c>
      <c r="AK250" t="str">
        <f t="shared" si="189"/>
        <v/>
      </c>
      <c r="AL250" t="str">
        <f t="shared" si="190"/>
        <v/>
      </c>
      <c r="AM250" t="str">
        <f t="shared" si="191"/>
        <v/>
      </c>
      <c r="AN250" t="str">
        <f t="shared" si="192"/>
        <v/>
      </c>
      <c r="AO250" t="str">
        <f t="shared" si="193"/>
        <v/>
      </c>
      <c r="AP250" t="str">
        <f t="shared" si="194"/>
        <v/>
      </c>
      <c r="AQ250" t="str">
        <f t="shared" si="195"/>
        <v/>
      </c>
      <c r="AR250" t="str">
        <f t="shared" si="196"/>
        <v/>
      </c>
      <c r="AS250" t="str">
        <f t="shared" si="197"/>
        <v/>
      </c>
      <c r="AT250" t="str">
        <f t="shared" si="198"/>
        <v/>
      </c>
      <c r="AU250" t="str">
        <f t="shared" si="199"/>
        <v/>
      </c>
      <c r="AV250" t="str">
        <f t="shared" si="200"/>
        <v/>
      </c>
      <c r="AW250" t="str">
        <f t="shared" si="201"/>
        <v/>
      </c>
      <c r="AX250" t="str">
        <f t="shared" si="202"/>
        <v>Vállalati pénzügy (215, web)</v>
      </c>
      <c r="AY250" s="2">
        <v>221</v>
      </c>
      <c r="AZ250" s="2">
        <v>3</v>
      </c>
      <c r="BA250" s="18">
        <f>VLOOKUP(AY250,segéd!$F$9:$G$38,2,FALSE)</f>
        <v>46074</v>
      </c>
      <c r="BB250" s="2" t="str">
        <f>VLOOKUP(AZ250,segéd!$F$1:$G$7,2,FALSE)</f>
        <v>11.30-13.00</v>
      </c>
      <c r="BC250" t="s">
        <v>37</v>
      </c>
      <c r="BD250" t="s">
        <v>178</v>
      </c>
      <c r="BE250" t="s">
        <v>164</v>
      </c>
      <c r="BG250" s="2">
        <v>215</v>
      </c>
      <c r="BH250" s="19" t="s">
        <v>66</v>
      </c>
      <c r="BI250" s="30" t="s">
        <v>2043</v>
      </c>
      <c r="BJ250" s="2">
        <f t="shared" si="203"/>
        <v>35</v>
      </c>
      <c r="BK250" s="2" t="str">
        <f>IF(BF250="","",VLOOKUP(BC250,segéd!O:P,2,FALSE))</f>
        <v/>
      </c>
      <c r="BL250" s="2">
        <f>IF(BG250="","",VLOOKUP(BC250,segéd!T:U,2,FALSE))</f>
        <v>35</v>
      </c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G250" s="2"/>
      <c r="CH250" s="2"/>
      <c r="CI250" s="2"/>
      <c r="CJ250" s="2">
        <v>3</v>
      </c>
      <c r="CK250" s="2">
        <v>7</v>
      </c>
      <c r="CL250" s="2">
        <v>10</v>
      </c>
      <c r="CM250" s="2">
        <v>3</v>
      </c>
      <c r="CN250" s="2">
        <v>2</v>
      </c>
      <c r="CO250" s="2">
        <v>4</v>
      </c>
      <c r="CP250" s="2"/>
      <c r="CR250" s="2"/>
      <c r="CS250" s="2"/>
      <c r="CT250" s="2"/>
      <c r="CU250" s="2"/>
      <c r="CV250" s="2"/>
      <c r="CY250" s="2"/>
    </row>
    <row r="251" spans="1:106" x14ac:dyDescent="0.3">
      <c r="A251" t="str">
        <f t="shared" si="153"/>
        <v>2082214</v>
      </c>
      <c r="B251" t="str">
        <f t="shared" si="154"/>
        <v>Emberi erőforrás gazd. és men. (web) 40</v>
      </c>
      <c r="C251" t="str">
        <f t="shared" si="155"/>
        <v>2214</v>
      </c>
      <c r="D251" t="str">
        <f t="shared" si="156"/>
        <v xml:space="preserve">Emberi erőforrás gazd. és men. (web) </v>
      </c>
      <c r="E251" t="str">
        <f t="shared" si="157"/>
        <v>Krupánszki Kornél2214</v>
      </c>
      <c r="F251" s="24" t="str">
        <f t="shared" si="158"/>
        <v>Emberi erőforrás gazd. és men. (Bp. 208, web)</v>
      </c>
      <c r="G251" t="str">
        <f t="shared" si="159"/>
        <v/>
      </c>
      <c r="H251" t="str">
        <f t="shared" si="160"/>
        <v/>
      </c>
      <c r="I251" t="str">
        <f t="shared" si="161"/>
        <v/>
      </c>
      <c r="J251" t="str">
        <f t="shared" si="162"/>
        <v/>
      </c>
      <c r="K251" t="str">
        <f t="shared" si="163"/>
        <v/>
      </c>
      <c r="L251" t="str">
        <f t="shared" si="164"/>
        <v/>
      </c>
      <c r="M251" t="str">
        <f t="shared" si="165"/>
        <v>2214</v>
      </c>
      <c r="N251" t="str">
        <f t="shared" si="166"/>
        <v>2214</v>
      </c>
      <c r="O251" t="str">
        <f t="shared" si="167"/>
        <v>2214</v>
      </c>
      <c r="P251" t="str">
        <f t="shared" si="168"/>
        <v>2214</v>
      </c>
      <c r="Q251" t="str">
        <f t="shared" si="169"/>
        <v>2214</v>
      </c>
      <c r="R251" t="str">
        <f t="shared" si="170"/>
        <v>2214</v>
      </c>
      <c r="S251" t="str">
        <f t="shared" si="171"/>
        <v/>
      </c>
      <c r="T251" t="str">
        <f t="shared" si="172"/>
        <v/>
      </c>
      <c r="U251" t="str">
        <f t="shared" si="173"/>
        <v/>
      </c>
      <c r="V251" t="str">
        <f t="shared" si="174"/>
        <v/>
      </c>
      <c r="W251" t="str">
        <f t="shared" si="175"/>
        <v/>
      </c>
      <c r="X251" t="str">
        <f t="shared" si="176"/>
        <v/>
      </c>
      <c r="Y251" t="str">
        <f t="shared" si="177"/>
        <v>Emberi erőforrás gazd. és men. (208, web)</v>
      </c>
      <c r="Z251" t="str">
        <f t="shared" si="178"/>
        <v/>
      </c>
      <c r="AA251" t="str">
        <f t="shared" si="179"/>
        <v/>
      </c>
      <c r="AB251" t="str">
        <f t="shared" si="180"/>
        <v/>
      </c>
      <c r="AC251" t="str">
        <f t="shared" si="181"/>
        <v/>
      </c>
      <c r="AD251" t="str">
        <f t="shared" si="182"/>
        <v/>
      </c>
      <c r="AE251" t="str">
        <f t="shared" si="183"/>
        <v/>
      </c>
      <c r="AF251" t="str">
        <f t="shared" si="184"/>
        <v/>
      </c>
      <c r="AG251" t="str">
        <f t="shared" si="185"/>
        <v/>
      </c>
      <c r="AH251" t="str">
        <f t="shared" si="186"/>
        <v/>
      </c>
      <c r="AI251" t="str">
        <f t="shared" si="187"/>
        <v/>
      </c>
      <c r="AJ251" t="str">
        <f t="shared" si="188"/>
        <v/>
      </c>
      <c r="AK251" t="str">
        <f t="shared" si="189"/>
        <v/>
      </c>
      <c r="AL251" t="str">
        <f t="shared" si="190"/>
        <v/>
      </c>
      <c r="AM251" t="str">
        <f t="shared" si="191"/>
        <v/>
      </c>
      <c r="AN251" t="str">
        <f t="shared" si="192"/>
        <v/>
      </c>
      <c r="AO251" t="str">
        <f t="shared" si="193"/>
        <v/>
      </c>
      <c r="AP251" t="str">
        <f t="shared" si="194"/>
        <v/>
      </c>
      <c r="AQ251" t="str">
        <f t="shared" si="195"/>
        <v/>
      </c>
      <c r="AR251" t="str">
        <f t="shared" si="196"/>
        <v/>
      </c>
      <c r="AS251" t="str">
        <f t="shared" si="197"/>
        <v/>
      </c>
      <c r="AT251" t="str">
        <f t="shared" si="198"/>
        <v/>
      </c>
      <c r="AU251" t="str">
        <f t="shared" si="199"/>
        <v/>
      </c>
      <c r="AV251" t="str">
        <f t="shared" si="200"/>
        <v/>
      </c>
      <c r="AW251" t="str">
        <f t="shared" si="201"/>
        <v/>
      </c>
      <c r="AX251" t="str">
        <f t="shared" si="202"/>
        <v>Emberi erőforrás gazd. és men. (, web)</v>
      </c>
      <c r="AY251" s="2">
        <v>221</v>
      </c>
      <c r="AZ251" s="2">
        <v>4</v>
      </c>
      <c r="BA251" s="18">
        <f>VLOOKUP(AY251,segéd!$F$9:$G$38,2,FALSE)</f>
        <v>46074</v>
      </c>
      <c r="BB251" s="2" t="str">
        <f>VLOOKUP(AZ251,segéd!$F$1:$G$7,2,FALSE)</f>
        <v>13.30-15.00</v>
      </c>
      <c r="BC251" t="s">
        <v>168</v>
      </c>
      <c r="BD251" s="20" t="s">
        <v>428</v>
      </c>
      <c r="BE251" t="s">
        <v>165</v>
      </c>
      <c r="BF251" s="19">
        <v>208</v>
      </c>
      <c r="BH251" s="19" t="s">
        <v>66</v>
      </c>
      <c r="BI251" s="30" t="s">
        <v>1993</v>
      </c>
      <c r="BJ251" s="2">
        <f t="shared" si="203"/>
        <v>40</v>
      </c>
      <c r="BK251" s="2">
        <f>IF(BF251="","",VLOOKUP(BC251,segéd!O:P,2,FALSE))</f>
        <v>40</v>
      </c>
      <c r="BL251" s="2" t="str">
        <f>IF(BG251="","",VLOOKUP(BC251,segéd!T:U,2,FALSE))</f>
        <v/>
      </c>
      <c r="BM251" s="2"/>
      <c r="BN251" s="2"/>
      <c r="BO251" s="2"/>
      <c r="BP251" s="2"/>
      <c r="BQ251" s="2"/>
      <c r="BR251" s="2"/>
      <c r="BS251" s="2">
        <v>6</v>
      </c>
      <c r="BT251" s="2">
        <v>6</v>
      </c>
      <c r="BU251" s="2">
        <v>9</v>
      </c>
      <c r="BV251" s="2">
        <v>6</v>
      </c>
      <c r="BW251" s="2">
        <v>13</v>
      </c>
      <c r="BX251" s="2">
        <v>2</v>
      </c>
      <c r="BY251" s="2"/>
      <c r="BZ251" s="2"/>
      <c r="CA251" s="2"/>
      <c r="CB251" s="2"/>
      <c r="CC251" s="2"/>
      <c r="CD251" s="2"/>
      <c r="CE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R251" s="2"/>
      <c r="CS251" s="2"/>
      <c r="CT251" s="2"/>
      <c r="CU251" s="2"/>
      <c r="CV251" s="2"/>
      <c r="CY251" s="2"/>
    </row>
    <row r="252" spans="1:106" x14ac:dyDescent="0.3">
      <c r="A252" t="str">
        <f t="shared" si="153"/>
        <v>2172214</v>
      </c>
      <c r="B252" t="str">
        <f t="shared" si="154"/>
        <v>Értékesítés-menedzsment (web) 19</v>
      </c>
      <c r="C252" t="str">
        <f t="shared" si="155"/>
        <v>2214</v>
      </c>
      <c r="D252" t="str">
        <f t="shared" si="156"/>
        <v xml:space="preserve">Értékesítés-menedzsment (web) </v>
      </c>
      <c r="E252" t="str">
        <f t="shared" si="157"/>
        <v>Miklós Ilona2214</v>
      </c>
      <c r="F252" s="24" t="str">
        <f t="shared" si="158"/>
        <v>Értékesítés-menedzsment (Bp. 217, web)</v>
      </c>
      <c r="G252" t="str">
        <f t="shared" si="159"/>
        <v/>
      </c>
      <c r="H252" t="str">
        <f t="shared" si="160"/>
        <v/>
      </c>
      <c r="I252" t="str">
        <f t="shared" si="161"/>
        <v/>
      </c>
      <c r="J252" t="str">
        <f t="shared" si="162"/>
        <v>2214</v>
      </c>
      <c r="K252" t="str">
        <f t="shared" si="163"/>
        <v>2214</v>
      </c>
      <c r="L252" t="str">
        <f t="shared" si="164"/>
        <v/>
      </c>
      <c r="M252" t="str">
        <f t="shared" si="165"/>
        <v/>
      </c>
      <c r="N252" t="str">
        <f t="shared" si="166"/>
        <v/>
      </c>
      <c r="O252" t="str">
        <f t="shared" si="167"/>
        <v/>
      </c>
      <c r="P252" t="str">
        <f t="shared" si="168"/>
        <v/>
      </c>
      <c r="Q252" t="str">
        <f t="shared" si="169"/>
        <v/>
      </c>
      <c r="R252" t="str">
        <f t="shared" si="170"/>
        <v/>
      </c>
      <c r="S252" t="str">
        <f t="shared" si="171"/>
        <v/>
      </c>
      <c r="T252" t="str">
        <f t="shared" si="172"/>
        <v/>
      </c>
      <c r="U252" t="str">
        <f t="shared" si="173"/>
        <v/>
      </c>
      <c r="V252" t="str">
        <f t="shared" si="174"/>
        <v/>
      </c>
      <c r="W252" t="str">
        <f t="shared" si="175"/>
        <v/>
      </c>
      <c r="X252" t="str">
        <f t="shared" si="176"/>
        <v/>
      </c>
      <c r="Y252" t="str">
        <f t="shared" si="177"/>
        <v>Értékesítés-menedzsment (217, web)</v>
      </c>
      <c r="Z252" t="str">
        <f t="shared" si="178"/>
        <v/>
      </c>
      <c r="AA252" t="str">
        <f t="shared" si="179"/>
        <v/>
      </c>
      <c r="AB252" t="str">
        <f t="shared" si="180"/>
        <v/>
      </c>
      <c r="AC252" t="str">
        <f t="shared" si="181"/>
        <v/>
      </c>
      <c r="AD252" t="str">
        <f t="shared" si="182"/>
        <v/>
      </c>
      <c r="AE252" t="str">
        <f t="shared" si="183"/>
        <v/>
      </c>
      <c r="AF252" t="str">
        <f t="shared" si="184"/>
        <v/>
      </c>
      <c r="AG252" t="str">
        <f t="shared" si="185"/>
        <v/>
      </c>
      <c r="AH252" t="str">
        <f t="shared" si="186"/>
        <v/>
      </c>
      <c r="AI252" t="str">
        <f t="shared" si="187"/>
        <v/>
      </c>
      <c r="AJ252" t="str">
        <f t="shared" si="188"/>
        <v/>
      </c>
      <c r="AK252" t="str">
        <f t="shared" si="189"/>
        <v/>
      </c>
      <c r="AL252" t="str">
        <f t="shared" si="190"/>
        <v/>
      </c>
      <c r="AM252" t="str">
        <f t="shared" si="191"/>
        <v/>
      </c>
      <c r="AN252" t="str">
        <f t="shared" si="192"/>
        <v/>
      </c>
      <c r="AO252" t="str">
        <f t="shared" si="193"/>
        <v/>
      </c>
      <c r="AP252" t="str">
        <f t="shared" si="194"/>
        <v/>
      </c>
      <c r="AQ252" t="str">
        <f t="shared" si="195"/>
        <v/>
      </c>
      <c r="AR252" t="str">
        <f t="shared" si="196"/>
        <v/>
      </c>
      <c r="AS252" t="str">
        <f t="shared" si="197"/>
        <v/>
      </c>
      <c r="AT252" t="str">
        <f t="shared" si="198"/>
        <v/>
      </c>
      <c r="AU252" t="str">
        <f t="shared" si="199"/>
        <v/>
      </c>
      <c r="AV252" t="str">
        <f t="shared" si="200"/>
        <v/>
      </c>
      <c r="AW252" t="str">
        <f t="shared" si="201"/>
        <v/>
      </c>
      <c r="AX252" t="str">
        <f t="shared" si="202"/>
        <v>Értékesítés-menedzsment (, web)</v>
      </c>
      <c r="AY252" s="2">
        <v>221</v>
      </c>
      <c r="AZ252" s="2">
        <v>4</v>
      </c>
      <c r="BA252" s="18">
        <f>VLOOKUP(AY252,segéd!$F$9:$G$38,2,FALSE)</f>
        <v>46074</v>
      </c>
      <c r="BB252" s="2" t="str">
        <f>VLOOKUP(AZ252,segéd!$F$1:$G$7,2,FALSE)</f>
        <v>13.30-15.00</v>
      </c>
      <c r="BC252" t="s">
        <v>72</v>
      </c>
      <c r="BD252" t="s">
        <v>429</v>
      </c>
      <c r="BE252" t="s">
        <v>175</v>
      </c>
      <c r="BF252" s="19">
        <v>217</v>
      </c>
      <c r="BH252" s="2" t="s">
        <v>66</v>
      </c>
      <c r="BI252" s="30" t="s">
        <v>1970</v>
      </c>
      <c r="BJ252" s="2">
        <f t="shared" si="203"/>
        <v>19</v>
      </c>
      <c r="BK252" s="2">
        <f>IF(BF252="","",VLOOKUP(BC252,segéd!O:P,2,FALSE))</f>
        <v>19</v>
      </c>
      <c r="BL252" s="2" t="str">
        <f>IF(BG252="","",VLOOKUP(BC252,segéd!T:U,2,FALSE))</f>
        <v/>
      </c>
      <c r="BP252" s="19">
        <v>10</v>
      </c>
      <c r="BQ252" s="19">
        <v>11</v>
      </c>
      <c r="BY252" s="2"/>
      <c r="CB252" s="2"/>
      <c r="CC252" s="2"/>
      <c r="CH252" s="2"/>
      <c r="CI252" s="2"/>
      <c r="CP252" s="2"/>
      <c r="CT252" s="2"/>
      <c r="CU252" s="2"/>
      <c r="CY252" s="2"/>
    </row>
    <row r="253" spans="1:106" x14ac:dyDescent="0.3">
      <c r="A253" t="str">
        <f t="shared" si="153"/>
        <v>2214</v>
      </c>
      <c r="B253" t="str">
        <f t="shared" si="154"/>
        <v xml:space="preserve">Integrált irányítási rendszerek (web) </v>
      </c>
      <c r="C253" t="str">
        <f t="shared" si="155"/>
        <v>6032214</v>
      </c>
      <c r="D253" t="str">
        <f t="shared" si="156"/>
        <v>Integrált irányítási rendszerek (web) 5</v>
      </c>
      <c r="E253" t="str">
        <f t="shared" si="157"/>
        <v>Nyeste Zsolt2214</v>
      </c>
      <c r="F253" s="24" t="str">
        <f t="shared" si="158"/>
        <v>Integrált irányítási rendszerek (Tb. 603, web)</v>
      </c>
      <c r="G253" t="str">
        <f t="shared" si="159"/>
        <v/>
      </c>
      <c r="H253" t="str">
        <f t="shared" si="160"/>
        <v/>
      </c>
      <c r="I253" t="str">
        <f t="shared" si="161"/>
        <v/>
      </c>
      <c r="J253" t="str">
        <f t="shared" si="162"/>
        <v/>
      </c>
      <c r="K253" t="str">
        <f t="shared" si="163"/>
        <v/>
      </c>
      <c r="L253" t="str">
        <f t="shared" si="164"/>
        <v/>
      </c>
      <c r="M253" t="str">
        <f t="shared" si="165"/>
        <v/>
      </c>
      <c r="N253" t="str">
        <f t="shared" si="166"/>
        <v/>
      </c>
      <c r="O253" t="str">
        <f t="shared" si="167"/>
        <v/>
      </c>
      <c r="P253" t="str">
        <f t="shared" si="168"/>
        <v/>
      </c>
      <c r="Q253" t="str">
        <f t="shared" si="169"/>
        <v/>
      </c>
      <c r="R253" t="str">
        <f t="shared" si="170"/>
        <v/>
      </c>
      <c r="S253" t="str">
        <f t="shared" si="171"/>
        <v/>
      </c>
      <c r="T253" t="str">
        <f t="shared" si="172"/>
        <v/>
      </c>
      <c r="U253" t="str">
        <f t="shared" si="173"/>
        <v/>
      </c>
      <c r="V253" t="str">
        <f t="shared" si="174"/>
        <v/>
      </c>
      <c r="W253" t="str">
        <f t="shared" si="175"/>
        <v/>
      </c>
      <c r="X253" t="str">
        <f t="shared" si="176"/>
        <v/>
      </c>
      <c r="Y253" t="str">
        <f t="shared" si="177"/>
        <v>Integrált irányítási rendszerek (, web)</v>
      </c>
      <c r="Z253" t="str">
        <f t="shared" si="178"/>
        <v/>
      </c>
      <c r="AA253" t="str">
        <f t="shared" si="179"/>
        <v/>
      </c>
      <c r="AB253" t="str">
        <f t="shared" si="180"/>
        <v/>
      </c>
      <c r="AC253" t="str">
        <f t="shared" si="181"/>
        <v/>
      </c>
      <c r="AD253" t="str">
        <f t="shared" si="182"/>
        <v>2214</v>
      </c>
      <c r="AE253" t="str">
        <f t="shared" si="183"/>
        <v/>
      </c>
      <c r="AF253" t="str">
        <f t="shared" si="184"/>
        <v/>
      </c>
      <c r="AG253" t="str">
        <f t="shared" si="185"/>
        <v/>
      </c>
      <c r="AH253" t="str">
        <f t="shared" si="186"/>
        <v/>
      </c>
      <c r="AI253" t="str">
        <f t="shared" si="187"/>
        <v/>
      </c>
      <c r="AJ253" t="str">
        <f t="shared" si="188"/>
        <v/>
      </c>
      <c r="AK253" t="str">
        <f t="shared" si="189"/>
        <v/>
      </c>
      <c r="AL253" t="str">
        <f t="shared" si="190"/>
        <v/>
      </c>
      <c r="AM253" t="str">
        <f t="shared" si="191"/>
        <v/>
      </c>
      <c r="AN253" t="str">
        <f t="shared" si="192"/>
        <v/>
      </c>
      <c r="AO253" t="str">
        <f t="shared" si="193"/>
        <v/>
      </c>
      <c r="AP253" t="str">
        <f t="shared" si="194"/>
        <v/>
      </c>
      <c r="AQ253" t="str">
        <f t="shared" si="195"/>
        <v/>
      </c>
      <c r="AR253" t="str">
        <f t="shared" si="196"/>
        <v/>
      </c>
      <c r="AS253" t="str">
        <f t="shared" si="197"/>
        <v/>
      </c>
      <c r="AT253" t="str">
        <f t="shared" si="198"/>
        <v/>
      </c>
      <c r="AU253" t="str">
        <f t="shared" si="199"/>
        <v/>
      </c>
      <c r="AV253" t="str">
        <f t="shared" si="200"/>
        <v/>
      </c>
      <c r="AW253" t="str">
        <f t="shared" si="201"/>
        <v/>
      </c>
      <c r="AX253" t="str">
        <f t="shared" si="202"/>
        <v>Integrált irányítási rendszerek (603, web)</v>
      </c>
      <c r="AY253" s="2">
        <v>221</v>
      </c>
      <c r="AZ253" s="2">
        <v>4</v>
      </c>
      <c r="BA253" s="18">
        <f>VLOOKUP(AY253,segéd!$F$9:$G$38,2,FALSE)</f>
        <v>46074</v>
      </c>
      <c r="BB253" s="2" t="str">
        <f>VLOOKUP(AZ253,segéd!$F$1:$G$7,2,FALSE)</f>
        <v>13.30-15.00</v>
      </c>
      <c r="BC253" t="s">
        <v>132</v>
      </c>
      <c r="BD253" t="s">
        <v>303</v>
      </c>
      <c r="BE253" t="s">
        <v>177</v>
      </c>
      <c r="BG253" s="2">
        <v>603</v>
      </c>
      <c r="BH253" s="2" t="s">
        <v>66</v>
      </c>
      <c r="BI253" s="30" t="s">
        <v>1979</v>
      </c>
      <c r="BJ253" s="2">
        <f t="shared" si="203"/>
        <v>5</v>
      </c>
      <c r="BK253" s="2" t="str">
        <f>IF(BF253="","",VLOOKUP(BC253,segéd!O:P,2,FALSE))</f>
        <v/>
      </c>
      <c r="BL253" s="2">
        <f>IF(BG253="","",VLOOKUP(BC253,segéd!T:U,2,FALSE))</f>
        <v>5</v>
      </c>
      <c r="CH253" s="2"/>
      <c r="CI253" s="2">
        <v>5</v>
      </c>
      <c r="CP253" s="2"/>
      <c r="CY253" s="2"/>
    </row>
    <row r="254" spans="1:106" x14ac:dyDescent="0.3">
      <c r="A254" t="str">
        <f t="shared" si="153"/>
        <v>2102214</v>
      </c>
      <c r="B254" t="str">
        <f t="shared" si="154"/>
        <v>Logisztikai esettanulmányok (Bp.-ről web) 6</v>
      </c>
      <c r="C254" t="str">
        <f t="shared" si="155"/>
        <v>2172214</v>
      </c>
      <c r="D254" t="str">
        <f t="shared" si="156"/>
        <v>Logisztikai esettanulmányok (Bp.-ről web) 6</v>
      </c>
      <c r="E254" t="str">
        <f t="shared" si="157"/>
        <v>Havasi Zoltán2214</v>
      </c>
      <c r="F254" s="24" t="str">
        <f t="shared" si="158"/>
        <v>Logisztikai esettanulmányok (Bp. 210, Bp.-ről web)</v>
      </c>
      <c r="G254" t="str">
        <f t="shared" si="159"/>
        <v/>
      </c>
      <c r="H254" t="str">
        <f t="shared" si="160"/>
        <v/>
      </c>
      <c r="I254" t="str">
        <f t="shared" si="161"/>
        <v/>
      </c>
      <c r="J254" t="str">
        <f t="shared" si="162"/>
        <v/>
      </c>
      <c r="K254" t="str">
        <f t="shared" si="163"/>
        <v/>
      </c>
      <c r="L254" t="str">
        <f t="shared" si="164"/>
        <v/>
      </c>
      <c r="M254" t="str">
        <f t="shared" si="165"/>
        <v/>
      </c>
      <c r="N254" t="str">
        <f t="shared" si="166"/>
        <v/>
      </c>
      <c r="O254" t="str">
        <f t="shared" si="167"/>
        <v/>
      </c>
      <c r="P254" t="str">
        <f t="shared" si="168"/>
        <v/>
      </c>
      <c r="Q254" t="str">
        <f t="shared" si="169"/>
        <v/>
      </c>
      <c r="R254" t="str">
        <f t="shared" si="170"/>
        <v/>
      </c>
      <c r="S254" t="str">
        <f t="shared" si="171"/>
        <v/>
      </c>
      <c r="T254" t="str">
        <f t="shared" si="172"/>
        <v/>
      </c>
      <c r="U254" t="str">
        <f t="shared" si="173"/>
        <v/>
      </c>
      <c r="V254" t="str">
        <f t="shared" si="174"/>
        <v>2214</v>
      </c>
      <c r="W254" t="str">
        <f t="shared" si="175"/>
        <v/>
      </c>
      <c r="X254" t="str">
        <f t="shared" si="176"/>
        <v/>
      </c>
      <c r="Y254" t="str">
        <f t="shared" si="177"/>
        <v>Logisztikai esettanulmányok (210, Bp.-ről web)</v>
      </c>
      <c r="Z254" t="str">
        <f t="shared" si="178"/>
        <v/>
      </c>
      <c r="AA254" t="str">
        <f t="shared" si="179"/>
        <v/>
      </c>
      <c r="AB254" t="str">
        <f t="shared" si="180"/>
        <v/>
      </c>
      <c r="AC254" t="str">
        <f t="shared" si="181"/>
        <v/>
      </c>
      <c r="AD254" t="str">
        <f t="shared" si="182"/>
        <v/>
      </c>
      <c r="AE254" t="str">
        <f t="shared" si="183"/>
        <v/>
      </c>
      <c r="AF254" t="str">
        <f t="shared" si="184"/>
        <v/>
      </c>
      <c r="AG254" t="str">
        <f t="shared" si="185"/>
        <v/>
      </c>
      <c r="AH254" t="str">
        <f t="shared" si="186"/>
        <v/>
      </c>
      <c r="AI254" t="str">
        <f t="shared" si="187"/>
        <v/>
      </c>
      <c r="AJ254" t="str">
        <f t="shared" si="188"/>
        <v/>
      </c>
      <c r="AK254" t="str">
        <f t="shared" si="189"/>
        <v/>
      </c>
      <c r="AL254" t="str">
        <f t="shared" si="190"/>
        <v/>
      </c>
      <c r="AM254" t="str">
        <f t="shared" si="191"/>
        <v/>
      </c>
      <c r="AN254" t="str">
        <f t="shared" si="192"/>
        <v/>
      </c>
      <c r="AO254" t="str">
        <f t="shared" si="193"/>
        <v>2214</v>
      </c>
      <c r="AP254" t="str">
        <f t="shared" si="194"/>
        <v/>
      </c>
      <c r="AQ254" t="str">
        <f t="shared" si="195"/>
        <v/>
      </c>
      <c r="AR254" t="str">
        <f t="shared" si="196"/>
        <v/>
      </c>
      <c r="AS254" t="str">
        <f t="shared" si="197"/>
        <v/>
      </c>
      <c r="AT254" t="str">
        <f t="shared" si="198"/>
        <v/>
      </c>
      <c r="AU254" t="str">
        <f t="shared" si="199"/>
        <v/>
      </c>
      <c r="AV254" t="str">
        <f t="shared" si="200"/>
        <v/>
      </c>
      <c r="AW254" t="str">
        <f t="shared" si="201"/>
        <v/>
      </c>
      <c r="AX254" t="str">
        <f t="shared" si="202"/>
        <v>Logisztikai esettanulmányok (217, Bp.-ről web)</v>
      </c>
      <c r="AY254" s="2">
        <v>221</v>
      </c>
      <c r="AZ254" s="2">
        <v>4</v>
      </c>
      <c r="BA254" s="18">
        <f>VLOOKUP(AY254,segéd!$F$9:$G$38,2,FALSE)</f>
        <v>46074</v>
      </c>
      <c r="BB254" s="2" t="str">
        <f>VLOOKUP(AZ254,segéd!$F$1:$G$7,2,FALSE)</f>
        <v>13.30-15.00</v>
      </c>
      <c r="BC254" t="s">
        <v>255</v>
      </c>
      <c r="BD254" t="s">
        <v>312</v>
      </c>
      <c r="BE254" t="s">
        <v>167</v>
      </c>
      <c r="BF254" s="19">
        <v>210</v>
      </c>
      <c r="BG254" s="2">
        <v>217</v>
      </c>
      <c r="BH254" s="19" t="s">
        <v>75</v>
      </c>
      <c r="BI254" s="30" t="s">
        <v>1995</v>
      </c>
      <c r="BJ254" s="2">
        <f t="shared" si="203"/>
        <v>12</v>
      </c>
      <c r="BK254" s="2">
        <f>IF(BF254="","",VLOOKUP(BC254,segéd!O:P,2,FALSE))</f>
        <v>6</v>
      </c>
      <c r="BL254" s="2">
        <f>IF(BG254="","",VLOOKUP(BC254,segéd!T:U,2,FALSE))</f>
        <v>6</v>
      </c>
      <c r="BP254" s="2"/>
      <c r="BQ254" s="2"/>
      <c r="BR254" s="2"/>
      <c r="BY254" s="2"/>
      <c r="CB254" s="2">
        <v>5</v>
      </c>
      <c r="CH254" s="2"/>
      <c r="CP254" s="2"/>
      <c r="CT254" s="2">
        <v>6</v>
      </c>
      <c r="CX254" s="19"/>
      <c r="CY254" s="2"/>
      <c r="CZ254" s="19"/>
    </row>
    <row r="255" spans="1:106" x14ac:dyDescent="0.3">
      <c r="A255" t="str">
        <f t="shared" si="153"/>
        <v>2142214</v>
      </c>
      <c r="B255" t="str">
        <f t="shared" si="154"/>
        <v>Logisztikai technológiák (otthonról web) 7</v>
      </c>
      <c r="C255" t="str">
        <f t="shared" si="155"/>
        <v>2214</v>
      </c>
      <c r="D255" t="str">
        <f t="shared" si="156"/>
        <v xml:space="preserve">Logisztikai technológiák (otthonról web) </v>
      </c>
      <c r="E255" t="str">
        <f t="shared" si="157"/>
        <v>Lakatos Péter2214</v>
      </c>
      <c r="F255" s="24" t="str">
        <f t="shared" si="158"/>
        <v>Logisztikai technológiák (Bp. 214, otthonról web)</v>
      </c>
      <c r="G255" t="str">
        <f t="shared" si="159"/>
        <v/>
      </c>
      <c r="H255" t="str">
        <f t="shared" si="160"/>
        <v/>
      </c>
      <c r="I255" t="str">
        <f t="shared" si="161"/>
        <v>2214</v>
      </c>
      <c r="J255" t="str">
        <f t="shared" si="162"/>
        <v/>
      </c>
      <c r="K255" t="str">
        <f t="shared" si="163"/>
        <v/>
      </c>
      <c r="L255" t="str">
        <f t="shared" si="164"/>
        <v/>
      </c>
      <c r="M255" t="str">
        <f t="shared" si="165"/>
        <v/>
      </c>
      <c r="N255" t="str">
        <f t="shared" si="166"/>
        <v/>
      </c>
      <c r="O255" t="str">
        <f t="shared" si="167"/>
        <v/>
      </c>
      <c r="P255" t="str">
        <f t="shared" si="168"/>
        <v/>
      </c>
      <c r="Q255" t="str">
        <f t="shared" si="169"/>
        <v/>
      </c>
      <c r="R255" t="str">
        <f t="shared" si="170"/>
        <v/>
      </c>
      <c r="S255" t="str">
        <f t="shared" si="171"/>
        <v/>
      </c>
      <c r="T255" t="str">
        <f t="shared" si="172"/>
        <v/>
      </c>
      <c r="U255" t="str">
        <f t="shared" si="173"/>
        <v/>
      </c>
      <c r="V255" t="str">
        <f t="shared" si="174"/>
        <v/>
      </c>
      <c r="W255" t="str">
        <f t="shared" si="175"/>
        <v/>
      </c>
      <c r="X255" t="str">
        <f t="shared" si="176"/>
        <v/>
      </c>
      <c r="Y255" t="str">
        <f t="shared" si="177"/>
        <v>Logisztikai technológiák (214, otthonról web)</v>
      </c>
      <c r="Z255" t="str">
        <f t="shared" si="178"/>
        <v/>
      </c>
      <c r="AA255" t="str">
        <f t="shared" si="179"/>
        <v/>
      </c>
      <c r="AB255" t="str">
        <f t="shared" si="180"/>
        <v/>
      </c>
      <c r="AC255" t="str">
        <f t="shared" si="181"/>
        <v/>
      </c>
      <c r="AD255" t="str">
        <f t="shared" si="182"/>
        <v/>
      </c>
      <c r="AE255" t="str">
        <f t="shared" si="183"/>
        <v/>
      </c>
      <c r="AF255" t="str">
        <f t="shared" si="184"/>
        <v/>
      </c>
      <c r="AG255" t="str">
        <f t="shared" si="185"/>
        <v/>
      </c>
      <c r="AH255" t="str">
        <f t="shared" si="186"/>
        <v/>
      </c>
      <c r="AI255" t="str">
        <f t="shared" si="187"/>
        <v/>
      </c>
      <c r="AJ255" t="str">
        <f t="shared" si="188"/>
        <v/>
      </c>
      <c r="AK255" t="str">
        <f t="shared" si="189"/>
        <v/>
      </c>
      <c r="AL255" t="str">
        <f t="shared" si="190"/>
        <v/>
      </c>
      <c r="AM255" t="str">
        <f t="shared" si="191"/>
        <v/>
      </c>
      <c r="AN255" t="str">
        <f t="shared" si="192"/>
        <v/>
      </c>
      <c r="AO255" t="str">
        <f t="shared" si="193"/>
        <v/>
      </c>
      <c r="AP255" t="str">
        <f t="shared" si="194"/>
        <v/>
      </c>
      <c r="AQ255" t="str">
        <f t="shared" si="195"/>
        <v/>
      </c>
      <c r="AR255" t="str">
        <f t="shared" si="196"/>
        <v/>
      </c>
      <c r="AS255" t="str">
        <f t="shared" si="197"/>
        <v/>
      </c>
      <c r="AT255" t="str">
        <f t="shared" si="198"/>
        <v/>
      </c>
      <c r="AU255" t="str">
        <f t="shared" si="199"/>
        <v/>
      </c>
      <c r="AV255" t="str">
        <f t="shared" si="200"/>
        <v/>
      </c>
      <c r="AW255" t="str">
        <f t="shared" si="201"/>
        <v/>
      </c>
      <c r="AX255" t="str">
        <f t="shared" si="202"/>
        <v>Logisztikai technológiák (, otthonról web)</v>
      </c>
      <c r="AY255" s="2">
        <v>221</v>
      </c>
      <c r="AZ255" s="2">
        <v>4</v>
      </c>
      <c r="BA255" s="18">
        <f>VLOOKUP(AY255,segéd!$F$9:$G$38,2,FALSE)</f>
        <v>46074</v>
      </c>
      <c r="BB255" s="2" t="str">
        <f>VLOOKUP(AZ255,segéd!$F$1:$G$7,2,FALSE)</f>
        <v>13.30-15.00</v>
      </c>
      <c r="BC255" t="s">
        <v>176</v>
      </c>
      <c r="BD255" t="s">
        <v>187</v>
      </c>
      <c r="BE255" t="s">
        <v>409</v>
      </c>
      <c r="BF255" s="2">
        <v>214</v>
      </c>
      <c r="BH255" s="19" t="s">
        <v>485</v>
      </c>
      <c r="BI255" s="30" t="s">
        <v>1996</v>
      </c>
      <c r="BJ255" s="2">
        <f t="shared" si="203"/>
        <v>7</v>
      </c>
      <c r="BK255" s="2">
        <f>IF(BF255="","",VLOOKUP(BC255,segéd!O:P,2,FALSE))</f>
        <v>7</v>
      </c>
      <c r="BL255" s="2" t="str">
        <f>IF(BG255="","",VLOOKUP(BC255,segéd!T:U,2,FALSE))</f>
        <v/>
      </c>
      <c r="BM255" s="2"/>
      <c r="BN255" s="2"/>
      <c r="BO255" s="2">
        <v>13</v>
      </c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H255" s="2"/>
      <c r="CI255" s="2"/>
      <c r="CJ255" s="2"/>
      <c r="CK255" s="2"/>
      <c r="CL255" s="2"/>
      <c r="CM255" s="2"/>
      <c r="CN255" s="2"/>
      <c r="CO255" s="2"/>
      <c r="CP255" s="2"/>
      <c r="CR255" s="2"/>
      <c r="CS255" s="2"/>
      <c r="CT255" s="2"/>
      <c r="CU255" s="2"/>
      <c r="CV255" s="2"/>
      <c r="CY255" s="2"/>
    </row>
    <row r="256" spans="1:106" x14ac:dyDescent="0.3">
      <c r="A256" t="str">
        <f t="shared" si="153"/>
        <v>2062214</v>
      </c>
      <c r="B256" t="str">
        <f t="shared" si="154"/>
        <v>Marketing (web) 7</v>
      </c>
      <c r="C256" t="str">
        <f t="shared" si="155"/>
        <v>2214</v>
      </c>
      <c r="D256" t="str">
        <f t="shared" si="156"/>
        <v xml:space="preserve">Marketing (web) </v>
      </c>
      <c r="E256" t="str">
        <f t="shared" si="157"/>
        <v>Rózsa Zoltán2214</v>
      </c>
      <c r="F256" s="24" t="str">
        <f t="shared" si="158"/>
        <v>Marketing (Bp. 206, web)</v>
      </c>
      <c r="G256" t="str">
        <f t="shared" si="159"/>
        <v/>
      </c>
      <c r="H256" t="str">
        <f t="shared" si="160"/>
        <v/>
      </c>
      <c r="I256" t="str">
        <f t="shared" si="161"/>
        <v/>
      </c>
      <c r="J256" t="str">
        <f t="shared" si="162"/>
        <v/>
      </c>
      <c r="K256" t="str">
        <f t="shared" si="163"/>
        <v/>
      </c>
      <c r="L256" t="str">
        <f t="shared" si="164"/>
        <v/>
      </c>
      <c r="M256" t="str">
        <f t="shared" si="165"/>
        <v/>
      </c>
      <c r="N256" t="str">
        <f t="shared" si="166"/>
        <v/>
      </c>
      <c r="O256" t="str">
        <f t="shared" si="167"/>
        <v/>
      </c>
      <c r="P256" t="str">
        <f t="shared" si="168"/>
        <v/>
      </c>
      <c r="Q256" t="str">
        <f t="shared" si="169"/>
        <v/>
      </c>
      <c r="R256" t="str">
        <f t="shared" si="170"/>
        <v/>
      </c>
      <c r="S256" t="str">
        <f t="shared" si="171"/>
        <v>2214</v>
      </c>
      <c r="T256" t="str">
        <f t="shared" si="172"/>
        <v/>
      </c>
      <c r="U256" t="str">
        <f t="shared" si="173"/>
        <v/>
      </c>
      <c r="V256" t="str">
        <f t="shared" si="174"/>
        <v/>
      </c>
      <c r="W256" t="str">
        <f t="shared" si="175"/>
        <v/>
      </c>
      <c r="X256" t="str">
        <f t="shared" si="176"/>
        <v/>
      </c>
      <c r="Y256" t="str">
        <f t="shared" si="177"/>
        <v>Marketing (206, web)</v>
      </c>
      <c r="Z256" t="str">
        <f t="shared" si="178"/>
        <v/>
      </c>
      <c r="AA256" t="str">
        <f t="shared" si="179"/>
        <v/>
      </c>
      <c r="AB256" t="str">
        <f t="shared" si="180"/>
        <v/>
      </c>
      <c r="AC256" t="str">
        <f t="shared" si="181"/>
        <v/>
      </c>
      <c r="AD256" t="str">
        <f t="shared" si="182"/>
        <v/>
      </c>
      <c r="AE256" t="str">
        <f t="shared" si="183"/>
        <v/>
      </c>
      <c r="AF256" t="str">
        <f t="shared" si="184"/>
        <v/>
      </c>
      <c r="AG256" t="str">
        <f t="shared" si="185"/>
        <v/>
      </c>
      <c r="AH256" t="str">
        <f t="shared" si="186"/>
        <v/>
      </c>
      <c r="AI256" t="str">
        <f t="shared" si="187"/>
        <v/>
      </c>
      <c r="AJ256" t="str">
        <f t="shared" si="188"/>
        <v/>
      </c>
      <c r="AK256" t="str">
        <f t="shared" si="189"/>
        <v/>
      </c>
      <c r="AL256" t="str">
        <f t="shared" si="190"/>
        <v/>
      </c>
      <c r="AM256" t="str">
        <f t="shared" si="191"/>
        <v/>
      </c>
      <c r="AN256" t="str">
        <f t="shared" si="192"/>
        <v/>
      </c>
      <c r="AO256" t="str">
        <f t="shared" si="193"/>
        <v/>
      </c>
      <c r="AP256" t="str">
        <f t="shared" si="194"/>
        <v/>
      </c>
      <c r="AQ256" t="str">
        <f t="shared" si="195"/>
        <v/>
      </c>
      <c r="AR256" t="str">
        <f t="shared" si="196"/>
        <v/>
      </c>
      <c r="AS256" t="str">
        <f t="shared" si="197"/>
        <v/>
      </c>
      <c r="AT256" t="str">
        <f t="shared" si="198"/>
        <v/>
      </c>
      <c r="AU256" t="str">
        <f t="shared" si="199"/>
        <v/>
      </c>
      <c r="AV256" t="str">
        <f t="shared" si="200"/>
        <v/>
      </c>
      <c r="AW256" t="str">
        <f t="shared" si="201"/>
        <v/>
      </c>
      <c r="AX256" t="str">
        <f t="shared" si="202"/>
        <v>Marketing (, web)</v>
      </c>
      <c r="AY256" s="2">
        <v>221</v>
      </c>
      <c r="AZ256" s="2">
        <v>4</v>
      </c>
      <c r="BA256" s="18">
        <f>VLOOKUP(AY256,segéd!$F$9:$G$38,2,FALSE)</f>
        <v>46074</v>
      </c>
      <c r="BB256" s="2" t="str">
        <f>VLOOKUP(AZ256,segéd!$F$1:$G$7,2,FALSE)</f>
        <v>13.30-15.00</v>
      </c>
      <c r="BC256" t="s">
        <v>501</v>
      </c>
      <c r="BD256" t="s">
        <v>431</v>
      </c>
      <c r="BE256" t="s">
        <v>165</v>
      </c>
      <c r="BF256" s="2">
        <v>206</v>
      </c>
      <c r="BH256" s="2" t="s">
        <v>66</v>
      </c>
      <c r="BI256" s="30" t="s">
        <v>1997</v>
      </c>
      <c r="BJ256" s="2">
        <f t="shared" si="203"/>
        <v>7</v>
      </c>
      <c r="BK256" s="2">
        <f>IF(BF256="","",VLOOKUP(BC256,segéd!O:P,2,FALSE))</f>
        <v>7</v>
      </c>
      <c r="BL256" s="2" t="str">
        <f>IF(BG256="","",VLOOKUP(BC256,segéd!T:U,2,FALSE))</f>
        <v/>
      </c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>
        <v>6</v>
      </c>
      <c r="BZ256" s="2"/>
      <c r="CA256" s="2"/>
      <c r="CB256" s="2"/>
      <c r="CC256" s="2"/>
      <c r="CD256" s="2"/>
      <c r="CE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Y256" s="2"/>
    </row>
    <row r="257" spans="1:106" x14ac:dyDescent="0.3">
      <c r="A257" t="str">
        <f t="shared" si="153"/>
        <v>2214</v>
      </c>
      <c r="B257" t="str">
        <f t="shared" si="154"/>
        <v xml:space="preserve">Mechatronika alapjai (gépterem, web) </v>
      </c>
      <c r="C257" t="str">
        <f t="shared" si="155"/>
        <v>6042214</v>
      </c>
      <c r="D257" t="str">
        <f t="shared" si="156"/>
        <v>Mechatronika alapjai (gépterem, web) 46</v>
      </c>
      <c r="E257" t="str">
        <f t="shared" si="157"/>
        <v>Molnár László2214</v>
      </c>
      <c r="F257" s="24" t="str">
        <f t="shared" si="158"/>
        <v>Mechatronika alapjai (Tb. 604, gépterem, web)</v>
      </c>
      <c r="G257" t="str">
        <f t="shared" si="159"/>
        <v/>
      </c>
      <c r="H257" t="str">
        <f t="shared" si="160"/>
        <v/>
      </c>
      <c r="I257" t="str">
        <f t="shared" si="161"/>
        <v/>
      </c>
      <c r="J257" t="str">
        <f t="shared" si="162"/>
        <v/>
      </c>
      <c r="K257" t="str">
        <f t="shared" si="163"/>
        <v/>
      </c>
      <c r="L257" t="str">
        <f t="shared" si="164"/>
        <v/>
      </c>
      <c r="M257" t="str">
        <f t="shared" si="165"/>
        <v/>
      </c>
      <c r="N257" t="str">
        <f t="shared" si="166"/>
        <v/>
      </c>
      <c r="O257" t="str">
        <f t="shared" si="167"/>
        <v/>
      </c>
      <c r="P257" t="str">
        <f t="shared" si="168"/>
        <v/>
      </c>
      <c r="Q257" t="str">
        <f t="shared" si="169"/>
        <v/>
      </c>
      <c r="R257" t="str">
        <f t="shared" si="170"/>
        <v/>
      </c>
      <c r="S257" t="str">
        <f t="shared" si="171"/>
        <v/>
      </c>
      <c r="T257" t="str">
        <f t="shared" si="172"/>
        <v/>
      </c>
      <c r="U257" t="str">
        <f t="shared" si="173"/>
        <v/>
      </c>
      <c r="V257" t="str">
        <f t="shared" si="174"/>
        <v/>
      </c>
      <c r="W257" t="str">
        <f t="shared" si="175"/>
        <v/>
      </c>
      <c r="X257" t="str">
        <f t="shared" si="176"/>
        <v/>
      </c>
      <c r="Y257" t="str">
        <f t="shared" si="177"/>
        <v>Mechatronika alapjai (, gépterem, web)</v>
      </c>
      <c r="Z257" t="str">
        <f t="shared" si="178"/>
        <v/>
      </c>
      <c r="AA257" t="str">
        <f t="shared" si="179"/>
        <v/>
      </c>
      <c r="AB257" t="str">
        <f t="shared" si="180"/>
        <v/>
      </c>
      <c r="AC257" t="str">
        <f t="shared" si="181"/>
        <v>2214</v>
      </c>
      <c r="AD257" t="str">
        <f t="shared" si="182"/>
        <v/>
      </c>
      <c r="AE257" t="str">
        <f t="shared" si="183"/>
        <v/>
      </c>
      <c r="AF257" t="str">
        <f t="shared" si="184"/>
        <v/>
      </c>
      <c r="AG257" t="str">
        <f t="shared" si="185"/>
        <v/>
      </c>
      <c r="AH257" t="str">
        <f t="shared" si="186"/>
        <v/>
      </c>
      <c r="AI257" t="str">
        <f t="shared" si="187"/>
        <v/>
      </c>
      <c r="AJ257" t="str">
        <f t="shared" si="188"/>
        <v/>
      </c>
      <c r="AK257" t="str">
        <f t="shared" si="189"/>
        <v/>
      </c>
      <c r="AL257" t="str">
        <f t="shared" si="190"/>
        <v/>
      </c>
      <c r="AM257" t="str">
        <f t="shared" si="191"/>
        <v/>
      </c>
      <c r="AN257" t="str">
        <f t="shared" si="192"/>
        <v/>
      </c>
      <c r="AO257" t="str">
        <f t="shared" si="193"/>
        <v/>
      </c>
      <c r="AP257" t="str">
        <f t="shared" si="194"/>
        <v/>
      </c>
      <c r="AQ257" t="str">
        <f t="shared" si="195"/>
        <v/>
      </c>
      <c r="AR257" t="str">
        <f t="shared" si="196"/>
        <v/>
      </c>
      <c r="AS257" t="str">
        <f t="shared" si="197"/>
        <v/>
      </c>
      <c r="AT257" t="str">
        <f t="shared" si="198"/>
        <v/>
      </c>
      <c r="AU257" t="str">
        <f t="shared" si="199"/>
        <v/>
      </c>
      <c r="AV257" t="str">
        <f t="shared" si="200"/>
        <v/>
      </c>
      <c r="AW257" t="str">
        <f t="shared" si="201"/>
        <v/>
      </c>
      <c r="AX257" t="str">
        <f t="shared" si="202"/>
        <v>Mechatronika alapjai (604, gépterem, web)</v>
      </c>
      <c r="AY257" s="2">
        <v>221</v>
      </c>
      <c r="AZ257" s="2">
        <v>4</v>
      </c>
      <c r="BA257" s="18">
        <f>VLOOKUP(AY257,segéd!$F$9:$G$38,2,FALSE)</f>
        <v>46074</v>
      </c>
      <c r="BB257" s="2" t="str">
        <f>VLOOKUP(AZ257,segéd!$F$1:$G$7,2,FALSE)</f>
        <v>13.30-15.00</v>
      </c>
      <c r="BC257" t="s">
        <v>79</v>
      </c>
      <c r="BD257" t="s">
        <v>42</v>
      </c>
      <c r="BE257" t="s">
        <v>164</v>
      </c>
      <c r="BG257" s="2">
        <v>604</v>
      </c>
      <c r="BH257" s="2" t="s">
        <v>220</v>
      </c>
      <c r="BI257" s="30" t="s">
        <v>1921</v>
      </c>
      <c r="BJ257" s="2">
        <f t="shared" si="203"/>
        <v>46</v>
      </c>
      <c r="BK257" s="2" t="str">
        <f>IF(BF257="","",VLOOKUP(BC257,segéd!O:P,2,FALSE))</f>
        <v/>
      </c>
      <c r="BL257" s="2">
        <f>IF(BG257="","",VLOOKUP(BC257,segéd!T:U,2,FALSE))</f>
        <v>46</v>
      </c>
      <c r="BM257" s="2"/>
      <c r="BN257" s="2"/>
      <c r="BO257" s="2"/>
      <c r="BP257" s="2"/>
      <c r="BQ257" s="2"/>
      <c r="BR257" s="2"/>
      <c r="BS257" s="2"/>
      <c r="BT257" s="2"/>
      <c r="BU257" s="2"/>
      <c r="BZ257" s="2"/>
      <c r="CA257" s="2"/>
      <c r="CD257" s="2"/>
      <c r="CE257" s="2"/>
      <c r="CF257" s="19"/>
      <c r="CG257" s="2"/>
      <c r="CH257" s="2">
        <v>57</v>
      </c>
      <c r="CI257" s="2"/>
      <c r="CJ257" s="2"/>
      <c r="CP257" s="2"/>
      <c r="CQ257" s="2"/>
      <c r="CR257" s="2"/>
      <c r="CS257" s="2"/>
      <c r="CU257" s="2"/>
      <c r="CV257" s="2"/>
      <c r="DA257" s="19"/>
    </row>
    <row r="258" spans="1:106" x14ac:dyDescent="0.3">
      <c r="A258" t="str">
        <f t="shared" si="153"/>
        <v>2214</v>
      </c>
      <c r="B258" t="str">
        <f t="shared" si="154"/>
        <v xml:space="preserve">Munka-, körny. és egészségvéd. (web) </v>
      </c>
      <c r="C258" t="str">
        <f t="shared" si="155"/>
        <v>2122214</v>
      </c>
      <c r="D258" t="str">
        <f t="shared" si="156"/>
        <v>Munka-, körny. és egészségvéd. (web) 84</v>
      </c>
      <c r="E258" t="str">
        <f t="shared" si="157"/>
        <v>Zalahegyi Zoltán2214</v>
      </c>
      <c r="F258" s="24" t="str">
        <f t="shared" si="158"/>
        <v>Munka-, körny. és egészségvéd. (Tb. 212, web)</v>
      </c>
      <c r="G258" t="str">
        <f t="shared" si="159"/>
        <v/>
      </c>
      <c r="H258" t="str">
        <f t="shared" si="160"/>
        <v/>
      </c>
      <c r="I258" t="str">
        <f t="shared" si="161"/>
        <v/>
      </c>
      <c r="J258" t="str">
        <f t="shared" si="162"/>
        <v/>
      </c>
      <c r="K258" t="str">
        <f t="shared" si="163"/>
        <v/>
      </c>
      <c r="L258" t="str">
        <f t="shared" si="164"/>
        <v/>
      </c>
      <c r="M258" t="str">
        <f t="shared" si="165"/>
        <v/>
      </c>
      <c r="N258" t="str">
        <f t="shared" si="166"/>
        <v/>
      </c>
      <c r="O258" t="str">
        <f t="shared" si="167"/>
        <v/>
      </c>
      <c r="P258" t="str">
        <f t="shared" si="168"/>
        <v/>
      </c>
      <c r="Q258" t="str">
        <f t="shared" si="169"/>
        <v/>
      </c>
      <c r="R258" t="str">
        <f t="shared" si="170"/>
        <v/>
      </c>
      <c r="S258" t="str">
        <f t="shared" si="171"/>
        <v/>
      </c>
      <c r="T258" t="str">
        <f t="shared" si="172"/>
        <v/>
      </c>
      <c r="U258" t="str">
        <f t="shared" si="173"/>
        <v/>
      </c>
      <c r="V258" t="str">
        <f t="shared" si="174"/>
        <v/>
      </c>
      <c r="W258" t="str">
        <f t="shared" si="175"/>
        <v/>
      </c>
      <c r="X258" t="str">
        <f t="shared" si="176"/>
        <v/>
      </c>
      <c r="Y258" t="str">
        <f t="shared" si="177"/>
        <v>Munka-, körny. és egészségvéd. (, web)</v>
      </c>
      <c r="Z258" t="str">
        <f t="shared" si="178"/>
        <v/>
      </c>
      <c r="AA258" t="str">
        <f t="shared" si="179"/>
        <v>2214</v>
      </c>
      <c r="AB258" t="str">
        <f t="shared" si="180"/>
        <v/>
      </c>
      <c r="AC258" t="str">
        <f t="shared" si="181"/>
        <v/>
      </c>
      <c r="AD258" t="str">
        <f t="shared" si="182"/>
        <v/>
      </c>
      <c r="AE258" t="str">
        <f t="shared" si="183"/>
        <v/>
      </c>
      <c r="AF258" t="str">
        <f t="shared" si="184"/>
        <v/>
      </c>
      <c r="AG258" t="str">
        <f t="shared" si="185"/>
        <v/>
      </c>
      <c r="AH258" t="str">
        <f t="shared" si="186"/>
        <v/>
      </c>
      <c r="AI258" t="str">
        <f t="shared" si="187"/>
        <v/>
      </c>
      <c r="AJ258" t="str">
        <f t="shared" si="188"/>
        <v/>
      </c>
      <c r="AK258" t="str">
        <f t="shared" si="189"/>
        <v/>
      </c>
      <c r="AL258" t="str">
        <f t="shared" si="190"/>
        <v/>
      </c>
      <c r="AM258" t="str">
        <f t="shared" si="191"/>
        <v/>
      </c>
      <c r="AN258" t="str">
        <f t="shared" si="192"/>
        <v/>
      </c>
      <c r="AO258" t="str">
        <f t="shared" si="193"/>
        <v/>
      </c>
      <c r="AP258" t="str">
        <f t="shared" si="194"/>
        <v/>
      </c>
      <c r="AQ258" t="str">
        <f t="shared" si="195"/>
        <v/>
      </c>
      <c r="AR258" t="str">
        <f t="shared" si="196"/>
        <v>2214</v>
      </c>
      <c r="AS258" t="str">
        <f t="shared" si="197"/>
        <v>2214</v>
      </c>
      <c r="AT258" t="str">
        <f t="shared" si="198"/>
        <v>2214</v>
      </c>
      <c r="AU258" t="str">
        <f t="shared" si="199"/>
        <v>2214</v>
      </c>
      <c r="AV258" t="str">
        <f t="shared" si="200"/>
        <v>2214</v>
      </c>
      <c r="AW258" t="str">
        <f t="shared" si="201"/>
        <v>2214</v>
      </c>
      <c r="AX258" t="str">
        <f t="shared" si="202"/>
        <v>Munka-, körny. és egészségvéd. (212, web)</v>
      </c>
      <c r="AY258" s="2">
        <v>221</v>
      </c>
      <c r="AZ258" s="2">
        <v>4</v>
      </c>
      <c r="BA258" s="18">
        <f>VLOOKUP(AY258,segéd!$F$9:$G$38,2,FALSE)</f>
        <v>46074</v>
      </c>
      <c r="BB258" s="2" t="str">
        <f>VLOOKUP(AZ258,segéd!$F$1:$G$7,2,FALSE)</f>
        <v>13.30-15.00</v>
      </c>
      <c r="BC258" t="s">
        <v>128</v>
      </c>
      <c r="BD258" s="20" t="s">
        <v>313</v>
      </c>
      <c r="BE258" t="s">
        <v>166</v>
      </c>
      <c r="BG258" s="2">
        <v>212</v>
      </c>
      <c r="BH258" s="2" t="s">
        <v>66</v>
      </c>
      <c r="BI258" s="30" t="s">
        <v>1998</v>
      </c>
      <c r="BJ258" s="2">
        <f t="shared" si="203"/>
        <v>84</v>
      </c>
      <c r="BK258" s="2" t="str">
        <f>IF(BF258="","",VLOOKUP(BC258,segéd!O:P,2,FALSE))</f>
        <v/>
      </c>
      <c r="BL258" s="2">
        <f>IF(BG258="","",VLOOKUP(BC258,segéd!T:U,2,FALSE))</f>
        <v>84</v>
      </c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>
        <v>19</v>
      </c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>
        <v>16</v>
      </c>
      <c r="CX258" s="2">
        <v>8</v>
      </c>
      <c r="CY258" s="2">
        <v>13</v>
      </c>
      <c r="CZ258" s="2">
        <v>9</v>
      </c>
      <c r="DA258" s="2">
        <v>13</v>
      </c>
      <c r="DB258" s="2">
        <v>34</v>
      </c>
    </row>
    <row r="259" spans="1:106" x14ac:dyDescent="0.3">
      <c r="A259" t="str">
        <f t="shared" ref="A259:A322" si="204">CONCATENATE(BF259,AY259,AZ259)</f>
        <v>2214</v>
      </c>
      <c r="B259" t="str">
        <f t="shared" ref="B259:B322" si="205">CONCATENATE(BC259,IF(BH259="","",CONCATENATE(" (",BH259,")"))," ",BK259)</f>
        <v xml:space="preserve">Műszaki karriertervezés (szv.) </v>
      </c>
      <c r="C259" t="str">
        <f t="shared" ref="C259:C322" si="206">CONCATENATE(BG259,AY259,AZ259)</f>
        <v>6012214</v>
      </c>
      <c r="D259" t="str">
        <f t="shared" ref="D259:D322" si="207">CONCATENATE(BC259,IF(BH259="","",CONCATENATE(" (",BH259,")"))," ",BL259)</f>
        <v>Műszaki karriertervezés (szv.) 100</v>
      </c>
      <c r="E259" t="str">
        <f t="shared" ref="E259:E322" si="208">CONCATENATE(BD259,AY259,AZ259)</f>
        <v>Laki Balázs2214</v>
      </c>
      <c r="F259" s="24" t="str">
        <f t="shared" ref="F259:F322" si="209">CONCATENATE(BC259," (",IF(OR(BF259="",BH259="Tb.-ről web",BH259="gépterem, Tb.-ről web"),"",CONCATENATE("Bp. ",BF259)),IF(OR(BG259="",BH259="Bp.-ről web",BH259="gépterem, Bp.-ről web"),"",CONCATENATE("Tb. ",BG259)),IF(BH259="","",CONCATENATE(", ",BH259)),")")</f>
        <v>Műszaki karriertervezés (szv.) (Tb. 601)</v>
      </c>
      <c r="G259" t="str">
        <f t="shared" ref="G259:G322" si="210">IF(BM259="","",CONCATENATE($AY259,$AZ259))</f>
        <v/>
      </c>
      <c r="H259" t="str">
        <f t="shared" ref="H259:H322" si="211">IF(BN259="","",CONCATENATE($AY259,$AZ259))</f>
        <v/>
      </c>
      <c r="I259" t="str">
        <f t="shared" ref="I259:I322" si="212">IF(BO259="","",CONCATENATE($AY259,$AZ259))</f>
        <v/>
      </c>
      <c r="J259" t="str">
        <f t="shared" ref="J259:J322" si="213">IF(BP259="","",CONCATENATE($AY259,$AZ259))</f>
        <v/>
      </c>
      <c r="K259" t="str">
        <f t="shared" ref="K259:K322" si="214">IF(BQ259="","",CONCATENATE($AY259,$AZ259))</f>
        <v/>
      </c>
      <c r="L259" t="str">
        <f t="shared" ref="L259:L322" si="215">IF(BR259="","",CONCATENATE($AY259,$AZ259))</f>
        <v/>
      </c>
      <c r="M259" t="str">
        <f t="shared" ref="M259:M322" si="216">IF(BS259="","",CONCATENATE($AY259,$AZ259))</f>
        <v/>
      </c>
      <c r="N259" t="str">
        <f t="shared" ref="N259:N322" si="217">IF(BT259="","",CONCATENATE($AY259,$AZ259))</f>
        <v/>
      </c>
      <c r="O259" t="str">
        <f t="shared" ref="O259:O322" si="218">IF(BU259="","",CONCATENATE($AY259,$AZ259))</f>
        <v/>
      </c>
      <c r="P259" t="str">
        <f t="shared" ref="P259:P322" si="219">IF(BV259="","",CONCATENATE($AY259,$AZ259))</f>
        <v/>
      </c>
      <c r="Q259" t="str">
        <f t="shared" ref="Q259:Q322" si="220">IF(BW259="","",CONCATENATE($AY259,$AZ259))</f>
        <v/>
      </c>
      <c r="R259" t="str">
        <f t="shared" ref="R259:R322" si="221">IF(BX259="","",CONCATENATE($AY259,$AZ259))</f>
        <v/>
      </c>
      <c r="S259" t="str">
        <f t="shared" ref="S259:S322" si="222">IF(BY259="","",CONCATENATE($AY259,$AZ259))</f>
        <v/>
      </c>
      <c r="T259" t="str">
        <f t="shared" ref="T259:T322" si="223">IF(BZ259="","",CONCATENATE($AY259,$AZ259))</f>
        <v/>
      </c>
      <c r="U259" t="str">
        <f t="shared" ref="U259:U322" si="224">IF(CA259="","",CONCATENATE($AY259,$AZ259))</f>
        <v/>
      </c>
      <c r="V259" t="str">
        <f t="shared" ref="V259:V322" si="225">IF(CB259="","",CONCATENATE($AY259,$AZ259))</f>
        <v/>
      </c>
      <c r="W259" t="str">
        <f t="shared" ref="W259:W322" si="226">IF(CC259="","",CONCATENATE($AY259,$AZ259))</f>
        <v/>
      </c>
      <c r="X259" t="str">
        <f t="shared" ref="X259:X322" si="227">IF(CD259="","",CONCATENATE($AY259,$AZ259))</f>
        <v/>
      </c>
      <c r="Y259" t="str">
        <f t="shared" ref="Y259:Y322" si="228">CONCATENATE(BC259," (",BF259,IF(BH259="","",CONCATENATE(", ",BH259)),")")</f>
        <v>Műszaki karriertervezés (szv.) ()</v>
      </c>
      <c r="Z259" t="str">
        <f t="shared" ref="Z259:Z322" si="229">IF(CE259="","",CONCATENATE($AY259,$AZ259))</f>
        <v/>
      </c>
      <c r="AA259" t="str">
        <f t="shared" ref="AA259:AA322" si="230">IF(CF259="","",CONCATENATE($AY259,$AZ259))</f>
        <v/>
      </c>
      <c r="AB259" t="str">
        <f t="shared" ref="AB259:AB322" si="231">IF(CG259="","",CONCATENATE($AY259,$AZ259))</f>
        <v/>
      </c>
      <c r="AC259" t="str">
        <f t="shared" ref="AC259:AC322" si="232">IF(CH259="","",CONCATENATE($AY259,$AZ259))</f>
        <v/>
      </c>
      <c r="AD259" t="str">
        <f t="shared" ref="AD259:AD322" si="233">IF(CI259="","",CONCATENATE($AY259,$AZ259))</f>
        <v/>
      </c>
      <c r="AE259" t="str">
        <f t="shared" ref="AE259:AE322" si="234">IF(CJ259="","",CONCATENATE($AY259,$AZ259))</f>
        <v/>
      </c>
      <c r="AF259" t="str">
        <f t="shared" ref="AF259:AF322" si="235">IF(CK259="","",CONCATENATE($AY259,$AZ259))</f>
        <v/>
      </c>
      <c r="AG259" t="str">
        <f t="shared" ref="AG259:AG322" si="236">IF(CL259="","",CONCATENATE($AY259,$AZ259))</f>
        <v/>
      </c>
      <c r="AH259" t="str">
        <f t="shared" ref="AH259:AH322" si="237">IF(CM259="","",CONCATENATE($AY259,$AZ259))</f>
        <v/>
      </c>
      <c r="AI259" t="str">
        <f t="shared" ref="AI259:AI322" si="238">IF(CN259="","",CONCATENATE($AY259,$AZ259))</f>
        <v/>
      </c>
      <c r="AJ259" t="str">
        <f t="shared" ref="AJ259:AJ322" si="239">IF(CO259="","",CONCATENATE($AY259,$AZ259))</f>
        <v/>
      </c>
      <c r="AK259" t="str">
        <f t="shared" ref="AK259:AK322" si="240">IF(CP259="","",CONCATENATE($AY259,$AZ259))</f>
        <v>2214</v>
      </c>
      <c r="AL259" t="str">
        <f t="shared" ref="AL259:AL322" si="241">IF(CQ259="","",CONCATENATE($AY259,$AZ259))</f>
        <v>2214</v>
      </c>
      <c r="AM259" t="str">
        <f t="shared" ref="AM259:AM322" si="242">IF(CR259="","",CONCATENATE($AY259,$AZ259))</f>
        <v/>
      </c>
      <c r="AN259" t="str">
        <f t="shared" ref="AN259:AN322" si="243">IF(CS259="","",CONCATENATE($AY259,$AZ259))</f>
        <v/>
      </c>
      <c r="AO259" t="str">
        <f t="shared" ref="AO259:AO322" si="244">IF(CT259="","",CONCATENATE($AY259,$AZ259))</f>
        <v/>
      </c>
      <c r="AP259" t="str">
        <f t="shared" ref="AP259:AP322" si="245">IF(CU259="","",CONCATENATE($AY259,$AZ259))</f>
        <v/>
      </c>
      <c r="AQ259" t="str">
        <f t="shared" ref="AQ259:AQ322" si="246">IF(CV259="","",CONCATENATE($AY259,$AZ259))</f>
        <v/>
      </c>
      <c r="AR259" t="str">
        <f t="shared" ref="AR259:AR322" si="247">IF(CW259="","",CONCATENATE($AY259,$AZ259))</f>
        <v/>
      </c>
      <c r="AS259" t="str">
        <f t="shared" ref="AS259:AS322" si="248">IF(CX259="","",CONCATENATE($AY259,$AZ259))</f>
        <v/>
      </c>
      <c r="AT259" t="str">
        <f t="shared" ref="AT259:AT322" si="249">IF(CY259="","",CONCATENATE($AY259,$AZ259))</f>
        <v/>
      </c>
      <c r="AU259" t="str">
        <f t="shared" ref="AU259:AU322" si="250">IF(CZ259="","",CONCATENATE($AY259,$AZ259))</f>
        <v/>
      </c>
      <c r="AV259" t="str">
        <f t="shared" ref="AV259:AV322" si="251">IF(DA259="","",CONCATENATE($AY259,$AZ259))</f>
        <v/>
      </c>
      <c r="AW259" t="str">
        <f t="shared" ref="AW259:AW322" si="252">IF(DB259="","",CONCATENATE($AY259,$AZ259))</f>
        <v/>
      </c>
      <c r="AX259" t="str">
        <f t="shared" ref="AX259:AX322" si="253">CONCATENATE(BC259," (",BG259,IF(BH259="","",CONCATENATE(", ",BH259)),")")</f>
        <v>Műszaki karriertervezés (szv.) (601)</v>
      </c>
      <c r="AY259" s="2">
        <v>221</v>
      </c>
      <c r="AZ259" s="2">
        <v>4</v>
      </c>
      <c r="BA259" s="18">
        <f>VLOOKUP(AY259,segéd!$F$9:$G$38,2,FALSE)</f>
        <v>46074</v>
      </c>
      <c r="BB259" s="2" t="str">
        <f>VLOOKUP(AZ259,segéd!$F$1:$G$7,2,FALSE)</f>
        <v>13.30-15.00</v>
      </c>
      <c r="BC259" t="s">
        <v>426</v>
      </c>
      <c r="BD259" t="s">
        <v>427</v>
      </c>
      <c r="BE259" t="s">
        <v>164</v>
      </c>
      <c r="BG259" s="2">
        <v>601</v>
      </c>
      <c r="BJ259" s="2">
        <f t="shared" ref="BJ259:BJ322" si="254">SUM(BK259:BL259)</f>
        <v>100</v>
      </c>
      <c r="BK259" s="2" t="str">
        <f>IF(BF259="","",VLOOKUP(BC259,segéd!O:P,2,FALSE))</f>
        <v/>
      </c>
      <c r="BL259" s="2">
        <f>IF(BG259="","",VLOOKUP(BC259,segéd!T:U,2,FALSE))</f>
        <v>100</v>
      </c>
      <c r="BM259" s="2"/>
      <c r="BN259" s="2"/>
      <c r="BO259" s="2"/>
      <c r="BP259" s="2"/>
      <c r="BQ259" s="2"/>
      <c r="BR259" s="2"/>
      <c r="BS259" s="2"/>
      <c r="BT259" s="2"/>
      <c r="BU259" s="2"/>
      <c r="BZ259" s="2"/>
      <c r="CA259" s="2"/>
      <c r="CD259" s="2"/>
      <c r="CE259" s="2"/>
      <c r="CF259" s="19"/>
      <c r="CG259" s="2"/>
      <c r="CJ259" s="2"/>
      <c r="CP259" s="2">
        <v>25</v>
      </c>
      <c r="CQ259" s="2">
        <v>25</v>
      </c>
      <c r="CR259" s="2"/>
      <c r="CS259" s="2"/>
      <c r="CU259" s="2"/>
      <c r="CV259" s="2"/>
      <c r="DA259" s="19"/>
    </row>
    <row r="260" spans="1:106" x14ac:dyDescent="0.3">
      <c r="A260" t="str">
        <f t="shared" si="204"/>
        <v>2072214</v>
      </c>
      <c r="B260" t="str">
        <f t="shared" si="205"/>
        <v>Projektmunka nemz. vállalatoknál (gépterem, Tb.-ről web) 7</v>
      </c>
      <c r="C260" t="str">
        <f t="shared" si="206"/>
        <v>6052214</v>
      </c>
      <c r="D260" t="str">
        <f t="shared" si="207"/>
        <v>Projektmunka nemz. vállalatoknál (gépterem, Tb.-ről web) 22</v>
      </c>
      <c r="E260" t="str">
        <f t="shared" si="208"/>
        <v>Juhász Krisztina2214</v>
      </c>
      <c r="F260" s="24" t="str">
        <f t="shared" si="209"/>
        <v>Projektmunka nemz. vállalatoknál (Tb. 605, gépterem, Tb.-ről web)</v>
      </c>
      <c r="G260" t="str">
        <f t="shared" si="210"/>
        <v/>
      </c>
      <c r="H260" t="str">
        <f t="shared" si="211"/>
        <v/>
      </c>
      <c r="I260" t="str">
        <f t="shared" si="212"/>
        <v/>
      </c>
      <c r="J260" t="str">
        <f t="shared" si="213"/>
        <v/>
      </c>
      <c r="K260" t="str">
        <f t="shared" si="214"/>
        <v/>
      </c>
      <c r="L260" t="str">
        <f t="shared" si="215"/>
        <v/>
      </c>
      <c r="M260" t="str">
        <f t="shared" si="216"/>
        <v/>
      </c>
      <c r="N260" t="str">
        <f t="shared" si="217"/>
        <v/>
      </c>
      <c r="O260" t="str">
        <f t="shared" si="218"/>
        <v/>
      </c>
      <c r="P260" t="str">
        <f t="shared" si="219"/>
        <v/>
      </c>
      <c r="Q260" t="str">
        <f t="shared" si="220"/>
        <v/>
      </c>
      <c r="R260" t="str">
        <f t="shared" si="221"/>
        <v/>
      </c>
      <c r="S260" t="str">
        <f t="shared" si="222"/>
        <v/>
      </c>
      <c r="T260" t="str">
        <f t="shared" si="223"/>
        <v/>
      </c>
      <c r="U260" t="str">
        <f t="shared" si="224"/>
        <v>2214</v>
      </c>
      <c r="V260" t="str">
        <f t="shared" si="225"/>
        <v/>
      </c>
      <c r="W260" t="str">
        <f t="shared" si="226"/>
        <v/>
      </c>
      <c r="X260" t="str">
        <f t="shared" si="227"/>
        <v>2214</v>
      </c>
      <c r="Y260" t="str">
        <f t="shared" si="228"/>
        <v>Projektmunka nemz. vállalatoknál (207, gépterem, Tb.-ről web)</v>
      </c>
      <c r="Z260" t="str">
        <f t="shared" si="229"/>
        <v/>
      </c>
      <c r="AA260" t="str">
        <f t="shared" si="230"/>
        <v/>
      </c>
      <c r="AB260" t="str">
        <f t="shared" si="231"/>
        <v/>
      </c>
      <c r="AC260" t="str">
        <f t="shared" si="232"/>
        <v/>
      </c>
      <c r="AD260" t="str">
        <f t="shared" si="233"/>
        <v/>
      </c>
      <c r="AE260" t="str">
        <f t="shared" si="234"/>
        <v/>
      </c>
      <c r="AF260" t="str">
        <f t="shared" si="235"/>
        <v/>
      </c>
      <c r="AG260" t="str">
        <f t="shared" si="236"/>
        <v/>
      </c>
      <c r="AH260" t="str">
        <f t="shared" si="237"/>
        <v/>
      </c>
      <c r="AI260" t="str">
        <f t="shared" si="238"/>
        <v/>
      </c>
      <c r="AJ260" t="str">
        <f t="shared" si="239"/>
        <v/>
      </c>
      <c r="AK260" t="str">
        <f t="shared" si="240"/>
        <v/>
      </c>
      <c r="AL260" t="str">
        <f t="shared" si="241"/>
        <v/>
      </c>
      <c r="AM260" t="str">
        <f t="shared" si="242"/>
        <v/>
      </c>
      <c r="AN260" t="str">
        <f t="shared" si="243"/>
        <v>2214</v>
      </c>
      <c r="AO260" t="str">
        <f t="shared" si="244"/>
        <v/>
      </c>
      <c r="AP260" t="str">
        <f t="shared" si="245"/>
        <v/>
      </c>
      <c r="AQ260" t="str">
        <f t="shared" si="246"/>
        <v>2214</v>
      </c>
      <c r="AR260" t="str">
        <f t="shared" si="247"/>
        <v/>
      </c>
      <c r="AS260" t="str">
        <f t="shared" si="248"/>
        <v/>
      </c>
      <c r="AT260" t="str">
        <f t="shared" si="249"/>
        <v/>
      </c>
      <c r="AU260" t="str">
        <f t="shared" si="250"/>
        <v/>
      </c>
      <c r="AV260" t="str">
        <f t="shared" si="251"/>
        <v/>
      </c>
      <c r="AW260" t="str">
        <f t="shared" si="252"/>
        <v/>
      </c>
      <c r="AX260" t="str">
        <f t="shared" si="253"/>
        <v>Projektmunka nemz. vállalatoknál (605, gépterem, Tb.-ről web)</v>
      </c>
      <c r="AY260" s="2">
        <v>221</v>
      </c>
      <c r="AZ260" s="2">
        <v>4</v>
      </c>
      <c r="BA260" s="18">
        <f>VLOOKUP(AY260,segéd!$F$9:$G$38,2,FALSE)</f>
        <v>46074</v>
      </c>
      <c r="BB260" s="2" t="str">
        <f>VLOOKUP(AZ260,segéd!$F$1:$G$7,2,FALSE)</f>
        <v>13.30-15.00</v>
      </c>
      <c r="BC260" t="s">
        <v>257</v>
      </c>
      <c r="BD260" t="s">
        <v>25</v>
      </c>
      <c r="BE260" t="s">
        <v>167</v>
      </c>
      <c r="BF260" s="19">
        <v>207</v>
      </c>
      <c r="BG260" s="2">
        <v>605</v>
      </c>
      <c r="BH260" s="19" t="s">
        <v>316</v>
      </c>
      <c r="BI260" s="30" t="s">
        <v>1955</v>
      </c>
      <c r="BJ260" s="2">
        <f t="shared" si="254"/>
        <v>29</v>
      </c>
      <c r="BK260" s="2">
        <f>IF(BF260="","",VLOOKUP(BC260,segéd!O:P,2,FALSE))</f>
        <v>7</v>
      </c>
      <c r="BL260" s="2">
        <f>IF(BG260="","",VLOOKUP(BC260,segéd!T:U,2,FALSE))</f>
        <v>22</v>
      </c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>
        <v>7</v>
      </c>
      <c r="CB260" s="2"/>
      <c r="CC260" s="2"/>
      <c r="CD260" s="2">
        <v>3</v>
      </c>
      <c r="CE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R260" s="2"/>
      <c r="CS260" s="2">
        <v>17</v>
      </c>
      <c r="CT260" s="2"/>
      <c r="CU260" s="2"/>
      <c r="CV260" s="2">
        <v>7</v>
      </c>
      <c r="CY260" s="2"/>
    </row>
    <row r="261" spans="1:106" x14ac:dyDescent="0.3">
      <c r="A261" t="str">
        <f t="shared" si="204"/>
        <v>2214</v>
      </c>
      <c r="B261" t="str">
        <f t="shared" si="205"/>
        <v xml:space="preserve">Statisztika I. (web) </v>
      </c>
      <c r="C261" t="str">
        <f t="shared" si="206"/>
        <v>5012214</v>
      </c>
      <c r="D261" t="str">
        <f t="shared" si="207"/>
        <v>Statisztika I. (web) 119</v>
      </c>
      <c r="E261" t="str">
        <f t="shared" si="208"/>
        <v>Brunner Zsuzsanna2214</v>
      </c>
      <c r="F261" s="24" t="str">
        <f t="shared" si="209"/>
        <v>Statisztika I. (Tb. 501, web)</v>
      </c>
      <c r="G261" t="str">
        <f t="shared" si="210"/>
        <v/>
      </c>
      <c r="H261" t="str">
        <f t="shared" si="211"/>
        <v/>
      </c>
      <c r="I261" t="str">
        <f t="shared" si="212"/>
        <v/>
      </c>
      <c r="J261" t="str">
        <f t="shared" si="213"/>
        <v/>
      </c>
      <c r="K261" t="str">
        <f t="shared" si="214"/>
        <v/>
      </c>
      <c r="L261" t="str">
        <f t="shared" si="215"/>
        <v/>
      </c>
      <c r="M261" t="str">
        <f t="shared" si="216"/>
        <v/>
      </c>
      <c r="N261" t="str">
        <f t="shared" si="217"/>
        <v/>
      </c>
      <c r="O261" t="str">
        <f t="shared" si="218"/>
        <v/>
      </c>
      <c r="P261" t="str">
        <f t="shared" si="219"/>
        <v/>
      </c>
      <c r="Q261" t="str">
        <f t="shared" si="220"/>
        <v/>
      </c>
      <c r="R261" t="str">
        <f t="shared" si="221"/>
        <v/>
      </c>
      <c r="S261" t="str">
        <f t="shared" si="222"/>
        <v/>
      </c>
      <c r="T261" t="str">
        <f t="shared" si="223"/>
        <v/>
      </c>
      <c r="U261" t="str">
        <f t="shared" si="224"/>
        <v/>
      </c>
      <c r="V261" t="str">
        <f t="shared" si="225"/>
        <v/>
      </c>
      <c r="W261" t="str">
        <f t="shared" si="226"/>
        <v/>
      </c>
      <c r="X261" t="str">
        <f t="shared" si="227"/>
        <v/>
      </c>
      <c r="Y261" t="str">
        <f t="shared" si="228"/>
        <v>Statisztika I. (, web)</v>
      </c>
      <c r="Z261" t="str">
        <f t="shared" si="229"/>
        <v>2214</v>
      </c>
      <c r="AA261" t="str">
        <f t="shared" si="230"/>
        <v/>
      </c>
      <c r="AB261" t="str">
        <f t="shared" si="231"/>
        <v>2214</v>
      </c>
      <c r="AC261" t="str">
        <f t="shared" si="232"/>
        <v/>
      </c>
      <c r="AD261" t="str">
        <f t="shared" si="233"/>
        <v/>
      </c>
      <c r="AE261" t="str">
        <f t="shared" si="234"/>
        <v/>
      </c>
      <c r="AF261" t="str">
        <f t="shared" si="235"/>
        <v/>
      </c>
      <c r="AG261" t="str">
        <f t="shared" si="236"/>
        <v/>
      </c>
      <c r="AH261" t="str">
        <f t="shared" si="237"/>
        <v/>
      </c>
      <c r="AI261" t="str">
        <f t="shared" si="238"/>
        <v/>
      </c>
      <c r="AJ261" t="str">
        <f t="shared" si="239"/>
        <v/>
      </c>
      <c r="AK261" t="str">
        <f t="shared" si="240"/>
        <v/>
      </c>
      <c r="AL261" t="str">
        <f t="shared" si="241"/>
        <v>2214</v>
      </c>
      <c r="AM261" t="str">
        <f t="shared" si="242"/>
        <v/>
      </c>
      <c r="AN261" t="str">
        <f t="shared" si="243"/>
        <v/>
      </c>
      <c r="AO261" t="str">
        <f t="shared" si="244"/>
        <v/>
      </c>
      <c r="AP261" t="str">
        <f t="shared" si="245"/>
        <v/>
      </c>
      <c r="AQ261" t="str">
        <f t="shared" si="246"/>
        <v/>
      </c>
      <c r="AR261" t="str">
        <f t="shared" si="247"/>
        <v/>
      </c>
      <c r="AS261" t="str">
        <f t="shared" si="248"/>
        <v/>
      </c>
      <c r="AT261" t="str">
        <f t="shared" si="249"/>
        <v/>
      </c>
      <c r="AU261" t="str">
        <f t="shared" si="250"/>
        <v/>
      </c>
      <c r="AV261" t="str">
        <f t="shared" si="251"/>
        <v/>
      </c>
      <c r="AW261" t="str">
        <f t="shared" si="252"/>
        <v/>
      </c>
      <c r="AX261" t="str">
        <f t="shared" si="253"/>
        <v>Statisztika I. (501, web)</v>
      </c>
      <c r="AY261" s="2">
        <v>221</v>
      </c>
      <c r="AZ261" s="2">
        <v>4</v>
      </c>
      <c r="BA261" s="18">
        <f>VLOOKUP(AY261,segéd!$F$9:$G$38,2,FALSE)</f>
        <v>46074</v>
      </c>
      <c r="BB261" s="2" t="str">
        <f>VLOOKUP(AZ261,segéd!$F$1:$G$7,2,FALSE)</f>
        <v>13.30-15.00</v>
      </c>
      <c r="BC261" t="s">
        <v>30</v>
      </c>
      <c r="BD261" s="20" t="s">
        <v>20</v>
      </c>
      <c r="BE261" t="s">
        <v>164</v>
      </c>
      <c r="BG261" s="2">
        <v>501</v>
      </c>
      <c r="BH261" s="2" t="s">
        <v>66</v>
      </c>
      <c r="BI261" s="30" t="s">
        <v>1925</v>
      </c>
      <c r="BJ261" s="2">
        <f t="shared" si="254"/>
        <v>119</v>
      </c>
      <c r="BK261" s="2" t="str">
        <f>IF(BF261="","",VLOOKUP(BC261,segéd!O:P,2,FALSE))</f>
        <v/>
      </c>
      <c r="BL261" s="2">
        <f>IF(BG261="","",VLOOKUP(BC261,segéd!T:U,2,FALSE))</f>
        <v>119</v>
      </c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>
        <v>74</v>
      </c>
      <c r="CG261" s="2">
        <v>59</v>
      </c>
      <c r="CH261" s="2"/>
      <c r="CI261" s="2"/>
      <c r="CJ261" s="2"/>
      <c r="CK261" s="2"/>
      <c r="CL261" s="2"/>
      <c r="CM261" s="2"/>
      <c r="CN261" s="2"/>
      <c r="CO261" s="2"/>
      <c r="CP261" s="2"/>
      <c r="CQ261" s="2">
        <v>25</v>
      </c>
      <c r="CR261" s="2"/>
      <c r="CS261" s="2"/>
      <c r="CT261" s="2"/>
      <c r="CU261" s="2"/>
      <c r="CV261" s="2"/>
      <c r="CY261" s="2"/>
    </row>
    <row r="262" spans="1:106" x14ac:dyDescent="0.3">
      <c r="A262" t="str">
        <f t="shared" si="204"/>
        <v>2012214</v>
      </c>
      <c r="B262" t="str">
        <f t="shared" si="205"/>
        <v>Statisztika I. (web) 59</v>
      </c>
      <c r="C262" t="str">
        <f t="shared" si="206"/>
        <v>2214</v>
      </c>
      <c r="D262" t="str">
        <f t="shared" si="207"/>
        <v xml:space="preserve">Statisztika I. (web) </v>
      </c>
      <c r="E262" t="str">
        <f t="shared" si="208"/>
        <v>Piroska László2214</v>
      </c>
      <c r="F262" s="24" t="str">
        <f t="shared" si="209"/>
        <v>Statisztika I. (Bp. 201, web)</v>
      </c>
      <c r="G262" t="str">
        <f t="shared" si="210"/>
        <v>2214</v>
      </c>
      <c r="H262" t="str">
        <f t="shared" si="211"/>
        <v>2214</v>
      </c>
      <c r="I262" t="str">
        <f t="shared" si="212"/>
        <v/>
      </c>
      <c r="J262" t="str">
        <f t="shared" si="213"/>
        <v/>
      </c>
      <c r="K262" t="str">
        <f t="shared" si="214"/>
        <v/>
      </c>
      <c r="L262" t="str">
        <f t="shared" si="215"/>
        <v/>
      </c>
      <c r="M262" t="str">
        <f t="shared" si="216"/>
        <v/>
      </c>
      <c r="N262" t="str">
        <f t="shared" si="217"/>
        <v/>
      </c>
      <c r="O262" t="str">
        <f t="shared" si="218"/>
        <v/>
      </c>
      <c r="P262" t="str">
        <f t="shared" si="219"/>
        <v/>
      </c>
      <c r="Q262" t="str">
        <f t="shared" si="220"/>
        <v/>
      </c>
      <c r="R262" t="str">
        <f t="shared" si="221"/>
        <v/>
      </c>
      <c r="S262" t="str">
        <f t="shared" si="222"/>
        <v/>
      </c>
      <c r="T262" t="str">
        <f t="shared" si="223"/>
        <v/>
      </c>
      <c r="U262" t="str">
        <f t="shared" si="224"/>
        <v/>
      </c>
      <c r="V262" t="str">
        <f t="shared" si="225"/>
        <v/>
      </c>
      <c r="W262" t="str">
        <f t="shared" si="226"/>
        <v/>
      </c>
      <c r="X262" t="str">
        <f t="shared" si="227"/>
        <v/>
      </c>
      <c r="Y262" t="str">
        <f t="shared" si="228"/>
        <v>Statisztika I. (201, web)</v>
      </c>
      <c r="Z262" t="str">
        <f t="shared" si="229"/>
        <v/>
      </c>
      <c r="AA262" t="str">
        <f t="shared" si="230"/>
        <v/>
      </c>
      <c r="AB262" t="str">
        <f t="shared" si="231"/>
        <v/>
      </c>
      <c r="AC262" t="str">
        <f t="shared" si="232"/>
        <v/>
      </c>
      <c r="AD262" t="str">
        <f t="shared" si="233"/>
        <v/>
      </c>
      <c r="AE262" t="str">
        <f t="shared" si="234"/>
        <v/>
      </c>
      <c r="AF262" t="str">
        <f t="shared" si="235"/>
        <v/>
      </c>
      <c r="AG262" t="str">
        <f t="shared" si="236"/>
        <v/>
      </c>
      <c r="AH262" t="str">
        <f t="shared" si="237"/>
        <v/>
      </c>
      <c r="AI262" t="str">
        <f t="shared" si="238"/>
        <v/>
      </c>
      <c r="AJ262" t="str">
        <f t="shared" si="239"/>
        <v/>
      </c>
      <c r="AK262" t="str">
        <f t="shared" si="240"/>
        <v/>
      </c>
      <c r="AL262" t="str">
        <f t="shared" si="241"/>
        <v/>
      </c>
      <c r="AM262" t="str">
        <f t="shared" si="242"/>
        <v/>
      </c>
      <c r="AN262" t="str">
        <f t="shared" si="243"/>
        <v/>
      </c>
      <c r="AO262" t="str">
        <f t="shared" si="244"/>
        <v/>
      </c>
      <c r="AP262" t="str">
        <f t="shared" si="245"/>
        <v/>
      </c>
      <c r="AQ262" t="str">
        <f t="shared" si="246"/>
        <v/>
      </c>
      <c r="AR262" t="str">
        <f t="shared" si="247"/>
        <v/>
      </c>
      <c r="AS262" t="str">
        <f t="shared" si="248"/>
        <v/>
      </c>
      <c r="AT262" t="str">
        <f t="shared" si="249"/>
        <v/>
      </c>
      <c r="AU262" t="str">
        <f t="shared" si="250"/>
        <v/>
      </c>
      <c r="AV262" t="str">
        <f t="shared" si="251"/>
        <v/>
      </c>
      <c r="AW262" t="str">
        <f t="shared" si="252"/>
        <v/>
      </c>
      <c r="AX262" t="str">
        <f t="shared" si="253"/>
        <v>Statisztika I. (, web)</v>
      </c>
      <c r="AY262" s="2">
        <v>221</v>
      </c>
      <c r="AZ262" s="2">
        <v>4</v>
      </c>
      <c r="BA262" s="18">
        <f>VLOOKUP(AY262,segéd!$F$9:$G$38,2,FALSE)</f>
        <v>46074</v>
      </c>
      <c r="BB262" s="2" t="str">
        <f>VLOOKUP(AZ262,segéd!$F$1:$G$7,2,FALSE)</f>
        <v>13.30-15.00</v>
      </c>
      <c r="BC262" t="s">
        <v>30</v>
      </c>
      <c r="BD262" t="s">
        <v>31</v>
      </c>
      <c r="BE262" t="s">
        <v>165</v>
      </c>
      <c r="BF262" s="19">
        <v>201</v>
      </c>
      <c r="BH262" s="2" t="s">
        <v>66</v>
      </c>
      <c r="BI262" s="30" t="s">
        <v>2040</v>
      </c>
      <c r="BJ262" s="2">
        <f t="shared" si="254"/>
        <v>59</v>
      </c>
      <c r="BK262" s="2">
        <f>IF(BF262="","",VLOOKUP(BC262,segéd!O:P,2,FALSE))</f>
        <v>59</v>
      </c>
      <c r="BL262" s="2" t="str">
        <f>IF(BG262="","",VLOOKUP(BC262,segéd!T:U,2,FALSE))</f>
        <v/>
      </c>
      <c r="BM262" s="2">
        <v>62</v>
      </c>
      <c r="BN262" s="2">
        <v>14</v>
      </c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R262" s="2"/>
      <c r="CS262" s="2"/>
      <c r="CT262" s="2"/>
      <c r="CU262" s="2"/>
      <c r="CV262" s="2"/>
      <c r="CY262" s="2"/>
    </row>
    <row r="263" spans="1:106" x14ac:dyDescent="0.3">
      <c r="A263" t="str">
        <f t="shared" si="204"/>
        <v>2214</v>
      </c>
      <c r="B263" t="str">
        <f t="shared" si="205"/>
        <v xml:space="preserve">Üzleti tervezés (szv.) (web) </v>
      </c>
      <c r="C263" t="str">
        <f t="shared" si="206"/>
        <v>2142214</v>
      </c>
      <c r="D263" t="str">
        <f t="shared" si="207"/>
        <v>Üzleti tervezés (szv.) (web) 22</v>
      </c>
      <c r="E263" t="str">
        <f t="shared" si="208"/>
        <v>Kovács Cecília2214</v>
      </c>
      <c r="F263" s="24" t="str">
        <f t="shared" si="209"/>
        <v>Üzleti tervezés (szv.) (Tb. 214, web)</v>
      </c>
      <c r="G263" t="str">
        <f t="shared" si="210"/>
        <v/>
      </c>
      <c r="H263" t="str">
        <f t="shared" si="211"/>
        <v/>
      </c>
      <c r="I263" t="str">
        <f t="shared" si="212"/>
        <v/>
      </c>
      <c r="J263" t="str">
        <f t="shared" si="213"/>
        <v/>
      </c>
      <c r="K263" t="str">
        <f t="shared" si="214"/>
        <v/>
      </c>
      <c r="L263" t="str">
        <f t="shared" si="215"/>
        <v/>
      </c>
      <c r="M263" t="str">
        <f t="shared" si="216"/>
        <v/>
      </c>
      <c r="N263" t="str">
        <f t="shared" si="217"/>
        <v/>
      </c>
      <c r="O263" t="str">
        <f t="shared" si="218"/>
        <v/>
      </c>
      <c r="P263" t="str">
        <f t="shared" si="219"/>
        <v/>
      </c>
      <c r="Q263" t="str">
        <f t="shared" si="220"/>
        <v/>
      </c>
      <c r="R263" t="str">
        <f t="shared" si="221"/>
        <v/>
      </c>
      <c r="S263" t="str">
        <f t="shared" si="222"/>
        <v/>
      </c>
      <c r="T263" t="str">
        <f t="shared" si="223"/>
        <v/>
      </c>
      <c r="U263" t="str">
        <f t="shared" si="224"/>
        <v/>
      </c>
      <c r="V263" t="str">
        <f t="shared" si="225"/>
        <v/>
      </c>
      <c r="W263" t="str">
        <f t="shared" si="226"/>
        <v/>
      </c>
      <c r="X263" t="str">
        <f t="shared" si="227"/>
        <v/>
      </c>
      <c r="Y263" t="str">
        <f t="shared" si="228"/>
        <v>Üzleti tervezés (szv.) (, web)</v>
      </c>
      <c r="Z263" t="str">
        <f t="shared" si="229"/>
        <v/>
      </c>
      <c r="AA263" t="str">
        <f t="shared" si="230"/>
        <v/>
      </c>
      <c r="AB263" t="str">
        <f t="shared" si="231"/>
        <v/>
      </c>
      <c r="AC263" t="str">
        <f t="shared" si="232"/>
        <v/>
      </c>
      <c r="AD263" t="str">
        <f t="shared" si="233"/>
        <v/>
      </c>
      <c r="AE263" t="str">
        <f t="shared" si="234"/>
        <v/>
      </c>
      <c r="AF263" t="str">
        <f t="shared" si="235"/>
        <v/>
      </c>
      <c r="AG263" t="str">
        <f t="shared" si="236"/>
        <v/>
      </c>
      <c r="AH263" t="str">
        <f t="shared" si="237"/>
        <v/>
      </c>
      <c r="AI263" t="str">
        <f t="shared" si="238"/>
        <v/>
      </c>
      <c r="AJ263" t="str">
        <f t="shared" si="239"/>
        <v/>
      </c>
      <c r="AK263" t="str">
        <f t="shared" si="240"/>
        <v>2214</v>
      </c>
      <c r="AL263" t="str">
        <f t="shared" si="241"/>
        <v/>
      </c>
      <c r="AM263" t="str">
        <f t="shared" si="242"/>
        <v/>
      </c>
      <c r="AN263" t="str">
        <f t="shared" si="243"/>
        <v/>
      </c>
      <c r="AO263" t="str">
        <f t="shared" si="244"/>
        <v/>
      </c>
      <c r="AP263" t="str">
        <f t="shared" si="245"/>
        <v/>
      </c>
      <c r="AQ263" t="str">
        <f t="shared" si="246"/>
        <v/>
      </c>
      <c r="AR263" t="str">
        <f t="shared" si="247"/>
        <v/>
      </c>
      <c r="AS263" t="str">
        <f t="shared" si="248"/>
        <v/>
      </c>
      <c r="AT263" t="str">
        <f t="shared" si="249"/>
        <v/>
      </c>
      <c r="AU263" t="str">
        <f t="shared" si="250"/>
        <v/>
      </c>
      <c r="AV263" t="str">
        <f t="shared" si="251"/>
        <v/>
      </c>
      <c r="AW263" t="str">
        <f t="shared" si="252"/>
        <v/>
      </c>
      <c r="AX263" t="str">
        <f t="shared" si="253"/>
        <v>Üzleti tervezés (szv.) (214, web)</v>
      </c>
      <c r="AY263" s="2">
        <v>221</v>
      </c>
      <c r="AZ263" s="2">
        <v>4</v>
      </c>
      <c r="BA263" s="18">
        <f>VLOOKUP(AY263,segéd!$F$9:$G$38,2,FALSE)</f>
        <v>46074</v>
      </c>
      <c r="BB263" s="2" t="str">
        <f>VLOOKUP(AZ263,segéd!$F$1:$G$7,2,FALSE)</f>
        <v>13.30-15.00</v>
      </c>
      <c r="BC263" t="s">
        <v>315</v>
      </c>
      <c r="BD263" t="s">
        <v>439</v>
      </c>
      <c r="BE263" t="s">
        <v>164</v>
      </c>
      <c r="BG263" s="2">
        <v>214</v>
      </c>
      <c r="BH263" s="2" t="s">
        <v>66</v>
      </c>
      <c r="BI263" s="30" t="s">
        <v>1928</v>
      </c>
      <c r="BJ263" s="2">
        <f t="shared" si="254"/>
        <v>22</v>
      </c>
      <c r="BK263" s="2" t="str">
        <f>IF(BF263="","",VLOOKUP(BC263,segéd!O:P,2,FALSE))</f>
        <v/>
      </c>
      <c r="BL263" s="2">
        <f>IF(BG263="","",VLOOKUP(BC263,segéd!T:U,2,FALSE))</f>
        <v>22</v>
      </c>
      <c r="BM263" s="2"/>
      <c r="BN263" s="2"/>
      <c r="BO263" s="2"/>
      <c r="BP263" s="2"/>
      <c r="BQ263" s="2"/>
      <c r="BR263" s="2"/>
      <c r="BS263" s="2"/>
      <c r="BT263" s="2"/>
      <c r="BU263" s="2"/>
      <c r="BZ263" s="2"/>
      <c r="CA263" s="2"/>
      <c r="CD263" s="2"/>
      <c r="CE263" s="2"/>
      <c r="CF263" s="19"/>
      <c r="CG263" s="2"/>
      <c r="CJ263" s="2"/>
      <c r="CP263" s="2">
        <v>25</v>
      </c>
      <c r="CQ263" s="2"/>
      <c r="CR263" s="2"/>
      <c r="CS263" s="2"/>
      <c r="CU263" s="2"/>
      <c r="CV263" s="2"/>
      <c r="DA263" s="19"/>
    </row>
    <row r="264" spans="1:106" x14ac:dyDescent="0.3">
      <c r="A264" t="str">
        <f t="shared" si="204"/>
        <v>2214</v>
      </c>
      <c r="B264" t="str">
        <f t="shared" si="205"/>
        <v xml:space="preserve">Vállalati pénzügy (web) </v>
      </c>
      <c r="C264" t="str">
        <f t="shared" si="206"/>
        <v>2152214</v>
      </c>
      <c r="D264" t="str">
        <f t="shared" si="207"/>
        <v>Vállalati pénzügy (web) 35</v>
      </c>
      <c r="E264" t="str">
        <f t="shared" si="208"/>
        <v>Antalík Imrich2214</v>
      </c>
      <c r="F264" s="24" t="str">
        <f t="shared" si="209"/>
        <v>Vállalati pénzügy (Tb. 215, web)</v>
      </c>
      <c r="G264" t="str">
        <f t="shared" si="210"/>
        <v/>
      </c>
      <c r="H264" t="str">
        <f t="shared" si="211"/>
        <v/>
      </c>
      <c r="I264" t="str">
        <f t="shared" si="212"/>
        <v/>
      </c>
      <c r="J264" t="str">
        <f t="shared" si="213"/>
        <v/>
      </c>
      <c r="K264" t="str">
        <f t="shared" si="214"/>
        <v/>
      </c>
      <c r="L264" t="str">
        <f t="shared" si="215"/>
        <v/>
      </c>
      <c r="M264" t="str">
        <f t="shared" si="216"/>
        <v/>
      </c>
      <c r="N264" t="str">
        <f t="shared" si="217"/>
        <v/>
      </c>
      <c r="O264" t="str">
        <f t="shared" si="218"/>
        <v/>
      </c>
      <c r="P264" t="str">
        <f t="shared" si="219"/>
        <v/>
      </c>
      <c r="Q264" t="str">
        <f t="shared" si="220"/>
        <v/>
      </c>
      <c r="R264" t="str">
        <f t="shared" si="221"/>
        <v/>
      </c>
      <c r="S264" t="str">
        <f t="shared" si="222"/>
        <v/>
      </c>
      <c r="T264" t="str">
        <f t="shared" si="223"/>
        <v/>
      </c>
      <c r="U264" t="str">
        <f t="shared" si="224"/>
        <v/>
      </c>
      <c r="V264" t="str">
        <f t="shared" si="225"/>
        <v/>
      </c>
      <c r="W264" t="str">
        <f t="shared" si="226"/>
        <v/>
      </c>
      <c r="X264" t="str">
        <f t="shared" si="227"/>
        <v/>
      </c>
      <c r="Y264" t="str">
        <f t="shared" si="228"/>
        <v>Vállalati pénzügy (, web)</v>
      </c>
      <c r="Z264" t="str">
        <f t="shared" si="229"/>
        <v/>
      </c>
      <c r="AA264" t="str">
        <f t="shared" si="230"/>
        <v/>
      </c>
      <c r="AB264" t="str">
        <f t="shared" si="231"/>
        <v/>
      </c>
      <c r="AC264" t="str">
        <f t="shared" si="232"/>
        <v/>
      </c>
      <c r="AD264" t="str">
        <f t="shared" si="233"/>
        <v/>
      </c>
      <c r="AE264" t="str">
        <f t="shared" si="234"/>
        <v>2214</v>
      </c>
      <c r="AF264" t="str">
        <f t="shared" si="235"/>
        <v>2214</v>
      </c>
      <c r="AG264" t="str">
        <f t="shared" si="236"/>
        <v>2214</v>
      </c>
      <c r="AH264" t="str">
        <f t="shared" si="237"/>
        <v>2214</v>
      </c>
      <c r="AI264" t="str">
        <f t="shared" si="238"/>
        <v>2214</v>
      </c>
      <c r="AJ264" t="str">
        <f t="shared" si="239"/>
        <v>2214</v>
      </c>
      <c r="AK264" t="str">
        <f t="shared" si="240"/>
        <v/>
      </c>
      <c r="AL264" t="str">
        <f t="shared" si="241"/>
        <v/>
      </c>
      <c r="AM264" t="str">
        <f t="shared" si="242"/>
        <v/>
      </c>
      <c r="AN264" t="str">
        <f t="shared" si="243"/>
        <v/>
      </c>
      <c r="AO264" t="str">
        <f t="shared" si="244"/>
        <v/>
      </c>
      <c r="AP264" t="str">
        <f t="shared" si="245"/>
        <v/>
      </c>
      <c r="AQ264" t="str">
        <f t="shared" si="246"/>
        <v/>
      </c>
      <c r="AR264" t="str">
        <f t="shared" si="247"/>
        <v/>
      </c>
      <c r="AS264" t="str">
        <f t="shared" si="248"/>
        <v/>
      </c>
      <c r="AT264" t="str">
        <f t="shared" si="249"/>
        <v/>
      </c>
      <c r="AU264" t="str">
        <f t="shared" si="250"/>
        <v/>
      </c>
      <c r="AV264" t="str">
        <f t="shared" si="251"/>
        <v/>
      </c>
      <c r="AW264" t="str">
        <f t="shared" si="252"/>
        <v/>
      </c>
      <c r="AX264" t="str">
        <f t="shared" si="253"/>
        <v>Vállalati pénzügy (215, web)</v>
      </c>
      <c r="AY264" s="2">
        <v>221</v>
      </c>
      <c r="AZ264" s="2">
        <v>4</v>
      </c>
      <c r="BA264" s="18">
        <f>VLOOKUP(AY264,segéd!$F$9:$G$38,2,FALSE)</f>
        <v>46074</v>
      </c>
      <c r="BB264" s="2" t="str">
        <f>VLOOKUP(AZ264,segéd!$F$1:$G$7,2,FALSE)</f>
        <v>13.30-15.00</v>
      </c>
      <c r="BC264" t="s">
        <v>37</v>
      </c>
      <c r="BD264" t="s">
        <v>178</v>
      </c>
      <c r="BE264" t="s">
        <v>164</v>
      </c>
      <c r="BG264" s="2">
        <v>215</v>
      </c>
      <c r="BH264" s="19" t="s">
        <v>66</v>
      </c>
      <c r="BI264" s="30" t="s">
        <v>2043</v>
      </c>
      <c r="BJ264" s="2">
        <f t="shared" si="254"/>
        <v>35</v>
      </c>
      <c r="BK264" s="2" t="str">
        <f>IF(BF264="","",VLOOKUP(BC264,segéd!O:P,2,FALSE))</f>
        <v/>
      </c>
      <c r="BL264" s="2">
        <f>IF(BG264="","",VLOOKUP(BC264,segéd!T:U,2,FALSE))</f>
        <v>35</v>
      </c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G264" s="2"/>
      <c r="CH264" s="2"/>
      <c r="CI264" s="2"/>
      <c r="CJ264" s="2">
        <v>3</v>
      </c>
      <c r="CK264" s="2">
        <v>7</v>
      </c>
      <c r="CL264" s="2">
        <v>10</v>
      </c>
      <c r="CM264" s="2">
        <v>3</v>
      </c>
      <c r="CN264" s="2">
        <v>2</v>
      </c>
      <c r="CO264" s="2">
        <v>4</v>
      </c>
      <c r="CP264" s="2"/>
      <c r="CR264" s="2"/>
      <c r="CS264" s="2"/>
      <c r="CT264" s="2"/>
      <c r="CU264" s="2"/>
      <c r="CV264" s="2"/>
      <c r="CY264" s="2"/>
    </row>
    <row r="265" spans="1:106" x14ac:dyDescent="0.3">
      <c r="A265" t="str">
        <f t="shared" si="204"/>
        <v>2172215</v>
      </c>
      <c r="B265" t="str">
        <f t="shared" si="205"/>
        <v>Értékesítés-menedzsment (web) 19</v>
      </c>
      <c r="C265" t="str">
        <f t="shared" si="206"/>
        <v>2215</v>
      </c>
      <c r="D265" t="str">
        <f t="shared" si="207"/>
        <v xml:space="preserve">Értékesítés-menedzsment (web) </v>
      </c>
      <c r="E265" t="str">
        <f t="shared" si="208"/>
        <v>Miklós Ilona2215</v>
      </c>
      <c r="F265" s="24" t="str">
        <f t="shared" si="209"/>
        <v>Értékesítés-menedzsment (Bp. 217, web)</v>
      </c>
      <c r="G265" t="str">
        <f t="shared" si="210"/>
        <v/>
      </c>
      <c r="H265" t="str">
        <f t="shared" si="211"/>
        <v/>
      </c>
      <c r="I265" t="str">
        <f t="shared" si="212"/>
        <v/>
      </c>
      <c r="J265" t="str">
        <f t="shared" si="213"/>
        <v>2215</v>
      </c>
      <c r="K265" t="str">
        <f t="shared" si="214"/>
        <v>2215</v>
      </c>
      <c r="L265" t="str">
        <f t="shared" si="215"/>
        <v/>
      </c>
      <c r="M265" t="str">
        <f t="shared" si="216"/>
        <v/>
      </c>
      <c r="N265" t="str">
        <f t="shared" si="217"/>
        <v/>
      </c>
      <c r="O265" t="str">
        <f t="shared" si="218"/>
        <v/>
      </c>
      <c r="P265" t="str">
        <f t="shared" si="219"/>
        <v/>
      </c>
      <c r="Q265" t="str">
        <f t="shared" si="220"/>
        <v/>
      </c>
      <c r="R265" t="str">
        <f t="shared" si="221"/>
        <v/>
      </c>
      <c r="S265" t="str">
        <f t="shared" si="222"/>
        <v/>
      </c>
      <c r="T265" t="str">
        <f t="shared" si="223"/>
        <v/>
      </c>
      <c r="U265" t="str">
        <f t="shared" si="224"/>
        <v/>
      </c>
      <c r="V265" t="str">
        <f t="shared" si="225"/>
        <v/>
      </c>
      <c r="W265" t="str">
        <f t="shared" si="226"/>
        <v/>
      </c>
      <c r="X265" t="str">
        <f t="shared" si="227"/>
        <v/>
      </c>
      <c r="Y265" t="str">
        <f t="shared" si="228"/>
        <v>Értékesítés-menedzsment (217, web)</v>
      </c>
      <c r="Z265" t="str">
        <f t="shared" si="229"/>
        <v/>
      </c>
      <c r="AA265" t="str">
        <f t="shared" si="230"/>
        <v/>
      </c>
      <c r="AB265" t="str">
        <f t="shared" si="231"/>
        <v/>
      </c>
      <c r="AC265" t="str">
        <f t="shared" si="232"/>
        <v/>
      </c>
      <c r="AD265" t="str">
        <f t="shared" si="233"/>
        <v/>
      </c>
      <c r="AE265" t="str">
        <f t="shared" si="234"/>
        <v/>
      </c>
      <c r="AF265" t="str">
        <f t="shared" si="235"/>
        <v/>
      </c>
      <c r="AG265" t="str">
        <f t="shared" si="236"/>
        <v/>
      </c>
      <c r="AH265" t="str">
        <f t="shared" si="237"/>
        <v/>
      </c>
      <c r="AI265" t="str">
        <f t="shared" si="238"/>
        <v/>
      </c>
      <c r="AJ265" t="str">
        <f t="shared" si="239"/>
        <v/>
      </c>
      <c r="AK265" t="str">
        <f t="shared" si="240"/>
        <v/>
      </c>
      <c r="AL265" t="str">
        <f t="shared" si="241"/>
        <v/>
      </c>
      <c r="AM265" t="str">
        <f t="shared" si="242"/>
        <v/>
      </c>
      <c r="AN265" t="str">
        <f t="shared" si="243"/>
        <v/>
      </c>
      <c r="AO265" t="str">
        <f t="shared" si="244"/>
        <v/>
      </c>
      <c r="AP265" t="str">
        <f t="shared" si="245"/>
        <v/>
      </c>
      <c r="AQ265" t="str">
        <f t="shared" si="246"/>
        <v/>
      </c>
      <c r="AR265" t="str">
        <f t="shared" si="247"/>
        <v/>
      </c>
      <c r="AS265" t="str">
        <f t="shared" si="248"/>
        <v/>
      </c>
      <c r="AT265" t="str">
        <f t="shared" si="249"/>
        <v/>
      </c>
      <c r="AU265" t="str">
        <f t="shared" si="250"/>
        <v/>
      </c>
      <c r="AV265" t="str">
        <f t="shared" si="251"/>
        <v/>
      </c>
      <c r="AW265" t="str">
        <f t="shared" si="252"/>
        <v/>
      </c>
      <c r="AX265" t="str">
        <f t="shared" si="253"/>
        <v>Értékesítés-menedzsment (, web)</v>
      </c>
      <c r="AY265" s="2">
        <v>221</v>
      </c>
      <c r="AZ265" s="2">
        <v>5</v>
      </c>
      <c r="BA265" s="18">
        <f>VLOOKUP(AY265,segéd!$F$9:$G$38,2,FALSE)</f>
        <v>46074</v>
      </c>
      <c r="BB265" s="2" t="str">
        <f>VLOOKUP(AZ265,segéd!$F$1:$G$7,2,FALSE)</f>
        <v>15.15-16.45</v>
      </c>
      <c r="BC265" t="s">
        <v>72</v>
      </c>
      <c r="BD265" t="s">
        <v>429</v>
      </c>
      <c r="BE265" t="s">
        <v>175</v>
      </c>
      <c r="BF265" s="19">
        <v>217</v>
      </c>
      <c r="BH265" s="2" t="s">
        <v>66</v>
      </c>
      <c r="BI265" s="30" t="s">
        <v>1970</v>
      </c>
      <c r="BJ265" s="2">
        <f t="shared" si="254"/>
        <v>19</v>
      </c>
      <c r="BK265" s="2">
        <f>IF(BF265="","",VLOOKUP(BC265,segéd!O:P,2,FALSE))</f>
        <v>19</v>
      </c>
      <c r="BL265" s="2" t="str">
        <f>IF(BG265="","",VLOOKUP(BC265,segéd!T:U,2,FALSE))</f>
        <v/>
      </c>
      <c r="BP265" s="19">
        <v>10</v>
      </c>
      <c r="BQ265" s="19">
        <v>11</v>
      </c>
      <c r="BY265" s="2"/>
      <c r="CB265" s="2"/>
      <c r="CC265" s="2"/>
      <c r="CH265" s="2"/>
      <c r="CI265" s="2"/>
      <c r="CP265" s="2"/>
      <c r="CT265" s="2"/>
      <c r="CU265" s="2"/>
      <c r="CY265" s="2"/>
    </row>
    <row r="266" spans="1:106" x14ac:dyDescent="0.3">
      <c r="A266" t="str">
        <f t="shared" si="204"/>
        <v>2012215</v>
      </c>
      <c r="B266" t="str">
        <f t="shared" si="205"/>
        <v>Gazdasági matematika II. (web) 66</v>
      </c>
      <c r="C266" t="str">
        <f t="shared" si="206"/>
        <v>2215</v>
      </c>
      <c r="D266" t="str">
        <f t="shared" si="207"/>
        <v xml:space="preserve">Gazdasági matematika II. (web) </v>
      </c>
      <c r="E266" t="str">
        <f t="shared" si="208"/>
        <v>Kovács Gergely2215</v>
      </c>
      <c r="F266" s="24" t="str">
        <f t="shared" si="209"/>
        <v>Gazdasági matematika II. (Bp. 201, web)</v>
      </c>
      <c r="G266" t="str">
        <f t="shared" si="210"/>
        <v>2215</v>
      </c>
      <c r="H266" t="str">
        <f t="shared" si="211"/>
        <v>2215</v>
      </c>
      <c r="I266" t="str">
        <f t="shared" si="212"/>
        <v/>
      </c>
      <c r="J266" t="str">
        <f t="shared" si="213"/>
        <v/>
      </c>
      <c r="K266" t="str">
        <f t="shared" si="214"/>
        <v/>
      </c>
      <c r="L266" t="str">
        <f t="shared" si="215"/>
        <v/>
      </c>
      <c r="M266" t="str">
        <f t="shared" si="216"/>
        <v/>
      </c>
      <c r="N266" t="str">
        <f t="shared" si="217"/>
        <v/>
      </c>
      <c r="O266" t="str">
        <f t="shared" si="218"/>
        <v/>
      </c>
      <c r="P266" t="str">
        <f t="shared" si="219"/>
        <v/>
      </c>
      <c r="Q266" t="str">
        <f t="shared" si="220"/>
        <v/>
      </c>
      <c r="R266" t="str">
        <f t="shared" si="221"/>
        <v/>
      </c>
      <c r="S266" t="str">
        <f t="shared" si="222"/>
        <v/>
      </c>
      <c r="T266" t="str">
        <f t="shared" si="223"/>
        <v/>
      </c>
      <c r="U266" t="str">
        <f t="shared" si="224"/>
        <v/>
      </c>
      <c r="V266" t="str">
        <f t="shared" si="225"/>
        <v/>
      </c>
      <c r="W266" t="str">
        <f t="shared" si="226"/>
        <v/>
      </c>
      <c r="X266" t="str">
        <f t="shared" si="227"/>
        <v/>
      </c>
      <c r="Y266" t="str">
        <f t="shared" si="228"/>
        <v>Gazdasági matematika II. (201, web)</v>
      </c>
      <c r="Z266" t="str">
        <f t="shared" si="229"/>
        <v/>
      </c>
      <c r="AA266" t="str">
        <f t="shared" si="230"/>
        <v/>
      </c>
      <c r="AB266" t="str">
        <f t="shared" si="231"/>
        <v/>
      </c>
      <c r="AC266" t="str">
        <f t="shared" si="232"/>
        <v/>
      </c>
      <c r="AD266" t="str">
        <f t="shared" si="233"/>
        <v/>
      </c>
      <c r="AE266" t="str">
        <f t="shared" si="234"/>
        <v/>
      </c>
      <c r="AF266" t="str">
        <f t="shared" si="235"/>
        <v/>
      </c>
      <c r="AG266" t="str">
        <f t="shared" si="236"/>
        <v/>
      </c>
      <c r="AH266" t="str">
        <f t="shared" si="237"/>
        <v/>
      </c>
      <c r="AI266" t="str">
        <f t="shared" si="238"/>
        <v/>
      </c>
      <c r="AJ266" t="str">
        <f t="shared" si="239"/>
        <v/>
      </c>
      <c r="AK266" t="str">
        <f t="shared" si="240"/>
        <v/>
      </c>
      <c r="AL266" t="str">
        <f t="shared" si="241"/>
        <v/>
      </c>
      <c r="AM266" t="str">
        <f t="shared" si="242"/>
        <v/>
      </c>
      <c r="AN266" t="str">
        <f t="shared" si="243"/>
        <v/>
      </c>
      <c r="AO266" t="str">
        <f t="shared" si="244"/>
        <v/>
      </c>
      <c r="AP266" t="str">
        <f t="shared" si="245"/>
        <v/>
      </c>
      <c r="AQ266" t="str">
        <f t="shared" si="246"/>
        <v/>
      </c>
      <c r="AR266" t="str">
        <f t="shared" si="247"/>
        <v/>
      </c>
      <c r="AS266" t="str">
        <f t="shared" si="248"/>
        <v/>
      </c>
      <c r="AT266" t="str">
        <f t="shared" si="249"/>
        <v/>
      </c>
      <c r="AU266" t="str">
        <f t="shared" si="250"/>
        <v/>
      </c>
      <c r="AV266" t="str">
        <f t="shared" si="251"/>
        <v/>
      </c>
      <c r="AW266" t="str">
        <f t="shared" si="252"/>
        <v/>
      </c>
      <c r="AX266" t="str">
        <f t="shared" si="253"/>
        <v>Gazdasági matematika II. (, web)</v>
      </c>
      <c r="AY266" s="2">
        <v>221</v>
      </c>
      <c r="AZ266" s="2">
        <v>5</v>
      </c>
      <c r="BA266" s="18">
        <f>VLOOKUP(AY266,segéd!$F$9:$G$38,2,FALSE)</f>
        <v>46074</v>
      </c>
      <c r="BB266" s="2" t="str">
        <f>VLOOKUP(AZ266,segéd!$F$1:$G$7,2,FALSE)</f>
        <v>15.15-16.45</v>
      </c>
      <c r="BC266" t="s">
        <v>33</v>
      </c>
      <c r="BD266" t="s">
        <v>8</v>
      </c>
      <c r="BE266" t="s">
        <v>165</v>
      </c>
      <c r="BF266" s="19">
        <v>201</v>
      </c>
      <c r="BH266" s="2" t="s">
        <v>66</v>
      </c>
      <c r="BI266" s="30" t="s">
        <v>1935</v>
      </c>
      <c r="BJ266" s="2">
        <f t="shared" si="254"/>
        <v>66</v>
      </c>
      <c r="BK266" s="2">
        <f>IF(BF266="","",VLOOKUP(BC266,segéd!O:P,2,FALSE))</f>
        <v>66</v>
      </c>
      <c r="BL266" s="2" t="str">
        <f>IF(BG266="","",VLOOKUP(BC266,segéd!T:U,2,FALSE))</f>
        <v/>
      </c>
      <c r="BM266" s="2">
        <v>62</v>
      </c>
      <c r="BN266" s="2">
        <v>14</v>
      </c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Y266" s="2"/>
    </row>
    <row r="267" spans="1:106" x14ac:dyDescent="0.3">
      <c r="A267" t="str">
        <f t="shared" si="204"/>
        <v>2215</v>
      </c>
      <c r="B267" t="str">
        <f t="shared" si="205"/>
        <v xml:space="preserve">Irányítástechnika, mikrovezérlők (web) </v>
      </c>
      <c r="C267" t="str">
        <f t="shared" si="206"/>
        <v>2152215</v>
      </c>
      <c r="D267" t="str">
        <f t="shared" si="207"/>
        <v>Irányítástechnika, mikrovezérlők (web) 46</v>
      </c>
      <c r="E267" t="str">
        <f t="shared" si="208"/>
        <v>Szilágyi Zoltán2215</v>
      </c>
      <c r="F267" s="24" t="str">
        <f t="shared" si="209"/>
        <v>Irányítástechnika, mikrovezérlők (Tb. 215, web)</v>
      </c>
      <c r="G267" t="str">
        <f t="shared" si="210"/>
        <v/>
      </c>
      <c r="H267" t="str">
        <f t="shared" si="211"/>
        <v/>
      </c>
      <c r="I267" t="str">
        <f t="shared" si="212"/>
        <v/>
      </c>
      <c r="J267" t="str">
        <f t="shared" si="213"/>
        <v/>
      </c>
      <c r="K267" t="str">
        <f t="shared" si="214"/>
        <v/>
      </c>
      <c r="L267" t="str">
        <f t="shared" si="215"/>
        <v/>
      </c>
      <c r="M267" t="str">
        <f t="shared" si="216"/>
        <v/>
      </c>
      <c r="N267" t="str">
        <f t="shared" si="217"/>
        <v/>
      </c>
      <c r="O267" t="str">
        <f t="shared" si="218"/>
        <v/>
      </c>
      <c r="P267" t="str">
        <f t="shared" si="219"/>
        <v/>
      </c>
      <c r="Q267" t="str">
        <f t="shared" si="220"/>
        <v/>
      </c>
      <c r="R267" t="str">
        <f t="shared" si="221"/>
        <v/>
      </c>
      <c r="S267" t="str">
        <f t="shared" si="222"/>
        <v/>
      </c>
      <c r="T267" t="str">
        <f t="shared" si="223"/>
        <v/>
      </c>
      <c r="U267" t="str">
        <f t="shared" si="224"/>
        <v/>
      </c>
      <c r="V267" t="str">
        <f t="shared" si="225"/>
        <v/>
      </c>
      <c r="W267" t="str">
        <f t="shared" si="226"/>
        <v/>
      </c>
      <c r="X267" t="str">
        <f t="shared" si="227"/>
        <v/>
      </c>
      <c r="Y267" t="str">
        <f t="shared" si="228"/>
        <v>Irányítástechnika, mikrovezérlők (, web)</v>
      </c>
      <c r="Z267" t="str">
        <f t="shared" si="229"/>
        <v/>
      </c>
      <c r="AA267" t="str">
        <f t="shared" si="230"/>
        <v/>
      </c>
      <c r="AB267" t="str">
        <f t="shared" si="231"/>
        <v/>
      </c>
      <c r="AC267" t="str">
        <f t="shared" si="232"/>
        <v/>
      </c>
      <c r="AD267" t="str">
        <f t="shared" si="233"/>
        <v/>
      </c>
      <c r="AE267" t="str">
        <f t="shared" si="234"/>
        <v/>
      </c>
      <c r="AF267" t="str">
        <f t="shared" si="235"/>
        <v/>
      </c>
      <c r="AG267" t="str">
        <f t="shared" si="236"/>
        <v/>
      </c>
      <c r="AH267" t="str">
        <f t="shared" si="237"/>
        <v/>
      </c>
      <c r="AI267" t="str">
        <f t="shared" si="238"/>
        <v/>
      </c>
      <c r="AJ267" t="str">
        <f t="shared" si="239"/>
        <v/>
      </c>
      <c r="AK267" t="str">
        <f t="shared" si="240"/>
        <v/>
      </c>
      <c r="AL267" t="str">
        <f t="shared" si="241"/>
        <v>2215</v>
      </c>
      <c r="AM267" t="str">
        <f t="shared" si="242"/>
        <v/>
      </c>
      <c r="AN267" t="str">
        <f t="shared" si="243"/>
        <v/>
      </c>
      <c r="AO267" t="str">
        <f t="shared" si="244"/>
        <v/>
      </c>
      <c r="AP267" t="str">
        <f t="shared" si="245"/>
        <v/>
      </c>
      <c r="AQ267" t="str">
        <f t="shared" si="246"/>
        <v/>
      </c>
      <c r="AR267" t="str">
        <f t="shared" si="247"/>
        <v/>
      </c>
      <c r="AS267" t="str">
        <f t="shared" si="248"/>
        <v/>
      </c>
      <c r="AT267" t="str">
        <f t="shared" si="249"/>
        <v/>
      </c>
      <c r="AU267" t="str">
        <f t="shared" si="250"/>
        <v/>
      </c>
      <c r="AV267" t="str">
        <f t="shared" si="251"/>
        <v/>
      </c>
      <c r="AW267" t="str">
        <f t="shared" si="252"/>
        <v/>
      </c>
      <c r="AX267" t="str">
        <f t="shared" si="253"/>
        <v>Irányítástechnika, mikrovezérlők (215, web)</v>
      </c>
      <c r="AY267" s="2">
        <v>221</v>
      </c>
      <c r="AZ267" s="2">
        <v>5</v>
      </c>
      <c r="BA267" s="18">
        <f>VLOOKUP(AY267,segéd!$F$9:$G$38,2,FALSE)</f>
        <v>46074</v>
      </c>
      <c r="BB267" s="2" t="str">
        <f>VLOOKUP(AZ267,segéd!$F$1:$G$7,2,FALSE)</f>
        <v>15.15-16.45</v>
      </c>
      <c r="BC267" t="s">
        <v>127</v>
      </c>
      <c r="BD267" t="s">
        <v>179</v>
      </c>
      <c r="BE267" t="s">
        <v>164</v>
      </c>
      <c r="BG267" s="2">
        <v>215</v>
      </c>
      <c r="BH267" s="2" t="s">
        <v>66</v>
      </c>
      <c r="BI267" s="30" t="s">
        <v>1949</v>
      </c>
      <c r="BJ267" s="2">
        <f t="shared" si="254"/>
        <v>46</v>
      </c>
      <c r="BK267" s="2" t="str">
        <f>IF(BF267="","",VLOOKUP(BC267,segéd!O:P,2,FALSE))</f>
        <v/>
      </c>
      <c r="BL267" s="2">
        <f>IF(BG267="","",VLOOKUP(BC267,segéd!T:U,2,FALSE))</f>
        <v>46</v>
      </c>
      <c r="BM267" s="2"/>
      <c r="BN267" s="2"/>
      <c r="BO267" s="2"/>
      <c r="BP267" s="2"/>
      <c r="BQ267" s="2"/>
      <c r="BR267" s="2"/>
      <c r="BS267" s="2"/>
      <c r="BT267" s="2"/>
      <c r="BU267" s="2"/>
      <c r="BZ267" s="2"/>
      <c r="CA267" s="2"/>
      <c r="CD267" s="2"/>
      <c r="CE267" s="2"/>
      <c r="CF267" s="19"/>
      <c r="CG267" s="2"/>
      <c r="CJ267" s="2"/>
      <c r="CP267" s="2"/>
      <c r="CQ267" s="2">
        <v>59</v>
      </c>
      <c r="CR267" s="2"/>
      <c r="CS267" s="2"/>
      <c r="CU267" s="2"/>
      <c r="CV267" s="2"/>
      <c r="DA267" s="19"/>
    </row>
    <row r="268" spans="1:106" x14ac:dyDescent="0.3">
      <c r="A268" t="str">
        <f t="shared" si="204"/>
        <v>2062215</v>
      </c>
      <c r="B268" t="str">
        <f t="shared" si="205"/>
        <v>Marketing (web) 7</v>
      </c>
      <c r="C268" t="str">
        <f t="shared" si="206"/>
        <v>2215</v>
      </c>
      <c r="D268" t="str">
        <f t="shared" si="207"/>
        <v xml:space="preserve">Marketing (web) </v>
      </c>
      <c r="E268" t="str">
        <f t="shared" si="208"/>
        <v>Rózsa Zoltán2215</v>
      </c>
      <c r="F268" s="24" t="str">
        <f t="shared" si="209"/>
        <v>Marketing (Bp. 206, web)</v>
      </c>
      <c r="G268" t="str">
        <f t="shared" si="210"/>
        <v/>
      </c>
      <c r="H268" t="str">
        <f t="shared" si="211"/>
        <v/>
      </c>
      <c r="I268" t="str">
        <f t="shared" si="212"/>
        <v/>
      </c>
      <c r="J268" t="str">
        <f t="shared" si="213"/>
        <v/>
      </c>
      <c r="K268" t="str">
        <f t="shared" si="214"/>
        <v/>
      </c>
      <c r="L268" t="str">
        <f t="shared" si="215"/>
        <v/>
      </c>
      <c r="M268" t="str">
        <f t="shared" si="216"/>
        <v/>
      </c>
      <c r="N268" t="str">
        <f t="shared" si="217"/>
        <v/>
      </c>
      <c r="O268" t="str">
        <f t="shared" si="218"/>
        <v/>
      </c>
      <c r="P268" t="str">
        <f t="shared" si="219"/>
        <v/>
      </c>
      <c r="Q268" t="str">
        <f t="shared" si="220"/>
        <v/>
      </c>
      <c r="R268" t="str">
        <f t="shared" si="221"/>
        <v/>
      </c>
      <c r="S268" t="str">
        <f t="shared" si="222"/>
        <v>2215</v>
      </c>
      <c r="T268" t="str">
        <f t="shared" si="223"/>
        <v/>
      </c>
      <c r="U268" t="str">
        <f t="shared" si="224"/>
        <v/>
      </c>
      <c r="V268" t="str">
        <f t="shared" si="225"/>
        <v/>
      </c>
      <c r="W268" t="str">
        <f t="shared" si="226"/>
        <v/>
      </c>
      <c r="X268" t="str">
        <f t="shared" si="227"/>
        <v/>
      </c>
      <c r="Y268" t="str">
        <f t="shared" si="228"/>
        <v>Marketing (206, web)</v>
      </c>
      <c r="Z268" t="str">
        <f t="shared" si="229"/>
        <v/>
      </c>
      <c r="AA268" t="str">
        <f t="shared" si="230"/>
        <v/>
      </c>
      <c r="AB268" t="str">
        <f t="shared" si="231"/>
        <v/>
      </c>
      <c r="AC268" t="str">
        <f t="shared" si="232"/>
        <v/>
      </c>
      <c r="AD268" t="str">
        <f t="shared" si="233"/>
        <v/>
      </c>
      <c r="AE268" t="str">
        <f t="shared" si="234"/>
        <v/>
      </c>
      <c r="AF268" t="str">
        <f t="shared" si="235"/>
        <v/>
      </c>
      <c r="AG268" t="str">
        <f t="shared" si="236"/>
        <v/>
      </c>
      <c r="AH268" t="str">
        <f t="shared" si="237"/>
        <v/>
      </c>
      <c r="AI268" t="str">
        <f t="shared" si="238"/>
        <v/>
      </c>
      <c r="AJ268" t="str">
        <f t="shared" si="239"/>
        <v/>
      </c>
      <c r="AK268" t="str">
        <f t="shared" si="240"/>
        <v/>
      </c>
      <c r="AL268" t="str">
        <f t="shared" si="241"/>
        <v/>
      </c>
      <c r="AM268" t="str">
        <f t="shared" si="242"/>
        <v/>
      </c>
      <c r="AN268" t="str">
        <f t="shared" si="243"/>
        <v/>
      </c>
      <c r="AO268" t="str">
        <f t="shared" si="244"/>
        <v/>
      </c>
      <c r="AP268" t="str">
        <f t="shared" si="245"/>
        <v/>
      </c>
      <c r="AQ268" t="str">
        <f t="shared" si="246"/>
        <v/>
      </c>
      <c r="AR268" t="str">
        <f t="shared" si="247"/>
        <v/>
      </c>
      <c r="AS268" t="str">
        <f t="shared" si="248"/>
        <v/>
      </c>
      <c r="AT268" t="str">
        <f t="shared" si="249"/>
        <v/>
      </c>
      <c r="AU268" t="str">
        <f t="shared" si="250"/>
        <v/>
      </c>
      <c r="AV268" t="str">
        <f t="shared" si="251"/>
        <v/>
      </c>
      <c r="AW268" t="str">
        <f t="shared" si="252"/>
        <v/>
      </c>
      <c r="AX268" t="str">
        <f t="shared" si="253"/>
        <v>Marketing (, web)</v>
      </c>
      <c r="AY268" s="2">
        <v>221</v>
      </c>
      <c r="AZ268" s="2">
        <v>5</v>
      </c>
      <c r="BA268" s="18">
        <f>VLOOKUP(AY268,segéd!$F$9:$G$38,2,FALSE)</f>
        <v>46074</v>
      </c>
      <c r="BB268" s="2" t="str">
        <f>VLOOKUP(AZ268,segéd!$F$1:$G$7,2,FALSE)</f>
        <v>15.15-16.45</v>
      </c>
      <c r="BC268" t="s">
        <v>501</v>
      </c>
      <c r="BD268" t="s">
        <v>431</v>
      </c>
      <c r="BE268" t="s">
        <v>165</v>
      </c>
      <c r="BF268" s="2">
        <v>206</v>
      </c>
      <c r="BH268" s="2" t="s">
        <v>66</v>
      </c>
      <c r="BI268" s="30" t="s">
        <v>1997</v>
      </c>
      <c r="BJ268" s="2">
        <f t="shared" si="254"/>
        <v>7</v>
      </c>
      <c r="BK268" s="2">
        <f>IF(BF268="","",VLOOKUP(BC268,segéd!O:P,2,FALSE))</f>
        <v>7</v>
      </c>
      <c r="BL268" s="2" t="str">
        <f>IF(BG268="","",VLOOKUP(BC268,segéd!T:U,2,FALSE))</f>
        <v/>
      </c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>
        <v>6</v>
      </c>
      <c r="BZ268" s="2"/>
      <c r="CA268" s="2"/>
      <c r="CB268" s="2"/>
      <c r="CC268" s="2"/>
      <c r="CD268" s="2"/>
      <c r="CE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Y268" s="2"/>
    </row>
    <row r="269" spans="1:106" x14ac:dyDescent="0.3">
      <c r="A269" t="str">
        <f t="shared" si="204"/>
        <v>2215</v>
      </c>
      <c r="B269" t="str">
        <f t="shared" si="205"/>
        <v xml:space="preserve">Mechatronika alapjai (gépterem, web) </v>
      </c>
      <c r="C269" t="str">
        <f t="shared" si="206"/>
        <v>6042215</v>
      </c>
      <c r="D269" t="str">
        <f t="shared" si="207"/>
        <v>Mechatronika alapjai (gépterem, web) 46</v>
      </c>
      <c r="E269" t="str">
        <f t="shared" si="208"/>
        <v>Molnár László2215</v>
      </c>
      <c r="F269" s="24" t="str">
        <f t="shared" si="209"/>
        <v>Mechatronika alapjai (Tb. 604, gépterem, web)</v>
      </c>
      <c r="G269" t="str">
        <f t="shared" si="210"/>
        <v/>
      </c>
      <c r="H269" t="str">
        <f t="shared" si="211"/>
        <v/>
      </c>
      <c r="I269" t="str">
        <f t="shared" si="212"/>
        <v/>
      </c>
      <c r="J269" t="str">
        <f t="shared" si="213"/>
        <v/>
      </c>
      <c r="K269" t="str">
        <f t="shared" si="214"/>
        <v/>
      </c>
      <c r="L269" t="str">
        <f t="shared" si="215"/>
        <v/>
      </c>
      <c r="M269" t="str">
        <f t="shared" si="216"/>
        <v/>
      </c>
      <c r="N269" t="str">
        <f t="shared" si="217"/>
        <v/>
      </c>
      <c r="O269" t="str">
        <f t="shared" si="218"/>
        <v/>
      </c>
      <c r="P269" t="str">
        <f t="shared" si="219"/>
        <v/>
      </c>
      <c r="Q269" t="str">
        <f t="shared" si="220"/>
        <v/>
      </c>
      <c r="R269" t="str">
        <f t="shared" si="221"/>
        <v/>
      </c>
      <c r="S269" t="str">
        <f t="shared" si="222"/>
        <v/>
      </c>
      <c r="T269" t="str">
        <f t="shared" si="223"/>
        <v/>
      </c>
      <c r="U269" t="str">
        <f t="shared" si="224"/>
        <v/>
      </c>
      <c r="V269" t="str">
        <f t="shared" si="225"/>
        <v/>
      </c>
      <c r="W269" t="str">
        <f t="shared" si="226"/>
        <v/>
      </c>
      <c r="X269" t="str">
        <f t="shared" si="227"/>
        <v/>
      </c>
      <c r="Y269" t="str">
        <f t="shared" si="228"/>
        <v>Mechatronika alapjai (, gépterem, web)</v>
      </c>
      <c r="Z269" t="str">
        <f t="shared" si="229"/>
        <v/>
      </c>
      <c r="AA269" t="str">
        <f t="shared" si="230"/>
        <v/>
      </c>
      <c r="AB269" t="str">
        <f t="shared" si="231"/>
        <v/>
      </c>
      <c r="AC269" t="str">
        <f t="shared" si="232"/>
        <v>2215</v>
      </c>
      <c r="AD269" t="str">
        <f t="shared" si="233"/>
        <v/>
      </c>
      <c r="AE269" t="str">
        <f t="shared" si="234"/>
        <v/>
      </c>
      <c r="AF269" t="str">
        <f t="shared" si="235"/>
        <v/>
      </c>
      <c r="AG269" t="str">
        <f t="shared" si="236"/>
        <v/>
      </c>
      <c r="AH269" t="str">
        <f t="shared" si="237"/>
        <v/>
      </c>
      <c r="AI269" t="str">
        <f t="shared" si="238"/>
        <v/>
      </c>
      <c r="AJ269" t="str">
        <f t="shared" si="239"/>
        <v/>
      </c>
      <c r="AK269" t="str">
        <f t="shared" si="240"/>
        <v/>
      </c>
      <c r="AL269" t="str">
        <f t="shared" si="241"/>
        <v/>
      </c>
      <c r="AM269" t="str">
        <f t="shared" si="242"/>
        <v/>
      </c>
      <c r="AN269" t="str">
        <f t="shared" si="243"/>
        <v/>
      </c>
      <c r="AO269" t="str">
        <f t="shared" si="244"/>
        <v/>
      </c>
      <c r="AP269" t="str">
        <f t="shared" si="245"/>
        <v/>
      </c>
      <c r="AQ269" t="str">
        <f t="shared" si="246"/>
        <v/>
      </c>
      <c r="AR269" t="str">
        <f t="shared" si="247"/>
        <v/>
      </c>
      <c r="AS269" t="str">
        <f t="shared" si="248"/>
        <v/>
      </c>
      <c r="AT269" t="str">
        <f t="shared" si="249"/>
        <v/>
      </c>
      <c r="AU269" t="str">
        <f t="shared" si="250"/>
        <v/>
      </c>
      <c r="AV269" t="str">
        <f t="shared" si="251"/>
        <v/>
      </c>
      <c r="AW269" t="str">
        <f t="shared" si="252"/>
        <v/>
      </c>
      <c r="AX269" t="str">
        <f t="shared" si="253"/>
        <v>Mechatronika alapjai (604, gépterem, web)</v>
      </c>
      <c r="AY269" s="2">
        <v>221</v>
      </c>
      <c r="AZ269" s="2">
        <v>5</v>
      </c>
      <c r="BA269" s="18">
        <f>VLOOKUP(AY269,segéd!$F$9:$G$38,2,FALSE)</f>
        <v>46074</v>
      </c>
      <c r="BB269" s="2" t="str">
        <f>VLOOKUP(AZ269,segéd!$F$1:$G$7,2,FALSE)</f>
        <v>15.15-16.45</v>
      </c>
      <c r="BC269" t="s">
        <v>79</v>
      </c>
      <c r="BD269" t="s">
        <v>42</v>
      </c>
      <c r="BE269" t="s">
        <v>164</v>
      </c>
      <c r="BG269" s="2">
        <v>604</v>
      </c>
      <c r="BH269" s="2" t="s">
        <v>220</v>
      </c>
      <c r="BI269" s="30" t="s">
        <v>1921</v>
      </c>
      <c r="BJ269" s="2">
        <f t="shared" si="254"/>
        <v>46</v>
      </c>
      <c r="BK269" s="2" t="str">
        <f>IF(BF269="","",VLOOKUP(BC269,segéd!O:P,2,FALSE))</f>
        <v/>
      </c>
      <c r="BL269" s="2">
        <f>IF(BG269="","",VLOOKUP(BC269,segéd!T:U,2,FALSE))</f>
        <v>46</v>
      </c>
      <c r="BM269" s="2"/>
      <c r="BN269" s="2"/>
      <c r="BO269" s="2"/>
      <c r="BP269" s="2"/>
      <c r="BQ269" s="2"/>
      <c r="BR269" s="2"/>
      <c r="BS269" s="2"/>
      <c r="BT269" s="2"/>
      <c r="BU269" s="2"/>
      <c r="BZ269" s="2"/>
      <c r="CA269" s="2"/>
      <c r="CD269" s="2"/>
      <c r="CE269" s="2"/>
      <c r="CF269" s="19"/>
      <c r="CG269" s="2"/>
      <c r="CH269" s="2">
        <v>57</v>
      </c>
      <c r="CI269" s="2"/>
      <c r="CJ269" s="2"/>
      <c r="CP269" s="2"/>
      <c r="CQ269" s="2"/>
      <c r="CR269" s="2"/>
      <c r="CS269" s="2"/>
      <c r="CU269" s="2"/>
      <c r="CV269" s="2"/>
      <c r="DA269" s="19"/>
    </row>
    <row r="270" spans="1:106" x14ac:dyDescent="0.3">
      <c r="A270" t="str">
        <f t="shared" si="204"/>
        <v>2215</v>
      </c>
      <c r="B270" t="str">
        <f t="shared" si="205"/>
        <v xml:space="preserve">Munka-, körny. és egészségvéd. (web) </v>
      </c>
      <c r="C270" t="str">
        <f t="shared" si="206"/>
        <v>2122215</v>
      </c>
      <c r="D270" t="str">
        <f t="shared" si="207"/>
        <v>Munka-, körny. és egészségvéd. (web) 84</v>
      </c>
      <c r="E270" t="str">
        <f t="shared" si="208"/>
        <v>Zalahegyi Zoltán2215</v>
      </c>
      <c r="F270" s="24" t="str">
        <f t="shared" si="209"/>
        <v>Munka-, körny. és egészségvéd. (Tb. 212, web)</v>
      </c>
      <c r="G270" t="str">
        <f t="shared" si="210"/>
        <v/>
      </c>
      <c r="H270" t="str">
        <f t="shared" si="211"/>
        <v/>
      </c>
      <c r="I270" t="str">
        <f t="shared" si="212"/>
        <v/>
      </c>
      <c r="J270" t="str">
        <f t="shared" si="213"/>
        <v/>
      </c>
      <c r="K270" t="str">
        <f t="shared" si="214"/>
        <v/>
      </c>
      <c r="L270" t="str">
        <f t="shared" si="215"/>
        <v/>
      </c>
      <c r="M270" t="str">
        <f t="shared" si="216"/>
        <v/>
      </c>
      <c r="N270" t="str">
        <f t="shared" si="217"/>
        <v/>
      </c>
      <c r="O270" t="str">
        <f t="shared" si="218"/>
        <v/>
      </c>
      <c r="P270" t="str">
        <f t="shared" si="219"/>
        <v/>
      </c>
      <c r="Q270" t="str">
        <f t="shared" si="220"/>
        <v/>
      </c>
      <c r="R270" t="str">
        <f t="shared" si="221"/>
        <v/>
      </c>
      <c r="S270" t="str">
        <f t="shared" si="222"/>
        <v/>
      </c>
      <c r="T270" t="str">
        <f t="shared" si="223"/>
        <v/>
      </c>
      <c r="U270" t="str">
        <f t="shared" si="224"/>
        <v/>
      </c>
      <c r="V270" t="str">
        <f t="shared" si="225"/>
        <v/>
      </c>
      <c r="W270" t="str">
        <f t="shared" si="226"/>
        <v/>
      </c>
      <c r="X270" t="str">
        <f t="shared" si="227"/>
        <v/>
      </c>
      <c r="Y270" t="str">
        <f t="shared" si="228"/>
        <v>Munka-, körny. és egészségvéd. (, web)</v>
      </c>
      <c r="Z270" t="str">
        <f t="shared" si="229"/>
        <v/>
      </c>
      <c r="AA270" t="str">
        <f t="shared" si="230"/>
        <v>2215</v>
      </c>
      <c r="AB270" t="str">
        <f t="shared" si="231"/>
        <v/>
      </c>
      <c r="AC270" t="str">
        <f t="shared" si="232"/>
        <v/>
      </c>
      <c r="AD270" t="str">
        <f t="shared" si="233"/>
        <v/>
      </c>
      <c r="AE270" t="str">
        <f t="shared" si="234"/>
        <v/>
      </c>
      <c r="AF270" t="str">
        <f t="shared" si="235"/>
        <v/>
      </c>
      <c r="AG270" t="str">
        <f t="shared" si="236"/>
        <v/>
      </c>
      <c r="AH270" t="str">
        <f t="shared" si="237"/>
        <v/>
      </c>
      <c r="AI270" t="str">
        <f t="shared" si="238"/>
        <v/>
      </c>
      <c r="AJ270" t="str">
        <f t="shared" si="239"/>
        <v/>
      </c>
      <c r="AK270" t="str">
        <f t="shared" si="240"/>
        <v/>
      </c>
      <c r="AL270" t="str">
        <f t="shared" si="241"/>
        <v/>
      </c>
      <c r="AM270" t="str">
        <f t="shared" si="242"/>
        <v/>
      </c>
      <c r="AN270" t="str">
        <f t="shared" si="243"/>
        <v/>
      </c>
      <c r="AO270" t="str">
        <f t="shared" si="244"/>
        <v/>
      </c>
      <c r="AP270" t="str">
        <f t="shared" si="245"/>
        <v/>
      </c>
      <c r="AQ270" t="str">
        <f t="shared" si="246"/>
        <v/>
      </c>
      <c r="AR270" t="str">
        <f t="shared" si="247"/>
        <v>2215</v>
      </c>
      <c r="AS270" t="str">
        <f t="shared" si="248"/>
        <v>2215</v>
      </c>
      <c r="AT270" t="str">
        <f t="shared" si="249"/>
        <v>2215</v>
      </c>
      <c r="AU270" t="str">
        <f t="shared" si="250"/>
        <v>2215</v>
      </c>
      <c r="AV270" t="str">
        <f t="shared" si="251"/>
        <v>2215</v>
      </c>
      <c r="AW270" t="str">
        <f t="shared" si="252"/>
        <v>2215</v>
      </c>
      <c r="AX270" t="str">
        <f t="shared" si="253"/>
        <v>Munka-, körny. és egészségvéd. (212, web)</v>
      </c>
      <c r="AY270" s="2">
        <v>221</v>
      </c>
      <c r="AZ270" s="2">
        <v>5</v>
      </c>
      <c r="BA270" s="18">
        <f>VLOOKUP(AY270,segéd!$F$9:$G$38,2,FALSE)</f>
        <v>46074</v>
      </c>
      <c r="BB270" s="2" t="str">
        <f>VLOOKUP(AZ270,segéd!$F$1:$G$7,2,FALSE)</f>
        <v>15.15-16.45</v>
      </c>
      <c r="BC270" t="s">
        <v>128</v>
      </c>
      <c r="BD270" s="20" t="s">
        <v>313</v>
      </c>
      <c r="BE270" t="s">
        <v>166</v>
      </c>
      <c r="BG270" s="2">
        <v>212</v>
      </c>
      <c r="BH270" s="2" t="s">
        <v>66</v>
      </c>
      <c r="BI270" s="30" t="s">
        <v>1998</v>
      </c>
      <c r="BJ270" s="2">
        <f t="shared" si="254"/>
        <v>84</v>
      </c>
      <c r="BK270" s="2" t="str">
        <f>IF(BF270="","",VLOOKUP(BC270,segéd!O:P,2,FALSE))</f>
        <v/>
      </c>
      <c r="BL270" s="2">
        <f>IF(BG270="","",VLOOKUP(BC270,segéd!T:U,2,FALSE))</f>
        <v>84</v>
      </c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>
        <v>19</v>
      </c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>
        <v>16</v>
      </c>
      <c r="CX270" s="2">
        <v>8</v>
      </c>
      <c r="CY270" s="2">
        <v>13</v>
      </c>
      <c r="CZ270" s="2">
        <v>9</v>
      </c>
      <c r="DA270" s="2">
        <v>13</v>
      </c>
      <c r="DB270" s="2">
        <v>34</v>
      </c>
    </row>
    <row r="271" spans="1:106" x14ac:dyDescent="0.3">
      <c r="A271" t="str">
        <f t="shared" si="204"/>
        <v>2072215</v>
      </c>
      <c r="B271" t="str">
        <f t="shared" si="205"/>
        <v>Vállalatirányítási inf. rendszerek (gépterem, Tb.-ről web) 9</v>
      </c>
      <c r="C271" t="str">
        <f t="shared" si="206"/>
        <v>6052215</v>
      </c>
      <c r="D271" t="str">
        <f t="shared" si="207"/>
        <v>Vállalatirányítási inf. rendszerek (gépterem, Tb.-ről web) 23</v>
      </c>
      <c r="E271" t="str">
        <f t="shared" si="208"/>
        <v>Dobos Ádám2215</v>
      </c>
      <c r="F271" s="24" t="str">
        <f t="shared" si="209"/>
        <v>Vállalatirányítási inf. rendszerek (Tb. 605, gépterem, Tb.-ről web)</v>
      </c>
      <c r="G271" t="str">
        <f t="shared" si="210"/>
        <v/>
      </c>
      <c r="H271" t="str">
        <f t="shared" si="211"/>
        <v/>
      </c>
      <c r="I271" t="str">
        <f t="shared" si="212"/>
        <v/>
      </c>
      <c r="J271" t="str">
        <f t="shared" si="213"/>
        <v/>
      </c>
      <c r="K271" t="str">
        <f t="shared" si="214"/>
        <v/>
      </c>
      <c r="L271" t="str">
        <f t="shared" si="215"/>
        <v/>
      </c>
      <c r="M271" t="str">
        <f t="shared" si="216"/>
        <v/>
      </c>
      <c r="N271" t="str">
        <f t="shared" si="217"/>
        <v/>
      </c>
      <c r="O271" t="str">
        <f t="shared" si="218"/>
        <v/>
      </c>
      <c r="P271" t="str">
        <f t="shared" si="219"/>
        <v/>
      </c>
      <c r="Q271" t="str">
        <f t="shared" si="220"/>
        <v/>
      </c>
      <c r="R271" t="str">
        <f t="shared" si="221"/>
        <v/>
      </c>
      <c r="S271" t="str">
        <f t="shared" si="222"/>
        <v/>
      </c>
      <c r="T271" t="str">
        <f t="shared" si="223"/>
        <v/>
      </c>
      <c r="U271" t="str">
        <f t="shared" si="224"/>
        <v>2215</v>
      </c>
      <c r="V271" t="str">
        <f t="shared" si="225"/>
        <v/>
      </c>
      <c r="W271" t="str">
        <f t="shared" si="226"/>
        <v/>
      </c>
      <c r="X271" t="str">
        <f t="shared" si="227"/>
        <v>2215</v>
      </c>
      <c r="Y271" t="str">
        <f t="shared" si="228"/>
        <v>Vállalatirányítási inf. rendszerek (207, gépterem, Tb.-ről web)</v>
      </c>
      <c r="Z271" t="str">
        <f t="shared" si="229"/>
        <v/>
      </c>
      <c r="AA271" t="str">
        <f t="shared" si="230"/>
        <v/>
      </c>
      <c r="AB271" t="str">
        <f t="shared" si="231"/>
        <v/>
      </c>
      <c r="AC271" t="str">
        <f t="shared" si="232"/>
        <v/>
      </c>
      <c r="AD271" t="str">
        <f t="shared" si="233"/>
        <v/>
      </c>
      <c r="AE271" t="str">
        <f t="shared" si="234"/>
        <v/>
      </c>
      <c r="AF271" t="str">
        <f t="shared" si="235"/>
        <v/>
      </c>
      <c r="AG271" t="str">
        <f t="shared" si="236"/>
        <v/>
      </c>
      <c r="AH271" t="str">
        <f t="shared" si="237"/>
        <v/>
      </c>
      <c r="AI271" t="str">
        <f t="shared" si="238"/>
        <v/>
      </c>
      <c r="AJ271" t="str">
        <f t="shared" si="239"/>
        <v/>
      </c>
      <c r="AK271" t="str">
        <f t="shared" si="240"/>
        <v/>
      </c>
      <c r="AL271" t="str">
        <f t="shared" si="241"/>
        <v/>
      </c>
      <c r="AM271" t="str">
        <f t="shared" si="242"/>
        <v/>
      </c>
      <c r="AN271" t="str">
        <f t="shared" si="243"/>
        <v>2215</v>
      </c>
      <c r="AO271" t="str">
        <f t="shared" si="244"/>
        <v/>
      </c>
      <c r="AP271" t="str">
        <f t="shared" si="245"/>
        <v/>
      </c>
      <c r="AQ271" t="str">
        <f t="shared" si="246"/>
        <v>2215</v>
      </c>
      <c r="AR271" t="str">
        <f t="shared" si="247"/>
        <v/>
      </c>
      <c r="AS271" t="str">
        <f t="shared" si="248"/>
        <v/>
      </c>
      <c r="AT271" t="str">
        <f t="shared" si="249"/>
        <v/>
      </c>
      <c r="AU271" t="str">
        <f t="shared" si="250"/>
        <v/>
      </c>
      <c r="AV271" t="str">
        <f t="shared" si="251"/>
        <v/>
      </c>
      <c r="AW271" t="str">
        <f t="shared" si="252"/>
        <v/>
      </c>
      <c r="AX271" t="str">
        <f t="shared" si="253"/>
        <v>Vállalatirányítási inf. rendszerek (605, gépterem, Tb.-ről web)</v>
      </c>
      <c r="AY271" s="2">
        <v>221</v>
      </c>
      <c r="AZ271" s="2">
        <v>5</v>
      </c>
      <c r="BA271" s="18">
        <f>VLOOKUP(AY271,segéd!$F$9:$G$38,2,FALSE)</f>
        <v>46074</v>
      </c>
      <c r="BB271" s="2" t="str">
        <f>VLOOKUP(AZ271,segéd!$F$1:$G$7,2,FALSE)</f>
        <v>15.15-16.45</v>
      </c>
      <c r="BC271" t="s">
        <v>124</v>
      </c>
      <c r="BD271" t="s">
        <v>198</v>
      </c>
      <c r="BE271" t="s">
        <v>167</v>
      </c>
      <c r="BF271" s="19">
        <v>207</v>
      </c>
      <c r="BG271" s="2">
        <v>605</v>
      </c>
      <c r="BH271" s="19" t="s">
        <v>316</v>
      </c>
      <c r="BI271" s="30" t="s">
        <v>1976</v>
      </c>
      <c r="BJ271" s="2">
        <f t="shared" si="254"/>
        <v>32</v>
      </c>
      <c r="BK271" s="2">
        <f>IF(BF271="","",VLOOKUP(BC271,segéd!O:P,2,FALSE))</f>
        <v>9</v>
      </c>
      <c r="BL271" s="2">
        <f>IF(BG271="","",VLOOKUP(BC271,segéd!T:U,2,FALSE))</f>
        <v>23</v>
      </c>
      <c r="BP271" s="2"/>
      <c r="BQ271" s="2"/>
      <c r="BR271" s="2"/>
      <c r="BV271" s="2"/>
      <c r="BW271" s="2"/>
      <c r="BX271" s="2"/>
      <c r="BY271" s="2"/>
      <c r="BZ271" s="2"/>
      <c r="CA271" s="2">
        <v>7</v>
      </c>
      <c r="CB271" s="2"/>
      <c r="CC271" s="2"/>
      <c r="CD271" s="2">
        <v>3</v>
      </c>
      <c r="CH271" s="2"/>
      <c r="CI271" s="2"/>
      <c r="CM271" s="2"/>
      <c r="CN271" s="2"/>
      <c r="CO271" s="2"/>
      <c r="CP271" s="2"/>
      <c r="CR271" s="2"/>
      <c r="CS271" s="2">
        <v>17</v>
      </c>
      <c r="CT271" s="2"/>
      <c r="CU271" s="2"/>
      <c r="CV271" s="2">
        <v>7</v>
      </c>
      <c r="CY271" s="2"/>
    </row>
    <row r="272" spans="1:106" x14ac:dyDescent="0.3">
      <c r="A272" t="str">
        <f t="shared" si="204"/>
        <v>2216</v>
      </c>
      <c r="B272" t="str">
        <f t="shared" si="205"/>
        <v xml:space="preserve">Irányítástechnika, mikrovezérlők (web) </v>
      </c>
      <c r="C272" t="str">
        <f t="shared" si="206"/>
        <v>2152216</v>
      </c>
      <c r="D272" t="str">
        <f t="shared" si="207"/>
        <v>Irányítástechnika, mikrovezérlők (web) 46</v>
      </c>
      <c r="E272" t="str">
        <f t="shared" si="208"/>
        <v>Szilágyi Zoltán2216</v>
      </c>
      <c r="F272" s="24" t="str">
        <f t="shared" si="209"/>
        <v>Irányítástechnika, mikrovezérlők (Tb. 215, web)</v>
      </c>
      <c r="G272" t="str">
        <f t="shared" si="210"/>
        <v/>
      </c>
      <c r="H272" t="str">
        <f t="shared" si="211"/>
        <v/>
      </c>
      <c r="I272" t="str">
        <f t="shared" si="212"/>
        <v/>
      </c>
      <c r="J272" t="str">
        <f t="shared" si="213"/>
        <v/>
      </c>
      <c r="K272" t="str">
        <f t="shared" si="214"/>
        <v/>
      </c>
      <c r="L272" t="str">
        <f t="shared" si="215"/>
        <v/>
      </c>
      <c r="M272" t="str">
        <f t="shared" si="216"/>
        <v/>
      </c>
      <c r="N272" t="str">
        <f t="shared" si="217"/>
        <v/>
      </c>
      <c r="O272" t="str">
        <f t="shared" si="218"/>
        <v/>
      </c>
      <c r="P272" t="str">
        <f t="shared" si="219"/>
        <v/>
      </c>
      <c r="Q272" t="str">
        <f t="shared" si="220"/>
        <v/>
      </c>
      <c r="R272" t="str">
        <f t="shared" si="221"/>
        <v/>
      </c>
      <c r="S272" t="str">
        <f t="shared" si="222"/>
        <v/>
      </c>
      <c r="T272" t="str">
        <f t="shared" si="223"/>
        <v/>
      </c>
      <c r="U272" t="str">
        <f t="shared" si="224"/>
        <v/>
      </c>
      <c r="V272" t="str">
        <f t="shared" si="225"/>
        <v/>
      </c>
      <c r="W272" t="str">
        <f t="shared" si="226"/>
        <v/>
      </c>
      <c r="X272" t="str">
        <f t="shared" si="227"/>
        <v/>
      </c>
      <c r="Y272" t="str">
        <f t="shared" si="228"/>
        <v>Irányítástechnika, mikrovezérlők (, web)</v>
      </c>
      <c r="Z272" t="str">
        <f t="shared" si="229"/>
        <v/>
      </c>
      <c r="AA272" t="str">
        <f t="shared" si="230"/>
        <v/>
      </c>
      <c r="AB272" t="str">
        <f t="shared" si="231"/>
        <v/>
      </c>
      <c r="AC272" t="str">
        <f t="shared" si="232"/>
        <v/>
      </c>
      <c r="AD272" t="str">
        <f t="shared" si="233"/>
        <v/>
      </c>
      <c r="AE272" t="str">
        <f t="shared" si="234"/>
        <v/>
      </c>
      <c r="AF272" t="str">
        <f t="shared" si="235"/>
        <v/>
      </c>
      <c r="AG272" t="str">
        <f t="shared" si="236"/>
        <v/>
      </c>
      <c r="AH272" t="str">
        <f t="shared" si="237"/>
        <v/>
      </c>
      <c r="AI272" t="str">
        <f t="shared" si="238"/>
        <v/>
      </c>
      <c r="AJ272" t="str">
        <f t="shared" si="239"/>
        <v/>
      </c>
      <c r="AK272" t="str">
        <f t="shared" si="240"/>
        <v/>
      </c>
      <c r="AL272" t="str">
        <f t="shared" si="241"/>
        <v>2216</v>
      </c>
      <c r="AM272" t="str">
        <f t="shared" si="242"/>
        <v/>
      </c>
      <c r="AN272" t="str">
        <f t="shared" si="243"/>
        <v/>
      </c>
      <c r="AO272" t="str">
        <f t="shared" si="244"/>
        <v/>
      </c>
      <c r="AP272" t="str">
        <f t="shared" si="245"/>
        <v/>
      </c>
      <c r="AQ272" t="str">
        <f t="shared" si="246"/>
        <v/>
      </c>
      <c r="AR272" t="str">
        <f t="shared" si="247"/>
        <v/>
      </c>
      <c r="AS272" t="str">
        <f t="shared" si="248"/>
        <v/>
      </c>
      <c r="AT272" t="str">
        <f t="shared" si="249"/>
        <v/>
      </c>
      <c r="AU272" t="str">
        <f t="shared" si="250"/>
        <v/>
      </c>
      <c r="AV272" t="str">
        <f t="shared" si="251"/>
        <v/>
      </c>
      <c r="AW272" t="str">
        <f t="shared" si="252"/>
        <v/>
      </c>
      <c r="AX272" t="str">
        <f t="shared" si="253"/>
        <v>Irányítástechnika, mikrovezérlők (215, web)</v>
      </c>
      <c r="AY272" s="2">
        <v>221</v>
      </c>
      <c r="AZ272" s="2">
        <v>6</v>
      </c>
      <c r="BA272" s="18">
        <f>VLOOKUP(AY272,segéd!$F$9:$G$38,2,FALSE)</f>
        <v>46074</v>
      </c>
      <c r="BB272" s="2" t="str">
        <f>VLOOKUP(AZ272,segéd!$F$1:$G$7,2,FALSE)</f>
        <v>17.00-18.30</v>
      </c>
      <c r="BC272" t="s">
        <v>127</v>
      </c>
      <c r="BD272" t="s">
        <v>179</v>
      </c>
      <c r="BE272" t="s">
        <v>164</v>
      </c>
      <c r="BG272" s="2">
        <v>215</v>
      </c>
      <c r="BH272" s="2" t="s">
        <v>66</v>
      </c>
      <c r="BI272" s="30" t="s">
        <v>1949</v>
      </c>
      <c r="BJ272" s="2">
        <f t="shared" si="254"/>
        <v>46</v>
      </c>
      <c r="BK272" s="2" t="str">
        <f>IF(BF272="","",VLOOKUP(BC272,segéd!O:P,2,FALSE))</f>
        <v/>
      </c>
      <c r="BL272" s="2">
        <f>IF(BG272="","",VLOOKUP(BC272,segéd!T:U,2,FALSE))</f>
        <v>46</v>
      </c>
      <c r="BM272" s="2"/>
      <c r="BN272" s="2"/>
      <c r="BO272" s="2"/>
      <c r="BP272" s="2"/>
      <c r="BQ272" s="2"/>
      <c r="BR272" s="2"/>
      <c r="BS272" s="2"/>
      <c r="BT272" s="2"/>
      <c r="BU272" s="2"/>
      <c r="BZ272" s="2"/>
      <c r="CA272" s="2"/>
      <c r="CD272" s="2"/>
      <c r="CE272" s="2"/>
      <c r="CF272" s="19"/>
      <c r="CG272" s="2"/>
      <c r="CJ272" s="2"/>
      <c r="CP272" s="2"/>
      <c r="CQ272" s="2">
        <v>59</v>
      </c>
      <c r="CR272" s="2"/>
      <c r="CS272" s="2"/>
      <c r="CU272" s="2"/>
      <c r="CV272" s="2"/>
      <c r="DA272" s="19"/>
    </row>
    <row r="273" spans="1:105" x14ac:dyDescent="0.3">
      <c r="A273" t="str">
        <f t="shared" si="204"/>
        <v>otthon2276</v>
      </c>
      <c r="B273" t="str">
        <f t="shared" si="205"/>
        <v>Angol gazdasági szaknyelv I. (otthonról web) 8</v>
      </c>
      <c r="C273" t="str">
        <f t="shared" si="206"/>
        <v>otthon2276</v>
      </c>
      <c r="D273" t="str">
        <f t="shared" si="207"/>
        <v>Angol gazdasági szaknyelv I. (otthonról web) 7</v>
      </c>
      <c r="E273" t="str">
        <f t="shared" si="208"/>
        <v>Balog Mónika2276</v>
      </c>
      <c r="F273" s="24" t="str">
        <f t="shared" si="209"/>
        <v>Angol gazdasági szaknyelv I. (Bp. otthonTb. otthon, otthonról web)</v>
      </c>
      <c r="G273" t="str">
        <f t="shared" si="210"/>
        <v>2276</v>
      </c>
      <c r="H273" t="str">
        <f t="shared" si="211"/>
        <v>2276</v>
      </c>
      <c r="I273" t="str">
        <f t="shared" si="212"/>
        <v/>
      </c>
      <c r="J273" t="str">
        <f t="shared" si="213"/>
        <v/>
      </c>
      <c r="K273" t="str">
        <f t="shared" si="214"/>
        <v/>
      </c>
      <c r="L273" t="str">
        <f t="shared" si="215"/>
        <v/>
      </c>
      <c r="M273" t="str">
        <f t="shared" si="216"/>
        <v/>
      </c>
      <c r="N273" t="str">
        <f t="shared" si="217"/>
        <v/>
      </c>
      <c r="O273" t="str">
        <f t="shared" si="218"/>
        <v/>
      </c>
      <c r="P273" t="str">
        <f t="shared" si="219"/>
        <v/>
      </c>
      <c r="Q273" t="str">
        <f t="shared" si="220"/>
        <v/>
      </c>
      <c r="R273" t="str">
        <f t="shared" si="221"/>
        <v/>
      </c>
      <c r="S273" t="str">
        <f t="shared" si="222"/>
        <v/>
      </c>
      <c r="T273" t="str">
        <f t="shared" si="223"/>
        <v/>
      </c>
      <c r="U273" t="str">
        <f t="shared" si="224"/>
        <v/>
      </c>
      <c r="V273" t="str">
        <f t="shared" si="225"/>
        <v/>
      </c>
      <c r="W273" t="str">
        <f t="shared" si="226"/>
        <v/>
      </c>
      <c r="X273" t="str">
        <f t="shared" si="227"/>
        <v/>
      </c>
      <c r="Y273" t="str">
        <f t="shared" si="228"/>
        <v>Angol gazdasági szaknyelv I. (otthon, otthonról web)</v>
      </c>
      <c r="Z273" t="str">
        <f t="shared" si="229"/>
        <v>2276</v>
      </c>
      <c r="AA273" t="str">
        <f t="shared" si="230"/>
        <v/>
      </c>
      <c r="AB273" t="str">
        <f t="shared" si="231"/>
        <v/>
      </c>
      <c r="AC273" t="str">
        <f t="shared" si="232"/>
        <v/>
      </c>
      <c r="AD273" t="str">
        <f t="shared" si="233"/>
        <v/>
      </c>
      <c r="AE273" t="str">
        <f t="shared" si="234"/>
        <v/>
      </c>
      <c r="AF273" t="str">
        <f t="shared" si="235"/>
        <v/>
      </c>
      <c r="AG273" t="str">
        <f t="shared" si="236"/>
        <v/>
      </c>
      <c r="AH273" t="str">
        <f t="shared" si="237"/>
        <v/>
      </c>
      <c r="AI273" t="str">
        <f t="shared" si="238"/>
        <v/>
      </c>
      <c r="AJ273" t="str">
        <f t="shared" si="239"/>
        <v/>
      </c>
      <c r="AK273" t="str">
        <f t="shared" si="240"/>
        <v/>
      </c>
      <c r="AL273" t="str">
        <f t="shared" si="241"/>
        <v/>
      </c>
      <c r="AM273" t="str">
        <f t="shared" si="242"/>
        <v/>
      </c>
      <c r="AN273" t="str">
        <f t="shared" si="243"/>
        <v/>
      </c>
      <c r="AO273" t="str">
        <f t="shared" si="244"/>
        <v/>
      </c>
      <c r="AP273" t="str">
        <f t="shared" si="245"/>
        <v/>
      </c>
      <c r="AQ273" t="str">
        <f t="shared" si="246"/>
        <v/>
      </c>
      <c r="AR273" t="str">
        <f t="shared" si="247"/>
        <v/>
      </c>
      <c r="AS273" t="str">
        <f t="shared" si="248"/>
        <v/>
      </c>
      <c r="AT273" t="str">
        <f t="shared" si="249"/>
        <v/>
      </c>
      <c r="AU273" t="str">
        <f t="shared" si="250"/>
        <v/>
      </c>
      <c r="AV273" t="str">
        <f t="shared" si="251"/>
        <v/>
      </c>
      <c r="AW273" t="str">
        <f t="shared" si="252"/>
        <v/>
      </c>
      <c r="AX273" t="str">
        <f t="shared" si="253"/>
        <v>Angol gazdasági szaknyelv I. (otthon, otthonról web)</v>
      </c>
      <c r="AY273" s="2">
        <v>227</v>
      </c>
      <c r="AZ273" s="2">
        <v>6</v>
      </c>
      <c r="BA273" s="18">
        <f>VLOOKUP(AY273,segéd!$F$9:$G$38,2,FALSE)</f>
        <v>46080</v>
      </c>
      <c r="BB273" s="2" t="str">
        <f>VLOOKUP(AZ273,segéd!$F$1:$G$7,2,FALSE)</f>
        <v>17.00-18.30</v>
      </c>
      <c r="BC273" t="s">
        <v>1489</v>
      </c>
      <c r="BD273" t="s">
        <v>85</v>
      </c>
      <c r="BE273" t="s">
        <v>167</v>
      </c>
      <c r="BF273" s="19" t="s">
        <v>484</v>
      </c>
      <c r="BG273" s="2" t="s">
        <v>484</v>
      </c>
      <c r="BH273" s="2" t="s">
        <v>485</v>
      </c>
      <c r="BI273" s="30" t="s">
        <v>2048</v>
      </c>
      <c r="BJ273" s="2">
        <f t="shared" si="254"/>
        <v>15</v>
      </c>
      <c r="BK273" s="2">
        <f>IF(BF273="","",VLOOKUP(BC273,segéd!O:P,2,FALSE))</f>
        <v>8</v>
      </c>
      <c r="BL273" s="2">
        <f>IF(BG273="","",VLOOKUP(BC273,segéd!T:U,2,FALSE))</f>
        <v>7</v>
      </c>
      <c r="BM273" s="2">
        <v>0</v>
      </c>
      <c r="BN273" s="2">
        <v>0</v>
      </c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>
        <v>5</v>
      </c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Y273" s="2"/>
    </row>
    <row r="274" spans="1:105" x14ac:dyDescent="0.3">
      <c r="A274" t="str">
        <f t="shared" si="204"/>
        <v>otthon2276</v>
      </c>
      <c r="B274" t="str">
        <f t="shared" si="205"/>
        <v>Angol gazdasági szaknyelv II., 2. csop. (otthonról web) 20</v>
      </c>
      <c r="C274" t="str">
        <f t="shared" si="206"/>
        <v>2276</v>
      </c>
      <c r="D274" t="str">
        <f t="shared" si="207"/>
        <v xml:space="preserve">Angol gazdasági szaknyelv II., 2. csop. (otthonról web) </v>
      </c>
      <c r="E274" t="str">
        <f t="shared" si="208"/>
        <v>Ferencz-Antal Klára2276</v>
      </c>
      <c r="F274" s="24" t="str">
        <f t="shared" si="209"/>
        <v>Angol gazdasági szaknyelv II., 2. csop. (Bp. otthon, otthonról web)</v>
      </c>
      <c r="G274" t="str">
        <f t="shared" si="210"/>
        <v>2276</v>
      </c>
      <c r="H274" t="str">
        <f t="shared" si="211"/>
        <v>2276</v>
      </c>
      <c r="I274" t="str">
        <f t="shared" si="212"/>
        <v/>
      </c>
      <c r="J274" t="str">
        <f t="shared" si="213"/>
        <v/>
      </c>
      <c r="K274" t="str">
        <f t="shared" si="214"/>
        <v/>
      </c>
      <c r="L274" t="str">
        <f t="shared" si="215"/>
        <v/>
      </c>
      <c r="M274" t="str">
        <f t="shared" si="216"/>
        <v/>
      </c>
      <c r="N274" t="str">
        <f t="shared" si="217"/>
        <v/>
      </c>
      <c r="O274" t="str">
        <f t="shared" si="218"/>
        <v/>
      </c>
      <c r="P274" t="str">
        <f t="shared" si="219"/>
        <v/>
      </c>
      <c r="Q274" t="str">
        <f t="shared" si="220"/>
        <v/>
      </c>
      <c r="R274" t="str">
        <f t="shared" si="221"/>
        <v/>
      </c>
      <c r="S274" t="str">
        <f t="shared" si="222"/>
        <v/>
      </c>
      <c r="T274" t="str">
        <f t="shared" si="223"/>
        <v/>
      </c>
      <c r="U274" t="str">
        <f t="shared" si="224"/>
        <v/>
      </c>
      <c r="V274" t="str">
        <f t="shared" si="225"/>
        <v/>
      </c>
      <c r="W274" t="str">
        <f t="shared" si="226"/>
        <v/>
      </c>
      <c r="X274" t="str">
        <f t="shared" si="227"/>
        <v/>
      </c>
      <c r="Y274" t="str">
        <f t="shared" si="228"/>
        <v>Angol gazdasági szaknyelv II., 2. csop. (otthon, otthonról web)</v>
      </c>
      <c r="Z274" t="str">
        <f t="shared" si="229"/>
        <v/>
      </c>
      <c r="AA274" t="str">
        <f t="shared" si="230"/>
        <v/>
      </c>
      <c r="AB274" t="str">
        <f t="shared" si="231"/>
        <v/>
      </c>
      <c r="AC274" t="str">
        <f t="shared" si="232"/>
        <v/>
      </c>
      <c r="AD274" t="str">
        <f t="shared" si="233"/>
        <v/>
      </c>
      <c r="AE274" t="str">
        <f t="shared" si="234"/>
        <v/>
      </c>
      <c r="AF274" t="str">
        <f t="shared" si="235"/>
        <v/>
      </c>
      <c r="AG274" t="str">
        <f t="shared" si="236"/>
        <v/>
      </c>
      <c r="AH274" t="str">
        <f t="shared" si="237"/>
        <v/>
      </c>
      <c r="AI274" t="str">
        <f t="shared" si="238"/>
        <v/>
      </c>
      <c r="AJ274" t="str">
        <f t="shared" si="239"/>
        <v/>
      </c>
      <c r="AK274" t="str">
        <f t="shared" si="240"/>
        <v/>
      </c>
      <c r="AL274" t="str">
        <f t="shared" si="241"/>
        <v/>
      </c>
      <c r="AM274" t="str">
        <f t="shared" si="242"/>
        <v/>
      </c>
      <c r="AN274" t="str">
        <f t="shared" si="243"/>
        <v/>
      </c>
      <c r="AO274" t="str">
        <f t="shared" si="244"/>
        <v/>
      </c>
      <c r="AP274" t="str">
        <f t="shared" si="245"/>
        <v/>
      </c>
      <c r="AQ274" t="str">
        <f t="shared" si="246"/>
        <v/>
      </c>
      <c r="AR274" t="str">
        <f t="shared" si="247"/>
        <v/>
      </c>
      <c r="AS274" t="str">
        <f t="shared" si="248"/>
        <v/>
      </c>
      <c r="AT274" t="str">
        <f t="shared" si="249"/>
        <v/>
      </c>
      <c r="AU274" t="str">
        <f t="shared" si="250"/>
        <v/>
      </c>
      <c r="AV274" t="str">
        <f t="shared" si="251"/>
        <v/>
      </c>
      <c r="AW274" t="str">
        <f t="shared" si="252"/>
        <v/>
      </c>
      <c r="AX274" t="str">
        <f t="shared" si="253"/>
        <v>Angol gazdasági szaknyelv II., 2. csop. (, otthonról web)</v>
      </c>
      <c r="AY274" s="2">
        <v>227</v>
      </c>
      <c r="AZ274" s="2">
        <v>6</v>
      </c>
      <c r="BA274" s="18">
        <f>VLOOKUP(AY274,segéd!$F$9:$G$38,2,FALSE)</f>
        <v>46080</v>
      </c>
      <c r="BB274" s="2" t="str">
        <f>VLOOKUP(AZ274,segéd!$F$1:$G$7,2,FALSE)</f>
        <v>17.00-18.30</v>
      </c>
      <c r="BC274" t="s">
        <v>253</v>
      </c>
      <c r="BD274" t="s">
        <v>309</v>
      </c>
      <c r="BE274" t="s">
        <v>165</v>
      </c>
      <c r="BF274" s="19" t="s">
        <v>484</v>
      </c>
      <c r="BH274" s="19" t="s">
        <v>485</v>
      </c>
      <c r="BI274" s="30" t="s">
        <v>1956</v>
      </c>
      <c r="BJ274" s="2">
        <f t="shared" si="254"/>
        <v>20</v>
      </c>
      <c r="BK274" s="2">
        <f>IF(BF274="","",VLOOKUP(BC274,segéd!O:P,2,FALSE))</f>
        <v>20</v>
      </c>
      <c r="BL274" s="2" t="str">
        <f>IF(BG274="","",VLOOKUP(BC274,segéd!T:U,2,FALSE))</f>
        <v/>
      </c>
      <c r="BM274" s="2">
        <v>19</v>
      </c>
      <c r="BN274" s="2">
        <v>3</v>
      </c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H274" s="2"/>
      <c r="CI274" s="2"/>
      <c r="CJ274" s="2"/>
      <c r="CK274" s="2"/>
      <c r="CL274" s="2"/>
      <c r="CM274" s="2"/>
      <c r="CN274" s="2"/>
      <c r="CO274" s="2"/>
      <c r="CP274" s="2"/>
      <c r="CR274" s="2"/>
      <c r="CS274" s="2"/>
      <c r="CT274" s="2"/>
      <c r="CU274" s="2"/>
      <c r="CV274" s="2"/>
      <c r="CY274" s="2"/>
    </row>
    <row r="275" spans="1:105" x14ac:dyDescent="0.3">
      <c r="A275" t="str">
        <f t="shared" si="204"/>
        <v>otthon2276</v>
      </c>
      <c r="B275" t="str">
        <f t="shared" si="205"/>
        <v>Ellátásilánc-menedzsment esettan. (otthonról web) 10</v>
      </c>
      <c r="C275" t="str">
        <f t="shared" si="206"/>
        <v>2276</v>
      </c>
      <c r="D275" t="str">
        <f t="shared" si="207"/>
        <v xml:space="preserve">Ellátásilánc-menedzsment esettan. (otthonról web) </v>
      </c>
      <c r="E275" t="str">
        <f t="shared" si="208"/>
        <v>Lakatos Péter2276</v>
      </c>
      <c r="F275" s="24" t="str">
        <f t="shared" si="209"/>
        <v>Ellátásilánc-menedzsment esettan. (Bp. otthon, otthonról web)</v>
      </c>
      <c r="G275" t="str">
        <f t="shared" si="210"/>
        <v/>
      </c>
      <c r="H275" t="str">
        <f t="shared" si="211"/>
        <v/>
      </c>
      <c r="I275" t="str">
        <f t="shared" si="212"/>
        <v/>
      </c>
      <c r="J275" t="str">
        <f t="shared" si="213"/>
        <v/>
      </c>
      <c r="K275" t="str">
        <f t="shared" si="214"/>
        <v>2276</v>
      </c>
      <c r="L275" t="str">
        <f t="shared" si="215"/>
        <v/>
      </c>
      <c r="M275" t="str">
        <f t="shared" si="216"/>
        <v/>
      </c>
      <c r="N275" t="str">
        <f t="shared" si="217"/>
        <v/>
      </c>
      <c r="O275" t="str">
        <f t="shared" si="218"/>
        <v/>
      </c>
      <c r="P275" t="str">
        <f t="shared" si="219"/>
        <v/>
      </c>
      <c r="Q275" t="str">
        <f t="shared" si="220"/>
        <v/>
      </c>
      <c r="R275" t="str">
        <f t="shared" si="221"/>
        <v/>
      </c>
      <c r="S275" t="str">
        <f t="shared" si="222"/>
        <v/>
      </c>
      <c r="T275" t="str">
        <f t="shared" si="223"/>
        <v/>
      </c>
      <c r="U275" t="str">
        <f t="shared" si="224"/>
        <v/>
      </c>
      <c r="V275" t="str">
        <f t="shared" si="225"/>
        <v/>
      </c>
      <c r="W275" t="str">
        <f t="shared" si="226"/>
        <v/>
      </c>
      <c r="X275" t="str">
        <f t="shared" si="227"/>
        <v/>
      </c>
      <c r="Y275" t="str">
        <f t="shared" si="228"/>
        <v>Ellátásilánc-menedzsment esettan. (otthon, otthonról web)</v>
      </c>
      <c r="Z275" t="str">
        <f t="shared" si="229"/>
        <v/>
      </c>
      <c r="AA275" t="str">
        <f t="shared" si="230"/>
        <v/>
      </c>
      <c r="AB275" t="str">
        <f t="shared" si="231"/>
        <v/>
      </c>
      <c r="AC275" t="str">
        <f t="shared" si="232"/>
        <v/>
      </c>
      <c r="AD275" t="str">
        <f t="shared" si="233"/>
        <v/>
      </c>
      <c r="AE275" t="str">
        <f t="shared" si="234"/>
        <v/>
      </c>
      <c r="AF275" t="str">
        <f t="shared" si="235"/>
        <v/>
      </c>
      <c r="AG275" t="str">
        <f t="shared" si="236"/>
        <v/>
      </c>
      <c r="AH275" t="str">
        <f t="shared" si="237"/>
        <v/>
      </c>
      <c r="AI275" t="str">
        <f t="shared" si="238"/>
        <v/>
      </c>
      <c r="AJ275" t="str">
        <f t="shared" si="239"/>
        <v/>
      </c>
      <c r="AK275" t="str">
        <f t="shared" si="240"/>
        <v/>
      </c>
      <c r="AL275" t="str">
        <f t="shared" si="241"/>
        <v/>
      </c>
      <c r="AM275" t="str">
        <f t="shared" si="242"/>
        <v/>
      </c>
      <c r="AN275" t="str">
        <f t="shared" si="243"/>
        <v/>
      </c>
      <c r="AO275" t="str">
        <f t="shared" si="244"/>
        <v/>
      </c>
      <c r="AP275" t="str">
        <f t="shared" si="245"/>
        <v/>
      </c>
      <c r="AQ275" t="str">
        <f t="shared" si="246"/>
        <v/>
      </c>
      <c r="AR275" t="str">
        <f t="shared" si="247"/>
        <v/>
      </c>
      <c r="AS275" t="str">
        <f t="shared" si="248"/>
        <v/>
      </c>
      <c r="AT275" t="str">
        <f t="shared" si="249"/>
        <v/>
      </c>
      <c r="AU275" t="str">
        <f t="shared" si="250"/>
        <v/>
      </c>
      <c r="AV275" t="str">
        <f t="shared" si="251"/>
        <v/>
      </c>
      <c r="AW275" t="str">
        <f t="shared" si="252"/>
        <v/>
      </c>
      <c r="AX275" t="str">
        <f t="shared" si="253"/>
        <v>Ellátásilánc-menedzsment esettan. (, otthonról web)</v>
      </c>
      <c r="AY275" s="2">
        <v>227</v>
      </c>
      <c r="AZ275" s="2">
        <v>6</v>
      </c>
      <c r="BA275" s="18">
        <f>VLOOKUP(AY275,segéd!$F$9:$G$38,2,FALSE)</f>
        <v>46080</v>
      </c>
      <c r="BB275" s="2" t="str">
        <f>VLOOKUP(AZ275,segéd!$F$1:$G$7,2,FALSE)</f>
        <v>17.00-18.30</v>
      </c>
      <c r="BC275" t="s">
        <v>266</v>
      </c>
      <c r="BD275" t="s">
        <v>187</v>
      </c>
      <c r="BE275" t="s">
        <v>175</v>
      </c>
      <c r="BF275" s="19" t="s">
        <v>484</v>
      </c>
      <c r="BH275" s="19" t="s">
        <v>485</v>
      </c>
      <c r="BI275" s="30" t="s">
        <v>1999</v>
      </c>
      <c r="BJ275" s="2">
        <f t="shared" si="254"/>
        <v>10</v>
      </c>
      <c r="BK275" s="2">
        <f>IF(BF275="","",VLOOKUP(BC275,segéd!O:P,2,FALSE))</f>
        <v>10</v>
      </c>
      <c r="BL275" s="2" t="str">
        <f>IF(BG275="","",VLOOKUP(BC275,segéd!T:U,2,FALSE))</f>
        <v/>
      </c>
      <c r="BM275" s="2"/>
      <c r="BN275" s="2"/>
      <c r="BO275" s="2"/>
      <c r="BP275" s="2"/>
      <c r="BQ275" s="2">
        <v>12</v>
      </c>
      <c r="BR275" s="2"/>
      <c r="BS275" s="2"/>
      <c r="BT275" s="2"/>
      <c r="BU275" s="2"/>
      <c r="BW275" s="2"/>
      <c r="BX275" s="2"/>
      <c r="BY275" s="2"/>
      <c r="CD275" s="2"/>
      <c r="CH275" s="2"/>
      <c r="CK275" s="2"/>
      <c r="CN275" s="2"/>
      <c r="CP275" s="2"/>
      <c r="CR275" s="2"/>
      <c r="CS275" s="2"/>
      <c r="CU275" s="2"/>
      <c r="CV275" s="2"/>
    </row>
    <row r="276" spans="1:105" x14ac:dyDescent="0.3">
      <c r="A276" t="str">
        <f t="shared" si="204"/>
        <v>2276</v>
      </c>
      <c r="B276" t="str">
        <f t="shared" si="205"/>
        <v xml:space="preserve">Fizikai alapismeretek (web) </v>
      </c>
      <c r="C276" t="str">
        <f t="shared" si="206"/>
        <v>2152276</v>
      </c>
      <c r="D276" t="str">
        <f t="shared" si="207"/>
        <v>Fizikai alapismeretek (web) 26</v>
      </c>
      <c r="E276" t="str">
        <f t="shared" si="208"/>
        <v>Lábszki József2276</v>
      </c>
      <c r="F276" s="24" t="str">
        <f t="shared" si="209"/>
        <v>Fizikai alapismeretek (Tb. 215, web)</v>
      </c>
      <c r="G276" t="str">
        <f t="shared" si="210"/>
        <v/>
      </c>
      <c r="H276" t="str">
        <f t="shared" si="211"/>
        <v/>
      </c>
      <c r="I276" t="str">
        <f t="shared" si="212"/>
        <v/>
      </c>
      <c r="J276" t="str">
        <f t="shared" si="213"/>
        <v/>
      </c>
      <c r="K276" t="str">
        <f t="shared" si="214"/>
        <v/>
      </c>
      <c r="L276" t="str">
        <f t="shared" si="215"/>
        <v/>
      </c>
      <c r="M276" t="str">
        <f t="shared" si="216"/>
        <v/>
      </c>
      <c r="N276" t="str">
        <f t="shared" si="217"/>
        <v/>
      </c>
      <c r="O276" t="str">
        <f t="shared" si="218"/>
        <v/>
      </c>
      <c r="P276" t="str">
        <f t="shared" si="219"/>
        <v/>
      </c>
      <c r="Q276" t="str">
        <f t="shared" si="220"/>
        <v/>
      </c>
      <c r="R276" t="str">
        <f t="shared" si="221"/>
        <v/>
      </c>
      <c r="S276" t="str">
        <f t="shared" si="222"/>
        <v/>
      </c>
      <c r="T276" t="str">
        <f t="shared" si="223"/>
        <v/>
      </c>
      <c r="U276" t="str">
        <f t="shared" si="224"/>
        <v/>
      </c>
      <c r="V276" t="str">
        <f t="shared" si="225"/>
        <v/>
      </c>
      <c r="W276" t="str">
        <f t="shared" si="226"/>
        <v/>
      </c>
      <c r="X276" t="str">
        <f t="shared" si="227"/>
        <v/>
      </c>
      <c r="Y276" t="str">
        <f t="shared" si="228"/>
        <v>Fizikai alapismeretek (, web)</v>
      </c>
      <c r="Z276" t="str">
        <f t="shared" si="229"/>
        <v/>
      </c>
      <c r="AA276" t="str">
        <f t="shared" si="230"/>
        <v/>
      </c>
      <c r="AB276" t="str">
        <f t="shared" si="231"/>
        <v>2276</v>
      </c>
      <c r="AC276" t="str">
        <f t="shared" si="232"/>
        <v>2276</v>
      </c>
      <c r="AD276" t="str">
        <f t="shared" si="233"/>
        <v/>
      </c>
      <c r="AE276" t="str">
        <f t="shared" si="234"/>
        <v/>
      </c>
      <c r="AF276" t="str">
        <f t="shared" si="235"/>
        <v/>
      </c>
      <c r="AG276" t="str">
        <f t="shared" si="236"/>
        <v/>
      </c>
      <c r="AH276" t="str">
        <f t="shared" si="237"/>
        <v/>
      </c>
      <c r="AI276" t="str">
        <f t="shared" si="238"/>
        <v/>
      </c>
      <c r="AJ276" t="str">
        <f t="shared" si="239"/>
        <v/>
      </c>
      <c r="AK276" t="str">
        <f t="shared" si="240"/>
        <v/>
      </c>
      <c r="AL276" t="str">
        <f t="shared" si="241"/>
        <v/>
      </c>
      <c r="AM276" t="str">
        <f t="shared" si="242"/>
        <v/>
      </c>
      <c r="AN276" t="str">
        <f t="shared" si="243"/>
        <v/>
      </c>
      <c r="AO276" t="str">
        <f t="shared" si="244"/>
        <v/>
      </c>
      <c r="AP276" t="str">
        <f t="shared" si="245"/>
        <v/>
      </c>
      <c r="AQ276" t="str">
        <f t="shared" si="246"/>
        <v/>
      </c>
      <c r="AR276" t="str">
        <f t="shared" si="247"/>
        <v/>
      </c>
      <c r="AS276" t="str">
        <f t="shared" si="248"/>
        <v/>
      </c>
      <c r="AT276" t="str">
        <f t="shared" si="249"/>
        <v/>
      </c>
      <c r="AU276" t="str">
        <f t="shared" si="250"/>
        <v/>
      </c>
      <c r="AV276" t="str">
        <f t="shared" si="251"/>
        <v/>
      </c>
      <c r="AW276" t="str">
        <f t="shared" si="252"/>
        <v/>
      </c>
      <c r="AX276" t="str">
        <f t="shared" si="253"/>
        <v>Fizikai alapismeretek (215, web)</v>
      </c>
      <c r="AY276" s="2">
        <v>227</v>
      </c>
      <c r="AZ276" s="2">
        <v>6</v>
      </c>
      <c r="BA276" s="18">
        <f>VLOOKUP(AY276,segéd!$F$9:$G$38,2,FALSE)</f>
        <v>46080</v>
      </c>
      <c r="BB276" s="2" t="str">
        <f>VLOOKUP(AZ276,segéd!$F$1:$G$7,2,FALSE)</f>
        <v>17.00-18.30</v>
      </c>
      <c r="BC276" t="s">
        <v>269</v>
      </c>
      <c r="BD276" t="s">
        <v>268</v>
      </c>
      <c r="BE276" t="s">
        <v>164</v>
      </c>
      <c r="BG276" s="2">
        <v>215</v>
      </c>
      <c r="BH276" s="2" t="s">
        <v>66</v>
      </c>
      <c r="BI276" s="30" t="s">
        <v>1917</v>
      </c>
      <c r="BJ276" s="2">
        <f t="shared" si="254"/>
        <v>26</v>
      </c>
      <c r="BK276" s="2" t="str">
        <f>IF(BF276="","",VLOOKUP(BC276,segéd!O:P,2,FALSE))</f>
        <v/>
      </c>
      <c r="BL276" s="2">
        <f>IF(BG276="","",VLOOKUP(BC276,segéd!T:U,2,FALSE))</f>
        <v>26</v>
      </c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G276" s="2">
        <v>19</v>
      </c>
      <c r="CH276" s="2">
        <v>19</v>
      </c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Y276" s="2"/>
    </row>
    <row r="277" spans="1:105" x14ac:dyDescent="0.3">
      <c r="A277" t="str">
        <f t="shared" si="204"/>
        <v>2276</v>
      </c>
      <c r="B277" t="str">
        <f t="shared" si="205"/>
        <v xml:space="preserve">Optikai- és látórendszerek (web) </v>
      </c>
      <c r="C277" t="str">
        <f t="shared" si="206"/>
        <v>2122276</v>
      </c>
      <c r="D277" t="str">
        <f t="shared" si="207"/>
        <v>Optikai- és látórendszerek (web) 77</v>
      </c>
      <c r="E277" t="str">
        <f t="shared" si="208"/>
        <v>Janóczki Mihály2276</v>
      </c>
      <c r="F277" s="24" t="str">
        <f t="shared" si="209"/>
        <v>Optikai- és látórendszerek (Tb. 212, web)</v>
      </c>
      <c r="G277" t="str">
        <f t="shared" si="210"/>
        <v/>
      </c>
      <c r="H277" t="str">
        <f t="shared" si="211"/>
        <v/>
      </c>
      <c r="I277" t="str">
        <f t="shared" si="212"/>
        <v/>
      </c>
      <c r="J277" t="str">
        <f t="shared" si="213"/>
        <v/>
      </c>
      <c r="K277" t="str">
        <f t="shared" si="214"/>
        <v/>
      </c>
      <c r="L277" t="str">
        <f t="shared" si="215"/>
        <v/>
      </c>
      <c r="M277" t="str">
        <f t="shared" si="216"/>
        <v/>
      </c>
      <c r="N277" t="str">
        <f t="shared" si="217"/>
        <v/>
      </c>
      <c r="O277" t="str">
        <f t="shared" si="218"/>
        <v/>
      </c>
      <c r="P277" t="str">
        <f t="shared" si="219"/>
        <v/>
      </c>
      <c r="Q277" t="str">
        <f t="shared" si="220"/>
        <v/>
      </c>
      <c r="R277" t="str">
        <f t="shared" si="221"/>
        <v/>
      </c>
      <c r="S277" t="str">
        <f t="shared" si="222"/>
        <v/>
      </c>
      <c r="T277" t="str">
        <f t="shared" si="223"/>
        <v/>
      </c>
      <c r="U277" t="str">
        <f t="shared" si="224"/>
        <v/>
      </c>
      <c r="V277" t="str">
        <f t="shared" si="225"/>
        <v/>
      </c>
      <c r="W277" t="str">
        <f t="shared" si="226"/>
        <v/>
      </c>
      <c r="X277" t="str">
        <f t="shared" si="227"/>
        <v/>
      </c>
      <c r="Y277" t="str">
        <f t="shared" si="228"/>
        <v>Optikai- és látórendszerek (, web)</v>
      </c>
      <c r="Z277" t="str">
        <f t="shared" si="229"/>
        <v/>
      </c>
      <c r="AA277" t="str">
        <f t="shared" si="230"/>
        <v/>
      </c>
      <c r="AB277" t="str">
        <f t="shared" si="231"/>
        <v/>
      </c>
      <c r="AC277" t="str">
        <f t="shared" si="232"/>
        <v/>
      </c>
      <c r="AD277" t="str">
        <f t="shared" si="233"/>
        <v/>
      </c>
      <c r="AE277" t="str">
        <f t="shared" si="234"/>
        <v/>
      </c>
      <c r="AF277" t="str">
        <f t="shared" si="235"/>
        <v/>
      </c>
      <c r="AG277" t="str">
        <f t="shared" si="236"/>
        <v/>
      </c>
      <c r="AH277" t="str">
        <f t="shared" si="237"/>
        <v/>
      </c>
      <c r="AI277" t="str">
        <f t="shared" si="238"/>
        <v/>
      </c>
      <c r="AJ277" t="str">
        <f t="shared" si="239"/>
        <v/>
      </c>
      <c r="AK277" t="str">
        <f t="shared" si="240"/>
        <v/>
      </c>
      <c r="AL277" t="str">
        <f t="shared" si="241"/>
        <v>2276</v>
      </c>
      <c r="AM277" t="str">
        <f t="shared" si="242"/>
        <v/>
      </c>
      <c r="AN277" t="str">
        <f t="shared" si="243"/>
        <v/>
      </c>
      <c r="AO277" t="str">
        <f t="shared" si="244"/>
        <v/>
      </c>
      <c r="AP277" t="str">
        <f t="shared" si="245"/>
        <v/>
      </c>
      <c r="AQ277" t="str">
        <f t="shared" si="246"/>
        <v/>
      </c>
      <c r="AR277" t="str">
        <f t="shared" si="247"/>
        <v/>
      </c>
      <c r="AS277" t="str">
        <f t="shared" si="248"/>
        <v/>
      </c>
      <c r="AT277" t="str">
        <f t="shared" si="249"/>
        <v/>
      </c>
      <c r="AU277" t="str">
        <f t="shared" si="250"/>
        <v/>
      </c>
      <c r="AV277" t="str">
        <f t="shared" si="251"/>
        <v/>
      </c>
      <c r="AW277" t="str">
        <f t="shared" si="252"/>
        <v/>
      </c>
      <c r="AX277" t="str">
        <f t="shared" si="253"/>
        <v>Optikai- és látórendszerek (212, web)</v>
      </c>
      <c r="AY277" s="2">
        <v>227</v>
      </c>
      <c r="AZ277" s="2">
        <v>6</v>
      </c>
      <c r="BA277" s="18">
        <f>VLOOKUP(AY277,segéd!$F$9:$G$38,2,FALSE)</f>
        <v>46080</v>
      </c>
      <c r="BB277" s="2" t="str">
        <f>VLOOKUP(AZ277,segéd!$F$1:$G$7,2,FALSE)</f>
        <v>17.00-18.30</v>
      </c>
      <c r="BC277" t="s">
        <v>81</v>
      </c>
      <c r="BD277" s="20" t="s">
        <v>2189</v>
      </c>
      <c r="BE277" t="s">
        <v>164</v>
      </c>
      <c r="BG277" s="2">
        <v>212</v>
      </c>
      <c r="BH277" s="2" t="s">
        <v>66</v>
      </c>
      <c r="BI277" s="30" t="s">
        <v>2000</v>
      </c>
      <c r="BJ277" s="2">
        <f t="shared" si="254"/>
        <v>77</v>
      </c>
      <c r="BK277" s="2" t="str">
        <f>IF(BF277="","",VLOOKUP(BC277,segéd!O:P,2,FALSE))</f>
        <v/>
      </c>
      <c r="BL277" s="2">
        <f>IF(BG277="","",VLOOKUP(BC277,segéd!T:U,2,FALSE))</f>
        <v>77</v>
      </c>
      <c r="BM277" s="2"/>
      <c r="BN277" s="2"/>
      <c r="BO277" s="2"/>
      <c r="BP277" s="2"/>
      <c r="BQ277" s="2"/>
      <c r="BR277" s="2"/>
      <c r="BS277" s="2"/>
      <c r="BT277" s="2"/>
      <c r="BU277" s="2"/>
      <c r="BZ277" s="2"/>
      <c r="CA277" s="2"/>
      <c r="CD277" s="2"/>
      <c r="CE277" s="2"/>
      <c r="CF277" s="19"/>
      <c r="CG277" s="2"/>
      <c r="CJ277" s="2"/>
      <c r="CP277" s="2"/>
      <c r="CQ277" s="2">
        <v>59</v>
      </c>
      <c r="CR277" s="2"/>
      <c r="CS277" s="2"/>
      <c r="CU277" s="2"/>
      <c r="CV277" s="2"/>
      <c r="DA277" s="19"/>
    </row>
    <row r="278" spans="1:105" x14ac:dyDescent="0.3">
      <c r="A278" t="str">
        <f t="shared" si="204"/>
        <v>otthon2277</v>
      </c>
      <c r="B278" t="str">
        <f t="shared" si="205"/>
        <v>Angol gazdasági szaknyelv I. (otthonról web) 8</v>
      </c>
      <c r="C278" t="str">
        <f t="shared" si="206"/>
        <v>otthon2277</v>
      </c>
      <c r="D278" t="str">
        <f t="shared" si="207"/>
        <v>Angol gazdasági szaknyelv I. (otthonról web) 7</v>
      </c>
      <c r="E278" t="str">
        <f t="shared" si="208"/>
        <v>Balog Mónika2277</v>
      </c>
      <c r="F278" s="24" t="str">
        <f t="shared" si="209"/>
        <v>Angol gazdasági szaknyelv I. (Bp. otthonTb. otthon, otthonról web)</v>
      </c>
      <c r="G278" t="str">
        <f t="shared" si="210"/>
        <v>2277</v>
      </c>
      <c r="H278" t="str">
        <f t="shared" si="211"/>
        <v>2277</v>
      </c>
      <c r="I278" t="str">
        <f t="shared" si="212"/>
        <v/>
      </c>
      <c r="J278" t="str">
        <f t="shared" si="213"/>
        <v/>
      </c>
      <c r="K278" t="str">
        <f t="shared" si="214"/>
        <v/>
      </c>
      <c r="L278" t="str">
        <f t="shared" si="215"/>
        <v/>
      </c>
      <c r="M278" t="str">
        <f t="shared" si="216"/>
        <v/>
      </c>
      <c r="N278" t="str">
        <f t="shared" si="217"/>
        <v/>
      </c>
      <c r="O278" t="str">
        <f t="shared" si="218"/>
        <v/>
      </c>
      <c r="P278" t="str">
        <f t="shared" si="219"/>
        <v/>
      </c>
      <c r="Q278" t="str">
        <f t="shared" si="220"/>
        <v/>
      </c>
      <c r="R278" t="str">
        <f t="shared" si="221"/>
        <v/>
      </c>
      <c r="S278" t="str">
        <f t="shared" si="222"/>
        <v/>
      </c>
      <c r="T278" t="str">
        <f t="shared" si="223"/>
        <v/>
      </c>
      <c r="U278" t="str">
        <f t="shared" si="224"/>
        <v/>
      </c>
      <c r="V278" t="str">
        <f t="shared" si="225"/>
        <v/>
      </c>
      <c r="W278" t="str">
        <f t="shared" si="226"/>
        <v/>
      </c>
      <c r="X278" t="str">
        <f t="shared" si="227"/>
        <v/>
      </c>
      <c r="Y278" t="str">
        <f t="shared" si="228"/>
        <v>Angol gazdasági szaknyelv I. (otthon, otthonról web)</v>
      </c>
      <c r="Z278" t="str">
        <f t="shared" si="229"/>
        <v>2277</v>
      </c>
      <c r="AA278" t="str">
        <f t="shared" si="230"/>
        <v/>
      </c>
      <c r="AB278" t="str">
        <f t="shared" si="231"/>
        <v/>
      </c>
      <c r="AC278" t="str">
        <f t="shared" si="232"/>
        <v/>
      </c>
      <c r="AD278" t="str">
        <f t="shared" si="233"/>
        <v/>
      </c>
      <c r="AE278" t="str">
        <f t="shared" si="234"/>
        <v/>
      </c>
      <c r="AF278" t="str">
        <f t="shared" si="235"/>
        <v/>
      </c>
      <c r="AG278" t="str">
        <f t="shared" si="236"/>
        <v/>
      </c>
      <c r="AH278" t="str">
        <f t="shared" si="237"/>
        <v/>
      </c>
      <c r="AI278" t="str">
        <f t="shared" si="238"/>
        <v/>
      </c>
      <c r="AJ278" t="str">
        <f t="shared" si="239"/>
        <v/>
      </c>
      <c r="AK278" t="str">
        <f t="shared" si="240"/>
        <v/>
      </c>
      <c r="AL278" t="str">
        <f t="shared" si="241"/>
        <v/>
      </c>
      <c r="AM278" t="str">
        <f t="shared" si="242"/>
        <v/>
      </c>
      <c r="AN278" t="str">
        <f t="shared" si="243"/>
        <v/>
      </c>
      <c r="AO278" t="str">
        <f t="shared" si="244"/>
        <v/>
      </c>
      <c r="AP278" t="str">
        <f t="shared" si="245"/>
        <v/>
      </c>
      <c r="AQ278" t="str">
        <f t="shared" si="246"/>
        <v/>
      </c>
      <c r="AR278" t="str">
        <f t="shared" si="247"/>
        <v/>
      </c>
      <c r="AS278" t="str">
        <f t="shared" si="248"/>
        <v/>
      </c>
      <c r="AT278" t="str">
        <f t="shared" si="249"/>
        <v/>
      </c>
      <c r="AU278" t="str">
        <f t="shared" si="250"/>
        <v/>
      </c>
      <c r="AV278" t="str">
        <f t="shared" si="251"/>
        <v/>
      </c>
      <c r="AW278" t="str">
        <f t="shared" si="252"/>
        <v/>
      </c>
      <c r="AX278" t="str">
        <f t="shared" si="253"/>
        <v>Angol gazdasági szaknyelv I. (otthon, otthonról web)</v>
      </c>
      <c r="AY278" s="2">
        <v>227</v>
      </c>
      <c r="AZ278" s="2">
        <v>7</v>
      </c>
      <c r="BA278" s="18">
        <f>VLOOKUP(AY278,segéd!$F$9:$G$38,2,FALSE)</f>
        <v>46080</v>
      </c>
      <c r="BB278" s="2" t="str">
        <f>VLOOKUP(AZ278,segéd!$F$1:$G$7,2,FALSE)</f>
        <v>18.45-20.15</v>
      </c>
      <c r="BC278" t="s">
        <v>1489</v>
      </c>
      <c r="BD278" t="s">
        <v>85</v>
      </c>
      <c r="BE278" t="s">
        <v>167</v>
      </c>
      <c r="BF278" s="19" t="s">
        <v>484</v>
      </c>
      <c r="BG278" s="2" t="s">
        <v>484</v>
      </c>
      <c r="BH278" s="2" t="s">
        <v>485</v>
      </c>
      <c r="BI278" s="30" t="s">
        <v>2048</v>
      </c>
      <c r="BJ278" s="2">
        <f t="shared" si="254"/>
        <v>15</v>
      </c>
      <c r="BK278" s="2">
        <f>IF(BF278="","",VLOOKUP(BC278,segéd!O:P,2,FALSE))</f>
        <v>8</v>
      </c>
      <c r="BL278" s="2">
        <f>IF(BG278="","",VLOOKUP(BC278,segéd!T:U,2,FALSE))</f>
        <v>7</v>
      </c>
      <c r="BM278" s="2">
        <v>0</v>
      </c>
      <c r="BN278" s="2">
        <v>0</v>
      </c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>
        <v>5</v>
      </c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Y278" s="2"/>
    </row>
    <row r="279" spans="1:105" x14ac:dyDescent="0.3">
      <c r="A279" t="str">
        <f t="shared" si="204"/>
        <v>otthon2277</v>
      </c>
      <c r="B279" t="str">
        <f t="shared" si="205"/>
        <v>Angol gazdasági szaknyelv II., 2. csop. (otthonról web) 20</v>
      </c>
      <c r="C279" t="str">
        <f t="shared" si="206"/>
        <v>2277</v>
      </c>
      <c r="D279" t="str">
        <f t="shared" si="207"/>
        <v xml:space="preserve">Angol gazdasági szaknyelv II., 2. csop. (otthonról web) </v>
      </c>
      <c r="E279" t="str">
        <f t="shared" si="208"/>
        <v>Ferencz-Antal Klára2277</v>
      </c>
      <c r="F279" s="24" t="str">
        <f t="shared" si="209"/>
        <v>Angol gazdasági szaknyelv II., 2. csop. (Bp. otthon, otthonról web)</v>
      </c>
      <c r="G279" t="str">
        <f t="shared" si="210"/>
        <v>2277</v>
      </c>
      <c r="H279" t="str">
        <f t="shared" si="211"/>
        <v>2277</v>
      </c>
      <c r="I279" t="str">
        <f t="shared" si="212"/>
        <v/>
      </c>
      <c r="J279" t="str">
        <f t="shared" si="213"/>
        <v/>
      </c>
      <c r="K279" t="str">
        <f t="shared" si="214"/>
        <v/>
      </c>
      <c r="L279" t="str">
        <f t="shared" si="215"/>
        <v/>
      </c>
      <c r="M279" t="str">
        <f t="shared" si="216"/>
        <v/>
      </c>
      <c r="N279" t="str">
        <f t="shared" si="217"/>
        <v/>
      </c>
      <c r="O279" t="str">
        <f t="shared" si="218"/>
        <v/>
      </c>
      <c r="P279" t="str">
        <f t="shared" si="219"/>
        <v/>
      </c>
      <c r="Q279" t="str">
        <f t="shared" si="220"/>
        <v/>
      </c>
      <c r="R279" t="str">
        <f t="shared" si="221"/>
        <v/>
      </c>
      <c r="S279" t="str">
        <f t="shared" si="222"/>
        <v/>
      </c>
      <c r="T279" t="str">
        <f t="shared" si="223"/>
        <v/>
      </c>
      <c r="U279" t="str">
        <f t="shared" si="224"/>
        <v/>
      </c>
      <c r="V279" t="str">
        <f t="shared" si="225"/>
        <v/>
      </c>
      <c r="W279" t="str">
        <f t="shared" si="226"/>
        <v/>
      </c>
      <c r="X279" t="str">
        <f t="shared" si="227"/>
        <v/>
      </c>
      <c r="Y279" t="str">
        <f t="shared" si="228"/>
        <v>Angol gazdasági szaknyelv II., 2. csop. (otthon, otthonról web)</v>
      </c>
      <c r="Z279" t="str">
        <f t="shared" si="229"/>
        <v/>
      </c>
      <c r="AA279" t="str">
        <f t="shared" si="230"/>
        <v/>
      </c>
      <c r="AB279" t="str">
        <f t="shared" si="231"/>
        <v/>
      </c>
      <c r="AC279" t="str">
        <f t="shared" si="232"/>
        <v/>
      </c>
      <c r="AD279" t="str">
        <f t="shared" si="233"/>
        <v/>
      </c>
      <c r="AE279" t="str">
        <f t="shared" si="234"/>
        <v/>
      </c>
      <c r="AF279" t="str">
        <f t="shared" si="235"/>
        <v/>
      </c>
      <c r="AG279" t="str">
        <f t="shared" si="236"/>
        <v/>
      </c>
      <c r="AH279" t="str">
        <f t="shared" si="237"/>
        <v/>
      </c>
      <c r="AI279" t="str">
        <f t="shared" si="238"/>
        <v/>
      </c>
      <c r="AJ279" t="str">
        <f t="shared" si="239"/>
        <v/>
      </c>
      <c r="AK279" t="str">
        <f t="shared" si="240"/>
        <v/>
      </c>
      <c r="AL279" t="str">
        <f t="shared" si="241"/>
        <v/>
      </c>
      <c r="AM279" t="str">
        <f t="shared" si="242"/>
        <v/>
      </c>
      <c r="AN279" t="str">
        <f t="shared" si="243"/>
        <v/>
      </c>
      <c r="AO279" t="str">
        <f t="shared" si="244"/>
        <v/>
      </c>
      <c r="AP279" t="str">
        <f t="shared" si="245"/>
        <v/>
      </c>
      <c r="AQ279" t="str">
        <f t="shared" si="246"/>
        <v/>
      </c>
      <c r="AR279" t="str">
        <f t="shared" si="247"/>
        <v/>
      </c>
      <c r="AS279" t="str">
        <f t="shared" si="248"/>
        <v/>
      </c>
      <c r="AT279" t="str">
        <f t="shared" si="249"/>
        <v/>
      </c>
      <c r="AU279" t="str">
        <f t="shared" si="250"/>
        <v/>
      </c>
      <c r="AV279" t="str">
        <f t="shared" si="251"/>
        <v/>
      </c>
      <c r="AW279" t="str">
        <f t="shared" si="252"/>
        <v/>
      </c>
      <c r="AX279" t="str">
        <f t="shared" si="253"/>
        <v>Angol gazdasági szaknyelv II., 2. csop. (, otthonról web)</v>
      </c>
      <c r="AY279" s="2">
        <v>227</v>
      </c>
      <c r="AZ279" s="2">
        <v>7</v>
      </c>
      <c r="BA279" s="18">
        <f>VLOOKUP(AY279,segéd!$F$9:$G$38,2,FALSE)</f>
        <v>46080</v>
      </c>
      <c r="BB279" s="2" t="str">
        <f>VLOOKUP(AZ279,segéd!$F$1:$G$7,2,FALSE)</f>
        <v>18.45-20.15</v>
      </c>
      <c r="BC279" t="s">
        <v>253</v>
      </c>
      <c r="BD279" t="s">
        <v>309</v>
      </c>
      <c r="BE279" t="s">
        <v>165</v>
      </c>
      <c r="BF279" s="19" t="s">
        <v>484</v>
      </c>
      <c r="BH279" s="19" t="s">
        <v>485</v>
      </c>
      <c r="BI279" s="30" t="s">
        <v>1956</v>
      </c>
      <c r="BJ279" s="2">
        <f t="shared" si="254"/>
        <v>20</v>
      </c>
      <c r="BK279" s="2">
        <f>IF(BF279="","",VLOOKUP(BC279,segéd!O:P,2,FALSE))</f>
        <v>20</v>
      </c>
      <c r="BL279" s="2" t="str">
        <f>IF(BG279="","",VLOOKUP(BC279,segéd!T:U,2,FALSE))</f>
        <v/>
      </c>
      <c r="BM279" s="2">
        <v>19</v>
      </c>
      <c r="BN279" s="2">
        <v>3</v>
      </c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H279" s="2"/>
      <c r="CI279" s="2"/>
      <c r="CJ279" s="2"/>
      <c r="CK279" s="2"/>
      <c r="CL279" s="2"/>
      <c r="CM279" s="2"/>
      <c r="CN279" s="2"/>
      <c r="CO279" s="2"/>
      <c r="CP279" s="2"/>
      <c r="CR279" s="2"/>
      <c r="CS279" s="2"/>
      <c r="CT279" s="2"/>
      <c r="CU279" s="2"/>
      <c r="CV279" s="2"/>
      <c r="CY279" s="2"/>
    </row>
    <row r="280" spans="1:105" x14ac:dyDescent="0.3">
      <c r="A280" t="str">
        <f t="shared" si="204"/>
        <v>otthon2277</v>
      </c>
      <c r="B280" t="str">
        <f t="shared" si="205"/>
        <v>Ellátásilánc-menedzsment esettan. (otthonról web) 10</v>
      </c>
      <c r="C280" t="str">
        <f t="shared" si="206"/>
        <v>2277</v>
      </c>
      <c r="D280" t="str">
        <f t="shared" si="207"/>
        <v xml:space="preserve">Ellátásilánc-menedzsment esettan. (otthonról web) </v>
      </c>
      <c r="E280" t="str">
        <f t="shared" si="208"/>
        <v>Lakatos Péter2277</v>
      </c>
      <c r="F280" s="24" t="str">
        <f t="shared" si="209"/>
        <v>Ellátásilánc-menedzsment esettan. (Bp. otthon, otthonról web)</v>
      </c>
      <c r="G280" t="str">
        <f t="shared" si="210"/>
        <v/>
      </c>
      <c r="H280" t="str">
        <f t="shared" si="211"/>
        <v/>
      </c>
      <c r="I280" t="str">
        <f t="shared" si="212"/>
        <v/>
      </c>
      <c r="J280" t="str">
        <f t="shared" si="213"/>
        <v/>
      </c>
      <c r="K280" t="str">
        <f t="shared" si="214"/>
        <v>2277</v>
      </c>
      <c r="L280" t="str">
        <f t="shared" si="215"/>
        <v/>
      </c>
      <c r="M280" t="str">
        <f t="shared" si="216"/>
        <v/>
      </c>
      <c r="N280" t="str">
        <f t="shared" si="217"/>
        <v/>
      </c>
      <c r="O280" t="str">
        <f t="shared" si="218"/>
        <v/>
      </c>
      <c r="P280" t="str">
        <f t="shared" si="219"/>
        <v/>
      </c>
      <c r="Q280" t="str">
        <f t="shared" si="220"/>
        <v/>
      </c>
      <c r="R280" t="str">
        <f t="shared" si="221"/>
        <v/>
      </c>
      <c r="S280" t="str">
        <f t="shared" si="222"/>
        <v/>
      </c>
      <c r="T280" t="str">
        <f t="shared" si="223"/>
        <v/>
      </c>
      <c r="U280" t="str">
        <f t="shared" si="224"/>
        <v/>
      </c>
      <c r="V280" t="str">
        <f t="shared" si="225"/>
        <v/>
      </c>
      <c r="W280" t="str">
        <f t="shared" si="226"/>
        <v/>
      </c>
      <c r="X280" t="str">
        <f t="shared" si="227"/>
        <v/>
      </c>
      <c r="Y280" t="str">
        <f t="shared" si="228"/>
        <v>Ellátásilánc-menedzsment esettan. (otthon, otthonról web)</v>
      </c>
      <c r="Z280" t="str">
        <f t="shared" si="229"/>
        <v/>
      </c>
      <c r="AA280" t="str">
        <f t="shared" si="230"/>
        <v/>
      </c>
      <c r="AB280" t="str">
        <f t="shared" si="231"/>
        <v/>
      </c>
      <c r="AC280" t="str">
        <f t="shared" si="232"/>
        <v/>
      </c>
      <c r="AD280" t="str">
        <f t="shared" si="233"/>
        <v/>
      </c>
      <c r="AE280" t="str">
        <f t="shared" si="234"/>
        <v/>
      </c>
      <c r="AF280" t="str">
        <f t="shared" si="235"/>
        <v/>
      </c>
      <c r="AG280" t="str">
        <f t="shared" si="236"/>
        <v/>
      </c>
      <c r="AH280" t="str">
        <f t="shared" si="237"/>
        <v/>
      </c>
      <c r="AI280" t="str">
        <f t="shared" si="238"/>
        <v/>
      </c>
      <c r="AJ280" t="str">
        <f t="shared" si="239"/>
        <v/>
      </c>
      <c r="AK280" t="str">
        <f t="shared" si="240"/>
        <v/>
      </c>
      <c r="AL280" t="str">
        <f t="shared" si="241"/>
        <v/>
      </c>
      <c r="AM280" t="str">
        <f t="shared" si="242"/>
        <v/>
      </c>
      <c r="AN280" t="str">
        <f t="shared" si="243"/>
        <v/>
      </c>
      <c r="AO280" t="str">
        <f t="shared" si="244"/>
        <v/>
      </c>
      <c r="AP280" t="str">
        <f t="shared" si="245"/>
        <v/>
      </c>
      <c r="AQ280" t="str">
        <f t="shared" si="246"/>
        <v/>
      </c>
      <c r="AR280" t="str">
        <f t="shared" si="247"/>
        <v/>
      </c>
      <c r="AS280" t="str">
        <f t="shared" si="248"/>
        <v/>
      </c>
      <c r="AT280" t="str">
        <f t="shared" si="249"/>
        <v/>
      </c>
      <c r="AU280" t="str">
        <f t="shared" si="250"/>
        <v/>
      </c>
      <c r="AV280" t="str">
        <f t="shared" si="251"/>
        <v/>
      </c>
      <c r="AW280" t="str">
        <f t="shared" si="252"/>
        <v/>
      </c>
      <c r="AX280" t="str">
        <f t="shared" si="253"/>
        <v>Ellátásilánc-menedzsment esettan. (, otthonról web)</v>
      </c>
      <c r="AY280" s="2">
        <v>227</v>
      </c>
      <c r="AZ280" s="2">
        <v>7</v>
      </c>
      <c r="BA280" s="18">
        <f>VLOOKUP(AY280,segéd!$F$9:$G$38,2,FALSE)</f>
        <v>46080</v>
      </c>
      <c r="BB280" s="2" t="str">
        <f>VLOOKUP(AZ280,segéd!$F$1:$G$7,2,FALSE)</f>
        <v>18.45-20.15</v>
      </c>
      <c r="BC280" t="s">
        <v>266</v>
      </c>
      <c r="BD280" t="s">
        <v>187</v>
      </c>
      <c r="BE280" t="s">
        <v>175</v>
      </c>
      <c r="BF280" s="19" t="s">
        <v>484</v>
      </c>
      <c r="BH280" s="19" t="s">
        <v>485</v>
      </c>
      <c r="BI280" s="30" t="s">
        <v>1999</v>
      </c>
      <c r="BJ280" s="2">
        <f t="shared" si="254"/>
        <v>10</v>
      </c>
      <c r="BK280" s="2">
        <f>IF(BF280="","",VLOOKUP(BC280,segéd!O:P,2,FALSE))</f>
        <v>10</v>
      </c>
      <c r="BL280" s="2" t="str">
        <f>IF(BG280="","",VLOOKUP(BC280,segéd!T:U,2,FALSE))</f>
        <v/>
      </c>
      <c r="BM280" s="2"/>
      <c r="BN280" s="2"/>
      <c r="BO280" s="2"/>
      <c r="BP280" s="2"/>
      <c r="BQ280" s="2">
        <v>12</v>
      </c>
      <c r="BR280" s="2"/>
      <c r="BS280" s="2"/>
      <c r="BT280" s="2"/>
      <c r="BU280" s="2"/>
      <c r="BW280" s="2"/>
      <c r="BX280" s="2"/>
      <c r="BY280" s="2"/>
      <c r="CD280" s="2"/>
      <c r="CH280" s="2"/>
      <c r="CK280" s="2"/>
      <c r="CN280" s="2"/>
      <c r="CP280" s="2"/>
      <c r="CR280" s="2"/>
      <c r="CS280" s="2"/>
      <c r="CU280" s="2"/>
      <c r="CV280" s="2"/>
    </row>
    <row r="281" spans="1:105" x14ac:dyDescent="0.3">
      <c r="A281" t="str">
        <f t="shared" si="204"/>
        <v>2277</v>
      </c>
      <c r="B281" t="str">
        <f t="shared" si="205"/>
        <v xml:space="preserve">Fizikai alapismeretek (19.30-ig, web) </v>
      </c>
      <c r="C281" t="str">
        <f t="shared" si="206"/>
        <v>2152277</v>
      </c>
      <c r="D281" t="str">
        <f t="shared" si="207"/>
        <v>Fizikai alapismeretek (19.30-ig, web) 26</v>
      </c>
      <c r="E281" t="str">
        <f t="shared" si="208"/>
        <v>Lábszki József2277</v>
      </c>
      <c r="F281" s="24" t="str">
        <f t="shared" si="209"/>
        <v>Fizikai alapismeretek (Tb. 215, 19.30-ig, web)</v>
      </c>
      <c r="G281" t="str">
        <f t="shared" si="210"/>
        <v/>
      </c>
      <c r="H281" t="str">
        <f t="shared" si="211"/>
        <v/>
      </c>
      <c r="I281" t="str">
        <f t="shared" si="212"/>
        <v/>
      </c>
      <c r="J281" t="str">
        <f t="shared" si="213"/>
        <v/>
      </c>
      <c r="K281" t="str">
        <f t="shared" si="214"/>
        <v/>
      </c>
      <c r="L281" t="str">
        <f t="shared" si="215"/>
        <v/>
      </c>
      <c r="M281" t="str">
        <f t="shared" si="216"/>
        <v/>
      </c>
      <c r="N281" t="str">
        <f t="shared" si="217"/>
        <v/>
      </c>
      <c r="O281" t="str">
        <f t="shared" si="218"/>
        <v/>
      </c>
      <c r="P281" t="str">
        <f t="shared" si="219"/>
        <v/>
      </c>
      <c r="Q281" t="str">
        <f t="shared" si="220"/>
        <v/>
      </c>
      <c r="R281" t="str">
        <f t="shared" si="221"/>
        <v/>
      </c>
      <c r="S281" t="str">
        <f t="shared" si="222"/>
        <v/>
      </c>
      <c r="T281" t="str">
        <f t="shared" si="223"/>
        <v/>
      </c>
      <c r="U281" t="str">
        <f t="shared" si="224"/>
        <v/>
      </c>
      <c r="V281" t="str">
        <f t="shared" si="225"/>
        <v/>
      </c>
      <c r="W281" t="str">
        <f t="shared" si="226"/>
        <v/>
      </c>
      <c r="X281" t="str">
        <f t="shared" si="227"/>
        <v/>
      </c>
      <c r="Y281" t="str">
        <f t="shared" si="228"/>
        <v>Fizikai alapismeretek (, 19.30-ig, web)</v>
      </c>
      <c r="Z281" t="str">
        <f t="shared" si="229"/>
        <v/>
      </c>
      <c r="AA281" t="str">
        <f t="shared" si="230"/>
        <v/>
      </c>
      <c r="AB281" t="str">
        <f t="shared" si="231"/>
        <v>2277</v>
      </c>
      <c r="AC281" t="str">
        <f t="shared" si="232"/>
        <v>2277</v>
      </c>
      <c r="AD281" t="str">
        <f t="shared" si="233"/>
        <v/>
      </c>
      <c r="AE281" t="str">
        <f t="shared" si="234"/>
        <v/>
      </c>
      <c r="AF281" t="str">
        <f t="shared" si="235"/>
        <v/>
      </c>
      <c r="AG281" t="str">
        <f t="shared" si="236"/>
        <v/>
      </c>
      <c r="AH281" t="str">
        <f t="shared" si="237"/>
        <v/>
      </c>
      <c r="AI281" t="str">
        <f t="shared" si="238"/>
        <v/>
      </c>
      <c r="AJ281" t="str">
        <f t="shared" si="239"/>
        <v/>
      </c>
      <c r="AK281" t="str">
        <f t="shared" si="240"/>
        <v/>
      </c>
      <c r="AL281" t="str">
        <f t="shared" si="241"/>
        <v/>
      </c>
      <c r="AM281" t="str">
        <f t="shared" si="242"/>
        <v/>
      </c>
      <c r="AN281" t="str">
        <f t="shared" si="243"/>
        <v/>
      </c>
      <c r="AO281" t="str">
        <f t="shared" si="244"/>
        <v/>
      </c>
      <c r="AP281" t="str">
        <f t="shared" si="245"/>
        <v/>
      </c>
      <c r="AQ281" t="str">
        <f t="shared" si="246"/>
        <v/>
      </c>
      <c r="AR281" t="str">
        <f t="shared" si="247"/>
        <v/>
      </c>
      <c r="AS281" t="str">
        <f t="shared" si="248"/>
        <v/>
      </c>
      <c r="AT281" t="str">
        <f t="shared" si="249"/>
        <v/>
      </c>
      <c r="AU281" t="str">
        <f t="shared" si="250"/>
        <v/>
      </c>
      <c r="AV281" t="str">
        <f t="shared" si="251"/>
        <v/>
      </c>
      <c r="AW281" t="str">
        <f t="shared" si="252"/>
        <v/>
      </c>
      <c r="AX281" t="str">
        <f t="shared" si="253"/>
        <v>Fizikai alapismeretek (215, 19.30-ig, web)</v>
      </c>
      <c r="AY281" s="2">
        <v>227</v>
      </c>
      <c r="AZ281" s="2">
        <v>7</v>
      </c>
      <c r="BA281" s="18">
        <f>VLOOKUP(AY281,segéd!$F$9:$G$38,2,FALSE)</f>
        <v>46080</v>
      </c>
      <c r="BB281" s="2" t="str">
        <f>VLOOKUP(AZ281,segéd!$F$1:$G$7,2,FALSE)</f>
        <v>18.45-20.15</v>
      </c>
      <c r="BC281" t="s">
        <v>269</v>
      </c>
      <c r="BD281" t="s">
        <v>268</v>
      </c>
      <c r="BE281" t="s">
        <v>164</v>
      </c>
      <c r="BG281" s="2">
        <v>215</v>
      </c>
      <c r="BH281" s="2" t="s">
        <v>321</v>
      </c>
      <c r="BI281" s="30" t="s">
        <v>1917</v>
      </c>
      <c r="BJ281" s="2">
        <f t="shared" si="254"/>
        <v>26</v>
      </c>
      <c r="BK281" s="2" t="str">
        <f>IF(BF281="","",VLOOKUP(BC281,segéd!O:P,2,FALSE))</f>
        <v/>
      </c>
      <c r="BL281" s="2">
        <f>IF(BG281="","",VLOOKUP(BC281,segéd!T:U,2,FALSE))</f>
        <v>26</v>
      </c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G281" s="2">
        <v>19</v>
      </c>
      <c r="CH281" s="2">
        <v>19</v>
      </c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Y281" s="2"/>
    </row>
    <row r="282" spans="1:105" x14ac:dyDescent="0.3">
      <c r="A282" t="str">
        <f t="shared" si="204"/>
        <v>2277</v>
      </c>
      <c r="B282" t="str">
        <f t="shared" si="205"/>
        <v xml:space="preserve">Optikai- és látórendszerek (web) </v>
      </c>
      <c r="C282" t="str">
        <f t="shared" si="206"/>
        <v>2122277</v>
      </c>
      <c r="D282" t="str">
        <f t="shared" si="207"/>
        <v>Optikai- és látórendszerek (web) 77</v>
      </c>
      <c r="E282" t="str">
        <f t="shared" si="208"/>
        <v>Janóczki Mihály2277</v>
      </c>
      <c r="F282" s="24" t="str">
        <f t="shared" si="209"/>
        <v>Optikai- és látórendszerek (Tb. 212, web)</v>
      </c>
      <c r="G282" t="str">
        <f t="shared" si="210"/>
        <v/>
      </c>
      <c r="H282" t="str">
        <f t="shared" si="211"/>
        <v/>
      </c>
      <c r="I282" t="str">
        <f t="shared" si="212"/>
        <v/>
      </c>
      <c r="J282" t="str">
        <f t="shared" si="213"/>
        <v/>
      </c>
      <c r="K282" t="str">
        <f t="shared" si="214"/>
        <v/>
      </c>
      <c r="L282" t="str">
        <f t="shared" si="215"/>
        <v/>
      </c>
      <c r="M282" t="str">
        <f t="shared" si="216"/>
        <v/>
      </c>
      <c r="N282" t="str">
        <f t="shared" si="217"/>
        <v/>
      </c>
      <c r="O282" t="str">
        <f t="shared" si="218"/>
        <v/>
      </c>
      <c r="P282" t="str">
        <f t="shared" si="219"/>
        <v/>
      </c>
      <c r="Q282" t="str">
        <f t="shared" si="220"/>
        <v/>
      </c>
      <c r="R282" t="str">
        <f t="shared" si="221"/>
        <v/>
      </c>
      <c r="S282" t="str">
        <f t="shared" si="222"/>
        <v/>
      </c>
      <c r="T282" t="str">
        <f t="shared" si="223"/>
        <v/>
      </c>
      <c r="U282" t="str">
        <f t="shared" si="224"/>
        <v/>
      </c>
      <c r="V282" t="str">
        <f t="shared" si="225"/>
        <v/>
      </c>
      <c r="W282" t="str">
        <f t="shared" si="226"/>
        <v/>
      </c>
      <c r="X282" t="str">
        <f t="shared" si="227"/>
        <v/>
      </c>
      <c r="Y282" t="str">
        <f t="shared" si="228"/>
        <v>Optikai- és látórendszerek (, web)</v>
      </c>
      <c r="Z282" t="str">
        <f t="shared" si="229"/>
        <v/>
      </c>
      <c r="AA282" t="str">
        <f t="shared" si="230"/>
        <v/>
      </c>
      <c r="AB282" t="str">
        <f t="shared" si="231"/>
        <v/>
      </c>
      <c r="AC282" t="str">
        <f t="shared" si="232"/>
        <v/>
      </c>
      <c r="AD282" t="str">
        <f t="shared" si="233"/>
        <v/>
      </c>
      <c r="AE282" t="str">
        <f t="shared" si="234"/>
        <v/>
      </c>
      <c r="AF282" t="str">
        <f t="shared" si="235"/>
        <v/>
      </c>
      <c r="AG282" t="str">
        <f t="shared" si="236"/>
        <v/>
      </c>
      <c r="AH282" t="str">
        <f t="shared" si="237"/>
        <v/>
      </c>
      <c r="AI282" t="str">
        <f t="shared" si="238"/>
        <v/>
      </c>
      <c r="AJ282" t="str">
        <f t="shared" si="239"/>
        <v/>
      </c>
      <c r="AK282" t="str">
        <f t="shared" si="240"/>
        <v/>
      </c>
      <c r="AL282" t="str">
        <f t="shared" si="241"/>
        <v>2277</v>
      </c>
      <c r="AM282" t="str">
        <f t="shared" si="242"/>
        <v/>
      </c>
      <c r="AN282" t="str">
        <f t="shared" si="243"/>
        <v/>
      </c>
      <c r="AO282" t="str">
        <f t="shared" si="244"/>
        <v/>
      </c>
      <c r="AP282" t="str">
        <f t="shared" si="245"/>
        <v/>
      </c>
      <c r="AQ282" t="str">
        <f t="shared" si="246"/>
        <v/>
      </c>
      <c r="AR282" t="str">
        <f t="shared" si="247"/>
        <v/>
      </c>
      <c r="AS282" t="str">
        <f t="shared" si="248"/>
        <v/>
      </c>
      <c r="AT282" t="str">
        <f t="shared" si="249"/>
        <v/>
      </c>
      <c r="AU282" t="str">
        <f t="shared" si="250"/>
        <v/>
      </c>
      <c r="AV282" t="str">
        <f t="shared" si="251"/>
        <v/>
      </c>
      <c r="AW282" t="str">
        <f t="shared" si="252"/>
        <v/>
      </c>
      <c r="AX282" t="str">
        <f t="shared" si="253"/>
        <v>Optikai- és látórendszerek (212, web)</v>
      </c>
      <c r="AY282" s="2">
        <v>227</v>
      </c>
      <c r="AZ282" s="2">
        <v>7</v>
      </c>
      <c r="BA282" s="18">
        <f>VLOOKUP(AY282,segéd!$F$9:$G$38,2,FALSE)</f>
        <v>46080</v>
      </c>
      <c r="BB282" s="2" t="str">
        <f>VLOOKUP(AZ282,segéd!$F$1:$G$7,2,FALSE)</f>
        <v>18.45-20.15</v>
      </c>
      <c r="BC282" t="s">
        <v>81</v>
      </c>
      <c r="BD282" s="20" t="s">
        <v>2189</v>
      </c>
      <c r="BE282" t="s">
        <v>164</v>
      </c>
      <c r="BG282" s="2">
        <v>212</v>
      </c>
      <c r="BH282" s="2" t="s">
        <v>66</v>
      </c>
      <c r="BI282" s="30" t="s">
        <v>2000</v>
      </c>
      <c r="BJ282" s="2">
        <f t="shared" si="254"/>
        <v>77</v>
      </c>
      <c r="BK282" s="2" t="str">
        <f>IF(BF282="","",VLOOKUP(BC282,segéd!O:P,2,FALSE))</f>
        <v/>
      </c>
      <c r="BL282" s="2">
        <f>IF(BG282="","",VLOOKUP(BC282,segéd!T:U,2,FALSE))</f>
        <v>77</v>
      </c>
      <c r="BM282" s="2"/>
      <c r="BN282" s="2"/>
      <c r="BO282" s="2"/>
      <c r="BP282" s="2"/>
      <c r="BQ282" s="2"/>
      <c r="BR282" s="2"/>
      <c r="BS282" s="2"/>
      <c r="BT282" s="2"/>
      <c r="BU282" s="2"/>
      <c r="BZ282" s="2"/>
      <c r="CA282" s="2"/>
      <c r="CD282" s="2"/>
      <c r="CE282" s="2"/>
      <c r="CF282" s="19"/>
      <c r="CG282" s="2"/>
      <c r="CJ282" s="2"/>
      <c r="CP282" s="2"/>
      <c r="CQ282" s="2">
        <v>59</v>
      </c>
      <c r="CR282" s="2"/>
      <c r="CS282" s="2"/>
      <c r="CU282" s="2"/>
      <c r="CV282" s="2"/>
      <c r="DA282" s="19"/>
    </row>
    <row r="283" spans="1:105" x14ac:dyDescent="0.3">
      <c r="A283" t="str">
        <f t="shared" si="204"/>
        <v>2082281</v>
      </c>
      <c r="B283" t="str">
        <f t="shared" si="205"/>
        <v>Fogy. és szer. vás. magatartás (Bp.-ről web) 23</v>
      </c>
      <c r="C283" t="str">
        <f t="shared" si="206"/>
        <v>4022281</v>
      </c>
      <c r="D283" t="str">
        <f t="shared" si="207"/>
        <v>Fogy. és szer. vás. magatartás (Bp.-ről web) 13</v>
      </c>
      <c r="E283" t="str">
        <f t="shared" si="208"/>
        <v>Köbli Ádám2281</v>
      </c>
      <c r="F283" s="24" t="str">
        <f t="shared" si="209"/>
        <v>Fogy. és szer. vás. magatartás (Bp. 208, Bp.-ről web)</v>
      </c>
      <c r="G283" t="str">
        <f t="shared" si="210"/>
        <v/>
      </c>
      <c r="H283" t="str">
        <f t="shared" si="211"/>
        <v/>
      </c>
      <c r="I283" t="str">
        <f t="shared" si="212"/>
        <v>2281</v>
      </c>
      <c r="J283" t="str">
        <f t="shared" si="213"/>
        <v/>
      </c>
      <c r="K283" t="str">
        <f t="shared" si="214"/>
        <v/>
      </c>
      <c r="L283" t="str">
        <f t="shared" si="215"/>
        <v/>
      </c>
      <c r="M283" t="str">
        <f t="shared" si="216"/>
        <v/>
      </c>
      <c r="N283" t="str">
        <f t="shared" si="217"/>
        <v/>
      </c>
      <c r="O283" t="str">
        <f t="shared" si="218"/>
        <v/>
      </c>
      <c r="P283" t="str">
        <f t="shared" si="219"/>
        <v>2281</v>
      </c>
      <c r="Q283" t="str">
        <f t="shared" si="220"/>
        <v>2281</v>
      </c>
      <c r="R283" t="str">
        <f t="shared" si="221"/>
        <v>2281</v>
      </c>
      <c r="S283" t="str">
        <f t="shared" si="222"/>
        <v/>
      </c>
      <c r="T283" t="str">
        <f t="shared" si="223"/>
        <v/>
      </c>
      <c r="U283" t="str">
        <f t="shared" si="224"/>
        <v/>
      </c>
      <c r="V283" t="str">
        <f t="shared" si="225"/>
        <v/>
      </c>
      <c r="W283" t="str">
        <f t="shared" si="226"/>
        <v/>
      </c>
      <c r="X283" t="str">
        <f t="shared" si="227"/>
        <v/>
      </c>
      <c r="Y283" t="str">
        <f t="shared" si="228"/>
        <v>Fogy. és szer. vás. magatartás (208, Bp.-ről web)</v>
      </c>
      <c r="Z283" t="str">
        <f t="shared" si="229"/>
        <v/>
      </c>
      <c r="AA283" t="str">
        <f t="shared" si="230"/>
        <v/>
      </c>
      <c r="AB283" t="str">
        <f t="shared" si="231"/>
        <v/>
      </c>
      <c r="AC283" t="str">
        <f t="shared" si="232"/>
        <v/>
      </c>
      <c r="AD283" t="str">
        <f t="shared" si="233"/>
        <v/>
      </c>
      <c r="AE283" t="str">
        <f t="shared" si="234"/>
        <v/>
      </c>
      <c r="AF283" t="str">
        <f t="shared" si="235"/>
        <v/>
      </c>
      <c r="AG283" t="str">
        <f t="shared" si="236"/>
        <v/>
      </c>
      <c r="AH283" t="str">
        <f t="shared" si="237"/>
        <v>2281</v>
      </c>
      <c r="AI283" t="str">
        <f t="shared" si="238"/>
        <v>2281</v>
      </c>
      <c r="AJ283" t="str">
        <f t="shared" si="239"/>
        <v>2281</v>
      </c>
      <c r="AK283" t="str">
        <f t="shared" si="240"/>
        <v/>
      </c>
      <c r="AL283" t="str">
        <f t="shared" si="241"/>
        <v/>
      </c>
      <c r="AM283" t="str">
        <f t="shared" si="242"/>
        <v/>
      </c>
      <c r="AN283" t="str">
        <f t="shared" si="243"/>
        <v/>
      </c>
      <c r="AO283" t="str">
        <f t="shared" si="244"/>
        <v/>
      </c>
      <c r="AP283" t="str">
        <f t="shared" si="245"/>
        <v/>
      </c>
      <c r="AQ283" t="str">
        <f t="shared" si="246"/>
        <v/>
      </c>
      <c r="AR283" t="str">
        <f t="shared" si="247"/>
        <v/>
      </c>
      <c r="AS283" t="str">
        <f t="shared" si="248"/>
        <v/>
      </c>
      <c r="AT283" t="str">
        <f t="shared" si="249"/>
        <v/>
      </c>
      <c r="AU283" t="str">
        <f t="shared" si="250"/>
        <v/>
      </c>
      <c r="AV283" t="str">
        <f t="shared" si="251"/>
        <v/>
      </c>
      <c r="AW283" t="str">
        <f t="shared" si="252"/>
        <v/>
      </c>
      <c r="AX283" t="str">
        <f t="shared" si="253"/>
        <v>Fogy. és szer. vás. magatartás (402, Bp.-ről web)</v>
      </c>
      <c r="AY283" s="2">
        <v>228</v>
      </c>
      <c r="AZ283" s="2">
        <v>1</v>
      </c>
      <c r="BA283" s="18">
        <f>VLOOKUP(AY283,segéd!$F$9:$G$38,2,FALSE)</f>
        <v>46081</v>
      </c>
      <c r="BB283" s="2" t="str">
        <f>VLOOKUP(AZ283,segéd!$F$1:$G$7,2,FALSE)</f>
        <v>8.00-9.30</v>
      </c>
      <c r="BC283" t="s">
        <v>125</v>
      </c>
      <c r="BD283" t="s">
        <v>112</v>
      </c>
      <c r="BE283" t="s">
        <v>169</v>
      </c>
      <c r="BF283" s="19">
        <v>208</v>
      </c>
      <c r="BG283" s="2">
        <v>402</v>
      </c>
      <c r="BH283" s="19" t="s">
        <v>75</v>
      </c>
      <c r="BI283" s="30" t="s">
        <v>1958</v>
      </c>
      <c r="BJ283" s="2">
        <f t="shared" si="254"/>
        <v>36</v>
      </c>
      <c r="BK283" s="2">
        <f>IF(BF283="","",VLOOKUP(BC283,segéd!O:P,2,FALSE))</f>
        <v>23</v>
      </c>
      <c r="BL283" s="2">
        <f>IF(BG283="","",VLOOKUP(BC283,segéd!T:U,2,FALSE))</f>
        <v>13</v>
      </c>
      <c r="BM283" s="2"/>
      <c r="BN283" s="2"/>
      <c r="BO283" s="2">
        <v>13</v>
      </c>
      <c r="BP283" s="2"/>
      <c r="BQ283" s="2"/>
      <c r="BR283" s="2"/>
      <c r="BS283" s="2"/>
      <c r="BT283" s="2"/>
      <c r="BU283" s="2"/>
      <c r="BV283" s="2">
        <v>6</v>
      </c>
      <c r="BW283" s="2">
        <v>13</v>
      </c>
      <c r="BX283" s="2">
        <v>2</v>
      </c>
      <c r="BY283" s="2"/>
      <c r="BZ283" s="2"/>
      <c r="CA283" s="2"/>
      <c r="CB283" s="2"/>
      <c r="CC283" s="2"/>
      <c r="CD283" s="2"/>
      <c r="CH283" s="2"/>
      <c r="CI283" s="2"/>
      <c r="CJ283" s="2"/>
      <c r="CK283" s="2"/>
      <c r="CL283" s="2"/>
      <c r="CM283" s="2">
        <v>3</v>
      </c>
      <c r="CN283" s="2">
        <v>2</v>
      </c>
      <c r="CO283" s="2">
        <v>4</v>
      </c>
      <c r="CP283" s="2"/>
      <c r="CR283" s="2"/>
      <c r="CS283" s="2"/>
      <c r="CT283" s="2"/>
      <c r="CU283" s="2"/>
      <c r="CV283" s="2"/>
      <c r="CY283" s="2"/>
    </row>
    <row r="284" spans="1:105" x14ac:dyDescent="0.3">
      <c r="A284" t="str">
        <f t="shared" si="204"/>
        <v>2281</v>
      </c>
      <c r="B284" t="str">
        <f t="shared" si="205"/>
        <v xml:space="preserve">Irányítástechnika (dupla terem) (gépterem, web) </v>
      </c>
      <c r="C284" t="str">
        <f t="shared" si="206"/>
        <v>6032281</v>
      </c>
      <c r="D284" t="str">
        <f t="shared" si="207"/>
        <v>Irányítástechnika (dupla terem) (gépterem, web) 0</v>
      </c>
      <c r="E284" t="str">
        <f t="shared" si="208"/>
        <v>Szilágyi Zoltán2281</v>
      </c>
      <c r="F284" s="24" t="str">
        <f t="shared" si="209"/>
        <v>Irányítástechnika (dupla terem) (Tb. 603, gépterem, web)</v>
      </c>
      <c r="G284" t="str">
        <f t="shared" si="210"/>
        <v/>
      </c>
      <c r="H284" t="str">
        <f t="shared" si="211"/>
        <v/>
      </c>
      <c r="I284" t="str">
        <f t="shared" si="212"/>
        <v/>
      </c>
      <c r="J284" t="str">
        <f t="shared" si="213"/>
        <v/>
      </c>
      <c r="K284" t="str">
        <f t="shared" si="214"/>
        <v/>
      </c>
      <c r="L284" t="str">
        <f t="shared" si="215"/>
        <v/>
      </c>
      <c r="M284" t="str">
        <f t="shared" si="216"/>
        <v/>
      </c>
      <c r="N284" t="str">
        <f t="shared" si="217"/>
        <v/>
      </c>
      <c r="O284" t="str">
        <f t="shared" si="218"/>
        <v/>
      </c>
      <c r="P284" t="str">
        <f t="shared" si="219"/>
        <v/>
      </c>
      <c r="Q284" t="str">
        <f t="shared" si="220"/>
        <v/>
      </c>
      <c r="R284" t="str">
        <f t="shared" si="221"/>
        <v/>
      </c>
      <c r="S284" t="str">
        <f t="shared" si="222"/>
        <v/>
      </c>
      <c r="T284" t="str">
        <f t="shared" si="223"/>
        <v/>
      </c>
      <c r="U284" t="str">
        <f t="shared" si="224"/>
        <v/>
      </c>
      <c r="V284" t="str">
        <f t="shared" si="225"/>
        <v/>
      </c>
      <c r="W284" t="str">
        <f t="shared" si="226"/>
        <v/>
      </c>
      <c r="X284" t="str">
        <f t="shared" si="227"/>
        <v/>
      </c>
      <c r="Y284" t="str">
        <f t="shared" si="228"/>
        <v>Irányítástechnika (dupla terem) (, gépterem, web)</v>
      </c>
      <c r="Z284" t="str">
        <f t="shared" si="229"/>
        <v/>
      </c>
      <c r="AA284" t="str">
        <f t="shared" si="230"/>
        <v/>
      </c>
      <c r="AB284" t="str">
        <f t="shared" si="231"/>
        <v/>
      </c>
      <c r="AC284" t="str">
        <f t="shared" si="232"/>
        <v/>
      </c>
      <c r="AD284" t="str">
        <f t="shared" si="233"/>
        <v/>
      </c>
      <c r="AE284" t="str">
        <f t="shared" si="234"/>
        <v/>
      </c>
      <c r="AF284" t="str">
        <f t="shared" si="235"/>
        <v/>
      </c>
      <c r="AG284" t="str">
        <f t="shared" si="236"/>
        <v/>
      </c>
      <c r="AH284" t="str">
        <f t="shared" si="237"/>
        <v/>
      </c>
      <c r="AI284" t="str">
        <f t="shared" si="238"/>
        <v/>
      </c>
      <c r="AJ284" t="str">
        <f t="shared" si="239"/>
        <v/>
      </c>
      <c r="AK284" t="str">
        <f t="shared" si="240"/>
        <v/>
      </c>
      <c r="AL284" t="str">
        <f t="shared" si="241"/>
        <v/>
      </c>
      <c r="AM284" t="str">
        <f t="shared" si="242"/>
        <v/>
      </c>
      <c r="AN284" t="str">
        <f t="shared" si="243"/>
        <v/>
      </c>
      <c r="AO284" t="str">
        <f t="shared" si="244"/>
        <v/>
      </c>
      <c r="AP284" t="str">
        <f t="shared" si="245"/>
        <v/>
      </c>
      <c r="AQ284" t="str">
        <f t="shared" si="246"/>
        <v/>
      </c>
      <c r="AR284" t="str">
        <f t="shared" si="247"/>
        <v/>
      </c>
      <c r="AS284" t="str">
        <f t="shared" si="248"/>
        <v/>
      </c>
      <c r="AT284" t="str">
        <f t="shared" si="249"/>
        <v/>
      </c>
      <c r="AU284" t="str">
        <f t="shared" si="250"/>
        <v/>
      </c>
      <c r="AV284" t="str">
        <f t="shared" si="251"/>
        <v/>
      </c>
      <c r="AW284" t="str">
        <f t="shared" si="252"/>
        <v/>
      </c>
      <c r="AX284" t="str">
        <f t="shared" si="253"/>
        <v>Irányítástechnika (dupla terem) (603, gépterem, web)</v>
      </c>
      <c r="AY284" s="2">
        <v>228</v>
      </c>
      <c r="AZ284" s="2">
        <v>1</v>
      </c>
      <c r="BA284" s="18">
        <f>VLOOKUP(AY284,segéd!$F$9:$G$38,2,FALSE)</f>
        <v>46081</v>
      </c>
      <c r="BB284" s="2" t="str">
        <f>VLOOKUP(AZ284,segéd!$F$1:$G$7,2,FALSE)</f>
        <v>8.00-9.30</v>
      </c>
      <c r="BC284" t="s">
        <v>469</v>
      </c>
      <c r="BD284" t="s">
        <v>179</v>
      </c>
      <c r="BE284" t="s">
        <v>164</v>
      </c>
      <c r="BG284" s="2">
        <v>603</v>
      </c>
      <c r="BH284" s="2" t="s">
        <v>220</v>
      </c>
      <c r="BI284" s="30" t="s">
        <v>1949</v>
      </c>
      <c r="BJ284" s="2">
        <f t="shared" si="254"/>
        <v>0</v>
      </c>
      <c r="BK284" s="2" t="str">
        <f>IF(BF284="","",VLOOKUP(BC284,segéd!O:P,2,FALSE))</f>
        <v/>
      </c>
      <c r="BL284" s="2">
        <f>IF(BG284="","",VLOOKUP(BC284,segéd!T:U,2,FALSE))</f>
        <v>0</v>
      </c>
      <c r="BM284" s="2"/>
      <c r="BN284" s="2"/>
      <c r="BO284" s="2"/>
      <c r="BP284" s="2"/>
      <c r="BQ284" s="2"/>
      <c r="BR284" s="2"/>
      <c r="BS284" s="2"/>
      <c r="BT284" s="2"/>
      <c r="BU284" s="2"/>
      <c r="BZ284" s="2"/>
      <c r="CA284" s="2"/>
      <c r="CD284" s="2"/>
      <c r="CE284" s="2"/>
      <c r="CF284" s="19"/>
      <c r="CG284" s="2"/>
      <c r="CJ284" s="2"/>
      <c r="CP284" s="2"/>
      <c r="CQ284" s="2"/>
      <c r="CR284" s="2"/>
      <c r="CS284" s="2"/>
      <c r="CU284" s="2"/>
      <c r="CV284" s="2"/>
      <c r="DA284" s="19"/>
    </row>
    <row r="285" spans="1:105" x14ac:dyDescent="0.3">
      <c r="A285" t="str">
        <f t="shared" si="204"/>
        <v>2281</v>
      </c>
      <c r="B285" t="str">
        <f t="shared" si="205"/>
        <v xml:space="preserve">Irányítástechnika, mikrovezérlők (gépterem, web) </v>
      </c>
      <c r="C285" t="str">
        <f t="shared" si="206"/>
        <v>6042281</v>
      </c>
      <c r="D285" t="str">
        <f t="shared" si="207"/>
        <v>Irányítástechnika, mikrovezérlők (gépterem, web) 46</v>
      </c>
      <c r="E285" t="str">
        <f t="shared" si="208"/>
        <v>Szilágyi Zoltán2281</v>
      </c>
      <c r="F285" s="24" t="str">
        <f t="shared" si="209"/>
        <v>Irányítástechnika, mikrovezérlők (Tb. 604, gépterem, web)</v>
      </c>
      <c r="G285" t="str">
        <f t="shared" si="210"/>
        <v/>
      </c>
      <c r="H285" t="str">
        <f t="shared" si="211"/>
        <v/>
      </c>
      <c r="I285" t="str">
        <f t="shared" si="212"/>
        <v/>
      </c>
      <c r="J285" t="str">
        <f t="shared" si="213"/>
        <v/>
      </c>
      <c r="K285" t="str">
        <f t="shared" si="214"/>
        <v/>
      </c>
      <c r="L285" t="str">
        <f t="shared" si="215"/>
        <v/>
      </c>
      <c r="M285" t="str">
        <f t="shared" si="216"/>
        <v/>
      </c>
      <c r="N285" t="str">
        <f t="shared" si="217"/>
        <v/>
      </c>
      <c r="O285" t="str">
        <f t="shared" si="218"/>
        <v/>
      </c>
      <c r="P285" t="str">
        <f t="shared" si="219"/>
        <v/>
      </c>
      <c r="Q285" t="str">
        <f t="shared" si="220"/>
        <v/>
      </c>
      <c r="R285" t="str">
        <f t="shared" si="221"/>
        <v/>
      </c>
      <c r="S285" t="str">
        <f t="shared" si="222"/>
        <v/>
      </c>
      <c r="T285" t="str">
        <f t="shared" si="223"/>
        <v/>
      </c>
      <c r="U285" t="str">
        <f t="shared" si="224"/>
        <v/>
      </c>
      <c r="V285" t="str">
        <f t="shared" si="225"/>
        <v/>
      </c>
      <c r="W285" t="str">
        <f t="shared" si="226"/>
        <v/>
      </c>
      <c r="X285" t="str">
        <f t="shared" si="227"/>
        <v/>
      </c>
      <c r="Y285" t="str">
        <f t="shared" si="228"/>
        <v>Irányítástechnika, mikrovezérlők (, gépterem, web)</v>
      </c>
      <c r="Z285" t="str">
        <f t="shared" si="229"/>
        <v/>
      </c>
      <c r="AA285" t="str">
        <f t="shared" si="230"/>
        <v/>
      </c>
      <c r="AB285" t="str">
        <f t="shared" si="231"/>
        <v/>
      </c>
      <c r="AC285" t="str">
        <f t="shared" si="232"/>
        <v/>
      </c>
      <c r="AD285" t="str">
        <f t="shared" si="233"/>
        <v/>
      </c>
      <c r="AE285" t="str">
        <f t="shared" si="234"/>
        <v/>
      </c>
      <c r="AF285" t="str">
        <f t="shared" si="235"/>
        <v/>
      </c>
      <c r="AG285" t="str">
        <f t="shared" si="236"/>
        <v/>
      </c>
      <c r="AH285" t="str">
        <f t="shared" si="237"/>
        <v/>
      </c>
      <c r="AI285" t="str">
        <f t="shared" si="238"/>
        <v/>
      </c>
      <c r="AJ285" t="str">
        <f t="shared" si="239"/>
        <v/>
      </c>
      <c r="AK285" t="str">
        <f t="shared" si="240"/>
        <v/>
      </c>
      <c r="AL285" t="str">
        <f t="shared" si="241"/>
        <v>2281</v>
      </c>
      <c r="AM285" t="str">
        <f t="shared" si="242"/>
        <v/>
      </c>
      <c r="AN285" t="str">
        <f t="shared" si="243"/>
        <v/>
      </c>
      <c r="AO285" t="str">
        <f t="shared" si="244"/>
        <v/>
      </c>
      <c r="AP285" t="str">
        <f t="shared" si="245"/>
        <v/>
      </c>
      <c r="AQ285" t="str">
        <f t="shared" si="246"/>
        <v/>
      </c>
      <c r="AR285" t="str">
        <f t="shared" si="247"/>
        <v/>
      </c>
      <c r="AS285" t="str">
        <f t="shared" si="248"/>
        <v/>
      </c>
      <c r="AT285" t="str">
        <f t="shared" si="249"/>
        <v/>
      </c>
      <c r="AU285" t="str">
        <f t="shared" si="250"/>
        <v/>
      </c>
      <c r="AV285" t="str">
        <f t="shared" si="251"/>
        <v/>
      </c>
      <c r="AW285" t="str">
        <f t="shared" si="252"/>
        <v/>
      </c>
      <c r="AX285" t="str">
        <f t="shared" si="253"/>
        <v>Irányítástechnika, mikrovezérlők (604, gépterem, web)</v>
      </c>
      <c r="AY285" s="2">
        <v>228</v>
      </c>
      <c r="AZ285" s="2">
        <v>1</v>
      </c>
      <c r="BA285" s="18">
        <f>VLOOKUP(AY285,segéd!$F$9:$G$38,2,FALSE)</f>
        <v>46081</v>
      </c>
      <c r="BB285" s="2" t="str">
        <f>VLOOKUP(AZ285,segéd!$F$1:$G$7,2,FALSE)</f>
        <v>8.00-9.30</v>
      </c>
      <c r="BC285" t="s">
        <v>127</v>
      </c>
      <c r="BD285" t="s">
        <v>179</v>
      </c>
      <c r="BE285" t="s">
        <v>164</v>
      </c>
      <c r="BG285" s="2">
        <v>604</v>
      </c>
      <c r="BH285" s="2" t="s">
        <v>220</v>
      </c>
      <c r="BI285" s="30" t="s">
        <v>1949</v>
      </c>
      <c r="BJ285" s="2">
        <f t="shared" si="254"/>
        <v>46</v>
      </c>
      <c r="BK285" s="2" t="str">
        <f>IF(BF285="","",VLOOKUP(BC285,segéd!O:P,2,FALSE))</f>
        <v/>
      </c>
      <c r="BL285" s="2">
        <f>IF(BG285="","",VLOOKUP(BC285,segéd!T:U,2,FALSE))</f>
        <v>46</v>
      </c>
      <c r="BM285" s="2"/>
      <c r="BN285" s="2"/>
      <c r="BO285" s="2"/>
      <c r="BP285" s="2"/>
      <c r="BQ285" s="2"/>
      <c r="BR285" s="2"/>
      <c r="BS285" s="2"/>
      <c r="BT285" s="2"/>
      <c r="BU285" s="2"/>
      <c r="BZ285" s="2"/>
      <c r="CA285" s="2"/>
      <c r="CD285" s="2"/>
      <c r="CE285" s="2"/>
      <c r="CF285" s="19"/>
      <c r="CG285" s="2"/>
      <c r="CJ285" s="2"/>
      <c r="CP285" s="2"/>
      <c r="CQ285" s="2">
        <v>59</v>
      </c>
      <c r="CR285" s="2"/>
      <c r="CS285" s="2"/>
      <c r="CU285" s="2"/>
      <c r="CV285" s="2"/>
      <c r="DA285" s="19"/>
    </row>
    <row r="286" spans="1:105" x14ac:dyDescent="0.3">
      <c r="A286" t="str">
        <f t="shared" si="204"/>
        <v>2012281</v>
      </c>
      <c r="B286" t="str">
        <f t="shared" si="205"/>
        <v>Közgazdaságtan II. (web) 60</v>
      </c>
      <c r="C286" t="str">
        <f t="shared" si="206"/>
        <v>2281</v>
      </c>
      <c r="D286" t="str">
        <f t="shared" si="207"/>
        <v xml:space="preserve">Közgazdaságtan II. (web) </v>
      </c>
      <c r="E286" t="str">
        <f t="shared" si="208"/>
        <v>Sárkány Péter2281</v>
      </c>
      <c r="F286" s="24" t="str">
        <f t="shared" si="209"/>
        <v>Közgazdaságtan II. (Bp. 201, web)</v>
      </c>
      <c r="G286" t="str">
        <f t="shared" si="210"/>
        <v>2281</v>
      </c>
      <c r="H286" t="str">
        <f t="shared" si="211"/>
        <v>2281</v>
      </c>
      <c r="I286" t="str">
        <f t="shared" si="212"/>
        <v/>
      </c>
      <c r="J286" t="str">
        <f t="shared" si="213"/>
        <v/>
      </c>
      <c r="K286" t="str">
        <f t="shared" si="214"/>
        <v/>
      </c>
      <c r="L286" t="str">
        <f t="shared" si="215"/>
        <v/>
      </c>
      <c r="M286" t="str">
        <f t="shared" si="216"/>
        <v/>
      </c>
      <c r="N286" t="str">
        <f t="shared" si="217"/>
        <v/>
      </c>
      <c r="O286" t="str">
        <f t="shared" si="218"/>
        <v/>
      </c>
      <c r="P286" t="str">
        <f t="shared" si="219"/>
        <v/>
      </c>
      <c r="Q286" t="str">
        <f t="shared" si="220"/>
        <v/>
      </c>
      <c r="R286" t="str">
        <f t="shared" si="221"/>
        <v/>
      </c>
      <c r="S286" t="str">
        <f t="shared" si="222"/>
        <v/>
      </c>
      <c r="T286" t="str">
        <f t="shared" si="223"/>
        <v/>
      </c>
      <c r="U286" t="str">
        <f t="shared" si="224"/>
        <v/>
      </c>
      <c r="V286" t="str">
        <f t="shared" si="225"/>
        <v/>
      </c>
      <c r="W286" t="str">
        <f t="shared" si="226"/>
        <v/>
      </c>
      <c r="X286" t="str">
        <f t="shared" si="227"/>
        <v/>
      </c>
      <c r="Y286" t="str">
        <f t="shared" si="228"/>
        <v>Közgazdaságtan II. (201, web)</v>
      </c>
      <c r="Z286" t="str">
        <f t="shared" si="229"/>
        <v/>
      </c>
      <c r="AA286" t="str">
        <f t="shared" si="230"/>
        <v/>
      </c>
      <c r="AB286" t="str">
        <f t="shared" si="231"/>
        <v/>
      </c>
      <c r="AC286" t="str">
        <f t="shared" si="232"/>
        <v/>
      </c>
      <c r="AD286" t="str">
        <f t="shared" si="233"/>
        <v/>
      </c>
      <c r="AE286" t="str">
        <f t="shared" si="234"/>
        <v/>
      </c>
      <c r="AF286" t="str">
        <f t="shared" si="235"/>
        <v/>
      </c>
      <c r="AG286" t="str">
        <f t="shared" si="236"/>
        <v/>
      </c>
      <c r="AH286" t="str">
        <f t="shared" si="237"/>
        <v/>
      </c>
      <c r="AI286" t="str">
        <f t="shared" si="238"/>
        <v/>
      </c>
      <c r="AJ286" t="str">
        <f t="shared" si="239"/>
        <v/>
      </c>
      <c r="AK286" t="str">
        <f t="shared" si="240"/>
        <v/>
      </c>
      <c r="AL286" t="str">
        <f t="shared" si="241"/>
        <v/>
      </c>
      <c r="AM286" t="str">
        <f t="shared" si="242"/>
        <v/>
      </c>
      <c r="AN286" t="str">
        <f t="shared" si="243"/>
        <v/>
      </c>
      <c r="AO286" t="str">
        <f t="shared" si="244"/>
        <v/>
      </c>
      <c r="AP286" t="str">
        <f t="shared" si="245"/>
        <v/>
      </c>
      <c r="AQ286" t="str">
        <f t="shared" si="246"/>
        <v/>
      </c>
      <c r="AR286" t="str">
        <f t="shared" si="247"/>
        <v/>
      </c>
      <c r="AS286" t="str">
        <f t="shared" si="248"/>
        <v/>
      </c>
      <c r="AT286" t="str">
        <f t="shared" si="249"/>
        <v/>
      </c>
      <c r="AU286" t="str">
        <f t="shared" si="250"/>
        <v/>
      </c>
      <c r="AV286" t="str">
        <f t="shared" si="251"/>
        <v/>
      </c>
      <c r="AW286" t="str">
        <f t="shared" si="252"/>
        <v/>
      </c>
      <c r="AX286" t="str">
        <f t="shared" si="253"/>
        <v>Közgazdaságtan II. (, web)</v>
      </c>
      <c r="AY286" s="2">
        <v>228</v>
      </c>
      <c r="AZ286" s="2">
        <v>1</v>
      </c>
      <c r="BA286" s="18">
        <f>VLOOKUP(AY286,segéd!$F$9:$G$38,2,FALSE)</f>
        <v>46081</v>
      </c>
      <c r="BB286" s="2" t="str">
        <f>VLOOKUP(AZ286,segéd!$F$1:$G$7,2,FALSE)</f>
        <v>8.00-9.30</v>
      </c>
      <c r="BC286" t="s">
        <v>32</v>
      </c>
      <c r="BD286" t="s">
        <v>18</v>
      </c>
      <c r="BE286" t="s">
        <v>165</v>
      </c>
      <c r="BF286" s="19">
        <v>201</v>
      </c>
      <c r="BH286" s="2" t="s">
        <v>66</v>
      </c>
      <c r="BI286" s="30" t="s">
        <v>2038</v>
      </c>
      <c r="BJ286" s="2">
        <f t="shared" si="254"/>
        <v>60</v>
      </c>
      <c r="BK286" s="2">
        <f>IF(BF286="","",VLOOKUP(BC286,segéd!O:P,2,FALSE))</f>
        <v>60</v>
      </c>
      <c r="BL286" s="2" t="str">
        <f>IF(BG286="","",VLOOKUP(BC286,segéd!T:U,2,FALSE))</f>
        <v/>
      </c>
      <c r="BM286" s="2">
        <v>62</v>
      </c>
      <c r="BN286" s="2">
        <v>14</v>
      </c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H286" s="2"/>
      <c r="CI286" s="2"/>
      <c r="CJ286" s="2"/>
      <c r="CK286" s="2"/>
      <c r="CL286" s="2"/>
      <c r="CM286" s="2"/>
      <c r="CN286" s="2"/>
      <c r="CO286" s="2"/>
      <c r="CP286" s="2"/>
      <c r="CR286" s="2"/>
      <c r="CS286" s="2"/>
      <c r="CT286" s="2"/>
      <c r="CU286" s="2"/>
      <c r="CV286" s="2"/>
      <c r="CY286" s="2"/>
    </row>
    <row r="287" spans="1:105" x14ac:dyDescent="0.3">
      <c r="A287" t="str">
        <f t="shared" si="204"/>
        <v>2072281</v>
      </c>
      <c r="B287" t="str">
        <f t="shared" si="205"/>
        <v>Kvantitatív módszerek, ökonometria (gépterem, Bp.-ről web) 13</v>
      </c>
      <c r="C287" t="str">
        <f t="shared" si="206"/>
        <v>6052281</v>
      </c>
      <c r="D287" t="str">
        <f t="shared" si="207"/>
        <v>Kvantitatív módszerek, ökonometria (gépterem, Bp.-ről web) 6</v>
      </c>
      <c r="E287" t="str">
        <f t="shared" si="208"/>
        <v>Tóth Zsuzsanna2281</v>
      </c>
      <c r="F287" s="24" t="str">
        <f t="shared" si="209"/>
        <v>Kvantitatív módszerek, ökonometria (Bp. 207, gépterem, Bp.-ről web)</v>
      </c>
      <c r="G287" t="str">
        <f t="shared" si="210"/>
        <v/>
      </c>
      <c r="H287" t="str">
        <f t="shared" si="211"/>
        <v/>
      </c>
      <c r="I287" t="str">
        <f t="shared" si="212"/>
        <v/>
      </c>
      <c r="J287" t="str">
        <f t="shared" si="213"/>
        <v/>
      </c>
      <c r="K287" t="str">
        <f t="shared" si="214"/>
        <v>2281</v>
      </c>
      <c r="L287" t="str">
        <f t="shared" si="215"/>
        <v/>
      </c>
      <c r="M287" t="str">
        <f t="shared" si="216"/>
        <v/>
      </c>
      <c r="N287" t="str">
        <f t="shared" si="217"/>
        <v/>
      </c>
      <c r="O287" t="str">
        <f t="shared" si="218"/>
        <v/>
      </c>
      <c r="P287" t="str">
        <f t="shared" si="219"/>
        <v/>
      </c>
      <c r="Q287" t="str">
        <f t="shared" si="220"/>
        <v/>
      </c>
      <c r="R287" t="str">
        <f t="shared" si="221"/>
        <v/>
      </c>
      <c r="S287" t="str">
        <f t="shared" si="222"/>
        <v/>
      </c>
      <c r="T287" t="str">
        <f t="shared" si="223"/>
        <v/>
      </c>
      <c r="U287" t="str">
        <f t="shared" si="224"/>
        <v/>
      </c>
      <c r="V287" t="str">
        <f t="shared" si="225"/>
        <v/>
      </c>
      <c r="W287" t="str">
        <f t="shared" si="226"/>
        <v/>
      </c>
      <c r="X287" t="str">
        <f t="shared" si="227"/>
        <v/>
      </c>
      <c r="Y287" t="str">
        <f t="shared" si="228"/>
        <v>Kvantitatív módszerek, ökonometria (207, gépterem, Bp.-ről web)</v>
      </c>
      <c r="Z287" t="str">
        <f t="shared" si="229"/>
        <v/>
      </c>
      <c r="AA287" t="str">
        <f t="shared" si="230"/>
        <v/>
      </c>
      <c r="AB287" t="str">
        <f t="shared" si="231"/>
        <v/>
      </c>
      <c r="AC287" t="str">
        <f t="shared" si="232"/>
        <v/>
      </c>
      <c r="AD287" t="str">
        <f t="shared" si="233"/>
        <v>2281</v>
      </c>
      <c r="AE287" t="str">
        <f t="shared" si="234"/>
        <v/>
      </c>
      <c r="AF287" t="str">
        <f t="shared" si="235"/>
        <v/>
      </c>
      <c r="AG287" t="str">
        <f t="shared" si="236"/>
        <v/>
      </c>
      <c r="AH287" t="str">
        <f t="shared" si="237"/>
        <v/>
      </c>
      <c r="AI287" t="str">
        <f t="shared" si="238"/>
        <v/>
      </c>
      <c r="AJ287" t="str">
        <f t="shared" si="239"/>
        <v/>
      </c>
      <c r="AK287" t="str">
        <f t="shared" si="240"/>
        <v/>
      </c>
      <c r="AL287" t="str">
        <f t="shared" si="241"/>
        <v/>
      </c>
      <c r="AM287" t="str">
        <f t="shared" si="242"/>
        <v/>
      </c>
      <c r="AN287" t="str">
        <f t="shared" si="243"/>
        <v/>
      </c>
      <c r="AO287" t="str">
        <f t="shared" si="244"/>
        <v/>
      </c>
      <c r="AP287" t="str">
        <f t="shared" si="245"/>
        <v/>
      </c>
      <c r="AQ287" t="str">
        <f t="shared" si="246"/>
        <v/>
      </c>
      <c r="AR287" t="str">
        <f t="shared" si="247"/>
        <v/>
      </c>
      <c r="AS287" t="str">
        <f t="shared" si="248"/>
        <v/>
      </c>
      <c r="AT287" t="str">
        <f t="shared" si="249"/>
        <v/>
      </c>
      <c r="AU287" t="str">
        <f t="shared" si="250"/>
        <v/>
      </c>
      <c r="AV287" t="str">
        <f t="shared" si="251"/>
        <v/>
      </c>
      <c r="AW287" t="str">
        <f t="shared" si="252"/>
        <v/>
      </c>
      <c r="AX287" t="str">
        <f t="shared" si="253"/>
        <v>Kvantitatív módszerek, ökonometria (605, gépterem, Bp.-ről web)</v>
      </c>
      <c r="AY287" s="2">
        <v>228</v>
      </c>
      <c r="AZ287" s="2">
        <v>1</v>
      </c>
      <c r="BA287" s="18">
        <f>VLOOKUP(AY287,segéd!$F$9:$G$38,2,FALSE)</f>
        <v>46081</v>
      </c>
      <c r="BB287" s="2" t="str">
        <f>VLOOKUP(AZ287,segéd!$F$1:$G$7,2,FALSE)</f>
        <v>8.00-9.30</v>
      </c>
      <c r="BC287" t="s">
        <v>260</v>
      </c>
      <c r="BD287" t="s">
        <v>423</v>
      </c>
      <c r="BE287" t="s">
        <v>188</v>
      </c>
      <c r="BF287" s="19">
        <v>207</v>
      </c>
      <c r="BG287" s="2">
        <v>605</v>
      </c>
      <c r="BH287" s="19" t="s">
        <v>317</v>
      </c>
      <c r="BI287" s="30" t="s">
        <v>2002</v>
      </c>
      <c r="BJ287" s="2">
        <f t="shared" si="254"/>
        <v>19</v>
      </c>
      <c r="BK287" s="2">
        <f>IF(BF287="","",VLOOKUP(BC287,segéd!O:P,2,FALSE))</f>
        <v>13</v>
      </c>
      <c r="BL287" s="2">
        <f>IF(BG287="","",VLOOKUP(BC287,segéd!T:U,2,FALSE))</f>
        <v>6</v>
      </c>
      <c r="BP287" s="2"/>
      <c r="BQ287" s="2">
        <v>14</v>
      </c>
      <c r="BR287" s="2"/>
      <c r="BV287" s="2"/>
      <c r="BW287" s="2"/>
      <c r="BX287" s="2"/>
      <c r="BY287" s="2"/>
      <c r="CB287" s="2"/>
      <c r="CC287" s="2"/>
      <c r="CH287" s="2"/>
      <c r="CI287" s="2">
        <v>6</v>
      </c>
      <c r="CM287" s="2"/>
      <c r="CN287" s="2"/>
      <c r="CO287" s="2"/>
      <c r="CP287" s="2"/>
      <c r="CT287" s="2"/>
      <c r="CU287" s="2"/>
      <c r="CY287" s="2"/>
    </row>
    <row r="288" spans="1:105" x14ac:dyDescent="0.3">
      <c r="A288" t="str">
        <f t="shared" si="204"/>
        <v>2172281</v>
      </c>
      <c r="B288" t="str">
        <f t="shared" si="205"/>
        <v>Marketingtervezés (Tb.-ről web) 40</v>
      </c>
      <c r="C288" t="str">
        <f t="shared" si="206"/>
        <v>2152281</v>
      </c>
      <c r="D288" t="str">
        <f t="shared" si="207"/>
        <v>Marketingtervezés (Tb.-ről web) 53</v>
      </c>
      <c r="E288" t="str">
        <f t="shared" si="208"/>
        <v>Nagy Róbert2281</v>
      </c>
      <c r="F288" s="24" t="str">
        <f t="shared" si="209"/>
        <v>Marketingtervezés (Tb. 215, Tb.-ről web)</v>
      </c>
      <c r="G288" t="str">
        <f t="shared" si="210"/>
        <v/>
      </c>
      <c r="H288" t="str">
        <f t="shared" si="211"/>
        <v/>
      </c>
      <c r="I288" t="str">
        <f t="shared" si="212"/>
        <v/>
      </c>
      <c r="J288" t="str">
        <f t="shared" si="213"/>
        <v/>
      </c>
      <c r="K288" t="str">
        <f t="shared" si="214"/>
        <v/>
      </c>
      <c r="L288" t="str">
        <f t="shared" si="215"/>
        <v/>
      </c>
      <c r="M288" t="str">
        <f t="shared" si="216"/>
        <v/>
      </c>
      <c r="N288" t="str">
        <f t="shared" si="217"/>
        <v/>
      </c>
      <c r="O288" t="str">
        <f t="shared" si="218"/>
        <v/>
      </c>
      <c r="P288" t="str">
        <f t="shared" si="219"/>
        <v/>
      </c>
      <c r="Q288" t="str">
        <f t="shared" si="220"/>
        <v/>
      </c>
      <c r="R288" t="str">
        <f t="shared" si="221"/>
        <v/>
      </c>
      <c r="S288" t="str">
        <f t="shared" si="222"/>
        <v/>
      </c>
      <c r="T288" t="str">
        <f t="shared" si="223"/>
        <v>2281</v>
      </c>
      <c r="U288" t="str">
        <f t="shared" si="224"/>
        <v>2281</v>
      </c>
      <c r="V288" t="str">
        <f t="shared" si="225"/>
        <v>2281</v>
      </c>
      <c r="W288" t="str">
        <f t="shared" si="226"/>
        <v>2281</v>
      </c>
      <c r="X288" t="str">
        <f t="shared" si="227"/>
        <v>2281</v>
      </c>
      <c r="Y288" t="str">
        <f t="shared" si="228"/>
        <v>Marketingtervezés (217, Tb.-ről web)</v>
      </c>
      <c r="Z288" t="str">
        <f t="shared" si="229"/>
        <v/>
      </c>
      <c r="AA288" t="str">
        <f t="shared" si="230"/>
        <v/>
      </c>
      <c r="AB288" t="str">
        <f t="shared" si="231"/>
        <v/>
      </c>
      <c r="AC288" t="str">
        <f t="shared" si="232"/>
        <v/>
      </c>
      <c r="AD288" t="str">
        <f t="shared" si="233"/>
        <v/>
      </c>
      <c r="AE288" t="str">
        <f t="shared" si="234"/>
        <v/>
      </c>
      <c r="AF288" t="str">
        <f t="shared" si="235"/>
        <v/>
      </c>
      <c r="AG288" t="str">
        <f t="shared" si="236"/>
        <v/>
      </c>
      <c r="AH288" t="str">
        <f t="shared" si="237"/>
        <v/>
      </c>
      <c r="AI288" t="str">
        <f t="shared" si="238"/>
        <v/>
      </c>
      <c r="AJ288" t="str">
        <f t="shared" si="239"/>
        <v/>
      </c>
      <c r="AK288" t="str">
        <f t="shared" si="240"/>
        <v/>
      </c>
      <c r="AL288" t="str">
        <f t="shared" si="241"/>
        <v/>
      </c>
      <c r="AM288" t="str">
        <f t="shared" si="242"/>
        <v>2281</v>
      </c>
      <c r="AN288" t="str">
        <f t="shared" si="243"/>
        <v>2281</v>
      </c>
      <c r="AO288" t="str">
        <f t="shared" si="244"/>
        <v>2281</v>
      </c>
      <c r="AP288" t="str">
        <f t="shared" si="245"/>
        <v>2281</v>
      </c>
      <c r="AQ288" t="str">
        <f t="shared" si="246"/>
        <v>2281</v>
      </c>
      <c r="AR288" t="str">
        <f t="shared" si="247"/>
        <v/>
      </c>
      <c r="AS288" t="str">
        <f t="shared" si="248"/>
        <v/>
      </c>
      <c r="AT288" t="str">
        <f t="shared" si="249"/>
        <v/>
      </c>
      <c r="AU288" t="str">
        <f t="shared" si="250"/>
        <v/>
      </c>
      <c r="AV288" t="str">
        <f t="shared" si="251"/>
        <v/>
      </c>
      <c r="AW288" t="str">
        <f t="shared" si="252"/>
        <v/>
      </c>
      <c r="AX288" t="str">
        <f t="shared" si="253"/>
        <v>Marketingtervezés (215, Tb.-ről web)</v>
      </c>
      <c r="AY288" s="2">
        <v>228</v>
      </c>
      <c r="AZ288" s="2">
        <v>1</v>
      </c>
      <c r="BA288" s="18">
        <f>VLOOKUP(AY288,segéd!$F$9:$G$38,2,FALSE)</f>
        <v>46081</v>
      </c>
      <c r="BB288" s="2" t="str">
        <f>VLOOKUP(AZ288,segéd!$F$1:$G$7,2,FALSE)</f>
        <v>8.00-9.30</v>
      </c>
      <c r="BC288" t="s">
        <v>172</v>
      </c>
      <c r="BD288" t="s">
        <v>430</v>
      </c>
      <c r="BE288" t="s">
        <v>167</v>
      </c>
      <c r="BF288" s="19">
        <v>217</v>
      </c>
      <c r="BG288" s="2">
        <v>215</v>
      </c>
      <c r="BH288" s="19" t="s">
        <v>76</v>
      </c>
      <c r="BI288" s="30" t="s">
        <v>2003</v>
      </c>
      <c r="BJ288" s="2">
        <f t="shared" si="254"/>
        <v>93</v>
      </c>
      <c r="BK288" s="2">
        <f>IF(BF288="","",VLOOKUP(BC288,segéd!O:P,2,FALSE))</f>
        <v>40</v>
      </c>
      <c r="BL288" s="2">
        <f>IF(BG288="","",VLOOKUP(BC288,segéd!T:U,2,FALSE))</f>
        <v>53</v>
      </c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>
        <v>12</v>
      </c>
      <c r="CA288" s="2">
        <v>7</v>
      </c>
      <c r="CB288" s="2">
        <v>5</v>
      </c>
      <c r="CC288" s="2">
        <v>8</v>
      </c>
      <c r="CD288" s="2">
        <v>3</v>
      </c>
      <c r="CE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R288" s="2">
        <v>21</v>
      </c>
      <c r="CS288" s="2">
        <v>17</v>
      </c>
      <c r="CT288" s="2">
        <v>6</v>
      </c>
      <c r="CU288" s="2">
        <v>6</v>
      </c>
      <c r="CV288" s="2">
        <v>7</v>
      </c>
      <c r="CY288" s="2"/>
    </row>
    <row r="289" spans="1:106" x14ac:dyDescent="0.3">
      <c r="A289" t="str">
        <f t="shared" si="204"/>
        <v>2281</v>
      </c>
      <c r="B289" t="str">
        <f t="shared" si="205"/>
        <v xml:space="preserve">Matematika II. (web) </v>
      </c>
      <c r="C289" t="str">
        <f t="shared" si="206"/>
        <v>6012281</v>
      </c>
      <c r="D289" t="str">
        <f t="shared" si="207"/>
        <v>Matematika II. (web) 111</v>
      </c>
      <c r="E289" t="str">
        <f t="shared" si="208"/>
        <v>Brunner Zsuzsanna2281</v>
      </c>
      <c r="F289" s="24" t="str">
        <f t="shared" si="209"/>
        <v>Matematika II. (Tb. 601, web)</v>
      </c>
      <c r="G289" t="str">
        <f t="shared" si="210"/>
        <v/>
      </c>
      <c r="H289" t="str">
        <f t="shared" si="211"/>
        <v/>
      </c>
      <c r="I289" t="str">
        <f t="shared" si="212"/>
        <v/>
      </c>
      <c r="J289" t="str">
        <f t="shared" si="213"/>
        <v/>
      </c>
      <c r="K289" t="str">
        <f t="shared" si="214"/>
        <v/>
      </c>
      <c r="L289" t="str">
        <f t="shared" si="215"/>
        <v/>
      </c>
      <c r="M289" t="str">
        <f t="shared" si="216"/>
        <v/>
      </c>
      <c r="N289" t="str">
        <f t="shared" si="217"/>
        <v/>
      </c>
      <c r="O289" t="str">
        <f t="shared" si="218"/>
        <v/>
      </c>
      <c r="P289" t="str">
        <f t="shared" si="219"/>
        <v/>
      </c>
      <c r="Q289" t="str">
        <f t="shared" si="220"/>
        <v/>
      </c>
      <c r="R289" t="str">
        <f t="shared" si="221"/>
        <v/>
      </c>
      <c r="S289" t="str">
        <f t="shared" si="222"/>
        <v/>
      </c>
      <c r="T289" t="str">
        <f t="shared" si="223"/>
        <v/>
      </c>
      <c r="U289" t="str">
        <f t="shared" si="224"/>
        <v/>
      </c>
      <c r="V289" t="str">
        <f t="shared" si="225"/>
        <v/>
      </c>
      <c r="W289" t="str">
        <f t="shared" si="226"/>
        <v/>
      </c>
      <c r="X289" t="str">
        <f t="shared" si="227"/>
        <v/>
      </c>
      <c r="Y289" t="str">
        <f t="shared" si="228"/>
        <v>Matematika II. (, web)</v>
      </c>
      <c r="Z289" t="str">
        <f t="shared" si="229"/>
        <v/>
      </c>
      <c r="AA289" t="str">
        <f t="shared" si="230"/>
        <v/>
      </c>
      <c r="AB289" t="str">
        <f t="shared" si="231"/>
        <v>2281</v>
      </c>
      <c r="AC289" t="str">
        <f t="shared" si="232"/>
        <v>2281</v>
      </c>
      <c r="AD289" t="str">
        <f t="shared" si="233"/>
        <v/>
      </c>
      <c r="AE289" t="str">
        <f t="shared" si="234"/>
        <v/>
      </c>
      <c r="AF289" t="str">
        <f t="shared" si="235"/>
        <v/>
      </c>
      <c r="AG289" t="str">
        <f t="shared" si="236"/>
        <v/>
      </c>
      <c r="AH289" t="str">
        <f t="shared" si="237"/>
        <v/>
      </c>
      <c r="AI289" t="str">
        <f t="shared" si="238"/>
        <v/>
      </c>
      <c r="AJ289" t="str">
        <f t="shared" si="239"/>
        <v/>
      </c>
      <c r="AK289" t="str">
        <f t="shared" si="240"/>
        <v/>
      </c>
      <c r="AL289" t="str">
        <f t="shared" si="241"/>
        <v/>
      </c>
      <c r="AM289" t="str">
        <f t="shared" si="242"/>
        <v/>
      </c>
      <c r="AN289" t="str">
        <f t="shared" si="243"/>
        <v/>
      </c>
      <c r="AO289" t="str">
        <f t="shared" si="244"/>
        <v/>
      </c>
      <c r="AP289" t="str">
        <f t="shared" si="245"/>
        <v/>
      </c>
      <c r="AQ289" t="str">
        <f t="shared" si="246"/>
        <v/>
      </c>
      <c r="AR289" t="str">
        <f t="shared" si="247"/>
        <v/>
      </c>
      <c r="AS289" t="str">
        <f t="shared" si="248"/>
        <v/>
      </c>
      <c r="AT289" t="str">
        <f t="shared" si="249"/>
        <v/>
      </c>
      <c r="AU289" t="str">
        <f t="shared" si="250"/>
        <v/>
      </c>
      <c r="AV289" t="str">
        <f t="shared" si="251"/>
        <v/>
      </c>
      <c r="AW289" t="str">
        <f t="shared" si="252"/>
        <v/>
      </c>
      <c r="AX289" t="str">
        <f t="shared" si="253"/>
        <v>Matematika II. (601, web)</v>
      </c>
      <c r="AY289" s="2">
        <v>228</v>
      </c>
      <c r="AZ289" s="2">
        <v>1</v>
      </c>
      <c r="BA289" s="18">
        <f>VLOOKUP(AY289,segéd!$F$9:$G$38,2,FALSE)</f>
        <v>46081</v>
      </c>
      <c r="BB289" s="2" t="str">
        <f>VLOOKUP(AZ289,segéd!$F$1:$G$7,2,FALSE)</f>
        <v>8.00-9.30</v>
      </c>
      <c r="BC289" t="s">
        <v>77</v>
      </c>
      <c r="BD289" s="20" t="s">
        <v>20</v>
      </c>
      <c r="BE289" t="s">
        <v>164</v>
      </c>
      <c r="BG289" s="2">
        <v>601</v>
      </c>
      <c r="BH289" s="2" t="s">
        <v>66</v>
      </c>
      <c r="BI289" s="30" t="s">
        <v>1938</v>
      </c>
      <c r="BJ289" s="2">
        <f t="shared" si="254"/>
        <v>111</v>
      </c>
      <c r="BK289" s="2" t="str">
        <f>IF(BF289="","",VLOOKUP(BC289,segéd!O:P,2,FALSE))</f>
        <v/>
      </c>
      <c r="BL289" s="2">
        <f>IF(BG289="","",VLOOKUP(BC289,segéd!T:U,2,FALSE))</f>
        <v>111</v>
      </c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G289" s="2">
        <v>59</v>
      </c>
      <c r="CH289" s="2">
        <v>57</v>
      </c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Y289" s="2"/>
    </row>
    <row r="290" spans="1:106" x14ac:dyDescent="0.3">
      <c r="A290" t="str">
        <f t="shared" si="204"/>
        <v>2281</v>
      </c>
      <c r="B290" t="str">
        <f t="shared" si="205"/>
        <v xml:space="preserve">Műszaki szaknyelv II. (angol), 1. csop. </v>
      </c>
      <c r="C290" t="str">
        <f t="shared" si="206"/>
        <v>2132281</v>
      </c>
      <c r="D290" t="str">
        <f t="shared" si="207"/>
        <v>Műszaki szaknyelv II. (angol), 1. csop. 19</v>
      </c>
      <c r="E290" t="str">
        <f t="shared" si="208"/>
        <v>Gellért Judit2281</v>
      </c>
      <c r="F290" s="24" t="str">
        <f t="shared" si="209"/>
        <v>Műszaki szaknyelv II. (angol), 1. csop. (Tb. 213)</v>
      </c>
      <c r="G290" t="str">
        <f t="shared" si="210"/>
        <v/>
      </c>
      <c r="H290" t="str">
        <f t="shared" si="211"/>
        <v/>
      </c>
      <c r="I290" t="str">
        <f t="shared" si="212"/>
        <v/>
      </c>
      <c r="J290" t="str">
        <f t="shared" si="213"/>
        <v/>
      </c>
      <c r="K290" t="str">
        <f t="shared" si="214"/>
        <v/>
      </c>
      <c r="L290" t="str">
        <f t="shared" si="215"/>
        <v/>
      </c>
      <c r="M290" t="str">
        <f t="shared" si="216"/>
        <v/>
      </c>
      <c r="N290" t="str">
        <f t="shared" si="217"/>
        <v/>
      </c>
      <c r="O290" t="str">
        <f t="shared" si="218"/>
        <v/>
      </c>
      <c r="P290" t="str">
        <f t="shared" si="219"/>
        <v/>
      </c>
      <c r="Q290" t="str">
        <f t="shared" si="220"/>
        <v/>
      </c>
      <c r="R290" t="str">
        <f t="shared" si="221"/>
        <v/>
      </c>
      <c r="S290" t="str">
        <f t="shared" si="222"/>
        <v/>
      </c>
      <c r="T290" t="str">
        <f t="shared" si="223"/>
        <v/>
      </c>
      <c r="U290" t="str">
        <f t="shared" si="224"/>
        <v/>
      </c>
      <c r="V290" t="str">
        <f t="shared" si="225"/>
        <v/>
      </c>
      <c r="W290" t="str">
        <f t="shared" si="226"/>
        <v/>
      </c>
      <c r="X290" t="str">
        <f t="shared" si="227"/>
        <v/>
      </c>
      <c r="Y290" t="str">
        <f t="shared" si="228"/>
        <v>Műszaki szaknyelv II. (angol), 1. csop. ()</v>
      </c>
      <c r="Z290" t="str">
        <f t="shared" si="229"/>
        <v/>
      </c>
      <c r="AA290" t="str">
        <f t="shared" si="230"/>
        <v/>
      </c>
      <c r="AB290" t="str">
        <f t="shared" si="231"/>
        <v/>
      </c>
      <c r="AC290" t="str">
        <f t="shared" si="232"/>
        <v/>
      </c>
      <c r="AD290" t="str">
        <f t="shared" si="233"/>
        <v/>
      </c>
      <c r="AE290" t="str">
        <f t="shared" si="234"/>
        <v/>
      </c>
      <c r="AF290" t="str">
        <f t="shared" si="235"/>
        <v/>
      </c>
      <c r="AG290" t="str">
        <f t="shared" si="236"/>
        <v/>
      </c>
      <c r="AH290" t="str">
        <f t="shared" si="237"/>
        <v/>
      </c>
      <c r="AI290" t="str">
        <f t="shared" si="238"/>
        <v/>
      </c>
      <c r="AJ290" t="str">
        <f t="shared" si="239"/>
        <v/>
      </c>
      <c r="AK290" t="str">
        <f t="shared" si="240"/>
        <v>2281</v>
      </c>
      <c r="AL290" t="str">
        <f t="shared" si="241"/>
        <v/>
      </c>
      <c r="AM290" t="str">
        <f t="shared" si="242"/>
        <v/>
      </c>
      <c r="AN290" t="str">
        <f t="shared" si="243"/>
        <v/>
      </c>
      <c r="AO290" t="str">
        <f t="shared" si="244"/>
        <v/>
      </c>
      <c r="AP290" t="str">
        <f t="shared" si="245"/>
        <v/>
      </c>
      <c r="AQ290" t="str">
        <f t="shared" si="246"/>
        <v/>
      </c>
      <c r="AR290" t="str">
        <f t="shared" si="247"/>
        <v/>
      </c>
      <c r="AS290" t="str">
        <f t="shared" si="248"/>
        <v/>
      </c>
      <c r="AT290" t="str">
        <f t="shared" si="249"/>
        <v/>
      </c>
      <c r="AU290" t="str">
        <f t="shared" si="250"/>
        <v/>
      </c>
      <c r="AV290" t="str">
        <f t="shared" si="251"/>
        <v/>
      </c>
      <c r="AW290" t="str">
        <f t="shared" si="252"/>
        <v/>
      </c>
      <c r="AX290" t="str">
        <f t="shared" si="253"/>
        <v>Műszaki szaknyelv II. (angol), 1. csop. (213)</v>
      </c>
      <c r="AY290" s="2">
        <v>228</v>
      </c>
      <c r="AZ290" s="2">
        <v>1</v>
      </c>
      <c r="BA290" s="18">
        <f>VLOOKUP(AY290,segéd!$F$9:$G$38,2,FALSE)</f>
        <v>46081</v>
      </c>
      <c r="BB290" s="2" t="str">
        <f>VLOOKUP(AZ290,segéd!$F$1:$G$7,2,FALSE)</f>
        <v>8.00-9.30</v>
      </c>
      <c r="BC290" t="s">
        <v>295</v>
      </c>
      <c r="BD290" t="s">
        <v>308</v>
      </c>
      <c r="BE290" t="s">
        <v>164</v>
      </c>
      <c r="BG290" s="2">
        <v>213</v>
      </c>
      <c r="BJ290" s="2">
        <f t="shared" si="254"/>
        <v>19</v>
      </c>
      <c r="BK290" s="2" t="str">
        <f>IF(BF290="","",VLOOKUP(BC290,segéd!O:P,2,FALSE))</f>
        <v/>
      </c>
      <c r="BL290" s="2">
        <f>IF(BG290="","",VLOOKUP(BC290,segéd!T:U,2,FALSE))</f>
        <v>19</v>
      </c>
      <c r="BM290" s="2"/>
      <c r="BN290" s="2"/>
      <c r="BO290" s="2"/>
      <c r="BP290" s="2"/>
      <c r="BQ290" s="2"/>
      <c r="BR290" s="2"/>
      <c r="BS290" s="2"/>
      <c r="BT290" s="2"/>
      <c r="BU290" s="2"/>
      <c r="BZ290" s="2"/>
      <c r="CA290" s="2"/>
      <c r="CD290" s="2"/>
      <c r="CE290" s="2"/>
      <c r="CF290" s="19"/>
      <c r="CG290" s="2"/>
      <c r="CJ290" s="2"/>
      <c r="CP290" s="2">
        <v>23</v>
      </c>
      <c r="CQ290" s="2"/>
      <c r="CR290" s="2"/>
      <c r="CS290" s="2"/>
      <c r="CU290" s="2"/>
      <c r="CV290" s="2"/>
      <c r="DA290" s="19"/>
    </row>
    <row r="291" spans="1:106" x14ac:dyDescent="0.3">
      <c r="A291" t="str">
        <f t="shared" si="204"/>
        <v>2281</v>
      </c>
      <c r="B291" t="str">
        <f t="shared" si="205"/>
        <v xml:space="preserve">Műszaki szaknyelv II. (angol), 2. csop. </v>
      </c>
      <c r="C291" t="str">
        <f t="shared" si="206"/>
        <v>4082281</v>
      </c>
      <c r="D291" t="str">
        <f t="shared" si="207"/>
        <v>Műszaki szaknyelv II. (angol), 2. csop. 19</v>
      </c>
      <c r="E291" t="str">
        <f t="shared" si="208"/>
        <v>Nagy Mónika2281</v>
      </c>
      <c r="F291" s="24" t="str">
        <f t="shared" si="209"/>
        <v>Műszaki szaknyelv II. (angol), 2. csop. (Tb. 408)</v>
      </c>
      <c r="G291" t="str">
        <f t="shared" si="210"/>
        <v/>
      </c>
      <c r="H291" t="str">
        <f t="shared" si="211"/>
        <v/>
      </c>
      <c r="I291" t="str">
        <f t="shared" si="212"/>
        <v/>
      </c>
      <c r="J291" t="str">
        <f t="shared" si="213"/>
        <v/>
      </c>
      <c r="K291" t="str">
        <f t="shared" si="214"/>
        <v/>
      </c>
      <c r="L291" t="str">
        <f t="shared" si="215"/>
        <v/>
      </c>
      <c r="M291" t="str">
        <f t="shared" si="216"/>
        <v/>
      </c>
      <c r="N291" t="str">
        <f t="shared" si="217"/>
        <v/>
      </c>
      <c r="O291" t="str">
        <f t="shared" si="218"/>
        <v/>
      </c>
      <c r="P291" t="str">
        <f t="shared" si="219"/>
        <v/>
      </c>
      <c r="Q291" t="str">
        <f t="shared" si="220"/>
        <v/>
      </c>
      <c r="R291" t="str">
        <f t="shared" si="221"/>
        <v/>
      </c>
      <c r="S291" t="str">
        <f t="shared" si="222"/>
        <v/>
      </c>
      <c r="T291" t="str">
        <f t="shared" si="223"/>
        <v/>
      </c>
      <c r="U291" t="str">
        <f t="shared" si="224"/>
        <v/>
      </c>
      <c r="V291" t="str">
        <f t="shared" si="225"/>
        <v/>
      </c>
      <c r="W291" t="str">
        <f t="shared" si="226"/>
        <v/>
      </c>
      <c r="X291" t="str">
        <f t="shared" si="227"/>
        <v/>
      </c>
      <c r="Y291" t="str">
        <f t="shared" si="228"/>
        <v>Műszaki szaknyelv II. (angol), 2. csop. ()</v>
      </c>
      <c r="Z291" t="str">
        <f t="shared" si="229"/>
        <v/>
      </c>
      <c r="AA291" t="str">
        <f t="shared" si="230"/>
        <v/>
      </c>
      <c r="AB291" t="str">
        <f t="shared" si="231"/>
        <v/>
      </c>
      <c r="AC291" t="str">
        <f t="shared" si="232"/>
        <v/>
      </c>
      <c r="AD291" t="str">
        <f t="shared" si="233"/>
        <v/>
      </c>
      <c r="AE291" t="str">
        <f t="shared" si="234"/>
        <v/>
      </c>
      <c r="AF291" t="str">
        <f t="shared" si="235"/>
        <v/>
      </c>
      <c r="AG291" t="str">
        <f t="shared" si="236"/>
        <v/>
      </c>
      <c r="AH291" t="str">
        <f t="shared" si="237"/>
        <v/>
      </c>
      <c r="AI291" t="str">
        <f t="shared" si="238"/>
        <v/>
      </c>
      <c r="AJ291" t="str">
        <f t="shared" si="239"/>
        <v/>
      </c>
      <c r="AK291" t="str">
        <f t="shared" si="240"/>
        <v>2281</v>
      </c>
      <c r="AL291" t="str">
        <f t="shared" si="241"/>
        <v/>
      </c>
      <c r="AM291" t="str">
        <f t="shared" si="242"/>
        <v/>
      </c>
      <c r="AN291" t="str">
        <f t="shared" si="243"/>
        <v/>
      </c>
      <c r="AO291" t="str">
        <f t="shared" si="244"/>
        <v/>
      </c>
      <c r="AP291" t="str">
        <f t="shared" si="245"/>
        <v/>
      </c>
      <c r="AQ291" t="str">
        <f t="shared" si="246"/>
        <v/>
      </c>
      <c r="AR291" t="str">
        <f t="shared" si="247"/>
        <v/>
      </c>
      <c r="AS291" t="str">
        <f t="shared" si="248"/>
        <v/>
      </c>
      <c r="AT291" t="str">
        <f t="shared" si="249"/>
        <v/>
      </c>
      <c r="AU291" t="str">
        <f t="shared" si="250"/>
        <v/>
      </c>
      <c r="AV291" t="str">
        <f t="shared" si="251"/>
        <v/>
      </c>
      <c r="AW291" t="str">
        <f t="shared" si="252"/>
        <v/>
      </c>
      <c r="AX291" t="str">
        <f t="shared" si="253"/>
        <v>Műszaki szaknyelv II. (angol), 2. csop. (408)</v>
      </c>
      <c r="AY291" s="2">
        <v>228</v>
      </c>
      <c r="AZ291" s="2">
        <v>1</v>
      </c>
      <c r="BA291" s="18">
        <f>VLOOKUP(AY291,segéd!$F$9:$G$38,2,FALSE)</f>
        <v>46081</v>
      </c>
      <c r="BB291" s="2" t="str">
        <f>VLOOKUP(AZ291,segéd!$F$1:$G$7,2,FALSE)</f>
        <v>8.00-9.30</v>
      </c>
      <c r="BC291" t="s">
        <v>296</v>
      </c>
      <c r="BD291" t="s">
        <v>441</v>
      </c>
      <c r="BE291" t="s">
        <v>164</v>
      </c>
      <c r="BG291" s="2">
        <v>408</v>
      </c>
      <c r="BJ291" s="2">
        <f t="shared" si="254"/>
        <v>19</v>
      </c>
      <c r="BK291" s="2" t="str">
        <f>IF(BF291="","",VLOOKUP(BC291,segéd!O:P,2,FALSE))</f>
        <v/>
      </c>
      <c r="BL291" s="2">
        <f>IF(BG291="","",VLOOKUP(BC291,segéd!T:U,2,FALSE))</f>
        <v>19</v>
      </c>
      <c r="BM291" s="2"/>
      <c r="BN291" s="2"/>
      <c r="BO291" s="2"/>
      <c r="BP291" s="2"/>
      <c r="BQ291" s="2"/>
      <c r="BR291" s="2"/>
      <c r="BS291" s="2"/>
      <c r="BT291" s="2"/>
      <c r="BU291" s="2"/>
      <c r="BZ291" s="2"/>
      <c r="CA291" s="2"/>
      <c r="CD291" s="2"/>
      <c r="CE291" s="2"/>
      <c r="CF291" s="19"/>
      <c r="CG291" s="2"/>
      <c r="CJ291" s="2"/>
      <c r="CP291" s="2">
        <v>20</v>
      </c>
      <c r="CQ291" s="2"/>
      <c r="CR291" s="2"/>
      <c r="CS291" s="2"/>
      <c r="CU291" s="2"/>
      <c r="CV291" s="2"/>
      <c r="DA291" s="19"/>
    </row>
    <row r="292" spans="1:106" x14ac:dyDescent="0.3">
      <c r="A292" t="str">
        <f t="shared" si="204"/>
        <v>2022281</v>
      </c>
      <c r="B292" t="str">
        <f t="shared" si="205"/>
        <v>Operációkutatás (Bp.-ről web) 23</v>
      </c>
      <c r="C292" t="str">
        <f t="shared" si="206"/>
        <v>2172281</v>
      </c>
      <c r="D292" t="str">
        <f t="shared" si="207"/>
        <v>Operációkutatás (Bp.-ről web) 20</v>
      </c>
      <c r="E292" t="str">
        <f t="shared" si="208"/>
        <v>Kovács Gergely2281</v>
      </c>
      <c r="F292" s="24" t="str">
        <f t="shared" si="209"/>
        <v>Operációkutatás (Bp. 202, Bp.-ről web)</v>
      </c>
      <c r="G292" t="str">
        <f t="shared" si="210"/>
        <v/>
      </c>
      <c r="H292" t="str">
        <f t="shared" si="211"/>
        <v/>
      </c>
      <c r="I292" t="str">
        <f t="shared" si="212"/>
        <v/>
      </c>
      <c r="J292" t="str">
        <f t="shared" si="213"/>
        <v/>
      </c>
      <c r="K292" t="str">
        <f t="shared" si="214"/>
        <v/>
      </c>
      <c r="L292" t="str">
        <f t="shared" si="215"/>
        <v/>
      </c>
      <c r="M292" t="str">
        <f t="shared" si="216"/>
        <v>2281</v>
      </c>
      <c r="N292" t="str">
        <f t="shared" si="217"/>
        <v>2281</v>
      </c>
      <c r="O292" t="str">
        <f t="shared" si="218"/>
        <v>2281</v>
      </c>
      <c r="P292" t="str">
        <f t="shared" si="219"/>
        <v/>
      </c>
      <c r="Q292" t="str">
        <f t="shared" si="220"/>
        <v/>
      </c>
      <c r="R292" t="str">
        <f t="shared" si="221"/>
        <v/>
      </c>
      <c r="S292" t="str">
        <f t="shared" si="222"/>
        <v/>
      </c>
      <c r="T292" t="str">
        <f t="shared" si="223"/>
        <v/>
      </c>
      <c r="U292" t="str">
        <f t="shared" si="224"/>
        <v/>
      </c>
      <c r="V292" t="str">
        <f t="shared" si="225"/>
        <v/>
      </c>
      <c r="W292" t="str">
        <f t="shared" si="226"/>
        <v/>
      </c>
      <c r="X292" t="str">
        <f t="shared" si="227"/>
        <v/>
      </c>
      <c r="Y292" t="str">
        <f t="shared" si="228"/>
        <v>Operációkutatás (202, Bp.-ről web)</v>
      </c>
      <c r="Z292" t="str">
        <f t="shared" si="229"/>
        <v/>
      </c>
      <c r="AA292" t="str">
        <f t="shared" si="230"/>
        <v/>
      </c>
      <c r="AB292" t="str">
        <f t="shared" si="231"/>
        <v/>
      </c>
      <c r="AC292" t="str">
        <f t="shared" si="232"/>
        <v/>
      </c>
      <c r="AD292" t="str">
        <f t="shared" si="233"/>
        <v/>
      </c>
      <c r="AE292" t="str">
        <f t="shared" si="234"/>
        <v>2281</v>
      </c>
      <c r="AF292" t="str">
        <f t="shared" si="235"/>
        <v>2281</v>
      </c>
      <c r="AG292" t="str">
        <f t="shared" si="236"/>
        <v>2281</v>
      </c>
      <c r="AH292" t="str">
        <f t="shared" si="237"/>
        <v/>
      </c>
      <c r="AI292" t="str">
        <f t="shared" si="238"/>
        <v/>
      </c>
      <c r="AJ292" t="str">
        <f t="shared" si="239"/>
        <v/>
      </c>
      <c r="AK292" t="str">
        <f t="shared" si="240"/>
        <v/>
      </c>
      <c r="AL292" t="str">
        <f t="shared" si="241"/>
        <v/>
      </c>
      <c r="AM292" t="str">
        <f t="shared" si="242"/>
        <v/>
      </c>
      <c r="AN292" t="str">
        <f t="shared" si="243"/>
        <v/>
      </c>
      <c r="AO292" t="str">
        <f t="shared" si="244"/>
        <v/>
      </c>
      <c r="AP292" t="str">
        <f t="shared" si="245"/>
        <v/>
      </c>
      <c r="AQ292" t="str">
        <f t="shared" si="246"/>
        <v/>
      </c>
      <c r="AR292" t="str">
        <f t="shared" si="247"/>
        <v/>
      </c>
      <c r="AS292" t="str">
        <f t="shared" si="248"/>
        <v/>
      </c>
      <c r="AT292" t="str">
        <f t="shared" si="249"/>
        <v/>
      </c>
      <c r="AU292" t="str">
        <f t="shared" si="250"/>
        <v/>
      </c>
      <c r="AV292" t="str">
        <f t="shared" si="251"/>
        <v/>
      </c>
      <c r="AW292" t="str">
        <f t="shared" si="252"/>
        <v/>
      </c>
      <c r="AX292" t="str">
        <f t="shared" si="253"/>
        <v>Operációkutatás (217, Bp.-ről web)</v>
      </c>
      <c r="AY292" s="2">
        <v>228</v>
      </c>
      <c r="AZ292" s="2">
        <v>1</v>
      </c>
      <c r="BA292" s="18">
        <f>VLOOKUP(AY292,segéd!$F$9:$G$38,2,FALSE)</f>
        <v>46081</v>
      </c>
      <c r="BB292" s="2" t="str">
        <f>VLOOKUP(AZ292,segéd!$F$1:$G$7,2,FALSE)</f>
        <v>8.00-9.30</v>
      </c>
      <c r="BC292" t="s">
        <v>34</v>
      </c>
      <c r="BD292" t="s">
        <v>8</v>
      </c>
      <c r="BE292" t="s">
        <v>167</v>
      </c>
      <c r="BF292" s="19">
        <v>202</v>
      </c>
      <c r="BG292" s="2">
        <v>217</v>
      </c>
      <c r="BH292" s="19" t="s">
        <v>75</v>
      </c>
      <c r="BI292" s="30" t="s">
        <v>1922</v>
      </c>
      <c r="BJ292" s="2">
        <f t="shared" si="254"/>
        <v>43</v>
      </c>
      <c r="BK292" s="2">
        <f>IF(BF292="","",VLOOKUP(BC292,segéd!O:P,2,FALSE))</f>
        <v>23</v>
      </c>
      <c r="BL292" s="2">
        <f>IF(BG292="","",VLOOKUP(BC292,segéd!T:U,2,FALSE))</f>
        <v>20</v>
      </c>
      <c r="BM292" s="2"/>
      <c r="BN292" s="2"/>
      <c r="BO292" s="2"/>
      <c r="BP292" s="2"/>
      <c r="BQ292" s="2"/>
      <c r="BR292" s="2"/>
      <c r="BS292" s="2">
        <v>6</v>
      </c>
      <c r="BT292" s="2">
        <v>6</v>
      </c>
      <c r="BU292" s="2">
        <v>9</v>
      </c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G292" s="2"/>
      <c r="CH292" s="2"/>
      <c r="CI292" s="2"/>
      <c r="CJ292" s="2">
        <v>3</v>
      </c>
      <c r="CK292" s="2">
        <v>7</v>
      </c>
      <c r="CL292" s="2">
        <v>10</v>
      </c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Y292" s="2"/>
    </row>
    <row r="293" spans="1:106" x14ac:dyDescent="0.3">
      <c r="A293" t="str">
        <f t="shared" si="204"/>
        <v>2102281</v>
      </c>
      <c r="B293" t="str">
        <f t="shared" si="205"/>
        <v>Stratégiai és változásmenedzsment (web) 9</v>
      </c>
      <c r="C293" t="str">
        <f t="shared" si="206"/>
        <v>2281</v>
      </c>
      <c r="D293" t="str">
        <f t="shared" si="207"/>
        <v xml:space="preserve">Stratégiai és változásmenedzsment (web) </v>
      </c>
      <c r="E293" t="str">
        <f t="shared" si="208"/>
        <v>Kárpáti-Daróczi Judit2281</v>
      </c>
      <c r="F293" s="24" t="str">
        <f t="shared" si="209"/>
        <v>Stratégiai és változásmenedzsment (Bp. 210, web)</v>
      </c>
      <c r="G293" t="str">
        <f t="shared" si="210"/>
        <v/>
      </c>
      <c r="H293" t="str">
        <f t="shared" si="211"/>
        <v/>
      </c>
      <c r="I293" t="str">
        <f t="shared" si="212"/>
        <v/>
      </c>
      <c r="J293" t="str">
        <f t="shared" si="213"/>
        <v/>
      </c>
      <c r="K293" t="str">
        <f t="shared" si="214"/>
        <v/>
      </c>
      <c r="L293" t="str">
        <f t="shared" si="215"/>
        <v>2281</v>
      </c>
      <c r="M293" t="str">
        <f t="shared" si="216"/>
        <v/>
      </c>
      <c r="N293" t="str">
        <f t="shared" si="217"/>
        <v/>
      </c>
      <c r="O293" t="str">
        <f t="shared" si="218"/>
        <v/>
      </c>
      <c r="P293" t="str">
        <f t="shared" si="219"/>
        <v/>
      </c>
      <c r="Q293" t="str">
        <f t="shared" si="220"/>
        <v/>
      </c>
      <c r="R293" t="str">
        <f t="shared" si="221"/>
        <v/>
      </c>
      <c r="S293" t="str">
        <f t="shared" si="222"/>
        <v/>
      </c>
      <c r="T293" t="str">
        <f t="shared" si="223"/>
        <v/>
      </c>
      <c r="U293" t="str">
        <f t="shared" si="224"/>
        <v/>
      </c>
      <c r="V293" t="str">
        <f t="shared" si="225"/>
        <v/>
      </c>
      <c r="W293" t="str">
        <f t="shared" si="226"/>
        <v/>
      </c>
      <c r="X293" t="str">
        <f t="shared" si="227"/>
        <v/>
      </c>
      <c r="Y293" t="str">
        <f t="shared" si="228"/>
        <v>Stratégiai és változásmenedzsment (210, web)</v>
      </c>
      <c r="Z293" t="str">
        <f t="shared" si="229"/>
        <v/>
      </c>
      <c r="AA293" t="str">
        <f t="shared" si="230"/>
        <v/>
      </c>
      <c r="AB293" t="str">
        <f t="shared" si="231"/>
        <v/>
      </c>
      <c r="AC293" t="str">
        <f t="shared" si="232"/>
        <v/>
      </c>
      <c r="AD293" t="str">
        <f t="shared" si="233"/>
        <v/>
      </c>
      <c r="AE293" t="str">
        <f t="shared" si="234"/>
        <v/>
      </c>
      <c r="AF293" t="str">
        <f t="shared" si="235"/>
        <v/>
      </c>
      <c r="AG293" t="str">
        <f t="shared" si="236"/>
        <v/>
      </c>
      <c r="AH293" t="str">
        <f t="shared" si="237"/>
        <v/>
      </c>
      <c r="AI293" t="str">
        <f t="shared" si="238"/>
        <v/>
      </c>
      <c r="AJ293" t="str">
        <f t="shared" si="239"/>
        <v/>
      </c>
      <c r="AK293" t="str">
        <f t="shared" si="240"/>
        <v/>
      </c>
      <c r="AL293" t="str">
        <f t="shared" si="241"/>
        <v/>
      </c>
      <c r="AM293" t="str">
        <f t="shared" si="242"/>
        <v/>
      </c>
      <c r="AN293" t="str">
        <f t="shared" si="243"/>
        <v/>
      </c>
      <c r="AO293" t="str">
        <f t="shared" si="244"/>
        <v/>
      </c>
      <c r="AP293" t="str">
        <f t="shared" si="245"/>
        <v/>
      </c>
      <c r="AQ293" t="str">
        <f t="shared" si="246"/>
        <v/>
      </c>
      <c r="AR293" t="str">
        <f t="shared" si="247"/>
        <v/>
      </c>
      <c r="AS293" t="str">
        <f t="shared" si="248"/>
        <v/>
      </c>
      <c r="AT293" t="str">
        <f t="shared" si="249"/>
        <v/>
      </c>
      <c r="AU293" t="str">
        <f t="shared" si="250"/>
        <v/>
      </c>
      <c r="AV293" t="str">
        <f t="shared" si="251"/>
        <v/>
      </c>
      <c r="AW293" t="str">
        <f t="shared" si="252"/>
        <v/>
      </c>
      <c r="AX293" t="str">
        <f t="shared" si="253"/>
        <v>Stratégiai és változásmenedzsment (, web)</v>
      </c>
      <c r="AY293" s="2">
        <v>228</v>
      </c>
      <c r="AZ293" s="2">
        <v>1</v>
      </c>
      <c r="BA293" s="18">
        <f>VLOOKUP(AY293,segéd!$F$9:$G$38,2,FALSE)</f>
        <v>46081</v>
      </c>
      <c r="BB293" s="2" t="str">
        <f>VLOOKUP(AZ293,segéd!$F$1:$G$7,2,FALSE)</f>
        <v>8.00-9.30</v>
      </c>
      <c r="BC293" s="20" t="s">
        <v>413</v>
      </c>
      <c r="BD293" t="s">
        <v>265</v>
      </c>
      <c r="BE293" s="20" t="s">
        <v>175</v>
      </c>
      <c r="BF293" s="19">
        <v>210</v>
      </c>
      <c r="BH293" s="19" t="s">
        <v>66</v>
      </c>
      <c r="BI293" s="30" t="s">
        <v>2004</v>
      </c>
      <c r="BJ293" s="2">
        <f t="shared" si="254"/>
        <v>9</v>
      </c>
      <c r="BK293" s="2">
        <f>IF(BF293="","",VLOOKUP(BC293,segéd!O:P,2,FALSE))</f>
        <v>9</v>
      </c>
      <c r="BL293" s="2" t="str">
        <f>IF(BG293="","",VLOOKUP(BC293,segéd!T:U,2,FALSE))</f>
        <v/>
      </c>
      <c r="BP293" s="2"/>
      <c r="BQ293" s="2"/>
      <c r="BR293" s="2">
        <v>9</v>
      </c>
      <c r="BW293" s="2"/>
      <c r="BX293" s="2"/>
      <c r="BY293" s="2"/>
      <c r="CH293" s="2"/>
      <c r="CN293" s="2"/>
      <c r="CP293" s="2"/>
      <c r="CR293" s="2"/>
      <c r="CU293" s="2"/>
    </row>
    <row r="294" spans="1:106" x14ac:dyDescent="0.3">
      <c r="A294" t="str">
        <f t="shared" si="204"/>
        <v>2281</v>
      </c>
      <c r="B294" t="str">
        <f t="shared" si="205"/>
        <v xml:space="preserve">Tribológia (web) </v>
      </c>
      <c r="C294" t="str">
        <f t="shared" si="206"/>
        <v>4042281</v>
      </c>
      <c r="D294" t="str">
        <f t="shared" si="207"/>
        <v>Tribológia (web) 6</v>
      </c>
      <c r="E294" t="str">
        <f t="shared" si="208"/>
        <v>Szamosi Barna2281</v>
      </c>
      <c r="F294" s="24" t="str">
        <f t="shared" si="209"/>
        <v>Tribológia (Tb. 404, web)</v>
      </c>
      <c r="G294" t="str">
        <f t="shared" si="210"/>
        <v/>
      </c>
      <c r="H294" t="str">
        <f t="shared" si="211"/>
        <v/>
      </c>
      <c r="I294" t="str">
        <f t="shared" si="212"/>
        <v/>
      </c>
      <c r="J294" t="str">
        <f t="shared" si="213"/>
        <v/>
      </c>
      <c r="K294" t="str">
        <f t="shared" si="214"/>
        <v/>
      </c>
      <c r="L294" t="str">
        <f t="shared" si="215"/>
        <v/>
      </c>
      <c r="M294" t="str">
        <f t="shared" si="216"/>
        <v/>
      </c>
      <c r="N294" t="str">
        <f t="shared" si="217"/>
        <v/>
      </c>
      <c r="O294" t="str">
        <f t="shared" si="218"/>
        <v/>
      </c>
      <c r="P294" t="str">
        <f t="shared" si="219"/>
        <v/>
      </c>
      <c r="Q294" t="str">
        <f t="shared" si="220"/>
        <v/>
      </c>
      <c r="R294" t="str">
        <f t="shared" si="221"/>
        <v/>
      </c>
      <c r="S294" t="str">
        <f t="shared" si="222"/>
        <v/>
      </c>
      <c r="T294" t="str">
        <f t="shared" si="223"/>
        <v/>
      </c>
      <c r="U294" t="str">
        <f t="shared" si="224"/>
        <v/>
      </c>
      <c r="V294" t="str">
        <f t="shared" si="225"/>
        <v/>
      </c>
      <c r="W294" t="str">
        <f t="shared" si="226"/>
        <v/>
      </c>
      <c r="X294" t="str">
        <f t="shared" si="227"/>
        <v/>
      </c>
      <c r="Y294" t="str">
        <f t="shared" si="228"/>
        <v>Tribológia (, web)</v>
      </c>
      <c r="Z294" t="str">
        <f t="shared" si="229"/>
        <v/>
      </c>
      <c r="AA294" t="str">
        <f t="shared" si="230"/>
        <v/>
      </c>
      <c r="AB294" t="str">
        <f t="shared" si="231"/>
        <v/>
      </c>
      <c r="AC294" t="str">
        <f t="shared" si="232"/>
        <v/>
      </c>
      <c r="AD294" t="str">
        <f t="shared" si="233"/>
        <v/>
      </c>
      <c r="AE294" t="str">
        <f t="shared" si="234"/>
        <v/>
      </c>
      <c r="AF294" t="str">
        <f t="shared" si="235"/>
        <v/>
      </c>
      <c r="AG294" t="str">
        <f t="shared" si="236"/>
        <v/>
      </c>
      <c r="AH294" t="str">
        <f t="shared" si="237"/>
        <v/>
      </c>
      <c r="AI294" t="str">
        <f t="shared" si="238"/>
        <v/>
      </c>
      <c r="AJ294" t="str">
        <f t="shared" si="239"/>
        <v/>
      </c>
      <c r="AK294" t="str">
        <f t="shared" si="240"/>
        <v/>
      </c>
      <c r="AL294" t="str">
        <f t="shared" si="241"/>
        <v/>
      </c>
      <c r="AM294" t="str">
        <f t="shared" si="242"/>
        <v/>
      </c>
      <c r="AN294" t="str">
        <f t="shared" si="243"/>
        <v/>
      </c>
      <c r="AO294" t="str">
        <f t="shared" si="244"/>
        <v/>
      </c>
      <c r="AP294" t="str">
        <f t="shared" si="245"/>
        <v/>
      </c>
      <c r="AQ294" t="str">
        <f t="shared" si="246"/>
        <v/>
      </c>
      <c r="AR294" t="str">
        <f t="shared" si="247"/>
        <v/>
      </c>
      <c r="AS294" t="str">
        <f t="shared" si="248"/>
        <v/>
      </c>
      <c r="AT294" t="str">
        <f t="shared" si="249"/>
        <v/>
      </c>
      <c r="AU294" t="str">
        <f t="shared" si="250"/>
        <v>2281</v>
      </c>
      <c r="AV294" t="str">
        <f t="shared" si="251"/>
        <v/>
      </c>
      <c r="AW294" t="str">
        <f t="shared" si="252"/>
        <v/>
      </c>
      <c r="AX294" t="str">
        <f t="shared" si="253"/>
        <v>Tribológia (404, web)</v>
      </c>
      <c r="AY294" s="2">
        <v>228</v>
      </c>
      <c r="AZ294" s="2">
        <v>1</v>
      </c>
      <c r="BA294" s="18">
        <f>VLOOKUP(AY294,segéd!$F$9:$G$38,2,FALSE)</f>
        <v>46081</v>
      </c>
      <c r="BB294" s="2" t="str">
        <f>VLOOKUP(AZ294,segéd!$F$1:$G$7,2,FALSE)</f>
        <v>8.00-9.30</v>
      </c>
      <c r="BC294" t="s">
        <v>407</v>
      </c>
      <c r="BD294" s="20" t="s">
        <v>304</v>
      </c>
      <c r="BE294" t="s">
        <v>164</v>
      </c>
      <c r="BG294" s="2">
        <v>404</v>
      </c>
      <c r="BH294" s="2" t="s">
        <v>66</v>
      </c>
      <c r="BI294" s="30" t="s">
        <v>1953</v>
      </c>
      <c r="BJ294" s="2">
        <f t="shared" si="254"/>
        <v>6</v>
      </c>
      <c r="BK294" s="2" t="str">
        <f>IF(BF294="","",VLOOKUP(BC294,segéd!O:P,2,FALSE))</f>
        <v/>
      </c>
      <c r="BL294" s="2">
        <f>IF(BG294="","",VLOOKUP(BC294,segéd!T:U,2,FALSE))</f>
        <v>6</v>
      </c>
      <c r="BM294" s="2"/>
      <c r="BN294" s="2"/>
      <c r="BO294" s="2"/>
      <c r="BP294" s="2"/>
      <c r="BQ294" s="2"/>
      <c r="BR294" s="2"/>
      <c r="BS294" s="2"/>
      <c r="BT294" s="2"/>
      <c r="BU294" s="2"/>
      <c r="CA294" s="2"/>
      <c r="CD294" s="2"/>
      <c r="CE294" s="2"/>
      <c r="CF294" s="19"/>
      <c r="CG294" s="2"/>
      <c r="CP294" s="2"/>
      <c r="CQ294" s="2"/>
      <c r="CR294" s="2"/>
      <c r="CS294" s="2"/>
      <c r="CU294" s="2"/>
      <c r="CV294" s="2"/>
      <c r="CZ294" s="2">
        <v>9</v>
      </c>
      <c r="DA294" s="19"/>
    </row>
    <row r="295" spans="1:106" x14ac:dyDescent="0.3">
      <c r="A295" t="str">
        <f t="shared" si="204"/>
        <v>2062281</v>
      </c>
      <c r="B295" t="str">
        <f t="shared" si="205"/>
        <v>Utazás- és rendezvényszervezés (web) 11</v>
      </c>
      <c r="C295" t="str">
        <f t="shared" si="206"/>
        <v>2281</v>
      </c>
      <c r="D295" t="str">
        <f t="shared" si="207"/>
        <v xml:space="preserve">Utazás- és rendezvényszervezés (web) </v>
      </c>
      <c r="E295" t="str">
        <f t="shared" si="208"/>
        <v>Bíró Csaba2281</v>
      </c>
      <c r="F295" s="24" t="str">
        <f t="shared" si="209"/>
        <v>Utazás- és rendezvényszervezés (Bp. 206, web)</v>
      </c>
      <c r="G295" t="str">
        <f t="shared" si="210"/>
        <v/>
      </c>
      <c r="H295" t="str">
        <f t="shared" si="211"/>
        <v/>
      </c>
      <c r="I295" t="str">
        <f t="shared" si="212"/>
        <v/>
      </c>
      <c r="J295" t="str">
        <f t="shared" si="213"/>
        <v/>
      </c>
      <c r="K295" t="str">
        <f t="shared" si="214"/>
        <v/>
      </c>
      <c r="L295" t="str">
        <f t="shared" si="215"/>
        <v/>
      </c>
      <c r="M295" t="str">
        <f t="shared" si="216"/>
        <v/>
      </c>
      <c r="N295" t="str">
        <f t="shared" si="217"/>
        <v/>
      </c>
      <c r="O295" t="str">
        <f t="shared" si="218"/>
        <v/>
      </c>
      <c r="P295" t="str">
        <f t="shared" si="219"/>
        <v/>
      </c>
      <c r="Q295" t="str">
        <f t="shared" si="220"/>
        <v/>
      </c>
      <c r="R295" t="str">
        <f t="shared" si="221"/>
        <v/>
      </c>
      <c r="S295" t="str">
        <f t="shared" si="222"/>
        <v>2281</v>
      </c>
      <c r="T295" t="str">
        <f t="shared" si="223"/>
        <v/>
      </c>
      <c r="U295" t="str">
        <f t="shared" si="224"/>
        <v/>
      </c>
      <c r="V295" t="str">
        <f t="shared" si="225"/>
        <v/>
      </c>
      <c r="W295" t="str">
        <f t="shared" si="226"/>
        <v/>
      </c>
      <c r="X295" t="str">
        <f t="shared" si="227"/>
        <v/>
      </c>
      <c r="Y295" t="str">
        <f t="shared" si="228"/>
        <v>Utazás- és rendezvényszervezés (206, web)</v>
      </c>
      <c r="Z295" t="str">
        <f t="shared" si="229"/>
        <v/>
      </c>
      <c r="AA295" t="str">
        <f t="shared" si="230"/>
        <v/>
      </c>
      <c r="AB295" t="str">
        <f t="shared" si="231"/>
        <v/>
      </c>
      <c r="AC295" t="str">
        <f t="shared" si="232"/>
        <v/>
      </c>
      <c r="AD295" t="str">
        <f t="shared" si="233"/>
        <v/>
      </c>
      <c r="AE295" t="str">
        <f t="shared" si="234"/>
        <v/>
      </c>
      <c r="AF295" t="str">
        <f t="shared" si="235"/>
        <v/>
      </c>
      <c r="AG295" t="str">
        <f t="shared" si="236"/>
        <v/>
      </c>
      <c r="AH295" t="str">
        <f t="shared" si="237"/>
        <v/>
      </c>
      <c r="AI295" t="str">
        <f t="shared" si="238"/>
        <v/>
      </c>
      <c r="AJ295" t="str">
        <f t="shared" si="239"/>
        <v/>
      </c>
      <c r="AK295" t="str">
        <f t="shared" si="240"/>
        <v/>
      </c>
      <c r="AL295" t="str">
        <f t="shared" si="241"/>
        <v/>
      </c>
      <c r="AM295" t="str">
        <f t="shared" si="242"/>
        <v/>
      </c>
      <c r="AN295" t="str">
        <f t="shared" si="243"/>
        <v/>
      </c>
      <c r="AO295" t="str">
        <f t="shared" si="244"/>
        <v/>
      </c>
      <c r="AP295" t="str">
        <f t="shared" si="245"/>
        <v/>
      </c>
      <c r="AQ295" t="str">
        <f t="shared" si="246"/>
        <v/>
      </c>
      <c r="AR295" t="str">
        <f t="shared" si="247"/>
        <v/>
      </c>
      <c r="AS295" t="str">
        <f t="shared" si="248"/>
        <v/>
      </c>
      <c r="AT295" t="str">
        <f t="shared" si="249"/>
        <v/>
      </c>
      <c r="AU295" t="str">
        <f t="shared" si="250"/>
        <v/>
      </c>
      <c r="AV295" t="str">
        <f t="shared" si="251"/>
        <v/>
      </c>
      <c r="AW295" t="str">
        <f t="shared" si="252"/>
        <v/>
      </c>
      <c r="AX295" t="str">
        <f t="shared" si="253"/>
        <v>Utazás- és rendezvényszervezés (, web)</v>
      </c>
      <c r="AY295" s="2">
        <v>228</v>
      </c>
      <c r="AZ295" s="2">
        <v>1</v>
      </c>
      <c r="BA295" s="18">
        <f>VLOOKUP(AY295,segéd!$F$9:$G$38,2,FALSE)</f>
        <v>46081</v>
      </c>
      <c r="BB295" s="2" t="str">
        <f>VLOOKUP(AZ295,segéd!$F$1:$G$7,2,FALSE)</f>
        <v>8.00-9.30</v>
      </c>
      <c r="BC295" t="s">
        <v>391</v>
      </c>
      <c r="BD295" t="s">
        <v>458</v>
      </c>
      <c r="BE295" t="s">
        <v>165</v>
      </c>
      <c r="BF295" s="19">
        <v>206</v>
      </c>
      <c r="BH295" s="19" t="s">
        <v>66</v>
      </c>
      <c r="BI295" s="30" t="s">
        <v>1944</v>
      </c>
      <c r="BJ295" s="2">
        <f t="shared" si="254"/>
        <v>11</v>
      </c>
      <c r="BK295" s="2">
        <f>IF(BF295="","",VLOOKUP(BC295,segéd!O:P,2,FALSE))</f>
        <v>11</v>
      </c>
      <c r="BL295" s="2" t="str">
        <f>IF(BG295="","",VLOOKUP(BC295,segéd!T:U,2,FALSE))</f>
        <v/>
      </c>
      <c r="BM295" s="2"/>
      <c r="BN295" s="2"/>
      <c r="BO295" s="2"/>
      <c r="BP295" s="2"/>
      <c r="BQ295" s="2"/>
      <c r="BR295" s="2"/>
      <c r="BS295" s="2"/>
      <c r="BT295" s="2"/>
      <c r="BU295" s="2"/>
      <c r="BY295" s="19">
        <v>6</v>
      </c>
      <c r="CA295" s="2"/>
      <c r="CD295" s="2"/>
      <c r="CR295" s="2"/>
      <c r="CS295" s="2"/>
      <c r="CU295" s="2"/>
      <c r="CV295" s="2"/>
    </row>
    <row r="296" spans="1:106" x14ac:dyDescent="0.3">
      <c r="A296" t="str">
        <f t="shared" si="204"/>
        <v>2281</v>
      </c>
      <c r="B296" t="str">
        <f t="shared" si="205"/>
        <v xml:space="preserve">Üzleti és szakmai kommunikáció (web) </v>
      </c>
      <c r="C296" t="str">
        <f t="shared" si="206"/>
        <v>5012281</v>
      </c>
      <c r="D296" t="str">
        <f t="shared" si="207"/>
        <v>Üzleti és szakmai kommunikáció (web) 91</v>
      </c>
      <c r="E296" t="str">
        <f t="shared" si="208"/>
        <v>Balog Mónika2281</v>
      </c>
      <c r="F296" s="24" t="str">
        <f t="shared" si="209"/>
        <v>Üzleti és szakmai kommunikáció (Tb. 501, web)</v>
      </c>
      <c r="G296" t="str">
        <f t="shared" si="210"/>
        <v/>
      </c>
      <c r="H296" t="str">
        <f t="shared" si="211"/>
        <v/>
      </c>
      <c r="I296" t="str">
        <f t="shared" si="212"/>
        <v/>
      </c>
      <c r="J296" t="str">
        <f t="shared" si="213"/>
        <v/>
      </c>
      <c r="K296" t="str">
        <f t="shared" si="214"/>
        <v/>
      </c>
      <c r="L296" t="str">
        <f t="shared" si="215"/>
        <v/>
      </c>
      <c r="M296" t="str">
        <f t="shared" si="216"/>
        <v/>
      </c>
      <c r="N296" t="str">
        <f t="shared" si="217"/>
        <v/>
      </c>
      <c r="O296" t="str">
        <f t="shared" si="218"/>
        <v/>
      </c>
      <c r="P296" t="str">
        <f t="shared" si="219"/>
        <v/>
      </c>
      <c r="Q296" t="str">
        <f t="shared" si="220"/>
        <v/>
      </c>
      <c r="R296" t="str">
        <f t="shared" si="221"/>
        <v/>
      </c>
      <c r="S296" t="str">
        <f t="shared" si="222"/>
        <v/>
      </c>
      <c r="T296" t="str">
        <f t="shared" si="223"/>
        <v/>
      </c>
      <c r="U296" t="str">
        <f t="shared" si="224"/>
        <v/>
      </c>
      <c r="V296" t="str">
        <f t="shared" si="225"/>
        <v/>
      </c>
      <c r="W296" t="str">
        <f t="shared" si="226"/>
        <v/>
      </c>
      <c r="X296" t="str">
        <f t="shared" si="227"/>
        <v/>
      </c>
      <c r="Y296" t="str">
        <f t="shared" si="228"/>
        <v>Üzleti és szakmai kommunikáció (, web)</v>
      </c>
      <c r="Z296" t="str">
        <f t="shared" si="229"/>
        <v>2281</v>
      </c>
      <c r="AA296" t="str">
        <f t="shared" si="230"/>
        <v>2281</v>
      </c>
      <c r="AB296" t="str">
        <f t="shared" si="231"/>
        <v/>
      </c>
      <c r="AC296" t="str">
        <f t="shared" si="232"/>
        <v/>
      </c>
      <c r="AD296" t="str">
        <f t="shared" si="233"/>
        <v/>
      </c>
      <c r="AE296" t="str">
        <f t="shared" si="234"/>
        <v/>
      </c>
      <c r="AF296" t="str">
        <f t="shared" si="235"/>
        <v/>
      </c>
      <c r="AG296" t="str">
        <f t="shared" si="236"/>
        <v/>
      </c>
      <c r="AH296" t="str">
        <f t="shared" si="237"/>
        <v/>
      </c>
      <c r="AI296" t="str">
        <f t="shared" si="238"/>
        <v/>
      </c>
      <c r="AJ296" t="str">
        <f t="shared" si="239"/>
        <v/>
      </c>
      <c r="AK296" t="str">
        <f t="shared" si="240"/>
        <v/>
      </c>
      <c r="AL296" t="str">
        <f t="shared" si="241"/>
        <v/>
      </c>
      <c r="AM296" t="str">
        <f t="shared" si="242"/>
        <v/>
      </c>
      <c r="AN296" t="str">
        <f t="shared" si="243"/>
        <v/>
      </c>
      <c r="AO296" t="str">
        <f t="shared" si="244"/>
        <v/>
      </c>
      <c r="AP296" t="str">
        <f t="shared" si="245"/>
        <v/>
      </c>
      <c r="AQ296" t="str">
        <f t="shared" si="246"/>
        <v/>
      </c>
      <c r="AR296" t="str">
        <f t="shared" si="247"/>
        <v>2281</v>
      </c>
      <c r="AS296" t="str">
        <f t="shared" si="248"/>
        <v/>
      </c>
      <c r="AT296" t="str">
        <f t="shared" si="249"/>
        <v>2281</v>
      </c>
      <c r="AU296" t="str">
        <f t="shared" si="250"/>
        <v/>
      </c>
      <c r="AV296" t="str">
        <f t="shared" si="251"/>
        <v/>
      </c>
      <c r="AW296" t="str">
        <f t="shared" si="252"/>
        <v/>
      </c>
      <c r="AX296" t="str">
        <f t="shared" si="253"/>
        <v>Üzleti és szakmai kommunikáció (501, web)</v>
      </c>
      <c r="AY296" s="2">
        <v>228</v>
      </c>
      <c r="AZ296" s="2">
        <v>1</v>
      </c>
      <c r="BA296" s="18">
        <f>VLOOKUP(AY296,segéd!$F$9:$G$38,2,FALSE)</f>
        <v>46081</v>
      </c>
      <c r="BB296" s="2" t="str">
        <f>VLOOKUP(AZ296,segéd!$F$1:$G$7,2,FALSE)</f>
        <v>8.00-9.30</v>
      </c>
      <c r="BC296" t="s">
        <v>387</v>
      </c>
      <c r="BD296" t="s">
        <v>85</v>
      </c>
      <c r="BE296" t="s">
        <v>164</v>
      </c>
      <c r="BG296" s="2">
        <v>501</v>
      </c>
      <c r="BH296" s="2" t="s">
        <v>66</v>
      </c>
      <c r="BI296" s="30" t="s">
        <v>1945</v>
      </c>
      <c r="BJ296" s="2">
        <f t="shared" si="254"/>
        <v>91</v>
      </c>
      <c r="BK296" s="2" t="str">
        <f>IF(BF296="","",VLOOKUP(BC296,segéd!O:P,2,FALSE))</f>
        <v/>
      </c>
      <c r="BL296" s="2">
        <f>IF(BG296="","",VLOOKUP(BC296,segéd!T:U,2,FALSE))</f>
        <v>91</v>
      </c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>
        <v>74</v>
      </c>
      <c r="CF296" s="2">
        <v>19</v>
      </c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>
        <v>16</v>
      </c>
      <c r="CY296" s="2">
        <v>13</v>
      </c>
    </row>
    <row r="297" spans="1:106" x14ac:dyDescent="0.3">
      <c r="A297" t="str">
        <f t="shared" si="204"/>
        <v>2282</v>
      </c>
      <c r="B297" t="str">
        <f t="shared" si="205"/>
        <v xml:space="preserve">Épületszerkezetek, akadálym. (web) </v>
      </c>
      <c r="C297" t="str">
        <f t="shared" si="206"/>
        <v>2162282</v>
      </c>
      <c r="D297" t="str">
        <f t="shared" si="207"/>
        <v>Épületszerkezetek, akadálym. (web) 8</v>
      </c>
      <c r="E297" t="str">
        <f t="shared" si="208"/>
        <v>Tarján Gábor2282</v>
      </c>
      <c r="F297" s="24" t="str">
        <f t="shared" si="209"/>
        <v>Épületszerkezetek, akadálym. (Tb. 216, web)</v>
      </c>
      <c r="G297" t="str">
        <f t="shared" si="210"/>
        <v/>
      </c>
      <c r="H297" t="str">
        <f t="shared" si="211"/>
        <v/>
      </c>
      <c r="I297" t="str">
        <f t="shared" si="212"/>
        <v/>
      </c>
      <c r="J297" t="str">
        <f t="shared" si="213"/>
        <v/>
      </c>
      <c r="K297" t="str">
        <f t="shared" si="214"/>
        <v/>
      </c>
      <c r="L297" t="str">
        <f t="shared" si="215"/>
        <v/>
      </c>
      <c r="M297" t="str">
        <f t="shared" si="216"/>
        <v/>
      </c>
      <c r="N297" t="str">
        <f t="shared" si="217"/>
        <v/>
      </c>
      <c r="O297" t="str">
        <f t="shared" si="218"/>
        <v/>
      </c>
      <c r="P297" t="str">
        <f t="shared" si="219"/>
        <v/>
      </c>
      <c r="Q297" t="str">
        <f t="shared" si="220"/>
        <v/>
      </c>
      <c r="R297" t="str">
        <f t="shared" si="221"/>
        <v/>
      </c>
      <c r="S297" t="str">
        <f t="shared" si="222"/>
        <v/>
      </c>
      <c r="T297" t="str">
        <f t="shared" si="223"/>
        <v/>
      </c>
      <c r="U297" t="str">
        <f t="shared" si="224"/>
        <v/>
      </c>
      <c r="V297" t="str">
        <f t="shared" si="225"/>
        <v/>
      </c>
      <c r="W297" t="str">
        <f t="shared" si="226"/>
        <v/>
      </c>
      <c r="X297" t="str">
        <f t="shared" si="227"/>
        <v/>
      </c>
      <c r="Y297" t="str">
        <f t="shared" si="228"/>
        <v>Épületszerkezetek, akadálym. (, web)</v>
      </c>
      <c r="Z297" t="str">
        <f t="shared" si="229"/>
        <v/>
      </c>
      <c r="AA297" t="str">
        <f t="shared" si="230"/>
        <v/>
      </c>
      <c r="AB297" t="str">
        <f t="shared" si="231"/>
        <v/>
      </c>
      <c r="AC297" t="str">
        <f t="shared" si="232"/>
        <v/>
      </c>
      <c r="AD297" t="str">
        <f t="shared" si="233"/>
        <v/>
      </c>
      <c r="AE297" t="str">
        <f t="shared" si="234"/>
        <v/>
      </c>
      <c r="AF297" t="str">
        <f t="shared" si="235"/>
        <v/>
      </c>
      <c r="AG297" t="str">
        <f t="shared" si="236"/>
        <v/>
      </c>
      <c r="AH297" t="str">
        <f t="shared" si="237"/>
        <v/>
      </c>
      <c r="AI297" t="str">
        <f t="shared" si="238"/>
        <v/>
      </c>
      <c r="AJ297" t="str">
        <f t="shared" si="239"/>
        <v/>
      </c>
      <c r="AK297" t="str">
        <f t="shared" si="240"/>
        <v/>
      </c>
      <c r="AL297" t="str">
        <f t="shared" si="241"/>
        <v/>
      </c>
      <c r="AM297" t="str">
        <f t="shared" si="242"/>
        <v/>
      </c>
      <c r="AN297" t="str">
        <f t="shared" si="243"/>
        <v/>
      </c>
      <c r="AO297" t="str">
        <f t="shared" si="244"/>
        <v/>
      </c>
      <c r="AP297" t="str">
        <f t="shared" si="245"/>
        <v/>
      </c>
      <c r="AQ297" t="str">
        <f t="shared" si="246"/>
        <v/>
      </c>
      <c r="AR297" t="str">
        <f t="shared" si="247"/>
        <v/>
      </c>
      <c r="AS297" t="str">
        <f t="shared" si="248"/>
        <v>2282</v>
      </c>
      <c r="AT297" t="str">
        <f t="shared" si="249"/>
        <v/>
      </c>
      <c r="AU297" t="str">
        <f t="shared" si="250"/>
        <v/>
      </c>
      <c r="AV297" t="str">
        <f t="shared" si="251"/>
        <v/>
      </c>
      <c r="AW297" t="str">
        <f t="shared" si="252"/>
        <v/>
      </c>
      <c r="AX297" t="str">
        <f t="shared" si="253"/>
        <v>Épületszerkezetek, akadálym. (216, web)</v>
      </c>
      <c r="AY297" s="2">
        <v>228</v>
      </c>
      <c r="AZ297" s="2">
        <v>2</v>
      </c>
      <c r="BA297" s="18">
        <f>VLOOKUP(AY297,segéd!$F$9:$G$38,2,FALSE)</f>
        <v>46081</v>
      </c>
      <c r="BB297" s="2" t="str">
        <f>VLOOKUP(AZ297,segéd!$F$1:$G$7,2,FALSE)</f>
        <v>9.45-11.15</v>
      </c>
      <c r="BC297" t="s">
        <v>399</v>
      </c>
      <c r="BD297" t="s">
        <v>422</v>
      </c>
      <c r="BE297" t="s">
        <v>164</v>
      </c>
      <c r="BG297" s="2">
        <v>216</v>
      </c>
      <c r="BH297" s="2" t="s">
        <v>66</v>
      </c>
      <c r="BI297" s="30" t="s">
        <v>2005</v>
      </c>
      <c r="BJ297" s="2">
        <f t="shared" si="254"/>
        <v>8</v>
      </c>
      <c r="BK297" s="2" t="str">
        <f>IF(BF297="","",VLOOKUP(BC297,segéd!O:P,2,FALSE))</f>
        <v/>
      </c>
      <c r="BL297" s="2">
        <f>IF(BG297="","",VLOOKUP(BC297,segéd!T:U,2,FALSE))</f>
        <v>8</v>
      </c>
      <c r="CH297" s="2"/>
      <c r="CI297" s="2"/>
      <c r="CP297" s="2"/>
      <c r="CX297" s="2">
        <v>8</v>
      </c>
    </row>
    <row r="298" spans="1:106" x14ac:dyDescent="0.3">
      <c r="A298" t="str">
        <f t="shared" si="204"/>
        <v>2082282</v>
      </c>
      <c r="B298" t="str">
        <f t="shared" si="205"/>
        <v>Fogy. és szer. vás. magatartás (Bp.-ről web) 23</v>
      </c>
      <c r="C298" t="str">
        <f t="shared" si="206"/>
        <v>4022282</v>
      </c>
      <c r="D298" t="str">
        <f t="shared" si="207"/>
        <v>Fogy. és szer. vás. magatartás (Bp.-ről web) 13</v>
      </c>
      <c r="E298" t="str">
        <f t="shared" si="208"/>
        <v>Köbli Ádám2282</v>
      </c>
      <c r="F298" s="24" t="str">
        <f t="shared" si="209"/>
        <v>Fogy. és szer. vás. magatartás (Bp. 208, Bp.-ről web)</v>
      </c>
      <c r="G298" t="str">
        <f t="shared" si="210"/>
        <v/>
      </c>
      <c r="H298" t="str">
        <f t="shared" si="211"/>
        <v/>
      </c>
      <c r="I298" t="str">
        <f t="shared" si="212"/>
        <v>2282</v>
      </c>
      <c r="J298" t="str">
        <f t="shared" si="213"/>
        <v/>
      </c>
      <c r="K298" t="str">
        <f t="shared" si="214"/>
        <v/>
      </c>
      <c r="L298" t="str">
        <f t="shared" si="215"/>
        <v/>
      </c>
      <c r="M298" t="str">
        <f t="shared" si="216"/>
        <v/>
      </c>
      <c r="N298" t="str">
        <f t="shared" si="217"/>
        <v/>
      </c>
      <c r="O298" t="str">
        <f t="shared" si="218"/>
        <v/>
      </c>
      <c r="P298" t="str">
        <f t="shared" si="219"/>
        <v>2282</v>
      </c>
      <c r="Q298" t="str">
        <f t="shared" si="220"/>
        <v>2282</v>
      </c>
      <c r="R298" t="str">
        <f t="shared" si="221"/>
        <v>2282</v>
      </c>
      <c r="S298" t="str">
        <f t="shared" si="222"/>
        <v/>
      </c>
      <c r="T298" t="str">
        <f t="shared" si="223"/>
        <v/>
      </c>
      <c r="U298" t="str">
        <f t="shared" si="224"/>
        <v/>
      </c>
      <c r="V298" t="str">
        <f t="shared" si="225"/>
        <v/>
      </c>
      <c r="W298" t="str">
        <f t="shared" si="226"/>
        <v/>
      </c>
      <c r="X298" t="str">
        <f t="shared" si="227"/>
        <v/>
      </c>
      <c r="Y298" t="str">
        <f t="shared" si="228"/>
        <v>Fogy. és szer. vás. magatartás (208, Bp.-ről web)</v>
      </c>
      <c r="Z298" t="str">
        <f t="shared" si="229"/>
        <v/>
      </c>
      <c r="AA298" t="str">
        <f t="shared" si="230"/>
        <v/>
      </c>
      <c r="AB298" t="str">
        <f t="shared" si="231"/>
        <v/>
      </c>
      <c r="AC298" t="str">
        <f t="shared" si="232"/>
        <v/>
      </c>
      <c r="AD298" t="str">
        <f t="shared" si="233"/>
        <v/>
      </c>
      <c r="AE298" t="str">
        <f t="shared" si="234"/>
        <v/>
      </c>
      <c r="AF298" t="str">
        <f t="shared" si="235"/>
        <v/>
      </c>
      <c r="AG298" t="str">
        <f t="shared" si="236"/>
        <v/>
      </c>
      <c r="AH298" t="str">
        <f t="shared" si="237"/>
        <v>2282</v>
      </c>
      <c r="AI298" t="str">
        <f t="shared" si="238"/>
        <v>2282</v>
      </c>
      <c r="AJ298" t="str">
        <f t="shared" si="239"/>
        <v>2282</v>
      </c>
      <c r="AK298" t="str">
        <f t="shared" si="240"/>
        <v/>
      </c>
      <c r="AL298" t="str">
        <f t="shared" si="241"/>
        <v/>
      </c>
      <c r="AM298" t="str">
        <f t="shared" si="242"/>
        <v/>
      </c>
      <c r="AN298" t="str">
        <f t="shared" si="243"/>
        <v/>
      </c>
      <c r="AO298" t="str">
        <f t="shared" si="244"/>
        <v/>
      </c>
      <c r="AP298" t="str">
        <f t="shared" si="245"/>
        <v/>
      </c>
      <c r="AQ298" t="str">
        <f t="shared" si="246"/>
        <v/>
      </c>
      <c r="AR298" t="str">
        <f t="shared" si="247"/>
        <v/>
      </c>
      <c r="AS298" t="str">
        <f t="shared" si="248"/>
        <v/>
      </c>
      <c r="AT298" t="str">
        <f t="shared" si="249"/>
        <v/>
      </c>
      <c r="AU298" t="str">
        <f t="shared" si="250"/>
        <v/>
      </c>
      <c r="AV298" t="str">
        <f t="shared" si="251"/>
        <v/>
      </c>
      <c r="AW298" t="str">
        <f t="shared" si="252"/>
        <v/>
      </c>
      <c r="AX298" t="str">
        <f t="shared" si="253"/>
        <v>Fogy. és szer. vás. magatartás (402, Bp.-ről web)</v>
      </c>
      <c r="AY298" s="2">
        <v>228</v>
      </c>
      <c r="AZ298" s="2">
        <v>2</v>
      </c>
      <c r="BA298" s="18">
        <f>VLOOKUP(AY298,segéd!$F$9:$G$38,2,FALSE)</f>
        <v>46081</v>
      </c>
      <c r="BB298" s="2" t="str">
        <f>VLOOKUP(AZ298,segéd!$F$1:$G$7,2,FALSE)</f>
        <v>9.45-11.15</v>
      </c>
      <c r="BC298" t="s">
        <v>125</v>
      </c>
      <c r="BD298" t="s">
        <v>112</v>
      </c>
      <c r="BE298" t="s">
        <v>169</v>
      </c>
      <c r="BF298" s="19">
        <v>208</v>
      </c>
      <c r="BG298" s="2">
        <v>402</v>
      </c>
      <c r="BH298" s="19" t="s">
        <v>75</v>
      </c>
      <c r="BI298" s="30" t="s">
        <v>1958</v>
      </c>
      <c r="BJ298" s="2">
        <f t="shared" si="254"/>
        <v>36</v>
      </c>
      <c r="BK298" s="2">
        <f>IF(BF298="","",VLOOKUP(BC298,segéd!O:P,2,FALSE))</f>
        <v>23</v>
      </c>
      <c r="BL298" s="2">
        <f>IF(BG298="","",VLOOKUP(BC298,segéd!T:U,2,FALSE))</f>
        <v>13</v>
      </c>
      <c r="BM298" s="2"/>
      <c r="BN298" s="2"/>
      <c r="BO298" s="2">
        <v>13</v>
      </c>
      <c r="BP298" s="2"/>
      <c r="BQ298" s="2"/>
      <c r="BR298" s="2"/>
      <c r="BS298" s="2"/>
      <c r="BT298" s="2"/>
      <c r="BU298" s="2"/>
      <c r="BV298" s="2">
        <v>6</v>
      </c>
      <c r="BW298" s="2">
        <v>13</v>
      </c>
      <c r="BX298" s="2">
        <v>2</v>
      </c>
      <c r="BY298" s="2"/>
      <c r="BZ298" s="2"/>
      <c r="CA298" s="2"/>
      <c r="CB298" s="2"/>
      <c r="CC298" s="2"/>
      <c r="CD298" s="2"/>
      <c r="CH298" s="2"/>
      <c r="CI298" s="2"/>
      <c r="CJ298" s="2"/>
      <c r="CK298" s="2"/>
      <c r="CL298" s="2"/>
      <c r="CM298" s="2">
        <v>3</v>
      </c>
      <c r="CN298" s="2">
        <v>2</v>
      </c>
      <c r="CO298" s="2">
        <v>4</v>
      </c>
      <c r="CP298" s="2"/>
      <c r="CR298" s="2"/>
      <c r="CS298" s="2"/>
      <c r="CT298" s="2"/>
      <c r="CU298" s="2"/>
      <c r="CV298" s="2"/>
      <c r="CY298" s="2"/>
    </row>
    <row r="299" spans="1:106" x14ac:dyDescent="0.3">
      <c r="A299" t="str">
        <f t="shared" si="204"/>
        <v>2282</v>
      </c>
      <c r="B299" t="str">
        <f t="shared" si="205"/>
        <v xml:space="preserve">Földi kockázatok UAS műv. során (web) </v>
      </c>
      <c r="C299" t="str">
        <f t="shared" si="206"/>
        <v>2122282</v>
      </c>
      <c r="D299" t="str">
        <f t="shared" si="207"/>
        <v>Földi kockázatok UAS műv. során (web) 33</v>
      </c>
      <c r="E299" t="str">
        <f t="shared" si="208"/>
        <v>Korcz Miklós Máté2282</v>
      </c>
      <c r="F299" s="24" t="str">
        <f t="shared" si="209"/>
        <v>Földi kockázatok UAS műv. során (Tb. 212, web)</v>
      </c>
      <c r="G299" t="str">
        <f t="shared" si="210"/>
        <v/>
      </c>
      <c r="H299" t="str">
        <f t="shared" si="211"/>
        <v/>
      </c>
      <c r="I299" t="str">
        <f t="shared" si="212"/>
        <v/>
      </c>
      <c r="J299" t="str">
        <f t="shared" si="213"/>
        <v/>
      </c>
      <c r="K299" t="str">
        <f t="shared" si="214"/>
        <v/>
      </c>
      <c r="L299" t="str">
        <f t="shared" si="215"/>
        <v/>
      </c>
      <c r="M299" t="str">
        <f t="shared" si="216"/>
        <v/>
      </c>
      <c r="N299" t="str">
        <f t="shared" si="217"/>
        <v/>
      </c>
      <c r="O299" t="str">
        <f t="shared" si="218"/>
        <v/>
      </c>
      <c r="P299" t="str">
        <f t="shared" si="219"/>
        <v/>
      </c>
      <c r="Q299" t="str">
        <f t="shared" si="220"/>
        <v/>
      </c>
      <c r="R299" t="str">
        <f t="shared" si="221"/>
        <v/>
      </c>
      <c r="S299" t="str">
        <f t="shared" si="222"/>
        <v/>
      </c>
      <c r="T299" t="str">
        <f t="shared" si="223"/>
        <v/>
      </c>
      <c r="U299" t="str">
        <f t="shared" si="224"/>
        <v/>
      </c>
      <c r="V299" t="str">
        <f t="shared" si="225"/>
        <v/>
      </c>
      <c r="W299" t="str">
        <f t="shared" si="226"/>
        <v/>
      </c>
      <c r="X299" t="str">
        <f t="shared" si="227"/>
        <v/>
      </c>
      <c r="Y299" t="str">
        <f t="shared" si="228"/>
        <v>Földi kockázatok UAS műv. során (, web)</v>
      </c>
      <c r="Z299" t="str">
        <f t="shared" si="229"/>
        <v/>
      </c>
      <c r="AA299" t="str">
        <f t="shared" si="230"/>
        <v/>
      </c>
      <c r="AB299" t="str">
        <f t="shared" si="231"/>
        <v/>
      </c>
      <c r="AC299" t="str">
        <f t="shared" si="232"/>
        <v/>
      </c>
      <c r="AD299" t="str">
        <f t="shared" si="233"/>
        <v/>
      </c>
      <c r="AE299" t="str">
        <f t="shared" si="234"/>
        <v/>
      </c>
      <c r="AF299" t="str">
        <f t="shared" si="235"/>
        <v/>
      </c>
      <c r="AG299" t="str">
        <f t="shared" si="236"/>
        <v/>
      </c>
      <c r="AH299" t="str">
        <f t="shared" si="237"/>
        <v/>
      </c>
      <c r="AI299" t="str">
        <f t="shared" si="238"/>
        <v/>
      </c>
      <c r="AJ299" t="str">
        <f t="shared" si="239"/>
        <v/>
      </c>
      <c r="AK299" t="str">
        <f t="shared" si="240"/>
        <v/>
      </c>
      <c r="AL299" t="str">
        <f t="shared" si="241"/>
        <v/>
      </c>
      <c r="AM299" t="str">
        <f t="shared" si="242"/>
        <v/>
      </c>
      <c r="AN299" t="str">
        <f t="shared" si="243"/>
        <v/>
      </c>
      <c r="AO299" t="str">
        <f t="shared" si="244"/>
        <v/>
      </c>
      <c r="AP299" t="str">
        <f t="shared" si="245"/>
        <v/>
      </c>
      <c r="AQ299" t="str">
        <f t="shared" si="246"/>
        <v/>
      </c>
      <c r="AR299" t="str">
        <f t="shared" si="247"/>
        <v/>
      </c>
      <c r="AS299" t="str">
        <f t="shared" si="248"/>
        <v/>
      </c>
      <c r="AT299" t="str">
        <f t="shared" si="249"/>
        <v/>
      </c>
      <c r="AU299" t="str">
        <f t="shared" si="250"/>
        <v/>
      </c>
      <c r="AV299" t="str">
        <f t="shared" si="251"/>
        <v/>
      </c>
      <c r="AW299" t="str">
        <f t="shared" si="252"/>
        <v>2282</v>
      </c>
      <c r="AX299" t="str">
        <f t="shared" si="253"/>
        <v>Földi kockázatok UAS műv. során (212, web)</v>
      </c>
      <c r="AY299" s="2">
        <v>228</v>
      </c>
      <c r="AZ299" s="2">
        <v>2</v>
      </c>
      <c r="BA299" s="18">
        <f>VLOOKUP(AY299,segéd!$F$9:$G$38,2,FALSE)</f>
        <v>46081</v>
      </c>
      <c r="BB299" s="2" t="str">
        <f>VLOOKUP(AZ299,segéd!$F$1:$G$7,2,FALSE)</f>
        <v>9.45-11.15</v>
      </c>
      <c r="BC299" t="s">
        <v>403</v>
      </c>
      <c r="BD299" t="s">
        <v>2251</v>
      </c>
      <c r="BE299" t="s">
        <v>164</v>
      </c>
      <c r="BG299" s="2">
        <v>212</v>
      </c>
      <c r="BH299" s="2" t="s">
        <v>66</v>
      </c>
      <c r="BI299" s="30" t="s">
        <v>2006</v>
      </c>
      <c r="BJ299" s="2">
        <f t="shared" si="254"/>
        <v>33</v>
      </c>
      <c r="BK299" s="2" t="str">
        <f>IF(BF299="","",VLOOKUP(BC299,segéd!O:P,2,FALSE))</f>
        <v/>
      </c>
      <c r="BL299" s="2">
        <f>IF(BG299="","",VLOOKUP(BC299,segéd!T:U,2,FALSE))</f>
        <v>33</v>
      </c>
      <c r="BM299" s="2"/>
      <c r="BN299" s="2"/>
      <c r="BO299" s="2"/>
      <c r="BP299" s="2"/>
      <c r="BQ299" s="2"/>
      <c r="BR299" s="2"/>
      <c r="BS299" s="2"/>
      <c r="BT299" s="2"/>
      <c r="BU299" s="2"/>
      <c r="CA299" s="2"/>
      <c r="CD299" s="2"/>
      <c r="CE299" s="2"/>
      <c r="CF299" s="19"/>
      <c r="CG299" s="2"/>
      <c r="CP299" s="2"/>
      <c r="CQ299" s="2"/>
      <c r="CR299" s="2"/>
      <c r="CS299" s="2"/>
      <c r="CU299" s="2"/>
      <c r="CV299" s="2"/>
      <c r="DA299" s="19"/>
      <c r="DB299" s="2">
        <v>34</v>
      </c>
    </row>
    <row r="300" spans="1:106" x14ac:dyDescent="0.3">
      <c r="A300" t="str">
        <f t="shared" si="204"/>
        <v>2282</v>
      </c>
      <c r="B300" t="str">
        <f t="shared" si="205"/>
        <v xml:space="preserve">Irányítástechnika (dupla terem) (gépterem, web) </v>
      </c>
      <c r="C300" t="str">
        <f t="shared" si="206"/>
        <v>6032282</v>
      </c>
      <c r="D300" t="str">
        <f t="shared" si="207"/>
        <v>Irányítástechnika (dupla terem) (gépterem, web) 0</v>
      </c>
      <c r="E300" t="str">
        <f t="shared" si="208"/>
        <v>Szilágyi Zoltán2282</v>
      </c>
      <c r="F300" s="24" t="str">
        <f t="shared" si="209"/>
        <v>Irányítástechnika (dupla terem) (Tb. 603, gépterem, web)</v>
      </c>
      <c r="G300" t="str">
        <f t="shared" si="210"/>
        <v/>
      </c>
      <c r="H300" t="str">
        <f t="shared" si="211"/>
        <v/>
      </c>
      <c r="I300" t="str">
        <f t="shared" si="212"/>
        <v/>
      </c>
      <c r="J300" t="str">
        <f t="shared" si="213"/>
        <v/>
      </c>
      <c r="K300" t="str">
        <f t="shared" si="214"/>
        <v/>
      </c>
      <c r="L300" t="str">
        <f t="shared" si="215"/>
        <v/>
      </c>
      <c r="M300" t="str">
        <f t="shared" si="216"/>
        <v/>
      </c>
      <c r="N300" t="str">
        <f t="shared" si="217"/>
        <v/>
      </c>
      <c r="O300" t="str">
        <f t="shared" si="218"/>
        <v/>
      </c>
      <c r="P300" t="str">
        <f t="shared" si="219"/>
        <v/>
      </c>
      <c r="Q300" t="str">
        <f t="shared" si="220"/>
        <v/>
      </c>
      <c r="R300" t="str">
        <f t="shared" si="221"/>
        <v/>
      </c>
      <c r="S300" t="str">
        <f t="shared" si="222"/>
        <v/>
      </c>
      <c r="T300" t="str">
        <f t="shared" si="223"/>
        <v/>
      </c>
      <c r="U300" t="str">
        <f t="shared" si="224"/>
        <v/>
      </c>
      <c r="V300" t="str">
        <f t="shared" si="225"/>
        <v/>
      </c>
      <c r="W300" t="str">
        <f t="shared" si="226"/>
        <v/>
      </c>
      <c r="X300" t="str">
        <f t="shared" si="227"/>
        <v/>
      </c>
      <c r="Y300" t="str">
        <f t="shared" si="228"/>
        <v>Irányítástechnika (dupla terem) (, gépterem, web)</v>
      </c>
      <c r="Z300" t="str">
        <f t="shared" si="229"/>
        <v/>
      </c>
      <c r="AA300" t="str">
        <f t="shared" si="230"/>
        <v/>
      </c>
      <c r="AB300" t="str">
        <f t="shared" si="231"/>
        <v/>
      </c>
      <c r="AC300" t="str">
        <f t="shared" si="232"/>
        <v/>
      </c>
      <c r="AD300" t="str">
        <f t="shared" si="233"/>
        <v/>
      </c>
      <c r="AE300" t="str">
        <f t="shared" si="234"/>
        <v/>
      </c>
      <c r="AF300" t="str">
        <f t="shared" si="235"/>
        <v/>
      </c>
      <c r="AG300" t="str">
        <f t="shared" si="236"/>
        <v/>
      </c>
      <c r="AH300" t="str">
        <f t="shared" si="237"/>
        <v/>
      </c>
      <c r="AI300" t="str">
        <f t="shared" si="238"/>
        <v/>
      </c>
      <c r="AJ300" t="str">
        <f t="shared" si="239"/>
        <v/>
      </c>
      <c r="AK300" t="str">
        <f t="shared" si="240"/>
        <v/>
      </c>
      <c r="AL300" t="str">
        <f t="shared" si="241"/>
        <v/>
      </c>
      <c r="AM300" t="str">
        <f t="shared" si="242"/>
        <v/>
      </c>
      <c r="AN300" t="str">
        <f t="shared" si="243"/>
        <v/>
      </c>
      <c r="AO300" t="str">
        <f t="shared" si="244"/>
        <v/>
      </c>
      <c r="AP300" t="str">
        <f t="shared" si="245"/>
        <v/>
      </c>
      <c r="AQ300" t="str">
        <f t="shared" si="246"/>
        <v/>
      </c>
      <c r="AR300" t="str">
        <f t="shared" si="247"/>
        <v/>
      </c>
      <c r="AS300" t="str">
        <f t="shared" si="248"/>
        <v/>
      </c>
      <c r="AT300" t="str">
        <f t="shared" si="249"/>
        <v/>
      </c>
      <c r="AU300" t="str">
        <f t="shared" si="250"/>
        <v/>
      </c>
      <c r="AV300" t="str">
        <f t="shared" si="251"/>
        <v/>
      </c>
      <c r="AW300" t="str">
        <f t="shared" si="252"/>
        <v/>
      </c>
      <c r="AX300" t="str">
        <f t="shared" si="253"/>
        <v>Irányítástechnika (dupla terem) (603, gépterem, web)</v>
      </c>
      <c r="AY300" s="2">
        <v>228</v>
      </c>
      <c r="AZ300" s="2">
        <v>2</v>
      </c>
      <c r="BA300" s="18">
        <f>VLOOKUP(AY300,segéd!$F$9:$G$38,2,FALSE)</f>
        <v>46081</v>
      </c>
      <c r="BB300" s="2" t="str">
        <f>VLOOKUP(AZ300,segéd!$F$1:$G$7,2,FALSE)</f>
        <v>9.45-11.15</v>
      </c>
      <c r="BC300" t="s">
        <v>469</v>
      </c>
      <c r="BD300" t="s">
        <v>179</v>
      </c>
      <c r="BE300" t="s">
        <v>164</v>
      </c>
      <c r="BG300" s="2">
        <v>603</v>
      </c>
      <c r="BH300" s="2" t="s">
        <v>220</v>
      </c>
      <c r="BI300" s="30" t="s">
        <v>1949</v>
      </c>
      <c r="BJ300" s="2">
        <f t="shared" si="254"/>
        <v>0</v>
      </c>
      <c r="BK300" s="2" t="str">
        <f>IF(BF300="","",VLOOKUP(BC300,segéd!O:P,2,FALSE))</f>
        <v/>
      </c>
      <c r="BL300" s="2">
        <f>IF(BG300="","",VLOOKUP(BC300,segéd!T:U,2,FALSE))</f>
        <v>0</v>
      </c>
      <c r="BM300" s="2"/>
      <c r="BN300" s="2"/>
      <c r="BO300" s="2"/>
      <c r="BP300" s="2"/>
      <c r="BQ300" s="2"/>
      <c r="BR300" s="2"/>
      <c r="BS300" s="2"/>
      <c r="BT300" s="2"/>
      <c r="BU300" s="2"/>
      <c r="BZ300" s="2"/>
      <c r="CA300" s="2"/>
      <c r="CD300" s="2"/>
      <c r="CE300" s="2"/>
      <c r="CF300" s="19"/>
      <c r="CG300" s="2"/>
      <c r="CJ300" s="2"/>
      <c r="CP300" s="2"/>
      <c r="CQ300" s="2"/>
      <c r="CR300" s="2"/>
      <c r="CS300" s="2"/>
      <c r="CU300" s="2"/>
      <c r="CV300" s="2"/>
      <c r="DA300" s="19"/>
    </row>
    <row r="301" spans="1:106" x14ac:dyDescent="0.3">
      <c r="A301" t="str">
        <f t="shared" si="204"/>
        <v>2282</v>
      </c>
      <c r="B301" t="str">
        <f t="shared" si="205"/>
        <v xml:space="preserve">Irányítástechnika, mikrovezérlők (gépterem, web) </v>
      </c>
      <c r="C301" t="str">
        <f t="shared" si="206"/>
        <v>6042282</v>
      </c>
      <c r="D301" t="str">
        <f t="shared" si="207"/>
        <v>Irányítástechnika, mikrovezérlők (gépterem, web) 46</v>
      </c>
      <c r="E301" t="str">
        <f t="shared" si="208"/>
        <v>Szilágyi Zoltán2282</v>
      </c>
      <c r="F301" s="24" t="str">
        <f t="shared" si="209"/>
        <v>Irányítástechnika, mikrovezérlők (Tb. 604, gépterem, web)</v>
      </c>
      <c r="G301" t="str">
        <f t="shared" si="210"/>
        <v/>
      </c>
      <c r="H301" t="str">
        <f t="shared" si="211"/>
        <v/>
      </c>
      <c r="I301" t="str">
        <f t="shared" si="212"/>
        <v/>
      </c>
      <c r="J301" t="str">
        <f t="shared" si="213"/>
        <v/>
      </c>
      <c r="K301" t="str">
        <f t="shared" si="214"/>
        <v/>
      </c>
      <c r="L301" t="str">
        <f t="shared" si="215"/>
        <v/>
      </c>
      <c r="M301" t="str">
        <f t="shared" si="216"/>
        <v/>
      </c>
      <c r="N301" t="str">
        <f t="shared" si="217"/>
        <v/>
      </c>
      <c r="O301" t="str">
        <f t="shared" si="218"/>
        <v/>
      </c>
      <c r="P301" t="str">
        <f t="shared" si="219"/>
        <v/>
      </c>
      <c r="Q301" t="str">
        <f t="shared" si="220"/>
        <v/>
      </c>
      <c r="R301" t="str">
        <f t="shared" si="221"/>
        <v/>
      </c>
      <c r="S301" t="str">
        <f t="shared" si="222"/>
        <v/>
      </c>
      <c r="T301" t="str">
        <f t="shared" si="223"/>
        <v/>
      </c>
      <c r="U301" t="str">
        <f t="shared" si="224"/>
        <v/>
      </c>
      <c r="V301" t="str">
        <f t="shared" si="225"/>
        <v/>
      </c>
      <c r="W301" t="str">
        <f t="shared" si="226"/>
        <v/>
      </c>
      <c r="X301" t="str">
        <f t="shared" si="227"/>
        <v/>
      </c>
      <c r="Y301" t="str">
        <f t="shared" si="228"/>
        <v>Irányítástechnika, mikrovezérlők (, gépterem, web)</v>
      </c>
      <c r="Z301" t="str">
        <f t="shared" si="229"/>
        <v/>
      </c>
      <c r="AA301" t="str">
        <f t="shared" si="230"/>
        <v/>
      </c>
      <c r="AB301" t="str">
        <f t="shared" si="231"/>
        <v/>
      </c>
      <c r="AC301" t="str">
        <f t="shared" si="232"/>
        <v/>
      </c>
      <c r="AD301" t="str">
        <f t="shared" si="233"/>
        <v/>
      </c>
      <c r="AE301" t="str">
        <f t="shared" si="234"/>
        <v/>
      </c>
      <c r="AF301" t="str">
        <f t="shared" si="235"/>
        <v/>
      </c>
      <c r="AG301" t="str">
        <f t="shared" si="236"/>
        <v/>
      </c>
      <c r="AH301" t="str">
        <f t="shared" si="237"/>
        <v/>
      </c>
      <c r="AI301" t="str">
        <f t="shared" si="238"/>
        <v/>
      </c>
      <c r="AJ301" t="str">
        <f t="shared" si="239"/>
        <v/>
      </c>
      <c r="AK301" t="str">
        <f t="shared" si="240"/>
        <v/>
      </c>
      <c r="AL301" t="str">
        <f t="shared" si="241"/>
        <v>2282</v>
      </c>
      <c r="AM301" t="str">
        <f t="shared" si="242"/>
        <v/>
      </c>
      <c r="AN301" t="str">
        <f t="shared" si="243"/>
        <v/>
      </c>
      <c r="AO301" t="str">
        <f t="shared" si="244"/>
        <v/>
      </c>
      <c r="AP301" t="str">
        <f t="shared" si="245"/>
        <v/>
      </c>
      <c r="AQ301" t="str">
        <f t="shared" si="246"/>
        <v/>
      </c>
      <c r="AR301" t="str">
        <f t="shared" si="247"/>
        <v/>
      </c>
      <c r="AS301" t="str">
        <f t="shared" si="248"/>
        <v/>
      </c>
      <c r="AT301" t="str">
        <f t="shared" si="249"/>
        <v/>
      </c>
      <c r="AU301" t="str">
        <f t="shared" si="250"/>
        <v/>
      </c>
      <c r="AV301" t="str">
        <f t="shared" si="251"/>
        <v/>
      </c>
      <c r="AW301" t="str">
        <f t="shared" si="252"/>
        <v/>
      </c>
      <c r="AX301" t="str">
        <f t="shared" si="253"/>
        <v>Irányítástechnika, mikrovezérlők (604, gépterem, web)</v>
      </c>
      <c r="AY301" s="2">
        <v>228</v>
      </c>
      <c r="AZ301" s="2">
        <v>2</v>
      </c>
      <c r="BA301" s="18">
        <f>VLOOKUP(AY301,segéd!$F$9:$G$38,2,FALSE)</f>
        <v>46081</v>
      </c>
      <c r="BB301" s="2" t="str">
        <f>VLOOKUP(AZ301,segéd!$F$1:$G$7,2,FALSE)</f>
        <v>9.45-11.15</v>
      </c>
      <c r="BC301" t="s">
        <v>127</v>
      </c>
      <c r="BD301" t="s">
        <v>179</v>
      </c>
      <c r="BE301" t="s">
        <v>164</v>
      </c>
      <c r="BG301" s="2">
        <v>604</v>
      </c>
      <c r="BH301" s="2" t="s">
        <v>220</v>
      </c>
      <c r="BI301" s="30" t="s">
        <v>1949</v>
      </c>
      <c r="BJ301" s="2">
        <f t="shared" si="254"/>
        <v>46</v>
      </c>
      <c r="BK301" s="2" t="str">
        <f>IF(BF301="","",VLOOKUP(BC301,segéd!O:P,2,FALSE))</f>
        <v/>
      </c>
      <c r="BL301" s="2">
        <f>IF(BG301="","",VLOOKUP(BC301,segéd!T:U,2,FALSE))</f>
        <v>46</v>
      </c>
      <c r="BM301" s="2"/>
      <c r="BN301" s="2"/>
      <c r="BO301" s="2"/>
      <c r="BP301" s="2"/>
      <c r="BQ301" s="2"/>
      <c r="BR301" s="2"/>
      <c r="BS301" s="2"/>
      <c r="BT301" s="2"/>
      <c r="BU301" s="2"/>
      <c r="BZ301" s="2"/>
      <c r="CA301" s="2"/>
      <c r="CD301" s="2"/>
      <c r="CE301" s="2"/>
      <c r="CF301" s="19"/>
      <c r="CG301" s="2"/>
      <c r="CJ301" s="2"/>
      <c r="CP301" s="2"/>
      <c r="CQ301" s="2">
        <v>59</v>
      </c>
      <c r="CR301" s="2"/>
      <c r="CS301" s="2"/>
      <c r="CU301" s="2"/>
      <c r="CV301" s="2"/>
      <c r="DA301" s="19"/>
    </row>
    <row r="302" spans="1:106" x14ac:dyDescent="0.3">
      <c r="A302" t="str">
        <f t="shared" si="204"/>
        <v>2282</v>
      </c>
      <c r="B302" t="str">
        <f t="shared" si="205"/>
        <v xml:space="preserve">Kémia és anyagismeret (web) </v>
      </c>
      <c r="C302" t="str">
        <f t="shared" si="206"/>
        <v>6012282</v>
      </c>
      <c r="D302" t="str">
        <f t="shared" si="207"/>
        <v>Kémia és anyagismeret (web) 90</v>
      </c>
      <c r="E302" t="str">
        <f t="shared" si="208"/>
        <v>Peredy Zoltán2282</v>
      </c>
      <c r="F302" s="24" t="str">
        <f t="shared" si="209"/>
        <v>Kémia és anyagismeret (Tb. 601, web)</v>
      </c>
      <c r="G302" t="str">
        <f t="shared" si="210"/>
        <v/>
      </c>
      <c r="H302" t="str">
        <f t="shared" si="211"/>
        <v/>
      </c>
      <c r="I302" t="str">
        <f t="shared" si="212"/>
        <v/>
      </c>
      <c r="J302" t="str">
        <f t="shared" si="213"/>
        <v/>
      </c>
      <c r="K302" t="str">
        <f t="shared" si="214"/>
        <v/>
      </c>
      <c r="L302" t="str">
        <f t="shared" si="215"/>
        <v/>
      </c>
      <c r="M302" t="str">
        <f t="shared" si="216"/>
        <v/>
      </c>
      <c r="N302" t="str">
        <f t="shared" si="217"/>
        <v/>
      </c>
      <c r="O302" t="str">
        <f t="shared" si="218"/>
        <v/>
      </c>
      <c r="P302" t="str">
        <f t="shared" si="219"/>
        <v/>
      </c>
      <c r="Q302" t="str">
        <f t="shared" si="220"/>
        <v/>
      </c>
      <c r="R302" t="str">
        <f t="shared" si="221"/>
        <v/>
      </c>
      <c r="S302" t="str">
        <f t="shared" si="222"/>
        <v/>
      </c>
      <c r="T302" t="str">
        <f t="shared" si="223"/>
        <v/>
      </c>
      <c r="U302" t="str">
        <f t="shared" si="224"/>
        <v/>
      </c>
      <c r="V302" t="str">
        <f t="shared" si="225"/>
        <v/>
      </c>
      <c r="W302" t="str">
        <f t="shared" si="226"/>
        <v/>
      </c>
      <c r="X302" t="str">
        <f t="shared" si="227"/>
        <v/>
      </c>
      <c r="Y302" t="str">
        <f t="shared" si="228"/>
        <v>Kémia és anyagismeret (, web)</v>
      </c>
      <c r="Z302" t="str">
        <f t="shared" si="229"/>
        <v/>
      </c>
      <c r="AA302" t="str">
        <f t="shared" si="230"/>
        <v/>
      </c>
      <c r="AB302" t="str">
        <f t="shared" si="231"/>
        <v>2282</v>
      </c>
      <c r="AC302" t="str">
        <f t="shared" si="232"/>
        <v>2282</v>
      </c>
      <c r="AD302" t="str">
        <f t="shared" si="233"/>
        <v/>
      </c>
      <c r="AE302" t="str">
        <f t="shared" si="234"/>
        <v/>
      </c>
      <c r="AF302" t="str">
        <f t="shared" si="235"/>
        <v/>
      </c>
      <c r="AG302" t="str">
        <f t="shared" si="236"/>
        <v/>
      </c>
      <c r="AH302" t="str">
        <f t="shared" si="237"/>
        <v/>
      </c>
      <c r="AI302" t="str">
        <f t="shared" si="238"/>
        <v/>
      </c>
      <c r="AJ302" t="str">
        <f t="shared" si="239"/>
        <v/>
      </c>
      <c r="AK302" t="str">
        <f t="shared" si="240"/>
        <v/>
      </c>
      <c r="AL302" t="str">
        <f t="shared" si="241"/>
        <v/>
      </c>
      <c r="AM302" t="str">
        <f t="shared" si="242"/>
        <v/>
      </c>
      <c r="AN302" t="str">
        <f t="shared" si="243"/>
        <v/>
      </c>
      <c r="AO302" t="str">
        <f t="shared" si="244"/>
        <v/>
      </c>
      <c r="AP302" t="str">
        <f t="shared" si="245"/>
        <v/>
      </c>
      <c r="AQ302" t="str">
        <f t="shared" si="246"/>
        <v/>
      </c>
      <c r="AR302" t="str">
        <f t="shared" si="247"/>
        <v/>
      </c>
      <c r="AS302" t="str">
        <f t="shared" si="248"/>
        <v/>
      </c>
      <c r="AT302" t="str">
        <f t="shared" si="249"/>
        <v/>
      </c>
      <c r="AU302" t="str">
        <f t="shared" si="250"/>
        <v/>
      </c>
      <c r="AV302" t="str">
        <f t="shared" si="251"/>
        <v/>
      </c>
      <c r="AW302" t="str">
        <f t="shared" si="252"/>
        <v/>
      </c>
      <c r="AX302" t="str">
        <f t="shared" si="253"/>
        <v>Kémia és anyagismeret (601, web)</v>
      </c>
      <c r="AY302" s="2">
        <v>228</v>
      </c>
      <c r="AZ302" s="2">
        <v>2</v>
      </c>
      <c r="BA302" s="18">
        <f>VLOOKUP(AY302,segéd!$F$9:$G$38,2,FALSE)</f>
        <v>46081</v>
      </c>
      <c r="BB302" s="2" t="str">
        <f>VLOOKUP(AZ302,segéd!$F$1:$G$7,2,FALSE)</f>
        <v>9.45-11.15</v>
      </c>
      <c r="BC302" t="s">
        <v>117</v>
      </c>
      <c r="BD302" s="20" t="s">
        <v>104</v>
      </c>
      <c r="BE302" t="s">
        <v>164</v>
      </c>
      <c r="BG302" s="2">
        <v>601</v>
      </c>
      <c r="BH302" s="2" t="s">
        <v>66</v>
      </c>
      <c r="BI302" s="30" t="s">
        <v>2007</v>
      </c>
      <c r="BJ302" s="2">
        <f t="shared" si="254"/>
        <v>90</v>
      </c>
      <c r="BK302" s="2" t="str">
        <f>IF(BF302="","",VLOOKUP(BC302,segéd!O:P,2,FALSE))</f>
        <v/>
      </c>
      <c r="BL302" s="2">
        <f>IF(BG302="","",VLOOKUP(BC302,segéd!T:U,2,FALSE))</f>
        <v>90</v>
      </c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G302" s="2">
        <v>59</v>
      </c>
      <c r="CH302" s="2">
        <v>57</v>
      </c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Y302" s="2"/>
    </row>
    <row r="303" spans="1:106" x14ac:dyDescent="0.3">
      <c r="A303" t="str">
        <f t="shared" si="204"/>
        <v>2012282</v>
      </c>
      <c r="B303" t="str">
        <f t="shared" si="205"/>
        <v>Közgazdaságtan II. (web) 60</v>
      </c>
      <c r="C303" t="str">
        <f t="shared" si="206"/>
        <v>2282</v>
      </c>
      <c r="D303" t="str">
        <f t="shared" si="207"/>
        <v xml:space="preserve">Közgazdaságtan II. (web) </v>
      </c>
      <c r="E303" t="str">
        <f t="shared" si="208"/>
        <v>Sárkány Péter2282</v>
      </c>
      <c r="F303" s="24" t="str">
        <f t="shared" si="209"/>
        <v>Közgazdaságtan II. (Bp. 201, web)</v>
      </c>
      <c r="G303" t="str">
        <f t="shared" si="210"/>
        <v>2282</v>
      </c>
      <c r="H303" t="str">
        <f t="shared" si="211"/>
        <v>2282</v>
      </c>
      <c r="I303" t="str">
        <f t="shared" si="212"/>
        <v/>
      </c>
      <c r="J303" t="str">
        <f t="shared" si="213"/>
        <v/>
      </c>
      <c r="K303" t="str">
        <f t="shared" si="214"/>
        <v/>
      </c>
      <c r="L303" t="str">
        <f t="shared" si="215"/>
        <v/>
      </c>
      <c r="M303" t="str">
        <f t="shared" si="216"/>
        <v/>
      </c>
      <c r="N303" t="str">
        <f t="shared" si="217"/>
        <v/>
      </c>
      <c r="O303" t="str">
        <f t="shared" si="218"/>
        <v/>
      </c>
      <c r="P303" t="str">
        <f t="shared" si="219"/>
        <v/>
      </c>
      <c r="Q303" t="str">
        <f t="shared" si="220"/>
        <v/>
      </c>
      <c r="R303" t="str">
        <f t="shared" si="221"/>
        <v/>
      </c>
      <c r="S303" t="str">
        <f t="shared" si="222"/>
        <v/>
      </c>
      <c r="T303" t="str">
        <f t="shared" si="223"/>
        <v/>
      </c>
      <c r="U303" t="str">
        <f t="shared" si="224"/>
        <v/>
      </c>
      <c r="V303" t="str">
        <f t="shared" si="225"/>
        <v/>
      </c>
      <c r="W303" t="str">
        <f t="shared" si="226"/>
        <v/>
      </c>
      <c r="X303" t="str">
        <f t="shared" si="227"/>
        <v/>
      </c>
      <c r="Y303" t="str">
        <f t="shared" si="228"/>
        <v>Közgazdaságtan II. (201, web)</v>
      </c>
      <c r="Z303" t="str">
        <f t="shared" si="229"/>
        <v/>
      </c>
      <c r="AA303" t="str">
        <f t="shared" si="230"/>
        <v/>
      </c>
      <c r="AB303" t="str">
        <f t="shared" si="231"/>
        <v/>
      </c>
      <c r="AC303" t="str">
        <f t="shared" si="232"/>
        <v/>
      </c>
      <c r="AD303" t="str">
        <f t="shared" si="233"/>
        <v/>
      </c>
      <c r="AE303" t="str">
        <f t="shared" si="234"/>
        <v/>
      </c>
      <c r="AF303" t="str">
        <f t="shared" si="235"/>
        <v/>
      </c>
      <c r="AG303" t="str">
        <f t="shared" si="236"/>
        <v/>
      </c>
      <c r="AH303" t="str">
        <f t="shared" si="237"/>
        <v/>
      </c>
      <c r="AI303" t="str">
        <f t="shared" si="238"/>
        <v/>
      </c>
      <c r="AJ303" t="str">
        <f t="shared" si="239"/>
        <v/>
      </c>
      <c r="AK303" t="str">
        <f t="shared" si="240"/>
        <v/>
      </c>
      <c r="AL303" t="str">
        <f t="shared" si="241"/>
        <v/>
      </c>
      <c r="AM303" t="str">
        <f t="shared" si="242"/>
        <v/>
      </c>
      <c r="AN303" t="str">
        <f t="shared" si="243"/>
        <v/>
      </c>
      <c r="AO303" t="str">
        <f t="shared" si="244"/>
        <v/>
      </c>
      <c r="AP303" t="str">
        <f t="shared" si="245"/>
        <v/>
      </c>
      <c r="AQ303" t="str">
        <f t="shared" si="246"/>
        <v/>
      </c>
      <c r="AR303" t="str">
        <f t="shared" si="247"/>
        <v/>
      </c>
      <c r="AS303" t="str">
        <f t="shared" si="248"/>
        <v/>
      </c>
      <c r="AT303" t="str">
        <f t="shared" si="249"/>
        <v/>
      </c>
      <c r="AU303" t="str">
        <f t="shared" si="250"/>
        <v/>
      </c>
      <c r="AV303" t="str">
        <f t="shared" si="251"/>
        <v/>
      </c>
      <c r="AW303" t="str">
        <f t="shared" si="252"/>
        <v/>
      </c>
      <c r="AX303" t="str">
        <f t="shared" si="253"/>
        <v>Közgazdaságtan II. (, web)</v>
      </c>
      <c r="AY303" s="2">
        <v>228</v>
      </c>
      <c r="AZ303" s="2">
        <v>2</v>
      </c>
      <c r="BA303" s="18">
        <f>VLOOKUP(AY303,segéd!$F$9:$G$38,2,FALSE)</f>
        <v>46081</v>
      </c>
      <c r="BB303" s="2" t="str">
        <f>VLOOKUP(AZ303,segéd!$F$1:$G$7,2,FALSE)</f>
        <v>9.45-11.15</v>
      </c>
      <c r="BC303" t="s">
        <v>32</v>
      </c>
      <c r="BD303" t="s">
        <v>18</v>
      </c>
      <c r="BE303" t="s">
        <v>165</v>
      </c>
      <c r="BF303" s="19">
        <v>201</v>
      </c>
      <c r="BH303" s="2" t="s">
        <v>66</v>
      </c>
      <c r="BI303" s="30" t="s">
        <v>2038</v>
      </c>
      <c r="BJ303" s="2">
        <f t="shared" si="254"/>
        <v>60</v>
      </c>
      <c r="BK303" s="2">
        <f>IF(BF303="","",VLOOKUP(BC303,segéd!O:P,2,FALSE))</f>
        <v>60</v>
      </c>
      <c r="BL303" s="2" t="str">
        <f>IF(BG303="","",VLOOKUP(BC303,segéd!T:U,2,FALSE))</f>
        <v/>
      </c>
      <c r="BM303" s="2">
        <v>62</v>
      </c>
      <c r="BN303" s="2">
        <v>14</v>
      </c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H303" s="2"/>
      <c r="CI303" s="2"/>
      <c r="CJ303" s="2"/>
      <c r="CK303" s="2"/>
      <c r="CL303" s="2"/>
      <c r="CM303" s="2"/>
      <c r="CN303" s="2"/>
      <c r="CO303" s="2"/>
      <c r="CP303" s="2"/>
      <c r="CR303" s="2"/>
      <c r="CS303" s="2"/>
      <c r="CT303" s="2"/>
      <c r="CU303" s="2"/>
      <c r="CV303" s="2"/>
      <c r="CY303" s="2"/>
    </row>
    <row r="304" spans="1:106" x14ac:dyDescent="0.3">
      <c r="A304" t="str">
        <f t="shared" si="204"/>
        <v>2072282</v>
      </c>
      <c r="B304" t="str">
        <f t="shared" si="205"/>
        <v>Kvantitatív módszerek, ökonometria (gépterem, Bp.-ről web) 13</v>
      </c>
      <c r="C304" t="str">
        <f t="shared" si="206"/>
        <v>6052282</v>
      </c>
      <c r="D304" t="str">
        <f t="shared" si="207"/>
        <v>Kvantitatív módszerek, ökonometria (gépterem, Bp.-ről web) 6</v>
      </c>
      <c r="E304" t="str">
        <f t="shared" si="208"/>
        <v>Tóth Zsuzsanna2282</v>
      </c>
      <c r="F304" s="24" t="str">
        <f t="shared" si="209"/>
        <v>Kvantitatív módszerek, ökonometria (Bp. 207, gépterem, Bp.-ről web)</v>
      </c>
      <c r="G304" t="str">
        <f t="shared" si="210"/>
        <v/>
      </c>
      <c r="H304" t="str">
        <f t="shared" si="211"/>
        <v/>
      </c>
      <c r="I304" t="str">
        <f t="shared" si="212"/>
        <v/>
      </c>
      <c r="J304" t="str">
        <f t="shared" si="213"/>
        <v/>
      </c>
      <c r="K304" t="str">
        <f t="shared" si="214"/>
        <v>2282</v>
      </c>
      <c r="L304" t="str">
        <f t="shared" si="215"/>
        <v/>
      </c>
      <c r="M304" t="str">
        <f t="shared" si="216"/>
        <v/>
      </c>
      <c r="N304" t="str">
        <f t="shared" si="217"/>
        <v/>
      </c>
      <c r="O304" t="str">
        <f t="shared" si="218"/>
        <v/>
      </c>
      <c r="P304" t="str">
        <f t="shared" si="219"/>
        <v/>
      </c>
      <c r="Q304" t="str">
        <f t="shared" si="220"/>
        <v/>
      </c>
      <c r="R304" t="str">
        <f t="shared" si="221"/>
        <v/>
      </c>
      <c r="S304" t="str">
        <f t="shared" si="222"/>
        <v/>
      </c>
      <c r="T304" t="str">
        <f t="shared" si="223"/>
        <v/>
      </c>
      <c r="U304" t="str">
        <f t="shared" si="224"/>
        <v/>
      </c>
      <c r="V304" t="str">
        <f t="shared" si="225"/>
        <v/>
      </c>
      <c r="W304" t="str">
        <f t="shared" si="226"/>
        <v/>
      </c>
      <c r="X304" t="str">
        <f t="shared" si="227"/>
        <v/>
      </c>
      <c r="Y304" t="str">
        <f t="shared" si="228"/>
        <v>Kvantitatív módszerek, ökonometria (207, gépterem, Bp.-ről web)</v>
      </c>
      <c r="Z304" t="str">
        <f t="shared" si="229"/>
        <v/>
      </c>
      <c r="AA304" t="str">
        <f t="shared" si="230"/>
        <v/>
      </c>
      <c r="AB304" t="str">
        <f t="shared" si="231"/>
        <v/>
      </c>
      <c r="AC304" t="str">
        <f t="shared" si="232"/>
        <v/>
      </c>
      <c r="AD304" t="str">
        <f t="shared" si="233"/>
        <v>2282</v>
      </c>
      <c r="AE304" t="str">
        <f t="shared" si="234"/>
        <v/>
      </c>
      <c r="AF304" t="str">
        <f t="shared" si="235"/>
        <v/>
      </c>
      <c r="AG304" t="str">
        <f t="shared" si="236"/>
        <v/>
      </c>
      <c r="AH304" t="str">
        <f t="shared" si="237"/>
        <v/>
      </c>
      <c r="AI304" t="str">
        <f t="shared" si="238"/>
        <v/>
      </c>
      <c r="AJ304" t="str">
        <f t="shared" si="239"/>
        <v/>
      </c>
      <c r="AK304" t="str">
        <f t="shared" si="240"/>
        <v/>
      </c>
      <c r="AL304" t="str">
        <f t="shared" si="241"/>
        <v/>
      </c>
      <c r="AM304" t="str">
        <f t="shared" si="242"/>
        <v/>
      </c>
      <c r="AN304" t="str">
        <f t="shared" si="243"/>
        <v/>
      </c>
      <c r="AO304" t="str">
        <f t="shared" si="244"/>
        <v/>
      </c>
      <c r="AP304" t="str">
        <f t="shared" si="245"/>
        <v/>
      </c>
      <c r="AQ304" t="str">
        <f t="shared" si="246"/>
        <v/>
      </c>
      <c r="AR304" t="str">
        <f t="shared" si="247"/>
        <v/>
      </c>
      <c r="AS304" t="str">
        <f t="shared" si="248"/>
        <v/>
      </c>
      <c r="AT304" t="str">
        <f t="shared" si="249"/>
        <v/>
      </c>
      <c r="AU304" t="str">
        <f t="shared" si="250"/>
        <v/>
      </c>
      <c r="AV304" t="str">
        <f t="shared" si="251"/>
        <v/>
      </c>
      <c r="AW304" t="str">
        <f t="shared" si="252"/>
        <v/>
      </c>
      <c r="AX304" t="str">
        <f t="shared" si="253"/>
        <v>Kvantitatív módszerek, ökonometria (605, gépterem, Bp.-ről web)</v>
      </c>
      <c r="AY304" s="2">
        <v>228</v>
      </c>
      <c r="AZ304" s="2">
        <v>2</v>
      </c>
      <c r="BA304" s="18">
        <f>VLOOKUP(AY304,segéd!$F$9:$G$38,2,FALSE)</f>
        <v>46081</v>
      </c>
      <c r="BB304" s="2" t="str">
        <f>VLOOKUP(AZ304,segéd!$F$1:$G$7,2,FALSE)</f>
        <v>9.45-11.15</v>
      </c>
      <c r="BC304" t="s">
        <v>260</v>
      </c>
      <c r="BD304" t="s">
        <v>423</v>
      </c>
      <c r="BE304" t="s">
        <v>188</v>
      </c>
      <c r="BF304" s="19">
        <v>207</v>
      </c>
      <c r="BG304" s="2">
        <v>605</v>
      </c>
      <c r="BH304" s="19" t="s">
        <v>317</v>
      </c>
      <c r="BI304" s="30" t="s">
        <v>2002</v>
      </c>
      <c r="BJ304" s="2">
        <f t="shared" si="254"/>
        <v>19</v>
      </c>
      <c r="BK304" s="2">
        <f>IF(BF304="","",VLOOKUP(BC304,segéd!O:P,2,FALSE))</f>
        <v>13</v>
      </c>
      <c r="BL304" s="2">
        <f>IF(BG304="","",VLOOKUP(BC304,segéd!T:U,2,FALSE))</f>
        <v>6</v>
      </c>
      <c r="BP304" s="2"/>
      <c r="BQ304" s="2">
        <v>14</v>
      </c>
      <c r="BR304" s="2"/>
      <c r="BV304" s="2"/>
      <c r="BW304" s="2"/>
      <c r="BX304" s="2"/>
      <c r="BY304" s="2"/>
      <c r="CB304" s="2"/>
      <c r="CC304" s="2"/>
      <c r="CH304" s="2"/>
      <c r="CI304" s="2">
        <v>6</v>
      </c>
      <c r="CM304" s="2"/>
      <c r="CN304" s="2"/>
      <c r="CO304" s="2"/>
      <c r="CP304" s="2"/>
      <c r="CT304" s="2"/>
      <c r="CU304" s="2"/>
      <c r="CY304" s="2"/>
    </row>
    <row r="305" spans="1:106" x14ac:dyDescent="0.3">
      <c r="A305" t="str">
        <f t="shared" si="204"/>
        <v>2172282</v>
      </c>
      <c r="B305" t="str">
        <f t="shared" si="205"/>
        <v>Marketingtervezés (Tb.-ről web) 40</v>
      </c>
      <c r="C305" t="str">
        <f t="shared" si="206"/>
        <v>2152282</v>
      </c>
      <c r="D305" t="str">
        <f t="shared" si="207"/>
        <v>Marketingtervezés (Tb.-ről web) 53</v>
      </c>
      <c r="E305" t="str">
        <f t="shared" si="208"/>
        <v>Nagy Róbert2282</v>
      </c>
      <c r="F305" s="24" t="str">
        <f t="shared" si="209"/>
        <v>Marketingtervezés (Tb. 215, Tb.-ről web)</v>
      </c>
      <c r="G305" t="str">
        <f t="shared" si="210"/>
        <v/>
      </c>
      <c r="H305" t="str">
        <f t="shared" si="211"/>
        <v/>
      </c>
      <c r="I305" t="str">
        <f t="shared" si="212"/>
        <v/>
      </c>
      <c r="J305" t="str">
        <f t="shared" si="213"/>
        <v/>
      </c>
      <c r="K305" t="str">
        <f t="shared" si="214"/>
        <v/>
      </c>
      <c r="L305" t="str">
        <f t="shared" si="215"/>
        <v/>
      </c>
      <c r="M305" t="str">
        <f t="shared" si="216"/>
        <v/>
      </c>
      <c r="N305" t="str">
        <f t="shared" si="217"/>
        <v/>
      </c>
      <c r="O305" t="str">
        <f t="shared" si="218"/>
        <v/>
      </c>
      <c r="P305" t="str">
        <f t="shared" si="219"/>
        <v/>
      </c>
      <c r="Q305" t="str">
        <f t="shared" si="220"/>
        <v/>
      </c>
      <c r="R305" t="str">
        <f t="shared" si="221"/>
        <v/>
      </c>
      <c r="S305" t="str">
        <f t="shared" si="222"/>
        <v/>
      </c>
      <c r="T305" t="str">
        <f t="shared" si="223"/>
        <v>2282</v>
      </c>
      <c r="U305" t="str">
        <f t="shared" si="224"/>
        <v>2282</v>
      </c>
      <c r="V305" t="str">
        <f t="shared" si="225"/>
        <v>2282</v>
      </c>
      <c r="W305" t="str">
        <f t="shared" si="226"/>
        <v>2282</v>
      </c>
      <c r="X305" t="str">
        <f t="shared" si="227"/>
        <v>2282</v>
      </c>
      <c r="Y305" t="str">
        <f t="shared" si="228"/>
        <v>Marketingtervezés (217, Tb.-ről web)</v>
      </c>
      <c r="Z305" t="str">
        <f t="shared" si="229"/>
        <v/>
      </c>
      <c r="AA305" t="str">
        <f t="shared" si="230"/>
        <v/>
      </c>
      <c r="AB305" t="str">
        <f t="shared" si="231"/>
        <v/>
      </c>
      <c r="AC305" t="str">
        <f t="shared" si="232"/>
        <v/>
      </c>
      <c r="AD305" t="str">
        <f t="shared" si="233"/>
        <v/>
      </c>
      <c r="AE305" t="str">
        <f t="shared" si="234"/>
        <v/>
      </c>
      <c r="AF305" t="str">
        <f t="shared" si="235"/>
        <v/>
      </c>
      <c r="AG305" t="str">
        <f t="shared" si="236"/>
        <v/>
      </c>
      <c r="AH305" t="str">
        <f t="shared" si="237"/>
        <v/>
      </c>
      <c r="AI305" t="str">
        <f t="shared" si="238"/>
        <v/>
      </c>
      <c r="AJ305" t="str">
        <f t="shared" si="239"/>
        <v/>
      </c>
      <c r="AK305" t="str">
        <f t="shared" si="240"/>
        <v/>
      </c>
      <c r="AL305" t="str">
        <f t="shared" si="241"/>
        <v/>
      </c>
      <c r="AM305" t="str">
        <f t="shared" si="242"/>
        <v>2282</v>
      </c>
      <c r="AN305" t="str">
        <f t="shared" si="243"/>
        <v>2282</v>
      </c>
      <c r="AO305" t="str">
        <f t="shared" si="244"/>
        <v>2282</v>
      </c>
      <c r="AP305" t="str">
        <f t="shared" si="245"/>
        <v>2282</v>
      </c>
      <c r="AQ305" t="str">
        <f t="shared" si="246"/>
        <v>2282</v>
      </c>
      <c r="AR305" t="str">
        <f t="shared" si="247"/>
        <v/>
      </c>
      <c r="AS305" t="str">
        <f t="shared" si="248"/>
        <v/>
      </c>
      <c r="AT305" t="str">
        <f t="shared" si="249"/>
        <v/>
      </c>
      <c r="AU305" t="str">
        <f t="shared" si="250"/>
        <v/>
      </c>
      <c r="AV305" t="str">
        <f t="shared" si="251"/>
        <v/>
      </c>
      <c r="AW305" t="str">
        <f t="shared" si="252"/>
        <v/>
      </c>
      <c r="AX305" t="str">
        <f t="shared" si="253"/>
        <v>Marketingtervezés (215, Tb.-ről web)</v>
      </c>
      <c r="AY305" s="2">
        <v>228</v>
      </c>
      <c r="AZ305" s="2">
        <v>2</v>
      </c>
      <c r="BA305" s="18">
        <f>VLOOKUP(AY305,segéd!$F$9:$G$38,2,FALSE)</f>
        <v>46081</v>
      </c>
      <c r="BB305" s="2" t="str">
        <f>VLOOKUP(AZ305,segéd!$F$1:$G$7,2,FALSE)</f>
        <v>9.45-11.15</v>
      </c>
      <c r="BC305" t="s">
        <v>172</v>
      </c>
      <c r="BD305" t="s">
        <v>430</v>
      </c>
      <c r="BE305" t="s">
        <v>167</v>
      </c>
      <c r="BF305" s="19">
        <v>217</v>
      </c>
      <c r="BG305" s="2">
        <v>215</v>
      </c>
      <c r="BH305" s="19" t="s">
        <v>76</v>
      </c>
      <c r="BI305" s="30" t="s">
        <v>2003</v>
      </c>
      <c r="BJ305" s="2">
        <f t="shared" si="254"/>
        <v>93</v>
      </c>
      <c r="BK305" s="2">
        <f>IF(BF305="","",VLOOKUP(BC305,segéd!O:P,2,FALSE))</f>
        <v>40</v>
      </c>
      <c r="BL305" s="2">
        <f>IF(BG305="","",VLOOKUP(BC305,segéd!T:U,2,FALSE))</f>
        <v>53</v>
      </c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>
        <v>12</v>
      </c>
      <c r="CA305" s="2">
        <v>7</v>
      </c>
      <c r="CB305" s="2">
        <v>5</v>
      </c>
      <c r="CC305" s="2">
        <v>8</v>
      </c>
      <c r="CD305" s="2">
        <v>3</v>
      </c>
      <c r="CE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R305" s="2">
        <v>21</v>
      </c>
      <c r="CS305" s="2">
        <v>17</v>
      </c>
      <c r="CT305" s="2">
        <v>6</v>
      </c>
      <c r="CU305" s="2">
        <v>6</v>
      </c>
      <c r="CV305" s="2">
        <v>7</v>
      </c>
      <c r="CY305" s="2"/>
    </row>
    <row r="306" spans="1:106" x14ac:dyDescent="0.3">
      <c r="A306" t="str">
        <f t="shared" si="204"/>
        <v>2282</v>
      </c>
      <c r="B306" t="str">
        <f t="shared" si="205"/>
        <v xml:space="preserve">Műszaki szaknyelv II. (angol), 1. csop. </v>
      </c>
      <c r="C306" t="str">
        <f t="shared" si="206"/>
        <v>2132282</v>
      </c>
      <c r="D306" t="str">
        <f t="shared" si="207"/>
        <v>Műszaki szaknyelv II. (angol), 1. csop. 19</v>
      </c>
      <c r="E306" t="str">
        <f t="shared" si="208"/>
        <v>Gellért Judit2282</v>
      </c>
      <c r="F306" s="24" t="str">
        <f t="shared" si="209"/>
        <v>Műszaki szaknyelv II. (angol), 1. csop. (Tb. 213)</v>
      </c>
      <c r="G306" t="str">
        <f t="shared" si="210"/>
        <v/>
      </c>
      <c r="H306" t="str">
        <f t="shared" si="211"/>
        <v/>
      </c>
      <c r="I306" t="str">
        <f t="shared" si="212"/>
        <v/>
      </c>
      <c r="J306" t="str">
        <f t="shared" si="213"/>
        <v/>
      </c>
      <c r="K306" t="str">
        <f t="shared" si="214"/>
        <v/>
      </c>
      <c r="L306" t="str">
        <f t="shared" si="215"/>
        <v/>
      </c>
      <c r="M306" t="str">
        <f t="shared" si="216"/>
        <v/>
      </c>
      <c r="N306" t="str">
        <f t="shared" si="217"/>
        <v/>
      </c>
      <c r="O306" t="str">
        <f t="shared" si="218"/>
        <v/>
      </c>
      <c r="P306" t="str">
        <f t="shared" si="219"/>
        <v/>
      </c>
      <c r="Q306" t="str">
        <f t="shared" si="220"/>
        <v/>
      </c>
      <c r="R306" t="str">
        <f t="shared" si="221"/>
        <v/>
      </c>
      <c r="S306" t="str">
        <f t="shared" si="222"/>
        <v/>
      </c>
      <c r="T306" t="str">
        <f t="shared" si="223"/>
        <v/>
      </c>
      <c r="U306" t="str">
        <f t="shared" si="224"/>
        <v/>
      </c>
      <c r="V306" t="str">
        <f t="shared" si="225"/>
        <v/>
      </c>
      <c r="W306" t="str">
        <f t="shared" si="226"/>
        <v/>
      </c>
      <c r="X306" t="str">
        <f t="shared" si="227"/>
        <v/>
      </c>
      <c r="Y306" t="str">
        <f t="shared" si="228"/>
        <v>Műszaki szaknyelv II. (angol), 1. csop. ()</v>
      </c>
      <c r="Z306" t="str">
        <f t="shared" si="229"/>
        <v/>
      </c>
      <c r="AA306" t="str">
        <f t="shared" si="230"/>
        <v/>
      </c>
      <c r="AB306" t="str">
        <f t="shared" si="231"/>
        <v/>
      </c>
      <c r="AC306" t="str">
        <f t="shared" si="232"/>
        <v/>
      </c>
      <c r="AD306" t="str">
        <f t="shared" si="233"/>
        <v/>
      </c>
      <c r="AE306" t="str">
        <f t="shared" si="234"/>
        <v/>
      </c>
      <c r="AF306" t="str">
        <f t="shared" si="235"/>
        <v/>
      </c>
      <c r="AG306" t="str">
        <f t="shared" si="236"/>
        <v/>
      </c>
      <c r="AH306" t="str">
        <f t="shared" si="237"/>
        <v/>
      </c>
      <c r="AI306" t="str">
        <f t="shared" si="238"/>
        <v/>
      </c>
      <c r="AJ306" t="str">
        <f t="shared" si="239"/>
        <v/>
      </c>
      <c r="AK306" t="str">
        <f t="shared" si="240"/>
        <v>2282</v>
      </c>
      <c r="AL306" t="str">
        <f t="shared" si="241"/>
        <v/>
      </c>
      <c r="AM306" t="str">
        <f t="shared" si="242"/>
        <v/>
      </c>
      <c r="AN306" t="str">
        <f t="shared" si="243"/>
        <v/>
      </c>
      <c r="AO306" t="str">
        <f t="shared" si="244"/>
        <v/>
      </c>
      <c r="AP306" t="str">
        <f t="shared" si="245"/>
        <v/>
      </c>
      <c r="AQ306" t="str">
        <f t="shared" si="246"/>
        <v/>
      </c>
      <c r="AR306" t="str">
        <f t="shared" si="247"/>
        <v/>
      </c>
      <c r="AS306" t="str">
        <f t="shared" si="248"/>
        <v/>
      </c>
      <c r="AT306" t="str">
        <f t="shared" si="249"/>
        <v/>
      </c>
      <c r="AU306" t="str">
        <f t="shared" si="250"/>
        <v/>
      </c>
      <c r="AV306" t="str">
        <f t="shared" si="251"/>
        <v/>
      </c>
      <c r="AW306" t="str">
        <f t="shared" si="252"/>
        <v/>
      </c>
      <c r="AX306" t="str">
        <f t="shared" si="253"/>
        <v>Műszaki szaknyelv II. (angol), 1. csop. (213)</v>
      </c>
      <c r="AY306" s="2">
        <v>228</v>
      </c>
      <c r="AZ306" s="2">
        <v>2</v>
      </c>
      <c r="BA306" s="18">
        <f>VLOOKUP(AY306,segéd!$F$9:$G$38,2,FALSE)</f>
        <v>46081</v>
      </c>
      <c r="BB306" s="2" t="str">
        <f>VLOOKUP(AZ306,segéd!$F$1:$G$7,2,FALSE)</f>
        <v>9.45-11.15</v>
      </c>
      <c r="BC306" t="s">
        <v>295</v>
      </c>
      <c r="BD306" t="s">
        <v>308</v>
      </c>
      <c r="BE306" t="s">
        <v>164</v>
      </c>
      <c r="BG306" s="2">
        <v>213</v>
      </c>
      <c r="BJ306" s="2">
        <f t="shared" si="254"/>
        <v>19</v>
      </c>
      <c r="BK306" s="2" t="str">
        <f>IF(BF306="","",VLOOKUP(BC306,segéd!O:P,2,FALSE))</f>
        <v/>
      </c>
      <c r="BL306" s="2">
        <f>IF(BG306="","",VLOOKUP(BC306,segéd!T:U,2,FALSE))</f>
        <v>19</v>
      </c>
      <c r="BM306" s="2"/>
      <c r="BN306" s="2"/>
      <c r="BO306" s="2"/>
      <c r="BP306" s="2"/>
      <c r="BQ306" s="2"/>
      <c r="BR306" s="2"/>
      <c r="BS306" s="2"/>
      <c r="BT306" s="2"/>
      <c r="BU306" s="2"/>
      <c r="BZ306" s="2"/>
      <c r="CA306" s="2"/>
      <c r="CD306" s="2"/>
      <c r="CE306" s="2"/>
      <c r="CF306" s="19"/>
      <c r="CG306" s="2"/>
      <c r="CJ306" s="2"/>
      <c r="CP306" s="2">
        <v>23</v>
      </c>
      <c r="CQ306" s="2"/>
      <c r="CR306" s="2"/>
      <c r="CS306" s="2"/>
      <c r="CU306" s="2"/>
      <c r="CV306" s="2"/>
      <c r="DA306" s="19"/>
    </row>
    <row r="307" spans="1:106" x14ac:dyDescent="0.3">
      <c r="A307" t="str">
        <f t="shared" si="204"/>
        <v>2282</v>
      </c>
      <c r="B307" t="str">
        <f t="shared" si="205"/>
        <v xml:space="preserve">Műszaki szaknyelv II. (angol), 2. csop. </v>
      </c>
      <c r="C307" t="str">
        <f t="shared" si="206"/>
        <v>4082282</v>
      </c>
      <c r="D307" t="str">
        <f t="shared" si="207"/>
        <v>Műszaki szaknyelv II. (angol), 2. csop. 19</v>
      </c>
      <c r="E307" t="str">
        <f t="shared" si="208"/>
        <v>Nagy Mónika2282</v>
      </c>
      <c r="F307" s="24" t="str">
        <f t="shared" si="209"/>
        <v>Műszaki szaknyelv II. (angol), 2. csop. (Tb. 408)</v>
      </c>
      <c r="G307" t="str">
        <f t="shared" si="210"/>
        <v/>
      </c>
      <c r="H307" t="str">
        <f t="shared" si="211"/>
        <v/>
      </c>
      <c r="I307" t="str">
        <f t="shared" si="212"/>
        <v/>
      </c>
      <c r="J307" t="str">
        <f t="shared" si="213"/>
        <v/>
      </c>
      <c r="K307" t="str">
        <f t="shared" si="214"/>
        <v/>
      </c>
      <c r="L307" t="str">
        <f t="shared" si="215"/>
        <v/>
      </c>
      <c r="M307" t="str">
        <f t="shared" si="216"/>
        <v/>
      </c>
      <c r="N307" t="str">
        <f t="shared" si="217"/>
        <v/>
      </c>
      <c r="O307" t="str">
        <f t="shared" si="218"/>
        <v/>
      </c>
      <c r="P307" t="str">
        <f t="shared" si="219"/>
        <v/>
      </c>
      <c r="Q307" t="str">
        <f t="shared" si="220"/>
        <v/>
      </c>
      <c r="R307" t="str">
        <f t="shared" si="221"/>
        <v/>
      </c>
      <c r="S307" t="str">
        <f t="shared" si="222"/>
        <v/>
      </c>
      <c r="T307" t="str">
        <f t="shared" si="223"/>
        <v/>
      </c>
      <c r="U307" t="str">
        <f t="shared" si="224"/>
        <v/>
      </c>
      <c r="V307" t="str">
        <f t="shared" si="225"/>
        <v/>
      </c>
      <c r="W307" t="str">
        <f t="shared" si="226"/>
        <v/>
      </c>
      <c r="X307" t="str">
        <f t="shared" si="227"/>
        <v/>
      </c>
      <c r="Y307" t="str">
        <f t="shared" si="228"/>
        <v>Műszaki szaknyelv II. (angol), 2. csop. ()</v>
      </c>
      <c r="Z307" t="str">
        <f t="shared" si="229"/>
        <v/>
      </c>
      <c r="AA307" t="str">
        <f t="shared" si="230"/>
        <v/>
      </c>
      <c r="AB307" t="str">
        <f t="shared" si="231"/>
        <v/>
      </c>
      <c r="AC307" t="str">
        <f t="shared" si="232"/>
        <v/>
      </c>
      <c r="AD307" t="str">
        <f t="shared" si="233"/>
        <v/>
      </c>
      <c r="AE307" t="str">
        <f t="shared" si="234"/>
        <v/>
      </c>
      <c r="AF307" t="str">
        <f t="shared" si="235"/>
        <v/>
      </c>
      <c r="AG307" t="str">
        <f t="shared" si="236"/>
        <v/>
      </c>
      <c r="AH307" t="str">
        <f t="shared" si="237"/>
        <v/>
      </c>
      <c r="AI307" t="str">
        <f t="shared" si="238"/>
        <v/>
      </c>
      <c r="AJ307" t="str">
        <f t="shared" si="239"/>
        <v/>
      </c>
      <c r="AK307" t="str">
        <f t="shared" si="240"/>
        <v>2282</v>
      </c>
      <c r="AL307" t="str">
        <f t="shared" si="241"/>
        <v/>
      </c>
      <c r="AM307" t="str">
        <f t="shared" si="242"/>
        <v/>
      </c>
      <c r="AN307" t="str">
        <f t="shared" si="243"/>
        <v/>
      </c>
      <c r="AO307" t="str">
        <f t="shared" si="244"/>
        <v/>
      </c>
      <c r="AP307" t="str">
        <f t="shared" si="245"/>
        <v/>
      </c>
      <c r="AQ307" t="str">
        <f t="shared" si="246"/>
        <v/>
      </c>
      <c r="AR307" t="str">
        <f t="shared" si="247"/>
        <v/>
      </c>
      <c r="AS307" t="str">
        <f t="shared" si="248"/>
        <v/>
      </c>
      <c r="AT307" t="str">
        <f t="shared" si="249"/>
        <v/>
      </c>
      <c r="AU307" t="str">
        <f t="shared" si="250"/>
        <v/>
      </c>
      <c r="AV307" t="str">
        <f t="shared" si="251"/>
        <v/>
      </c>
      <c r="AW307" t="str">
        <f t="shared" si="252"/>
        <v/>
      </c>
      <c r="AX307" t="str">
        <f t="shared" si="253"/>
        <v>Műszaki szaknyelv II. (angol), 2. csop. (408)</v>
      </c>
      <c r="AY307" s="2">
        <v>228</v>
      </c>
      <c r="AZ307" s="2">
        <v>2</v>
      </c>
      <c r="BA307" s="18">
        <f>VLOOKUP(AY307,segéd!$F$9:$G$38,2,FALSE)</f>
        <v>46081</v>
      </c>
      <c r="BB307" s="2" t="str">
        <f>VLOOKUP(AZ307,segéd!$F$1:$G$7,2,FALSE)</f>
        <v>9.45-11.15</v>
      </c>
      <c r="BC307" t="s">
        <v>296</v>
      </c>
      <c r="BD307" t="s">
        <v>441</v>
      </c>
      <c r="BE307" t="s">
        <v>164</v>
      </c>
      <c r="BG307" s="2">
        <v>408</v>
      </c>
      <c r="BJ307" s="2">
        <f t="shared" si="254"/>
        <v>19</v>
      </c>
      <c r="BK307" s="2" t="str">
        <f>IF(BF307="","",VLOOKUP(BC307,segéd!O:P,2,FALSE))</f>
        <v/>
      </c>
      <c r="BL307" s="2">
        <f>IF(BG307="","",VLOOKUP(BC307,segéd!T:U,2,FALSE))</f>
        <v>19</v>
      </c>
      <c r="BM307" s="2"/>
      <c r="BN307" s="2"/>
      <c r="BO307" s="2"/>
      <c r="BP307" s="2"/>
      <c r="BQ307" s="2"/>
      <c r="BR307" s="2"/>
      <c r="BS307" s="2"/>
      <c r="BT307" s="2"/>
      <c r="BU307" s="2"/>
      <c r="BZ307" s="2"/>
      <c r="CA307" s="2"/>
      <c r="CD307" s="2"/>
      <c r="CE307" s="2"/>
      <c r="CF307" s="19"/>
      <c r="CG307" s="2"/>
      <c r="CJ307" s="2"/>
      <c r="CP307" s="2">
        <v>20</v>
      </c>
      <c r="CQ307" s="2"/>
      <c r="CR307" s="2"/>
      <c r="CS307" s="2"/>
      <c r="CU307" s="2"/>
      <c r="CV307" s="2"/>
      <c r="DA307" s="19"/>
    </row>
    <row r="308" spans="1:106" x14ac:dyDescent="0.3">
      <c r="A308" t="str">
        <f t="shared" si="204"/>
        <v>2022282</v>
      </c>
      <c r="B308" t="str">
        <f t="shared" si="205"/>
        <v>Operációkutatás (Bp.-ről web) 23</v>
      </c>
      <c r="C308" t="str">
        <f t="shared" si="206"/>
        <v>2172282</v>
      </c>
      <c r="D308" t="str">
        <f t="shared" si="207"/>
        <v>Operációkutatás (Bp.-ről web) 20</v>
      </c>
      <c r="E308" t="str">
        <f t="shared" si="208"/>
        <v>Kovács Gergely2282</v>
      </c>
      <c r="F308" s="24" t="str">
        <f t="shared" si="209"/>
        <v>Operációkutatás (Bp. 202, Bp.-ről web)</v>
      </c>
      <c r="G308" t="str">
        <f t="shared" si="210"/>
        <v/>
      </c>
      <c r="H308" t="str">
        <f t="shared" si="211"/>
        <v/>
      </c>
      <c r="I308" t="str">
        <f t="shared" si="212"/>
        <v/>
      </c>
      <c r="J308" t="str">
        <f t="shared" si="213"/>
        <v/>
      </c>
      <c r="K308" t="str">
        <f t="shared" si="214"/>
        <v/>
      </c>
      <c r="L308" t="str">
        <f t="shared" si="215"/>
        <v/>
      </c>
      <c r="M308" t="str">
        <f t="shared" si="216"/>
        <v>2282</v>
      </c>
      <c r="N308" t="str">
        <f t="shared" si="217"/>
        <v>2282</v>
      </c>
      <c r="O308" t="str">
        <f t="shared" si="218"/>
        <v>2282</v>
      </c>
      <c r="P308" t="str">
        <f t="shared" si="219"/>
        <v/>
      </c>
      <c r="Q308" t="str">
        <f t="shared" si="220"/>
        <v/>
      </c>
      <c r="R308" t="str">
        <f t="shared" si="221"/>
        <v/>
      </c>
      <c r="S308" t="str">
        <f t="shared" si="222"/>
        <v/>
      </c>
      <c r="T308" t="str">
        <f t="shared" si="223"/>
        <v/>
      </c>
      <c r="U308" t="str">
        <f t="shared" si="224"/>
        <v/>
      </c>
      <c r="V308" t="str">
        <f t="shared" si="225"/>
        <v/>
      </c>
      <c r="W308" t="str">
        <f t="shared" si="226"/>
        <v/>
      </c>
      <c r="X308" t="str">
        <f t="shared" si="227"/>
        <v/>
      </c>
      <c r="Y308" t="str">
        <f t="shared" si="228"/>
        <v>Operációkutatás (202, Bp.-ről web)</v>
      </c>
      <c r="Z308" t="str">
        <f t="shared" si="229"/>
        <v/>
      </c>
      <c r="AA308" t="str">
        <f t="shared" si="230"/>
        <v/>
      </c>
      <c r="AB308" t="str">
        <f t="shared" si="231"/>
        <v/>
      </c>
      <c r="AC308" t="str">
        <f t="shared" si="232"/>
        <v/>
      </c>
      <c r="AD308" t="str">
        <f t="shared" si="233"/>
        <v/>
      </c>
      <c r="AE308" t="str">
        <f t="shared" si="234"/>
        <v>2282</v>
      </c>
      <c r="AF308" t="str">
        <f t="shared" si="235"/>
        <v>2282</v>
      </c>
      <c r="AG308" t="str">
        <f t="shared" si="236"/>
        <v>2282</v>
      </c>
      <c r="AH308" t="str">
        <f t="shared" si="237"/>
        <v/>
      </c>
      <c r="AI308" t="str">
        <f t="shared" si="238"/>
        <v/>
      </c>
      <c r="AJ308" t="str">
        <f t="shared" si="239"/>
        <v/>
      </c>
      <c r="AK308" t="str">
        <f t="shared" si="240"/>
        <v/>
      </c>
      <c r="AL308" t="str">
        <f t="shared" si="241"/>
        <v/>
      </c>
      <c r="AM308" t="str">
        <f t="shared" si="242"/>
        <v/>
      </c>
      <c r="AN308" t="str">
        <f t="shared" si="243"/>
        <v/>
      </c>
      <c r="AO308" t="str">
        <f t="shared" si="244"/>
        <v/>
      </c>
      <c r="AP308" t="str">
        <f t="shared" si="245"/>
        <v/>
      </c>
      <c r="AQ308" t="str">
        <f t="shared" si="246"/>
        <v/>
      </c>
      <c r="AR308" t="str">
        <f t="shared" si="247"/>
        <v/>
      </c>
      <c r="AS308" t="str">
        <f t="shared" si="248"/>
        <v/>
      </c>
      <c r="AT308" t="str">
        <f t="shared" si="249"/>
        <v/>
      </c>
      <c r="AU308" t="str">
        <f t="shared" si="250"/>
        <v/>
      </c>
      <c r="AV308" t="str">
        <f t="shared" si="251"/>
        <v/>
      </c>
      <c r="AW308" t="str">
        <f t="shared" si="252"/>
        <v/>
      </c>
      <c r="AX308" t="str">
        <f t="shared" si="253"/>
        <v>Operációkutatás (217, Bp.-ről web)</v>
      </c>
      <c r="AY308" s="2">
        <v>228</v>
      </c>
      <c r="AZ308" s="2">
        <v>2</v>
      </c>
      <c r="BA308" s="18">
        <f>VLOOKUP(AY308,segéd!$F$9:$G$38,2,FALSE)</f>
        <v>46081</v>
      </c>
      <c r="BB308" s="2" t="str">
        <f>VLOOKUP(AZ308,segéd!$F$1:$G$7,2,FALSE)</f>
        <v>9.45-11.15</v>
      </c>
      <c r="BC308" t="s">
        <v>34</v>
      </c>
      <c r="BD308" t="s">
        <v>8</v>
      </c>
      <c r="BE308" t="s">
        <v>167</v>
      </c>
      <c r="BF308" s="19">
        <v>202</v>
      </c>
      <c r="BG308" s="2">
        <v>217</v>
      </c>
      <c r="BH308" s="19" t="s">
        <v>75</v>
      </c>
      <c r="BI308" s="30" t="s">
        <v>1922</v>
      </c>
      <c r="BJ308" s="2">
        <f t="shared" si="254"/>
        <v>43</v>
      </c>
      <c r="BK308" s="2">
        <f>IF(BF308="","",VLOOKUP(BC308,segéd!O:P,2,FALSE))</f>
        <v>23</v>
      </c>
      <c r="BL308" s="2">
        <f>IF(BG308="","",VLOOKUP(BC308,segéd!T:U,2,FALSE))</f>
        <v>20</v>
      </c>
      <c r="BM308" s="2"/>
      <c r="BN308" s="2"/>
      <c r="BO308" s="2"/>
      <c r="BP308" s="2"/>
      <c r="BQ308" s="2"/>
      <c r="BR308" s="2"/>
      <c r="BS308" s="2">
        <v>6</v>
      </c>
      <c r="BT308" s="2">
        <v>6</v>
      </c>
      <c r="BU308" s="2">
        <v>9</v>
      </c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G308" s="2"/>
      <c r="CH308" s="2"/>
      <c r="CI308" s="2"/>
      <c r="CJ308" s="2">
        <v>3</v>
      </c>
      <c r="CK308" s="2">
        <v>7</v>
      </c>
      <c r="CL308" s="2">
        <v>10</v>
      </c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Y308" s="2"/>
    </row>
    <row r="309" spans="1:106" x14ac:dyDescent="0.3">
      <c r="A309" t="str">
        <f t="shared" si="204"/>
        <v>2282</v>
      </c>
      <c r="B309" t="str">
        <f t="shared" si="205"/>
        <v xml:space="preserve">Robottechnika </v>
      </c>
      <c r="C309" t="str">
        <f t="shared" si="206"/>
        <v>22282</v>
      </c>
      <c r="D309" t="str">
        <f t="shared" si="207"/>
        <v>Robottechnika 10</v>
      </c>
      <c r="E309" t="str">
        <f t="shared" si="208"/>
        <v>Vavra Gábor2282</v>
      </c>
      <c r="F309" s="24" t="str">
        <f t="shared" si="209"/>
        <v>Robottechnika (Tb. 2)</v>
      </c>
      <c r="G309" t="str">
        <f t="shared" si="210"/>
        <v/>
      </c>
      <c r="H309" t="str">
        <f t="shared" si="211"/>
        <v/>
      </c>
      <c r="I309" t="str">
        <f t="shared" si="212"/>
        <v/>
      </c>
      <c r="J309" t="str">
        <f t="shared" si="213"/>
        <v/>
      </c>
      <c r="K309" t="str">
        <f t="shared" si="214"/>
        <v/>
      </c>
      <c r="L309" t="str">
        <f t="shared" si="215"/>
        <v/>
      </c>
      <c r="M309" t="str">
        <f t="shared" si="216"/>
        <v/>
      </c>
      <c r="N309" t="str">
        <f t="shared" si="217"/>
        <v/>
      </c>
      <c r="O309" t="str">
        <f t="shared" si="218"/>
        <v/>
      </c>
      <c r="P309" t="str">
        <f t="shared" si="219"/>
        <v/>
      </c>
      <c r="Q309" t="str">
        <f t="shared" si="220"/>
        <v/>
      </c>
      <c r="R309" t="str">
        <f t="shared" si="221"/>
        <v/>
      </c>
      <c r="S309" t="str">
        <f t="shared" si="222"/>
        <v/>
      </c>
      <c r="T309" t="str">
        <f t="shared" si="223"/>
        <v/>
      </c>
      <c r="U309" t="str">
        <f t="shared" si="224"/>
        <v/>
      </c>
      <c r="V309" t="str">
        <f t="shared" si="225"/>
        <v/>
      </c>
      <c r="W309" t="str">
        <f t="shared" si="226"/>
        <v/>
      </c>
      <c r="X309" t="str">
        <f t="shared" si="227"/>
        <v/>
      </c>
      <c r="Y309" t="str">
        <f t="shared" si="228"/>
        <v>Robottechnika ()</v>
      </c>
      <c r="Z309" t="str">
        <f t="shared" si="229"/>
        <v/>
      </c>
      <c r="AA309" t="str">
        <f t="shared" si="230"/>
        <v/>
      </c>
      <c r="AB309" t="str">
        <f t="shared" si="231"/>
        <v/>
      </c>
      <c r="AC309" t="str">
        <f t="shared" si="232"/>
        <v/>
      </c>
      <c r="AD309" t="str">
        <f t="shared" si="233"/>
        <v/>
      </c>
      <c r="AE309" t="str">
        <f t="shared" si="234"/>
        <v/>
      </c>
      <c r="AF309" t="str">
        <f t="shared" si="235"/>
        <v/>
      </c>
      <c r="AG309" t="str">
        <f t="shared" si="236"/>
        <v/>
      </c>
      <c r="AH309" t="str">
        <f t="shared" si="237"/>
        <v/>
      </c>
      <c r="AI309" t="str">
        <f t="shared" si="238"/>
        <v/>
      </c>
      <c r="AJ309" t="str">
        <f t="shared" si="239"/>
        <v/>
      </c>
      <c r="AK309" t="str">
        <f t="shared" si="240"/>
        <v/>
      </c>
      <c r="AL309" t="str">
        <f t="shared" si="241"/>
        <v/>
      </c>
      <c r="AM309" t="str">
        <f t="shared" si="242"/>
        <v/>
      </c>
      <c r="AN309" t="str">
        <f t="shared" si="243"/>
        <v/>
      </c>
      <c r="AO309" t="str">
        <f t="shared" si="244"/>
        <v/>
      </c>
      <c r="AP309" t="str">
        <f t="shared" si="245"/>
        <v/>
      </c>
      <c r="AQ309" t="str">
        <f t="shared" si="246"/>
        <v/>
      </c>
      <c r="AR309" t="str">
        <f t="shared" si="247"/>
        <v/>
      </c>
      <c r="AS309" t="str">
        <f t="shared" si="248"/>
        <v/>
      </c>
      <c r="AT309" t="str">
        <f t="shared" si="249"/>
        <v/>
      </c>
      <c r="AU309" t="str">
        <f t="shared" si="250"/>
        <v/>
      </c>
      <c r="AV309" t="str">
        <f t="shared" si="251"/>
        <v>2282</v>
      </c>
      <c r="AW309" t="str">
        <f t="shared" si="252"/>
        <v/>
      </c>
      <c r="AX309" t="str">
        <f t="shared" si="253"/>
        <v>Robottechnika (2)</v>
      </c>
      <c r="AY309" s="2">
        <v>228</v>
      </c>
      <c r="AZ309" s="2">
        <v>2</v>
      </c>
      <c r="BA309" s="18">
        <f>VLOOKUP(AY309,segéd!$F$9:$G$38,2,FALSE)</f>
        <v>46081</v>
      </c>
      <c r="BB309" s="2" t="str">
        <f>VLOOKUP(AZ309,segéd!$F$1:$G$7,2,FALSE)</f>
        <v>9.45-11.15</v>
      </c>
      <c r="BC309" t="s">
        <v>300</v>
      </c>
      <c r="BD309" s="20" t="s">
        <v>424</v>
      </c>
      <c r="BE309" t="s">
        <v>164</v>
      </c>
      <c r="BG309" s="2">
        <v>2</v>
      </c>
      <c r="BJ309" s="2">
        <f t="shared" si="254"/>
        <v>10</v>
      </c>
      <c r="BK309" s="2" t="str">
        <f>IF(BF309="","",VLOOKUP(BC309,segéd!O:P,2,FALSE))</f>
        <v/>
      </c>
      <c r="BL309" s="2">
        <f>IF(BG309="","",VLOOKUP(BC309,segéd!T:U,2,FALSE))</f>
        <v>10</v>
      </c>
      <c r="BM309" s="2"/>
      <c r="BN309" s="2"/>
      <c r="BO309" s="2"/>
      <c r="BP309" s="2"/>
      <c r="BQ309" s="2"/>
      <c r="BR309" s="2"/>
      <c r="BS309" s="2"/>
      <c r="BT309" s="2"/>
      <c r="BU309" s="2"/>
      <c r="CA309" s="2"/>
      <c r="CD309" s="2"/>
      <c r="CE309" s="2"/>
      <c r="CF309" s="19"/>
      <c r="CG309" s="2"/>
      <c r="CP309" s="2"/>
      <c r="CR309" s="2"/>
      <c r="CS309" s="2"/>
      <c r="CU309" s="2"/>
      <c r="CV309" s="2"/>
      <c r="DA309" s="19">
        <v>13</v>
      </c>
    </row>
    <row r="310" spans="1:106" x14ac:dyDescent="0.3">
      <c r="A310" t="str">
        <f t="shared" si="204"/>
        <v>2052282</v>
      </c>
      <c r="B310" t="str">
        <f t="shared" si="205"/>
        <v>Strat. men. a marketingben (web) 9</v>
      </c>
      <c r="C310" t="str">
        <f t="shared" si="206"/>
        <v>2282</v>
      </c>
      <c r="D310" t="str">
        <f t="shared" si="207"/>
        <v xml:space="preserve">Strat. men. a marketingben (web) </v>
      </c>
      <c r="E310" t="str">
        <f t="shared" si="208"/>
        <v>Gaál Béla2282</v>
      </c>
      <c r="F310" s="24" t="str">
        <f t="shared" si="209"/>
        <v>Strat. men. a marketingben (Bp. 205, web)</v>
      </c>
      <c r="G310" t="str">
        <f t="shared" si="210"/>
        <v/>
      </c>
      <c r="H310" t="str">
        <f t="shared" si="211"/>
        <v/>
      </c>
      <c r="I310" t="str">
        <f t="shared" si="212"/>
        <v/>
      </c>
      <c r="J310" t="str">
        <f t="shared" si="213"/>
        <v>2282</v>
      </c>
      <c r="K310" t="str">
        <f t="shared" si="214"/>
        <v/>
      </c>
      <c r="L310" t="str">
        <f t="shared" si="215"/>
        <v/>
      </c>
      <c r="M310" t="str">
        <f t="shared" si="216"/>
        <v/>
      </c>
      <c r="N310" t="str">
        <f t="shared" si="217"/>
        <v/>
      </c>
      <c r="O310" t="str">
        <f t="shared" si="218"/>
        <v/>
      </c>
      <c r="P310" t="str">
        <f t="shared" si="219"/>
        <v/>
      </c>
      <c r="Q310" t="str">
        <f t="shared" si="220"/>
        <v/>
      </c>
      <c r="R310" t="str">
        <f t="shared" si="221"/>
        <v/>
      </c>
      <c r="S310" t="str">
        <f t="shared" si="222"/>
        <v/>
      </c>
      <c r="T310" t="str">
        <f t="shared" si="223"/>
        <v/>
      </c>
      <c r="U310" t="str">
        <f t="shared" si="224"/>
        <v/>
      </c>
      <c r="V310" t="str">
        <f t="shared" si="225"/>
        <v/>
      </c>
      <c r="W310" t="str">
        <f t="shared" si="226"/>
        <v/>
      </c>
      <c r="X310" t="str">
        <f t="shared" si="227"/>
        <v/>
      </c>
      <c r="Y310" t="str">
        <f t="shared" si="228"/>
        <v>Strat. men. a marketingben (205, web)</v>
      </c>
      <c r="Z310" t="str">
        <f t="shared" si="229"/>
        <v/>
      </c>
      <c r="AA310" t="str">
        <f t="shared" si="230"/>
        <v/>
      </c>
      <c r="AB310" t="str">
        <f t="shared" si="231"/>
        <v/>
      </c>
      <c r="AC310" t="str">
        <f t="shared" si="232"/>
        <v/>
      </c>
      <c r="AD310" t="str">
        <f t="shared" si="233"/>
        <v/>
      </c>
      <c r="AE310" t="str">
        <f t="shared" si="234"/>
        <v/>
      </c>
      <c r="AF310" t="str">
        <f t="shared" si="235"/>
        <v/>
      </c>
      <c r="AG310" t="str">
        <f t="shared" si="236"/>
        <v/>
      </c>
      <c r="AH310" t="str">
        <f t="shared" si="237"/>
        <v/>
      </c>
      <c r="AI310" t="str">
        <f t="shared" si="238"/>
        <v/>
      </c>
      <c r="AJ310" t="str">
        <f t="shared" si="239"/>
        <v/>
      </c>
      <c r="AK310" t="str">
        <f t="shared" si="240"/>
        <v/>
      </c>
      <c r="AL310" t="str">
        <f t="shared" si="241"/>
        <v/>
      </c>
      <c r="AM310" t="str">
        <f t="shared" si="242"/>
        <v/>
      </c>
      <c r="AN310" t="str">
        <f t="shared" si="243"/>
        <v/>
      </c>
      <c r="AO310" t="str">
        <f t="shared" si="244"/>
        <v/>
      </c>
      <c r="AP310" t="str">
        <f t="shared" si="245"/>
        <v/>
      </c>
      <c r="AQ310" t="str">
        <f t="shared" si="246"/>
        <v/>
      </c>
      <c r="AR310" t="str">
        <f t="shared" si="247"/>
        <v/>
      </c>
      <c r="AS310" t="str">
        <f t="shared" si="248"/>
        <v/>
      </c>
      <c r="AT310" t="str">
        <f t="shared" si="249"/>
        <v/>
      </c>
      <c r="AU310" t="str">
        <f t="shared" si="250"/>
        <v/>
      </c>
      <c r="AV310" t="str">
        <f t="shared" si="251"/>
        <v/>
      </c>
      <c r="AW310" t="str">
        <f t="shared" si="252"/>
        <v/>
      </c>
      <c r="AX310" t="str">
        <f t="shared" si="253"/>
        <v>Strat. men. a marketingben (, web)</v>
      </c>
      <c r="AY310" s="2">
        <v>228</v>
      </c>
      <c r="AZ310" s="2">
        <v>2</v>
      </c>
      <c r="BA310" s="18">
        <f>VLOOKUP(AY310,segéd!$F$9:$G$38,2,FALSE)</f>
        <v>46081</v>
      </c>
      <c r="BB310" s="2" t="str">
        <f>VLOOKUP(AZ310,segéd!$F$1:$G$7,2,FALSE)</f>
        <v>9.45-11.15</v>
      </c>
      <c r="BC310" t="s">
        <v>70</v>
      </c>
      <c r="BD310" t="s">
        <v>24</v>
      </c>
      <c r="BE310" t="s">
        <v>175</v>
      </c>
      <c r="BF310" s="19">
        <v>205</v>
      </c>
      <c r="BH310" s="2" t="s">
        <v>66</v>
      </c>
      <c r="BI310" s="30" t="s">
        <v>2008</v>
      </c>
      <c r="BJ310" s="2">
        <f t="shared" si="254"/>
        <v>9</v>
      </c>
      <c r="BK310" s="2">
        <f>IF(BF310="","",VLOOKUP(BC310,segéd!O:P,2,FALSE))</f>
        <v>9</v>
      </c>
      <c r="BL310" s="2" t="str">
        <f>IF(BG310="","",VLOOKUP(BC310,segéd!T:U,2,FALSE))</f>
        <v/>
      </c>
      <c r="BP310" s="19">
        <v>11</v>
      </c>
      <c r="BY310" s="2"/>
      <c r="CH310" s="2"/>
      <c r="CP310" s="2"/>
    </row>
    <row r="311" spans="1:106" x14ac:dyDescent="0.3">
      <c r="A311" t="str">
        <f t="shared" si="204"/>
        <v>2102282</v>
      </c>
      <c r="B311" t="str">
        <f t="shared" si="205"/>
        <v>Stratégiai és változásmenedzsment (web) 9</v>
      </c>
      <c r="C311" t="str">
        <f t="shared" si="206"/>
        <v>2282</v>
      </c>
      <c r="D311" t="str">
        <f t="shared" si="207"/>
        <v xml:space="preserve">Stratégiai és változásmenedzsment (web) </v>
      </c>
      <c r="E311" t="str">
        <f t="shared" si="208"/>
        <v>Kárpáti-Daróczi Judit2282</v>
      </c>
      <c r="F311" s="24" t="str">
        <f t="shared" si="209"/>
        <v>Stratégiai és változásmenedzsment (Bp. 210, web)</v>
      </c>
      <c r="G311" t="str">
        <f t="shared" si="210"/>
        <v/>
      </c>
      <c r="H311" t="str">
        <f t="shared" si="211"/>
        <v/>
      </c>
      <c r="I311" t="str">
        <f t="shared" si="212"/>
        <v/>
      </c>
      <c r="J311" t="str">
        <f t="shared" si="213"/>
        <v/>
      </c>
      <c r="K311" t="str">
        <f t="shared" si="214"/>
        <v/>
      </c>
      <c r="L311" t="str">
        <f t="shared" si="215"/>
        <v>2282</v>
      </c>
      <c r="M311" t="str">
        <f t="shared" si="216"/>
        <v/>
      </c>
      <c r="N311" t="str">
        <f t="shared" si="217"/>
        <v/>
      </c>
      <c r="O311" t="str">
        <f t="shared" si="218"/>
        <v/>
      </c>
      <c r="P311" t="str">
        <f t="shared" si="219"/>
        <v/>
      </c>
      <c r="Q311" t="str">
        <f t="shared" si="220"/>
        <v/>
      </c>
      <c r="R311" t="str">
        <f t="shared" si="221"/>
        <v/>
      </c>
      <c r="S311" t="str">
        <f t="shared" si="222"/>
        <v/>
      </c>
      <c r="T311" t="str">
        <f t="shared" si="223"/>
        <v/>
      </c>
      <c r="U311" t="str">
        <f t="shared" si="224"/>
        <v/>
      </c>
      <c r="V311" t="str">
        <f t="shared" si="225"/>
        <v/>
      </c>
      <c r="W311" t="str">
        <f t="shared" si="226"/>
        <v/>
      </c>
      <c r="X311" t="str">
        <f t="shared" si="227"/>
        <v/>
      </c>
      <c r="Y311" t="str">
        <f t="shared" si="228"/>
        <v>Stratégiai és változásmenedzsment (210, web)</v>
      </c>
      <c r="Z311" t="str">
        <f t="shared" si="229"/>
        <v/>
      </c>
      <c r="AA311" t="str">
        <f t="shared" si="230"/>
        <v/>
      </c>
      <c r="AB311" t="str">
        <f t="shared" si="231"/>
        <v/>
      </c>
      <c r="AC311" t="str">
        <f t="shared" si="232"/>
        <v/>
      </c>
      <c r="AD311" t="str">
        <f t="shared" si="233"/>
        <v/>
      </c>
      <c r="AE311" t="str">
        <f t="shared" si="234"/>
        <v/>
      </c>
      <c r="AF311" t="str">
        <f t="shared" si="235"/>
        <v/>
      </c>
      <c r="AG311" t="str">
        <f t="shared" si="236"/>
        <v/>
      </c>
      <c r="AH311" t="str">
        <f t="shared" si="237"/>
        <v/>
      </c>
      <c r="AI311" t="str">
        <f t="shared" si="238"/>
        <v/>
      </c>
      <c r="AJ311" t="str">
        <f t="shared" si="239"/>
        <v/>
      </c>
      <c r="AK311" t="str">
        <f t="shared" si="240"/>
        <v/>
      </c>
      <c r="AL311" t="str">
        <f t="shared" si="241"/>
        <v/>
      </c>
      <c r="AM311" t="str">
        <f t="shared" si="242"/>
        <v/>
      </c>
      <c r="AN311" t="str">
        <f t="shared" si="243"/>
        <v/>
      </c>
      <c r="AO311" t="str">
        <f t="shared" si="244"/>
        <v/>
      </c>
      <c r="AP311" t="str">
        <f t="shared" si="245"/>
        <v/>
      </c>
      <c r="AQ311" t="str">
        <f t="shared" si="246"/>
        <v/>
      </c>
      <c r="AR311" t="str">
        <f t="shared" si="247"/>
        <v/>
      </c>
      <c r="AS311" t="str">
        <f t="shared" si="248"/>
        <v/>
      </c>
      <c r="AT311" t="str">
        <f t="shared" si="249"/>
        <v/>
      </c>
      <c r="AU311" t="str">
        <f t="shared" si="250"/>
        <v/>
      </c>
      <c r="AV311" t="str">
        <f t="shared" si="251"/>
        <v/>
      </c>
      <c r="AW311" t="str">
        <f t="shared" si="252"/>
        <v/>
      </c>
      <c r="AX311" t="str">
        <f t="shared" si="253"/>
        <v>Stratégiai és változásmenedzsment (, web)</v>
      </c>
      <c r="AY311" s="2">
        <v>228</v>
      </c>
      <c r="AZ311" s="2">
        <v>2</v>
      </c>
      <c r="BA311" s="18">
        <f>VLOOKUP(AY311,segéd!$F$9:$G$38,2,FALSE)</f>
        <v>46081</v>
      </c>
      <c r="BB311" s="2" t="str">
        <f>VLOOKUP(AZ311,segéd!$F$1:$G$7,2,FALSE)</f>
        <v>9.45-11.15</v>
      </c>
      <c r="BC311" s="20" t="s">
        <v>413</v>
      </c>
      <c r="BD311" t="s">
        <v>265</v>
      </c>
      <c r="BE311" s="20" t="s">
        <v>175</v>
      </c>
      <c r="BF311" s="19">
        <v>210</v>
      </c>
      <c r="BH311" s="19" t="s">
        <v>66</v>
      </c>
      <c r="BI311" s="30" t="s">
        <v>2004</v>
      </c>
      <c r="BJ311" s="2">
        <f t="shared" si="254"/>
        <v>9</v>
      </c>
      <c r="BK311" s="2">
        <f>IF(BF311="","",VLOOKUP(BC311,segéd!O:P,2,FALSE))</f>
        <v>9</v>
      </c>
      <c r="BL311" s="2" t="str">
        <f>IF(BG311="","",VLOOKUP(BC311,segéd!T:U,2,FALSE))</f>
        <v/>
      </c>
      <c r="BP311" s="2"/>
      <c r="BQ311" s="2"/>
      <c r="BR311" s="2">
        <v>9</v>
      </c>
      <c r="BW311" s="2"/>
      <c r="BX311" s="2"/>
      <c r="BY311" s="2"/>
      <c r="CH311" s="2"/>
      <c r="CN311" s="2"/>
      <c r="CP311" s="2"/>
      <c r="CR311" s="2"/>
      <c r="CU311" s="2"/>
    </row>
    <row r="312" spans="1:106" x14ac:dyDescent="0.3">
      <c r="A312" t="str">
        <f t="shared" si="204"/>
        <v>2282</v>
      </c>
      <c r="B312" t="str">
        <f t="shared" si="205"/>
        <v xml:space="preserve">Tribológia (web) </v>
      </c>
      <c r="C312" t="str">
        <f t="shared" si="206"/>
        <v>4042282</v>
      </c>
      <c r="D312" t="str">
        <f t="shared" si="207"/>
        <v>Tribológia (web) 6</v>
      </c>
      <c r="E312" t="str">
        <f t="shared" si="208"/>
        <v>Szamosi Barna2282</v>
      </c>
      <c r="F312" s="24" t="str">
        <f t="shared" si="209"/>
        <v>Tribológia (Tb. 404, web)</v>
      </c>
      <c r="G312" t="str">
        <f t="shared" si="210"/>
        <v/>
      </c>
      <c r="H312" t="str">
        <f t="shared" si="211"/>
        <v/>
      </c>
      <c r="I312" t="str">
        <f t="shared" si="212"/>
        <v/>
      </c>
      <c r="J312" t="str">
        <f t="shared" si="213"/>
        <v/>
      </c>
      <c r="K312" t="str">
        <f t="shared" si="214"/>
        <v/>
      </c>
      <c r="L312" t="str">
        <f t="shared" si="215"/>
        <v/>
      </c>
      <c r="M312" t="str">
        <f t="shared" si="216"/>
        <v/>
      </c>
      <c r="N312" t="str">
        <f t="shared" si="217"/>
        <v/>
      </c>
      <c r="O312" t="str">
        <f t="shared" si="218"/>
        <v/>
      </c>
      <c r="P312" t="str">
        <f t="shared" si="219"/>
        <v/>
      </c>
      <c r="Q312" t="str">
        <f t="shared" si="220"/>
        <v/>
      </c>
      <c r="R312" t="str">
        <f t="shared" si="221"/>
        <v/>
      </c>
      <c r="S312" t="str">
        <f t="shared" si="222"/>
        <v/>
      </c>
      <c r="T312" t="str">
        <f t="shared" si="223"/>
        <v/>
      </c>
      <c r="U312" t="str">
        <f t="shared" si="224"/>
        <v/>
      </c>
      <c r="V312" t="str">
        <f t="shared" si="225"/>
        <v/>
      </c>
      <c r="W312" t="str">
        <f t="shared" si="226"/>
        <v/>
      </c>
      <c r="X312" t="str">
        <f t="shared" si="227"/>
        <v/>
      </c>
      <c r="Y312" t="str">
        <f t="shared" si="228"/>
        <v>Tribológia (, web)</v>
      </c>
      <c r="Z312" t="str">
        <f t="shared" si="229"/>
        <v/>
      </c>
      <c r="AA312" t="str">
        <f t="shared" si="230"/>
        <v/>
      </c>
      <c r="AB312" t="str">
        <f t="shared" si="231"/>
        <v/>
      </c>
      <c r="AC312" t="str">
        <f t="shared" si="232"/>
        <v/>
      </c>
      <c r="AD312" t="str">
        <f t="shared" si="233"/>
        <v/>
      </c>
      <c r="AE312" t="str">
        <f t="shared" si="234"/>
        <v/>
      </c>
      <c r="AF312" t="str">
        <f t="shared" si="235"/>
        <v/>
      </c>
      <c r="AG312" t="str">
        <f t="shared" si="236"/>
        <v/>
      </c>
      <c r="AH312" t="str">
        <f t="shared" si="237"/>
        <v/>
      </c>
      <c r="AI312" t="str">
        <f t="shared" si="238"/>
        <v/>
      </c>
      <c r="AJ312" t="str">
        <f t="shared" si="239"/>
        <v/>
      </c>
      <c r="AK312" t="str">
        <f t="shared" si="240"/>
        <v/>
      </c>
      <c r="AL312" t="str">
        <f t="shared" si="241"/>
        <v/>
      </c>
      <c r="AM312" t="str">
        <f t="shared" si="242"/>
        <v/>
      </c>
      <c r="AN312" t="str">
        <f t="shared" si="243"/>
        <v/>
      </c>
      <c r="AO312" t="str">
        <f t="shared" si="244"/>
        <v/>
      </c>
      <c r="AP312" t="str">
        <f t="shared" si="245"/>
        <v/>
      </c>
      <c r="AQ312" t="str">
        <f t="shared" si="246"/>
        <v/>
      </c>
      <c r="AR312" t="str">
        <f t="shared" si="247"/>
        <v/>
      </c>
      <c r="AS312" t="str">
        <f t="shared" si="248"/>
        <v/>
      </c>
      <c r="AT312" t="str">
        <f t="shared" si="249"/>
        <v/>
      </c>
      <c r="AU312" t="str">
        <f t="shared" si="250"/>
        <v>2282</v>
      </c>
      <c r="AV312" t="str">
        <f t="shared" si="251"/>
        <v/>
      </c>
      <c r="AW312" t="str">
        <f t="shared" si="252"/>
        <v/>
      </c>
      <c r="AX312" t="str">
        <f t="shared" si="253"/>
        <v>Tribológia (404, web)</v>
      </c>
      <c r="AY312" s="2">
        <v>228</v>
      </c>
      <c r="AZ312" s="2">
        <v>2</v>
      </c>
      <c r="BA312" s="18">
        <f>VLOOKUP(AY312,segéd!$F$9:$G$38,2,FALSE)</f>
        <v>46081</v>
      </c>
      <c r="BB312" s="2" t="str">
        <f>VLOOKUP(AZ312,segéd!$F$1:$G$7,2,FALSE)</f>
        <v>9.45-11.15</v>
      </c>
      <c r="BC312" t="s">
        <v>407</v>
      </c>
      <c r="BD312" s="20" t="s">
        <v>304</v>
      </c>
      <c r="BE312" t="s">
        <v>164</v>
      </c>
      <c r="BG312" s="2">
        <v>404</v>
      </c>
      <c r="BH312" s="2" t="s">
        <v>66</v>
      </c>
      <c r="BI312" s="30" t="s">
        <v>1953</v>
      </c>
      <c r="BJ312" s="2">
        <f t="shared" si="254"/>
        <v>6</v>
      </c>
      <c r="BK312" s="2" t="str">
        <f>IF(BF312="","",VLOOKUP(BC312,segéd!O:P,2,FALSE))</f>
        <v/>
      </c>
      <c r="BL312" s="2">
        <f>IF(BG312="","",VLOOKUP(BC312,segéd!T:U,2,FALSE))</f>
        <v>6</v>
      </c>
      <c r="BM312" s="2"/>
      <c r="BN312" s="2"/>
      <c r="BO312" s="2"/>
      <c r="BP312" s="2"/>
      <c r="BQ312" s="2"/>
      <c r="BR312" s="2"/>
      <c r="BS312" s="2"/>
      <c r="BT312" s="2"/>
      <c r="BU312" s="2"/>
      <c r="CA312" s="2"/>
      <c r="CD312" s="2"/>
      <c r="CE312" s="2"/>
      <c r="CF312" s="19"/>
      <c r="CG312" s="2"/>
      <c r="CP312" s="2"/>
      <c r="CQ312" s="2"/>
      <c r="CR312" s="2"/>
      <c r="CS312" s="2"/>
      <c r="CU312" s="2"/>
      <c r="CV312" s="2"/>
      <c r="CZ312" s="2">
        <v>9</v>
      </c>
      <c r="DA312" s="19"/>
    </row>
    <row r="313" spans="1:106" x14ac:dyDescent="0.3">
      <c r="A313" t="str">
        <f t="shared" si="204"/>
        <v>2062282</v>
      </c>
      <c r="B313" t="str">
        <f t="shared" si="205"/>
        <v>Utazás- és rendezvényszervezés (web) 11</v>
      </c>
      <c r="C313" t="str">
        <f t="shared" si="206"/>
        <v>2282</v>
      </c>
      <c r="D313" t="str">
        <f t="shared" si="207"/>
        <v xml:space="preserve">Utazás- és rendezvényszervezés (web) </v>
      </c>
      <c r="E313" t="str">
        <f t="shared" si="208"/>
        <v>Bíró Csaba2282</v>
      </c>
      <c r="F313" s="24" t="str">
        <f t="shared" si="209"/>
        <v>Utazás- és rendezvényszervezés (Bp. 206, web)</v>
      </c>
      <c r="G313" t="str">
        <f t="shared" si="210"/>
        <v/>
      </c>
      <c r="H313" t="str">
        <f t="shared" si="211"/>
        <v/>
      </c>
      <c r="I313" t="str">
        <f t="shared" si="212"/>
        <v/>
      </c>
      <c r="J313" t="str">
        <f t="shared" si="213"/>
        <v/>
      </c>
      <c r="K313" t="str">
        <f t="shared" si="214"/>
        <v/>
      </c>
      <c r="L313" t="str">
        <f t="shared" si="215"/>
        <v/>
      </c>
      <c r="M313" t="str">
        <f t="shared" si="216"/>
        <v/>
      </c>
      <c r="N313" t="str">
        <f t="shared" si="217"/>
        <v/>
      </c>
      <c r="O313" t="str">
        <f t="shared" si="218"/>
        <v/>
      </c>
      <c r="P313" t="str">
        <f t="shared" si="219"/>
        <v/>
      </c>
      <c r="Q313" t="str">
        <f t="shared" si="220"/>
        <v/>
      </c>
      <c r="R313" t="str">
        <f t="shared" si="221"/>
        <v/>
      </c>
      <c r="S313" t="str">
        <f t="shared" si="222"/>
        <v>2282</v>
      </c>
      <c r="T313" t="str">
        <f t="shared" si="223"/>
        <v/>
      </c>
      <c r="U313" t="str">
        <f t="shared" si="224"/>
        <v/>
      </c>
      <c r="V313" t="str">
        <f t="shared" si="225"/>
        <v/>
      </c>
      <c r="W313" t="str">
        <f t="shared" si="226"/>
        <v/>
      </c>
      <c r="X313" t="str">
        <f t="shared" si="227"/>
        <v/>
      </c>
      <c r="Y313" t="str">
        <f t="shared" si="228"/>
        <v>Utazás- és rendezvényszervezés (206, web)</v>
      </c>
      <c r="Z313" t="str">
        <f t="shared" si="229"/>
        <v/>
      </c>
      <c r="AA313" t="str">
        <f t="shared" si="230"/>
        <v/>
      </c>
      <c r="AB313" t="str">
        <f t="shared" si="231"/>
        <v/>
      </c>
      <c r="AC313" t="str">
        <f t="shared" si="232"/>
        <v/>
      </c>
      <c r="AD313" t="str">
        <f t="shared" si="233"/>
        <v/>
      </c>
      <c r="AE313" t="str">
        <f t="shared" si="234"/>
        <v/>
      </c>
      <c r="AF313" t="str">
        <f t="shared" si="235"/>
        <v/>
      </c>
      <c r="AG313" t="str">
        <f t="shared" si="236"/>
        <v/>
      </c>
      <c r="AH313" t="str">
        <f t="shared" si="237"/>
        <v/>
      </c>
      <c r="AI313" t="str">
        <f t="shared" si="238"/>
        <v/>
      </c>
      <c r="AJ313" t="str">
        <f t="shared" si="239"/>
        <v/>
      </c>
      <c r="AK313" t="str">
        <f t="shared" si="240"/>
        <v/>
      </c>
      <c r="AL313" t="str">
        <f t="shared" si="241"/>
        <v/>
      </c>
      <c r="AM313" t="str">
        <f t="shared" si="242"/>
        <v/>
      </c>
      <c r="AN313" t="str">
        <f t="shared" si="243"/>
        <v/>
      </c>
      <c r="AO313" t="str">
        <f t="shared" si="244"/>
        <v/>
      </c>
      <c r="AP313" t="str">
        <f t="shared" si="245"/>
        <v/>
      </c>
      <c r="AQ313" t="str">
        <f t="shared" si="246"/>
        <v/>
      </c>
      <c r="AR313" t="str">
        <f t="shared" si="247"/>
        <v/>
      </c>
      <c r="AS313" t="str">
        <f t="shared" si="248"/>
        <v/>
      </c>
      <c r="AT313" t="str">
        <f t="shared" si="249"/>
        <v/>
      </c>
      <c r="AU313" t="str">
        <f t="shared" si="250"/>
        <v/>
      </c>
      <c r="AV313" t="str">
        <f t="shared" si="251"/>
        <v/>
      </c>
      <c r="AW313" t="str">
        <f t="shared" si="252"/>
        <v/>
      </c>
      <c r="AX313" t="str">
        <f t="shared" si="253"/>
        <v>Utazás- és rendezvényszervezés (, web)</v>
      </c>
      <c r="AY313" s="2">
        <v>228</v>
      </c>
      <c r="AZ313" s="2">
        <v>2</v>
      </c>
      <c r="BA313" s="18">
        <f>VLOOKUP(AY313,segéd!$F$9:$G$38,2,FALSE)</f>
        <v>46081</v>
      </c>
      <c r="BB313" s="2" t="str">
        <f>VLOOKUP(AZ313,segéd!$F$1:$G$7,2,FALSE)</f>
        <v>9.45-11.15</v>
      </c>
      <c r="BC313" t="s">
        <v>391</v>
      </c>
      <c r="BD313" t="s">
        <v>458</v>
      </c>
      <c r="BE313" t="s">
        <v>165</v>
      </c>
      <c r="BF313" s="19">
        <v>206</v>
      </c>
      <c r="BH313" s="19" t="s">
        <v>66</v>
      </c>
      <c r="BI313" s="30" t="s">
        <v>1944</v>
      </c>
      <c r="BJ313" s="2">
        <f t="shared" si="254"/>
        <v>11</v>
      </c>
      <c r="BK313" s="2">
        <f>IF(BF313="","",VLOOKUP(BC313,segéd!O:P,2,FALSE))</f>
        <v>11</v>
      </c>
      <c r="BL313" s="2" t="str">
        <f>IF(BG313="","",VLOOKUP(BC313,segéd!T:U,2,FALSE))</f>
        <v/>
      </c>
      <c r="BM313" s="2"/>
      <c r="BN313" s="2"/>
      <c r="BO313" s="2"/>
      <c r="BP313" s="2"/>
      <c r="BQ313" s="2"/>
      <c r="BR313" s="2"/>
      <c r="BS313" s="2"/>
      <c r="BT313" s="2"/>
      <c r="BU313" s="2"/>
      <c r="BY313" s="19">
        <v>6</v>
      </c>
      <c r="CA313" s="2"/>
      <c r="CD313" s="2"/>
      <c r="CR313" s="2"/>
      <c r="CS313" s="2"/>
      <c r="CU313" s="2"/>
      <c r="CV313" s="2"/>
    </row>
    <row r="314" spans="1:106" x14ac:dyDescent="0.3">
      <c r="A314" t="str">
        <f t="shared" si="204"/>
        <v>2282</v>
      </c>
      <c r="B314" t="str">
        <f t="shared" si="205"/>
        <v xml:space="preserve">Üzleti és szakmai kommunikáció (web) </v>
      </c>
      <c r="C314" t="str">
        <f t="shared" si="206"/>
        <v>5012282</v>
      </c>
      <c r="D314" t="str">
        <f t="shared" si="207"/>
        <v>Üzleti és szakmai kommunikáció (web) 91</v>
      </c>
      <c r="E314" t="str">
        <f t="shared" si="208"/>
        <v>Balog Mónika2282</v>
      </c>
      <c r="F314" s="24" t="str">
        <f t="shared" si="209"/>
        <v>Üzleti és szakmai kommunikáció (Tb. 501, web)</v>
      </c>
      <c r="G314" t="str">
        <f t="shared" si="210"/>
        <v/>
      </c>
      <c r="H314" t="str">
        <f t="shared" si="211"/>
        <v/>
      </c>
      <c r="I314" t="str">
        <f t="shared" si="212"/>
        <v/>
      </c>
      <c r="J314" t="str">
        <f t="shared" si="213"/>
        <v/>
      </c>
      <c r="K314" t="str">
        <f t="shared" si="214"/>
        <v/>
      </c>
      <c r="L314" t="str">
        <f t="shared" si="215"/>
        <v/>
      </c>
      <c r="M314" t="str">
        <f t="shared" si="216"/>
        <v/>
      </c>
      <c r="N314" t="str">
        <f t="shared" si="217"/>
        <v/>
      </c>
      <c r="O314" t="str">
        <f t="shared" si="218"/>
        <v/>
      </c>
      <c r="P314" t="str">
        <f t="shared" si="219"/>
        <v/>
      </c>
      <c r="Q314" t="str">
        <f t="shared" si="220"/>
        <v/>
      </c>
      <c r="R314" t="str">
        <f t="shared" si="221"/>
        <v/>
      </c>
      <c r="S314" t="str">
        <f t="shared" si="222"/>
        <v/>
      </c>
      <c r="T314" t="str">
        <f t="shared" si="223"/>
        <v/>
      </c>
      <c r="U314" t="str">
        <f t="shared" si="224"/>
        <v/>
      </c>
      <c r="V314" t="str">
        <f t="shared" si="225"/>
        <v/>
      </c>
      <c r="W314" t="str">
        <f t="shared" si="226"/>
        <v/>
      </c>
      <c r="X314" t="str">
        <f t="shared" si="227"/>
        <v/>
      </c>
      <c r="Y314" t="str">
        <f t="shared" si="228"/>
        <v>Üzleti és szakmai kommunikáció (, web)</v>
      </c>
      <c r="Z314" t="str">
        <f t="shared" si="229"/>
        <v>2282</v>
      </c>
      <c r="AA314" t="str">
        <f t="shared" si="230"/>
        <v>2282</v>
      </c>
      <c r="AB314" t="str">
        <f t="shared" si="231"/>
        <v/>
      </c>
      <c r="AC314" t="str">
        <f t="shared" si="232"/>
        <v/>
      </c>
      <c r="AD314" t="str">
        <f t="shared" si="233"/>
        <v/>
      </c>
      <c r="AE314" t="str">
        <f t="shared" si="234"/>
        <v/>
      </c>
      <c r="AF314" t="str">
        <f t="shared" si="235"/>
        <v/>
      </c>
      <c r="AG314" t="str">
        <f t="shared" si="236"/>
        <v/>
      </c>
      <c r="AH314" t="str">
        <f t="shared" si="237"/>
        <v/>
      </c>
      <c r="AI314" t="str">
        <f t="shared" si="238"/>
        <v/>
      </c>
      <c r="AJ314" t="str">
        <f t="shared" si="239"/>
        <v/>
      </c>
      <c r="AK314" t="str">
        <f t="shared" si="240"/>
        <v/>
      </c>
      <c r="AL314" t="str">
        <f t="shared" si="241"/>
        <v/>
      </c>
      <c r="AM314" t="str">
        <f t="shared" si="242"/>
        <v/>
      </c>
      <c r="AN314" t="str">
        <f t="shared" si="243"/>
        <v/>
      </c>
      <c r="AO314" t="str">
        <f t="shared" si="244"/>
        <v/>
      </c>
      <c r="AP314" t="str">
        <f t="shared" si="245"/>
        <v/>
      </c>
      <c r="AQ314" t="str">
        <f t="shared" si="246"/>
        <v/>
      </c>
      <c r="AR314" t="str">
        <f t="shared" si="247"/>
        <v>2282</v>
      </c>
      <c r="AS314" t="str">
        <f t="shared" si="248"/>
        <v/>
      </c>
      <c r="AT314" t="str">
        <f t="shared" si="249"/>
        <v>2282</v>
      </c>
      <c r="AU314" t="str">
        <f t="shared" si="250"/>
        <v/>
      </c>
      <c r="AV314" t="str">
        <f t="shared" si="251"/>
        <v/>
      </c>
      <c r="AW314" t="str">
        <f t="shared" si="252"/>
        <v/>
      </c>
      <c r="AX314" t="str">
        <f t="shared" si="253"/>
        <v>Üzleti és szakmai kommunikáció (501, web)</v>
      </c>
      <c r="AY314" s="2">
        <v>228</v>
      </c>
      <c r="AZ314" s="2">
        <v>2</v>
      </c>
      <c r="BA314" s="18">
        <f>VLOOKUP(AY314,segéd!$F$9:$G$38,2,FALSE)</f>
        <v>46081</v>
      </c>
      <c r="BB314" s="2" t="str">
        <f>VLOOKUP(AZ314,segéd!$F$1:$G$7,2,FALSE)</f>
        <v>9.45-11.15</v>
      </c>
      <c r="BC314" t="s">
        <v>387</v>
      </c>
      <c r="BD314" t="s">
        <v>85</v>
      </c>
      <c r="BE314" t="s">
        <v>164</v>
      </c>
      <c r="BG314" s="2">
        <v>501</v>
      </c>
      <c r="BH314" s="2" t="s">
        <v>66</v>
      </c>
      <c r="BI314" s="30" t="s">
        <v>1945</v>
      </c>
      <c r="BJ314" s="2">
        <f t="shared" si="254"/>
        <v>91</v>
      </c>
      <c r="BK314" s="2" t="str">
        <f>IF(BF314="","",VLOOKUP(BC314,segéd!O:P,2,FALSE))</f>
        <v/>
      </c>
      <c r="BL314" s="2">
        <f>IF(BG314="","",VLOOKUP(BC314,segéd!T:U,2,FALSE))</f>
        <v>91</v>
      </c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>
        <v>74</v>
      </c>
      <c r="CF314" s="2">
        <v>19</v>
      </c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>
        <v>16</v>
      </c>
      <c r="CY314" s="2">
        <v>13</v>
      </c>
    </row>
    <row r="315" spans="1:106" x14ac:dyDescent="0.3">
      <c r="A315" t="str">
        <f t="shared" si="204"/>
        <v>2283</v>
      </c>
      <c r="B315" t="str">
        <f t="shared" si="205"/>
        <v xml:space="preserve">A létesítménygazd. jogi keretei (web) </v>
      </c>
      <c r="C315" t="str">
        <f t="shared" si="206"/>
        <v>4012283</v>
      </c>
      <c r="D315" t="str">
        <f t="shared" si="207"/>
        <v>A létesítménygazd. jogi keretei (web) 7</v>
      </c>
      <c r="E315" t="str">
        <f t="shared" si="208"/>
        <v>Zalahegyi Zoltán2283</v>
      </c>
      <c r="F315" s="24" t="str">
        <f t="shared" si="209"/>
        <v>A létesítménygazd. jogi keretei (Tb. 401, web)</v>
      </c>
      <c r="G315" t="str">
        <f t="shared" si="210"/>
        <v/>
      </c>
      <c r="H315" t="str">
        <f t="shared" si="211"/>
        <v/>
      </c>
      <c r="I315" t="str">
        <f t="shared" si="212"/>
        <v/>
      </c>
      <c r="J315" t="str">
        <f t="shared" si="213"/>
        <v/>
      </c>
      <c r="K315" t="str">
        <f t="shared" si="214"/>
        <v/>
      </c>
      <c r="L315" t="str">
        <f t="shared" si="215"/>
        <v/>
      </c>
      <c r="M315" t="str">
        <f t="shared" si="216"/>
        <v/>
      </c>
      <c r="N315" t="str">
        <f t="shared" si="217"/>
        <v/>
      </c>
      <c r="O315" t="str">
        <f t="shared" si="218"/>
        <v/>
      </c>
      <c r="P315" t="str">
        <f t="shared" si="219"/>
        <v/>
      </c>
      <c r="Q315" t="str">
        <f t="shared" si="220"/>
        <v/>
      </c>
      <c r="R315" t="str">
        <f t="shared" si="221"/>
        <v/>
      </c>
      <c r="S315" t="str">
        <f t="shared" si="222"/>
        <v/>
      </c>
      <c r="T315" t="str">
        <f t="shared" si="223"/>
        <v/>
      </c>
      <c r="U315" t="str">
        <f t="shared" si="224"/>
        <v/>
      </c>
      <c r="V315" t="str">
        <f t="shared" si="225"/>
        <v/>
      </c>
      <c r="W315" t="str">
        <f t="shared" si="226"/>
        <v/>
      </c>
      <c r="X315" t="str">
        <f t="shared" si="227"/>
        <v/>
      </c>
      <c r="Y315" t="str">
        <f t="shared" si="228"/>
        <v>A létesítménygazd. jogi keretei (, web)</v>
      </c>
      <c r="Z315" t="str">
        <f t="shared" si="229"/>
        <v/>
      </c>
      <c r="AA315" t="str">
        <f t="shared" si="230"/>
        <v/>
      </c>
      <c r="AB315" t="str">
        <f t="shared" si="231"/>
        <v/>
      </c>
      <c r="AC315" t="str">
        <f t="shared" si="232"/>
        <v/>
      </c>
      <c r="AD315" t="str">
        <f t="shared" si="233"/>
        <v>2283</v>
      </c>
      <c r="AE315" t="str">
        <f t="shared" si="234"/>
        <v/>
      </c>
      <c r="AF315" t="str">
        <f t="shared" si="235"/>
        <v/>
      </c>
      <c r="AG315" t="str">
        <f t="shared" si="236"/>
        <v/>
      </c>
      <c r="AH315" t="str">
        <f t="shared" si="237"/>
        <v/>
      </c>
      <c r="AI315" t="str">
        <f t="shared" si="238"/>
        <v/>
      </c>
      <c r="AJ315" t="str">
        <f t="shared" si="239"/>
        <v/>
      </c>
      <c r="AK315" t="str">
        <f t="shared" si="240"/>
        <v/>
      </c>
      <c r="AL315" t="str">
        <f t="shared" si="241"/>
        <v/>
      </c>
      <c r="AM315" t="str">
        <f t="shared" si="242"/>
        <v/>
      </c>
      <c r="AN315" t="str">
        <f t="shared" si="243"/>
        <v/>
      </c>
      <c r="AO315" t="str">
        <f t="shared" si="244"/>
        <v/>
      </c>
      <c r="AP315" t="str">
        <f t="shared" si="245"/>
        <v/>
      </c>
      <c r="AQ315" t="str">
        <f t="shared" si="246"/>
        <v/>
      </c>
      <c r="AR315" t="str">
        <f t="shared" si="247"/>
        <v/>
      </c>
      <c r="AS315" t="str">
        <f t="shared" si="248"/>
        <v/>
      </c>
      <c r="AT315" t="str">
        <f t="shared" si="249"/>
        <v/>
      </c>
      <c r="AU315" t="str">
        <f t="shared" si="250"/>
        <v/>
      </c>
      <c r="AV315" t="str">
        <f t="shared" si="251"/>
        <v/>
      </c>
      <c r="AW315" t="str">
        <f t="shared" si="252"/>
        <v/>
      </c>
      <c r="AX315" t="str">
        <f t="shared" si="253"/>
        <v>A létesítménygazd. jogi keretei (401, web)</v>
      </c>
      <c r="AY315" s="2">
        <v>228</v>
      </c>
      <c r="AZ315" s="2">
        <v>3</v>
      </c>
      <c r="BA315" s="18">
        <f>VLOOKUP(AY315,segéd!$F$9:$G$38,2,FALSE)</f>
        <v>46081</v>
      </c>
      <c r="BB315" s="2" t="str">
        <f>VLOOKUP(AZ315,segéd!$F$1:$G$7,2,FALSE)</f>
        <v>11.30-13.00</v>
      </c>
      <c r="BC315" t="s">
        <v>134</v>
      </c>
      <c r="BD315" t="s">
        <v>313</v>
      </c>
      <c r="BE315" t="s">
        <v>177</v>
      </c>
      <c r="BG315" s="2">
        <v>401</v>
      </c>
      <c r="BH315" s="2" t="s">
        <v>66</v>
      </c>
      <c r="BI315" s="30" t="s">
        <v>1969</v>
      </c>
      <c r="BJ315" s="2">
        <f t="shared" si="254"/>
        <v>7</v>
      </c>
      <c r="BK315" s="2" t="str">
        <f>IF(BF315="","",VLOOKUP(BC315,segéd!O:P,2,FALSE))</f>
        <v/>
      </c>
      <c r="BL315" s="2">
        <f>IF(BG315="","",VLOOKUP(BC315,segéd!T:U,2,FALSE))</f>
        <v>7</v>
      </c>
      <c r="CH315" s="2"/>
      <c r="CI315" s="2">
        <v>7</v>
      </c>
      <c r="CP315" s="2"/>
      <c r="CY315" s="2"/>
    </row>
    <row r="316" spans="1:106" x14ac:dyDescent="0.3">
      <c r="A316" t="str">
        <f t="shared" si="204"/>
        <v>2283</v>
      </c>
      <c r="B316" t="str">
        <f t="shared" si="205"/>
        <v xml:space="preserve">Épületszerkezetek, akadálym. (web) </v>
      </c>
      <c r="C316" t="str">
        <f t="shared" si="206"/>
        <v>2162283</v>
      </c>
      <c r="D316" t="str">
        <f t="shared" si="207"/>
        <v>Épületszerkezetek, akadálym. (web) 8</v>
      </c>
      <c r="E316" t="str">
        <f t="shared" si="208"/>
        <v>Tarján Gábor2283</v>
      </c>
      <c r="F316" s="24" t="str">
        <f t="shared" si="209"/>
        <v>Épületszerkezetek, akadálym. (Tb. 216, web)</v>
      </c>
      <c r="G316" t="str">
        <f t="shared" si="210"/>
        <v/>
      </c>
      <c r="H316" t="str">
        <f t="shared" si="211"/>
        <v/>
      </c>
      <c r="I316" t="str">
        <f t="shared" si="212"/>
        <v/>
      </c>
      <c r="J316" t="str">
        <f t="shared" si="213"/>
        <v/>
      </c>
      <c r="K316" t="str">
        <f t="shared" si="214"/>
        <v/>
      </c>
      <c r="L316" t="str">
        <f t="shared" si="215"/>
        <v/>
      </c>
      <c r="M316" t="str">
        <f t="shared" si="216"/>
        <v/>
      </c>
      <c r="N316" t="str">
        <f t="shared" si="217"/>
        <v/>
      </c>
      <c r="O316" t="str">
        <f t="shared" si="218"/>
        <v/>
      </c>
      <c r="P316" t="str">
        <f t="shared" si="219"/>
        <v/>
      </c>
      <c r="Q316" t="str">
        <f t="shared" si="220"/>
        <v/>
      </c>
      <c r="R316" t="str">
        <f t="shared" si="221"/>
        <v/>
      </c>
      <c r="S316" t="str">
        <f t="shared" si="222"/>
        <v/>
      </c>
      <c r="T316" t="str">
        <f t="shared" si="223"/>
        <v/>
      </c>
      <c r="U316" t="str">
        <f t="shared" si="224"/>
        <v/>
      </c>
      <c r="V316" t="str">
        <f t="shared" si="225"/>
        <v/>
      </c>
      <c r="W316" t="str">
        <f t="shared" si="226"/>
        <v/>
      </c>
      <c r="X316" t="str">
        <f t="shared" si="227"/>
        <v/>
      </c>
      <c r="Y316" t="str">
        <f t="shared" si="228"/>
        <v>Épületszerkezetek, akadálym. (, web)</v>
      </c>
      <c r="Z316" t="str">
        <f t="shared" si="229"/>
        <v/>
      </c>
      <c r="AA316" t="str">
        <f t="shared" si="230"/>
        <v/>
      </c>
      <c r="AB316" t="str">
        <f t="shared" si="231"/>
        <v/>
      </c>
      <c r="AC316" t="str">
        <f t="shared" si="232"/>
        <v/>
      </c>
      <c r="AD316" t="str">
        <f t="shared" si="233"/>
        <v/>
      </c>
      <c r="AE316" t="str">
        <f t="shared" si="234"/>
        <v/>
      </c>
      <c r="AF316" t="str">
        <f t="shared" si="235"/>
        <v/>
      </c>
      <c r="AG316" t="str">
        <f t="shared" si="236"/>
        <v/>
      </c>
      <c r="AH316" t="str">
        <f t="shared" si="237"/>
        <v/>
      </c>
      <c r="AI316" t="str">
        <f t="shared" si="238"/>
        <v/>
      </c>
      <c r="AJ316" t="str">
        <f t="shared" si="239"/>
        <v/>
      </c>
      <c r="AK316" t="str">
        <f t="shared" si="240"/>
        <v/>
      </c>
      <c r="AL316" t="str">
        <f t="shared" si="241"/>
        <v/>
      </c>
      <c r="AM316" t="str">
        <f t="shared" si="242"/>
        <v/>
      </c>
      <c r="AN316" t="str">
        <f t="shared" si="243"/>
        <v/>
      </c>
      <c r="AO316" t="str">
        <f t="shared" si="244"/>
        <v/>
      </c>
      <c r="AP316" t="str">
        <f t="shared" si="245"/>
        <v/>
      </c>
      <c r="AQ316" t="str">
        <f t="shared" si="246"/>
        <v/>
      </c>
      <c r="AR316" t="str">
        <f t="shared" si="247"/>
        <v/>
      </c>
      <c r="AS316" t="str">
        <f t="shared" si="248"/>
        <v>2283</v>
      </c>
      <c r="AT316" t="str">
        <f t="shared" si="249"/>
        <v/>
      </c>
      <c r="AU316" t="str">
        <f t="shared" si="250"/>
        <v/>
      </c>
      <c r="AV316" t="str">
        <f t="shared" si="251"/>
        <v/>
      </c>
      <c r="AW316" t="str">
        <f t="shared" si="252"/>
        <v/>
      </c>
      <c r="AX316" t="str">
        <f t="shared" si="253"/>
        <v>Épületszerkezetek, akadálym. (216, web)</v>
      </c>
      <c r="AY316" s="2">
        <v>228</v>
      </c>
      <c r="AZ316" s="2">
        <v>3</v>
      </c>
      <c r="BA316" s="18">
        <f>VLOOKUP(AY316,segéd!$F$9:$G$38,2,FALSE)</f>
        <v>46081</v>
      </c>
      <c r="BB316" s="2" t="str">
        <f>VLOOKUP(AZ316,segéd!$F$1:$G$7,2,FALSE)</f>
        <v>11.30-13.00</v>
      </c>
      <c r="BC316" t="s">
        <v>399</v>
      </c>
      <c r="BD316" t="s">
        <v>422</v>
      </c>
      <c r="BE316" t="s">
        <v>164</v>
      </c>
      <c r="BG316" s="2">
        <v>216</v>
      </c>
      <c r="BH316" s="2" t="s">
        <v>66</v>
      </c>
      <c r="BI316" s="30" t="s">
        <v>2005</v>
      </c>
      <c r="BJ316" s="2">
        <f t="shared" si="254"/>
        <v>8</v>
      </c>
      <c r="BK316" s="2" t="str">
        <f>IF(BF316="","",VLOOKUP(BC316,segéd!O:P,2,FALSE))</f>
        <v/>
      </c>
      <c r="BL316" s="2">
        <f>IF(BG316="","",VLOOKUP(BC316,segéd!T:U,2,FALSE))</f>
        <v>8</v>
      </c>
      <c r="CH316" s="2"/>
      <c r="CI316" s="2"/>
      <c r="CP316" s="2"/>
      <c r="CX316" s="2">
        <v>8</v>
      </c>
    </row>
    <row r="317" spans="1:106" x14ac:dyDescent="0.3">
      <c r="A317" t="str">
        <f t="shared" si="204"/>
        <v>2082283</v>
      </c>
      <c r="B317" t="str">
        <f t="shared" si="205"/>
        <v>Fogy. és szer. vás. magatartás (Bp.-ről web) 23</v>
      </c>
      <c r="C317" t="str">
        <f t="shared" si="206"/>
        <v>4022283</v>
      </c>
      <c r="D317" t="str">
        <f t="shared" si="207"/>
        <v>Fogy. és szer. vás. magatartás (Bp.-ről web) 13</v>
      </c>
      <c r="E317" t="str">
        <f t="shared" si="208"/>
        <v>Köbli Ádám2283</v>
      </c>
      <c r="F317" s="24" t="str">
        <f t="shared" si="209"/>
        <v>Fogy. és szer. vás. magatartás (Bp. 208, Bp.-ről web)</v>
      </c>
      <c r="G317" t="str">
        <f t="shared" si="210"/>
        <v/>
      </c>
      <c r="H317" t="str">
        <f t="shared" si="211"/>
        <v/>
      </c>
      <c r="I317" t="str">
        <f t="shared" si="212"/>
        <v>2283</v>
      </c>
      <c r="J317" t="str">
        <f t="shared" si="213"/>
        <v/>
      </c>
      <c r="K317" t="str">
        <f t="shared" si="214"/>
        <v/>
      </c>
      <c r="L317" t="str">
        <f t="shared" si="215"/>
        <v/>
      </c>
      <c r="M317" t="str">
        <f t="shared" si="216"/>
        <v/>
      </c>
      <c r="N317" t="str">
        <f t="shared" si="217"/>
        <v/>
      </c>
      <c r="O317" t="str">
        <f t="shared" si="218"/>
        <v/>
      </c>
      <c r="P317" t="str">
        <f t="shared" si="219"/>
        <v>2283</v>
      </c>
      <c r="Q317" t="str">
        <f t="shared" si="220"/>
        <v>2283</v>
      </c>
      <c r="R317" t="str">
        <f t="shared" si="221"/>
        <v>2283</v>
      </c>
      <c r="S317" t="str">
        <f t="shared" si="222"/>
        <v/>
      </c>
      <c r="T317" t="str">
        <f t="shared" si="223"/>
        <v/>
      </c>
      <c r="U317" t="str">
        <f t="shared" si="224"/>
        <v/>
      </c>
      <c r="V317" t="str">
        <f t="shared" si="225"/>
        <v/>
      </c>
      <c r="W317" t="str">
        <f t="shared" si="226"/>
        <v/>
      </c>
      <c r="X317" t="str">
        <f t="shared" si="227"/>
        <v/>
      </c>
      <c r="Y317" t="str">
        <f t="shared" si="228"/>
        <v>Fogy. és szer. vás. magatartás (208, Bp.-ről web)</v>
      </c>
      <c r="Z317" t="str">
        <f t="shared" si="229"/>
        <v/>
      </c>
      <c r="AA317" t="str">
        <f t="shared" si="230"/>
        <v/>
      </c>
      <c r="AB317" t="str">
        <f t="shared" si="231"/>
        <v/>
      </c>
      <c r="AC317" t="str">
        <f t="shared" si="232"/>
        <v/>
      </c>
      <c r="AD317" t="str">
        <f t="shared" si="233"/>
        <v/>
      </c>
      <c r="AE317" t="str">
        <f t="shared" si="234"/>
        <v/>
      </c>
      <c r="AF317" t="str">
        <f t="shared" si="235"/>
        <v/>
      </c>
      <c r="AG317" t="str">
        <f t="shared" si="236"/>
        <v/>
      </c>
      <c r="AH317" t="str">
        <f t="shared" si="237"/>
        <v>2283</v>
      </c>
      <c r="AI317" t="str">
        <f t="shared" si="238"/>
        <v>2283</v>
      </c>
      <c r="AJ317" t="str">
        <f t="shared" si="239"/>
        <v>2283</v>
      </c>
      <c r="AK317" t="str">
        <f t="shared" si="240"/>
        <v/>
      </c>
      <c r="AL317" t="str">
        <f t="shared" si="241"/>
        <v/>
      </c>
      <c r="AM317" t="str">
        <f t="shared" si="242"/>
        <v/>
      </c>
      <c r="AN317" t="str">
        <f t="shared" si="243"/>
        <v/>
      </c>
      <c r="AO317" t="str">
        <f t="shared" si="244"/>
        <v/>
      </c>
      <c r="AP317" t="str">
        <f t="shared" si="245"/>
        <v/>
      </c>
      <c r="AQ317" t="str">
        <f t="shared" si="246"/>
        <v/>
      </c>
      <c r="AR317" t="str">
        <f t="shared" si="247"/>
        <v/>
      </c>
      <c r="AS317" t="str">
        <f t="shared" si="248"/>
        <v/>
      </c>
      <c r="AT317" t="str">
        <f t="shared" si="249"/>
        <v/>
      </c>
      <c r="AU317" t="str">
        <f t="shared" si="250"/>
        <v/>
      </c>
      <c r="AV317" t="str">
        <f t="shared" si="251"/>
        <v/>
      </c>
      <c r="AW317" t="str">
        <f t="shared" si="252"/>
        <v/>
      </c>
      <c r="AX317" t="str">
        <f t="shared" si="253"/>
        <v>Fogy. és szer. vás. magatartás (402, Bp.-ről web)</v>
      </c>
      <c r="AY317" s="2">
        <v>228</v>
      </c>
      <c r="AZ317" s="2">
        <v>3</v>
      </c>
      <c r="BA317" s="18">
        <f>VLOOKUP(AY317,segéd!$F$9:$G$38,2,FALSE)</f>
        <v>46081</v>
      </c>
      <c r="BB317" s="2" t="str">
        <f>VLOOKUP(AZ317,segéd!$F$1:$G$7,2,FALSE)</f>
        <v>11.30-13.00</v>
      </c>
      <c r="BC317" t="s">
        <v>125</v>
      </c>
      <c r="BD317" t="s">
        <v>112</v>
      </c>
      <c r="BE317" t="s">
        <v>169</v>
      </c>
      <c r="BF317" s="19">
        <v>208</v>
      </c>
      <c r="BG317" s="2">
        <v>402</v>
      </c>
      <c r="BH317" s="19" t="s">
        <v>75</v>
      </c>
      <c r="BI317" s="30" t="s">
        <v>1958</v>
      </c>
      <c r="BJ317" s="2">
        <f t="shared" si="254"/>
        <v>36</v>
      </c>
      <c r="BK317" s="2">
        <f>IF(BF317="","",VLOOKUP(BC317,segéd!O:P,2,FALSE))</f>
        <v>23</v>
      </c>
      <c r="BL317" s="2">
        <f>IF(BG317="","",VLOOKUP(BC317,segéd!T:U,2,FALSE))</f>
        <v>13</v>
      </c>
      <c r="BM317" s="2"/>
      <c r="BN317" s="2"/>
      <c r="BO317" s="2">
        <v>13</v>
      </c>
      <c r="BP317" s="2"/>
      <c r="BQ317" s="2"/>
      <c r="BR317" s="2"/>
      <c r="BS317" s="2"/>
      <c r="BT317" s="2"/>
      <c r="BU317" s="2"/>
      <c r="BV317" s="2">
        <v>6</v>
      </c>
      <c r="BW317" s="2">
        <v>13</v>
      </c>
      <c r="BX317" s="2">
        <v>2</v>
      </c>
      <c r="BY317" s="2"/>
      <c r="BZ317" s="2"/>
      <c r="CA317" s="2"/>
      <c r="CB317" s="2"/>
      <c r="CC317" s="2"/>
      <c r="CD317" s="2"/>
      <c r="CH317" s="2"/>
      <c r="CI317" s="2"/>
      <c r="CJ317" s="2"/>
      <c r="CK317" s="2"/>
      <c r="CL317" s="2"/>
      <c r="CM317" s="2">
        <v>3</v>
      </c>
      <c r="CN317" s="2">
        <v>2</v>
      </c>
      <c r="CO317" s="2">
        <v>4</v>
      </c>
      <c r="CP317" s="2"/>
      <c r="CR317" s="2"/>
      <c r="CS317" s="2"/>
      <c r="CT317" s="2"/>
      <c r="CU317" s="2"/>
      <c r="CV317" s="2"/>
      <c r="CY317" s="2"/>
    </row>
    <row r="318" spans="1:106" x14ac:dyDescent="0.3">
      <c r="A318" t="str">
        <f t="shared" si="204"/>
        <v>2283</v>
      </c>
      <c r="B318" t="str">
        <f t="shared" si="205"/>
        <v xml:space="preserve">Földi kockázatok UAS műv. során (web) </v>
      </c>
      <c r="C318" t="str">
        <f t="shared" si="206"/>
        <v>2122283</v>
      </c>
      <c r="D318" t="str">
        <f t="shared" si="207"/>
        <v>Földi kockázatok UAS műv. során (web) 33</v>
      </c>
      <c r="E318" t="str">
        <f t="shared" si="208"/>
        <v>Korcz Miklós Máté2283</v>
      </c>
      <c r="F318" s="24" t="str">
        <f t="shared" si="209"/>
        <v>Földi kockázatok UAS műv. során (Tb. 212, web)</v>
      </c>
      <c r="G318" t="str">
        <f t="shared" si="210"/>
        <v/>
      </c>
      <c r="H318" t="str">
        <f t="shared" si="211"/>
        <v/>
      </c>
      <c r="I318" t="str">
        <f t="shared" si="212"/>
        <v/>
      </c>
      <c r="J318" t="str">
        <f t="shared" si="213"/>
        <v/>
      </c>
      <c r="K318" t="str">
        <f t="shared" si="214"/>
        <v/>
      </c>
      <c r="L318" t="str">
        <f t="shared" si="215"/>
        <v/>
      </c>
      <c r="M318" t="str">
        <f t="shared" si="216"/>
        <v/>
      </c>
      <c r="N318" t="str">
        <f t="shared" si="217"/>
        <v/>
      </c>
      <c r="O318" t="str">
        <f t="shared" si="218"/>
        <v/>
      </c>
      <c r="P318" t="str">
        <f t="shared" si="219"/>
        <v/>
      </c>
      <c r="Q318" t="str">
        <f t="shared" si="220"/>
        <v/>
      </c>
      <c r="R318" t="str">
        <f t="shared" si="221"/>
        <v/>
      </c>
      <c r="S318" t="str">
        <f t="shared" si="222"/>
        <v/>
      </c>
      <c r="T318" t="str">
        <f t="shared" si="223"/>
        <v/>
      </c>
      <c r="U318" t="str">
        <f t="shared" si="224"/>
        <v/>
      </c>
      <c r="V318" t="str">
        <f t="shared" si="225"/>
        <v/>
      </c>
      <c r="W318" t="str">
        <f t="shared" si="226"/>
        <v/>
      </c>
      <c r="X318" t="str">
        <f t="shared" si="227"/>
        <v/>
      </c>
      <c r="Y318" t="str">
        <f t="shared" si="228"/>
        <v>Földi kockázatok UAS műv. során (, web)</v>
      </c>
      <c r="Z318" t="str">
        <f t="shared" si="229"/>
        <v/>
      </c>
      <c r="AA318" t="str">
        <f t="shared" si="230"/>
        <v/>
      </c>
      <c r="AB318" t="str">
        <f t="shared" si="231"/>
        <v/>
      </c>
      <c r="AC318" t="str">
        <f t="shared" si="232"/>
        <v/>
      </c>
      <c r="AD318" t="str">
        <f t="shared" si="233"/>
        <v/>
      </c>
      <c r="AE318" t="str">
        <f t="shared" si="234"/>
        <v/>
      </c>
      <c r="AF318" t="str">
        <f t="shared" si="235"/>
        <v/>
      </c>
      <c r="AG318" t="str">
        <f t="shared" si="236"/>
        <v/>
      </c>
      <c r="AH318" t="str">
        <f t="shared" si="237"/>
        <v/>
      </c>
      <c r="AI318" t="str">
        <f t="shared" si="238"/>
        <v/>
      </c>
      <c r="AJ318" t="str">
        <f t="shared" si="239"/>
        <v/>
      </c>
      <c r="AK318" t="str">
        <f t="shared" si="240"/>
        <v/>
      </c>
      <c r="AL318" t="str">
        <f t="shared" si="241"/>
        <v/>
      </c>
      <c r="AM318" t="str">
        <f t="shared" si="242"/>
        <v/>
      </c>
      <c r="AN318" t="str">
        <f t="shared" si="243"/>
        <v/>
      </c>
      <c r="AO318" t="str">
        <f t="shared" si="244"/>
        <v/>
      </c>
      <c r="AP318" t="str">
        <f t="shared" si="245"/>
        <v/>
      </c>
      <c r="AQ318" t="str">
        <f t="shared" si="246"/>
        <v/>
      </c>
      <c r="AR318" t="str">
        <f t="shared" si="247"/>
        <v/>
      </c>
      <c r="AS318" t="str">
        <f t="shared" si="248"/>
        <v/>
      </c>
      <c r="AT318" t="str">
        <f t="shared" si="249"/>
        <v/>
      </c>
      <c r="AU318" t="str">
        <f t="shared" si="250"/>
        <v/>
      </c>
      <c r="AV318" t="str">
        <f t="shared" si="251"/>
        <v/>
      </c>
      <c r="AW318" t="str">
        <f t="shared" si="252"/>
        <v>2283</v>
      </c>
      <c r="AX318" t="str">
        <f t="shared" si="253"/>
        <v>Földi kockázatok UAS műv. során (212, web)</v>
      </c>
      <c r="AY318" s="2">
        <v>228</v>
      </c>
      <c r="AZ318" s="2">
        <v>3</v>
      </c>
      <c r="BA318" s="18">
        <f>VLOOKUP(AY318,segéd!$F$9:$G$38,2,FALSE)</f>
        <v>46081</v>
      </c>
      <c r="BB318" s="2" t="str">
        <f>VLOOKUP(AZ318,segéd!$F$1:$G$7,2,FALSE)</f>
        <v>11.30-13.00</v>
      </c>
      <c r="BC318" t="s">
        <v>403</v>
      </c>
      <c r="BD318" t="s">
        <v>2251</v>
      </c>
      <c r="BE318" t="s">
        <v>164</v>
      </c>
      <c r="BG318" s="2">
        <v>212</v>
      </c>
      <c r="BH318" s="2" t="s">
        <v>66</v>
      </c>
      <c r="BI318" s="30" t="s">
        <v>2006</v>
      </c>
      <c r="BJ318" s="2">
        <f t="shared" si="254"/>
        <v>33</v>
      </c>
      <c r="BK318" s="2" t="str">
        <f>IF(BF318="","",VLOOKUP(BC318,segéd!O:P,2,FALSE))</f>
        <v/>
      </c>
      <c r="BL318" s="2">
        <f>IF(BG318="","",VLOOKUP(BC318,segéd!T:U,2,FALSE))</f>
        <v>33</v>
      </c>
      <c r="BM318" s="2"/>
      <c r="BN318" s="2"/>
      <c r="BO318" s="2"/>
      <c r="BP318" s="2"/>
      <c r="BQ318" s="2"/>
      <c r="BR318" s="2"/>
      <c r="BS318" s="2"/>
      <c r="BT318" s="2"/>
      <c r="BU318" s="2"/>
      <c r="CA318" s="2"/>
      <c r="CD318" s="2"/>
      <c r="CE318" s="2"/>
      <c r="CF318" s="19"/>
      <c r="CG318" s="2"/>
      <c r="CP318" s="2"/>
      <c r="CQ318" s="2"/>
      <c r="CR318" s="2"/>
      <c r="CS318" s="2"/>
      <c r="CU318" s="2"/>
      <c r="CV318" s="2"/>
      <c r="DA318" s="19"/>
      <c r="DB318" s="2">
        <v>34</v>
      </c>
    </row>
    <row r="319" spans="1:106" x14ac:dyDescent="0.3">
      <c r="A319" t="str">
        <f t="shared" si="204"/>
        <v>2012283</v>
      </c>
      <c r="B319" t="str">
        <f t="shared" si="205"/>
        <v>Gazdasági matematika II. (web) 66</v>
      </c>
      <c r="C319" t="str">
        <f t="shared" si="206"/>
        <v>2283</v>
      </c>
      <c r="D319" t="str">
        <f t="shared" si="207"/>
        <v xml:space="preserve">Gazdasági matematika II. (web) </v>
      </c>
      <c r="E319" t="str">
        <f t="shared" si="208"/>
        <v>Kovács Gergely2283</v>
      </c>
      <c r="F319" s="24" t="str">
        <f t="shared" si="209"/>
        <v>Gazdasági matematika II. (Bp. 201, web)</v>
      </c>
      <c r="G319" t="str">
        <f t="shared" si="210"/>
        <v>2283</v>
      </c>
      <c r="H319" t="str">
        <f t="shared" si="211"/>
        <v>2283</v>
      </c>
      <c r="I319" t="str">
        <f t="shared" si="212"/>
        <v/>
      </c>
      <c r="J319" t="str">
        <f t="shared" si="213"/>
        <v/>
      </c>
      <c r="K319" t="str">
        <f t="shared" si="214"/>
        <v/>
      </c>
      <c r="L319" t="str">
        <f t="shared" si="215"/>
        <v/>
      </c>
      <c r="M319" t="str">
        <f t="shared" si="216"/>
        <v/>
      </c>
      <c r="N319" t="str">
        <f t="shared" si="217"/>
        <v/>
      </c>
      <c r="O319" t="str">
        <f t="shared" si="218"/>
        <v/>
      </c>
      <c r="P319" t="str">
        <f t="shared" si="219"/>
        <v/>
      </c>
      <c r="Q319" t="str">
        <f t="shared" si="220"/>
        <v/>
      </c>
      <c r="R319" t="str">
        <f t="shared" si="221"/>
        <v/>
      </c>
      <c r="S319" t="str">
        <f t="shared" si="222"/>
        <v/>
      </c>
      <c r="T319" t="str">
        <f t="shared" si="223"/>
        <v/>
      </c>
      <c r="U319" t="str">
        <f t="shared" si="224"/>
        <v/>
      </c>
      <c r="V319" t="str">
        <f t="shared" si="225"/>
        <v/>
      </c>
      <c r="W319" t="str">
        <f t="shared" si="226"/>
        <v/>
      </c>
      <c r="X319" t="str">
        <f t="shared" si="227"/>
        <v/>
      </c>
      <c r="Y319" t="str">
        <f t="shared" si="228"/>
        <v>Gazdasági matematika II. (201, web)</v>
      </c>
      <c r="Z319" t="str">
        <f t="shared" si="229"/>
        <v/>
      </c>
      <c r="AA319" t="str">
        <f t="shared" si="230"/>
        <v/>
      </c>
      <c r="AB319" t="str">
        <f t="shared" si="231"/>
        <v/>
      </c>
      <c r="AC319" t="str">
        <f t="shared" si="232"/>
        <v/>
      </c>
      <c r="AD319" t="str">
        <f t="shared" si="233"/>
        <v/>
      </c>
      <c r="AE319" t="str">
        <f t="shared" si="234"/>
        <v/>
      </c>
      <c r="AF319" t="str">
        <f t="shared" si="235"/>
        <v/>
      </c>
      <c r="AG319" t="str">
        <f t="shared" si="236"/>
        <v/>
      </c>
      <c r="AH319" t="str">
        <f t="shared" si="237"/>
        <v/>
      </c>
      <c r="AI319" t="str">
        <f t="shared" si="238"/>
        <v/>
      </c>
      <c r="AJ319" t="str">
        <f t="shared" si="239"/>
        <v/>
      </c>
      <c r="AK319" t="str">
        <f t="shared" si="240"/>
        <v/>
      </c>
      <c r="AL319" t="str">
        <f t="shared" si="241"/>
        <v/>
      </c>
      <c r="AM319" t="str">
        <f t="shared" si="242"/>
        <v/>
      </c>
      <c r="AN319" t="str">
        <f t="shared" si="243"/>
        <v/>
      </c>
      <c r="AO319" t="str">
        <f t="shared" si="244"/>
        <v/>
      </c>
      <c r="AP319" t="str">
        <f t="shared" si="245"/>
        <v/>
      </c>
      <c r="AQ319" t="str">
        <f t="shared" si="246"/>
        <v/>
      </c>
      <c r="AR319" t="str">
        <f t="shared" si="247"/>
        <v/>
      </c>
      <c r="AS319" t="str">
        <f t="shared" si="248"/>
        <v/>
      </c>
      <c r="AT319" t="str">
        <f t="shared" si="249"/>
        <v/>
      </c>
      <c r="AU319" t="str">
        <f t="shared" si="250"/>
        <v/>
      </c>
      <c r="AV319" t="str">
        <f t="shared" si="251"/>
        <v/>
      </c>
      <c r="AW319" t="str">
        <f t="shared" si="252"/>
        <v/>
      </c>
      <c r="AX319" t="str">
        <f t="shared" si="253"/>
        <v>Gazdasági matematika II. (, web)</v>
      </c>
      <c r="AY319" s="2">
        <v>228</v>
      </c>
      <c r="AZ319" s="2">
        <v>3</v>
      </c>
      <c r="BA319" s="18">
        <f>VLOOKUP(AY319,segéd!$F$9:$G$38,2,FALSE)</f>
        <v>46081</v>
      </c>
      <c r="BB319" s="2" t="str">
        <f>VLOOKUP(AZ319,segéd!$F$1:$G$7,2,FALSE)</f>
        <v>11.30-13.00</v>
      </c>
      <c r="BC319" t="s">
        <v>33</v>
      </c>
      <c r="BD319" t="s">
        <v>8</v>
      </c>
      <c r="BE319" t="s">
        <v>165</v>
      </c>
      <c r="BF319" s="19">
        <v>201</v>
      </c>
      <c r="BH319" s="19" t="s">
        <v>66</v>
      </c>
      <c r="BI319" s="30" t="s">
        <v>1935</v>
      </c>
      <c r="BJ319" s="2">
        <f t="shared" si="254"/>
        <v>66</v>
      </c>
      <c r="BK319" s="2">
        <f>IF(BF319="","",VLOOKUP(BC319,segéd!O:P,2,FALSE))</f>
        <v>66</v>
      </c>
      <c r="BL319" s="2" t="str">
        <f>IF(BG319="","",VLOOKUP(BC319,segéd!T:U,2,FALSE))</f>
        <v/>
      </c>
      <c r="BM319" s="2">
        <v>62</v>
      </c>
      <c r="BN319" s="2">
        <v>14</v>
      </c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Y319" s="2"/>
    </row>
    <row r="320" spans="1:106" x14ac:dyDescent="0.3">
      <c r="A320" t="str">
        <f t="shared" si="204"/>
        <v>2283</v>
      </c>
      <c r="B320" t="str">
        <f t="shared" si="205"/>
        <v xml:space="preserve">Irányítástechnika (dupla terem) (gépterem, web) </v>
      </c>
      <c r="C320" t="str">
        <f t="shared" si="206"/>
        <v>6032283</v>
      </c>
      <c r="D320" t="str">
        <f t="shared" si="207"/>
        <v>Irányítástechnika (dupla terem) (gépterem, web) 0</v>
      </c>
      <c r="E320" t="str">
        <f t="shared" si="208"/>
        <v>Szilágyi Zoltán2283</v>
      </c>
      <c r="F320" s="24" t="str">
        <f t="shared" si="209"/>
        <v>Irányítástechnika (dupla terem) (Tb. 603, gépterem, web)</v>
      </c>
      <c r="G320" t="str">
        <f t="shared" si="210"/>
        <v/>
      </c>
      <c r="H320" t="str">
        <f t="shared" si="211"/>
        <v/>
      </c>
      <c r="I320" t="str">
        <f t="shared" si="212"/>
        <v/>
      </c>
      <c r="J320" t="str">
        <f t="shared" si="213"/>
        <v/>
      </c>
      <c r="K320" t="str">
        <f t="shared" si="214"/>
        <v/>
      </c>
      <c r="L320" t="str">
        <f t="shared" si="215"/>
        <v/>
      </c>
      <c r="M320" t="str">
        <f t="shared" si="216"/>
        <v/>
      </c>
      <c r="N320" t="str">
        <f t="shared" si="217"/>
        <v/>
      </c>
      <c r="O320" t="str">
        <f t="shared" si="218"/>
        <v/>
      </c>
      <c r="P320" t="str">
        <f t="shared" si="219"/>
        <v/>
      </c>
      <c r="Q320" t="str">
        <f t="shared" si="220"/>
        <v/>
      </c>
      <c r="R320" t="str">
        <f t="shared" si="221"/>
        <v/>
      </c>
      <c r="S320" t="str">
        <f t="shared" si="222"/>
        <v/>
      </c>
      <c r="T320" t="str">
        <f t="shared" si="223"/>
        <v/>
      </c>
      <c r="U320" t="str">
        <f t="shared" si="224"/>
        <v/>
      </c>
      <c r="V320" t="str">
        <f t="shared" si="225"/>
        <v/>
      </c>
      <c r="W320" t="str">
        <f t="shared" si="226"/>
        <v/>
      </c>
      <c r="X320" t="str">
        <f t="shared" si="227"/>
        <v/>
      </c>
      <c r="Y320" t="str">
        <f t="shared" si="228"/>
        <v>Irányítástechnika (dupla terem) (, gépterem, web)</v>
      </c>
      <c r="Z320" t="str">
        <f t="shared" si="229"/>
        <v/>
      </c>
      <c r="AA320" t="str">
        <f t="shared" si="230"/>
        <v/>
      </c>
      <c r="AB320" t="str">
        <f t="shared" si="231"/>
        <v/>
      </c>
      <c r="AC320" t="str">
        <f t="shared" si="232"/>
        <v/>
      </c>
      <c r="AD320" t="str">
        <f t="shared" si="233"/>
        <v/>
      </c>
      <c r="AE320" t="str">
        <f t="shared" si="234"/>
        <v/>
      </c>
      <c r="AF320" t="str">
        <f t="shared" si="235"/>
        <v/>
      </c>
      <c r="AG320" t="str">
        <f t="shared" si="236"/>
        <v/>
      </c>
      <c r="AH320" t="str">
        <f t="shared" si="237"/>
        <v/>
      </c>
      <c r="AI320" t="str">
        <f t="shared" si="238"/>
        <v/>
      </c>
      <c r="AJ320" t="str">
        <f t="shared" si="239"/>
        <v/>
      </c>
      <c r="AK320" t="str">
        <f t="shared" si="240"/>
        <v/>
      </c>
      <c r="AL320" t="str">
        <f t="shared" si="241"/>
        <v/>
      </c>
      <c r="AM320" t="str">
        <f t="shared" si="242"/>
        <v/>
      </c>
      <c r="AN320" t="str">
        <f t="shared" si="243"/>
        <v/>
      </c>
      <c r="AO320" t="str">
        <f t="shared" si="244"/>
        <v/>
      </c>
      <c r="AP320" t="str">
        <f t="shared" si="245"/>
        <v/>
      </c>
      <c r="AQ320" t="str">
        <f t="shared" si="246"/>
        <v/>
      </c>
      <c r="AR320" t="str">
        <f t="shared" si="247"/>
        <v/>
      </c>
      <c r="AS320" t="str">
        <f t="shared" si="248"/>
        <v/>
      </c>
      <c r="AT320" t="str">
        <f t="shared" si="249"/>
        <v/>
      </c>
      <c r="AU320" t="str">
        <f t="shared" si="250"/>
        <v/>
      </c>
      <c r="AV320" t="str">
        <f t="shared" si="251"/>
        <v/>
      </c>
      <c r="AW320" t="str">
        <f t="shared" si="252"/>
        <v/>
      </c>
      <c r="AX320" t="str">
        <f t="shared" si="253"/>
        <v>Irányítástechnika (dupla terem) (603, gépterem, web)</v>
      </c>
      <c r="AY320" s="2">
        <v>228</v>
      </c>
      <c r="AZ320" s="2">
        <v>3</v>
      </c>
      <c r="BA320" s="18">
        <f>VLOOKUP(AY320,segéd!$F$9:$G$38,2,FALSE)</f>
        <v>46081</v>
      </c>
      <c r="BB320" s="2" t="str">
        <f>VLOOKUP(AZ320,segéd!$F$1:$G$7,2,FALSE)</f>
        <v>11.30-13.00</v>
      </c>
      <c r="BC320" t="s">
        <v>469</v>
      </c>
      <c r="BD320" t="s">
        <v>179</v>
      </c>
      <c r="BE320" t="s">
        <v>164</v>
      </c>
      <c r="BG320" s="2">
        <v>603</v>
      </c>
      <c r="BH320" s="2" t="s">
        <v>220</v>
      </c>
      <c r="BI320" s="30" t="s">
        <v>1949</v>
      </c>
      <c r="BJ320" s="2">
        <f t="shared" si="254"/>
        <v>0</v>
      </c>
      <c r="BK320" s="2" t="str">
        <f>IF(BF320="","",VLOOKUP(BC320,segéd!O:P,2,FALSE))</f>
        <v/>
      </c>
      <c r="BL320" s="2">
        <f>IF(BG320="","",VLOOKUP(BC320,segéd!T:U,2,FALSE))</f>
        <v>0</v>
      </c>
      <c r="BM320" s="2"/>
      <c r="BN320" s="2"/>
      <c r="BO320" s="2"/>
      <c r="BP320" s="2"/>
      <c r="BQ320" s="2"/>
      <c r="BR320" s="2"/>
      <c r="BS320" s="2"/>
      <c r="BT320" s="2"/>
      <c r="BU320" s="2"/>
      <c r="BZ320" s="2"/>
      <c r="CA320" s="2"/>
      <c r="CD320" s="2"/>
      <c r="CE320" s="2"/>
      <c r="CF320" s="19"/>
      <c r="CG320" s="2"/>
      <c r="CJ320" s="2"/>
      <c r="CP320" s="2"/>
      <c r="CQ320" s="2"/>
      <c r="CR320" s="2"/>
      <c r="CS320" s="2"/>
      <c r="CU320" s="2"/>
      <c r="CV320" s="2"/>
      <c r="DA320" s="19"/>
    </row>
    <row r="321" spans="1:105" x14ac:dyDescent="0.3">
      <c r="A321" t="str">
        <f t="shared" si="204"/>
        <v>2283</v>
      </c>
      <c r="B321" t="str">
        <f t="shared" si="205"/>
        <v xml:space="preserve">Irányítástechnika, mikrovezérlők (gépterem, web) </v>
      </c>
      <c r="C321" t="str">
        <f t="shared" si="206"/>
        <v>6042283</v>
      </c>
      <c r="D321" t="str">
        <f t="shared" si="207"/>
        <v>Irányítástechnika, mikrovezérlők (gépterem, web) 46</v>
      </c>
      <c r="E321" t="str">
        <f t="shared" si="208"/>
        <v>Szilágyi Zoltán2283</v>
      </c>
      <c r="F321" s="24" t="str">
        <f t="shared" si="209"/>
        <v>Irányítástechnika, mikrovezérlők (Tb. 604, gépterem, web)</v>
      </c>
      <c r="G321" t="str">
        <f t="shared" si="210"/>
        <v/>
      </c>
      <c r="H321" t="str">
        <f t="shared" si="211"/>
        <v/>
      </c>
      <c r="I321" t="str">
        <f t="shared" si="212"/>
        <v/>
      </c>
      <c r="J321" t="str">
        <f t="shared" si="213"/>
        <v/>
      </c>
      <c r="K321" t="str">
        <f t="shared" si="214"/>
        <v/>
      </c>
      <c r="L321" t="str">
        <f t="shared" si="215"/>
        <v/>
      </c>
      <c r="M321" t="str">
        <f t="shared" si="216"/>
        <v/>
      </c>
      <c r="N321" t="str">
        <f t="shared" si="217"/>
        <v/>
      </c>
      <c r="O321" t="str">
        <f t="shared" si="218"/>
        <v/>
      </c>
      <c r="P321" t="str">
        <f t="shared" si="219"/>
        <v/>
      </c>
      <c r="Q321" t="str">
        <f t="shared" si="220"/>
        <v/>
      </c>
      <c r="R321" t="str">
        <f t="shared" si="221"/>
        <v/>
      </c>
      <c r="S321" t="str">
        <f t="shared" si="222"/>
        <v/>
      </c>
      <c r="T321" t="str">
        <f t="shared" si="223"/>
        <v/>
      </c>
      <c r="U321" t="str">
        <f t="shared" si="224"/>
        <v/>
      </c>
      <c r="V321" t="str">
        <f t="shared" si="225"/>
        <v/>
      </c>
      <c r="W321" t="str">
        <f t="shared" si="226"/>
        <v/>
      </c>
      <c r="X321" t="str">
        <f t="shared" si="227"/>
        <v/>
      </c>
      <c r="Y321" t="str">
        <f t="shared" si="228"/>
        <v>Irányítástechnika, mikrovezérlők (, gépterem, web)</v>
      </c>
      <c r="Z321" t="str">
        <f t="shared" si="229"/>
        <v/>
      </c>
      <c r="AA321" t="str">
        <f t="shared" si="230"/>
        <v/>
      </c>
      <c r="AB321" t="str">
        <f t="shared" si="231"/>
        <v/>
      </c>
      <c r="AC321" t="str">
        <f t="shared" si="232"/>
        <v/>
      </c>
      <c r="AD321" t="str">
        <f t="shared" si="233"/>
        <v/>
      </c>
      <c r="AE321" t="str">
        <f t="shared" si="234"/>
        <v/>
      </c>
      <c r="AF321" t="str">
        <f t="shared" si="235"/>
        <v/>
      </c>
      <c r="AG321" t="str">
        <f t="shared" si="236"/>
        <v/>
      </c>
      <c r="AH321" t="str">
        <f t="shared" si="237"/>
        <v/>
      </c>
      <c r="AI321" t="str">
        <f t="shared" si="238"/>
        <v/>
      </c>
      <c r="AJ321" t="str">
        <f t="shared" si="239"/>
        <v/>
      </c>
      <c r="AK321" t="str">
        <f t="shared" si="240"/>
        <v/>
      </c>
      <c r="AL321" t="str">
        <f t="shared" si="241"/>
        <v>2283</v>
      </c>
      <c r="AM321" t="str">
        <f t="shared" si="242"/>
        <v/>
      </c>
      <c r="AN321" t="str">
        <f t="shared" si="243"/>
        <v/>
      </c>
      <c r="AO321" t="str">
        <f t="shared" si="244"/>
        <v/>
      </c>
      <c r="AP321" t="str">
        <f t="shared" si="245"/>
        <v/>
      </c>
      <c r="AQ321" t="str">
        <f t="shared" si="246"/>
        <v/>
      </c>
      <c r="AR321" t="str">
        <f t="shared" si="247"/>
        <v/>
      </c>
      <c r="AS321" t="str">
        <f t="shared" si="248"/>
        <v/>
      </c>
      <c r="AT321" t="str">
        <f t="shared" si="249"/>
        <v/>
      </c>
      <c r="AU321" t="str">
        <f t="shared" si="250"/>
        <v/>
      </c>
      <c r="AV321" t="str">
        <f t="shared" si="251"/>
        <v/>
      </c>
      <c r="AW321" t="str">
        <f t="shared" si="252"/>
        <v/>
      </c>
      <c r="AX321" t="str">
        <f t="shared" si="253"/>
        <v>Irányítástechnika, mikrovezérlők (604, gépterem, web)</v>
      </c>
      <c r="AY321" s="2">
        <v>228</v>
      </c>
      <c r="AZ321" s="2">
        <v>3</v>
      </c>
      <c r="BA321" s="18">
        <f>VLOOKUP(AY321,segéd!$F$9:$G$38,2,FALSE)</f>
        <v>46081</v>
      </c>
      <c r="BB321" s="2" t="str">
        <f>VLOOKUP(AZ321,segéd!$F$1:$G$7,2,FALSE)</f>
        <v>11.30-13.00</v>
      </c>
      <c r="BC321" t="s">
        <v>127</v>
      </c>
      <c r="BD321" t="s">
        <v>179</v>
      </c>
      <c r="BE321" t="s">
        <v>164</v>
      </c>
      <c r="BG321" s="2">
        <v>604</v>
      </c>
      <c r="BH321" s="2" t="s">
        <v>220</v>
      </c>
      <c r="BI321" s="30" t="s">
        <v>1949</v>
      </c>
      <c r="BJ321" s="2">
        <f t="shared" si="254"/>
        <v>46</v>
      </c>
      <c r="BK321" s="2" t="str">
        <f>IF(BF321="","",VLOOKUP(BC321,segéd!O:P,2,FALSE))</f>
        <v/>
      </c>
      <c r="BL321" s="2">
        <f>IF(BG321="","",VLOOKUP(BC321,segéd!T:U,2,FALSE))</f>
        <v>46</v>
      </c>
      <c r="BM321" s="2"/>
      <c r="BN321" s="2"/>
      <c r="BO321" s="2"/>
      <c r="BP321" s="2"/>
      <c r="BQ321" s="2"/>
      <c r="BR321" s="2"/>
      <c r="BS321" s="2"/>
      <c r="BT321" s="2"/>
      <c r="BU321" s="2"/>
      <c r="BZ321" s="2"/>
      <c r="CA321" s="2"/>
      <c r="CD321" s="2"/>
      <c r="CE321" s="2"/>
      <c r="CF321" s="19"/>
      <c r="CG321" s="2"/>
      <c r="CJ321" s="2"/>
      <c r="CP321" s="2"/>
      <c r="CQ321" s="2">
        <v>59</v>
      </c>
      <c r="CR321" s="2"/>
      <c r="CS321" s="2"/>
      <c r="CU321" s="2"/>
      <c r="CV321" s="2"/>
      <c r="DA321" s="19"/>
    </row>
    <row r="322" spans="1:105" x14ac:dyDescent="0.3">
      <c r="A322" t="str">
        <f t="shared" si="204"/>
        <v>2283</v>
      </c>
      <c r="B322" t="str">
        <f t="shared" si="205"/>
        <v xml:space="preserve">Kémia és anyagismeret (web) </v>
      </c>
      <c r="C322" t="str">
        <f t="shared" si="206"/>
        <v>6012283</v>
      </c>
      <c r="D322" t="str">
        <f t="shared" si="207"/>
        <v>Kémia és anyagismeret (web) 90</v>
      </c>
      <c r="E322" t="str">
        <f t="shared" si="208"/>
        <v>Peredy Zoltán2283</v>
      </c>
      <c r="F322" s="24" t="str">
        <f t="shared" si="209"/>
        <v>Kémia és anyagismeret (Tb. 601, web)</v>
      </c>
      <c r="G322" t="str">
        <f t="shared" si="210"/>
        <v/>
      </c>
      <c r="H322" t="str">
        <f t="shared" si="211"/>
        <v/>
      </c>
      <c r="I322" t="str">
        <f t="shared" si="212"/>
        <v/>
      </c>
      <c r="J322" t="str">
        <f t="shared" si="213"/>
        <v/>
      </c>
      <c r="K322" t="str">
        <f t="shared" si="214"/>
        <v/>
      </c>
      <c r="L322" t="str">
        <f t="shared" si="215"/>
        <v/>
      </c>
      <c r="M322" t="str">
        <f t="shared" si="216"/>
        <v/>
      </c>
      <c r="N322" t="str">
        <f t="shared" si="217"/>
        <v/>
      </c>
      <c r="O322" t="str">
        <f t="shared" si="218"/>
        <v/>
      </c>
      <c r="P322" t="str">
        <f t="shared" si="219"/>
        <v/>
      </c>
      <c r="Q322" t="str">
        <f t="shared" si="220"/>
        <v/>
      </c>
      <c r="R322" t="str">
        <f t="shared" si="221"/>
        <v/>
      </c>
      <c r="S322" t="str">
        <f t="shared" si="222"/>
        <v/>
      </c>
      <c r="T322" t="str">
        <f t="shared" si="223"/>
        <v/>
      </c>
      <c r="U322" t="str">
        <f t="shared" si="224"/>
        <v/>
      </c>
      <c r="V322" t="str">
        <f t="shared" si="225"/>
        <v/>
      </c>
      <c r="W322" t="str">
        <f t="shared" si="226"/>
        <v/>
      </c>
      <c r="X322" t="str">
        <f t="shared" si="227"/>
        <v/>
      </c>
      <c r="Y322" t="str">
        <f t="shared" si="228"/>
        <v>Kémia és anyagismeret (, web)</v>
      </c>
      <c r="Z322" t="str">
        <f t="shared" si="229"/>
        <v/>
      </c>
      <c r="AA322" t="str">
        <f t="shared" si="230"/>
        <v/>
      </c>
      <c r="AB322" t="str">
        <f t="shared" si="231"/>
        <v>2283</v>
      </c>
      <c r="AC322" t="str">
        <f t="shared" si="232"/>
        <v>2283</v>
      </c>
      <c r="AD322" t="str">
        <f t="shared" si="233"/>
        <v/>
      </c>
      <c r="AE322" t="str">
        <f t="shared" si="234"/>
        <v/>
      </c>
      <c r="AF322" t="str">
        <f t="shared" si="235"/>
        <v/>
      </c>
      <c r="AG322" t="str">
        <f t="shared" si="236"/>
        <v/>
      </c>
      <c r="AH322" t="str">
        <f t="shared" si="237"/>
        <v/>
      </c>
      <c r="AI322" t="str">
        <f t="shared" si="238"/>
        <v/>
      </c>
      <c r="AJ322" t="str">
        <f t="shared" si="239"/>
        <v/>
      </c>
      <c r="AK322" t="str">
        <f t="shared" si="240"/>
        <v/>
      </c>
      <c r="AL322" t="str">
        <f t="shared" si="241"/>
        <v/>
      </c>
      <c r="AM322" t="str">
        <f t="shared" si="242"/>
        <v/>
      </c>
      <c r="AN322" t="str">
        <f t="shared" si="243"/>
        <v/>
      </c>
      <c r="AO322" t="str">
        <f t="shared" si="244"/>
        <v/>
      </c>
      <c r="AP322" t="str">
        <f t="shared" si="245"/>
        <v/>
      </c>
      <c r="AQ322" t="str">
        <f t="shared" si="246"/>
        <v/>
      </c>
      <c r="AR322" t="str">
        <f t="shared" si="247"/>
        <v/>
      </c>
      <c r="AS322" t="str">
        <f t="shared" si="248"/>
        <v/>
      </c>
      <c r="AT322" t="str">
        <f t="shared" si="249"/>
        <v/>
      </c>
      <c r="AU322" t="str">
        <f t="shared" si="250"/>
        <v/>
      </c>
      <c r="AV322" t="str">
        <f t="shared" si="251"/>
        <v/>
      </c>
      <c r="AW322" t="str">
        <f t="shared" si="252"/>
        <v/>
      </c>
      <c r="AX322" t="str">
        <f t="shared" si="253"/>
        <v>Kémia és anyagismeret (601, web)</v>
      </c>
      <c r="AY322" s="2">
        <v>228</v>
      </c>
      <c r="AZ322" s="2">
        <v>3</v>
      </c>
      <c r="BA322" s="18">
        <f>VLOOKUP(AY322,segéd!$F$9:$G$38,2,FALSE)</f>
        <v>46081</v>
      </c>
      <c r="BB322" s="2" t="str">
        <f>VLOOKUP(AZ322,segéd!$F$1:$G$7,2,FALSE)</f>
        <v>11.30-13.00</v>
      </c>
      <c r="BC322" t="s">
        <v>117</v>
      </c>
      <c r="BD322" s="20" t="s">
        <v>104</v>
      </c>
      <c r="BE322" t="s">
        <v>164</v>
      </c>
      <c r="BG322" s="2">
        <v>601</v>
      </c>
      <c r="BH322" s="2" t="s">
        <v>66</v>
      </c>
      <c r="BI322" s="30" t="s">
        <v>2007</v>
      </c>
      <c r="BJ322" s="2">
        <f t="shared" si="254"/>
        <v>90</v>
      </c>
      <c r="BK322" s="2" t="str">
        <f>IF(BF322="","",VLOOKUP(BC322,segéd!O:P,2,FALSE))</f>
        <v/>
      </c>
      <c r="BL322" s="2">
        <f>IF(BG322="","",VLOOKUP(BC322,segéd!T:U,2,FALSE))</f>
        <v>90</v>
      </c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G322" s="2">
        <v>59</v>
      </c>
      <c r="CH322" s="2">
        <v>57</v>
      </c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Y322" s="2"/>
    </row>
    <row r="323" spans="1:105" x14ac:dyDescent="0.3">
      <c r="A323" t="str">
        <f t="shared" ref="A323:A386" si="255">CONCATENATE(BF323,AY323,AZ323)</f>
        <v>2172283</v>
      </c>
      <c r="B323" t="str">
        <f t="shared" ref="B323:B386" si="256">CONCATENATE(BC323,IF(BH323="","",CONCATENATE(" (",BH323,")"))," ",BK323)</f>
        <v>Marketingtervezés (Tb.-ről web) 40</v>
      </c>
      <c r="C323" t="str">
        <f t="shared" ref="C323:C386" si="257">CONCATENATE(BG323,AY323,AZ323)</f>
        <v>2152283</v>
      </c>
      <c r="D323" t="str">
        <f t="shared" ref="D323:D386" si="258">CONCATENATE(BC323,IF(BH323="","",CONCATENATE(" (",BH323,")"))," ",BL323)</f>
        <v>Marketingtervezés (Tb.-ről web) 53</v>
      </c>
      <c r="E323" t="str">
        <f t="shared" ref="E323:E386" si="259">CONCATENATE(BD323,AY323,AZ323)</f>
        <v>Nagy Róbert2283</v>
      </c>
      <c r="F323" s="24" t="str">
        <f t="shared" ref="F323:F386" si="260">CONCATENATE(BC323," (",IF(OR(BF323="",BH323="Tb.-ről web",BH323="gépterem, Tb.-ről web"),"",CONCATENATE("Bp. ",BF323)),IF(OR(BG323="",BH323="Bp.-ről web",BH323="gépterem, Bp.-ről web"),"",CONCATENATE("Tb. ",BG323)),IF(BH323="","",CONCATENATE(", ",BH323)),")")</f>
        <v>Marketingtervezés (Tb. 215, Tb.-ről web)</v>
      </c>
      <c r="G323" t="str">
        <f t="shared" ref="G323:G386" si="261">IF(BM323="","",CONCATENATE($AY323,$AZ323))</f>
        <v/>
      </c>
      <c r="H323" t="str">
        <f t="shared" ref="H323:H386" si="262">IF(BN323="","",CONCATENATE($AY323,$AZ323))</f>
        <v/>
      </c>
      <c r="I323" t="str">
        <f t="shared" ref="I323:I386" si="263">IF(BO323="","",CONCATENATE($AY323,$AZ323))</f>
        <v/>
      </c>
      <c r="J323" t="str">
        <f t="shared" ref="J323:J386" si="264">IF(BP323="","",CONCATENATE($AY323,$AZ323))</f>
        <v/>
      </c>
      <c r="K323" t="str">
        <f t="shared" ref="K323:K386" si="265">IF(BQ323="","",CONCATENATE($AY323,$AZ323))</f>
        <v/>
      </c>
      <c r="L323" t="str">
        <f t="shared" ref="L323:L386" si="266">IF(BR323="","",CONCATENATE($AY323,$AZ323))</f>
        <v/>
      </c>
      <c r="M323" t="str">
        <f t="shared" ref="M323:M386" si="267">IF(BS323="","",CONCATENATE($AY323,$AZ323))</f>
        <v/>
      </c>
      <c r="N323" t="str">
        <f t="shared" ref="N323:N386" si="268">IF(BT323="","",CONCATENATE($AY323,$AZ323))</f>
        <v/>
      </c>
      <c r="O323" t="str">
        <f t="shared" ref="O323:O386" si="269">IF(BU323="","",CONCATENATE($AY323,$AZ323))</f>
        <v/>
      </c>
      <c r="P323" t="str">
        <f t="shared" ref="P323:P386" si="270">IF(BV323="","",CONCATENATE($AY323,$AZ323))</f>
        <v/>
      </c>
      <c r="Q323" t="str">
        <f t="shared" ref="Q323:Q386" si="271">IF(BW323="","",CONCATENATE($AY323,$AZ323))</f>
        <v/>
      </c>
      <c r="R323" t="str">
        <f t="shared" ref="R323:R386" si="272">IF(BX323="","",CONCATENATE($AY323,$AZ323))</f>
        <v/>
      </c>
      <c r="S323" t="str">
        <f t="shared" ref="S323:S386" si="273">IF(BY323="","",CONCATENATE($AY323,$AZ323))</f>
        <v/>
      </c>
      <c r="T323" t="str">
        <f t="shared" ref="T323:T386" si="274">IF(BZ323="","",CONCATENATE($AY323,$AZ323))</f>
        <v>2283</v>
      </c>
      <c r="U323" t="str">
        <f t="shared" ref="U323:U386" si="275">IF(CA323="","",CONCATENATE($AY323,$AZ323))</f>
        <v>2283</v>
      </c>
      <c r="V323" t="str">
        <f t="shared" ref="V323:V386" si="276">IF(CB323="","",CONCATENATE($AY323,$AZ323))</f>
        <v>2283</v>
      </c>
      <c r="W323" t="str">
        <f t="shared" ref="W323:W386" si="277">IF(CC323="","",CONCATENATE($AY323,$AZ323))</f>
        <v>2283</v>
      </c>
      <c r="X323" t="str">
        <f t="shared" ref="X323:X386" si="278">IF(CD323="","",CONCATENATE($AY323,$AZ323))</f>
        <v>2283</v>
      </c>
      <c r="Y323" t="str">
        <f t="shared" ref="Y323:Y386" si="279">CONCATENATE(BC323," (",BF323,IF(BH323="","",CONCATENATE(", ",BH323)),")")</f>
        <v>Marketingtervezés (217, Tb.-ről web)</v>
      </c>
      <c r="Z323" t="str">
        <f t="shared" ref="Z323:Z386" si="280">IF(CE323="","",CONCATENATE($AY323,$AZ323))</f>
        <v/>
      </c>
      <c r="AA323" t="str">
        <f t="shared" ref="AA323:AA386" si="281">IF(CF323="","",CONCATENATE($AY323,$AZ323))</f>
        <v/>
      </c>
      <c r="AB323" t="str">
        <f t="shared" ref="AB323:AB386" si="282">IF(CG323="","",CONCATENATE($AY323,$AZ323))</f>
        <v/>
      </c>
      <c r="AC323" t="str">
        <f t="shared" ref="AC323:AC386" si="283">IF(CH323="","",CONCATENATE($AY323,$AZ323))</f>
        <v/>
      </c>
      <c r="AD323" t="str">
        <f t="shared" ref="AD323:AD386" si="284">IF(CI323="","",CONCATENATE($AY323,$AZ323))</f>
        <v/>
      </c>
      <c r="AE323" t="str">
        <f t="shared" ref="AE323:AE386" si="285">IF(CJ323="","",CONCATENATE($AY323,$AZ323))</f>
        <v/>
      </c>
      <c r="AF323" t="str">
        <f t="shared" ref="AF323:AF386" si="286">IF(CK323="","",CONCATENATE($AY323,$AZ323))</f>
        <v/>
      </c>
      <c r="AG323" t="str">
        <f t="shared" ref="AG323:AG386" si="287">IF(CL323="","",CONCATENATE($AY323,$AZ323))</f>
        <v/>
      </c>
      <c r="AH323" t="str">
        <f t="shared" ref="AH323:AH386" si="288">IF(CM323="","",CONCATENATE($AY323,$AZ323))</f>
        <v/>
      </c>
      <c r="AI323" t="str">
        <f t="shared" ref="AI323:AI386" si="289">IF(CN323="","",CONCATENATE($AY323,$AZ323))</f>
        <v/>
      </c>
      <c r="AJ323" t="str">
        <f t="shared" ref="AJ323:AJ386" si="290">IF(CO323="","",CONCATENATE($AY323,$AZ323))</f>
        <v/>
      </c>
      <c r="AK323" t="str">
        <f t="shared" ref="AK323:AK386" si="291">IF(CP323="","",CONCATENATE($AY323,$AZ323))</f>
        <v/>
      </c>
      <c r="AL323" t="str">
        <f t="shared" ref="AL323:AL386" si="292">IF(CQ323="","",CONCATENATE($AY323,$AZ323))</f>
        <v/>
      </c>
      <c r="AM323" t="str">
        <f t="shared" ref="AM323:AM386" si="293">IF(CR323="","",CONCATENATE($AY323,$AZ323))</f>
        <v>2283</v>
      </c>
      <c r="AN323" t="str">
        <f t="shared" ref="AN323:AN386" si="294">IF(CS323="","",CONCATENATE($AY323,$AZ323))</f>
        <v>2283</v>
      </c>
      <c r="AO323" t="str">
        <f t="shared" ref="AO323:AO386" si="295">IF(CT323="","",CONCATENATE($AY323,$AZ323))</f>
        <v>2283</v>
      </c>
      <c r="AP323" t="str">
        <f t="shared" ref="AP323:AP386" si="296">IF(CU323="","",CONCATENATE($AY323,$AZ323))</f>
        <v>2283</v>
      </c>
      <c r="AQ323" t="str">
        <f t="shared" ref="AQ323:AQ386" si="297">IF(CV323="","",CONCATENATE($AY323,$AZ323))</f>
        <v>2283</v>
      </c>
      <c r="AR323" t="str">
        <f t="shared" ref="AR323:AR386" si="298">IF(CW323="","",CONCATENATE($AY323,$AZ323))</f>
        <v/>
      </c>
      <c r="AS323" t="str">
        <f t="shared" ref="AS323:AS386" si="299">IF(CX323="","",CONCATENATE($AY323,$AZ323))</f>
        <v/>
      </c>
      <c r="AT323" t="str">
        <f t="shared" ref="AT323:AT386" si="300">IF(CY323="","",CONCATENATE($AY323,$AZ323))</f>
        <v/>
      </c>
      <c r="AU323" t="str">
        <f t="shared" ref="AU323:AU386" si="301">IF(CZ323="","",CONCATENATE($AY323,$AZ323))</f>
        <v/>
      </c>
      <c r="AV323" t="str">
        <f t="shared" ref="AV323:AV386" si="302">IF(DA323="","",CONCATENATE($AY323,$AZ323))</f>
        <v/>
      </c>
      <c r="AW323" t="str">
        <f t="shared" ref="AW323:AW386" si="303">IF(DB323="","",CONCATENATE($AY323,$AZ323))</f>
        <v/>
      </c>
      <c r="AX323" t="str">
        <f t="shared" ref="AX323:AX386" si="304">CONCATENATE(BC323," (",BG323,IF(BH323="","",CONCATENATE(", ",BH323)),")")</f>
        <v>Marketingtervezés (215, Tb.-ről web)</v>
      </c>
      <c r="AY323" s="2">
        <v>228</v>
      </c>
      <c r="AZ323" s="2">
        <v>3</v>
      </c>
      <c r="BA323" s="18">
        <f>VLOOKUP(AY323,segéd!$F$9:$G$38,2,FALSE)</f>
        <v>46081</v>
      </c>
      <c r="BB323" s="2" t="str">
        <f>VLOOKUP(AZ323,segéd!$F$1:$G$7,2,FALSE)</f>
        <v>11.30-13.00</v>
      </c>
      <c r="BC323" t="s">
        <v>172</v>
      </c>
      <c r="BD323" t="s">
        <v>430</v>
      </c>
      <c r="BE323" t="s">
        <v>167</v>
      </c>
      <c r="BF323" s="19">
        <v>217</v>
      </c>
      <c r="BG323" s="2">
        <v>215</v>
      </c>
      <c r="BH323" s="19" t="s">
        <v>76</v>
      </c>
      <c r="BI323" s="30" t="s">
        <v>2003</v>
      </c>
      <c r="BJ323" s="2">
        <f t="shared" ref="BJ323:BJ386" si="305">SUM(BK323:BL323)</f>
        <v>93</v>
      </c>
      <c r="BK323" s="2">
        <f>IF(BF323="","",VLOOKUP(BC323,segéd!O:P,2,FALSE))</f>
        <v>40</v>
      </c>
      <c r="BL323" s="2">
        <f>IF(BG323="","",VLOOKUP(BC323,segéd!T:U,2,FALSE))</f>
        <v>53</v>
      </c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>
        <v>12</v>
      </c>
      <c r="CA323" s="2">
        <v>7</v>
      </c>
      <c r="CB323" s="2">
        <v>5</v>
      </c>
      <c r="CC323" s="2">
        <v>8</v>
      </c>
      <c r="CD323" s="2">
        <v>3</v>
      </c>
      <c r="CE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R323" s="2">
        <v>21</v>
      </c>
      <c r="CS323" s="2">
        <v>17</v>
      </c>
      <c r="CT323" s="2">
        <v>6</v>
      </c>
      <c r="CU323" s="2">
        <v>6</v>
      </c>
      <c r="CV323" s="2">
        <v>7</v>
      </c>
      <c r="CY323" s="2"/>
    </row>
    <row r="324" spans="1:105" x14ac:dyDescent="0.3">
      <c r="A324" t="str">
        <f t="shared" si="255"/>
        <v>2283</v>
      </c>
      <c r="B324" t="str">
        <f t="shared" si="256"/>
        <v xml:space="preserve">Műszaki szaknyelv II. (angol), 1. csop. </v>
      </c>
      <c r="C324" t="str">
        <f t="shared" si="257"/>
        <v>2132283</v>
      </c>
      <c r="D324" t="str">
        <f t="shared" si="258"/>
        <v>Műszaki szaknyelv II. (angol), 1. csop. 19</v>
      </c>
      <c r="E324" t="str">
        <f t="shared" si="259"/>
        <v>Gellért Judit2283</v>
      </c>
      <c r="F324" s="24" t="str">
        <f t="shared" si="260"/>
        <v>Műszaki szaknyelv II. (angol), 1. csop. (Tb. 213)</v>
      </c>
      <c r="G324" t="str">
        <f t="shared" si="261"/>
        <v/>
      </c>
      <c r="H324" t="str">
        <f t="shared" si="262"/>
        <v/>
      </c>
      <c r="I324" t="str">
        <f t="shared" si="263"/>
        <v/>
      </c>
      <c r="J324" t="str">
        <f t="shared" si="264"/>
        <v/>
      </c>
      <c r="K324" t="str">
        <f t="shared" si="265"/>
        <v/>
      </c>
      <c r="L324" t="str">
        <f t="shared" si="266"/>
        <v/>
      </c>
      <c r="M324" t="str">
        <f t="shared" si="267"/>
        <v/>
      </c>
      <c r="N324" t="str">
        <f t="shared" si="268"/>
        <v/>
      </c>
      <c r="O324" t="str">
        <f t="shared" si="269"/>
        <v/>
      </c>
      <c r="P324" t="str">
        <f t="shared" si="270"/>
        <v/>
      </c>
      <c r="Q324" t="str">
        <f t="shared" si="271"/>
        <v/>
      </c>
      <c r="R324" t="str">
        <f t="shared" si="272"/>
        <v/>
      </c>
      <c r="S324" t="str">
        <f t="shared" si="273"/>
        <v/>
      </c>
      <c r="T324" t="str">
        <f t="shared" si="274"/>
        <v/>
      </c>
      <c r="U324" t="str">
        <f t="shared" si="275"/>
        <v/>
      </c>
      <c r="V324" t="str">
        <f t="shared" si="276"/>
        <v/>
      </c>
      <c r="W324" t="str">
        <f t="shared" si="277"/>
        <v/>
      </c>
      <c r="X324" t="str">
        <f t="shared" si="278"/>
        <v/>
      </c>
      <c r="Y324" t="str">
        <f t="shared" si="279"/>
        <v>Műszaki szaknyelv II. (angol), 1. csop. ()</v>
      </c>
      <c r="Z324" t="str">
        <f t="shared" si="280"/>
        <v/>
      </c>
      <c r="AA324" t="str">
        <f t="shared" si="281"/>
        <v/>
      </c>
      <c r="AB324" t="str">
        <f t="shared" si="282"/>
        <v/>
      </c>
      <c r="AC324" t="str">
        <f t="shared" si="283"/>
        <v/>
      </c>
      <c r="AD324" t="str">
        <f t="shared" si="284"/>
        <v/>
      </c>
      <c r="AE324" t="str">
        <f t="shared" si="285"/>
        <v/>
      </c>
      <c r="AF324" t="str">
        <f t="shared" si="286"/>
        <v/>
      </c>
      <c r="AG324" t="str">
        <f t="shared" si="287"/>
        <v/>
      </c>
      <c r="AH324" t="str">
        <f t="shared" si="288"/>
        <v/>
      </c>
      <c r="AI324" t="str">
        <f t="shared" si="289"/>
        <v/>
      </c>
      <c r="AJ324" t="str">
        <f t="shared" si="290"/>
        <v/>
      </c>
      <c r="AK324" t="str">
        <f t="shared" si="291"/>
        <v>2283</v>
      </c>
      <c r="AL324" t="str">
        <f t="shared" si="292"/>
        <v/>
      </c>
      <c r="AM324" t="str">
        <f t="shared" si="293"/>
        <v/>
      </c>
      <c r="AN324" t="str">
        <f t="shared" si="294"/>
        <v/>
      </c>
      <c r="AO324" t="str">
        <f t="shared" si="295"/>
        <v/>
      </c>
      <c r="AP324" t="str">
        <f t="shared" si="296"/>
        <v/>
      </c>
      <c r="AQ324" t="str">
        <f t="shared" si="297"/>
        <v/>
      </c>
      <c r="AR324" t="str">
        <f t="shared" si="298"/>
        <v/>
      </c>
      <c r="AS324" t="str">
        <f t="shared" si="299"/>
        <v/>
      </c>
      <c r="AT324" t="str">
        <f t="shared" si="300"/>
        <v/>
      </c>
      <c r="AU324" t="str">
        <f t="shared" si="301"/>
        <v/>
      </c>
      <c r="AV324" t="str">
        <f t="shared" si="302"/>
        <v/>
      </c>
      <c r="AW324" t="str">
        <f t="shared" si="303"/>
        <v/>
      </c>
      <c r="AX324" t="str">
        <f t="shared" si="304"/>
        <v>Műszaki szaknyelv II. (angol), 1. csop. (213)</v>
      </c>
      <c r="AY324" s="2">
        <v>228</v>
      </c>
      <c r="AZ324" s="2">
        <v>3</v>
      </c>
      <c r="BA324" s="18">
        <f>VLOOKUP(AY324,segéd!$F$9:$G$38,2,FALSE)</f>
        <v>46081</v>
      </c>
      <c r="BB324" s="2" t="str">
        <f>VLOOKUP(AZ324,segéd!$F$1:$G$7,2,FALSE)</f>
        <v>11.30-13.00</v>
      </c>
      <c r="BC324" t="s">
        <v>295</v>
      </c>
      <c r="BD324" t="s">
        <v>308</v>
      </c>
      <c r="BE324" t="s">
        <v>164</v>
      </c>
      <c r="BG324" s="2">
        <v>213</v>
      </c>
      <c r="BJ324" s="2">
        <f t="shared" si="305"/>
        <v>19</v>
      </c>
      <c r="BK324" s="2" t="str">
        <f>IF(BF324="","",VLOOKUP(BC324,segéd!O:P,2,FALSE))</f>
        <v/>
      </c>
      <c r="BL324" s="2">
        <f>IF(BG324="","",VLOOKUP(BC324,segéd!T:U,2,FALSE))</f>
        <v>19</v>
      </c>
      <c r="BM324" s="2"/>
      <c r="BN324" s="2"/>
      <c r="BO324" s="2"/>
      <c r="BP324" s="2"/>
      <c r="BQ324" s="2"/>
      <c r="BR324" s="2"/>
      <c r="BS324" s="2"/>
      <c r="BT324" s="2"/>
      <c r="BU324" s="2"/>
      <c r="BZ324" s="2"/>
      <c r="CA324" s="2"/>
      <c r="CD324" s="2"/>
      <c r="CE324" s="2"/>
      <c r="CF324" s="19"/>
      <c r="CG324" s="2"/>
      <c r="CJ324" s="2"/>
      <c r="CP324" s="2">
        <v>23</v>
      </c>
      <c r="CQ324" s="2"/>
      <c r="CR324" s="2"/>
      <c r="CS324" s="2"/>
      <c r="CU324" s="2"/>
      <c r="CV324" s="2"/>
      <c r="DA324" s="19"/>
    </row>
    <row r="325" spans="1:105" x14ac:dyDescent="0.3">
      <c r="A325" t="str">
        <f t="shared" si="255"/>
        <v>2283</v>
      </c>
      <c r="B325" t="str">
        <f t="shared" si="256"/>
        <v xml:space="preserve">Műszaki szaknyelv II. (angol), 2. csop. </v>
      </c>
      <c r="C325" t="str">
        <f t="shared" si="257"/>
        <v>4082283</v>
      </c>
      <c r="D325" t="str">
        <f t="shared" si="258"/>
        <v>Műszaki szaknyelv II. (angol), 2. csop. 19</v>
      </c>
      <c r="E325" t="str">
        <f t="shared" si="259"/>
        <v>Nagy Mónika2283</v>
      </c>
      <c r="F325" s="24" t="str">
        <f t="shared" si="260"/>
        <v>Műszaki szaknyelv II. (angol), 2. csop. (Tb. 408)</v>
      </c>
      <c r="G325" t="str">
        <f t="shared" si="261"/>
        <v/>
      </c>
      <c r="H325" t="str">
        <f t="shared" si="262"/>
        <v/>
      </c>
      <c r="I325" t="str">
        <f t="shared" si="263"/>
        <v/>
      </c>
      <c r="J325" t="str">
        <f t="shared" si="264"/>
        <v/>
      </c>
      <c r="K325" t="str">
        <f t="shared" si="265"/>
        <v/>
      </c>
      <c r="L325" t="str">
        <f t="shared" si="266"/>
        <v/>
      </c>
      <c r="M325" t="str">
        <f t="shared" si="267"/>
        <v/>
      </c>
      <c r="N325" t="str">
        <f t="shared" si="268"/>
        <v/>
      </c>
      <c r="O325" t="str">
        <f t="shared" si="269"/>
        <v/>
      </c>
      <c r="P325" t="str">
        <f t="shared" si="270"/>
        <v/>
      </c>
      <c r="Q325" t="str">
        <f t="shared" si="271"/>
        <v/>
      </c>
      <c r="R325" t="str">
        <f t="shared" si="272"/>
        <v/>
      </c>
      <c r="S325" t="str">
        <f t="shared" si="273"/>
        <v/>
      </c>
      <c r="T325" t="str">
        <f t="shared" si="274"/>
        <v/>
      </c>
      <c r="U325" t="str">
        <f t="shared" si="275"/>
        <v/>
      </c>
      <c r="V325" t="str">
        <f t="shared" si="276"/>
        <v/>
      </c>
      <c r="W325" t="str">
        <f t="shared" si="277"/>
        <v/>
      </c>
      <c r="X325" t="str">
        <f t="shared" si="278"/>
        <v/>
      </c>
      <c r="Y325" t="str">
        <f t="shared" si="279"/>
        <v>Műszaki szaknyelv II. (angol), 2. csop. ()</v>
      </c>
      <c r="Z325" t="str">
        <f t="shared" si="280"/>
        <v/>
      </c>
      <c r="AA325" t="str">
        <f t="shared" si="281"/>
        <v/>
      </c>
      <c r="AB325" t="str">
        <f t="shared" si="282"/>
        <v/>
      </c>
      <c r="AC325" t="str">
        <f t="shared" si="283"/>
        <v/>
      </c>
      <c r="AD325" t="str">
        <f t="shared" si="284"/>
        <v/>
      </c>
      <c r="AE325" t="str">
        <f t="shared" si="285"/>
        <v/>
      </c>
      <c r="AF325" t="str">
        <f t="shared" si="286"/>
        <v/>
      </c>
      <c r="AG325" t="str">
        <f t="shared" si="287"/>
        <v/>
      </c>
      <c r="AH325" t="str">
        <f t="shared" si="288"/>
        <v/>
      </c>
      <c r="AI325" t="str">
        <f t="shared" si="289"/>
        <v/>
      </c>
      <c r="AJ325" t="str">
        <f t="shared" si="290"/>
        <v/>
      </c>
      <c r="AK325" t="str">
        <f t="shared" si="291"/>
        <v>2283</v>
      </c>
      <c r="AL325" t="str">
        <f t="shared" si="292"/>
        <v/>
      </c>
      <c r="AM325" t="str">
        <f t="shared" si="293"/>
        <v/>
      </c>
      <c r="AN325" t="str">
        <f t="shared" si="294"/>
        <v/>
      </c>
      <c r="AO325" t="str">
        <f t="shared" si="295"/>
        <v/>
      </c>
      <c r="AP325" t="str">
        <f t="shared" si="296"/>
        <v/>
      </c>
      <c r="AQ325" t="str">
        <f t="shared" si="297"/>
        <v/>
      </c>
      <c r="AR325" t="str">
        <f t="shared" si="298"/>
        <v/>
      </c>
      <c r="AS325" t="str">
        <f t="shared" si="299"/>
        <v/>
      </c>
      <c r="AT325" t="str">
        <f t="shared" si="300"/>
        <v/>
      </c>
      <c r="AU325" t="str">
        <f t="shared" si="301"/>
        <v/>
      </c>
      <c r="AV325" t="str">
        <f t="shared" si="302"/>
        <v/>
      </c>
      <c r="AW325" t="str">
        <f t="shared" si="303"/>
        <v/>
      </c>
      <c r="AX325" t="str">
        <f t="shared" si="304"/>
        <v>Műszaki szaknyelv II. (angol), 2. csop. (408)</v>
      </c>
      <c r="AY325" s="2">
        <v>228</v>
      </c>
      <c r="AZ325" s="2">
        <v>3</v>
      </c>
      <c r="BA325" s="18">
        <f>VLOOKUP(AY325,segéd!$F$9:$G$38,2,FALSE)</f>
        <v>46081</v>
      </c>
      <c r="BB325" s="2" t="str">
        <f>VLOOKUP(AZ325,segéd!$F$1:$G$7,2,FALSE)</f>
        <v>11.30-13.00</v>
      </c>
      <c r="BC325" t="s">
        <v>296</v>
      </c>
      <c r="BD325" t="s">
        <v>441</v>
      </c>
      <c r="BE325" t="s">
        <v>164</v>
      </c>
      <c r="BG325" s="2">
        <v>408</v>
      </c>
      <c r="BJ325" s="2">
        <f t="shared" si="305"/>
        <v>19</v>
      </c>
      <c r="BK325" s="2" t="str">
        <f>IF(BF325="","",VLOOKUP(BC325,segéd!O:P,2,FALSE))</f>
        <v/>
      </c>
      <c r="BL325" s="2">
        <f>IF(BG325="","",VLOOKUP(BC325,segéd!T:U,2,FALSE))</f>
        <v>19</v>
      </c>
      <c r="BM325" s="2"/>
      <c r="BN325" s="2"/>
      <c r="BO325" s="2"/>
      <c r="BP325" s="2"/>
      <c r="BQ325" s="2"/>
      <c r="BR325" s="2"/>
      <c r="BS325" s="2"/>
      <c r="BT325" s="2"/>
      <c r="BU325" s="2"/>
      <c r="BZ325" s="2"/>
      <c r="CA325" s="2"/>
      <c r="CD325" s="2"/>
      <c r="CE325" s="2"/>
      <c r="CF325" s="19"/>
      <c r="CG325" s="2"/>
      <c r="CJ325" s="2"/>
      <c r="CP325" s="2">
        <v>20</v>
      </c>
      <c r="CQ325" s="2"/>
      <c r="CR325" s="2"/>
      <c r="CS325" s="2"/>
      <c r="CU325" s="2"/>
      <c r="CV325" s="2"/>
      <c r="DA325" s="19"/>
    </row>
    <row r="326" spans="1:105" x14ac:dyDescent="0.3">
      <c r="A326" t="str">
        <f t="shared" si="255"/>
        <v>2283</v>
      </c>
      <c r="B326" t="str">
        <f t="shared" si="256"/>
        <v xml:space="preserve">Robottechnika </v>
      </c>
      <c r="C326" t="str">
        <f t="shared" si="257"/>
        <v>22283</v>
      </c>
      <c r="D326" t="str">
        <f t="shared" si="258"/>
        <v>Robottechnika 10</v>
      </c>
      <c r="E326" t="str">
        <f t="shared" si="259"/>
        <v>Vavra Gábor2283</v>
      </c>
      <c r="F326" s="24" t="str">
        <f t="shared" si="260"/>
        <v>Robottechnika (Tb. 2)</v>
      </c>
      <c r="G326" t="str">
        <f t="shared" si="261"/>
        <v/>
      </c>
      <c r="H326" t="str">
        <f t="shared" si="262"/>
        <v/>
      </c>
      <c r="I326" t="str">
        <f t="shared" si="263"/>
        <v/>
      </c>
      <c r="J326" t="str">
        <f t="shared" si="264"/>
        <v/>
      </c>
      <c r="K326" t="str">
        <f t="shared" si="265"/>
        <v/>
      </c>
      <c r="L326" t="str">
        <f t="shared" si="266"/>
        <v/>
      </c>
      <c r="M326" t="str">
        <f t="shared" si="267"/>
        <v/>
      </c>
      <c r="N326" t="str">
        <f t="shared" si="268"/>
        <v/>
      </c>
      <c r="O326" t="str">
        <f t="shared" si="269"/>
        <v/>
      </c>
      <c r="P326" t="str">
        <f t="shared" si="270"/>
        <v/>
      </c>
      <c r="Q326" t="str">
        <f t="shared" si="271"/>
        <v/>
      </c>
      <c r="R326" t="str">
        <f t="shared" si="272"/>
        <v/>
      </c>
      <c r="S326" t="str">
        <f t="shared" si="273"/>
        <v/>
      </c>
      <c r="T326" t="str">
        <f t="shared" si="274"/>
        <v/>
      </c>
      <c r="U326" t="str">
        <f t="shared" si="275"/>
        <v/>
      </c>
      <c r="V326" t="str">
        <f t="shared" si="276"/>
        <v/>
      </c>
      <c r="W326" t="str">
        <f t="shared" si="277"/>
        <v/>
      </c>
      <c r="X326" t="str">
        <f t="shared" si="278"/>
        <v/>
      </c>
      <c r="Y326" t="str">
        <f t="shared" si="279"/>
        <v>Robottechnika ()</v>
      </c>
      <c r="Z326" t="str">
        <f t="shared" si="280"/>
        <v/>
      </c>
      <c r="AA326" t="str">
        <f t="shared" si="281"/>
        <v/>
      </c>
      <c r="AB326" t="str">
        <f t="shared" si="282"/>
        <v/>
      </c>
      <c r="AC326" t="str">
        <f t="shared" si="283"/>
        <v/>
      </c>
      <c r="AD326" t="str">
        <f t="shared" si="284"/>
        <v/>
      </c>
      <c r="AE326" t="str">
        <f t="shared" si="285"/>
        <v/>
      </c>
      <c r="AF326" t="str">
        <f t="shared" si="286"/>
        <v/>
      </c>
      <c r="AG326" t="str">
        <f t="shared" si="287"/>
        <v/>
      </c>
      <c r="AH326" t="str">
        <f t="shared" si="288"/>
        <v/>
      </c>
      <c r="AI326" t="str">
        <f t="shared" si="289"/>
        <v/>
      </c>
      <c r="AJ326" t="str">
        <f t="shared" si="290"/>
        <v/>
      </c>
      <c r="AK326" t="str">
        <f t="shared" si="291"/>
        <v/>
      </c>
      <c r="AL326" t="str">
        <f t="shared" si="292"/>
        <v/>
      </c>
      <c r="AM326" t="str">
        <f t="shared" si="293"/>
        <v/>
      </c>
      <c r="AN326" t="str">
        <f t="shared" si="294"/>
        <v/>
      </c>
      <c r="AO326" t="str">
        <f t="shared" si="295"/>
        <v/>
      </c>
      <c r="AP326" t="str">
        <f t="shared" si="296"/>
        <v/>
      </c>
      <c r="AQ326" t="str">
        <f t="shared" si="297"/>
        <v/>
      </c>
      <c r="AR326" t="str">
        <f t="shared" si="298"/>
        <v/>
      </c>
      <c r="AS326" t="str">
        <f t="shared" si="299"/>
        <v/>
      </c>
      <c r="AT326" t="str">
        <f t="shared" si="300"/>
        <v/>
      </c>
      <c r="AU326" t="str">
        <f t="shared" si="301"/>
        <v/>
      </c>
      <c r="AV326" t="str">
        <f t="shared" si="302"/>
        <v>2283</v>
      </c>
      <c r="AW326" t="str">
        <f t="shared" si="303"/>
        <v/>
      </c>
      <c r="AX326" t="str">
        <f t="shared" si="304"/>
        <v>Robottechnika (2)</v>
      </c>
      <c r="AY326" s="2">
        <v>228</v>
      </c>
      <c r="AZ326" s="2">
        <v>3</v>
      </c>
      <c r="BA326" s="18">
        <f>VLOOKUP(AY326,segéd!$F$9:$G$38,2,FALSE)</f>
        <v>46081</v>
      </c>
      <c r="BB326" s="2" t="str">
        <f>VLOOKUP(AZ326,segéd!$F$1:$G$7,2,FALSE)</f>
        <v>11.30-13.00</v>
      </c>
      <c r="BC326" t="s">
        <v>300</v>
      </c>
      <c r="BD326" s="20" t="s">
        <v>424</v>
      </c>
      <c r="BE326" t="s">
        <v>164</v>
      </c>
      <c r="BG326" s="2">
        <v>2</v>
      </c>
      <c r="BJ326" s="2">
        <f t="shared" si="305"/>
        <v>10</v>
      </c>
      <c r="BK326" s="2" t="str">
        <f>IF(BF326="","",VLOOKUP(BC326,segéd!O:P,2,FALSE))</f>
        <v/>
      </c>
      <c r="BL326" s="2">
        <f>IF(BG326="","",VLOOKUP(BC326,segéd!T:U,2,FALSE))</f>
        <v>10</v>
      </c>
      <c r="BM326" s="2"/>
      <c r="BN326" s="2"/>
      <c r="BO326" s="2"/>
      <c r="BP326" s="2"/>
      <c r="BQ326" s="2"/>
      <c r="BR326" s="2"/>
      <c r="BS326" s="2"/>
      <c r="BT326" s="2"/>
      <c r="BU326" s="2"/>
      <c r="CA326" s="2"/>
      <c r="CD326" s="2"/>
      <c r="CE326" s="2"/>
      <c r="CF326" s="19"/>
      <c r="CG326" s="2"/>
      <c r="CP326" s="2"/>
      <c r="CR326" s="2"/>
      <c r="CS326" s="2"/>
      <c r="CU326" s="2"/>
      <c r="CV326" s="2"/>
      <c r="DA326" s="19">
        <v>13</v>
      </c>
    </row>
    <row r="327" spans="1:105" x14ac:dyDescent="0.3">
      <c r="A327" t="str">
        <f t="shared" si="255"/>
        <v>2052283</v>
      </c>
      <c r="B327" t="str">
        <f t="shared" si="256"/>
        <v>Strat. men. a marketingben (web) 9</v>
      </c>
      <c r="C327" t="str">
        <f t="shared" si="257"/>
        <v>2283</v>
      </c>
      <c r="D327" t="str">
        <f t="shared" si="258"/>
        <v xml:space="preserve">Strat. men. a marketingben (web) </v>
      </c>
      <c r="E327" t="str">
        <f t="shared" si="259"/>
        <v>Gaál Béla2283</v>
      </c>
      <c r="F327" s="24" t="str">
        <f t="shared" si="260"/>
        <v>Strat. men. a marketingben (Bp. 205, web)</v>
      </c>
      <c r="G327" t="str">
        <f t="shared" si="261"/>
        <v/>
      </c>
      <c r="H327" t="str">
        <f t="shared" si="262"/>
        <v/>
      </c>
      <c r="I327" t="str">
        <f t="shared" si="263"/>
        <v/>
      </c>
      <c r="J327" t="str">
        <f t="shared" si="264"/>
        <v>2283</v>
      </c>
      <c r="K327" t="str">
        <f t="shared" si="265"/>
        <v/>
      </c>
      <c r="L327" t="str">
        <f t="shared" si="266"/>
        <v/>
      </c>
      <c r="M327" t="str">
        <f t="shared" si="267"/>
        <v/>
      </c>
      <c r="N327" t="str">
        <f t="shared" si="268"/>
        <v/>
      </c>
      <c r="O327" t="str">
        <f t="shared" si="269"/>
        <v/>
      </c>
      <c r="P327" t="str">
        <f t="shared" si="270"/>
        <v/>
      </c>
      <c r="Q327" t="str">
        <f t="shared" si="271"/>
        <v/>
      </c>
      <c r="R327" t="str">
        <f t="shared" si="272"/>
        <v/>
      </c>
      <c r="S327" t="str">
        <f t="shared" si="273"/>
        <v/>
      </c>
      <c r="T327" t="str">
        <f t="shared" si="274"/>
        <v/>
      </c>
      <c r="U327" t="str">
        <f t="shared" si="275"/>
        <v/>
      </c>
      <c r="V327" t="str">
        <f t="shared" si="276"/>
        <v/>
      </c>
      <c r="W327" t="str">
        <f t="shared" si="277"/>
        <v/>
      </c>
      <c r="X327" t="str">
        <f t="shared" si="278"/>
        <v/>
      </c>
      <c r="Y327" t="str">
        <f t="shared" si="279"/>
        <v>Strat. men. a marketingben (205, web)</v>
      </c>
      <c r="Z327" t="str">
        <f t="shared" si="280"/>
        <v/>
      </c>
      <c r="AA327" t="str">
        <f t="shared" si="281"/>
        <v/>
      </c>
      <c r="AB327" t="str">
        <f t="shared" si="282"/>
        <v/>
      </c>
      <c r="AC327" t="str">
        <f t="shared" si="283"/>
        <v/>
      </c>
      <c r="AD327" t="str">
        <f t="shared" si="284"/>
        <v/>
      </c>
      <c r="AE327" t="str">
        <f t="shared" si="285"/>
        <v/>
      </c>
      <c r="AF327" t="str">
        <f t="shared" si="286"/>
        <v/>
      </c>
      <c r="AG327" t="str">
        <f t="shared" si="287"/>
        <v/>
      </c>
      <c r="AH327" t="str">
        <f t="shared" si="288"/>
        <v/>
      </c>
      <c r="AI327" t="str">
        <f t="shared" si="289"/>
        <v/>
      </c>
      <c r="AJ327" t="str">
        <f t="shared" si="290"/>
        <v/>
      </c>
      <c r="AK327" t="str">
        <f t="shared" si="291"/>
        <v/>
      </c>
      <c r="AL327" t="str">
        <f t="shared" si="292"/>
        <v/>
      </c>
      <c r="AM327" t="str">
        <f t="shared" si="293"/>
        <v/>
      </c>
      <c r="AN327" t="str">
        <f t="shared" si="294"/>
        <v/>
      </c>
      <c r="AO327" t="str">
        <f t="shared" si="295"/>
        <v/>
      </c>
      <c r="AP327" t="str">
        <f t="shared" si="296"/>
        <v/>
      </c>
      <c r="AQ327" t="str">
        <f t="shared" si="297"/>
        <v/>
      </c>
      <c r="AR327" t="str">
        <f t="shared" si="298"/>
        <v/>
      </c>
      <c r="AS327" t="str">
        <f t="shared" si="299"/>
        <v/>
      </c>
      <c r="AT327" t="str">
        <f t="shared" si="300"/>
        <v/>
      </c>
      <c r="AU327" t="str">
        <f t="shared" si="301"/>
        <v/>
      </c>
      <c r="AV327" t="str">
        <f t="shared" si="302"/>
        <v/>
      </c>
      <c r="AW327" t="str">
        <f t="shared" si="303"/>
        <v/>
      </c>
      <c r="AX327" t="str">
        <f t="shared" si="304"/>
        <v>Strat. men. a marketingben (, web)</v>
      </c>
      <c r="AY327" s="2">
        <v>228</v>
      </c>
      <c r="AZ327" s="2">
        <v>3</v>
      </c>
      <c r="BA327" s="18">
        <f>VLOOKUP(AY327,segéd!$F$9:$G$38,2,FALSE)</f>
        <v>46081</v>
      </c>
      <c r="BB327" s="2" t="str">
        <f>VLOOKUP(AZ327,segéd!$F$1:$G$7,2,FALSE)</f>
        <v>11.30-13.00</v>
      </c>
      <c r="BC327" t="s">
        <v>70</v>
      </c>
      <c r="BD327" t="s">
        <v>24</v>
      </c>
      <c r="BE327" t="s">
        <v>175</v>
      </c>
      <c r="BF327" s="19">
        <v>205</v>
      </c>
      <c r="BH327" s="2" t="s">
        <v>66</v>
      </c>
      <c r="BI327" s="30" t="s">
        <v>2008</v>
      </c>
      <c r="BJ327" s="2">
        <f t="shared" si="305"/>
        <v>9</v>
      </c>
      <c r="BK327" s="2">
        <f>IF(BF327="","",VLOOKUP(BC327,segéd!O:P,2,FALSE))</f>
        <v>9</v>
      </c>
      <c r="BL327" s="2" t="str">
        <f>IF(BG327="","",VLOOKUP(BC327,segéd!T:U,2,FALSE))</f>
        <v/>
      </c>
      <c r="BP327" s="19">
        <v>11</v>
      </c>
      <c r="BY327" s="2"/>
      <c r="CH327" s="2"/>
      <c r="CP327" s="2"/>
    </row>
    <row r="328" spans="1:105" x14ac:dyDescent="0.3">
      <c r="A328" t="str">
        <f t="shared" si="255"/>
        <v>2102283</v>
      </c>
      <c r="B328" t="str">
        <f t="shared" si="256"/>
        <v>Stratégiai és változásmenedzsment (web) 9</v>
      </c>
      <c r="C328" t="str">
        <f t="shared" si="257"/>
        <v>2283</v>
      </c>
      <c r="D328" t="str">
        <f t="shared" si="258"/>
        <v xml:space="preserve">Stratégiai és változásmenedzsment (web) </v>
      </c>
      <c r="E328" t="str">
        <f t="shared" si="259"/>
        <v>Kárpáti-Daróczi Judit2283</v>
      </c>
      <c r="F328" s="24" t="str">
        <f t="shared" si="260"/>
        <v>Stratégiai és változásmenedzsment (Bp. 210, web)</v>
      </c>
      <c r="G328" t="str">
        <f t="shared" si="261"/>
        <v/>
      </c>
      <c r="H328" t="str">
        <f t="shared" si="262"/>
        <v/>
      </c>
      <c r="I328" t="str">
        <f t="shared" si="263"/>
        <v/>
      </c>
      <c r="J328" t="str">
        <f t="shared" si="264"/>
        <v/>
      </c>
      <c r="K328" t="str">
        <f t="shared" si="265"/>
        <v/>
      </c>
      <c r="L328" t="str">
        <f t="shared" si="266"/>
        <v>2283</v>
      </c>
      <c r="M328" t="str">
        <f t="shared" si="267"/>
        <v/>
      </c>
      <c r="N328" t="str">
        <f t="shared" si="268"/>
        <v/>
      </c>
      <c r="O328" t="str">
        <f t="shared" si="269"/>
        <v/>
      </c>
      <c r="P328" t="str">
        <f t="shared" si="270"/>
        <v/>
      </c>
      <c r="Q328" t="str">
        <f t="shared" si="271"/>
        <v/>
      </c>
      <c r="R328" t="str">
        <f t="shared" si="272"/>
        <v/>
      </c>
      <c r="S328" t="str">
        <f t="shared" si="273"/>
        <v/>
      </c>
      <c r="T328" t="str">
        <f t="shared" si="274"/>
        <v/>
      </c>
      <c r="U328" t="str">
        <f t="shared" si="275"/>
        <v/>
      </c>
      <c r="V328" t="str">
        <f t="shared" si="276"/>
        <v/>
      </c>
      <c r="W328" t="str">
        <f t="shared" si="277"/>
        <v/>
      </c>
      <c r="X328" t="str">
        <f t="shared" si="278"/>
        <v/>
      </c>
      <c r="Y328" t="str">
        <f t="shared" si="279"/>
        <v>Stratégiai és változásmenedzsment (210, web)</v>
      </c>
      <c r="Z328" t="str">
        <f t="shared" si="280"/>
        <v/>
      </c>
      <c r="AA328" t="str">
        <f t="shared" si="281"/>
        <v/>
      </c>
      <c r="AB328" t="str">
        <f t="shared" si="282"/>
        <v/>
      </c>
      <c r="AC328" t="str">
        <f t="shared" si="283"/>
        <v/>
      </c>
      <c r="AD328" t="str">
        <f t="shared" si="284"/>
        <v/>
      </c>
      <c r="AE328" t="str">
        <f t="shared" si="285"/>
        <v/>
      </c>
      <c r="AF328" t="str">
        <f t="shared" si="286"/>
        <v/>
      </c>
      <c r="AG328" t="str">
        <f t="shared" si="287"/>
        <v/>
      </c>
      <c r="AH328" t="str">
        <f t="shared" si="288"/>
        <v/>
      </c>
      <c r="AI328" t="str">
        <f t="shared" si="289"/>
        <v/>
      </c>
      <c r="AJ328" t="str">
        <f t="shared" si="290"/>
        <v/>
      </c>
      <c r="AK328" t="str">
        <f t="shared" si="291"/>
        <v/>
      </c>
      <c r="AL328" t="str">
        <f t="shared" si="292"/>
        <v/>
      </c>
      <c r="AM328" t="str">
        <f t="shared" si="293"/>
        <v/>
      </c>
      <c r="AN328" t="str">
        <f t="shared" si="294"/>
        <v/>
      </c>
      <c r="AO328" t="str">
        <f t="shared" si="295"/>
        <v/>
      </c>
      <c r="AP328" t="str">
        <f t="shared" si="296"/>
        <v/>
      </c>
      <c r="AQ328" t="str">
        <f t="shared" si="297"/>
        <v/>
      </c>
      <c r="AR328" t="str">
        <f t="shared" si="298"/>
        <v/>
      </c>
      <c r="AS328" t="str">
        <f t="shared" si="299"/>
        <v/>
      </c>
      <c r="AT328" t="str">
        <f t="shared" si="300"/>
        <v/>
      </c>
      <c r="AU328" t="str">
        <f t="shared" si="301"/>
        <v/>
      </c>
      <c r="AV328" t="str">
        <f t="shared" si="302"/>
        <v/>
      </c>
      <c r="AW328" t="str">
        <f t="shared" si="303"/>
        <v/>
      </c>
      <c r="AX328" t="str">
        <f t="shared" si="304"/>
        <v>Stratégiai és változásmenedzsment (, web)</v>
      </c>
      <c r="AY328" s="2">
        <v>228</v>
      </c>
      <c r="AZ328" s="2">
        <v>3</v>
      </c>
      <c r="BA328" s="18">
        <f>VLOOKUP(AY328,segéd!$F$9:$G$38,2,FALSE)</f>
        <v>46081</v>
      </c>
      <c r="BB328" s="2" t="str">
        <f>VLOOKUP(AZ328,segéd!$F$1:$G$7,2,FALSE)</f>
        <v>11.30-13.00</v>
      </c>
      <c r="BC328" s="20" t="s">
        <v>413</v>
      </c>
      <c r="BD328" t="s">
        <v>265</v>
      </c>
      <c r="BE328" s="20" t="s">
        <v>175</v>
      </c>
      <c r="BF328" s="19">
        <v>210</v>
      </c>
      <c r="BH328" s="19" t="s">
        <v>66</v>
      </c>
      <c r="BI328" s="30" t="s">
        <v>2004</v>
      </c>
      <c r="BJ328" s="2">
        <f t="shared" si="305"/>
        <v>9</v>
      </c>
      <c r="BK328" s="2">
        <f>IF(BF328="","",VLOOKUP(BC328,segéd!O:P,2,FALSE))</f>
        <v>9</v>
      </c>
      <c r="BL328" s="2" t="str">
        <f>IF(BG328="","",VLOOKUP(BC328,segéd!T:U,2,FALSE))</f>
        <v/>
      </c>
      <c r="BP328" s="2"/>
      <c r="BQ328" s="2"/>
      <c r="BR328" s="2">
        <v>9</v>
      </c>
      <c r="BW328" s="2"/>
      <c r="BX328" s="2"/>
      <c r="BY328" s="2"/>
      <c r="CH328" s="2"/>
      <c r="CN328" s="2"/>
      <c r="CP328" s="2"/>
      <c r="CR328" s="2"/>
      <c r="CU328" s="2"/>
    </row>
    <row r="329" spans="1:105" x14ac:dyDescent="0.3">
      <c r="A329" t="str">
        <f t="shared" si="255"/>
        <v>2072283</v>
      </c>
      <c r="B329" t="str">
        <f t="shared" si="256"/>
        <v>Szállítási log. az ellátási láncban (web) 8</v>
      </c>
      <c r="C329" t="str">
        <f t="shared" si="257"/>
        <v>2283</v>
      </c>
      <c r="D329" t="str">
        <f t="shared" si="258"/>
        <v xml:space="preserve">Szállítási log. az ellátási láncban (web) </v>
      </c>
      <c r="E329" t="str">
        <f t="shared" si="259"/>
        <v>Mészáros Sándor2283</v>
      </c>
      <c r="F329" s="24" t="str">
        <f t="shared" si="260"/>
        <v>Szállítási log. az ellátási láncban (Bp. 207, web)</v>
      </c>
      <c r="G329" t="str">
        <f t="shared" si="261"/>
        <v/>
      </c>
      <c r="H329" t="str">
        <f t="shared" si="262"/>
        <v/>
      </c>
      <c r="I329" t="str">
        <f t="shared" si="263"/>
        <v/>
      </c>
      <c r="J329" t="str">
        <f t="shared" si="264"/>
        <v/>
      </c>
      <c r="K329" t="str">
        <f t="shared" si="265"/>
        <v>2283</v>
      </c>
      <c r="L329" t="str">
        <f t="shared" si="266"/>
        <v/>
      </c>
      <c r="M329" t="str">
        <f t="shared" si="267"/>
        <v/>
      </c>
      <c r="N329" t="str">
        <f t="shared" si="268"/>
        <v/>
      </c>
      <c r="O329" t="str">
        <f t="shared" si="269"/>
        <v/>
      </c>
      <c r="P329" t="str">
        <f t="shared" si="270"/>
        <v/>
      </c>
      <c r="Q329" t="str">
        <f t="shared" si="271"/>
        <v/>
      </c>
      <c r="R329" t="str">
        <f t="shared" si="272"/>
        <v/>
      </c>
      <c r="S329" t="str">
        <f t="shared" si="273"/>
        <v/>
      </c>
      <c r="T329" t="str">
        <f t="shared" si="274"/>
        <v/>
      </c>
      <c r="U329" t="str">
        <f t="shared" si="275"/>
        <v/>
      </c>
      <c r="V329" t="str">
        <f t="shared" si="276"/>
        <v/>
      </c>
      <c r="W329" t="str">
        <f t="shared" si="277"/>
        <v/>
      </c>
      <c r="X329" t="str">
        <f t="shared" si="278"/>
        <v/>
      </c>
      <c r="Y329" t="str">
        <f t="shared" si="279"/>
        <v>Szállítási log. az ellátási láncban (207, web)</v>
      </c>
      <c r="Z329" t="str">
        <f t="shared" si="280"/>
        <v/>
      </c>
      <c r="AA329" t="str">
        <f t="shared" si="281"/>
        <v/>
      </c>
      <c r="AB329" t="str">
        <f t="shared" si="282"/>
        <v/>
      </c>
      <c r="AC329" t="str">
        <f t="shared" si="283"/>
        <v/>
      </c>
      <c r="AD329" t="str">
        <f t="shared" si="284"/>
        <v/>
      </c>
      <c r="AE329" t="str">
        <f t="shared" si="285"/>
        <v/>
      </c>
      <c r="AF329" t="str">
        <f t="shared" si="286"/>
        <v/>
      </c>
      <c r="AG329" t="str">
        <f t="shared" si="287"/>
        <v/>
      </c>
      <c r="AH329" t="str">
        <f t="shared" si="288"/>
        <v/>
      </c>
      <c r="AI329" t="str">
        <f t="shared" si="289"/>
        <v/>
      </c>
      <c r="AJ329" t="str">
        <f t="shared" si="290"/>
        <v/>
      </c>
      <c r="AK329" t="str">
        <f t="shared" si="291"/>
        <v/>
      </c>
      <c r="AL329" t="str">
        <f t="shared" si="292"/>
        <v/>
      </c>
      <c r="AM329" t="str">
        <f t="shared" si="293"/>
        <v/>
      </c>
      <c r="AN329" t="str">
        <f t="shared" si="294"/>
        <v/>
      </c>
      <c r="AO329" t="str">
        <f t="shared" si="295"/>
        <v/>
      </c>
      <c r="AP329" t="str">
        <f t="shared" si="296"/>
        <v/>
      </c>
      <c r="AQ329" t="str">
        <f t="shared" si="297"/>
        <v/>
      </c>
      <c r="AR329" t="str">
        <f t="shared" si="298"/>
        <v/>
      </c>
      <c r="AS329" t="str">
        <f t="shared" si="299"/>
        <v/>
      </c>
      <c r="AT329" t="str">
        <f t="shared" si="300"/>
        <v/>
      </c>
      <c r="AU329" t="str">
        <f t="shared" si="301"/>
        <v/>
      </c>
      <c r="AV329" t="str">
        <f t="shared" si="302"/>
        <v/>
      </c>
      <c r="AW329" t="str">
        <f t="shared" si="303"/>
        <v/>
      </c>
      <c r="AX329" t="str">
        <f t="shared" si="304"/>
        <v>Szállítási log. az ellátási láncban (, web)</v>
      </c>
      <c r="AY329" s="2">
        <v>228</v>
      </c>
      <c r="AZ329" s="2">
        <v>3</v>
      </c>
      <c r="BA329" s="18">
        <f>VLOOKUP(AY329,segéd!$F$9:$G$38,2,FALSE)</f>
        <v>46081</v>
      </c>
      <c r="BB329" s="2" t="str">
        <f>VLOOKUP(AZ329,segéd!$F$1:$G$7,2,FALSE)</f>
        <v>11.30-13.00</v>
      </c>
      <c r="BC329" t="s">
        <v>259</v>
      </c>
      <c r="BD329" t="s">
        <v>435</v>
      </c>
      <c r="BE329" t="s">
        <v>175</v>
      </c>
      <c r="BF329" s="19">
        <v>207</v>
      </c>
      <c r="BH329" s="2" t="s">
        <v>66</v>
      </c>
      <c r="BI329" s="30" t="s">
        <v>2009</v>
      </c>
      <c r="BJ329" s="2">
        <f t="shared" si="305"/>
        <v>8</v>
      </c>
      <c r="BK329" s="2">
        <f>IF(BF329="","",VLOOKUP(BC329,segéd!O:P,2,FALSE))</f>
        <v>8</v>
      </c>
      <c r="BL329" s="2" t="str">
        <f>IF(BG329="","",VLOOKUP(BC329,segéd!T:U,2,FALSE))</f>
        <v/>
      </c>
      <c r="BP329" s="2"/>
      <c r="BQ329" s="2">
        <v>10</v>
      </c>
      <c r="BR329" s="2"/>
      <c r="BY329" s="2"/>
      <c r="CB329" s="2"/>
      <c r="CH329" s="2"/>
      <c r="CP329" s="2"/>
      <c r="CT329" s="2"/>
      <c r="CY329" s="2"/>
    </row>
    <row r="330" spans="1:105" x14ac:dyDescent="0.3">
      <c r="A330" t="str">
        <f t="shared" si="255"/>
        <v>2283</v>
      </c>
      <c r="B330" t="str">
        <f t="shared" si="256"/>
        <v xml:space="preserve">Számvitel II. (web) </v>
      </c>
      <c r="C330" t="str">
        <f t="shared" si="257"/>
        <v>2142283</v>
      </c>
      <c r="D330" t="str">
        <f t="shared" si="258"/>
        <v>Számvitel II. (web) 20</v>
      </c>
      <c r="E330" t="str">
        <f t="shared" si="259"/>
        <v>Labossa Ildikó2283</v>
      </c>
      <c r="F330" s="24" t="str">
        <f t="shared" si="260"/>
        <v>Számvitel II. (Tb. 214, web)</v>
      </c>
      <c r="G330" t="str">
        <f t="shared" si="261"/>
        <v/>
      </c>
      <c r="H330" t="str">
        <f t="shared" si="262"/>
        <v/>
      </c>
      <c r="I330" t="str">
        <f t="shared" si="263"/>
        <v/>
      </c>
      <c r="J330" t="str">
        <f t="shared" si="264"/>
        <v/>
      </c>
      <c r="K330" t="str">
        <f t="shared" si="265"/>
        <v/>
      </c>
      <c r="L330" t="str">
        <f t="shared" si="266"/>
        <v/>
      </c>
      <c r="M330" t="str">
        <f t="shared" si="267"/>
        <v/>
      </c>
      <c r="N330" t="str">
        <f t="shared" si="268"/>
        <v/>
      </c>
      <c r="O330" t="str">
        <f t="shared" si="269"/>
        <v/>
      </c>
      <c r="P330" t="str">
        <f t="shared" si="270"/>
        <v/>
      </c>
      <c r="Q330" t="str">
        <f t="shared" si="271"/>
        <v/>
      </c>
      <c r="R330" t="str">
        <f t="shared" si="272"/>
        <v/>
      </c>
      <c r="S330" t="str">
        <f t="shared" si="273"/>
        <v/>
      </c>
      <c r="T330" t="str">
        <f t="shared" si="274"/>
        <v/>
      </c>
      <c r="U330" t="str">
        <f t="shared" si="275"/>
        <v/>
      </c>
      <c r="V330" t="str">
        <f t="shared" si="276"/>
        <v/>
      </c>
      <c r="W330" t="str">
        <f t="shared" si="277"/>
        <v/>
      </c>
      <c r="X330" t="str">
        <f t="shared" si="278"/>
        <v/>
      </c>
      <c r="Y330" t="str">
        <f t="shared" si="279"/>
        <v>Számvitel II. (, web)</v>
      </c>
      <c r="Z330" t="str">
        <f t="shared" si="280"/>
        <v/>
      </c>
      <c r="AA330" t="str">
        <f t="shared" si="281"/>
        <v/>
      </c>
      <c r="AB330" t="str">
        <f t="shared" si="282"/>
        <v/>
      </c>
      <c r="AC330" t="str">
        <f t="shared" si="283"/>
        <v/>
      </c>
      <c r="AD330" t="str">
        <f t="shared" si="284"/>
        <v/>
      </c>
      <c r="AE330" t="str">
        <f t="shared" si="285"/>
        <v>2283</v>
      </c>
      <c r="AF330" t="str">
        <f t="shared" si="286"/>
        <v>2283</v>
      </c>
      <c r="AG330" t="str">
        <f t="shared" si="287"/>
        <v>2283</v>
      </c>
      <c r="AH330" t="str">
        <f t="shared" si="288"/>
        <v/>
      </c>
      <c r="AI330" t="str">
        <f t="shared" si="289"/>
        <v/>
      </c>
      <c r="AJ330" t="str">
        <f t="shared" si="290"/>
        <v/>
      </c>
      <c r="AK330" t="str">
        <f t="shared" si="291"/>
        <v/>
      </c>
      <c r="AL330" t="str">
        <f t="shared" si="292"/>
        <v/>
      </c>
      <c r="AM330" t="str">
        <f t="shared" si="293"/>
        <v/>
      </c>
      <c r="AN330" t="str">
        <f t="shared" si="294"/>
        <v/>
      </c>
      <c r="AO330" t="str">
        <f t="shared" si="295"/>
        <v/>
      </c>
      <c r="AP330" t="str">
        <f t="shared" si="296"/>
        <v/>
      </c>
      <c r="AQ330" t="str">
        <f t="shared" si="297"/>
        <v/>
      </c>
      <c r="AR330" t="str">
        <f t="shared" si="298"/>
        <v/>
      </c>
      <c r="AS330" t="str">
        <f t="shared" si="299"/>
        <v/>
      </c>
      <c r="AT330" t="str">
        <f t="shared" si="300"/>
        <v/>
      </c>
      <c r="AU330" t="str">
        <f t="shared" si="301"/>
        <v/>
      </c>
      <c r="AV330" t="str">
        <f t="shared" si="302"/>
        <v/>
      </c>
      <c r="AW330" t="str">
        <f t="shared" si="303"/>
        <v/>
      </c>
      <c r="AX330" t="str">
        <f t="shared" si="304"/>
        <v>Számvitel II. (214, web)</v>
      </c>
      <c r="AY330" s="2">
        <v>228</v>
      </c>
      <c r="AZ330" s="2">
        <v>3</v>
      </c>
      <c r="BA330" s="18">
        <f>VLOOKUP(AY330,segéd!$F$9:$G$38,2,FALSE)</f>
        <v>46081</v>
      </c>
      <c r="BB330" s="2" t="str">
        <f>VLOOKUP(AZ330,segéd!$F$1:$G$7,2,FALSE)</f>
        <v>11.30-13.00</v>
      </c>
      <c r="BC330" t="s">
        <v>67</v>
      </c>
      <c r="BD330" s="20" t="s">
        <v>186</v>
      </c>
      <c r="BE330" t="s">
        <v>164</v>
      </c>
      <c r="BG330" s="2">
        <v>214</v>
      </c>
      <c r="BH330" s="2" t="s">
        <v>66</v>
      </c>
      <c r="BI330" s="30" t="s">
        <v>1974</v>
      </c>
      <c r="BJ330" s="2">
        <f t="shared" si="305"/>
        <v>20</v>
      </c>
      <c r="BK330" s="2" t="str">
        <f>IF(BF330="","",VLOOKUP(BC330,segéd!O:P,2,FALSE))</f>
        <v/>
      </c>
      <c r="BL330" s="2">
        <f>IF(BG330="","",VLOOKUP(BC330,segéd!T:U,2,FALSE))</f>
        <v>20</v>
      </c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G330" s="2"/>
      <c r="CH330" s="2"/>
      <c r="CI330" s="2"/>
      <c r="CJ330" s="2">
        <v>3</v>
      </c>
      <c r="CK330" s="2">
        <v>7</v>
      </c>
      <c r="CL330" s="2">
        <v>10</v>
      </c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Y330" s="2"/>
    </row>
    <row r="331" spans="1:105" x14ac:dyDescent="0.3">
      <c r="A331" t="str">
        <f t="shared" si="255"/>
        <v>2022283</v>
      </c>
      <c r="B331" t="str">
        <f t="shared" si="256"/>
        <v>Számvitel II. (web) 23</v>
      </c>
      <c r="C331" t="str">
        <f t="shared" si="257"/>
        <v>2283</v>
      </c>
      <c r="D331" t="str">
        <f t="shared" si="258"/>
        <v xml:space="preserve">Számvitel II. (web) </v>
      </c>
      <c r="E331" t="str">
        <f t="shared" si="259"/>
        <v>Péter Sára2283</v>
      </c>
      <c r="F331" s="24" t="str">
        <f t="shared" si="260"/>
        <v>Számvitel II. (Bp. 202, web)</v>
      </c>
      <c r="G331" t="str">
        <f t="shared" si="261"/>
        <v/>
      </c>
      <c r="H331" t="str">
        <f t="shared" si="262"/>
        <v/>
      </c>
      <c r="I331" t="str">
        <f t="shared" si="263"/>
        <v/>
      </c>
      <c r="J331" t="str">
        <f t="shared" si="264"/>
        <v/>
      </c>
      <c r="K331" t="str">
        <f t="shared" si="265"/>
        <v/>
      </c>
      <c r="L331" t="str">
        <f t="shared" si="266"/>
        <v/>
      </c>
      <c r="M331" t="str">
        <f t="shared" si="267"/>
        <v>2283</v>
      </c>
      <c r="N331" t="str">
        <f t="shared" si="268"/>
        <v>2283</v>
      </c>
      <c r="O331" t="str">
        <f t="shared" si="269"/>
        <v>2283</v>
      </c>
      <c r="P331" t="str">
        <f t="shared" si="270"/>
        <v/>
      </c>
      <c r="Q331" t="str">
        <f t="shared" si="271"/>
        <v/>
      </c>
      <c r="R331" t="str">
        <f t="shared" si="272"/>
        <v/>
      </c>
      <c r="S331" t="str">
        <f t="shared" si="273"/>
        <v/>
      </c>
      <c r="T331" t="str">
        <f t="shared" si="274"/>
        <v/>
      </c>
      <c r="U331" t="str">
        <f t="shared" si="275"/>
        <v/>
      </c>
      <c r="V331" t="str">
        <f t="shared" si="276"/>
        <v/>
      </c>
      <c r="W331" t="str">
        <f t="shared" si="277"/>
        <v/>
      </c>
      <c r="X331" t="str">
        <f t="shared" si="278"/>
        <v/>
      </c>
      <c r="Y331" t="str">
        <f t="shared" si="279"/>
        <v>Számvitel II. (202, web)</v>
      </c>
      <c r="Z331" t="str">
        <f t="shared" si="280"/>
        <v/>
      </c>
      <c r="AA331" t="str">
        <f t="shared" si="281"/>
        <v/>
      </c>
      <c r="AB331" t="str">
        <f t="shared" si="282"/>
        <v/>
      </c>
      <c r="AC331" t="str">
        <f t="shared" si="283"/>
        <v/>
      </c>
      <c r="AD331" t="str">
        <f t="shared" si="284"/>
        <v/>
      </c>
      <c r="AE331" t="str">
        <f t="shared" si="285"/>
        <v/>
      </c>
      <c r="AF331" t="str">
        <f t="shared" si="286"/>
        <v/>
      </c>
      <c r="AG331" t="str">
        <f t="shared" si="287"/>
        <v/>
      </c>
      <c r="AH331" t="str">
        <f t="shared" si="288"/>
        <v/>
      </c>
      <c r="AI331" t="str">
        <f t="shared" si="289"/>
        <v/>
      </c>
      <c r="AJ331" t="str">
        <f t="shared" si="290"/>
        <v/>
      </c>
      <c r="AK331" t="str">
        <f t="shared" si="291"/>
        <v/>
      </c>
      <c r="AL331" t="str">
        <f t="shared" si="292"/>
        <v/>
      </c>
      <c r="AM331" t="str">
        <f t="shared" si="293"/>
        <v/>
      </c>
      <c r="AN331" t="str">
        <f t="shared" si="294"/>
        <v/>
      </c>
      <c r="AO331" t="str">
        <f t="shared" si="295"/>
        <v/>
      </c>
      <c r="AP331" t="str">
        <f t="shared" si="296"/>
        <v/>
      </c>
      <c r="AQ331" t="str">
        <f t="shared" si="297"/>
        <v/>
      </c>
      <c r="AR331" t="str">
        <f t="shared" si="298"/>
        <v/>
      </c>
      <c r="AS331" t="str">
        <f t="shared" si="299"/>
        <v/>
      </c>
      <c r="AT331" t="str">
        <f t="shared" si="300"/>
        <v/>
      </c>
      <c r="AU331" t="str">
        <f t="shared" si="301"/>
        <v/>
      </c>
      <c r="AV331" t="str">
        <f t="shared" si="302"/>
        <v/>
      </c>
      <c r="AW331" t="str">
        <f t="shared" si="303"/>
        <v/>
      </c>
      <c r="AX331" t="str">
        <f t="shared" si="304"/>
        <v>Számvitel II. (, web)</v>
      </c>
      <c r="AY331" s="2">
        <v>228</v>
      </c>
      <c r="AZ331" s="2">
        <v>3</v>
      </c>
      <c r="BA331" s="18">
        <f>VLOOKUP(AY331,segéd!$F$9:$G$38,2,FALSE)</f>
        <v>46081</v>
      </c>
      <c r="BB331" s="2" t="str">
        <f>VLOOKUP(AZ331,segéd!$F$1:$G$7,2,FALSE)</f>
        <v>11.30-13.00</v>
      </c>
      <c r="BC331" t="s">
        <v>67</v>
      </c>
      <c r="BD331" t="s">
        <v>434</v>
      </c>
      <c r="BE331" t="s">
        <v>165</v>
      </c>
      <c r="BF331" s="19">
        <v>202</v>
      </c>
      <c r="BH331" s="2" t="s">
        <v>66</v>
      </c>
      <c r="BI331" s="30" t="s">
        <v>2041</v>
      </c>
      <c r="BJ331" s="2">
        <f t="shared" si="305"/>
        <v>23</v>
      </c>
      <c r="BK331" s="2">
        <f>IF(BF331="","",VLOOKUP(BC331,segéd!O:P,2,FALSE))</f>
        <v>23</v>
      </c>
      <c r="BL331" s="2" t="str">
        <f>IF(BG331="","",VLOOKUP(BC331,segéd!T:U,2,FALSE))</f>
        <v/>
      </c>
      <c r="BM331" s="2"/>
      <c r="BN331" s="2"/>
      <c r="BO331" s="2"/>
      <c r="BP331" s="2"/>
      <c r="BQ331" s="2"/>
      <c r="BR331" s="2"/>
      <c r="BS331" s="2">
        <v>6</v>
      </c>
      <c r="BT331" s="2">
        <v>6</v>
      </c>
      <c r="BU331" s="2">
        <v>9</v>
      </c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Y331" s="2"/>
    </row>
    <row r="332" spans="1:105" x14ac:dyDescent="0.3">
      <c r="A332" t="str">
        <f t="shared" si="255"/>
        <v>2283</v>
      </c>
      <c r="B332" t="str">
        <f t="shared" si="256"/>
        <v xml:space="preserve">Tribológia (web) </v>
      </c>
      <c r="C332" t="str">
        <f t="shared" si="257"/>
        <v>4042283</v>
      </c>
      <c r="D332" t="str">
        <f t="shared" si="258"/>
        <v>Tribológia (web) 6</v>
      </c>
      <c r="E332" t="str">
        <f t="shared" si="259"/>
        <v>Szamosi Barna2283</v>
      </c>
      <c r="F332" s="24" t="str">
        <f t="shared" si="260"/>
        <v>Tribológia (Tb. 404, web)</v>
      </c>
      <c r="G332" t="str">
        <f t="shared" si="261"/>
        <v/>
      </c>
      <c r="H332" t="str">
        <f t="shared" si="262"/>
        <v/>
      </c>
      <c r="I332" t="str">
        <f t="shared" si="263"/>
        <v/>
      </c>
      <c r="J332" t="str">
        <f t="shared" si="264"/>
        <v/>
      </c>
      <c r="K332" t="str">
        <f t="shared" si="265"/>
        <v/>
      </c>
      <c r="L332" t="str">
        <f t="shared" si="266"/>
        <v/>
      </c>
      <c r="M332" t="str">
        <f t="shared" si="267"/>
        <v/>
      </c>
      <c r="N332" t="str">
        <f t="shared" si="268"/>
        <v/>
      </c>
      <c r="O332" t="str">
        <f t="shared" si="269"/>
        <v/>
      </c>
      <c r="P332" t="str">
        <f t="shared" si="270"/>
        <v/>
      </c>
      <c r="Q332" t="str">
        <f t="shared" si="271"/>
        <v/>
      </c>
      <c r="R332" t="str">
        <f t="shared" si="272"/>
        <v/>
      </c>
      <c r="S332" t="str">
        <f t="shared" si="273"/>
        <v/>
      </c>
      <c r="T332" t="str">
        <f t="shared" si="274"/>
        <v/>
      </c>
      <c r="U332" t="str">
        <f t="shared" si="275"/>
        <v/>
      </c>
      <c r="V332" t="str">
        <f t="shared" si="276"/>
        <v/>
      </c>
      <c r="W332" t="str">
        <f t="shared" si="277"/>
        <v/>
      </c>
      <c r="X332" t="str">
        <f t="shared" si="278"/>
        <v/>
      </c>
      <c r="Y332" t="str">
        <f t="shared" si="279"/>
        <v>Tribológia (, web)</v>
      </c>
      <c r="Z332" t="str">
        <f t="shared" si="280"/>
        <v/>
      </c>
      <c r="AA332" t="str">
        <f t="shared" si="281"/>
        <v/>
      </c>
      <c r="AB332" t="str">
        <f t="shared" si="282"/>
        <v/>
      </c>
      <c r="AC332" t="str">
        <f t="shared" si="283"/>
        <v/>
      </c>
      <c r="AD332" t="str">
        <f t="shared" si="284"/>
        <v/>
      </c>
      <c r="AE332" t="str">
        <f t="shared" si="285"/>
        <v/>
      </c>
      <c r="AF332" t="str">
        <f t="shared" si="286"/>
        <v/>
      </c>
      <c r="AG332" t="str">
        <f t="shared" si="287"/>
        <v/>
      </c>
      <c r="AH332" t="str">
        <f t="shared" si="288"/>
        <v/>
      </c>
      <c r="AI332" t="str">
        <f t="shared" si="289"/>
        <v/>
      </c>
      <c r="AJ332" t="str">
        <f t="shared" si="290"/>
        <v/>
      </c>
      <c r="AK332" t="str">
        <f t="shared" si="291"/>
        <v/>
      </c>
      <c r="AL332" t="str">
        <f t="shared" si="292"/>
        <v/>
      </c>
      <c r="AM332" t="str">
        <f t="shared" si="293"/>
        <v/>
      </c>
      <c r="AN332" t="str">
        <f t="shared" si="294"/>
        <v/>
      </c>
      <c r="AO332" t="str">
        <f t="shared" si="295"/>
        <v/>
      </c>
      <c r="AP332" t="str">
        <f t="shared" si="296"/>
        <v/>
      </c>
      <c r="AQ332" t="str">
        <f t="shared" si="297"/>
        <v/>
      </c>
      <c r="AR332" t="str">
        <f t="shared" si="298"/>
        <v/>
      </c>
      <c r="AS332" t="str">
        <f t="shared" si="299"/>
        <v/>
      </c>
      <c r="AT332" t="str">
        <f t="shared" si="300"/>
        <v/>
      </c>
      <c r="AU332" t="str">
        <f t="shared" si="301"/>
        <v>2283</v>
      </c>
      <c r="AV332" t="str">
        <f t="shared" si="302"/>
        <v/>
      </c>
      <c r="AW332" t="str">
        <f t="shared" si="303"/>
        <v/>
      </c>
      <c r="AX332" t="str">
        <f t="shared" si="304"/>
        <v>Tribológia (404, web)</v>
      </c>
      <c r="AY332" s="2">
        <v>228</v>
      </c>
      <c r="AZ332" s="2">
        <v>3</v>
      </c>
      <c r="BA332" s="18">
        <f>VLOOKUP(AY332,segéd!$F$9:$G$38,2,FALSE)</f>
        <v>46081</v>
      </c>
      <c r="BB332" s="2" t="str">
        <f>VLOOKUP(AZ332,segéd!$F$1:$G$7,2,FALSE)</f>
        <v>11.30-13.00</v>
      </c>
      <c r="BC332" t="s">
        <v>407</v>
      </c>
      <c r="BD332" s="20" t="s">
        <v>304</v>
      </c>
      <c r="BE332" t="s">
        <v>164</v>
      </c>
      <c r="BG332" s="2">
        <v>404</v>
      </c>
      <c r="BH332" s="2" t="s">
        <v>66</v>
      </c>
      <c r="BI332" s="30" t="s">
        <v>1953</v>
      </c>
      <c r="BJ332" s="2">
        <f t="shared" si="305"/>
        <v>6</v>
      </c>
      <c r="BK332" s="2" t="str">
        <f>IF(BF332="","",VLOOKUP(BC332,segéd!O:P,2,FALSE))</f>
        <v/>
      </c>
      <c r="BL332" s="2">
        <f>IF(BG332="","",VLOOKUP(BC332,segéd!T:U,2,FALSE))</f>
        <v>6</v>
      </c>
      <c r="BM332" s="2"/>
      <c r="BN332" s="2"/>
      <c r="BO332" s="2"/>
      <c r="BP332" s="2"/>
      <c r="BQ332" s="2"/>
      <c r="BR332" s="2"/>
      <c r="BS332" s="2"/>
      <c r="BT332" s="2"/>
      <c r="BU332" s="2"/>
      <c r="CA332" s="2"/>
      <c r="CD332" s="2"/>
      <c r="CE332" s="2"/>
      <c r="CF332" s="19"/>
      <c r="CG332" s="2"/>
      <c r="CP332" s="2"/>
      <c r="CQ332" s="2"/>
      <c r="CR332" s="2"/>
      <c r="CS332" s="2"/>
      <c r="CU332" s="2"/>
      <c r="CV332" s="2"/>
      <c r="CZ332" s="2">
        <v>9</v>
      </c>
      <c r="DA332" s="19"/>
    </row>
    <row r="333" spans="1:105" x14ac:dyDescent="0.3">
      <c r="A333" t="str">
        <f t="shared" si="255"/>
        <v>2062283</v>
      </c>
      <c r="B333" t="str">
        <f t="shared" si="256"/>
        <v>Utazás- és rendezvényszervezés (web) 11</v>
      </c>
      <c r="C333" t="str">
        <f t="shared" si="257"/>
        <v>2283</v>
      </c>
      <c r="D333" t="str">
        <f t="shared" si="258"/>
        <v xml:space="preserve">Utazás- és rendezvényszervezés (web) </v>
      </c>
      <c r="E333" t="str">
        <f t="shared" si="259"/>
        <v>Bíró Csaba2283</v>
      </c>
      <c r="F333" s="24" t="str">
        <f t="shared" si="260"/>
        <v>Utazás- és rendezvényszervezés (Bp. 206, web)</v>
      </c>
      <c r="G333" t="str">
        <f t="shared" si="261"/>
        <v/>
      </c>
      <c r="H333" t="str">
        <f t="shared" si="262"/>
        <v/>
      </c>
      <c r="I333" t="str">
        <f t="shared" si="263"/>
        <v/>
      </c>
      <c r="J333" t="str">
        <f t="shared" si="264"/>
        <v/>
      </c>
      <c r="K333" t="str">
        <f t="shared" si="265"/>
        <v/>
      </c>
      <c r="L333" t="str">
        <f t="shared" si="266"/>
        <v/>
      </c>
      <c r="M333" t="str">
        <f t="shared" si="267"/>
        <v/>
      </c>
      <c r="N333" t="str">
        <f t="shared" si="268"/>
        <v/>
      </c>
      <c r="O333" t="str">
        <f t="shared" si="269"/>
        <v/>
      </c>
      <c r="P333" t="str">
        <f t="shared" si="270"/>
        <v/>
      </c>
      <c r="Q333" t="str">
        <f t="shared" si="271"/>
        <v/>
      </c>
      <c r="R333" t="str">
        <f t="shared" si="272"/>
        <v/>
      </c>
      <c r="S333" t="str">
        <f t="shared" si="273"/>
        <v>2283</v>
      </c>
      <c r="T333" t="str">
        <f t="shared" si="274"/>
        <v/>
      </c>
      <c r="U333" t="str">
        <f t="shared" si="275"/>
        <v/>
      </c>
      <c r="V333" t="str">
        <f t="shared" si="276"/>
        <v/>
      </c>
      <c r="W333" t="str">
        <f t="shared" si="277"/>
        <v/>
      </c>
      <c r="X333" t="str">
        <f t="shared" si="278"/>
        <v/>
      </c>
      <c r="Y333" t="str">
        <f t="shared" si="279"/>
        <v>Utazás- és rendezvényszervezés (206, web)</v>
      </c>
      <c r="Z333" t="str">
        <f t="shared" si="280"/>
        <v/>
      </c>
      <c r="AA333" t="str">
        <f t="shared" si="281"/>
        <v/>
      </c>
      <c r="AB333" t="str">
        <f t="shared" si="282"/>
        <v/>
      </c>
      <c r="AC333" t="str">
        <f t="shared" si="283"/>
        <v/>
      </c>
      <c r="AD333" t="str">
        <f t="shared" si="284"/>
        <v/>
      </c>
      <c r="AE333" t="str">
        <f t="shared" si="285"/>
        <v/>
      </c>
      <c r="AF333" t="str">
        <f t="shared" si="286"/>
        <v/>
      </c>
      <c r="AG333" t="str">
        <f t="shared" si="287"/>
        <v/>
      </c>
      <c r="AH333" t="str">
        <f t="shared" si="288"/>
        <v/>
      </c>
      <c r="AI333" t="str">
        <f t="shared" si="289"/>
        <v/>
      </c>
      <c r="AJ333" t="str">
        <f t="shared" si="290"/>
        <v/>
      </c>
      <c r="AK333" t="str">
        <f t="shared" si="291"/>
        <v/>
      </c>
      <c r="AL333" t="str">
        <f t="shared" si="292"/>
        <v/>
      </c>
      <c r="AM333" t="str">
        <f t="shared" si="293"/>
        <v/>
      </c>
      <c r="AN333" t="str">
        <f t="shared" si="294"/>
        <v/>
      </c>
      <c r="AO333" t="str">
        <f t="shared" si="295"/>
        <v/>
      </c>
      <c r="AP333" t="str">
        <f t="shared" si="296"/>
        <v/>
      </c>
      <c r="AQ333" t="str">
        <f t="shared" si="297"/>
        <v/>
      </c>
      <c r="AR333" t="str">
        <f t="shared" si="298"/>
        <v/>
      </c>
      <c r="AS333" t="str">
        <f t="shared" si="299"/>
        <v/>
      </c>
      <c r="AT333" t="str">
        <f t="shared" si="300"/>
        <v/>
      </c>
      <c r="AU333" t="str">
        <f t="shared" si="301"/>
        <v/>
      </c>
      <c r="AV333" t="str">
        <f t="shared" si="302"/>
        <v/>
      </c>
      <c r="AW333" t="str">
        <f t="shared" si="303"/>
        <v/>
      </c>
      <c r="AX333" t="str">
        <f t="shared" si="304"/>
        <v>Utazás- és rendezvényszervezés (, web)</v>
      </c>
      <c r="AY333" s="2">
        <v>228</v>
      </c>
      <c r="AZ333" s="2">
        <v>3</v>
      </c>
      <c r="BA333" s="18">
        <f>VLOOKUP(AY333,segéd!$F$9:$G$38,2,FALSE)</f>
        <v>46081</v>
      </c>
      <c r="BB333" s="2" t="str">
        <f>VLOOKUP(AZ333,segéd!$F$1:$G$7,2,FALSE)</f>
        <v>11.30-13.00</v>
      </c>
      <c r="BC333" t="s">
        <v>391</v>
      </c>
      <c r="BD333" t="s">
        <v>458</v>
      </c>
      <c r="BE333" t="s">
        <v>165</v>
      </c>
      <c r="BF333" s="19">
        <v>206</v>
      </c>
      <c r="BH333" s="19" t="s">
        <v>66</v>
      </c>
      <c r="BI333" s="30" t="s">
        <v>1944</v>
      </c>
      <c r="BJ333" s="2">
        <f t="shared" si="305"/>
        <v>11</v>
      </c>
      <c r="BK333" s="2">
        <f>IF(BF333="","",VLOOKUP(BC333,segéd!O:P,2,FALSE))</f>
        <v>11</v>
      </c>
      <c r="BL333" s="2" t="str">
        <f>IF(BG333="","",VLOOKUP(BC333,segéd!T:U,2,FALSE))</f>
        <v/>
      </c>
      <c r="BM333" s="2"/>
      <c r="BN333" s="2"/>
      <c r="BO333" s="2"/>
      <c r="BP333" s="2"/>
      <c r="BQ333" s="2"/>
      <c r="BR333" s="2"/>
      <c r="BS333" s="2"/>
      <c r="BT333" s="2"/>
      <c r="BU333" s="2"/>
      <c r="BY333" s="19">
        <v>6</v>
      </c>
      <c r="CA333" s="2"/>
      <c r="CD333" s="2"/>
      <c r="CR333" s="2"/>
      <c r="CS333" s="2"/>
      <c r="CU333" s="2"/>
      <c r="CV333" s="2"/>
    </row>
    <row r="334" spans="1:105" x14ac:dyDescent="0.3">
      <c r="A334" t="str">
        <f t="shared" si="255"/>
        <v>2283</v>
      </c>
      <c r="B334" t="str">
        <f t="shared" si="256"/>
        <v xml:space="preserve">Üzleti és szakmai kommunikáció (web) </v>
      </c>
      <c r="C334" t="str">
        <f t="shared" si="257"/>
        <v>5012283</v>
      </c>
      <c r="D334" t="str">
        <f t="shared" si="258"/>
        <v>Üzleti és szakmai kommunikáció (web) 91</v>
      </c>
      <c r="E334" t="str">
        <f t="shared" si="259"/>
        <v>Balog Mónika2283</v>
      </c>
      <c r="F334" s="24" t="str">
        <f t="shared" si="260"/>
        <v>Üzleti és szakmai kommunikáció (Tb. 501, web)</v>
      </c>
      <c r="G334" t="str">
        <f t="shared" si="261"/>
        <v/>
      </c>
      <c r="H334" t="str">
        <f t="shared" si="262"/>
        <v/>
      </c>
      <c r="I334" t="str">
        <f t="shared" si="263"/>
        <v/>
      </c>
      <c r="J334" t="str">
        <f t="shared" si="264"/>
        <v/>
      </c>
      <c r="K334" t="str">
        <f t="shared" si="265"/>
        <v/>
      </c>
      <c r="L334" t="str">
        <f t="shared" si="266"/>
        <v/>
      </c>
      <c r="M334" t="str">
        <f t="shared" si="267"/>
        <v/>
      </c>
      <c r="N334" t="str">
        <f t="shared" si="268"/>
        <v/>
      </c>
      <c r="O334" t="str">
        <f t="shared" si="269"/>
        <v/>
      </c>
      <c r="P334" t="str">
        <f t="shared" si="270"/>
        <v/>
      </c>
      <c r="Q334" t="str">
        <f t="shared" si="271"/>
        <v/>
      </c>
      <c r="R334" t="str">
        <f t="shared" si="272"/>
        <v/>
      </c>
      <c r="S334" t="str">
        <f t="shared" si="273"/>
        <v/>
      </c>
      <c r="T334" t="str">
        <f t="shared" si="274"/>
        <v/>
      </c>
      <c r="U334" t="str">
        <f t="shared" si="275"/>
        <v/>
      </c>
      <c r="V334" t="str">
        <f t="shared" si="276"/>
        <v/>
      </c>
      <c r="W334" t="str">
        <f t="shared" si="277"/>
        <v/>
      </c>
      <c r="X334" t="str">
        <f t="shared" si="278"/>
        <v/>
      </c>
      <c r="Y334" t="str">
        <f t="shared" si="279"/>
        <v>Üzleti és szakmai kommunikáció (, web)</v>
      </c>
      <c r="Z334" t="str">
        <f t="shared" si="280"/>
        <v>2283</v>
      </c>
      <c r="AA334" t="str">
        <f t="shared" si="281"/>
        <v>2283</v>
      </c>
      <c r="AB334" t="str">
        <f t="shared" si="282"/>
        <v/>
      </c>
      <c r="AC334" t="str">
        <f t="shared" si="283"/>
        <v/>
      </c>
      <c r="AD334" t="str">
        <f t="shared" si="284"/>
        <v/>
      </c>
      <c r="AE334" t="str">
        <f t="shared" si="285"/>
        <v/>
      </c>
      <c r="AF334" t="str">
        <f t="shared" si="286"/>
        <v/>
      </c>
      <c r="AG334" t="str">
        <f t="shared" si="287"/>
        <v/>
      </c>
      <c r="AH334" t="str">
        <f t="shared" si="288"/>
        <v/>
      </c>
      <c r="AI334" t="str">
        <f t="shared" si="289"/>
        <v/>
      </c>
      <c r="AJ334" t="str">
        <f t="shared" si="290"/>
        <v/>
      </c>
      <c r="AK334" t="str">
        <f t="shared" si="291"/>
        <v/>
      </c>
      <c r="AL334" t="str">
        <f t="shared" si="292"/>
        <v/>
      </c>
      <c r="AM334" t="str">
        <f t="shared" si="293"/>
        <v/>
      </c>
      <c r="AN334" t="str">
        <f t="shared" si="294"/>
        <v/>
      </c>
      <c r="AO334" t="str">
        <f t="shared" si="295"/>
        <v/>
      </c>
      <c r="AP334" t="str">
        <f t="shared" si="296"/>
        <v/>
      </c>
      <c r="AQ334" t="str">
        <f t="shared" si="297"/>
        <v/>
      </c>
      <c r="AR334" t="str">
        <f t="shared" si="298"/>
        <v>2283</v>
      </c>
      <c r="AS334" t="str">
        <f t="shared" si="299"/>
        <v/>
      </c>
      <c r="AT334" t="str">
        <f t="shared" si="300"/>
        <v>2283</v>
      </c>
      <c r="AU334" t="str">
        <f t="shared" si="301"/>
        <v/>
      </c>
      <c r="AV334" t="str">
        <f t="shared" si="302"/>
        <v/>
      </c>
      <c r="AW334" t="str">
        <f t="shared" si="303"/>
        <v/>
      </c>
      <c r="AX334" t="str">
        <f t="shared" si="304"/>
        <v>Üzleti és szakmai kommunikáció (501, web)</v>
      </c>
      <c r="AY334" s="2">
        <v>228</v>
      </c>
      <c r="AZ334" s="2">
        <v>3</v>
      </c>
      <c r="BA334" s="18">
        <f>VLOOKUP(AY334,segéd!$F$9:$G$38,2,FALSE)</f>
        <v>46081</v>
      </c>
      <c r="BB334" s="2" t="str">
        <f>VLOOKUP(AZ334,segéd!$F$1:$G$7,2,FALSE)</f>
        <v>11.30-13.00</v>
      </c>
      <c r="BC334" t="s">
        <v>387</v>
      </c>
      <c r="BD334" t="s">
        <v>85</v>
      </c>
      <c r="BE334" t="s">
        <v>164</v>
      </c>
      <c r="BG334" s="2">
        <v>501</v>
      </c>
      <c r="BH334" s="2" t="s">
        <v>66</v>
      </c>
      <c r="BI334" s="30" t="s">
        <v>1945</v>
      </c>
      <c r="BJ334" s="2">
        <f t="shared" si="305"/>
        <v>91</v>
      </c>
      <c r="BK334" s="2" t="str">
        <f>IF(BF334="","",VLOOKUP(BC334,segéd!O:P,2,FALSE))</f>
        <v/>
      </c>
      <c r="BL334" s="2">
        <f>IF(BG334="","",VLOOKUP(BC334,segéd!T:U,2,FALSE))</f>
        <v>91</v>
      </c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>
        <v>74</v>
      </c>
      <c r="CF334" s="2">
        <v>19</v>
      </c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>
        <v>16</v>
      </c>
      <c r="CY334" s="2">
        <v>13</v>
      </c>
    </row>
    <row r="335" spans="1:105" x14ac:dyDescent="0.3">
      <c r="A335" t="str">
        <f t="shared" si="255"/>
        <v>2284</v>
      </c>
      <c r="B335" t="str">
        <f t="shared" si="256"/>
        <v xml:space="preserve">A létesítménygazd. jogi keretei (web) </v>
      </c>
      <c r="C335" t="str">
        <f t="shared" si="257"/>
        <v>4012284</v>
      </c>
      <c r="D335" t="str">
        <f t="shared" si="258"/>
        <v>A létesítménygazd. jogi keretei (web) 7</v>
      </c>
      <c r="E335" t="str">
        <f t="shared" si="259"/>
        <v>Zalahegyi Zoltán2284</v>
      </c>
      <c r="F335" s="24" t="str">
        <f t="shared" si="260"/>
        <v>A létesítménygazd. jogi keretei (Tb. 401, web)</v>
      </c>
      <c r="G335" t="str">
        <f t="shared" si="261"/>
        <v/>
      </c>
      <c r="H335" t="str">
        <f t="shared" si="262"/>
        <v/>
      </c>
      <c r="I335" t="str">
        <f t="shared" si="263"/>
        <v/>
      </c>
      <c r="J335" t="str">
        <f t="shared" si="264"/>
        <v/>
      </c>
      <c r="K335" t="str">
        <f t="shared" si="265"/>
        <v/>
      </c>
      <c r="L335" t="str">
        <f t="shared" si="266"/>
        <v/>
      </c>
      <c r="M335" t="str">
        <f t="shared" si="267"/>
        <v/>
      </c>
      <c r="N335" t="str">
        <f t="shared" si="268"/>
        <v/>
      </c>
      <c r="O335" t="str">
        <f t="shared" si="269"/>
        <v/>
      </c>
      <c r="P335" t="str">
        <f t="shared" si="270"/>
        <v/>
      </c>
      <c r="Q335" t="str">
        <f t="shared" si="271"/>
        <v/>
      </c>
      <c r="R335" t="str">
        <f t="shared" si="272"/>
        <v/>
      </c>
      <c r="S335" t="str">
        <f t="shared" si="273"/>
        <v/>
      </c>
      <c r="T335" t="str">
        <f t="shared" si="274"/>
        <v/>
      </c>
      <c r="U335" t="str">
        <f t="shared" si="275"/>
        <v/>
      </c>
      <c r="V335" t="str">
        <f t="shared" si="276"/>
        <v/>
      </c>
      <c r="W335" t="str">
        <f t="shared" si="277"/>
        <v/>
      </c>
      <c r="X335" t="str">
        <f t="shared" si="278"/>
        <v/>
      </c>
      <c r="Y335" t="str">
        <f t="shared" si="279"/>
        <v>A létesítménygazd. jogi keretei (, web)</v>
      </c>
      <c r="Z335" t="str">
        <f t="shared" si="280"/>
        <v/>
      </c>
      <c r="AA335" t="str">
        <f t="shared" si="281"/>
        <v/>
      </c>
      <c r="AB335" t="str">
        <f t="shared" si="282"/>
        <v/>
      </c>
      <c r="AC335" t="str">
        <f t="shared" si="283"/>
        <v/>
      </c>
      <c r="AD335" t="str">
        <f t="shared" si="284"/>
        <v>2284</v>
      </c>
      <c r="AE335" t="str">
        <f t="shared" si="285"/>
        <v/>
      </c>
      <c r="AF335" t="str">
        <f t="shared" si="286"/>
        <v/>
      </c>
      <c r="AG335" t="str">
        <f t="shared" si="287"/>
        <v/>
      </c>
      <c r="AH335" t="str">
        <f t="shared" si="288"/>
        <v/>
      </c>
      <c r="AI335" t="str">
        <f t="shared" si="289"/>
        <v/>
      </c>
      <c r="AJ335" t="str">
        <f t="shared" si="290"/>
        <v/>
      </c>
      <c r="AK335" t="str">
        <f t="shared" si="291"/>
        <v/>
      </c>
      <c r="AL335" t="str">
        <f t="shared" si="292"/>
        <v/>
      </c>
      <c r="AM335" t="str">
        <f t="shared" si="293"/>
        <v/>
      </c>
      <c r="AN335" t="str">
        <f t="shared" si="294"/>
        <v/>
      </c>
      <c r="AO335" t="str">
        <f t="shared" si="295"/>
        <v/>
      </c>
      <c r="AP335" t="str">
        <f t="shared" si="296"/>
        <v/>
      </c>
      <c r="AQ335" t="str">
        <f t="shared" si="297"/>
        <v/>
      </c>
      <c r="AR335" t="str">
        <f t="shared" si="298"/>
        <v/>
      </c>
      <c r="AS335" t="str">
        <f t="shared" si="299"/>
        <v/>
      </c>
      <c r="AT335" t="str">
        <f t="shared" si="300"/>
        <v/>
      </c>
      <c r="AU335" t="str">
        <f t="shared" si="301"/>
        <v/>
      </c>
      <c r="AV335" t="str">
        <f t="shared" si="302"/>
        <v/>
      </c>
      <c r="AW335" t="str">
        <f t="shared" si="303"/>
        <v/>
      </c>
      <c r="AX335" t="str">
        <f t="shared" si="304"/>
        <v>A létesítménygazd. jogi keretei (401, web)</v>
      </c>
      <c r="AY335" s="2">
        <v>228</v>
      </c>
      <c r="AZ335" s="2">
        <v>4</v>
      </c>
      <c r="BA335" s="18">
        <f>VLOOKUP(AY335,segéd!$F$9:$G$38,2,FALSE)</f>
        <v>46081</v>
      </c>
      <c r="BB335" s="2" t="str">
        <f>VLOOKUP(AZ335,segéd!$F$1:$G$7,2,FALSE)</f>
        <v>13.30-15.00</v>
      </c>
      <c r="BC335" t="s">
        <v>134</v>
      </c>
      <c r="BD335" t="s">
        <v>313</v>
      </c>
      <c r="BE335" t="s">
        <v>177</v>
      </c>
      <c r="BG335" s="2">
        <v>401</v>
      </c>
      <c r="BH335" s="2" t="s">
        <v>66</v>
      </c>
      <c r="BI335" s="30" t="s">
        <v>1969</v>
      </c>
      <c r="BJ335" s="2">
        <f t="shared" si="305"/>
        <v>7</v>
      </c>
      <c r="BK335" s="2" t="str">
        <f>IF(BF335="","",VLOOKUP(BC335,segéd!O:P,2,FALSE))</f>
        <v/>
      </c>
      <c r="BL335" s="2">
        <f>IF(BG335="","",VLOOKUP(BC335,segéd!T:U,2,FALSE))</f>
        <v>7</v>
      </c>
      <c r="CH335" s="2"/>
      <c r="CI335" s="2">
        <v>7</v>
      </c>
      <c r="CP335" s="2"/>
      <c r="CY335" s="2"/>
    </row>
    <row r="336" spans="1:105" x14ac:dyDescent="0.3">
      <c r="A336" t="str">
        <f t="shared" si="255"/>
        <v>2284</v>
      </c>
      <c r="B336" t="str">
        <f t="shared" si="256"/>
        <v xml:space="preserve">Angol gazdasági szaknyelv II., 1. csop. </v>
      </c>
      <c r="C336" t="str">
        <f t="shared" si="257"/>
        <v>4082284</v>
      </c>
      <c r="D336" t="str">
        <f t="shared" si="258"/>
        <v>Angol gazdasági szaknyelv II., 1. csop. 17</v>
      </c>
      <c r="E336" t="str">
        <f t="shared" si="259"/>
        <v>Nagy Mónika2284</v>
      </c>
      <c r="F336" s="24" t="str">
        <f t="shared" si="260"/>
        <v>Angol gazdasági szaknyelv II., 1. csop. (Tb. 408)</v>
      </c>
      <c r="G336" t="str">
        <f t="shared" si="261"/>
        <v/>
      </c>
      <c r="H336" t="str">
        <f t="shared" si="262"/>
        <v/>
      </c>
      <c r="I336" t="str">
        <f t="shared" si="263"/>
        <v/>
      </c>
      <c r="J336" t="str">
        <f t="shared" si="264"/>
        <v/>
      </c>
      <c r="K336" t="str">
        <f t="shared" si="265"/>
        <v/>
      </c>
      <c r="L336" t="str">
        <f t="shared" si="266"/>
        <v/>
      </c>
      <c r="M336" t="str">
        <f t="shared" si="267"/>
        <v/>
      </c>
      <c r="N336" t="str">
        <f t="shared" si="268"/>
        <v/>
      </c>
      <c r="O336" t="str">
        <f t="shared" si="269"/>
        <v/>
      </c>
      <c r="P336" t="str">
        <f t="shared" si="270"/>
        <v/>
      </c>
      <c r="Q336" t="str">
        <f t="shared" si="271"/>
        <v/>
      </c>
      <c r="R336" t="str">
        <f t="shared" si="272"/>
        <v/>
      </c>
      <c r="S336" t="str">
        <f t="shared" si="273"/>
        <v/>
      </c>
      <c r="T336" t="str">
        <f t="shared" si="274"/>
        <v/>
      </c>
      <c r="U336" t="str">
        <f t="shared" si="275"/>
        <v/>
      </c>
      <c r="V336" t="str">
        <f t="shared" si="276"/>
        <v/>
      </c>
      <c r="W336" t="str">
        <f t="shared" si="277"/>
        <v/>
      </c>
      <c r="X336" t="str">
        <f t="shared" si="278"/>
        <v/>
      </c>
      <c r="Y336" t="str">
        <f t="shared" si="279"/>
        <v>Angol gazdasági szaknyelv II., 1. csop. ()</v>
      </c>
      <c r="Z336" t="str">
        <f t="shared" si="280"/>
        <v>2284</v>
      </c>
      <c r="AA336" t="str">
        <f t="shared" si="281"/>
        <v/>
      </c>
      <c r="AB336" t="str">
        <f t="shared" si="282"/>
        <v/>
      </c>
      <c r="AC336" t="str">
        <f t="shared" si="283"/>
        <v/>
      </c>
      <c r="AD336" t="str">
        <f t="shared" si="284"/>
        <v/>
      </c>
      <c r="AE336" t="str">
        <f t="shared" si="285"/>
        <v/>
      </c>
      <c r="AF336" t="str">
        <f t="shared" si="286"/>
        <v/>
      </c>
      <c r="AG336" t="str">
        <f t="shared" si="287"/>
        <v/>
      </c>
      <c r="AH336" t="str">
        <f t="shared" si="288"/>
        <v/>
      </c>
      <c r="AI336" t="str">
        <f t="shared" si="289"/>
        <v/>
      </c>
      <c r="AJ336" t="str">
        <f t="shared" si="290"/>
        <v/>
      </c>
      <c r="AK336" t="str">
        <f t="shared" si="291"/>
        <v/>
      </c>
      <c r="AL336" t="str">
        <f t="shared" si="292"/>
        <v/>
      </c>
      <c r="AM336" t="str">
        <f t="shared" si="293"/>
        <v/>
      </c>
      <c r="AN336" t="str">
        <f t="shared" si="294"/>
        <v/>
      </c>
      <c r="AO336" t="str">
        <f t="shared" si="295"/>
        <v/>
      </c>
      <c r="AP336" t="str">
        <f t="shared" si="296"/>
        <v/>
      </c>
      <c r="AQ336" t="str">
        <f t="shared" si="297"/>
        <v/>
      </c>
      <c r="AR336" t="str">
        <f t="shared" si="298"/>
        <v/>
      </c>
      <c r="AS336" t="str">
        <f t="shared" si="299"/>
        <v/>
      </c>
      <c r="AT336" t="str">
        <f t="shared" si="300"/>
        <v/>
      </c>
      <c r="AU336" t="str">
        <f t="shared" si="301"/>
        <v/>
      </c>
      <c r="AV336" t="str">
        <f t="shared" si="302"/>
        <v/>
      </c>
      <c r="AW336" t="str">
        <f t="shared" si="303"/>
        <v/>
      </c>
      <c r="AX336" t="str">
        <f t="shared" si="304"/>
        <v>Angol gazdasági szaknyelv II., 1. csop. (408)</v>
      </c>
      <c r="AY336" s="2">
        <v>228</v>
      </c>
      <c r="AZ336" s="2">
        <v>4</v>
      </c>
      <c r="BA336" s="18">
        <f>VLOOKUP(AY336,segéd!$F$9:$G$38,2,FALSE)</f>
        <v>46081</v>
      </c>
      <c r="BB336" s="2" t="str">
        <f>VLOOKUP(AZ336,segéd!$F$1:$G$7,2,FALSE)</f>
        <v>13.30-15.00</v>
      </c>
      <c r="BC336" t="s">
        <v>252</v>
      </c>
      <c r="BD336" t="s">
        <v>441</v>
      </c>
      <c r="BE336" t="s">
        <v>164</v>
      </c>
      <c r="BG336" s="2">
        <v>408</v>
      </c>
      <c r="BJ336" s="2">
        <f t="shared" si="305"/>
        <v>17</v>
      </c>
      <c r="BK336" s="2" t="str">
        <f>IF(BF336="","",VLOOKUP(BC336,segéd!O:P,2,FALSE))</f>
        <v/>
      </c>
      <c r="BL336" s="2">
        <f>IF(BG336="","",VLOOKUP(BC336,segéd!T:U,2,FALSE))</f>
        <v>17</v>
      </c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>
        <v>17</v>
      </c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Y336" s="2"/>
    </row>
    <row r="337" spans="1:106" x14ac:dyDescent="0.3">
      <c r="A337" t="str">
        <f t="shared" si="255"/>
        <v>2284</v>
      </c>
      <c r="B337" t="str">
        <f t="shared" si="256"/>
        <v xml:space="preserve">Angol gazdasági szaknyelv II., 2. csop. </v>
      </c>
      <c r="C337" t="str">
        <f t="shared" si="257"/>
        <v>2132284</v>
      </c>
      <c r="D337" t="str">
        <f t="shared" si="258"/>
        <v>Angol gazdasági szaknyelv II., 2. csop. 18</v>
      </c>
      <c r="E337" t="str">
        <f t="shared" si="259"/>
        <v>Szabó Zsófia2284</v>
      </c>
      <c r="F337" s="24" t="str">
        <f t="shared" si="260"/>
        <v>Angol gazdasági szaknyelv II., 2. csop. (Tb. 213)</v>
      </c>
      <c r="G337" t="str">
        <f t="shared" si="261"/>
        <v/>
      </c>
      <c r="H337" t="str">
        <f t="shared" si="262"/>
        <v/>
      </c>
      <c r="I337" t="str">
        <f t="shared" si="263"/>
        <v/>
      </c>
      <c r="J337" t="str">
        <f t="shared" si="264"/>
        <v/>
      </c>
      <c r="K337" t="str">
        <f t="shared" si="265"/>
        <v/>
      </c>
      <c r="L337" t="str">
        <f t="shared" si="266"/>
        <v/>
      </c>
      <c r="M337" t="str">
        <f t="shared" si="267"/>
        <v/>
      </c>
      <c r="N337" t="str">
        <f t="shared" si="268"/>
        <v/>
      </c>
      <c r="O337" t="str">
        <f t="shared" si="269"/>
        <v/>
      </c>
      <c r="P337" t="str">
        <f t="shared" si="270"/>
        <v/>
      </c>
      <c r="Q337" t="str">
        <f t="shared" si="271"/>
        <v/>
      </c>
      <c r="R337" t="str">
        <f t="shared" si="272"/>
        <v/>
      </c>
      <c r="S337" t="str">
        <f t="shared" si="273"/>
        <v/>
      </c>
      <c r="T337" t="str">
        <f t="shared" si="274"/>
        <v/>
      </c>
      <c r="U337" t="str">
        <f t="shared" si="275"/>
        <v/>
      </c>
      <c r="V337" t="str">
        <f t="shared" si="276"/>
        <v/>
      </c>
      <c r="W337" t="str">
        <f t="shared" si="277"/>
        <v/>
      </c>
      <c r="X337" t="str">
        <f t="shared" si="278"/>
        <v/>
      </c>
      <c r="Y337" t="str">
        <f t="shared" si="279"/>
        <v>Angol gazdasági szaknyelv II., 2. csop. ()</v>
      </c>
      <c r="Z337" t="str">
        <f t="shared" si="280"/>
        <v>2284</v>
      </c>
      <c r="AA337" t="str">
        <f t="shared" si="281"/>
        <v/>
      </c>
      <c r="AB337" t="str">
        <f t="shared" si="282"/>
        <v/>
      </c>
      <c r="AC337" t="str">
        <f t="shared" si="283"/>
        <v/>
      </c>
      <c r="AD337" t="str">
        <f t="shared" si="284"/>
        <v/>
      </c>
      <c r="AE337" t="str">
        <f t="shared" si="285"/>
        <v/>
      </c>
      <c r="AF337" t="str">
        <f t="shared" si="286"/>
        <v/>
      </c>
      <c r="AG337" t="str">
        <f t="shared" si="287"/>
        <v/>
      </c>
      <c r="AH337" t="str">
        <f t="shared" si="288"/>
        <v/>
      </c>
      <c r="AI337" t="str">
        <f t="shared" si="289"/>
        <v/>
      </c>
      <c r="AJ337" t="str">
        <f t="shared" si="290"/>
        <v/>
      </c>
      <c r="AK337" t="str">
        <f t="shared" si="291"/>
        <v/>
      </c>
      <c r="AL337" t="str">
        <f t="shared" si="292"/>
        <v/>
      </c>
      <c r="AM337" t="str">
        <f t="shared" si="293"/>
        <v/>
      </c>
      <c r="AN337" t="str">
        <f t="shared" si="294"/>
        <v/>
      </c>
      <c r="AO337" t="str">
        <f t="shared" si="295"/>
        <v/>
      </c>
      <c r="AP337" t="str">
        <f t="shared" si="296"/>
        <v/>
      </c>
      <c r="AQ337" t="str">
        <f t="shared" si="297"/>
        <v/>
      </c>
      <c r="AR337" t="str">
        <f t="shared" si="298"/>
        <v/>
      </c>
      <c r="AS337" t="str">
        <f t="shared" si="299"/>
        <v/>
      </c>
      <c r="AT337" t="str">
        <f t="shared" si="300"/>
        <v/>
      </c>
      <c r="AU337" t="str">
        <f t="shared" si="301"/>
        <v/>
      </c>
      <c r="AV337" t="str">
        <f t="shared" si="302"/>
        <v/>
      </c>
      <c r="AW337" t="str">
        <f t="shared" si="303"/>
        <v/>
      </c>
      <c r="AX337" t="str">
        <f t="shared" si="304"/>
        <v>Angol gazdasági szaknyelv II., 2. csop. (213)</v>
      </c>
      <c r="AY337" s="2">
        <v>228</v>
      </c>
      <c r="AZ337" s="2">
        <v>4</v>
      </c>
      <c r="BA337" s="18">
        <f>VLOOKUP(AY337,segéd!$F$9:$G$38,2,FALSE)</f>
        <v>46081</v>
      </c>
      <c r="BB337" s="2" t="str">
        <f>VLOOKUP(AZ337,segéd!$F$1:$G$7,2,FALSE)</f>
        <v>13.30-15.00</v>
      </c>
      <c r="BC337" t="s">
        <v>253</v>
      </c>
      <c r="BD337" t="s">
        <v>306</v>
      </c>
      <c r="BE337" t="s">
        <v>164</v>
      </c>
      <c r="BG337" s="2">
        <v>213</v>
      </c>
      <c r="BJ337" s="2">
        <f t="shared" si="305"/>
        <v>18</v>
      </c>
      <c r="BK337" s="2" t="str">
        <f>IF(BF337="","",VLOOKUP(BC337,segéd!O:P,2,FALSE))</f>
        <v/>
      </c>
      <c r="BL337" s="2">
        <f>IF(BG337="","",VLOOKUP(BC337,segéd!T:U,2,FALSE))</f>
        <v>18</v>
      </c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>
        <v>16</v>
      </c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Y337" s="2"/>
    </row>
    <row r="338" spans="1:106" x14ac:dyDescent="0.3">
      <c r="A338" t="str">
        <f t="shared" si="255"/>
        <v>2052284</v>
      </c>
      <c r="B338" t="str">
        <f t="shared" si="256"/>
        <v>Fogy. és vás. magatartás (web) 7</v>
      </c>
      <c r="C338" t="str">
        <f t="shared" si="257"/>
        <v>2284</v>
      </c>
      <c r="D338" t="str">
        <f t="shared" si="258"/>
        <v xml:space="preserve">Fogy. és vás. magatartás (web) </v>
      </c>
      <c r="E338" t="str">
        <f t="shared" si="259"/>
        <v>Köbli Ádám2284</v>
      </c>
      <c r="F338" s="24" t="str">
        <f t="shared" si="260"/>
        <v>Fogy. és vás. magatartás (Bp. 205, web)</v>
      </c>
      <c r="G338" t="str">
        <f t="shared" si="261"/>
        <v/>
      </c>
      <c r="H338" t="str">
        <f t="shared" si="262"/>
        <v/>
      </c>
      <c r="I338" t="str">
        <f t="shared" si="263"/>
        <v/>
      </c>
      <c r="J338" t="str">
        <f t="shared" si="264"/>
        <v>2284</v>
      </c>
      <c r="K338" t="str">
        <f t="shared" si="265"/>
        <v/>
      </c>
      <c r="L338" t="str">
        <f t="shared" si="266"/>
        <v/>
      </c>
      <c r="M338" t="str">
        <f t="shared" si="267"/>
        <v/>
      </c>
      <c r="N338" t="str">
        <f t="shared" si="268"/>
        <v/>
      </c>
      <c r="O338" t="str">
        <f t="shared" si="269"/>
        <v/>
      </c>
      <c r="P338" t="str">
        <f t="shared" si="270"/>
        <v/>
      </c>
      <c r="Q338" t="str">
        <f t="shared" si="271"/>
        <v/>
      </c>
      <c r="R338" t="str">
        <f t="shared" si="272"/>
        <v/>
      </c>
      <c r="S338" t="str">
        <f t="shared" si="273"/>
        <v/>
      </c>
      <c r="T338" t="str">
        <f t="shared" si="274"/>
        <v/>
      </c>
      <c r="U338" t="str">
        <f t="shared" si="275"/>
        <v/>
      </c>
      <c r="V338" t="str">
        <f t="shared" si="276"/>
        <v/>
      </c>
      <c r="W338" t="str">
        <f t="shared" si="277"/>
        <v/>
      </c>
      <c r="X338" t="str">
        <f t="shared" si="278"/>
        <v/>
      </c>
      <c r="Y338" t="str">
        <f t="shared" si="279"/>
        <v>Fogy. és vás. magatartás (205, web)</v>
      </c>
      <c r="Z338" t="str">
        <f t="shared" si="280"/>
        <v/>
      </c>
      <c r="AA338" t="str">
        <f t="shared" si="281"/>
        <v/>
      </c>
      <c r="AB338" t="str">
        <f t="shared" si="282"/>
        <v/>
      </c>
      <c r="AC338" t="str">
        <f t="shared" si="283"/>
        <v/>
      </c>
      <c r="AD338" t="str">
        <f t="shared" si="284"/>
        <v/>
      </c>
      <c r="AE338" t="str">
        <f t="shared" si="285"/>
        <v/>
      </c>
      <c r="AF338" t="str">
        <f t="shared" si="286"/>
        <v/>
      </c>
      <c r="AG338" t="str">
        <f t="shared" si="287"/>
        <v/>
      </c>
      <c r="AH338" t="str">
        <f t="shared" si="288"/>
        <v/>
      </c>
      <c r="AI338" t="str">
        <f t="shared" si="289"/>
        <v/>
      </c>
      <c r="AJ338" t="str">
        <f t="shared" si="290"/>
        <v/>
      </c>
      <c r="AK338" t="str">
        <f t="shared" si="291"/>
        <v/>
      </c>
      <c r="AL338" t="str">
        <f t="shared" si="292"/>
        <v/>
      </c>
      <c r="AM338" t="str">
        <f t="shared" si="293"/>
        <v/>
      </c>
      <c r="AN338" t="str">
        <f t="shared" si="294"/>
        <v/>
      </c>
      <c r="AO338" t="str">
        <f t="shared" si="295"/>
        <v/>
      </c>
      <c r="AP338" t="str">
        <f t="shared" si="296"/>
        <v/>
      </c>
      <c r="AQ338" t="str">
        <f t="shared" si="297"/>
        <v/>
      </c>
      <c r="AR338" t="str">
        <f t="shared" si="298"/>
        <v/>
      </c>
      <c r="AS338" t="str">
        <f t="shared" si="299"/>
        <v/>
      </c>
      <c r="AT338" t="str">
        <f t="shared" si="300"/>
        <v/>
      </c>
      <c r="AU338" t="str">
        <f t="shared" si="301"/>
        <v/>
      </c>
      <c r="AV338" t="str">
        <f t="shared" si="302"/>
        <v/>
      </c>
      <c r="AW338" t="str">
        <f t="shared" si="303"/>
        <v/>
      </c>
      <c r="AX338" t="str">
        <f t="shared" si="304"/>
        <v>Fogy. és vás. magatartás (, web)</v>
      </c>
      <c r="AY338" s="2">
        <v>228</v>
      </c>
      <c r="AZ338" s="2">
        <v>4</v>
      </c>
      <c r="BA338" s="18">
        <f>VLOOKUP(AY338,segéd!$F$9:$G$38,2,FALSE)</f>
        <v>46081</v>
      </c>
      <c r="BB338" s="2" t="str">
        <f>VLOOKUP(AZ338,segéd!$F$1:$G$7,2,FALSE)</f>
        <v>13.30-15.00</v>
      </c>
      <c r="BC338" t="s">
        <v>71</v>
      </c>
      <c r="BD338" t="s">
        <v>112</v>
      </c>
      <c r="BE338" t="s">
        <v>175</v>
      </c>
      <c r="BF338" s="19">
        <v>205</v>
      </c>
      <c r="BH338" s="2" t="s">
        <v>66</v>
      </c>
      <c r="BI338" s="30" t="s">
        <v>1978</v>
      </c>
      <c r="BJ338" s="2">
        <f t="shared" si="305"/>
        <v>7</v>
      </c>
      <c r="BK338" s="2">
        <f>IF(BF338="","",VLOOKUP(BC338,segéd!O:P,2,FALSE))</f>
        <v>7</v>
      </c>
      <c r="BL338" s="2" t="str">
        <f>IF(BG338="","",VLOOKUP(BC338,segéd!T:U,2,FALSE))</f>
        <v/>
      </c>
      <c r="BM338" s="2"/>
      <c r="BN338" s="2"/>
      <c r="BO338" s="2"/>
      <c r="BP338" s="19">
        <v>8</v>
      </c>
      <c r="BW338" s="2"/>
      <c r="BX338" s="2"/>
      <c r="BY338" s="2"/>
      <c r="CA338" s="2"/>
      <c r="CB338" s="2"/>
      <c r="CC338" s="2"/>
      <c r="CD338" s="2"/>
      <c r="CH338" s="2"/>
      <c r="CI338" s="2"/>
      <c r="CK338" s="2"/>
      <c r="CN338" s="2"/>
      <c r="CP338" s="2"/>
      <c r="CR338" s="2"/>
      <c r="CS338" s="2"/>
      <c r="CT338" s="2"/>
      <c r="CU338" s="2"/>
      <c r="CV338" s="2"/>
      <c r="CY338" s="2"/>
    </row>
    <row r="339" spans="1:106" x14ac:dyDescent="0.3">
      <c r="A339" t="str">
        <f t="shared" si="255"/>
        <v>2012284</v>
      </c>
      <c r="B339" t="str">
        <f t="shared" si="256"/>
        <v>Gazdasági matematika II. (web) 66</v>
      </c>
      <c r="C339" t="str">
        <f t="shared" si="257"/>
        <v>2284</v>
      </c>
      <c r="D339" t="str">
        <f t="shared" si="258"/>
        <v xml:space="preserve">Gazdasági matematika II. (web) </v>
      </c>
      <c r="E339" t="str">
        <f t="shared" si="259"/>
        <v>Kovács Gergely2284</v>
      </c>
      <c r="F339" s="24" t="str">
        <f t="shared" si="260"/>
        <v>Gazdasági matematika II. (Bp. 201, web)</v>
      </c>
      <c r="G339" t="str">
        <f t="shared" si="261"/>
        <v>2284</v>
      </c>
      <c r="H339" t="str">
        <f t="shared" si="262"/>
        <v>2284</v>
      </c>
      <c r="I339" t="str">
        <f t="shared" si="263"/>
        <v/>
      </c>
      <c r="J339" t="str">
        <f t="shared" si="264"/>
        <v/>
      </c>
      <c r="K339" t="str">
        <f t="shared" si="265"/>
        <v/>
      </c>
      <c r="L339" t="str">
        <f t="shared" si="266"/>
        <v/>
      </c>
      <c r="M339" t="str">
        <f t="shared" si="267"/>
        <v/>
      </c>
      <c r="N339" t="str">
        <f t="shared" si="268"/>
        <v/>
      </c>
      <c r="O339" t="str">
        <f t="shared" si="269"/>
        <v/>
      </c>
      <c r="P339" t="str">
        <f t="shared" si="270"/>
        <v/>
      </c>
      <c r="Q339" t="str">
        <f t="shared" si="271"/>
        <v/>
      </c>
      <c r="R339" t="str">
        <f t="shared" si="272"/>
        <v/>
      </c>
      <c r="S339" t="str">
        <f t="shared" si="273"/>
        <v/>
      </c>
      <c r="T339" t="str">
        <f t="shared" si="274"/>
        <v/>
      </c>
      <c r="U339" t="str">
        <f t="shared" si="275"/>
        <v/>
      </c>
      <c r="V339" t="str">
        <f t="shared" si="276"/>
        <v/>
      </c>
      <c r="W339" t="str">
        <f t="shared" si="277"/>
        <v/>
      </c>
      <c r="X339" t="str">
        <f t="shared" si="278"/>
        <v/>
      </c>
      <c r="Y339" t="str">
        <f t="shared" si="279"/>
        <v>Gazdasági matematika II. (201, web)</v>
      </c>
      <c r="Z339" t="str">
        <f t="shared" si="280"/>
        <v/>
      </c>
      <c r="AA339" t="str">
        <f t="shared" si="281"/>
        <v/>
      </c>
      <c r="AB339" t="str">
        <f t="shared" si="282"/>
        <v/>
      </c>
      <c r="AC339" t="str">
        <f t="shared" si="283"/>
        <v/>
      </c>
      <c r="AD339" t="str">
        <f t="shared" si="284"/>
        <v/>
      </c>
      <c r="AE339" t="str">
        <f t="shared" si="285"/>
        <v/>
      </c>
      <c r="AF339" t="str">
        <f t="shared" si="286"/>
        <v/>
      </c>
      <c r="AG339" t="str">
        <f t="shared" si="287"/>
        <v/>
      </c>
      <c r="AH339" t="str">
        <f t="shared" si="288"/>
        <v/>
      </c>
      <c r="AI339" t="str">
        <f t="shared" si="289"/>
        <v/>
      </c>
      <c r="AJ339" t="str">
        <f t="shared" si="290"/>
        <v/>
      </c>
      <c r="AK339" t="str">
        <f t="shared" si="291"/>
        <v/>
      </c>
      <c r="AL339" t="str">
        <f t="shared" si="292"/>
        <v/>
      </c>
      <c r="AM339" t="str">
        <f t="shared" si="293"/>
        <v/>
      </c>
      <c r="AN339" t="str">
        <f t="shared" si="294"/>
        <v/>
      </c>
      <c r="AO339" t="str">
        <f t="shared" si="295"/>
        <v/>
      </c>
      <c r="AP339" t="str">
        <f t="shared" si="296"/>
        <v/>
      </c>
      <c r="AQ339" t="str">
        <f t="shared" si="297"/>
        <v/>
      </c>
      <c r="AR339" t="str">
        <f t="shared" si="298"/>
        <v/>
      </c>
      <c r="AS339" t="str">
        <f t="shared" si="299"/>
        <v/>
      </c>
      <c r="AT339" t="str">
        <f t="shared" si="300"/>
        <v/>
      </c>
      <c r="AU339" t="str">
        <f t="shared" si="301"/>
        <v/>
      </c>
      <c r="AV339" t="str">
        <f t="shared" si="302"/>
        <v/>
      </c>
      <c r="AW339" t="str">
        <f t="shared" si="303"/>
        <v/>
      </c>
      <c r="AX339" t="str">
        <f t="shared" si="304"/>
        <v>Gazdasági matematika II. (, web)</v>
      </c>
      <c r="AY339" s="2">
        <v>228</v>
      </c>
      <c r="AZ339" s="2">
        <v>4</v>
      </c>
      <c r="BA339" s="18">
        <f>VLOOKUP(AY339,segéd!$F$9:$G$38,2,FALSE)</f>
        <v>46081</v>
      </c>
      <c r="BB339" s="2" t="str">
        <f>VLOOKUP(AZ339,segéd!$F$1:$G$7,2,FALSE)</f>
        <v>13.30-15.00</v>
      </c>
      <c r="BC339" t="s">
        <v>33</v>
      </c>
      <c r="BD339" t="s">
        <v>8</v>
      </c>
      <c r="BE339" t="s">
        <v>165</v>
      </c>
      <c r="BF339" s="19">
        <v>201</v>
      </c>
      <c r="BH339" s="19" t="s">
        <v>66</v>
      </c>
      <c r="BI339" s="30" t="s">
        <v>1935</v>
      </c>
      <c r="BJ339" s="2">
        <f t="shared" si="305"/>
        <v>66</v>
      </c>
      <c r="BK339" s="2">
        <f>IF(BF339="","",VLOOKUP(BC339,segéd!O:P,2,FALSE))</f>
        <v>66</v>
      </c>
      <c r="BL339" s="2" t="str">
        <f>IF(BG339="","",VLOOKUP(BC339,segéd!T:U,2,FALSE))</f>
        <v/>
      </c>
      <c r="BM339" s="2">
        <v>62</v>
      </c>
      <c r="BN339" s="2">
        <v>14</v>
      </c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Y339" s="2"/>
    </row>
    <row r="340" spans="1:106" x14ac:dyDescent="0.3">
      <c r="A340" t="str">
        <f t="shared" si="255"/>
        <v>2284</v>
      </c>
      <c r="B340" t="str">
        <f t="shared" si="256"/>
        <v xml:space="preserve">Gépgyártás technológia (web) </v>
      </c>
      <c r="C340" t="str">
        <f t="shared" si="257"/>
        <v>5012284</v>
      </c>
      <c r="D340" t="str">
        <f t="shared" si="258"/>
        <v>Gépgyártás technológia (web) 70</v>
      </c>
      <c r="E340" t="str">
        <f t="shared" si="259"/>
        <v>Szamosi Barna2284</v>
      </c>
      <c r="F340" s="24" t="str">
        <f t="shared" si="260"/>
        <v>Gépgyártás technológia (Tb. 501, web)</v>
      </c>
      <c r="G340" t="str">
        <f t="shared" si="261"/>
        <v/>
      </c>
      <c r="H340" t="str">
        <f t="shared" si="262"/>
        <v/>
      </c>
      <c r="I340" t="str">
        <f t="shared" si="263"/>
        <v/>
      </c>
      <c r="J340" t="str">
        <f t="shared" si="264"/>
        <v/>
      </c>
      <c r="K340" t="str">
        <f t="shared" si="265"/>
        <v/>
      </c>
      <c r="L340" t="str">
        <f t="shared" si="266"/>
        <v/>
      </c>
      <c r="M340" t="str">
        <f t="shared" si="267"/>
        <v/>
      </c>
      <c r="N340" t="str">
        <f t="shared" si="268"/>
        <v/>
      </c>
      <c r="O340" t="str">
        <f t="shared" si="269"/>
        <v/>
      </c>
      <c r="P340" t="str">
        <f t="shared" si="270"/>
        <v/>
      </c>
      <c r="Q340" t="str">
        <f t="shared" si="271"/>
        <v/>
      </c>
      <c r="R340" t="str">
        <f t="shared" si="272"/>
        <v/>
      </c>
      <c r="S340" t="str">
        <f t="shared" si="273"/>
        <v/>
      </c>
      <c r="T340" t="str">
        <f t="shared" si="274"/>
        <v/>
      </c>
      <c r="U340" t="str">
        <f t="shared" si="275"/>
        <v/>
      </c>
      <c r="V340" t="str">
        <f t="shared" si="276"/>
        <v/>
      </c>
      <c r="W340" t="str">
        <f t="shared" si="277"/>
        <v/>
      </c>
      <c r="X340" t="str">
        <f t="shared" si="278"/>
        <v/>
      </c>
      <c r="Y340" t="str">
        <f t="shared" si="279"/>
        <v>Gépgyártás technológia (, web)</v>
      </c>
      <c r="Z340" t="str">
        <f t="shared" si="280"/>
        <v/>
      </c>
      <c r="AA340" t="str">
        <f t="shared" si="281"/>
        <v>2284</v>
      </c>
      <c r="AB340" t="str">
        <f t="shared" si="282"/>
        <v>2284</v>
      </c>
      <c r="AC340" t="str">
        <f t="shared" si="283"/>
        <v>2284</v>
      </c>
      <c r="AD340" t="str">
        <f t="shared" si="284"/>
        <v/>
      </c>
      <c r="AE340" t="str">
        <f t="shared" si="285"/>
        <v/>
      </c>
      <c r="AF340" t="str">
        <f t="shared" si="286"/>
        <v/>
      </c>
      <c r="AG340" t="str">
        <f t="shared" si="287"/>
        <v/>
      </c>
      <c r="AH340" t="str">
        <f t="shared" si="288"/>
        <v/>
      </c>
      <c r="AI340" t="str">
        <f t="shared" si="289"/>
        <v/>
      </c>
      <c r="AJ340" t="str">
        <f t="shared" si="290"/>
        <v/>
      </c>
      <c r="AK340" t="str">
        <f t="shared" si="291"/>
        <v/>
      </c>
      <c r="AL340" t="str">
        <f t="shared" si="292"/>
        <v/>
      </c>
      <c r="AM340" t="str">
        <f t="shared" si="293"/>
        <v/>
      </c>
      <c r="AN340" t="str">
        <f t="shared" si="294"/>
        <v/>
      </c>
      <c r="AO340" t="str">
        <f t="shared" si="295"/>
        <v/>
      </c>
      <c r="AP340" t="str">
        <f t="shared" si="296"/>
        <v/>
      </c>
      <c r="AQ340" t="str">
        <f t="shared" si="297"/>
        <v/>
      </c>
      <c r="AR340" t="str">
        <f t="shared" si="298"/>
        <v/>
      </c>
      <c r="AS340" t="str">
        <f t="shared" si="299"/>
        <v/>
      </c>
      <c r="AT340" t="str">
        <f t="shared" si="300"/>
        <v/>
      </c>
      <c r="AU340" t="str">
        <f t="shared" si="301"/>
        <v/>
      </c>
      <c r="AV340" t="str">
        <f t="shared" si="302"/>
        <v/>
      </c>
      <c r="AW340" t="str">
        <f t="shared" si="303"/>
        <v/>
      </c>
      <c r="AX340" t="str">
        <f t="shared" si="304"/>
        <v>Gépgyártás technológia (501, web)</v>
      </c>
      <c r="AY340" s="2">
        <v>228</v>
      </c>
      <c r="AZ340" s="2">
        <v>4</v>
      </c>
      <c r="BA340" s="18">
        <f>VLOOKUP(AY340,segéd!$F$9:$G$38,2,FALSE)</f>
        <v>46081</v>
      </c>
      <c r="BB340" s="2" t="str">
        <f>VLOOKUP(AZ340,segéd!$F$1:$G$7,2,FALSE)</f>
        <v>13.30-15.00</v>
      </c>
      <c r="BC340" t="s">
        <v>80</v>
      </c>
      <c r="BD340" s="20" t="s">
        <v>304</v>
      </c>
      <c r="BE340" t="s">
        <v>166</v>
      </c>
      <c r="BG340" s="2">
        <v>501</v>
      </c>
      <c r="BH340" s="2" t="s">
        <v>66</v>
      </c>
      <c r="BI340" s="30" t="s">
        <v>1959</v>
      </c>
      <c r="BJ340" s="2">
        <f t="shared" si="305"/>
        <v>70</v>
      </c>
      <c r="BK340" s="2" t="str">
        <f>IF(BF340="","",VLOOKUP(BC340,segéd!O:P,2,FALSE))</f>
        <v/>
      </c>
      <c r="BL340" s="2">
        <f>IF(BG340="","",VLOOKUP(BC340,segéd!T:U,2,FALSE))</f>
        <v>70</v>
      </c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>
        <v>19</v>
      </c>
      <c r="CG340" s="2">
        <v>59</v>
      </c>
      <c r="CH340" s="2">
        <v>57</v>
      </c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Y340" s="2"/>
    </row>
    <row r="341" spans="1:106" x14ac:dyDescent="0.3">
      <c r="A341" t="str">
        <f t="shared" si="255"/>
        <v>2172284</v>
      </c>
      <c r="B341" t="str">
        <f t="shared" si="256"/>
        <v>KKV-k üzleti tervezése (Bp.-ről web) 13</v>
      </c>
      <c r="C341" t="str">
        <f t="shared" si="257"/>
        <v>2152284</v>
      </c>
      <c r="D341" t="str">
        <f t="shared" si="258"/>
        <v>KKV-k üzleti tervezése (Bp.-ről web) 22</v>
      </c>
      <c r="E341" t="str">
        <f t="shared" si="259"/>
        <v>Kárpáti-Daróczi Judit2284</v>
      </c>
      <c r="F341" s="24" t="str">
        <f t="shared" si="260"/>
        <v>KKV-k üzleti tervezése (Bp. 217, Bp.-ről web)</v>
      </c>
      <c r="G341" t="str">
        <f t="shared" si="261"/>
        <v/>
      </c>
      <c r="H341" t="str">
        <f t="shared" si="262"/>
        <v/>
      </c>
      <c r="I341" t="str">
        <f t="shared" si="263"/>
        <v/>
      </c>
      <c r="J341" t="str">
        <f t="shared" si="264"/>
        <v/>
      </c>
      <c r="K341" t="str">
        <f t="shared" si="265"/>
        <v/>
      </c>
      <c r="L341" t="str">
        <f t="shared" si="266"/>
        <v/>
      </c>
      <c r="M341" t="str">
        <f t="shared" si="267"/>
        <v/>
      </c>
      <c r="N341" t="str">
        <f t="shared" si="268"/>
        <v/>
      </c>
      <c r="O341" t="str">
        <f t="shared" si="269"/>
        <v/>
      </c>
      <c r="P341" t="str">
        <f t="shared" si="270"/>
        <v/>
      </c>
      <c r="Q341" t="str">
        <f t="shared" si="271"/>
        <v/>
      </c>
      <c r="R341" t="str">
        <f t="shared" si="272"/>
        <v/>
      </c>
      <c r="S341" t="str">
        <f t="shared" si="273"/>
        <v/>
      </c>
      <c r="T341" t="str">
        <f t="shared" si="274"/>
        <v>2284</v>
      </c>
      <c r="U341" t="str">
        <f t="shared" si="275"/>
        <v/>
      </c>
      <c r="V341" t="str">
        <f t="shared" si="276"/>
        <v/>
      </c>
      <c r="W341" t="str">
        <f t="shared" si="277"/>
        <v/>
      </c>
      <c r="X341" t="str">
        <f t="shared" si="278"/>
        <v/>
      </c>
      <c r="Y341" t="str">
        <f t="shared" si="279"/>
        <v>KKV-k üzleti tervezése (217, Bp.-ről web)</v>
      </c>
      <c r="Z341" t="str">
        <f t="shared" si="280"/>
        <v/>
      </c>
      <c r="AA341" t="str">
        <f t="shared" si="281"/>
        <v/>
      </c>
      <c r="AB341" t="str">
        <f t="shared" si="282"/>
        <v/>
      </c>
      <c r="AC341" t="str">
        <f t="shared" si="283"/>
        <v/>
      </c>
      <c r="AD341" t="str">
        <f t="shared" si="284"/>
        <v/>
      </c>
      <c r="AE341" t="str">
        <f t="shared" si="285"/>
        <v/>
      </c>
      <c r="AF341" t="str">
        <f t="shared" si="286"/>
        <v/>
      </c>
      <c r="AG341" t="str">
        <f t="shared" si="287"/>
        <v/>
      </c>
      <c r="AH341" t="str">
        <f t="shared" si="288"/>
        <v/>
      </c>
      <c r="AI341" t="str">
        <f t="shared" si="289"/>
        <v/>
      </c>
      <c r="AJ341" t="str">
        <f t="shared" si="290"/>
        <v/>
      </c>
      <c r="AK341" t="str">
        <f t="shared" si="291"/>
        <v/>
      </c>
      <c r="AL341" t="str">
        <f t="shared" si="292"/>
        <v/>
      </c>
      <c r="AM341" t="str">
        <f t="shared" si="293"/>
        <v>2284</v>
      </c>
      <c r="AN341" t="str">
        <f t="shared" si="294"/>
        <v/>
      </c>
      <c r="AO341" t="str">
        <f t="shared" si="295"/>
        <v/>
      </c>
      <c r="AP341" t="str">
        <f t="shared" si="296"/>
        <v/>
      </c>
      <c r="AQ341" t="str">
        <f t="shared" si="297"/>
        <v/>
      </c>
      <c r="AR341" t="str">
        <f t="shared" si="298"/>
        <v/>
      </c>
      <c r="AS341" t="str">
        <f t="shared" si="299"/>
        <v/>
      </c>
      <c r="AT341" t="str">
        <f t="shared" si="300"/>
        <v/>
      </c>
      <c r="AU341" t="str">
        <f t="shared" si="301"/>
        <v/>
      </c>
      <c r="AV341" t="str">
        <f t="shared" si="302"/>
        <v/>
      </c>
      <c r="AW341" t="str">
        <f t="shared" si="303"/>
        <v/>
      </c>
      <c r="AX341" t="str">
        <f t="shared" si="304"/>
        <v>KKV-k üzleti tervezése (215, Bp.-ről web)</v>
      </c>
      <c r="AY341" s="2">
        <v>228</v>
      </c>
      <c r="AZ341" s="2">
        <v>4</v>
      </c>
      <c r="BA341" s="18">
        <f>VLOOKUP(AY341,segéd!$F$9:$G$38,2,FALSE)</f>
        <v>46081</v>
      </c>
      <c r="BB341" s="2" t="str">
        <f>VLOOKUP(AZ341,segéd!$F$1:$G$7,2,FALSE)</f>
        <v>13.30-15.00</v>
      </c>
      <c r="BC341" t="s">
        <v>113</v>
      </c>
      <c r="BD341" t="s">
        <v>265</v>
      </c>
      <c r="BE341" t="s">
        <v>167</v>
      </c>
      <c r="BF341" s="19">
        <v>217</v>
      </c>
      <c r="BG341" s="2">
        <v>215</v>
      </c>
      <c r="BH341" s="19" t="s">
        <v>75</v>
      </c>
      <c r="BI341" s="30" t="s">
        <v>1961</v>
      </c>
      <c r="BJ341" s="2">
        <f t="shared" si="305"/>
        <v>35</v>
      </c>
      <c r="BK341" s="2">
        <f>IF(BF341="","",VLOOKUP(BC341,segéd!O:P,2,FALSE))</f>
        <v>13</v>
      </c>
      <c r="BL341" s="2">
        <f>IF(BG341="","",VLOOKUP(BC341,segéd!T:U,2,FALSE))</f>
        <v>22</v>
      </c>
      <c r="BP341" s="2"/>
      <c r="BQ341" s="2"/>
      <c r="BR341" s="2"/>
      <c r="BV341" s="2"/>
      <c r="BW341" s="2"/>
      <c r="BX341" s="2"/>
      <c r="BY341" s="2"/>
      <c r="BZ341" s="2">
        <v>12</v>
      </c>
      <c r="CB341" s="2"/>
      <c r="CC341" s="2"/>
      <c r="CH341" s="2"/>
      <c r="CI341" s="2"/>
      <c r="CM341" s="2"/>
      <c r="CN341" s="2"/>
      <c r="CO341" s="2"/>
      <c r="CP341" s="2"/>
      <c r="CR341" s="2">
        <v>21</v>
      </c>
      <c r="CT341" s="2"/>
      <c r="CU341" s="2"/>
      <c r="CY341" s="2"/>
    </row>
    <row r="342" spans="1:106" x14ac:dyDescent="0.3">
      <c r="A342" t="str">
        <f t="shared" si="255"/>
        <v>2082284</v>
      </c>
      <c r="B342" t="str">
        <f t="shared" si="256"/>
        <v>Komplex projektfeladat (web) 5</v>
      </c>
      <c r="C342" t="str">
        <f t="shared" si="257"/>
        <v>2284</v>
      </c>
      <c r="D342" t="str">
        <f t="shared" si="258"/>
        <v xml:space="preserve">Komplex projektfeladat (web) </v>
      </c>
      <c r="E342" t="str">
        <f t="shared" si="259"/>
        <v>Deés Szilvia2284</v>
      </c>
      <c r="F342" s="24" t="str">
        <f t="shared" si="260"/>
        <v>Komplex projektfeladat (Bp. 208, web)</v>
      </c>
      <c r="G342" t="str">
        <f t="shared" si="261"/>
        <v/>
      </c>
      <c r="H342" t="str">
        <f t="shared" si="262"/>
        <v/>
      </c>
      <c r="I342" t="str">
        <f t="shared" si="263"/>
        <v/>
      </c>
      <c r="J342" t="str">
        <f t="shared" si="264"/>
        <v/>
      </c>
      <c r="K342" t="str">
        <f t="shared" si="265"/>
        <v/>
      </c>
      <c r="L342" t="str">
        <f t="shared" si="266"/>
        <v/>
      </c>
      <c r="M342" t="str">
        <f t="shared" si="267"/>
        <v/>
      </c>
      <c r="N342" t="str">
        <f t="shared" si="268"/>
        <v/>
      </c>
      <c r="O342" t="str">
        <f t="shared" si="269"/>
        <v/>
      </c>
      <c r="P342" t="str">
        <f t="shared" si="270"/>
        <v/>
      </c>
      <c r="Q342" t="str">
        <f t="shared" si="271"/>
        <v/>
      </c>
      <c r="R342" t="str">
        <f t="shared" si="272"/>
        <v/>
      </c>
      <c r="S342" t="str">
        <f t="shared" si="273"/>
        <v/>
      </c>
      <c r="T342" t="str">
        <f t="shared" si="274"/>
        <v/>
      </c>
      <c r="U342" t="str">
        <f t="shared" si="275"/>
        <v/>
      </c>
      <c r="V342" t="str">
        <f t="shared" si="276"/>
        <v/>
      </c>
      <c r="W342" t="str">
        <f t="shared" si="277"/>
        <v>2284</v>
      </c>
      <c r="X342" t="str">
        <f t="shared" si="278"/>
        <v/>
      </c>
      <c r="Y342" t="str">
        <f t="shared" si="279"/>
        <v>Komplex projektfeladat (208, web)</v>
      </c>
      <c r="Z342" t="str">
        <f t="shared" si="280"/>
        <v/>
      </c>
      <c r="AA342" t="str">
        <f t="shared" si="281"/>
        <v/>
      </c>
      <c r="AB342" t="str">
        <f t="shared" si="282"/>
        <v/>
      </c>
      <c r="AC342" t="str">
        <f t="shared" si="283"/>
        <v/>
      </c>
      <c r="AD342" t="str">
        <f t="shared" si="284"/>
        <v/>
      </c>
      <c r="AE342" t="str">
        <f t="shared" si="285"/>
        <v/>
      </c>
      <c r="AF342" t="str">
        <f t="shared" si="286"/>
        <v/>
      </c>
      <c r="AG342" t="str">
        <f t="shared" si="287"/>
        <v/>
      </c>
      <c r="AH342" t="str">
        <f t="shared" si="288"/>
        <v/>
      </c>
      <c r="AI342" t="str">
        <f t="shared" si="289"/>
        <v/>
      </c>
      <c r="AJ342" t="str">
        <f t="shared" si="290"/>
        <v/>
      </c>
      <c r="AK342" t="str">
        <f t="shared" si="291"/>
        <v/>
      </c>
      <c r="AL342" t="str">
        <f t="shared" si="292"/>
        <v/>
      </c>
      <c r="AM342" t="str">
        <f t="shared" si="293"/>
        <v/>
      </c>
      <c r="AN342" t="str">
        <f t="shared" si="294"/>
        <v/>
      </c>
      <c r="AO342" t="str">
        <f t="shared" si="295"/>
        <v/>
      </c>
      <c r="AP342" t="str">
        <f t="shared" si="296"/>
        <v/>
      </c>
      <c r="AQ342" t="str">
        <f t="shared" si="297"/>
        <v/>
      </c>
      <c r="AR342" t="str">
        <f t="shared" si="298"/>
        <v/>
      </c>
      <c r="AS342" t="str">
        <f t="shared" si="299"/>
        <v/>
      </c>
      <c r="AT342" t="str">
        <f t="shared" si="300"/>
        <v/>
      </c>
      <c r="AU342" t="str">
        <f t="shared" si="301"/>
        <v/>
      </c>
      <c r="AV342" t="str">
        <f t="shared" si="302"/>
        <v/>
      </c>
      <c r="AW342" t="str">
        <f t="shared" si="303"/>
        <v/>
      </c>
      <c r="AX342" t="str">
        <f t="shared" si="304"/>
        <v>Komplex projektfeladat (, web)</v>
      </c>
      <c r="AY342" s="2">
        <v>228</v>
      </c>
      <c r="AZ342" s="2">
        <v>4</v>
      </c>
      <c r="BA342" s="18">
        <f>VLOOKUP(AY342,segéd!$F$9:$G$38,2,FALSE)</f>
        <v>46081</v>
      </c>
      <c r="BB342" s="2" t="str">
        <f>VLOOKUP(AZ342,segéd!$F$1:$G$7,2,FALSE)</f>
        <v>13.30-15.00</v>
      </c>
      <c r="BC342" t="s">
        <v>397</v>
      </c>
      <c r="BD342" t="s">
        <v>106</v>
      </c>
      <c r="BE342" t="s">
        <v>165</v>
      </c>
      <c r="BF342" s="19">
        <v>208</v>
      </c>
      <c r="BH342" s="2" t="s">
        <v>66</v>
      </c>
      <c r="BI342" s="30" t="s">
        <v>1954</v>
      </c>
      <c r="BJ342" s="2">
        <f t="shared" si="305"/>
        <v>5</v>
      </c>
      <c r="BK342" s="2">
        <f>IF(BF342="","",VLOOKUP(BC342,segéd!O:P,2,FALSE))</f>
        <v>5</v>
      </c>
      <c r="BL342" s="2" t="str">
        <f>IF(BG342="","",VLOOKUP(BC342,segéd!T:U,2,FALSE))</f>
        <v/>
      </c>
      <c r="BP342" s="2"/>
      <c r="BQ342" s="2"/>
      <c r="BR342" s="2"/>
      <c r="BV342" s="2"/>
      <c r="BW342" s="2"/>
      <c r="BX342" s="2"/>
      <c r="BY342" s="2"/>
      <c r="CB342" s="2"/>
      <c r="CC342" s="2">
        <v>8</v>
      </c>
      <c r="CH342" s="2"/>
      <c r="CI342" s="2"/>
      <c r="CM342" s="2"/>
      <c r="CN342" s="2"/>
      <c r="CO342" s="2"/>
      <c r="CP342" s="2"/>
      <c r="CT342" s="2"/>
      <c r="CU342" s="2"/>
      <c r="CY342" s="2"/>
    </row>
    <row r="343" spans="1:106" x14ac:dyDescent="0.3">
      <c r="A343" t="str">
        <f t="shared" si="255"/>
        <v>2062284</v>
      </c>
      <c r="B343" t="str">
        <f t="shared" si="256"/>
        <v>Marketing (web) 7</v>
      </c>
      <c r="C343" t="str">
        <f t="shared" si="257"/>
        <v>2284</v>
      </c>
      <c r="D343" t="str">
        <f t="shared" si="258"/>
        <v xml:space="preserve">Marketing (web) </v>
      </c>
      <c r="E343" t="str">
        <f t="shared" si="259"/>
        <v>Rózsa Zoltán2284</v>
      </c>
      <c r="F343" s="24" t="str">
        <f t="shared" si="260"/>
        <v>Marketing (Bp. 206, web)</v>
      </c>
      <c r="G343" t="str">
        <f t="shared" si="261"/>
        <v/>
      </c>
      <c r="H343" t="str">
        <f t="shared" si="262"/>
        <v/>
      </c>
      <c r="I343" t="str">
        <f t="shared" si="263"/>
        <v/>
      </c>
      <c r="J343" t="str">
        <f t="shared" si="264"/>
        <v/>
      </c>
      <c r="K343" t="str">
        <f t="shared" si="265"/>
        <v/>
      </c>
      <c r="L343" t="str">
        <f t="shared" si="266"/>
        <v/>
      </c>
      <c r="M343" t="str">
        <f t="shared" si="267"/>
        <v/>
      </c>
      <c r="N343" t="str">
        <f t="shared" si="268"/>
        <v/>
      </c>
      <c r="O343" t="str">
        <f t="shared" si="269"/>
        <v/>
      </c>
      <c r="P343" t="str">
        <f t="shared" si="270"/>
        <v/>
      </c>
      <c r="Q343" t="str">
        <f t="shared" si="271"/>
        <v/>
      </c>
      <c r="R343" t="str">
        <f t="shared" si="272"/>
        <v/>
      </c>
      <c r="S343" t="str">
        <f t="shared" si="273"/>
        <v>2284</v>
      </c>
      <c r="T343" t="str">
        <f t="shared" si="274"/>
        <v/>
      </c>
      <c r="U343" t="str">
        <f t="shared" si="275"/>
        <v/>
      </c>
      <c r="V343" t="str">
        <f t="shared" si="276"/>
        <v/>
      </c>
      <c r="W343" t="str">
        <f t="shared" si="277"/>
        <v/>
      </c>
      <c r="X343" t="str">
        <f t="shared" si="278"/>
        <v/>
      </c>
      <c r="Y343" t="str">
        <f t="shared" si="279"/>
        <v>Marketing (206, web)</v>
      </c>
      <c r="Z343" t="str">
        <f t="shared" si="280"/>
        <v/>
      </c>
      <c r="AA343" t="str">
        <f t="shared" si="281"/>
        <v/>
      </c>
      <c r="AB343" t="str">
        <f t="shared" si="282"/>
        <v/>
      </c>
      <c r="AC343" t="str">
        <f t="shared" si="283"/>
        <v/>
      </c>
      <c r="AD343" t="str">
        <f t="shared" si="284"/>
        <v/>
      </c>
      <c r="AE343" t="str">
        <f t="shared" si="285"/>
        <v/>
      </c>
      <c r="AF343" t="str">
        <f t="shared" si="286"/>
        <v/>
      </c>
      <c r="AG343" t="str">
        <f t="shared" si="287"/>
        <v/>
      </c>
      <c r="AH343" t="str">
        <f t="shared" si="288"/>
        <v/>
      </c>
      <c r="AI343" t="str">
        <f t="shared" si="289"/>
        <v/>
      </c>
      <c r="AJ343" t="str">
        <f t="shared" si="290"/>
        <v/>
      </c>
      <c r="AK343" t="str">
        <f t="shared" si="291"/>
        <v/>
      </c>
      <c r="AL343" t="str">
        <f t="shared" si="292"/>
        <v/>
      </c>
      <c r="AM343" t="str">
        <f t="shared" si="293"/>
        <v/>
      </c>
      <c r="AN343" t="str">
        <f t="shared" si="294"/>
        <v/>
      </c>
      <c r="AO343" t="str">
        <f t="shared" si="295"/>
        <v/>
      </c>
      <c r="AP343" t="str">
        <f t="shared" si="296"/>
        <v/>
      </c>
      <c r="AQ343" t="str">
        <f t="shared" si="297"/>
        <v/>
      </c>
      <c r="AR343" t="str">
        <f t="shared" si="298"/>
        <v/>
      </c>
      <c r="AS343" t="str">
        <f t="shared" si="299"/>
        <v/>
      </c>
      <c r="AT343" t="str">
        <f t="shared" si="300"/>
        <v/>
      </c>
      <c r="AU343" t="str">
        <f t="shared" si="301"/>
        <v/>
      </c>
      <c r="AV343" t="str">
        <f t="shared" si="302"/>
        <v/>
      </c>
      <c r="AW343" t="str">
        <f t="shared" si="303"/>
        <v/>
      </c>
      <c r="AX343" t="str">
        <f t="shared" si="304"/>
        <v>Marketing (, web)</v>
      </c>
      <c r="AY343" s="2">
        <v>228</v>
      </c>
      <c r="AZ343" s="2">
        <v>4</v>
      </c>
      <c r="BA343" s="18">
        <f>VLOOKUP(AY343,segéd!$F$9:$G$38,2,FALSE)</f>
        <v>46081</v>
      </c>
      <c r="BB343" s="2" t="str">
        <f>VLOOKUP(AZ343,segéd!$F$1:$G$7,2,FALSE)</f>
        <v>13.30-15.00</v>
      </c>
      <c r="BC343" t="s">
        <v>501</v>
      </c>
      <c r="BD343" t="s">
        <v>431</v>
      </c>
      <c r="BE343" t="s">
        <v>165</v>
      </c>
      <c r="BF343" s="2">
        <v>206</v>
      </c>
      <c r="BH343" s="2" t="s">
        <v>66</v>
      </c>
      <c r="BI343" s="30" t="s">
        <v>1997</v>
      </c>
      <c r="BJ343" s="2">
        <f t="shared" si="305"/>
        <v>7</v>
      </c>
      <c r="BK343" s="2">
        <f>IF(BF343="","",VLOOKUP(BC343,segéd!O:P,2,FALSE))</f>
        <v>7</v>
      </c>
      <c r="BL343" s="2" t="str">
        <f>IF(BG343="","",VLOOKUP(BC343,segéd!T:U,2,FALSE))</f>
        <v/>
      </c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>
        <v>6</v>
      </c>
      <c r="BZ343" s="2"/>
      <c r="CA343" s="2"/>
      <c r="CB343" s="2"/>
      <c r="CC343" s="2"/>
      <c r="CD343" s="2"/>
      <c r="CE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Y343" s="2"/>
    </row>
    <row r="344" spans="1:106" x14ac:dyDescent="0.3">
      <c r="A344" t="str">
        <f t="shared" si="255"/>
        <v>2284</v>
      </c>
      <c r="B344" t="str">
        <f t="shared" si="256"/>
        <v xml:space="preserve">Minőségir. rendszerek (web) </v>
      </c>
      <c r="C344" t="str">
        <f t="shared" si="257"/>
        <v>6012284</v>
      </c>
      <c r="D344" t="str">
        <f t="shared" si="258"/>
        <v>Minőségir. rendszerek (web) 73</v>
      </c>
      <c r="E344" t="str">
        <f t="shared" si="259"/>
        <v>Peredy Zoltán2284</v>
      </c>
      <c r="F344" s="24" t="str">
        <f t="shared" si="260"/>
        <v>Minőségir. rendszerek (Tb. 601, web)</v>
      </c>
      <c r="G344" t="str">
        <f t="shared" si="261"/>
        <v/>
      </c>
      <c r="H344" t="str">
        <f t="shared" si="262"/>
        <v/>
      </c>
      <c r="I344" t="str">
        <f t="shared" si="263"/>
        <v/>
      </c>
      <c r="J344" t="str">
        <f t="shared" si="264"/>
        <v/>
      </c>
      <c r="K344" t="str">
        <f t="shared" si="265"/>
        <v/>
      </c>
      <c r="L344" t="str">
        <f t="shared" si="266"/>
        <v/>
      </c>
      <c r="M344" t="str">
        <f t="shared" si="267"/>
        <v/>
      </c>
      <c r="N344" t="str">
        <f t="shared" si="268"/>
        <v/>
      </c>
      <c r="O344" t="str">
        <f t="shared" si="269"/>
        <v/>
      </c>
      <c r="P344" t="str">
        <f t="shared" si="270"/>
        <v/>
      </c>
      <c r="Q344" t="str">
        <f t="shared" si="271"/>
        <v/>
      </c>
      <c r="R344" t="str">
        <f t="shared" si="272"/>
        <v/>
      </c>
      <c r="S344" t="str">
        <f t="shared" si="273"/>
        <v/>
      </c>
      <c r="T344" t="str">
        <f t="shared" si="274"/>
        <v/>
      </c>
      <c r="U344" t="str">
        <f t="shared" si="275"/>
        <v/>
      </c>
      <c r="V344" t="str">
        <f t="shared" si="276"/>
        <v/>
      </c>
      <c r="W344" t="str">
        <f t="shared" si="277"/>
        <v/>
      </c>
      <c r="X344" t="str">
        <f t="shared" si="278"/>
        <v/>
      </c>
      <c r="Y344" t="str">
        <f t="shared" si="279"/>
        <v>Minőségir. rendszerek (, web)</v>
      </c>
      <c r="Z344" t="str">
        <f t="shared" si="280"/>
        <v/>
      </c>
      <c r="AA344" t="str">
        <f t="shared" si="281"/>
        <v/>
      </c>
      <c r="AB344" t="str">
        <f t="shared" si="282"/>
        <v/>
      </c>
      <c r="AC344" t="str">
        <f t="shared" si="283"/>
        <v/>
      </c>
      <c r="AD344" t="str">
        <f t="shared" si="284"/>
        <v/>
      </c>
      <c r="AE344" t="str">
        <f t="shared" si="285"/>
        <v/>
      </c>
      <c r="AF344" t="str">
        <f t="shared" si="286"/>
        <v/>
      </c>
      <c r="AG344" t="str">
        <f t="shared" si="287"/>
        <v/>
      </c>
      <c r="AH344" t="str">
        <f t="shared" si="288"/>
        <v/>
      </c>
      <c r="AI344" t="str">
        <f t="shared" si="289"/>
        <v/>
      </c>
      <c r="AJ344" t="str">
        <f t="shared" si="290"/>
        <v/>
      </c>
      <c r="AK344" t="str">
        <f t="shared" si="291"/>
        <v/>
      </c>
      <c r="AL344" t="str">
        <f t="shared" si="292"/>
        <v/>
      </c>
      <c r="AM344" t="str">
        <f t="shared" si="293"/>
        <v/>
      </c>
      <c r="AN344" t="str">
        <f t="shared" si="294"/>
        <v/>
      </c>
      <c r="AO344" t="str">
        <f t="shared" si="295"/>
        <v/>
      </c>
      <c r="AP344" t="str">
        <f t="shared" si="296"/>
        <v/>
      </c>
      <c r="AQ344" t="str">
        <f t="shared" si="297"/>
        <v/>
      </c>
      <c r="AR344" t="str">
        <f t="shared" si="298"/>
        <v>2284</v>
      </c>
      <c r="AS344" t="str">
        <f t="shared" si="299"/>
        <v>2284</v>
      </c>
      <c r="AT344" t="str">
        <f t="shared" si="300"/>
        <v>2284</v>
      </c>
      <c r="AU344" t="str">
        <f t="shared" si="301"/>
        <v>2284</v>
      </c>
      <c r="AV344" t="str">
        <f t="shared" si="302"/>
        <v>2284</v>
      </c>
      <c r="AW344" t="str">
        <f t="shared" si="303"/>
        <v>2284</v>
      </c>
      <c r="AX344" t="str">
        <f t="shared" si="304"/>
        <v>Minőségir. rendszerek (601, web)</v>
      </c>
      <c r="AY344" s="2">
        <v>228</v>
      </c>
      <c r="AZ344" s="2">
        <v>4</v>
      </c>
      <c r="BA344" s="18">
        <f>VLOOKUP(AY344,segéd!$F$9:$G$38,2,FALSE)</f>
        <v>46081</v>
      </c>
      <c r="BB344" s="2" t="str">
        <f>VLOOKUP(AZ344,segéd!$F$1:$G$7,2,FALSE)</f>
        <v>13.30-15.00</v>
      </c>
      <c r="BC344" t="s">
        <v>83</v>
      </c>
      <c r="BD344" s="20" t="s">
        <v>104</v>
      </c>
      <c r="BE344" t="s">
        <v>164</v>
      </c>
      <c r="BG344" s="2">
        <v>601</v>
      </c>
      <c r="BH344" s="2" t="s">
        <v>66</v>
      </c>
      <c r="BI344" s="30" t="s">
        <v>2010</v>
      </c>
      <c r="BJ344" s="2">
        <f t="shared" si="305"/>
        <v>73</v>
      </c>
      <c r="BK344" s="2" t="str">
        <f>IF(BF344="","",VLOOKUP(BC344,segéd!O:P,2,FALSE))</f>
        <v/>
      </c>
      <c r="BL344" s="2">
        <f>IF(BG344="","",VLOOKUP(BC344,segéd!T:U,2,FALSE))</f>
        <v>73</v>
      </c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Z344" s="2"/>
      <c r="CA344" s="2"/>
      <c r="CB344" s="2"/>
      <c r="CC344" s="2"/>
      <c r="CD344" s="2"/>
      <c r="CE344" s="2"/>
      <c r="CG344" s="2"/>
      <c r="CH344" s="2"/>
      <c r="CI344" s="2"/>
      <c r="CJ344" s="2"/>
      <c r="CK344" s="2"/>
      <c r="CM344" s="2"/>
      <c r="CP344" s="2"/>
      <c r="CQ344" s="2"/>
      <c r="CR344" s="2"/>
      <c r="CS344" s="2"/>
      <c r="CT344" s="2"/>
      <c r="CU344" s="2"/>
      <c r="CV344" s="2"/>
      <c r="CW344" s="2">
        <v>16</v>
      </c>
      <c r="CX344" s="2">
        <v>8</v>
      </c>
      <c r="CY344" s="2">
        <v>13</v>
      </c>
      <c r="CZ344" s="2">
        <v>9</v>
      </c>
      <c r="DA344" s="2">
        <v>13</v>
      </c>
      <c r="DB344" s="2">
        <v>34</v>
      </c>
    </row>
    <row r="345" spans="1:106" x14ac:dyDescent="0.3">
      <c r="A345" t="str">
        <f t="shared" si="255"/>
        <v>2284</v>
      </c>
      <c r="B345" t="str">
        <f t="shared" si="256"/>
        <v xml:space="preserve">Német gazdasági szaknyelv II. </v>
      </c>
      <c r="C345" t="str">
        <f t="shared" si="257"/>
        <v>4022284</v>
      </c>
      <c r="D345" t="str">
        <f t="shared" si="258"/>
        <v>Német gazdasági szaknyelv II. 4</v>
      </c>
      <c r="E345" t="str">
        <f t="shared" si="259"/>
        <v>Árendás Bence2284</v>
      </c>
      <c r="F345" s="24" t="str">
        <f t="shared" si="260"/>
        <v>Német gazdasági szaknyelv II. (Tb. 402)</v>
      </c>
      <c r="G345" t="str">
        <f t="shared" si="261"/>
        <v/>
      </c>
      <c r="H345" t="str">
        <f t="shared" si="262"/>
        <v/>
      </c>
      <c r="I345" t="str">
        <f t="shared" si="263"/>
        <v/>
      </c>
      <c r="J345" t="str">
        <f t="shared" si="264"/>
        <v/>
      </c>
      <c r="K345" t="str">
        <f t="shared" si="265"/>
        <v/>
      </c>
      <c r="L345" t="str">
        <f t="shared" si="266"/>
        <v/>
      </c>
      <c r="M345" t="str">
        <f t="shared" si="267"/>
        <v/>
      </c>
      <c r="N345" t="str">
        <f t="shared" si="268"/>
        <v/>
      </c>
      <c r="O345" t="str">
        <f t="shared" si="269"/>
        <v/>
      </c>
      <c r="P345" t="str">
        <f t="shared" si="270"/>
        <v/>
      </c>
      <c r="Q345" t="str">
        <f t="shared" si="271"/>
        <v/>
      </c>
      <c r="R345" t="str">
        <f t="shared" si="272"/>
        <v/>
      </c>
      <c r="S345" t="str">
        <f t="shared" si="273"/>
        <v/>
      </c>
      <c r="T345" t="str">
        <f t="shared" si="274"/>
        <v/>
      </c>
      <c r="U345" t="str">
        <f t="shared" si="275"/>
        <v/>
      </c>
      <c r="V345" t="str">
        <f t="shared" si="276"/>
        <v/>
      </c>
      <c r="W345" t="str">
        <f t="shared" si="277"/>
        <v/>
      </c>
      <c r="X345" t="str">
        <f t="shared" si="278"/>
        <v/>
      </c>
      <c r="Y345" t="str">
        <f t="shared" si="279"/>
        <v>Német gazdasági szaknyelv II. ()</v>
      </c>
      <c r="Z345" t="str">
        <f t="shared" si="280"/>
        <v>2284</v>
      </c>
      <c r="AA345" t="str">
        <f t="shared" si="281"/>
        <v/>
      </c>
      <c r="AB345" t="str">
        <f t="shared" si="282"/>
        <v/>
      </c>
      <c r="AC345" t="str">
        <f t="shared" si="283"/>
        <v/>
      </c>
      <c r="AD345" t="str">
        <f t="shared" si="284"/>
        <v/>
      </c>
      <c r="AE345" t="str">
        <f t="shared" si="285"/>
        <v/>
      </c>
      <c r="AF345" t="str">
        <f t="shared" si="286"/>
        <v/>
      </c>
      <c r="AG345" t="str">
        <f t="shared" si="287"/>
        <v/>
      </c>
      <c r="AH345" t="str">
        <f t="shared" si="288"/>
        <v/>
      </c>
      <c r="AI345" t="str">
        <f t="shared" si="289"/>
        <v/>
      </c>
      <c r="AJ345" t="str">
        <f t="shared" si="290"/>
        <v/>
      </c>
      <c r="AK345" t="str">
        <f t="shared" si="291"/>
        <v/>
      </c>
      <c r="AL345" t="str">
        <f t="shared" si="292"/>
        <v/>
      </c>
      <c r="AM345" t="str">
        <f t="shared" si="293"/>
        <v/>
      </c>
      <c r="AN345" t="str">
        <f t="shared" si="294"/>
        <v/>
      </c>
      <c r="AO345" t="str">
        <f t="shared" si="295"/>
        <v/>
      </c>
      <c r="AP345" t="str">
        <f t="shared" si="296"/>
        <v/>
      </c>
      <c r="AQ345" t="str">
        <f t="shared" si="297"/>
        <v/>
      </c>
      <c r="AR345" t="str">
        <f t="shared" si="298"/>
        <v/>
      </c>
      <c r="AS345" t="str">
        <f t="shared" si="299"/>
        <v/>
      </c>
      <c r="AT345" t="str">
        <f t="shared" si="300"/>
        <v/>
      </c>
      <c r="AU345" t="str">
        <f t="shared" si="301"/>
        <v/>
      </c>
      <c r="AV345" t="str">
        <f t="shared" si="302"/>
        <v/>
      </c>
      <c r="AW345" t="str">
        <f t="shared" si="303"/>
        <v/>
      </c>
      <c r="AX345" t="str">
        <f t="shared" si="304"/>
        <v>Német gazdasági szaknyelv II. (402)</v>
      </c>
      <c r="AY345" s="2">
        <v>228</v>
      </c>
      <c r="AZ345" s="2">
        <v>4</v>
      </c>
      <c r="BA345" s="18">
        <f>VLOOKUP(AY345,segéd!$F$9:$G$38,2,FALSE)</f>
        <v>46081</v>
      </c>
      <c r="BB345" s="2" t="str">
        <f>VLOOKUP(AZ345,segéd!$F$1:$G$7,2,FALSE)</f>
        <v>13.30-15.00</v>
      </c>
      <c r="BC345" t="s">
        <v>465</v>
      </c>
      <c r="BD345" t="s">
        <v>466</v>
      </c>
      <c r="BE345" t="s">
        <v>164</v>
      </c>
      <c r="BG345" s="2">
        <v>402</v>
      </c>
      <c r="BJ345" s="2">
        <f t="shared" si="305"/>
        <v>4</v>
      </c>
      <c r="BK345" s="2" t="str">
        <f>IF(BF345="","",VLOOKUP(BC345,segéd!O:P,2,FALSE))</f>
        <v/>
      </c>
      <c r="BL345" s="2">
        <f>IF(BG345="","",VLOOKUP(BC345,segéd!T:U,2,FALSE))</f>
        <v>4</v>
      </c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>
        <v>6</v>
      </c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Y345" s="2"/>
    </row>
    <row r="346" spans="1:106" x14ac:dyDescent="0.3">
      <c r="A346" t="str">
        <f t="shared" si="255"/>
        <v>2102284</v>
      </c>
      <c r="B346" t="str">
        <f t="shared" si="256"/>
        <v>Szállítási log. az ellátási láncban (web) 8</v>
      </c>
      <c r="C346" t="str">
        <f t="shared" si="257"/>
        <v>2284</v>
      </c>
      <c r="D346" t="str">
        <f t="shared" si="258"/>
        <v xml:space="preserve">Szállítási log. az ellátási láncban (web) </v>
      </c>
      <c r="E346" t="str">
        <f t="shared" si="259"/>
        <v>Mészáros Sándor2284</v>
      </c>
      <c r="F346" s="24" t="str">
        <f t="shared" si="260"/>
        <v>Szállítási log. az ellátási láncban (Bp. 210, web)</v>
      </c>
      <c r="G346" t="str">
        <f t="shared" si="261"/>
        <v/>
      </c>
      <c r="H346" t="str">
        <f t="shared" si="262"/>
        <v/>
      </c>
      <c r="I346" t="str">
        <f t="shared" si="263"/>
        <v/>
      </c>
      <c r="J346" t="str">
        <f t="shared" si="264"/>
        <v/>
      </c>
      <c r="K346" t="str">
        <f t="shared" si="265"/>
        <v>2284</v>
      </c>
      <c r="L346" t="str">
        <f t="shared" si="266"/>
        <v/>
      </c>
      <c r="M346" t="str">
        <f t="shared" si="267"/>
        <v/>
      </c>
      <c r="N346" t="str">
        <f t="shared" si="268"/>
        <v/>
      </c>
      <c r="O346" t="str">
        <f t="shared" si="269"/>
        <v/>
      </c>
      <c r="P346" t="str">
        <f t="shared" si="270"/>
        <v/>
      </c>
      <c r="Q346" t="str">
        <f t="shared" si="271"/>
        <v/>
      </c>
      <c r="R346" t="str">
        <f t="shared" si="272"/>
        <v/>
      </c>
      <c r="S346" t="str">
        <f t="shared" si="273"/>
        <v/>
      </c>
      <c r="T346" t="str">
        <f t="shared" si="274"/>
        <v/>
      </c>
      <c r="U346" t="str">
        <f t="shared" si="275"/>
        <v/>
      </c>
      <c r="V346" t="str">
        <f t="shared" si="276"/>
        <v/>
      </c>
      <c r="W346" t="str">
        <f t="shared" si="277"/>
        <v/>
      </c>
      <c r="X346" t="str">
        <f t="shared" si="278"/>
        <v/>
      </c>
      <c r="Y346" t="str">
        <f t="shared" si="279"/>
        <v>Szállítási log. az ellátási láncban (210, web)</v>
      </c>
      <c r="Z346" t="str">
        <f t="shared" si="280"/>
        <v/>
      </c>
      <c r="AA346" t="str">
        <f t="shared" si="281"/>
        <v/>
      </c>
      <c r="AB346" t="str">
        <f t="shared" si="282"/>
        <v/>
      </c>
      <c r="AC346" t="str">
        <f t="shared" si="283"/>
        <v/>
      </c>
      <c r="AD346" t="str">
        <f t="shared" si="284"/>
        <v/>
      </c>
      <c r="AE346" t="str">
        <f t="shared" si="285"/>
        <v/>
      </c>
      <c r="AF346" t="str">
        <f t="shared" si="286"/>
        <v/>
      </c>
      <c r="AG346" t="str">
        <f t="shared" si="287"/>
        <v/>
      </c>
      <c r="AH346" t="str">
        <f t="shared" si="288"/>
        <v/>
      </c>
      <c r="AI346" t="str">
        <f t="shared" si="289"/>
        <v/>
      </c>
      <c r="AJ346" t="str">
        <f t="shared" si="290"/>
        <v/>
      </c>
      <c r="AK346" t="str">
        <f t="shared" si="291"/>
        <v/>
      </c>
      <c r="AL346" t="str">
        <f t="shared" si="292"/>
        <v/>
      </c>
      <c r="AM346" t="str">
        <f t="shared" si="293"/>
        <v/>
      </c>
      <c r="AN346" t="str">
        <f t="shared" si="294"/>
        <v/>
      </c>
      <c r="AO346" t="str">
        <f t="shared" si="295"/>
        <v/>
      </c>
      <c r="AP346" t="str">
        <f t="shared" si="296"/>
        <v/>
      </c>
      <c r="AQ346" t="str">
        <f t="shared" si="297"/>
        <v/>
      </c>
      <c r="AR346" t="str">
        <f t="shared" si="298"/>
        <v/>
      </c>
      <c r="AS346" t="str">
        <f t="shared" si="299"/>
        <v/>
      </c>
      <c r="AT346" t="str">
        <f t="shared" si="300"/>
        <v/>
      </c>
      <c r="AU346" t="str">
        <f t="shared" si="301"/>
        <v/>
      </c>
      <c r="AV346" t="str">
        <f t="shared" si="302"/>
        <v/>
      </c>
      <c r="AW346" t="str">
        <f t="shared" si="303"/>
        <v/>
      </c>
      <c r="AX346" t="str">
        <f t="shared" si="304"/>
        <v>Szállítási log. az ellátási láncban (, web)</v>
      </c>
      <c r="AY346" s="2">
        <v>228</v>
      </c>
      <c r="AZ346" s="2">
        <v>4</v>
      </c>
      <c r="BA346" s="18">
        <f>VLOOKUP(AY346,segéd!$F$9:$G$38,2,FALSE)</f>
        <v>46081</v>
      </c>
      <c r="BB346" s="2" t="str">
        <f>VLOOKUP(AZ346,segéd!$F$1:$G$7,2,FALSE)</f>
        <v>13.30-15.00</v>
      </c>
      <c r="BC346" t="s">
        <v>259</v>
      </c>
      <c r="BD346" t="s">
        <v>435</v>
      </c>
      <c r="BE346" t="s">
        <v>175</v>
      </c>
      <c r="BF346" s="19">
        <v>210</v>
      </c>
      <c r="BH346" s="2" t="s">
        <v>66</v>
      </c>
      <c r="BI346" s="30" t="s">
        <v>2009</v>
      </c>
      <c r="BJ346" s="2">
        <f t="shared" si="305"/>
        <v>8</v>
      </c>
      <c r="BK346" s="2">
        <f>IF(BF346="","",VLOOKUP(BC346,segéd!O:P,2,FALSE))</f>
        <v>8</v>
      </c>
      <c r="BL346" s="2" t="str">
        <f>IF(BG346="","",VLOOKUP(BC346,segéd!T:U,2,FALSE))</f>
        <v/>
      </c>
      <c r="BP346" s="2"/>
      <c r="BQ346" s="2">
        <v>10</v>
      </c>
      <c r="BR346" s="2"/>
      <c r="BY346" s="2"/>
      <c r="CB346" s="2"/>
      <c r="CH346" s="2"/>
      <c r="CP346" s="2"/>
      <c r="CT346" s="2"/>
      <c r="CY346" s="2"/>
    </row>
    <row r="347" spans="1:106" x14ac:dyDescent="0.3">
      <c r="A347" t="str">
        <f t="shared" si="255"/>
        <v>2284</v>
      </c>
      <c r="B347" t="str">
        <f t="shared" si="256"/>
        <v xml:space="preserve">Szám. seg. mérés (NI-Labv.) (web) </v>
      </c>
      <c r="C347" t="str">
        <f t="shared" si="257"/>
        <v>A/Nae.2284</v>
      </c>
      <c r="D347" t="str">
        <f t="shared" si="258"/>
        <v>Szám. seg. mérés (NI-Labv.) (web) 113</v>
      </c>
      <c r="E347" t="str">
        <f t="shared" si="259"/>
        <v>Vavra Gábor2284</v>
      </c>
      <c r="F347" s="24" t="str">
        <f t="shared" si="260"/>
        <v>Szám. seg. mérés (NI-Labv.) (Tb. A/Nae., web)</v>
      </c>
      <c r="G347" t="str">
        <f t="shared" si="261"/>
        <v/>
      </c>
      <c r="H347" t="str">
        <f t="shared" si="262"/>
        <v/>
      </c>
      <c r="I347" t="str">
        <f t="shared" si="263"/>
        <v/>
      </c>
      <c r="J347" t="str">
        <f t="shared" si="264"/>
        <v/>
      </c>
      <c r="K347" t="str">
        <f t="shared" si="265"/>
        <v/>
      </c>
      <c r="L347" t="str">
        <f t="shared" si="266"/>
        <v/>
      </c>
      <c r="M347" t="str">
        <f t="shared" si="267"/>
        <v/>
      </c>
      <c r="N347" t="str">
        <f t="shared" si="268"/>
        <v/>
      </c>
      <c r="O347" t="str">
        <f t="shared" si="269"/>
        <v/>
      </c>
      <c r="P347" t="str">
        <f t="shared" si="270"/>
        <v/>
      </c>
      <c r="Q347" t="str">
        <f t="shared" si="271"/>
        <v/>
      </c>
      <c r="R347" t="str">
        <f t="shared" si="272"/>
        <v/>
      </c>
      <c r="S347" t="str">
        <f t="shared" si="273"/>
        <v/>
      </c>
      <c r="T347" t="str">
        <f t="shared" si="274"/>
        <v/>
      </c>
      <c r="U347" t="str">
        <f t="shared" si="275"/>
        <v/>
      </c>
      <c r="V347" t="str">
        <f t="shared" si="276"/>
        <v/>
      </c>
      <c r="W347" t="str">
        <f t="shared" si="277"/>
        <v/>
      </c>
      <c r="X347" t="str">
        <f t="shared" si="278"/>
        <v/>
      </c>
      <c r="Y347" t="str">
        <f t="shared" si="279"/>
        <v>Szám. seg. mérés (NI-Labv.) (, web)</v>
      </c>
      <c r="Z347" t="str">
        <f t="shared" si="280"/>
        <v/>
      </c>
      <c r="AA347" t="str">
        <f t="shared" si="281"/>
        <v/>
      </c>
      <c r="AB347" t="str">
        <f t="shared" si="282"/>
        <v/>
      </c>
      <c r="AC347" t="str">
        <f t="shared" si="283"/>
        <v/>
      </c>
      <c r="AD347" t="str">
        <f t="shared" si="284"/>
        <v/>
      </c>
      <c r="AE347" t="str">
        <f t="shared" si="285"/>
        <v/>
      </c>
      <c r="AF347" t="str">
        <f t="shared" si="286"/>
        <v/>
      </c>
      <c r="AG347" t="str">
        <f t="shared" si="287"/>
        <v/>
      </c>
      <c r="AH347" t="str">
        <f t="shared" si="288"/>
        <v/>
      </c>
      <c r="AI347" t="str">
        <f t="shared" si="289"/>
        <v/>
      </c>
      <c r="AJ347" t="str">
        <f t="shared" si="290"/>
        <v/>
      </c>
      <c r="AK347" t="str">
        <f t="shared" si="291"/>
        <v>2284</v>
      </c>
      <c r="AL347" t="str">
        <f t="shared" si="292"/>
        <v>2284</v>
      </c>
      <c r="AM347" t="str">
        <f t="shared" si="293"/>
        <v/>
      </c>
      <c r="AN347" t="str">
        <f t="shared" si="294"/>
        <v/>
      </c>
      <c r="AO347" t="str">
        <f t="shared" si="295"/>
        <v/>
      </c>
      <c r="AP347" t="str">
        <f t="shared" si="296"/>
        <v/>
      </c>
      <c r="AQ347" t="str">
        <f t="shared" si="297"/>
        <v/>
      </c>
      <c r="AR347" t="str">
        <f t="shared" si="298"/>
        <v/>
      </c>
      <c r="AS347" t="str">
        <f t="shared" si="299"/>
        <v/>
      </c>
      <c r="AT347" t="str">
        <f t="shared" si="300"/>
        <v/>
      </c>
      <c r="AU347" t="str">
        <f t="shared" si="301"/>
        <v/>
      </c>
      <c r="AV347" t="str">
        <f t="shared" si="302"/>
        <v/>
      </c>
      <c r="AW347" t="str">
        <f t="shared" si="303"/>
        <v/>
      </c>
      <c r="AX347" t="str">
        <f t="shared" si="304"/>
        <v>Szám. seg. mérés (NI-Labv.) (A/Nae., web)</v>
      </c>
      <c r="AY347" s="2">
        <v>228</v>
      </c>
      <c r="AZ347" s="2">
        <v>4</v>
      </c>
      <c r="BA347" s="18">
        <f>VLOOKUP(AY347,segéd!$F$9:$G$38,2,FALSE)</f>
        <v>46081</v>
      </c>
      <c r="BB347" s="2" t="str">
        <f>VLOOKUP(AZ347,segéd!$F$1:$G$7,2,FALSE)</f>
        <v>13.30-15.00</v>
      </c>
      <c r="BC347" t="s">
        <v>314</v>
      </c>
      <c r="BD347" s="20" t="s">
        <v>424</v>
      </c>
      <c r="BE347" t="s">
        <v>164</v>
      </c>
      <c r="BG347" s="2" t="s">
        <v>273</v>
      </c>
      <c r="BH347" s="2" t="s">
        <v>66</v>
      </c>
      <c r="BI347" s="30" t="s">
        <v>1942</v>
      </c>
      <c r="BJ347" s="2">
        <f t="shared" si="305"/>
        <v>113</v>
      </c>
      <c r="BK347" s="2" t="str">
        <f>IF(BF347="","",VLOOKUP(BC347,segéd!O:P,2,FALSE))</f>
        <v/>
      </c>
      <c r="BL347" s="2">
        <f>IF(BG347="","",VLOOKUP(BC347,segéd!T:U,2,FALSE))</f>
        <v>113</v>
      </c>
      <c r="BM347" s="2"/>
      <c r="BN347" s="2"/>
      <c r="BO347" s="2"/>
      <c r="BP347" s="2"/>
      <c r="BQ347" s="2"/>
      <c r="BR347" s="2"/>
      <c r="BS347" s="2"/>
      <c r="BT347" s="2"/>
      <c r="BU347" s="2"/>
      <c r="BZ347" s="2"/>
      <c r="CA347" s="2"/>
      <c r="CD347" s="2"/>
      <c r="CE347" s="2"/>
      <c r="CF347" s="19"/>
      <c r="CG347" s="2"/>
      <c r="CJ347" s="2"/>
      <c r="CP347" s="2">
        <v>52</v>
      </c>
      <c r="CQ347" s="2">
        <v>59</v>
      </c>
      <c r="CR347" s="2"/>
      <c r="CS347" s="2"/>
      <c r="CU347" s="2"/>
      <c r="CV347" s="2"/>
      <c r="DA347" s="19"/>
    </row>
    <row r="348" spans="1:106" x14ac:dyDescent="0.3">
      <c r="A348" t="str">
        <f t="shared" si="255"/>
        <v>2284</v>
      </c>
      <c r="B348" t="str">
        <f t="shared" si="256"/>
        <v xml:space="preserve">Számvitel II. (web) </v>
      </c>
      <c r="C348" t="str">
        <f t="shared" si="257"/>
        <v>2142284</v>
      </c>
      <c r="D348" t="str">
        <f t="shared" si="258"/>
        <v>Számvitel II. (web) 20</v>
      </c>
      <c r="E348" t="str">
        <f t="shared" si="259"/>
        <v>Labossa Ildikó2284</v>
      </c>
      <c r="F348" s="24" t="str">
        <f t="shared" si="260"/>
        <v>Számvitel II. (Tb. 214, web)</v>
      </c>
      <c r="G348" t="str">
        <f t="shared" si="261"/>
        <v/>
      </c>
      <c r="H348" t="str">
        <f t="shared" si="262"/>
        <v/>
      </c>
      <c r="I348" t="str">
        <f t="shared" si="263"/>
        <v/>
      </c>
      <c r="J348" t="str">
        <f t="shared" si="264"/>
        <v/>
      </c>
      <c r="K348" t="str">
        <f t="shared" si="265"/>
        <v/>
      </c>
      <c r="L348" t="str">
        <f t="shared" si="266"/>
        <v/>
      </c>
      <c r="M348" t="str">
        <f t="shared" si="267"/>
        <v/>
      </c>
      <c r="N348" t="str">
        <f t="shared" si="268"/>
        <v/>
      </c>
      <c r="O348" t="str">
        <f t="shared" si="269"/>
        <v/>
      </c>
      <c r="P348" t="str">
        <f t="shared" si="270"/>
        <v/>
      </c>
      <c r="Q348" t="str">
        <f t="shared" si="271"/>
        <v/>
      </c>
      <c r="R348" t="str">
        <f t="shared" si="272"/>
        <v/>
      </c>
      <c r="S348" t="str">
        <f t="shared" si="273"/>
        <v/>
      </c>
      <c r="T348" t="str">
        <f t="shared" si="274"/>
        <v/>
      </c>
      <c r="U348" t="str">
        <f t="shared" si="275"/>
        <v/>
      </c>
      <c r="V348" t="str">
        <f t="shared" si="276"/>
        <v/>
      </c>
      <c r="W348" t="str">
        <f t="shared" si="277"/>
        <v/>
      </c>
      <c r="X348" t="str">
        <f t="shared" si="278"/>
        <v/>
      </c>
      <c r="Y348" t="str">
        <f t="shared" si="279"/>
        <v>Számvitel II. (, web)</v>
      </c>
      <c r="Z348" t="str">
        <f t="shared" si="280"/>
        <v/>
      </c>
      <c r="AA348" t="str">
        <f t="shared" si="281"/>
        <v/>
      </c>
      <c r="AB348" t="str">
        <f t="shared" si="282"/>
        <v/>
      </c>
      <c r="AC348" t="str">
        <f t="shared" si="283"/>
        <v/>
      </c>
      <c r="AD348" t="str">
        <f t="shared" si="284"/>
        <v/>
      </c>
      <c r="AE348" t="str">
        <f t="shared" si="285"/>
        <v>2284</v>
      </c>
      <c r="AF348" t="str">
        <f t="shared" si="286"/>
        <v>2284</v>
      </c>
      <c r="AG348" t="str">
        <f t="shared" si="287"/>
        <v>2284</v>
      </c>
      <c r="AH348" t="str">
        <f t="shared" si="288"/>
        <v/>
      </c>
      <c r="AI348" t="str">
        <f t="shared" si="289"/>
        <v/>
      </c>
      <c r="AJ348" t="str">
        <f t="shared" si="290"/>
        <v/>
      </c>
      <c r="AK348" t="str">
        <f t="shared" si="291"/>
        <v/>
      </c>
      <c r="AL348" t="str">
        <f t="shared" si="292"/>
        <v/>
      </c>
      <c r="AM348" t="str">
        <f t="shared" si="293"/>
        <v/>
      </c>
      <c r="AN348" t="str">
        <f t="shared" si="294"/>
        <v/>
      </c>
      <c r="AO348" t="str">
        <f t="shared" si="295"/>
        <v/>
      </c>
      <c r="AP348" t="str">
        <f t="shared" si="296"/>
        <v/>
      </c>
      <c r="AQ348" t="str">
        <f t="shared" si="297"/>
        <v/>
      </c>
      <c r="AR348" t="str">
        <f t="shared" si="298"/>
        <v/>
      </c>
      <c r="AS348" t="str">
        <f t="shared" si="299"/>
        <v/>
      </c>
      <c r="AT348" t="str">
        <f t="shared" si="300"/>
        <v/>
      </c>
      <c r="AU348" t="str">
        <f t="shared" si="301"/>
        <v/>
      </c>
      <c r="AV348" t="str">
        <f t="shared" si="302"/>
        <v/>
      </c>
      <c r="AW348" t="str">
        <f t="shared" si="303"/>
        <v/>
      </c>
      <c r="AX348" t="str">
        <f t="shared" si="304"/>
        <v>Számvitel II. (214, web)</v>
      </c>
      <c r="AY348" s="2">
        <v>228</v>
      </c>
      <c r="AZ348" s="2">
        <v>4</v>
      </c>
      <c r="BA348" s="18">
        <f>VLOOKUP(AY348,segéd!$F$9:$G$38,2,FALSE)</f>
        <v>46081</v>
      </c>
      <c r="BB348" s="2" t="str">
        <f>VLOOKUP(AZ348,segéd!$F$1:$G$7,2,FALSE)</f>
        <v>13.30-15.00</v>
      </c>
      <c r="BC348" t="s">
        <v>67</v>
      </c>
      <c r="BD348" s="20" t="s">
        <v>186</v>
      </c>
      <c r="BE348" t="s">
        <v>164</v>
      </c>
      <c r="BG348" s="2">
        <v>214</v>
      </c>
      <c r="BH348" s="2" t="s">
        <v>66</v>
      </c>
      <c r="BI348" s="30" t="s">
        <v>1974</v>
      </c>
      <c r="BJ348" s="2">
        <f t="shared" si="305"/>
        <v>20</v>
      </c>
      <c r="BK348" s="2" t="str">
        <f>IF(BF348="","",VLOOKUP(BC348,segéd!O:P,2,FALSE))</f>
        <v/>
      </c>
      <c r="BL348" s="2">
        <f>IF(BG348="","",VLOOKUP(BC348,segéd!T:U,2,FALSE))</f>
        <v>20</v>
      </c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G348" s="2"/>
      <c r="CH348" s="2"/>
      <c r="CI348" s="2"/>
      <c r="CJ348" s="2">
        <v>3</v>
      </c>
      <c r="CK348" s="2">
        <v>7</v>
      </c>
      <c r="CL348" s="2">
        <v>10</v>
      </c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Y348" s="2"/>
    </row>
    <row r="349" spans="1:106" x14ac:dyDescent="0.3">
      <c r="A349" t="str">
        <f t="shared" si="255"/>
        <v>2022284</v>
      </c>
      <c r="B349" t="str">
        <f t="shared" si="256"/>
        <v>Számvitel II. (web) 23</v>
      </c>
      <c r="C349" t="str">
        <f t="shared" si="257"/>
        <v>2284</v>
      </c>
      <c r="D349" t="str">
        <f t="shared" si="258"/>
        <v xml:space="preserve">Számvitel II. (web) </v>
      </c>
      <c r="E349" t="str">
        <f t="shared" si="259"/>
        <v>Péter Sára2284</v>
      </c>
      <c r="F349" s="24" t="str">
        <f t="shared" si="260"/>
        <v>Számvitel II. (Bp. 202, web)</v>
      </c>
      <c r="G349" t="str">
        <f t="shared" si="261"/>
        <v/>
      </c>
      <c r="H349" t="str">
        <f t="shared" si="262"/>
        <v/>
      </c>
      <c r="I349" t="str">
        <f t="shared" si="263"/>
        <v/>
      </c>
      <c r="J349" t="str">
        <f t="shared" si="264"/>
        <v/>
      </c>
      <c r="K349" t="str">
        <f t="shared" si="265"/>
        <v/>
      </c>
      <c r="L349" t="str">
        <f t="shared" si="266"/>
        <v/>
      </c>
      <c r="M349" t="str">
        <f t="shared" si="267"/>
        <v>2284</v>
      </c>
      <c r="N349" t="str">
        <f t="shared" si="268"/>
        <v>2284</v>
      </c>
      <c r="O349" t="str">
        <f t="shared" si="269"/>
        <v>2284</v>
      </c>
      <c r="P349" t="str">
        <f t="shared" si="270"/>
        <v/>
      </c>
      <c r="Q349" t="str">
        <f t="shared" si="271"/>
        <v/>
      </c>
      <c r="R349" t="str">
        <f t="shared" si="272"/>
        <v/>
      </c>
      <c r="S349" t="str">
        <f t="shared" si="273"/>
        <v/>
      </c>
      <c r="T349" t="str">
        <f t="shared" si="274"/>
        <v/>
      </c>
      <c r="U349" t="str">
        <f t="shared" si="275"/>
        <v/>
      </c>
      <c r="V349" t="str">
        <f t="shared" si="276"/>
        <v/>
      </c>
      <c r="W349" t="str">
        <f t="shared" si="277"/>
        <v/>
      </c>
      <c r="X349" t="str">
        <f t="shared" si="278"/>
        <v/>
      </c>
      <c r="Y349" t="str">
        <f t="shared" si="279"/>
        <v>Számvitel II. (202, web)</v>
      </c>
      <c r="Z349" t="str">
        <f t="shared" si="280"/>
        <v/>
      </c>
      <c r="AA349" t="str">
        <f t="shared" si="281"/>
        <v/>
      </c>
      <c r="AB349" t="str">
        <f t="shared" si="282"/>
        <v/>
      </c>
      <c r="AC349" t="str">
        <f t="shared" si="283"/>
        <v/>
      </c>
      <c r="AD349" t="str">
        <f t="shared" si="284"/>
        <v/>
      </c>
      <c r="AE349" t="str">
        <f t="shared" si="285"/>
        <v/>
      </c>
      <c r="AF349" t="str">
        <f t="shared" si="286"/>
        <v/>
      </c>
      <c r="AG349" t="str">
        <f t="shared" si="287"/>
        <v/>
      </c>
      <c r="AH349" t="str">
        <f t="shared" si="288"/>
        <v/>
      </c>
      <c r="AI349" t="str">
        <f t="shared" si="289"/>
        <v/>
      </c>
      <c r="AJ349" t="str">
        <f t="shared" si="290"/>
        <v/>
      </c>
      <c r="AK349" t="str">
        <f t="shared" si="291"/>
        <v/>
      </c>
      <c r="AL349" t="str">
        <f t="shared" si="292"/>
        <v/>
      </c>
      <c r="AM349" t="str">
        <f t="shared" si="293"/>
        <v/>
      </c>
      <c r="AN349" t="str">
        <f t="shared" si="294"/>
        <v/>
      </c>
      <c r="AO349" t="str">
        <f t="shared" si="295"/>
        <v/>
      </c>
      <c r="AP349" t="str">
        <f t="shared" si="296"/>
        <v/>
      </c>
      <c r="AQ349" t="str">
        <f t="shared" si="297"/>
        <v/>
      </c>
      <c r="AR349" t="str">
        <f t="shared" si="298"/>
        <v/>
      </c>
      <c r="AS349" t="str">
        <f t="shared" si="299"/>
        <v/>
      </c>
      <c r="AT349" t="str">
        <f t="shared" si="300"/>
        <v/>
      </c>
      <c r="AU349" t="str">
        <f t="shared" si="301"/>
        <v/>
      </c>
      <c r="AV349" t="str">
        <f t="shared" si="302"/>
        <v/>
      </c>
      <c r="AW349" t="str">
        <f t="shared" si="303"/>
        <v/>
      </c>
      <c r="AX349" t="str">
        <f t="shared" si="304"/>
        <v>Számvitel II. (, web)</v>
      </c>
      <c r="AY349" s="2">
        <v>228</v>
      </c>
      <c r="AZ349" s="2">
        <v>4</v>
      </c>
      <c r="BA349" s="18">
        <f>VLOOKUP(AY349,segéd!$F$9:$G$38,2,FALSE)</f>
        <v>46081</v>
      </c>
      <c r="BB349" s="2" t="str">
        <f>VLOOKUP(AZ349,segéd!$F$1:$G$7,2,FALSE)</f>
        <v>13.30-15.00</v>
      </c>
      <c r="BC349" t="s">
        <v>67</v>
      </c>
      <c r="BD349" t="s">
        <v>434</v>
      </c>
      <c r="BE349" t="s">
        <v>165</v>
      </c>
      <c r="BF349" s="19">
        <v>202</v>
      </c>
      <c r="BH349" s="2" t="s">
        <v>66</v>
      </c>
      <c r="BI349" s="30" t="s">
        <v>2041</v>
      </c>
      <c r="BJ349" s="2">
        <f t="shared" si="305"/>
        <v>23</v>
      </c>
      <c r="BK349" s="2">
        <f>IF(BF349="","",VLOOKUP(BC349,segéd!O:P,2,FALSE))</f>
        <v>23</v>
      </c>
      <c r="BL349" s="2" t="str">
        <f>IF(BG349="","",VLOOKUP(BC349,segéd!T:U,2,FALSE))</f>
        <v/>
      </c>
      <c r="BM349" s="2"/>
      <c r="BN349" s="2"/>
      <c r="BO349" s="2"/>
      <c r="BP349" s="2"/>
      <c r="BQ349" s="2"/>
      <c r="BR349" s="2"/>
      <c r="BS349" s="2">
        <v>6</v>
      </c>
      <c r="BT349" s="2">
        <v>6</v>
      </c>
      <c r="BU349" s="2">
        <v>9</v>
      </c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Y349" s="2"/>
    </row>
    <row r="350" spans="1:106" x14ac:dyDescent="0.3">
      <c r="A350" t="str">
        <f t="shared" si="255"/>
        <v>2072284</v>
      </c>
      <c r="B350" t="str">
        <f t="shared" si="256"/>
        <v>Vállalatirányítási inf. rendszerek (gépterem, Tb.-ről web) 9</v>
      </c>
      <c r="C350" t="str">
        <f t="shared" si="257"/>
        <v>6052284</v>
      </c>
      <c r="D350" t="str">
        <f t="shared" si="258"/>
        <v>Vállalatirányítási inf. rendszerek (gépterem, Tb.-ről web) 23</v>
      </c>
      <c r="E350" t="str">
        <f t="shared" si="259"/>
        <v>Dobos Ádám2284</v>
      </c>
      <c r="F350" s="24" t="str">
        <f t="shared" si="260"/>
        <v>Vállalatirányítási inf. rendszerek (Tb. 605, gépterem, Tb.-ről web)</v>
      </c>
      <c r="G350" t="str">
        <f t="shared" si="261"/>
        <v/>
      </c>
      <c r="H350" t="str">
        <f t="shared" si="262"/>
        <v/>
      </c>
      <c r="I350" t="str">
        <f t="shared" si="263"/>
        <v/>
      </c>
      <c r="J350" t="str">
        <f t="shared" si="264"/>
        <v/>
      </c>
      <c r="K350" t="str">
        <f t="shared" si="265"/>
        <v/>
      </c>
      <c r="L350" t="str">
        <f t="shared" si="266"/>
        <v/>
      </c>
      <c r="M350" t="str">
        <f t="shared" si="267"/>
        <v/>
      </c>
      <c r="N350" t="str">
        <f t="shared" si="268"/>
        <v/>
      </c>
      <c r="O350" t="str">
        <f t="shared" si="269"/>
        <v/>
      </c>
      <c r="P350" t="str">
        <f t="shared" si="270"/>
        <v/>
      </c>
      <c r="Q350" t="str">
        <f t="shared" si="271"/>
        <v/>
      </c>
      <c r="R350" t="str">
        <f t="shared" si="272"/>
        <v/>
      </c>
      <c r="S350" t="str">
        <f t="shared" si="273"/>
        <v/>
      </c>
      <c r="T350" t="str">
        <f t="shared" si="274"/>
        <v/>
      </c>
      <c r="U350" t="str">
        <f t="shared" si="275"/>
        <v>2284</v>
      </c>
      <c r="V350" t="str">
        <f t="shared" si="276"/>
        <v/>
      </c>
      <c r="W350" t="str">
        <f t="shared" si="277"/>
        <v/>
      </c>
      <c r="X350" t="str">
        <f t="shared" si="278"/>
        <v>2284</v>
      </c>
      <c r="Y350" t="str">
        <f t="shared" si="279"/>
        <v>Vállalatirányítási inf. rendszerek (207, gépterem, Tb.-ről web)</v>
      </c>
      <c r="Z350" t="str">
        <f t="shared" si="280"/>
        <v/>
      </c>
      <c r="AA350" t="str">
        <f t="shared" si="281"/>
        <v/>
      </c>
      <c r="AB350" t="str">
        <f t="shared" si="282"/>
        <v/>
      </c>
      <c r="AC350" t="str">
        <f t="shared" si="283"/>
        <v/>
      </c>
      <c r="AD350" t="str">
        <f t="shared" si="284"/>
        <v/>
      </c>
      <c r="AE350" t="str">
        <f t="shared" si="285"/>
        <v/>
      </c>
      <c r="AF350" t="str">
        <f t="shared" si="286"/>
        <v/>
      </c>
      <c r="AG350" t="str">
        <f t="shared" si="287"/>
        <v/>
      </c>
      <c r="AH350" t="str">
        <f t="shared" si="288"/>
        <v/>
      </c>
      <c r="AI350" t="str">
        <f t="shared" si="289"/>
        <v/>
      </c>
      <c r="AJ350" t="str">
        <f t="shared" si="290"/>
        <v/>
      </c>
      <c r="AK350" t="str">
        <f t="shared" si="291"/>
        <v/>
      </c>
      <c r="AL350" t="str">
        <f t="shared" si="292"/>
        <v/>
      </c>
      <c r="AM350" t="str">
        <f t="shared" si="293"/>
        <v/>
      </c>
      <c r="AN350" t="str">
        <f t="shared" si="294"/>
        <v>2284</v>
      </c>
      <c r="AO350" t="str">
        <f t="shared" si="295"/>
        <v/>
      </c>
      <c r="AP350" t="str">
        <f t="shared" si="296"/>
        <v/>
      </c>
      <c r="AQ350" t="str">
        <f t="shared" si="297"/>
        <v>2284</v>
      </c>
      <c r="AR350" t="str">
        <f t="shared" si="298"/>
        <v/>
      </c>
      <c r="AS350" t="str">
        <f t="shared" si="299"/>
        <v/>
      </c>
      <c r="AT350" t="str">
        <f t="shared" si="300"/>
        <v/>
      </c>
      <c r="AU350" t="str">
        <f t="shared" si="301"/>
        <v/>
      </c>
      <c r="AV350" t="str">
        <f t="shared" si="302"/>
        <v/>
      </c>
      <c r="AW350" t="str">
        <f t="shared" si="303"/>
        <v/>
      </c>
      <c r="AX350" t="str">
        <f t="shared" si="304"/>
        <v>Vállalatirányítási inf. rendszerek (605, gépterem, Tb.-ről web)</v>
      </c>
      <c r="AY350" s="2">
        <v>228</v>
      </c>
      <c r="AZ350" s="2">
        <v>4</v>
      </c>
      <c r="BA350" s="18">
        <f>VLOOKUP(AY350,segéd!$F$9:$G$38,2,FALSE)</f>
        <v>46081</v>
      </c>
      <c r="BB350" s="2" t="str">
        <f>VLOOKUP(AZ350,segéd!$F$1:$G$7,2,FALSE)</f>
        <v>13.30-15.00</v>
      </c>
      <c r="BC350" t="s">
        <v>124</v>
      </c>
      <c r="BD350" t="s">
        <v>198</v>
      </c>
      <c r="BE350" t="s">
        <v>167</v>
      </c>
      <c r="BF350" s="19">
        <v>207</v>
      </c>
      <c r="BG350" s="2">
        <v>605</v>
      </c>
      <c r="BH350" s="19" t="s">
        <v>316</v>
      </c>
      <c r="BI350" s="30" t="s">
        <v>1976</v>
      </c>
      <c r="BJ350" s="2">
        <f t="shared" si="305"/>
        <v>32</v>
      </c>
      <c r="BK350" s="2">
        <f>IF(BF350="","",VLOOKUP(BC350,segéd!O:P,2,FALSE))</f>
        <v>9</v>
      </c>
      <c r="BL350" s="2">
        <f>IF(BG350="","",VLOOKUP(BC350,segéd!T:U,2,FALSE))</f>
        <v>23</v>
      </c>
      <c r="BP350" s="2"/>
      <c r="BQ350" s="2"/>
      <c r="BR350" s="2"/>
      <c r="BV350" s="2"/>
      <c r="BW350" s="2"/>
      <c r="BX350" s="2"/>
      <c r="BY350" s="2"/>
      <c r="BZ350" s="2"/>
      <c r="CA350" s="2">
        <v>7</v>
      </c>
      <c r="CB350" s="2"/>
      <c r="CC350" s="2"/>
      <c r="CD350" s="2">
        <v>3</v>
      </c>
      <c r="CH350" s="2"/>
      <c r="CI350" s="2"/>
      <c r="CM350" s="2"/>
      <c r="CN350" s="2"/>
      <c r="CO350" s="2"/>
      <c r="CP350" s="2"/>
      <c r="CR350" s="2"/>
      <c r="CS350" s="2">
        <v>17</v>
      </c>
      <c r="CT350" s="2"/>
      <c r="CU350" s="2"/>
      <c r="CV350" s="2">
        <v>7</v>
      </c>
      <c r="CY350" s="2"/>
    </row>
    <row r="351" spans="1:106" x14ac:dyDescent="0.3">
      <c r="A351" t="str">
        <f t="shared" si="255"/>
        <v>2285</v>
      </c>
      <c r="B351" t="str">
        <f t="shared" si="256"/>
        <v xml:space="preserve">Alkalmazott mechanika (web) </v>
      </c>
      <c r="C351" t="str">
        <f t="shared" si="257"/>
        <v>5012285</v>
      </c>
      <c r="D351" t="str">
        <f t="shared" si="258"/>
        <v>Alkalmazott mechanika (web) 85</v>
      </c>
      <c r="E351" t="str">
        <f t="shared" si="259"/>
        <v>Szentgyörgyiné Gyöngyösi Éva2285</v>
      </c>
      <c r="F351" s="24" t="str">
        <f t="shared" si="260"/>
        <v>Alkalmazott mechanika (Tb. 501, web)</v>
      </c>
      <c r="G351" t="str">
        <f t="shared" si="261"/>
        <v/>
      </c>
      <c r="H351" t="str">
        <f t="shared" si="262"/>
        <v/>
      </c>
      <c r="I351" t="str">
        <f t="shared" si="263"/>
        <v/>
      </c>
      <c r="J351" t="str">
        <f t="shared" si="264"/>
        <v/>
      </c>
      <c r="K351" t="str">
        <f t="shared" si="265"/>
        <v/>
      </c>
      <c r="L351" t="str">
        <f t="shared" si="266"/>
        <v/>
      </c>
      <c r="M351" t="str">
        <f t="shared" si="267"/>
        <v/>
      </c>
      <c r="N351" t="str">
        <f t="shared" si="268"/>
        <v/>
      </c>
      <c r="O351" t="str">
        <f t="shared" si="269"/>
        <v/>
      </c>
      <c r="P351" t="str">
        <f t="shared" si="270"/>
        <v/>
      </c>
      <c r="Q351" t="str">
        <f t="shared" si="271"/>
        <v/>
      </c>
      <c r="R351" t="str">
        <f t="shared" si="272"/>
        <v/>
      </c>
      <c r="S351" t="str">
        <f t="shared" si="273"/>
        <v/>
      </c>
      <c r="T351" t="str">
        <f t="shared" si="274"/>
        <v/>
      </c>
      <c r="U351" t="str">
        <f t="shared" si="275"/>
        <v/>
      </c>
      <c r="V351" t="str">
        <f t="shared" si="276"/>
        <v/>
      </c>
      <c r="W351" t="str">
        <f t="shared" si="277"/>
        <v/>
      </c>
      <c r="X351" t="str">
        <f t="shared" si="278"/>
        <v/>
      </c>
      <c r="Y351" t="str">
        <f t="shared" si="279"/>
        <v>Alkalmazott mechanika (, web)</v>
      </c>
      <c r="Z351" t="str">
        <f t="shared" si="280"/>
        <v/>
      </c>
      <c r="AA351" t="str">
        <f t="shared" si="281"/>
        <v/>
      </c>
      <c r="AB351" t="str">
        <f t="shared" si="282"/>
        <v>2285</v>
      </c>
      <c r="AC351" t="str">
        <f t="shared" si="283"/>
        <v>2285</v>
      </c>
      <c r="AD351" t="str">
        <f t="shared" si="284"/>
        <v/>
      </c>
      <c r="AE351" t="str">
        <f t="shared" si="285"/>
        <v/>
      </c>
      <c r="AF351" t="str">
        <f t="shared" si="286"/>
        <v/>
      </c>
      <c r="AG351" t="str">
        <f t="shared" si="287"/>
        <v/>
      </c>
      <c r="AH351" t="str">
        <f t="shared" si="288"/>
        <v/>
      </c>
      <c r="AI351" t="str">
        <f t="shared" si="289"/>
        <v/>
      </c>
      <c r="AJ351" t="str">
        <f t="shared" si="290"/>
        <v/>
      </c>
      <c r="AK351" t="str">
        <f t="shared" si="291"/>
        <v/>
      </c>
      <c r="AL351" t="str">
        <f t="shared" si="292"/>
        <v/>
      </c>
      <c r="AM351" t="str">
        <f t="shared" si="293"/>
        <v/>
      </c>
      <c r="AN351" t="str">
        <f t="shared" si="294"/>
        <v/>
      </c>
      <c r="AO351" t="str">
        <f t="shared" si="295"/>
        <v/>
      </c>
      <c r="AP351" t="str">
        <f t="shared" si="296"/>
        <v/>
      </c>
      <c r="AQ351" t="str">
        <f t="shared" si="297"/>
        <v/>
      </c>
      <c r="AR351" t="str">
        <f t="shared" si="298"/>
        <v/>
      </c>
      <c r="AS351" t="str">
        <f t="shared" si="299"/>
        <v/>
      </c>
      <c r="AT351" t="str">
        <f t="shared" si="300"/>
        <v/>
      </c>
      <c r="AU351" t="str">
        <f t="shared" si="301"/>
        <v/>
      </c>
      <c r="AV351" t="str">
        <f t="shared" si="302"/>
        <v/>
      </c>
      <c r="AW351" t="str">
        <f t="shared" si="303"/>
        <v/>
      </c>
      <c r="AX351" t="str">
        <f t="shared" si="304"/>
        <v>Alkalmazott mechanika (501, web)</v>
      </c>
      <c r="AY351" s="2">
        <v>228</v>
      </c>
      <c r="AZ351" s="2">
        <v>5</v>
      </c>
      <c r="BA351" s="18">
        <f>VLOOKUP(AY351,segéd!$F$9:$G$38,2,FALSE)</f>
        <v>46081</v>
      </c>
      <c r="BB351" s="2" t="str">
        <f>VLOOKUP(AZ351,segéd!$F$1:$G$7,2,FALSE)</f>
        <v>15.15-16.45</v>
      </c>
      <c r="BC351" t="s">
        <v>118</v>
      </c>
      <c r="BD351" s="20" t="s">
        <v>305</v>
      </c>
      <c r="BE351" t="s">
        <v>164</v>
      </c>
      <c r="BG351" s="2">
        <v>501</v>
      </c>
      <c r="BH351" s="2" t="s">
        <v>66</v>
      </c>
      <c r="BI351" s="30" t="s">
        <v>1947</v>
      </c>
      <c r="BJ351" s="2">
        <f t="shared" si="305"/>
        <v>85</v>
      </c>
      <c r="BK351" s="2" t="str">
        <f>IF(BF351="","",VLOOKUP(BC351,segéd!O:P,2,FALSE))</f>
        <v/>
      </c>
      <c r="BL351" s="2">
        <f>IF(BG351="","",VLOOKUP(BC351,segéd!T:U,2,FALSE))</f>
        <v>85</v>
      </c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G351" s="2">
        <v>59</v>
      </c>
      <c r="CH351" s="2">
        <v>57</v>
      </c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Y351" s="2"/>
    </row>
    <row r="352" spans="1:106" x14ac:dyDescent="0.3">
      <c r="A352" t="str">
        <f t="shared" si="255"/>
        <v>2285</v>
      </c>
      <c r="B352" t="str">
        <f t="shared" si="256"/>
        <v xml:space="preserve">Angol gazdasági szaknyelv II., 1. csop. </v>
      </c>
      <c r="C352" t="str">
        <f t="shared" si="257"/>
        <v>4082285</v>
      </c>
      <c r="D352" t="str">
        <f t="shared" si="258"/>
        <v>Angol gazdasági szaknyelv II., 1. csop. 17</v>
      </c>
      <c r="E352" t="str">
        <f t="shared" si="259"/>
        <v>Nagy Mónika2285</v>
      </c>
      <c r="F352" s="24" t="str">
        <f t="shared" si="260"/>
        <v>Angol gazdasági szaknyelv II., 1. csop. (Tb. 408)</v>
      </c>
      <c r="G352" t="str">
        <f t="shared" si="261"/>
        <v/>
      </c>
      <c r="H352" t="str">
        <f t="shared" si="262"/>
        <v/>
      </c>
      <c r="I352" t="str">
        <f t="shared" si="263"/>
        <v/>
      </c>
      <c r="J352" t="str">
        <f t="shared" si="264"/>
        <v/>
      </c>
      <c r="K352" t="str">
        <f t="shared" si="265"/>
        <v/>
      </c>
      <c r="L352" t="str">
        <f t="shared" si="266"/>
        <v/>
      </c>
      <c r="M352" t="str">
        <f t="shared" si="267"/>
        <v/>
      </c>
      <c r="N352" t="str">
        <f t="shared" si="268"/>
        <v/>
      </c>
      <c r="O352" t="str">
        <f t="shared" si="269"/>
        <v/>
      </c>
      <c r="P352" t="str">
        <f t="shared" si="270"/>
        <v/>
      </c>
      <c r="Q352" t="str">
        <f t="shared" si="271"/>
        <v/>
      </c>
      <c r="R352" t="str">
        <f t="shared" si="272"/>
        <v/>
      </c>
      <c r="S352" t="str">
        <f t="shared" si="273"/>
        <v/>
      </c>
      <c r="T352" t="str">
        <f t="shared" si="274"/>
        <v/>
      </c>
      <c r="U352" t="str">
        <f t="shared" si="275"/>
        <v/>
      </c>
      <c r="V352" t="str">
        <f t="shared" si="276"/>
        <v/>
      </c>
      <c r="W352" t="str">
        <f t="shared" si="277"/>
        <v/>
      </c>
      <c r="X352" t="str">
        <f t="shared" si="278"/>
        <v/>
      </c>
      <c r="Y352" t="str">
        <f t="shared" si="279"/>
        <v>Angol gazdasági szaknyelv II., 1. csop. ()</v>
      </c>
      <c r="Z352" t="str">
        <f t="shared" si="280"/>
        <v>2285</v>
      </c>
      <c r="AA352" t="str">
        <f t="shared" si="281"/>
        <v/>
      </c>
      <c r="AB352" t="str">
        <f t="shared" si="282"/>
        <v/>
      </c>
      <c r="AC352" t="str">
        <f t="shared" si="283"/>
        <v/>
      </c>
      <c r="AD352" t="str">
        <f t="shared" si="284"/>
        <v/>
      </c>
      <c r="AE352" t="str">
        <f t="shared" si="285"/>
        <v/>
      </c>
      <c r="AF352" t="str">
        <f t="shared" si="286"/>
        <v/>
      </c>
      <c r="AG352" t="str">
        <f t="shared" si="287"/>
        <v/>
      </c>
      <c r="AH352" t="str">
        <f t="shared" si="288"/>
        <v/>
      </c>
      <c r="AI352" t="str">
        <f t="shared" si="289"/>
        <v/>
      </c>
      <c r="AJ352" t="str">
        <f t="shared" si="290"/>
        <v/>
      </c>
      <c r="AK352" t="str">
        <f t="shared" si="291"/>
        <v/>
      </c>
      <c r="AL352" t="str">
        <f t="shared" si="292"/>
        <v/>
      </c>
      <c r="AM352" t="str">
        <f t="shared" si="293"/>
        <v/>
      </c>
      <c r="AN352" t="str">
        <f t="shared" si="294"/>
        <v/>
      </c>
      <c r="AO352" t="str">
        <f t="shared" si="295"/>
        <v/>
      </c>
      <c r="AP352" t="str">
        <f t="shared" si="296"/>
        <v/>
      </c>
      <c r="AQ352" t="str">
        <f t="shared" si="297"/>
        <v/>
      </c>
      <c r="AR352" t="str">
        <f t="shared" si="298"/>
        <v/>
      </c>
      <c r="AS352" t="str">
        <f t="shared" si="299"/>
        <v/>
      </c>
      <c r="AT352" t="str">
        <f t="shared" si="300"/>
        <v/>
      </c>
      <c r="AU352" t="str">
        <f t="shared" si="301"/>
        <v/>
      </c>
      <c r="AV352" t="str">
        <f t="shared" si="302"/>
        <v/>
      </c>
      <c r="AW352" t="str">
        <f t="shared" si="303"/>
        <v/>
      </c>
      <c r="AX352" t="str">
        <f t="shared" si="304"/>
        <v>Angol gazdasági szaknyelv II., 1. csop. (408)</v>
      </c>
      <c r="AY352" s="2">
        <v>228</v>
      </c>
      <c r="AZ352" s="2">
        <v>5</v>
      </c>
      <c r="BA352" s="18">
        <f>VLOOKUP(AY352,segéd!$F$9:$G$38,2,FALSE)</f>
        <v>46081</v>
      </c>
      <c r="BB352" s="2" t="str">
        <f>VLOOKUP(AZ352,segéd!$F$1:$G$7,2,FALSE)</f>
        <v>15.15-16.45</v>
      </c>
      <c r="BC352" t="s">
        <v>252</v>
      </c>
      <c r="BD352" t="s">
        <v>441</v>
      </c>
      <c r="BE352" t="s">
        <v>164</v>
      </c>
      <c r="BG352" s="2">
        <v>408</v>
      </c>
      <c r="BJ352" s="2">
        <f t="shared" si="305"/>
        <v>17</v>
      </c>
      <c r="BK352" s="2" t="str">
        <f>IF(BF352="","",VLOOKUP(BC352,segéd!O:P,2,FALSE))</f>
        <v/>
      </c>
      <c r="BL352" s="2">
        <f>IF(BG352="","",VLOOKUP(BC352,segéd!T:U,2,FALSE))</f>
        <v>17</v>
      </c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>
        <v>17</v>
      </c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Y352" s="2"/>
    </row>
    <row r="353" spans="1:106" x14ac:dyDescent="0.3">
      <c r="A353" t="str">
        <f t="shared" si="255"/>
        <v>2285</v>
      </c>
      <c r="B353" t="str">
        <f t="shared" si="256"/>
        <v xml:space="preserve">Angol gazdasági szaknyelv II., 2. csop. </v>
      </c>
      <c r="C353" t="str">
        <f t="shared" si="257"/>
        <v>2132285</v>
      </c>
      <c r="D353" t="str">
        <f t="shared" si="258"/>
        <v>Angol gazdasági szaknyelv II., 2. csop. 18</v>
      </c>
      <c r="E353" t="str">
        <f t="shared" si="259"/>
        <v>Szabó Zsófia2285</v>
      </c>
      <c r="F353" s="24" t="str">
        <f t="shared" si="260"/>
        <v>Angol gazdasági szaknyelv II., 2. csop. (Tb. 213)</v>
      </c>
      <c r="G353" t="str">
        <f t="shared" si="261"/>
        <v/>
      </c>
      <c r="H353" t="str">
        <f t="shared" si="262"/>
        <v/>
      </c>
      <c r="I353" t="str">
        <f t="shared" si="263"/>
        <v/>
      </c>
      <c r="J353" t="str">
        <f t="shared" si="264"/>
        <v/>
      </c>
      <c r="K353" t="str">
        <f t="shared" si="265"/>
        <v/>
      </c>
      <c r="L353" t="str">
        <f t="shared" si="266"/>
        <v/>
      </c>
      <c r="M353" t="str">
        <f t="shared" si="267"/>
        <v/>
      </c>
      <c r="N353" t="str">
        <f t="shared" si="268"/>
        <v/>
      </c>
      <c r="O353" t="str">
        <f t="shared" si="269"/>
        <v/>
      </c>
      <c r="P353" t="str">
        <f t="shared" si="270"/>
        <v/>
      </c>
      <c r="Q353" t="str">
        <f t="shared" si="271"/>
        <v/>
      </c>
      <c r="R353" t="str">
        <f t="shared" si="272"/>
        <v/>
      </c>
      <c r="S353" t="str">
        <f t="shared" si="273"/>
        <v/>
      </c>
      <c r="T353" t="str">
        <f t="shared" si="274"/>
        <v/>
      </c>
      <c r="U353" t="str">
        <f t="shared" si="275"/>
        <v/>
      </c>
      <c r="V353" t="str">
        <f t="shared" si="276"/>
        <v/>
      </c>
      <c r="W353" t="str">
        <f t="shared" si="277"/>
        <v/>
      </c>
      <c r="X353" t="str">
        <f t="shared" si="278"/>
        <v/>
      </c>
      <c r="Y353" t="str">
        <f t="shared" si="279"/>
        <v>Angol gazdasági szaknyelv II., 2. csop. ()</v>
      </c>
      <c r="Z353" t="str">
        <f t="shared" si="280"/>
        <v>2285</v>
      </c>
      <c r="AA353" t="str">
        <f t="shared" si="281"/>
        <v/>
      </c>
      <c r="AB353" t="str">
        <f t="shared" si="282"/>
        <v/>
      </c>
      <c r="AC353" t="str">
        <f t="shared" si="283"/>
        <v/>
      </c>
      <c r="AD353" t="str">
        <f t="shared" si="284"/>
        <v/>
      </c>
      <c r="AE353" t="str">
        <f t="shared" si="285"/>
        <v/>
      </c>
      <c r="AF353" t="str">
        <f t="shared" si="286"/>
        <v/>
      </c>
      <c r="AG353" t="str">
        <f t="shared" si="287"/>
        <v/>
      </c>
      <c r="AH353" t="str">
        <f t="shared" si="288"/>
        <v/>
      </c>
      <c r="AI353" t="str">
        <f t="shared" si="289"/>
        <v/>
      </c>
      <c r="AJ353" t="str">
        <f t="shared" si="290"/>
        <v/>
      </c>
      <c r="AK353" t="str">
        <f t="shared" si="291"/>
        <v/>
      </c>
      <c r="AL353" t="str">
        <f t="shared" si="292"/>
        <v/>
      </c>
      <c r="AM353" t="str">
        <f t="shared" si="293"/>
        <v/>
      </c>
      <c r="AN353" t="str">
        <f t="shared" si="294"/>
        <v/>
      </c>
      <c r="AO353" t="str">
        <f t="shared" si="295"/>
        <v/>
      </c>
      <c r="AP353" t="str">
        <f t="shared" si="296"/>
        <v/>
      </c>
      <c r="AQ353" t="str">
        <f t="shared" si="297"/>
        <v/>
      </c>
      <c r="AR353" t="str">
        <f t="shared" si="298"/>
        <v/>
      </c>
      <c r="AS353" t="str">
        <f t="shared" si="299"/>
        <v/>
      </c>
      <c r="AT353" t="str">
        <f t="shared" si="300"/>
        <v/>
      </c>
      <c r="AU353" t="str">
        <f t="shared" si="301"/>
        <v/>
      </c>
      <c r="AV353" t="str">
        <f t="shared" si="302"/>
        <v/>
      </c>
      <c r="AW353" t="str">
        <f t="shared" si="303"/>
        <v/>
      </c>
      <c r="AX353" t="str">
        <f t="shared" si="304"/>
        <v>Angol gazdasági szaknyelv II., 2. csop. (213)</v>
      </c>
      <c r="AY353" s="2">
        <v>228</v>
      </c>
      <c r="AZ353" s="2">
        <v>5</v>
      </c>
      <c r="BA353" s="18">
        <f>VLOOKUP(AY353,segéd!$F$9:$G$38,2,FALSE)</f>
        <v>46081</v>
      </c>
      <c r="BB353" s="2" t="str">
        <f>VLOOKUP(AZ353,segéd!$F$1:$G$7,2,FALSE)</f>
        <v>15.15-16.45</v>
      </c>
      <c r="BC353" t="s">
        <v>253</v>
      </c>
      <c r="BD353" t="s">
        <v>306</v>
      </c>
      <c r="BE353" t="s">
        <v>164</v>
      </c>
      <c r="BG353" s="2">
        <v>213</v>
      </c>
      <c r="BJ353" s="2">
        <f t="shared" si="305"/>
        <v>18</v>
      </c>
      <c r="BK353" s="2" t="str">
        <f>IF(BF353="","",VLOOKUP(BC353,segéd!O:P,2,FALSE))</f>
        <v/>
      </c>
      <c r="BL353" s="2">
        <f>IF(BG353="","",VLOOKUP(BC353,segéd!T:U,2,FALSE))</f>
        <v>18</v>
      </c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>
        <v>16</v>
      </c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Y353" s="2"/>
    </row>
    <row r="354" spans="1:106" x14ac:dyDescent="0.3">
      <c r="A354" t="str">
        <f t="shared" si="255"/>
        <v>2052285</v>
      </c>
      <c r="B354" t="str">
        <f t="shared" si="256"/>
        <v>Fogy. és vás. magatartás (web) 7</v>
      </c>
      <c r="C354" t="str">
        <f t="shared" si="257"/>
        <v>2285</v>
      </c>
      <c r="D354" t="str">
        <f t="shared" si="258"/>
        <v xml:space="preserve">Fogy. és vás. magatartás (web) </v>
      </c>
      <c r="E354" t="str">
        <f t="shared" si="259"/>
        <v>Köbli Ádám2285</v>
      </c>
      <c r="F354" s="24" t="str">
        <f t="shared" si="260"/>
        <v>Fogy. és vás. magatartás (Bp. 205, web)</v>
      </c>
      <c r="G354" t="str">
        <f t="shared" si="261"/>
        <v/>
      </c>
      <c r="H354" t="str">
        <f t="shared" si="262"/>
        <v/>
      </c>
      <c r="I354" t="str">
        <f t="shared" si="263"/>
        <v/>
      </c>
      <c r="J354" t="str">
        <f t="shared" si="264"/>
        <v>2285</v>
      </c>
      <c r="K354" t="str">
        <f t="shared" si="265"/>
        <v/>
      </c>
      <c r="L354" t="str">
        <f t="shared" si="266"/>
        <v/>
      </c>
      <c r="M354" t="str">
        <f t="shared" si="267"/>
        <v/>
      </c>
      <c r="N354" t="str">
        <f t="shared" si="268"/>
        <v/>
      </c>
      <c r="O354" t="str">
        <f t="shared" si="269"/>
        <v/>
      </c>
      <c r="P354" t="str">
        <f t="shared" si="270"/>
        <v/>
      </c>
      <c r="Q354" t="str">
        <f t="shared" si="271"/>
        <v/>
      </c>
      <c r="R354" t="str">
        <f t="shared" si="272"/>
        <v/>
      </c>
      <c r="S354" t="str">
        <f t="shared" si="273"/>
        <v/>
      </c>
      <c r="T354" t="str">
        <f t="shared" si="274"/>
        <v/>
      </c>
      <c r="U354" t="str">
        <f t="shared" si="275"/>
        <v/>
      </c>
      <c r="V354" t="str">
        <f t="shared" si="276"/>
        <v/>
      </c>
      <c r="W354" t="str">
        <f t="shared" si="277"/>
        <v/>
      </c>
      <c r="X354" t="str">
        <f t="shared" si="278"/>
        <v/>
      </c>
      <c r="Y354" t="str">
        <f t="shared" si="279"/>
        <v>Fogy. és vás. magatartás (205, web)</v>
      </c>
      <c r="Z354" t="str">
        <f t="shared" si="280"/>
        <v/>
      </c>
      <c r="AA354" t="str">
        <f t="shared" si="281"/>
        <v/>
      </c>
      <c r="AB354" t="str">
        <f t="shared" si="282"/>
        <v/>
      </c>
      <c r="AC354" t="str">
        <f t="shared" si="283"/>
        <v/>
      </c>
      <c r="AD354" t="str">
        <f t="shared" si="284"/>
        <v/>
      </c>
      <c r="AE354" t="str">
        <f t="shared" si="285"/>
        <v/>
      </c>
      <c r="AF354" t="str">
        <f t="shared" si="286"/>
        <v/>
      </c>
      <c r="AG354" t="str">
        <f t="shared" si="287"/>
        <v/>
      </c>
      <c r="AH354" t="str">
        <f t="shared" si="288"/>
        <v/>
      </c>
      <c r="AI354" t="str">
        <f t="shared" si="289"/>
        <v/>
      </c>
      <c r="AJ354" t="str">
        <f t="shared" si="290"/>
        <v/>
      </c>
      <c r="AK354" t="str">
        <f t="shared" si="291"/>
        <v/>
      </c>
      <c r="AL354" t="str">
        <f t="shared" si="292"/>
        <v/>
      </c>
      <c r="AM354" t="str">
        <f t="shared" si="293"/>
        <v/>
      </c>
      <c r="AN354" t="str">
        <f t="shared" si="294"/>
        <v/>
      </c>
      <c r="AO354" t="str">
        <f t="shared" si="295"/>
        <v/>
      </c>
      <c r="AP354" t="str">
        <f t="shared" si="296"/>
        <v/>
      </c>
      <c r="AQ354" t="str">
        <f t="shared" si="297"/>
        <v/>
      </c>
      <c r="AR354" t="str">
        <f t="shared" si="298"/>
        <v/>
      </c>
      <c r="AS354" t="str">
        <f t="shared" si="299"/>
        <v/>
      </c>
      <c r="AT354" t="str">
        <f t="shared" si="300"/>
        <v/>
      </c>
      <c r="AU354" t="str">
        <f t="shared" si="301"/>
        <v/>
      </c>
      <c r="AV354" t="str">
        <f t="shared" si="302"/>
        <v/>
      </c>
      <c r="AW354" t="str">
        <f t="shared" si="303"/>
        <v/>
      </c>
      <c r="AX354" t="str">
        <f t="shared" si="304"/>
        <v>Fogy. és vás. magatartás (, web)</v>
      </c>
      <c r="AY354" s="2">
        <v>228</v>
      </c>
      <c r="AZ354" s="2">
        <v>5</v>
      </c>
      <c r="BA354" s="18">
        <f>VLOOKUP(AY354,segéd!$F$9:$G$38,2,FALSE)</f>
        <v>46081</v>
      </c>
      <c r="BB354" s="2" t="str">
        <f>VLOOKUP(AZ354,segéd!$F$1:$G$7,2,FALSE)</f>
        <v>15.15-16.45</v>
      </c>
      <c r="BC354" t="s">
        <v>71</v>
      </c>
      <c r="BD354" t="s">
        <v>112</v>
      </c>
      <c r="BE354" t="s">
        <v>175</v>
      </c>
      <c r="BF354" s="19">
        <v>205</v>
      </c>
      <c r="BH354" s="2" t="s">
        <v>66</v>
      </c>
      <c r="BI354" s="30" t="s">
        <v>1978</v>
      </c>
      <c r="BJ354" s="2">
        <f t="shared" si="305"/>
        <v>7</v>
      </c>
      <c r="BK354" s="2">
        <f>IF(BF354="","",VLOOKUP(BC354,segéd!O:P,2,FALSE))</f>
        <v>7</v>
      </c>
      <c r="BL354" s="2" t="str">
        <f>IF(BG354="","",VLOOKUP(BC354,segéd!T:U,2,FALSE))</f>
        <v/>
      </c>
      <c r="BM354" s="2"/>
      <c r="BN354" s="2"/>
      <c r="BO354" s="2"/>
      <c r="BP354" s="19">
        <v>8</v>
      </c>
      <c r="BW354" s="2"/>
      <c r="BX354" s="2"/>
      <c r="BY354" s="2"/>
      <c r="CA354" s="2"/>
      <c r="CB354" s="2"/>
      <c r="CC354" s="2"/>
      <c r="CD354" s="2"/>
      <c r="CH354" s="2"/>
      <c r="CI354" s="2"/>
      <c r="CK354" s="2"/>
      <c r="CN354" s="2"/>
      <c r="CP354" s="2"/>
      <c r="CR354" s="2"/>
      <c r="CS354" s="2"/>
      <c r="CT354" s="2"/>
      <c r="CU354" s="2"/>
      <c r="CV354" s="2"/>
      <c r="CY354" s="2"/>
    </row>
    <row r="355" spans="1:106" x14ac:dyDescent="0.3">
      <c r="A355" t="str">
        <f t="shared" si="255"/>
        <v>2285</v>
      </c>
      <c r="B355" t="str">
        <f t="shared" si="256"/>
        <v xml:space="preserve">Hulladékgazdálkodási tech. (web) </v>
      </c>
      <c r="C355" t="str">
        <f t="shared" si="257"/>
        <v>4012285</v>
      </c>
      <c r="D355" t="str">
        <f t="shared" si="258"/>
        <v>Hulladékgazdálkodási tech. (web) 6</v>
      </c>
      <c r="E355" t="str">
        <f t="shared" si="259"/>
        <v>Nagy Judit2285</v>
      </c>
      <c r="F355" s="24" t="str">
        <f t="shared" si="260"/>
        <v>Hulladékgazdálkodási tech. (Tb. 401, web)</v>
      </c>
      <c r="G355" t="str">
        <f t="shared" si="261"/>
        <v/>
      </c>
      <c r="H355" t="str">
        <f t="shared" si="262"/>
        <v/>
      </c>
      <c r="I355" t="str">
        <f t="shared" si="263"/>
        <v/>
      </c>
      <c r="J355" t="str">
        <f t="shared" si="264"/>
        <v/>
      </c>
      <c r="K355" t="str">
        <f t="shared" si="265"/>
        <v/>
      </c>
      <c r="L355" t="str">
        <f t="shared" si="266"/>
        <v/>
      </c>
      <c r="M355" t="str">
        <f t="shared" si="267"/>
        <v/>
      </c>
      <c r="N355" t="str">
        <f t="shared" si="268"/>
        <v/>
      </c>
      <c r="O355" t="str">
        <f t="shared" si="269"/>
        <v/>
      </c>
      <c r="P355" t="str">
        <f t="shared" si="270"/>
        <v/>
      </c>
      <c r="Q355" t="str">
        <f t="shared" si="271"/>
        <v/>
      </c>
      <c r="R355" t="str">
        <f t="shared" si="272"/>
        <v/>
      </c>
      <c r="S355" t="str">
        <f t="shared" si="273"/>
        <v/>
      </c>
      <c r="T355" t="str">
        <f t="shared" si="274"/>
        <v/>
      </c>
      <c r="U355" t="str">
        <f t="shared" si="275"/>
        <v/>
      </c>
      <c r="V355" t="str">
        <f t="shared" si="276"/>
        <v/>
      </c>
      <c r="W355" t="str">
        <f t="shared" si="277"/>
        <v/>
      </c>
      <c r="X355" t="str">
        <f t="shared" si="278"/>
        <v/>
      </c>
      <c r="Y355" t="str">
        <f t="shared" si="279"/>
        <v>Hulladékgazdálkodási tech. (, web)</v>
      </c>
      <c r="Z355" t="str">
        <f t="shared" si="280"/>
        <v/>
      </c>
      <c r="AA355" t="str">
        <f t="shared" si="281"/>
        <v/>
      </c>
      <c r="AB355" t="str">
        <f t="shared" si="282"/>
        <v/>
      </c>
      <c r="AC355" t="str">
        <f t="shared" si="283"/>
        <v/>
      </c>
      <c r="AD355" t="str">
        <f t="shared" si="284"/>
        <v>2285</v>
      </c>
      <c r="AE355" t="str">
        <f t="shared" si="285"/>
        <v/>
      </c>
      <c r="AF355" t="str">
        <f t="shared" si="286"/>
        <v/>
      </c>
      <c r="AG355" t="str">
        <f t="shared" si="287"/>
        <v/>
      </c>
      <c r="AH355" t="str">
        <f t="shared" si="288"/>
        <v/>
      </c>
      <c r="AI355" t="str">
        <f t="shared" si="289"/>
        <v/>
      </c>
      <c r="AJ355" t="str">
        <f t="shared" si="290"/>
        <v/>
      </c>
      <c r="AK355" t="str">
        <f t="shared" si="291"/>
        <v/>
      </c>
      <c r="AL355" t="str">
        <f t="shared" si="292"/>
        <v/>
      </c>
      <c r="AM355" t="str">
        <f t="shared" si="293"/>
        <v/>
      </c>
      <c r="AN355" t="str">
        <f t="shared" si="294"/>
        <v/>
      </c>
      <c r="AO355" t="str">
        <f t="shared" si="295"/>
        <v/>
      </c>
      <c r="AP355" t="str">
        <f t="shared" si="296"/>
        <v/>
      </c>
      <c r="AQ355" t="str">
        <f t="shared" si="297"/>
        <v/>
      </c>
      <c r="AR355" t="str">
        <f t="shared" si="298"/>
        <v/>
      </c>
      <c r="AS355" t="str">
        <f t="shared" si="299"/>
        <v/>
      </c>
      <c r="AT355" t="str">
        <f t="shared" si="300"/>
        <v/>
      </c>
      <c r="AU355" t="str">
        <f t="shared" si="301"/>
        <v/>
      </c>
      <c r="AV355" t="str">
        <f t="shared" si="302"/>
        <v/>
      </c>
      <c r="AW355" t="str">
        <f t="shared" si="303"/>
        <v/>
      </c>
      <c r="AX355" t="str">
        <f t="shared" si="304"/>
        <v>Hulladékgazdálkodási tech. (401, web)</v>
      </c>
      <c r="AY355" s="2">
        <v>228</v>
      </c>
      <c r="AZ355" s="2">
        <v>5</v>
      </c>
      <c r="BA355" s="18">
        <f>VLOOKUP(AY355,segéd!$F$9:$G$38,2,FALSE)</f>
        <v>46081</v>
      </c>
      <c r="BB355" s="2" t="str">
        <f>VLOOKUP(AZ355,segéd!$F$1:$G$7,2,FALSE)</f>
        <v>15.15-16.45</v>
      </c>
      <c r="BC355" t="s">
        <v>133</v>
      </c>
      <c r="BD355" t="s">
        <v>421</v>
      </c>
      <c r="BE355" t="s">
        <v>177</v>
      </c>
      <c r="BG355" s="2">
        <v>401</v>
      </c>
      <c r="BH355" s="2" t="s">
        <v>66</v>
      </c>
      <c r="BI355" s="30" t="s">
        <v>2011</v>
      </c>
      <c r="BJ355" s="2">
        <f t="shared" si="305"/>
        <v>6</v>
      </c>
      <c r="BK355" s="2" t="str">
        <f>IF(BF355="","",VLOOKUP(BC355,segéd!O:P,2,FALSE))</f>
        <v/>
      </c>
      <c r="BL355" s="2">
        <f>IF(BG355="","",VLOOKUP(BC355,segéd!T:U,2,FALSE))</f>
        <v>6</v>
      </c>
      <c r="CH355" s="2"/>
      <c r="CI355" s="2">
        <v>6</v>
      </c>
      <c r="CP355" s="2"/>
    </row>
    <row r="356" spans="1:106" x14ac:dyDescent="0.3">
      <c r="A356" t="str">
        <f t="shared" si="255"/>
        <v>2082285</v>
      </c>
      <c r="B356" t="str">
        <f t="shared" si="256"/>
        <v>Komplex projektfeladat (web) 5</v>
      </c>
      <c r="C356" t="str">
        <f t="shared" si="257"/>
        <v>2285</v>
      </c>
      <c r="D356" t="str">
        <f t="shared" si="258"/>
        <v xml:space="preserve">Komplex projektfeladat (web) </v>
      </c>
      <c r="E356" t="str">
        <f t="shared" si="259"/>
        <v>Deés Szilvia2285</v>
      </c>
      <c r="F356" s="24" t="str">
        <f t="shared" si="260"/>
        <v>Komplex projektfeladat (Bp. 208, web)</v>
      </c>
      <c r="G356" t="str">
        <f t="shared" si="261"/>
        <v/>
      </c>
      <c r="H356" t="str">
        <f t="shared" si="262"/>
        <v/>
      </c>
      <c r="I356" t="str">
        <f t="shared" si="263"/>
        <v/>
      </c>
      <c r="J356" t="str">
        <f t="shared" si="264"/>
        <v/>
      </c>
      <c r="K356" t="str">
        <f t="shared" si="265"/>
        <v/>
      </c>
      <c r="L356" t="str">
        <f t="shared" si="266"/>
        <v/>
      </c>
      <c r="M356" t="str">
        <f t="shared" si="267"/>
        <v/>
      </c>
      <c r="N356" t="str">
        <f t="shared" si="268"/>
        <v/>
      </c>
      <c r="O356" t="str">
        <f t="shared" si="269"/>
        <v/>
      </c>
      <c r="P356" t="str">
        <f t="shared" si="270"/>
        <v/>
      </c>
      <c r="Q356" t="str">
        <f t="shared" si="271"/>
        <v/>
      </c>
      <c r="R356" t="str">
        <f t="shared" si="272"/>
        <v/>
      </c>
      <c r="S356" t="str">
        <f t="shared" si="273"/>
        <v/>
      </c>
      <c r="T356" t="str">
        <f t="shared" si="274"/>
        <v/>
      </c>
      <c r="U356" t="str">
        <f t="shared" si="275"/>
        <v/>
      </c>
      <c r="V356" t="str">
        <f t="shared" si="276"/>
        <v/>
      </c>
      <c r="W356" t="str">
        <f t="shared" si="277"/>
        <v>2285</v>
      </c>
      <c r="X356" t="str">
        <f t="shared" si="278"/>
        <v/>
      </c>
      <c r="Y356" t="str">
        <f t="shared" si="279"/>
        <v>Komplex projektfeladat (208, web)</v>
      </c>
      <c r="Z356" t="str">
        <f t="shared" si="280"/>
        <v/>
      </c>
      <c r="AA356" t="str">
        <f t="shared" si="281"/>
        <v/>
      </c>
      <c r="AB356" t="str">
        <f t="shared" si="282"/>
        <v/>
      </c>
      <c r="AC356" t="str">
        <f t="shared" si="283"/>
        <v/>
      </c>
      <c r="AD356" t="str">
        <f t="shared" si="284"/>
        <v/>
      </c>
      <c r="AE356" t="str">
        <f t="shared" si="285"/>
        <v/>
      </c>
      <c r="AF356" t="str">
        <f t="shared" si="286"/>
        <v/>
      </c>
      <c r="AG356" t="str">
        <f t="shared" si="287"/>
        <v/>
      </c>
      <c r="AH356" t="str">
        <f t="shared" si="288"/>
        <v/>
      </c>
      <c r="AI356" t="str">
        <f t="shared" si="289"/>
        <v/>
      </c>
      <c r="AJ356" t="str">
        <f t="shared" si="290"/>
        <v/>
      </c>
      <c r="AK356" t="str">
        <f t="shared" si="291"/>
        <v/>
      </c>
      <c r="AL356" t="str">
        <f t="shared" si="292"/>
        <v/>
      </c>
      <c r="AM356" t="str">
        <f t="shared" si="293"/>
        <v/>
      </c>
      <c r="AN356" t="str">
        <f t="shared" si="294"/>
        <v/>
      </c>
      <c r="AO356" t="str">
        <f t="shared" si="295"/>
        <v/>
      </c>
      <c r="AP356" t="str">
        <f t="shared" si="296"/>
        <v/>
      </c>
      <c r="AQ356" t="str">
        <f t="shared" si="297"/>
        <v/>
      </c>
      <c r="AR356" t="str">
        <f t="shared" si="298"/>
        <v/>
      </c>
      <c r="AS356" t="str">
        <f t="shared" si="299"/>
        <v/>
      </c>
      <c r="AT356" t="str">
        <f t="shared" si="300"/>
        <v/>
      </c>
      <c r="AU356" t="str">
        <f t="shared" si="301"/>
        <v/>
      </c>
      <c r="AV356" t="str">
        <f t="shared" si="302"/>
        <v/>
      </c>
      <c r="AW356" t="str">
        <f t="shared" si="303"/>
        <v/>
      </c>
      <c r="AX356" t="str">
        <f t="shared" si="304"/>
        <v>Komplex projektfeladat (, web)</v>
      </c>
      <c r="AY356" s="2">
        <v>228</v>
      </c>
      <c r="AZ356" s="2">
        <v>5</v>
      </c>
      <c r="BA356" s="18">
        <f>VLOOKUP(AY356,segéd!$F$9:$G$38,2,FALSE)</f>
        <v>46081</v>
      </c>
      <c r="BB356" s="2" t="str">
        <f>VLOOKUP(AZ356,segéd!$F$1:$G$7,2,FALSE)</f>
        <v>15.15-16.45</v>
      </c>
      <c r="BC356" t="s">
        <v>397</v>
      </c>
      <c r="BD356" t="s">
        <v>106</v>
      </c>
      <c r="BE356" t="s">
        <v>165</v>
      </c>
      <c r="BF356" s="19">
        <v>208</v>
      </c>
      <c r="BH356" s="2" t="s">
        <v>66</v>
      </c>
      <c r="BI356" s="30" t="s">
        <v>1954</v>
      </c>
      <c r="BJ356" s="2">
        <f t="shared" si="305"/>
        <v>5</v>
      </c>
      <c r="BK356" s="2">
        <f>IF(BF356="","",VLOOKUP(BC356,segéd!O:P,2,FALSE))</f>
        <v>5</v>
      </c>
      <c r="BL356" s="2" t="str">
        <f>IF(BG356="","",VLOOKUP(BC356,segéd!T:U,2,FALSE))</f>
        <v/>
      </c>
      <c r="BP356" s="2"/>
      <c r="BQ356" s="2"/>
      <c r="BR356" s="2"/>
      <c r="BV356" s="2"/>
      <c r="BW356" s="2"/>
      <c r="BX356" s="2"/>
      <c r="BY356" s="2"/>
      <c r="CB356" s="2"/>
      <c r="CC356" s="2">
        <v>8</v>
      </c>
      <c r="CH356" s="2"/>
      <c r="CI356" s="2"/>
      <c r="CM356" s="2"/>
      <c r="CN356" s="2"/>
      <c r="CO356" s="2"/>
      <c r="CP356" s="2"/>
      <c r="CT356" s="2"/>
      <c r="CU356" s="2"/>
      <c r="CY356" s="2"/>
    </row>
    <row r="357" spans="1:106" x14ac:dyDescent="0.3">
      <c r="A357" t="str">
        <f t="shared" si="255"/>
        <v>2062285</v>
      </c>
      <c r="B357" t="str">
        <f t="shared" si="256"/>
        <v>Marketing (web) 7</v>
      </c>
      <c r="C357" t="str">
        <f t="shared" si="257"/>
        <v>2285</v>
      </c>
      <c r="D357" t="str">
        <f t="shared" si="258"/>
        <v xml:space="preserve">Marketing (web) </v>
      </c>
      <c r="E357" t="str">
        <f t="shared" si="259"/>
        <v>Rózsa Zoltán2285</v>
      </c>
      <c r="F357" s="24" t="str">
        <f t="shared" si="260"/>
        <v>Marketing (Bp. 206, web)</v>
      </c>
      <c r="G357" t="str">
        <f t="shared" si="261"/>
        <v/>
      </c>
      <c r="H357" t="str">
        <f t="shared" si="262"/>
        <v/>
      </c>
      <c r="I357" t="str">
        <f t="shared" si="263"/>
        <v/>
      </c>
      <c r="J357" t="str">
        <f t="shared" si="264"/>
        <v/>
      </c>
      <c r="K357" t="str">
        <f t="shared" si="265"/>
        <v/>
      </c>
      <c r="L357" t="str">
        <f t="shared" si="266"/>
        <v/>
      </c>
      <c r="M357" t="str">
        <f t="shared" si="267"/>
        <v/>
      </c>
      <c r="N357" t="str">
        <f t="shared" si="268"/>
        <v/>
      </c>
      <c r="O357" t="str">
        <f t="shared" si="269"/>
        <v/>
      </c>
      <c r="P357" t="str">
        <f t="shared" si="270"/>
        <v/>
      </c>
      <c r="Q357" t="str">
        <f t="shared" si="271"/>
        <v/>
      </c>
      <c r="R357" t="str">
        <f t="shared" si="272"/>
        <v/>
      </c>
      <c r="S357" t="str">
        <f t="shared" si="273"/>
        <v>2285</v>
      </c>
      <c r="T357" t="str">
        <f t="shared" si="274"/>
        <v/>
      </c>
      <c r="U357" t="str">
        <f t="shared" si="275"/>
        <v/>
      </c>
      <c r="V357" t="str">
        <f t="shared" si="276"/>
        <v/>
      </c>
      <c r="W357" t="str">
        <f t="shared" si="277"/>
        <v/>
      </c>
      <c r="X357" t="str">
        <f t="shared" si="278"/>
        <v/>
      </c>
      <c r="Y357" t="str">
        <f t="shared" si="279"/>
        <v>Marketing (206, web)</v>
      </c>
      <c r="Z357" t="str">
        <f t="shared" si="280"/>
        <v/>
      </c>
      <c r="AA357" t="str">
        <f t="shared" si="281"/>
        <v/>
      </c>
      <c r="AB357" t="str">
        <f t="shared" si="282"/>
        <v/>
      </c>
      <c r="AC357" t="str">
        <f t="shared" si="283"/>
        <v/>
      </c>
      <c r="AD357" t="str">
        <f t="shared" si="284"/>
        <v/>
      </c>
      <c r="AE357" t="str">
        <f t="shared" si="285"/>
        <v/>
      </c>
      <c r="AF357" t="str">
        <f t="shared" si="286"/>
        <v/>
      </c>
      <c r="AG357" t="str">
        <f t="shared" si="287"/>
        <v/>
      </c>
      <c r="AH357" t="str">
        <f t="shared" si="288"/>
        <v/>
      </c>
      <c r="AI357" t="str">
        <f t="shared" si="289"/>
        <v/>
      </c>
      <c r="AJ357" t="str">
        <f t="shared" si="290"/>
        <v/>
      </c>
      <c r="AK357" t="str">
        <f t="shared" si="291"/>
        <v/>
      </c>
      <c r="AL357" t="str">
        <f t="shared" si="292"/>
        <v/>
      </c>
      <c r="AM357" t="str">
        <f t="shared" si="293"/>
        <v/>
      </c>
      <c r="AN357" t="str">
        <f t="shared" si="294"/>
        <v/>
      </c>
      <c r="AO357" t="str">
        <f t="shared" si="295"/>
        <v/>
      </c>
      <c r="AP357" t="str">
        <f t="shared" si="296"/>
        <v/>
      </c>
      <c r="AQ357" t="str">
        <f t="shared" si="297"/>
        <v/>
      </c>
      <c r="AR357" t="str">
        <f t="shared" si="298"/>
        <v/>
      </c>
      <c r="AS357" t="str">
        <f t="shared" si="299"/>
        <v/>
      </c>
      <c r="AT357" t="str">
        <f t="shared" si="300"/>
        <v/>
      </c>
      <c r="AU357" t="str">
        <f t="shared" si="301"/>
        <v/>
      </c>
      <c r="AV357" t="str">
        <f t="shared" si="302"/>
        <v/>
      </c>
      <c r="AW357" t="str">
        <f t="shared" si="303"/>
        <v/>
      </c>
      <c r="AX357" t="str">
        <f t="shared" si="304"/>
        <v>Marketing (, web)</v>
      </c>
      <c r="AY357" s="2">
        <v>228</v>
      </c>
      <c r="AZ357" s="2">
        <v>5</v>
      </c>
      <c r="BA357" s="18">
        <f>VLOOKUP(AY357,segéd!$F$9:$G$38,2,FALSE)</f>
        <v>46081</v>
      </c>
      <c r="BB357" s="2" t="str">
        <f>VLOOKUP(AZ357,segéd!$F$1:$G$7,2,FALSE)</f>
        <v>15.15-16.45</v>
      </c>
      <c r="BC357" t="s">
        <v>501</v>
      </c>
      <c r="BD357" t="s">
        <v>431</v>
      </c>
      <c r="BE357" t="s">
        <v>165</v>
      </c>
      <c r="BF357" s="2">
        <v>206</v>
      </c>
      <c r="BH357" s="2" t="s">
        <v>66</v>
      </c>
      <c r="BI357" s="30" t="s">
        <v>1997</v>
      </c>
      <c r="BJ357" s="2">
        <f t="shared" si="305"/>
        <v>7</v>
      </c>
      <c r="BK357" s="2">
        <f>IF(BF357="","",VLOOKUP(BC357,segéd!O:P,2,FALSE))</f>
        <v>7</v>
      </c>
      <c r="BL357" s="2" t="str">
        <f>IF(BG357="","",VLOOKUP(BC357,segéd!T:U,2,FALSE))</f>
        <v/>
      </c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>
        <v>6</v>
      </c>
      <c r="BZ357" s="2"/>
      <c r="CA357" s="2"/>
      <c r="CB357" s="2"/>
      <c r="CC357" s="2"/>
      <c r="CD357" s="2"/>
      <c r="CE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Y357" s="2"/>
    </row>
    <row r="358" spans="1:106" x14ac:dyDescent="0.3">
      <c r="A358" t="str">
        <f t="shared" si="255"/>
        <v>2285</v>
      </c>
      <c r="B358" t="str">
        <f t="shared" si="256"/>
        <v xml:space="preserve">Munka-, körny. és egészségvéd. (web) </v>
      </c>
      <c r="C358" t="str">
        <f t="shared" si="257"/>
        <v>6012285</v>
      </c>
      <c r="D358" t="str">
        <f t="shared" si="258"/>
        <v>Munka-, körny. és egészségvéd. (web) 84</v>
      </c>
      <c r="E358" t="str">
        <f t="shared" si="259"/>
        <v>Zalahegyi Zoltán2285</v>
      </c>
      <c r="F358" s="24" t="str">
        <f t="shared" si="260"/>
        <v>Munka-, körny. és egészségvéd. (Tb. 601, web)</v>
      </c>
      <c r="G358" t="str">
        <f t="shared" si="261"/>
        <v/>
      </c>
      <c r="H358" t="str">
        <f t="shared" si="262"/>
        <v/>
      </c>
      <c r="I358" t="str">
        <f t="shared" si="263"/>
        <v/>
      </c>
      <c r="J358" t="str">
        <f t="shared" si="264"/>
        <v/>
      </c>
      <c r="K358" t="str">
        <f t="shared" si="265"/>
        <v/>
      </c>
      <c r="L358" t="str">
        <f t="shared" si="266"/>
        <v/>
      </c>
      <c r="M358" t="str">
        <f t="shared" si="267"/>
        <v/>
      </c>
      <c r="N358" t="str">
        <f t="shared" si="268"/>
        <v/>
      </c>
      <c r="O358" t="str">
        <f t="shared" si="269"/>
        <v/>
      </c>
      <c r="P358" t="str">
        <f t="shared" si="270"/>
        <v/>
      </c>
      <c r="Q358" t="str">
        <f t="shared" si="271"/>
        <v/>
      </c>
      <c r="R358" t="str">
        <f t="shared" si="272"/>
        <v/>
      </c>
      <c r="S358" t="str">
        <f t="shared" si="273"/>
        <v/>
      </c>
      <c r="T358" t="str">
        <f t="shared" si="274"/>
        <v/>
      </c>
      <c r="U358" t="str">
        <f t="shared" si="275"/>
        <v/>
      </c>
      <c r="V358" t="str">
        <f t="shared" si="276"/>
        <v/>
      </c>
      <c r="W358" t="str">
        <f t="shared" si="277"/>
        <v/>
      </c>
      <c r="X358" t="str">
        <f t="shared" si="278"/>
        <v/>
      </c>
      <c r="Y358" t="str">
        <f t="shared" si="279"/>
        <v>Munka-, körny. és egészségvéd. (, web)</v>
      </c>
      <c r="Z358" t="str">
        <f t="shared" si="280"/>
        <v/>
      </c>
      <c r="AA358" t="str">
        <f t="shared" si="281"/>
        <v>2285</v>
      </c>
      <c r="AB358" t="str">
        <f t="shared" si="282"/>
        <v/>
      </c>
      <c r="AC358" t="str">
        <f t="shared" si="283"/>
        <v/>
      </c>
      <c r="AD358" t="str">
        <f t="shared" si="284"/>
        <v/>
      </c>
      <c r="AE358" t="str">
        <f t="shared" si="285"/>
        <v/>
      </c>
      <c r="AF358" t="str">
        <f t="shared" si="286"/>
        <v/>
      </c>
      <c r="AG358" t="str">
        <f t="shared" si="287"/>
        <v/>
      </c>
      <c r="AH358" t="str">
        <f t="shared" si="288"/>
        <v/>
      </c>
      <c r="AI358" t="str">
        <f t="shared" si="289"/>
        <v/>
      </c>
      <c r="AJ358" t="str">
        <f t="shared" si="290"/>
        <v/>
      </c>
      <c r="AK358" t="str">
        <f t="shared" si="291"/>
        <v/>
      </c>
      <c r="AL358" t="str">
        <f t="shared" si="292"/>
        <v/>
      </c>
      <c r="AM358" t="str">
        <f t="shared" si="293"/>
        <v/>
      </c>
      <c r="AN358" t="str">
        <f t="shared" si="294"/>
        <v/>
      </c>
      <c r="AO358" t="str">
        <f t="shared" si="295"/>
        <v/>
      </c>
      <c r="AP358" t="str">
        <f t="shared" si="296"/>
        <v/>
      </c>
      <c r="AQ358" t="str">
        <f t="shared" si="297"/>
        <v/>
      </c>
      <c r="AR358" t="str">
        <f t="shared" si="298"/>
        <v>2285</v>
      </c>
      <c r="AS358" t="str">
        <f t="shared" si="299"/>
        <v>2285</v>
      </c>
      <c r="AT358" t="str">
        <f t="shared" si="300"/>
        <v>2285</v>
      </c>
      <c r="AU358" t="str">
        <f t="shared" si="301"/>
        <v>2285</v>
      </c>
      <c r="AV358" t="str">
        <f t="shared" si="302"/>
        <v>2285</v>
      </c>
      <c r="AW358" t="str">
        <f t="shared" si="303"/>
        <v>2285</v>
      </c>
      <c r="AX358" t="str">
        <f t="shared" si="304"/>
        <v>Munka-, körny. és egészségvéd. (601, web)</v>
      </c>
      <c r="AY358" s="2">
        <v>228</v>
      </c>
      <c r="AZ358" s="2">
        <v>5</v>
      </c>
      <c r="BA358" s="18">
        <f>VLOOKUP(AY358,segéd!$F$9:$G$38,2,FALSE)</f>
        <v>46081</v>
      </c>
      <c r="BB358" s="2" t="str">
        <f>VLOOKUP(AZ358,segéd!$F$1:$G$7,2,FALSE)</f>
        <v>15.15-16.45</v>
      </c>
      <c r="BC358" t="s">
        <v>128</v>
      </c>
      <c r="BD358" s="20" t="s">
        <v>313</v>
      </c>
      <c r="BE358" t="s">
        <v>166</v>
      </c>
      <c r="BG358" s="2">
        <v>601</v>
      </c>
      <c r="BH358" s="2" t="s">
        <v>66</v>
      </c>
      <c r="BI358" s="30" t="s">
        <v>1998</v>
      </c>
      <c r="BJ358" s="2">
        <f t="shared" si="305"/>
        <v>84</v>
      </c>
      <c r="BK358" s="2" t="str">
        <f>IF(BF358="","",VLOOKUP(BC358,segéd!O:P,2,FALSE))</f>
        <v/>
      </c>
      <c r="BL358" s="2">
        <f>IF(BG358="","",VLOOKUP(BC358,segéd!T:U,2,FALSE))</f>
        <v>84</v>
      </c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>
        <v>19</v>
      </c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>
        <v>16</v>
      </c>
      <c r="CX358" s="2">
        <v>8</v>
      </c>
      <c r="CY358" s="2">
        <v>13</v>
      </c>
      <c r="CZ358" s="2">
        <v>9</v>
      </c>
      <c r="DA358" s="2">
        <v>13</v>
      </c>
      <c r="DB358" s="2">
        <v>34</v>
      </c>
    </row>
    <row r="359" spans="1:106" x14ac:dyDescent="0.3">
      <c r="A359" t="str">
        <f t="shared" si="255"/>
        <v>2285</v>
      </c>
      <c r="B359" t="str">
        <f t="shared" si="256"/>
        <v xml:space="preserve">Német gazdasági szaknyelv II. </v>
      </c>
      <c r="C359" t="str">
        <f t="shared" si="257"/>
        <v>4022285</v>
      </c>
      <c r="D359" t="str">
        <f t="shared" si="258"/>
        <v>Német gazdasági szaknyelv II. 4</v>
      </c>
      <c r="E359" t="str">
        <f t="shared" si="259"/>
        <v>Árendás Bence2285</v>
      </c>
      <c r="F359" s="24" t="str">
        <f t="shared" si="260"/>
        <v>Német gazdasági szaknyelv II. (Tb. 402)</v>
      </c>
      <c r="G359" t="str">
        <f t="shared" si="261"/>
        <v/>
      </c>
      <c r="H359" t="str">
        <f t="shared" si="262"/>
        <v/>
      </c>
      <c r="I359" t="str">
        <f t="shared" si="263"/>
        <v/>
      </c>
      <c r="J359" t="str">
        <f t="shared" si="264"/>
        <v/>
      </c>
      <c r="K359" t="str">
        <f t="shared" si="265"/>
        <v/>
      </c>
      <c r="L359" t="str">
        <f t="shared" si="266"/>
        <v/>
      </c>
      <c r="M359" t="str">
        <f t="shared" si="267"/>
        <v/>
      </c>
      <c r="N359" t="str">
        <f t="shared" si="268"/>
        <v/>
      </c>
      <c r="O359" t="str">
        <f t="shared" si="269"/>
        <v/>
      </c>
      <c r="P359" t="str">
        <f t="shared" si="270"/>
        <v/>
      </c>
      <c r="Q359" t="str">
        <f t="shared" si="271"/>
        <v/>
      </c>
      <c r="R359" t="str">
        <f t="shared" si="272"/>
        <v/>
      </c>
      <c r="S359" t="str">
        <f t="shared" si="273"/>
        <v/>
      </c>
      <c r="T359" t="str">
        <f t="shared" si="274"/>
        <v/>
      </c>
      <c r="U359" t="str">
        <f t="shared" si="275"/>
        <v/>
      </c>
      <c r="V359" t="str">
        <f t="shared" si="276"/>
        <v/>
      </c>
      <c r="W359" t="str">
        <f t="shared" si="277"/>
        <v/>
      </c>
      <c r="X359" t="str">
        <f t="shared" si="278"/>
        <v/>
      </c>
      <c r="Y359" t="str">
        <f t="shared" si="279"/>
        <v>Német gazdasági szaknyelv II. ()</v>
      </c>
      <c r="Z359" t="str">
        <f t="shared" si="280"/>
        <v>2285</v>
      </c>
      <c r="AA359" t="str">
        <f t="shared" si="281"/>
        <v/>
      </c>
      <c r="AB359" t="str">
        <f t="shared" si="282"/>
        <v/>
      </c>
      <c r="AC359" t="str">
        <f t="shared" si="283"/>
        <v/>
      </c>
      <c r="AD359" t="str">
        <f t="shared" si="284"/>
        <v/>
      </c>
      <c r="AE359" t="str">
        <f t="shared" si="285"/>
        <v/>
      </c>
      <c r="AF359" t="str">
        <f t="shared" si="286"/>
        <v/>
      </c>
      <c r="AG359" t="str">
        <f t="shared" si="287"/>
        <v/>
      </c>
      <c r="AH359" t="str">
        <f t="shared" si="288"/>
        <v/>
      </c>
      <c r="AI359" t="str">
        <f t="shared" si="289"/>
        <v/>
      </c>
      <c r="AJ359" t="str">
        <f t="shared" si="290"/>
        <v/>
      </c>
      <c r="AK359" t="str">
        <f t="shared" si="291"/>
        <v/>
      </c>
      <c r="AL359" t="str">
        <f t="shared" si="292"/>
        <v/>
      </c>
      <c r="AM359" t="str">
        <f t="shared" si="293"/>
        <v/>
      </c>
      <c r="AN359" t="str">
        <f t="shared" si="294"/>
        <v/>
      </c>
      <c r="AO359" t="str">
        <f t="shared" si="295"/>
        <v/>
      </c>
      <c r="AP359" t="str">
        <f t="shared" si="296"/>
        <v/>
      </c>
      <c r="AQ359" t="str">
        <f t="shared" si="297"/>
        <v/>
      </c>
      <c r="AR359" t="str">
        <f t="shared" si="298"/>
        <v/>
      </c>
      <c r="AS359" t="str">
        <f t="shared" si="299"/>
        <v/>
      </c>
      <c r="AT359" t="str">
        <f t="shared" si="300"/>
        <v/>
      </c>
      <c r="AU359" t="str">
        <f t="shared" si="301"/>
        <v/>
      </c>
      <c r="AV359" t="str">
        <f t="shared" si="302"/>
        <v/>
      </c>
      <c r="AW359" t="str">
        <f t="shared" si="303"/>
        <v/>
      </c>
      <c r="AX359" t="str">
        <f t="shared" si="304"/>
        <v>Német gazdasági szaknyelv II. (402)</v>
      </c>
      <c r="AY359" s="2">
        <v>228</v>
      </c>
      <c r="AZ359" s="2">
        <v>5</v>
      </c>
      <c r="BA359" s="18">
        <f>VLOOKUP(AY359,segéd!$F$9:$G$38,2,FALSE)</f>
        <v>46081</v>
      </c>
      <c r="BB359" s="2" t="str">
        <f>VLOOKUP(AZ359,segéd!$F$1:$G$7,2,FALSE)</f>
        <v>15.15-16.45</v>
      </c>
      <c r="BC359" t="s">
        <v>465</v>
      </c>
      <c r="BD359" t="s">
        <v>466</v>
      </c>
      <c r="BE359" t="s">
        <v>164</v>
      </c>
      <c r="BG359" s="2">
        <v>402</v>
      </c>
      <c r="BJ359" s="2">
        <f t="shared" si="305"/>
        <v>4</v>
      </c>
      <c r="BK359" s="2" t="str">
        <f>IF(BF359="","",VLOOKUP(BC359,segéd!O:P,2,FALSE))</f>
        <v/>
      </c>
      <c r="BL359" s="2">
        <f>IF(BG359="","",VLOOKUP(BC359,segéd!T:U,2,FALSE))</f>
        <v>4</v>
      </c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>
        <v>6</v>
      </c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Y359" s="2"/>
    </row>
    <row r="360" spans="1:106" x14ac:dyDescent="0.3">
      <c r="A360" t="str">
        <f t="shared" si="255"/>
        <v>2102285</v>
      </c>
      <c r="B360" t="str">
        <f t="shared" si="256"/>
        <v>Szállítási log. az ellátási láncban (web) 8</v>
      </c>
      <c r="C360" t="str">
        <f t="shared" si="257"/>
        <v>2285</v>
      </c>
      <c r="D360" t="str">
        <f t="shared" si="258"/>
        <v xml:space="preserve">Szállítási log. az ellátási láncban (web) </v>
      </c>
      <c r="E360" t="str">
        <f t="shared" si="259"/>
        <v>Mészáros Sándor2285</v>
      </c>
      <c r="F360" s="24" t="str">
        <f t="shared" si="260"/>
        <v>Szállítási log. az ellátási láncban (Bp. 210, web)</v>
      </c>
      <c r="G360" t="str">
        <f t="shared" si="261"/>
        <v/>
      </c>
      <c r="H360" t="str">
        <f t="shared" si="262"/>
        <v/>
      </c>
      <c r="I360" t="str">
        <f t="shared" si="263"/>
        <v/>
      </c>
      <c r="J360" t="str">
        <f t="shared" si="264"/>
        <v/>
      </c>
      <c r="K360" t="str">
        <f t="shared" si="265"/>
        <v>2285</v>
      </c>
      <c r="L360" t="str">
        <f t="shared" si="266"/>
        <v/>
      </c>
      <c r="M360" t="str">
        <f t="shared" si="267"/>
        <v/>
      </c>
      <c r="N360" t="str">
        <f t="shared" si="268"/>
        <v/>
      </c>
      <c r="O360" t="str">
        <f t="shared" si="269"/>
        <v/>
      </c>
      <c r="P360" t="str">
        <f t="shared" si="270"/>
        <v/>
      </c>
      <c r="Q360" t="str">
        <f t="shared" si="271"/>
        <v/>
      </c>
      <c r="R360" t="str">
        <f t="shared" si="272"/>
        <v/>
      </c>
      <c r="S360" t="str">
        <f t="shared" si="273"/>
        <v/>
      </c>
      <c r="T360" t="str">
        <f t="shared" si="274"/>
        <v/>
      </c>
      <c r="U360" t="str">
        <f t="shared" si="275"/>
        <v/>
      </c>
      <c r="V360" t="str">
        <f t="shared" si="276"/>
        <v/>
      </c>
      <c r="W360" t="str">
        <f t="shared" si="277"/>
        <v/>
      </c>
      <c r="X360" t="str">
        <f t="shared" si="278"/>
        <v/>
      </c>
      <c r="Y360" t="str">
        <f t="shared" si="279"/>
        <v>Szállítási log. az ellátási láncban (210, web)</v>
      </c>
      <c r="Z360" t="str">
        <f t="shared" si="280"/>
        <v/>
      </c>
      <c r="AA360" t="str">
        <f t="shared" si="281"/>
        <v/>
      </c>
      <c r="AB360" t="str">
        <f t="shared" si="282"/>
        <v/>
      </c>
      <c r="AC360" t="str">
        <f t="shared" si="283"/>
        <v/>
      </c>
      <c r="AD360" t="str">
        <f t="shared" si="284"/>
        <v/>
      </c>
      <c r="AE360" t="str">
        <f t="shared" si="285"/>
        <v/>
      </c>
      <c r="AF360" t="str">
        <f t="shared" si="286"/>
        <v/>
      </c>
      <c r="AG360" t="str">
        <f t="shared" si="287"/>
        <v/>
      </c>
      <c r="AH360" t="str">
        <f t="shared" si="288"/>
        <v/>
      </c>
      <c r="AI360" t="str">
        <f t="shared" si="289"/>
        <v/>
      </c>
      <c r="AJ360" t="str">
        <f t="shared" si="290"/>
        <v/>
      </c>
      <c r="AK360" t="str">
        <f t="shared" si="291"/>
        <v/>
      </c>
      <c r="AL360" t="str">
        <f t="shared" si="292"/>
        <v/>
      </c>
      <c r="AM360" t="str">
        <f t="shared" si="293"/>
        <v/>
      </c>
      <c r="AN360" t="str">
        <f t="shared" si="294"/>
        <v/>
      </c>
      <c r="AO360" t="str">
        <f t="shared" si="295"/>
        <v/>
      </c>
      <c r="AP360" t="str">
        <f t="shared" si="296"/>
        <v/>
      </c>
      <c r="AQ360" t="str">
        <f t="shared" si="297"/>
        <v/>
      </c>
      <c r="AR360" t="str">
        <f t="shared" si="298"/>
        <v/>
      </c>
      <c r="AS360" t="str">
        <f t="shared" si="299"/>
        <v/>
      </c>
      <c r="AT360" t="str">
        <f t="shared" si="300"/>
        <v/>
      </c>
      <c r="AU360" t="str">
        <f t="shared" si="301"/>
        <v/>
      </c>
      <c r="AV360" t="str">
        <f t="shared" si="302"/>
        <v/>
      </c>
      <c r="AW360" t="str">
        <f t="shared" si="303"/>
        <v/>
      </c>
      <c r="AX360" t="str">
        <f t="shared" si="304"/>
        <v>Szállítási log. az ellátási láncban (, web)</v>
      </c>
      <c r="AY360" s="2">
        <v>228</v>
      </c>
      <c r="AZ360" s="2">
        <v>5</v>
      </c>
      <c r="BA360" s="18">
        <f>VLOOKUP(AY360,segéd!$F$9:$G$38,2,FALSE)</f>
        <v>46081</v>
      </c>
      <c r="BB360" s="2" t="str">
        <f>VLOOKUP(AZ360,segéd!$F$1:$G$7,2,FALSE)</f>
        <v>15.15-16.45</v>
      </c>
      <c r="BC360" t="s">
        <v>259</v>
      </c>
      <c r="BD360" t="s">
        <v>435</v>
      </c>
      <c r="BE360" t="s">
        <v>175</v>
      </c>
      <c r="BF360" s="19">
        <v>210</v>
      </c>
      <c r="BH360" s="2" t="s">
        <v>66</v>
      </c>
      <c r="BI360" s="30" t="s">
        <v>2009</v>
      </c>
      <c r="BJ360" s="2">
        <f t="shared" si="305"/>
        <v>8</v>
      </c>
      <c r="BK360" s="2">
        <f>IF(BF360="","",VLOOKUP(BC360,segéd!O:P,2,FALSE))</f>
        <v>8</v>
      </c>
      <c r="BL360" s="2" t="str">
        <f>IF(BG360="","",VLOOKUP(BC360,segéd!T:U,2,FALSE))</f>
        <v/>
      </c>
      <c r="BP360" s="2"/>
      <c r="BQ360" s="2">
        <v>10</v>
      </c>
      <c r="BR360" s="2"/>
      <c r="BY360" s="2"/>
      <c r="CB360" s="2"/>
      <c r="CH360" s="2"/>
      <c r="CP360" s="2"/>
      <c r="CT360" s="2"/>
      <c r="CY360" s="2"/>
    </row>
    <row r="361" spans="1:106" x14ac:dyDescent="0.3">
      <c r="A361" t="str">
        <f t="shared" si="255"/>
        <v>2285</v>
      </c>
      <c r="B361" t="str">
        <f t="shared" si="256"/>
        <v xml:space="preserve">Szám. seg. mérés (NI-Labv.) (web) </v>
      </c>
      <c r="C361" t="str">
        <f t="shared" si="257"/>
        <v>A/Nae.2285</v>
      </c>
      <c r="D361" t="str">
        <f t="shared" si="258"/>
        <v>Szám. seg. mérés (NI-Labv.) (web) 113</v>
      </c>
      <c r="E361" t="str">
        <f t="shared" si="259"/>
        <v>Vavra Gábor2285</v>
      </c>
      <c r="F361" s="24" t="str">
        <f t="shared" si="260"/>
        <v>Szám. seg. mérés (NI-Labv.) (Tb. A/Nae., web)</v>
      </c>
      <c r="G361" t="str">
        <f t="shared" si="261"/>
        <v/>
      </c>
      <c r="H361" t="str">
        <f t="shared" si="262"/>
        <v/>
      </c>
      <c r="I361" t="str">
        <f t="shared" si="263"/>
        <v/>
      </c>
      <c r="J361" t="str">
        <f t="shared" si="264"/>
        <v/>
      </c>
      <c r="K361" t="str">
        <f t="shared" si="265"/>
        <v/>
      </c>
      <c r="L361" t="str">
        <f t="shared" si="266"/>
        <v/>
      </c>
      <c r="M361" t="str">
        <f t="shared" si="267"/>
        <v/>
      </c>
      <c r="N361" t="str">
        <f t="shared" si="268"/>
        <v/>
      </c>
      <c r="O361" t="str">
        <f t="shared" si="269"/>
        <v/>
      </c>
      <c r="P361" t="str">
        <f t="shared" si="270"/>
        <v/>
      </c>
      <c r="Q361" t="str">
        <f t="shared" si="271"/>
        <v/>
      </c>
      <c r="R361" t="str">
        <f t="shared" si="272"/>
        <v/>
      </c>
      <c r="S361" t="str">
        <f t="shared" si="273"/>
        <v/>
      </c>
      <c r="T361" t="str">
        <f t="shared" si="274"/>
        <v/>
      </c>
      <c r="U361" t="str">
        <f t="shared" si="275"/>
        <v/>
      </c>
      <c r="V361" t="str">
        <f t="shared" si="276"/>
        <v/>
      </c>
      <c r="W361" t="str">
        <f t="shared" si="277"/>
        <v/>
      </c>
      <c r="X361" t="str">
        <f t="shared" si="278"/>
        <v/>
      </c>
      <c r="Y361" t="str">
        <f t="shared" si="279"/>
        <v>Szám. seg. mérés (NI-Labv.) (, web)</v>
      </c>
      <c r="Z361" t="str">
        <f t="shared" si="280"/>
        <v/>
      </c>
      <c r="AA361" t="str">
        <f t="shared" si="281"/>
        <v/>
      </c>
      <c r="AB361" t="str">
        <f t="shared" si="282"/>
        <v/>
      </c>
      <c r="AC361" t="str">
        <f t="shared" si="283"/>
        <v/>
      </c>
      <c r="AD361" t="str">
        <f t="shared" si="284"/>
        <v/>
      </c>
      <c r="AE361" t="str">
        <f t="shared" si="285"/>
        <v/>
      </c>
      <c r="AF361" t="str">
        <f t="shared" si="286"/>
        <v/>
      </c>
      <c r="AG361" t="str">
        <f t="shared" si="287"/>
        <v/>
      </c>
      <c r="AH361" t="str">
        <f t="shared" si="288"/>
        <v/>
      </c>
      <c r="AI361" t="str">
        <f t="shared" si="289"/>
        <v/>
      </c>
      <c r="AJ361" t="str">
        <f t="shared" si="290"/>
        <v/>
      </c>
      <c r="AK361" t="str">
        <f t="shared" si="291"/>
        <v>2285</v>
      </c>
      <c r="AL361" t="str">
        <f t="shared" si="292"/>
        <v>2285</v>
      </c>
      <c r="AM361" t="str">
        <f t="shared" si="293"/>
        <v/>
      </c>
      <c r="AN361" t="str">
        <f t="shared" si="294"/>
        <v/>
      </c>
      <c r="AO361" t="str">
        <f t="shared" si="295"/>
        <v/>
      </c>
      <c r="AP361" t="str">
        <f t="shared" si="296"/>
        <v/>
      </c>
      <c r="AQ361" t="str">
        <f t="shared" si="297"/>
        <v/>
      </c>
      <c r="AR361" t="str">
        <f t="shared" si="298"/>
        <v/>
      </c>
      <c r="AS361" t="str">
        <f t="shared" si="299"/>
        <v/>
      </c>
      <c r="AT361" t="str">
        <f t="shared" si="300"/>
        <v/>
      </c>
      <c r="AU361" t="str">
        <f t="shared" si="301"/>
        <v/>
      </c>
      <c r="AV361" t="str">
        <f t="shared" si="302"/>
        <v/>
      </c>
      <c r="AW361" t="str">
        <f t="shared" si="303"/>
        <v/>
      </c>
      <c r="AX361" t="str">
        <f t="shared" si="304"/>
        <v>Szám. seg. mérés (NI-Labv.) (A/Nae., web)</v>
      </c>
      <c r="AY361" s="2">
        <v>228</v>
      </c>
      <c r="AZ361" s="2">
        <v>5</v>
      </c>
      <c r="BA361" s="18">
        <f>VLOOKUP(AY361,segéd!$F$9:$G$38,2,FALSE)</f>
        <v>46081</v>
      </c>
      <c r="BB361" s="2" t="str">
        <f>VLOOKUP(AZ361,segéd!$F$1:$G$7,2,FALSE)</f>
        <v>15.15-16.45</v>
      </c>
      <c r="BC361" t="s">
        <v>314</v>
      </c>
      <c r="BD361" s="20" t="s">
        <v>424</v>
      </c>
      <c r="BE361" t="s">
        <v>164</v>
      </c>
      <c r="BG361" s="2" t="s">
        <v>273</v>
      </c>
      <c r="BH361" s="2" t="s">
        <v>66</v>
      </c>
      <c r="BI361" s="30" t="s">
        <v>1942</v>
      </c>
      <c r="BJ361" s="2">
        <f t="shared" si="305"/>
        <v>113</v>
      </c>
      <c r="BK361" s="2" t="str">
        <f>IF(BF361="","",VLOOKUP(BC361,segéd!O:P,2,FALSE))</f>
        <v/>
      </c>
      <c r="BL361" s="2">
        <f>IF(BG361="","",VLOOKUP(BC361,segéd!T:U,2,FALSE))</f>
        <v>113</v>
      </c>
      <c r="BM361" s="2"/>
      <c r="BN361" s="2"/>
      <c r="BO361" s="2"/>
      <c r="BP361" s="2"/>
      <c r="BQ361" s="2"/>
      <c r="BR361" s="2"/>
      <c r="BS361" s="2"/>
      <c r="BT361" s="2"/>
      <c r="BU361" s="2"/>
      <c r="BZ361" s="2"/>
      <c r="CA361" s="2"/>
      <c r="CD361" s="2"/>
      <c r="CE361" s="2"/>
      <c r="CF361" s="19"/>
      <c r="CG361" s="2"/>
      <c r="CJ361" s="2"/>
      <c r="CP361" s="2">
        <v>52</v>
      </c>
      <c r="CQ361" s="2">
        <v>59</v>
      </c>
      <c r="CR361" s="2"/>
      <c r="CS361" s="2"/>
      <c r="CU361" s="2"/>
      <c r="CV361" s="2"/>
      <c r="DA361" s="19"/>
    </row>
    <row r="362" spans="1:106" x14ac:dyDescent="0.3">
      <c r="A362" t="str">
        <f t="shared" si="255"/>
        <v>2285</v>
      </c>
      <c r="B362" t="str">
        <f t="shared" si="256"/>
        <v xml:space="preserve">Számvitel II. (web) </v>
      </c>
      <c r="C362" t="str">
        <f t="shared" si="257"/>
        <v>2142285</v>
      </c>
      <c r="D362" t="str">
        <f t="shared" si="258"/>
        <v>Számvitel II. (web) 20</v>
      </c>
      <c r="E362" t="str">
        <f t="shared" si="259"/>
        <v>Labossa Ildikó2285</v>
      </c>
      <c r="F362" s="24" t="str">
        <f t="shared" si="260"/>
        <v>Számvitel II. (Tb. 214, web)</v>
      </c>
      <c r="G362" t="str">
        <f t="shared" si="261"/>
        <v/>
      </c>
      <c r="H362" t="str">
        <f t="shared" si="262"/>
        <v/>
      </c>
      <c r="I362" t="str">
        <f t="shared" si="263"/>
        <v/>
      </c>
      <c r="J362" t="str">
        <f t="shared" si="264"/>
        <v/>
      </c>
      <c r="K362" t="str">
        <f t="shared" si="265"/>
        <v/>
      </c>
      <c r="L362" t="str">
        <f t="shared" si="266"/>
        <v/>
      </c>
      <c r="M362" t="str">
        <f t="shared" si="267"/>
        <v/>
      </c>
      <c r="N362" t="str">
        <f t="shared" si="268"/>
        <v/>
      </c>
      <c r="O362" t="str">
        <f t="shared" si="269"/>
        <v/>
      </c>
      <c r="P362" t="str">
        <f t="shared" si="270"/>
        <v/>
      </c>
      <c r="Q362" t="str">
        <f t="shared" si="271"/>
        <v/>
      </c>
      <c r="R362" t="str">
        <f t="shared" si="272"/>
        <v/>
      </c>
      <c r="S362" t="str">
        <f t="shared" si="273"/>
        <v/>
      </c>
      <c r="T362" t="str">
        <f t="shared" si="274"/>
        <v/>
      </c>
      <c r="U362" t="str">
        <f t="shared" si="275"/>
        <v/>
      </c>
      <c r="V362" t="str">
        <f t="shared" si="276"/>
        <v/>
      </c>
      <c r="W362" t="str">
        <f t="shared" si="277"/>
        <v/>
      </c>
      <c r="X362" t="str">
        <f t="shared" si="278"/>
        <v/>
      </c>
      <c r="Y362" t="str">
        <f t="shared" si="279"/>
        <v>Számvitel II. (, web)</v>
      </c>
      <c r="Z362" t="str">
        <f t="shared" si="280"/>
        <v/>
      </c>
      <c r="AA362" t="str">
        <f t="shared" si="281"/>
        <v/>
      </c>
      <c r="AB362" t="str">
        <f t="shared" si="282"/>
        <v/>
      </c>
      <c r="AC362" t="str">
        <f t="shared" si="283"/>
        <v/>
      </c>
      <c r="AD362" t="str">
        <f t="shared" si="284"/>
        <v/>
      </c>
      <c r="AE362" t="str">
        <f t="shared" si="285"/>
        <v>2285</v>
      </c>
      <c r="AF362" t="str">
        <f t="shared" si="286"/>
        <v>2285</v>
      </c>
      <c r="AG362" t="str">
        <f t="shared" si="287"/>
        <v>2285</v>
      </c>
      <c r="AH362" t="str">
        <f t="shared" si="288"/>
        <v/>
      </c>
      <c r="AI362" t="str">
        <f t="shared" si="289"/>
        <v/>
      </c>
      <c r="AJ362" t="str">
        <f t="shared" si="290"/>
        <v/>
      </c>
      <c r="AK362" t="str">
        <f t="shared" si="291"/>
        <v/>
      </c>
      <c r="AL362" t="str">
        <f t="shared" si="292"/>
        <v/>
      </c>
      <c r="AM362" t="str">
        <f t="shared" si="293"/>
        <v/>
      </c>
      <c r="AN362" t="str">
        <f t="shared" si="294"/>
        <v/>
      </c>
      <c r="AO362" t="str">
        <f t="shared" si="295"/>
        <v/>
      </c>
      <c r="AP362" t="str">
        <f t="shared" si="296"/>
        <v/>
      </c>
      <c r="AQ362" t="str">
        <f t="shared" si="297"/>
        <v/>
      </c>
      <c r="AR362" t="str">
        <f t="shared" si="298"/>
        <v/>
      </c>
      <c r="AS362" t="str">
        <f t="shared" si="299"/>
        <v/>
      </c>
      <c r="AT362" t="str">
        <f t="shared" si="300"/>
        <v/>
      </c>
      <c r="AU362" t="str">
        <f t="shared" si="301"/>
        <v/>
      </c>
      <c r="AV362" t="str">
        <f t="shared" si="302"/>
        <v/>
      </c>
      <c r="AW362" t="str">
        <f t="shared" si="303"/>
        <v/>
      </c>
      <c r="AX362" t="str">
        <f t="shared" si="304"/>
        <v>Számvitel II. (214, web)</v>
      </c>
      <c r="AY362" s="2">
        <v>228</v>
      </c>
      <c r="AZ362" s="2">
        <v>5</v>
      </c>
      <c r="BA362" s="18">
        <f>VLOOKUP(AY362,segéd!$F$9:$G$38,2,FALSE)</f>
        <v>46081</v>
      </c>
      <c r="BB362" s="2" t="str">
        <f>VLOOKUP(AZ362,segéd!$F$1:$G$7,2,FALSE)</f>
        <v>15.15-16.45</v>
      </c>
      <c r="BC362" t="s">
        <v>67</v>
      </c>
      <c r="BD362" s="20" t="s">
        <v>186</v>
      </c>
      <c r="BE362" t="s">
        <v>164</v>
      </c>
      <c r="BG362" s="2">
        <v>214</v>
      </c>
      <c r="BH362" s="2" t="s">
        <v>66</v>
      </c>
      <c r="BI362" s="30" t="s">
        <v>1974</v>
      </c>
      <c r="BJ362" s="2">
        <f t="shared" si="305"/>
        <v>20</v>
      </c>
      <c r="BK362" s="2" t="str">
        <f>IF(BF362="","",VLOOKUP(BC362,segéd!O:P,2,FALSE))</f>
        <v/>
      </c>
      <c r="BL362" s="2">
        <f>IF(BG362="","",VLOOKUP(BC362,segéd!T:U,2,FALSE))</f>
        <v>20</v>
      </c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G362" s="2"/>
      <c r="CH362" s="2"/>
      <c r="CI362" s="2"/>
      <c r="CJ362" s="2">
        <v>3</v>
      </c>
      <c r="CK362" s="2">
        <v>7</v>
      </c>
      <c r="CL362" s="2">
        <v>10</v>
      </c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Y362" s="2"/>
    </row>
    <row r="363" spans="1:106" x14ac:dyDescent="0.3">
      <c r="A363" t="str">
        <f t="shared" si="255"/>
        <v>2172285</v>
      </c>
      <c r="B363" t="str">
        <f t="shared" si="256"/>
        <v>Termék- és folyamatinnováció (Tb.-ről web) 13</v>
      </c>
      <c r="C363" t="str">
        <f t="shared" si="257"/>
        <v>2152285</v>
      </c>
      <c r="D363" t="str">
        <f t="shared" si="258"/>
        <v>Termék- és folyamatinnováció (Tb.-ről web) 19</v>
      </c>
      <c r="E363" t="str">
        <f t="shared" si="259"/>
        <v>Peredy Zoltán2285</v>
      </c>
      <c r="F363" s="24" t="str">
        <f t="shared" si="260"/>
        <v>Termék- és folyamatinnováció (Tb. 215, Tb.-ről web)</v>
      </c>
      <c r="G363" t="str">
        <f t="shared" si="261"/>
        <v/>
      </c>
      <c r="H363" t="str">
        <f t="shared" si="262"/>
        <v/>
      </c>
      <c r="I363" t="str">
        <f t="shared" si="263"/>
        <v/>
      </c>
      <c r="J363" t="str">
        <f t="shared" si="264"/>
        <v/>
      </c>
      <c r="K363" t="str">
        <f t="shared" si="265"/>
        <v/>
      </c>
      <c r="L363" t="str">
        <f t="shared" si="266"/>
        <v/>
      </c>
      <c r="M363" t="str">
        <f t="shared" si="267"/>
        <v/>
      </c>
      <c r="N363" t="str">
        <f t="shared" si="268"/>
        <v/>
      </c>
      <c r="O363" t="str">
        <f t="shared" si="269"/>
        <v/>
      </c>
      <c r="P363" t="str">
        <f t="shared" si="270"/>
        <v/>
      </c>
      <c r="Q363" t="str">
        <f t="shared" si="271"/>
        <v/>
      </c>
      <c r="R363" t="str">
        <f t="shared" si="272"/>
        <v/>
      </c>
      <c r="S363" t="str">
        <f t="shared" si="273"/>
        <v/>
      </c>
      <c r="T363" t="str">
        <f t="shared" si="274"/>
        <v>2285</v>
      </c>
      <c r="U363" t="str">
        <f t="shared" si="275"/>
        <v/>
      </c>
      <c r="V363" t="str">
        <f t="shared" si="276"/>
        <v/>
      </c>
      <c r="W363" t="str">
        <f t="shared" si="277"/>
        <v/>
      </c>
      <c r="X363" t="str">
        <f t="shared" si="278"/>
        <v/>
      </c>
      <c r="Y363" t="str">
        <f t="shared" si="279"/>
        <v>Termék- és folyamatinnováció (217, Tb.-ről web)</v>
      </c>
      <c r="Z363" t="str">
        <f t="shared" si="280"/>
        <v/>
      </c>
      <c r="AA363" t="str">
        <f t="shared" si="281"/>
        <v/>
      </c>
      <c r="AB363" t="str">
        <f t="shared" si="282"/>
        <v/>
      </c>
      <c r="AC363" t="str">
        <f t="shared" si="283"/>
        <v/>
      </c>
      <c r="AD363" t="str">
        <f t="shared" si="284"/>
        <v/>
      </c>
      <c r="AE363" t="str">
        <f t="shared" si="285"/>
        <v/>
      </c>
      <c r="AF363" t="str">
        <f t="shared" si="286"/>
        <v/>
      </c>
      <c r="AG363" t="str">
        <f t="shared" si="287"/>
        <v/>
      </c>
      <c r="AH363" t="str">
        <f t="shared" si="288"/>
        <v/>
      </c>
      <c r="AI363" t="str">
        <f t="shared" si="289"/>
        <v/>
      </c>
      <c r="AJ363" t="str">
        <f t="shared" si="290"/>
        <v/>
      </c>
      <c r="AK363" t="str">
        <f t="shared" si="291"/>
        <v/>
      </c>
      <c r="AL363" t="str">
        <f t="shared" si="292"/>
        <v/>
      </c>
      <c r="AM363" t="str">
        <f t="shared" si="293"/>
        <v>2285</v>
      </c>
      <c r="AN363" t="str">
        <f t="shared" si="294"/>
        <v/>
      </c>
      <c r="AO363" t="str">
        <f t="shared" si="295"/>
        <v/>
      </c>
      <c r="AP363" t="str">
        <f t="shared" si="296"/>
        <v/>
      </c>
      <c r="AQ363" t="str">
        <f t="shared" si="297"/>
        <v/>
      </c>
      <c r="AR363" t="str">
        <f t="shared" si="298"/>
        <v/>
      </c>
      <c r="AS363" t="str">
        <f t="shared" si="299"/>
        <v/>
      </c>
      <c r="AT363" t="str">
        <f t="shared" si="300"/>
        <v/>
      </c>
      <c r="AU363" t="str">
        <f t="shared" si="301"/>
        <v/>
      </c>
      <c r="AV363" t="str">
        <f t="shared" si="302"/>
        <v/>
      </c>
      <c r="AW363" t="str">
        <f t="shared" si="303"/>
        <v/>
      </c>
      <c r="AX363" t="str">
        <f t="shared" si="304"/>
        <v>Termék- és folyamatinnováció (215, Tb.-ről web)</v>
      </c>
      <c r="AY363" s="2">
        <v>228</v>
      </c>
      <c r="AZ363" s="2">
        <v>5</v>
      </c>
      <c r="BA363" s="18">
        <f>VLOOKUP(AY363,segéd!$F$9:$G$38,2,FALSE)</f>
        <v>46081</v>
      </c>
      <c r="BB363" s="2" t="str">
        <f>VLOOKUP(AZ363,segéd!$F$1:$G$7,2,FALSE)</f>
        <v>15.15-16.45</v>
      </c>
      <c r="BC363" t="s">
        <v>123</v>
      </c>
      <c r="BD363" s="20" t="s">
        <v>104</v>
      </c>
      <c r="BE363" t="s">
        <v>167</v>
      </c>
      <c r="BF363" s="19">
        <v>217</v>
      </c>
      <c r="BG363" s="2">
        <v>215</v>
      </c>
      <c r="BH363" s="19" t="s">
        <v>76</v>
      </c>
      <c r="BI363" s="30" t="s">
        <v>1975</v>
      </c>
      <c r="BJ363" s="2">
        <f t="shared" si="305"/>
        <v>32</v>
      </c>
      <c r="BK363" s="2">
        <f>IF(BF363="","",VLOOKUP(BC363,segéd!O:P,2,FALSE))</f>
        <v>13</v>
      </c>
      <c r="BL363" s="2">
        <f>IF(BG363="","",VLOOKUP(BC363,segéd!T:U,2,FALSE))</f>
        <v>19</v>
      </c>
      <c r="BP363" s="2"/>
      <c r="BQ363" s="2"/>
      <c r="BR363" s="2"/>
      <c r="BV363" s="2"/>
      <c r="BW363" s="2"/>
      <c r="BX363" s="2"/>
      <c r="BY363" s="2"/>
      <c r="BZ363" s="2">
        <v>12</v>
      </c>
      <c r="CB363" s="2"/>
      <c r="CC363" s="2"/>
      <c r="CH363" s="2"/>
      <c r="CI363" s="2"/>
      <c r="CM363" s="2"/>
      <c r="CN363" s="2"/>
      <c r="CO363" s="2"/>
      <c r="CP363" s="2"/>
      <c r="CR363" s="2">
        <v>21</v>
      </c>
      <c r="CT363" s="2"/>
      <c r="CU363" s="2"/>
      <c r="CY363" s="2"/>
    </row>
    <row r="364" spans="1:106" x14ac:dyDescent="0.3">
      <c r="A364" t="str">
        <f t="shared" si="255"/>
        <v>2072285</v>
      </c>
      <c r="B364" t="str">
        <f t="shared" si="256"/>
        <v>Vállalatirányítási inf. rendszerek (gépterem, Tb.-ről web) 9</v>
      </c>
      <c r="C364" t="str">
        <f t="shared" si="257"/>
        <v>6052285</v>
      </c>
      <c r="D364" t="str">
        <f t="shared" si="258"/>
        <v>Vállalatirányítási inf. rendszerek (gépterem, Tb.-ről web) 23</v>
      </c>
      <c r="E364" t="str">
        <f t="shared" si="259"/>
        <v>Dobos Ádám2285</v>
      </c>
      <c r="F364" s="24" t="str">
        <f t="shared" si="260"/>
        <v>Vállalatirányítási inf. rendszerek (Tb. 605, gépterem, Tb.-ről web)</v>
      </c>
      <c r="G364" t="str">
        <f t="shared" si="261"/>
        <v/>
      </c>
      <c r="H364" t="str">
        <f t="shared" si="262"/>
        <v/>
      </c>
      <c r="I364" t="str">
        <f t="shared" si="263"/>
        <v/>
      </c>
      <c r="J364" t="str">
        <f t="shared" si="264"/>
        <v/>
      </c>
      <c r="K364" t="str">
        <f t="shared" si="265"/>
        <v/>
      </c>
      <c r="L364" t="str">
        <f t="shared" si="266"/>
        <v/>
      </c>
      <c r="M364" t="str">
        <f t="shared" si="267"/>
        <v/>
      </c>
      <c r="N364" t="str">
        <f t="shared" si="268"/>
        <v/>
      </c>
      <c r="O364" t="str">
        <f t="shared" si="269"/>
        <v/>
      </c>
      <c r="P364" t="str">
        <f t="shared" si="270"/>
        <v/>
      </c>
      <c r="Q364" t="str">
        <f t="shared" si="271"/>
        <v/>
      </c>
      <c r="R364" t="str">
        <f t="shared" si="272"/>
        <v/>
      </c>
      <c r="S364" t="str">
        <f t="shared" si="273"/>
        <v/>
      </c>
      <c r="T364" t="str">
        <f t="shared" si="274"/>
        <v/>
      </c>
      <c r="U364" t="str">
        <f t="shared" si="275"/>
        <v>2285</v>
      </c>
      <c r="V364" t="str">
        <f t="shared" si="276"/>
        <v/>
      </c>
      <c r="W364" t="str">
        <f t="shared" si="277"/>
        <v/>
      </c>
      <c r="X364" t="str">
        <f t="shared" si="278"/>
        <v>2285</v>
      </c>
      <c r="Y364" t="str">
        <f t="shared" si="279"/>
        <v>Vállalatirányítási inf. rendszerek (207, gépterem, Tb.-ről web)</v>
      </c>
      <c r="Z364" t="str">
        <f t="shared" si="280"/>
        <v/>
      </c>
      <c r="AA364" t="str">
        <f t="shared" si="281"/>
        <v/>
      </c>
      <c r="AB364" t="str">
        <f t="shared" si="282"/>
        <v/>
      </c>
      <c r="AC364" t="str">
        <f t="shared" si="283"/>
        <v/>
      </c>
      <c r="AD364" t="str">
        <f t="shared" si="284"/>
        <v/>
      </c>
      <c r="AE364" t="str">
        <f t="shared" si="285"/>
        <v/>
      </c>
      <c r="AF364" t="str">
        <f t="shared" si="286"/>
        <v/>
      </c>
      <c r="AG364" t="str">
        <f t="shared" si="287"/>
        <v/>
      </c>
      <c r="AH364" t="str">
        <f t="shared" si="288"/>
        <v/>
      </c>
      <c r="AI364" t="str">
        <f t="shared" si="289"/>
        <v/>
      </c>
      <c r="AJ364" t="str">
        <f t="shared" si="290"/>
        <v/>
      </c>
      <c r="AK364" t="str">
        <f t="shared" si="291"/>
        <v/>
      </c>
      <c r="AL364" t="str">
        <f t="shared" si="292"/>
        <v/>
      </c>
      <c r="AM364" t="str">
        <f t="shared" si="293"/>
        <v/>
      </c>
      <c r="AN364" t="str">
        <f t="shared" si="294"/>
        <v>2285</v>
      </c>
      <c r="AO364" t="str">
        <f t="shared" si="295"/>
        <v/>
      </c>
      <c r="AP364" t="str">
        <f t="shared" si="296"/>
        <v/>
      </c>
      <c r="AQ364" t="str">
        <f t="shared" si="297"/>
        <v>2285</v>
      </c>
      <c r="AR364" t="str">
        <f t="shared" si="298"/>
        <v/>
      </c>
      <c r="AS364" t="str">
        <f t="shared" si="299"/>
        <v/>
      </c>
      <c r="AT364" t="str">
        <f t="shared" si="300"/>
        <v/>
      </c>
      <c r="AU364" t="str">
        <f t="shared" si="301"/>
        <v/>
      </c>
      <c r="AV364" t="str">
        <f t="shared" si="302"/>
        <v/>
      </c>
      <c r="AW364" t="str">
        <f t="shared" si="303"/>
        <v/>
      </c>
      <c r="AX364" t="str">
        <f t="shared" si="304"/>
        <v>Vállalatirányítási inf. rendszerek (605, gépterem, Tb.-ről web)</v>
      </c>
      <c r="AY364" s="2">
        <v>228</v>
      </c>
      <c r="AZ364" s="2">
        <v>5</v>
      </c>
      <c r="BA364" s="18">
        <f>VLOOKUP(AY364,segéd!$F$9:$G$38,2,FALSE)</f>
        <v>46081</v>
      </c>
      <c r="BB364" s="2" t="str">
        <f>VLOOKUP(AZ364,segéd!$F$1:$G$7,2,FALSE)</f>
        <v>15.15-16.45</v>
      </c>
      <c r="BC364" t="s">
        <v>124</v>
      </c>
      <c r="BD364" t="s">
        <v>198</v>
      </c>
      <c r="BE364" t="s">
        <v>167</v>
      </c>
      <c r="BF364" s="19">
        <v>207</v>
      </c>
      <c r="BG364" s="2">
        <v>605</v>
      </c>
      <c r="BH364" s="19" t="s">
        <v>316</v>
      </c>
      <c r="BI364" s="30" t="s">
        <v>1976</v>
      </c>
      <c r="BJ364" s="2">
        <f t="shared" si="305"/>
        <v>32</v>
      </c>
      <c r="BK364" s="2">
        <f>IF(BF364="","",VLOOKUP(BC364,segéd!O:P,2,FALSE))</f>
        <v>9</v>
      </c>
      <c r="BL364" s="2">
        <f>IF(BG364="","",VLOOKUP(BC364,segéd!T:U,2,FALSE))</f>
        <v>23</v>
      </c>
      <c r="BP364" s="2"/>
      <c r="BQ364" s="2"/>
      <c r="BR364" s="2"/>
      <c r="BV364" s="2"/>
      <c r="BW364" s="2"/>
      <c r="BX364" s="2"/>
      <c r="BY364" s="2"/>
      <c r="BZ364" s="2"/>
      <c r="CA364" s="2">
        <v>7</v>
      </c>
      <c r="CB364" s="2"/>
      <c r="CC364" s="2"/>
      <c r="CD364" s="2">
        <v>3</v>
      </c>
      <c r="CH364" s="2"/>
      <c r="CI364" s="2"/>
      <c r="CM364" s="2"/>
      <c r="CN364" s="2"/>
      <c r="CO364" s="2"/>
      <c r="CP364" s="2"/>
      <c r="CR364" s="2"/>
      <c r="CS364" s="2">
        <v>17</v>
      </c>
      <c r="CT364" s="2"/>
      <c r="CU364" s="2"/>
      <c r="CV364" s="2">
        <v>7</v>
      </c>
      <c r="CY364" s="2"/>
    </row>
    <row r="365" spans="1:106" x14ac:dyDescent="0.3">
      <c r="A365" t="str">
        <f t="shared" si="255"/>
        <v>2286</v>
      </c>
      <c r="B365" t="str">
        <f t="shared" si="256"/>
        <v xml:space="preserve">Alkalmazott mechanika (web) </v>
      </c>
      <c r="C365" t="str">
        <f t="shared" si="257"/>
        <v>5012286</v>
      </c>
      <c r="D365" t="str">
        <f t="shared" si="258"/>
        <v>Alkalmazott mechanika (web) 85</v>
      </c>
      <c r="E365" t="str">
        <f t="shared" si="259"/>
        <v>Szentgyörgyiné Gyöngyösi Éva2286</v>
      </c>
      <c r="F365" s="24" t="str">
        <f t="shared" si="260"/>
        <v>Alkalmazott mechanika (Tb. 501, web)</v>
      </c>
      <c r="G365" t="str">
        <f t="shared" si="261"/>
        <v/>
      </c>
      <c r="H365" t="str">
        <f t="shared" si="262"/>
        <v/>
      </c>
      <c r="I365" t="str">
        <f t="shared" si="263"/>
        <v/>
      </c>
      <c r="J365" t="str">
        <f t="shared" si="264"/>
        <v/>
      </c>
      <c r="K365" t="str">
        <f t="shared" si="265"/>
        <v/>
      </c>
      <c r="L365" t="str">
        <f t="shared" si="266"/>
        <v/>
      </c>
      <c r="M365" t="str">
        <f t="shared" si="267"/>
        <v/>
      </c>
      <c r="N365" t="str">
        <f t="shared" si="268"/>
        <v/>
      </c>
      <c r="O365" t="str">
        <f t="shared" si="269"/>
        <v/>
      </c>
      <c r="P365" t="str">
        <f t="shared" si="270"/>
        <v/>
      </c>
      <c r="Q365" t="str">
        <f t="shared" si="271"/>
        <v/>
      </c>
      <c r="R365" t="str">
        <f t="shared" si="272"/>
        <v/>
      </c>
      <c r="S365" t="str">
        <f t="shared" si="273"/>
        <v/>
      </c>
      <c r="T365" t="str">
        <f t="shared" si="274"/>
        <v/>
      </c>
      <c r="U365" t="str">
        <f t="shared" si="275"/>
        <v/>
      </c>
      <c r="V365" t="str">
        <f t="shared" si="276"/>
        <v/>
      </c>
      <c r="W365" t="str">
        <f t="shared" si="277"/>
        <v/>
      </c>
      <c r="X365" t="str">
        <f t="shared" si="278"/>
        <v/>
      </c>
      <c r="Y365" t="str">
        <f t="shared" si="279"/>
        <v>Alkalmazott mechanika (, web)</v>
      </c>
      <c r="Z365" t="str">
        <f t="shared" si="280"/>
        <v/>
      </c>
      <c r="AA365" t="str">
        <f t="shared" si="281"/>
        <v/>
      </c>
      <c r="AB365" t="str">
        <f t="shared" si="282"/>
        <v>2286</v>
      </c>
      <c r="AC365" t="str">
        <f t="shared" si="283"/>
        <v>2286</v>
      </c>
      <c r="AD365" t="str">
        <f t="shared" si="284"/>
        <v/>
      </c>
      <c r="AE365" t="str">
        <f t="shared" si="285"/>
        <v/>
      </c>
      <c r="AF365" t="str">
        <f t="shared" si="286"/>
        <v/>
      </c>
      <c r="AG365" t="str">
        <f t="shared" si="287"/>
        <v/>
      </c>
      <c r="AH365" t="str">
        <f t="shared" si="288"/>
        <v/>
      </c>
      <c r="AI365" t="str">
        <f t="shared" si="289"/>
        <v/>
      </c>
      <c r="AJ365" t="str">
        <f t="shared" si="290"/>
        <v/>
      </c>
      <c r="AK365" t="str">
        <f t="shared" si="291"/>
        <v/>
      </c>
      <c r="AL365" t="str">
        <f t="shared" si="292"/>
        <v/>
      </c>
      <c r="AM365" t="str">
        <f t="shared" si="293"/>
        <v/>
      </c>
      <c r="AN365" t="str">
        <f t="shared" si="294"/>
        <v/>
      </c>
      <c r="AO365" t="str">
        <f t="shared" si="295"/>
        <v/>
      </c>
      <c r="AP365" t="str">
        <f t="shared" si="296"/>
        <v/>
      </c>
      <c r="AQ365" t="str">
        <f t="shared" si="297"/>
        <v/>
      </c>
      <c r="AR365" t="str">
        <f t="shared" si="298"/>
        <v/>
      </c>
      <c r="AS365" t="str">
        <f t="shared" si="299"/>
        <v/>
      </c>
      <c r="AT365" t="str">
        <f t="shared" si="300"/>
        <v/>
      </c>
      <c r="AU365" t="str">
        <f t="shared" si="301"/>
        <v/>
      </c>
      <c r="AV365" t="str">
        <f t="shared" si="302"/>
        <v/>
      </c>
      <c r="AW365" t="str">
        <f t="shared" si="303"/>
        <v/>
      </c>
      <c r="AX365" t="str">
        <f t="shared" si="304"/>
        <v>Alkalmazott mechanika (501, web)</v>
      </c>
      <c r="AY365" s="2">
        <v>228</v>
      </c>
      <c r="AZ365" s="2">
        <v>6</v>
      </c>
      <c r="BA365" s="18">
        <f>VLOOKUP(AY365,segéd!$F$9:$G$38,2,FALSE)</f>
        <v>46081</v>
      </c>
      <c r="BB365" s="2" t="str">
        <f>VLOOKUP(AZ365,segéd!$F$1:$G$7,2,FALSE)</f>
        <v>17.00-18.30</v>
      </c>
      <c r="BC365" t="s">
        <v>118</v>
      </c>
      <c r="BD365" s="20" t="s">
        <v>305</v>
      </c>
      <c r="BE365" t="s">
        <v>164</v>
      </c>
      <c r="BG365" s="2">
        <v>501</v>
      </c>
      <c r="BH365" s="2" t="s">
        <v>66</v>
      </c>
      <c r="BI365" s="30" t="s">
        <v>1947</v>
      </c>
      <c r="BJ365" s="2">
        <f t="shared" si="305"/>
        <v>85</v>
      </c>
      <c r="BK365" s="2" t="str">
        <f>IF(BF365="","",VLOOKUP(BC365,segéd!O:P,2,FALSE))</f>
        <v/>
      </c>
      <c r="BL365" s="2">
        <f>IF(BG365="","",VLOOKUP(BC365,segéd!T:U,2,FALSE))</f>
        <v>85</v>
      </c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G365" s="2">
        <v>59</v>
      </c>
      <c r="CH365" s="2">
        <v>57</v>
      </c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Y365" s="2"/>
    </row>
    <row r="366" spans="1:106" x14ac:dyDescent="0.3">
      <c r="A366" t="str">
        <f t="shared" si="255"/>
        <v>2286</v>
      </c>
      <c r="B366" t="str">
        <f t="shared" si="256"/>
        <v xml:space="preserve">Hulladékgazdálkodási tech. (17.45-ig, web) </v>
      </c>
      <c r="C366" t="str">
        <f t="shared" si="257"/>
        <v>4012286</v>
      </c>
      <c r="D366" t="str">
        <f t="shared" si="258"/>
        <v>Hulladékgazdálkodási tech. (17.45-ig, web) 6</v>
      </c>
      <c r="E366" t="str">
        <f t="shared" si="259"/>
        <v>Nagy Judit2286</v>
      </c>
      <c r="F366" s="24" t="str">
        <f t="shared" si="260"/>
        <v>Hulladékgazdálkodási tech. (Tb. 401, 17.45-ig, web)</v>
      </c>
      <c r="G366" t="str">
        <f t="shared" si="261"/>
        <v/>
      </c>
      <c r="H366" t="str">
        <f t="shared" si="262"/>
        <v/>
      </c>
      <c r="I366" t="str">
        <f t="shared" si="263"/>
        <v/>
      </c>
      <c r="J366" t="str">
        <f t="shared" si="264"/>
        <v/>
      </c>
      <c r="K366" t="str">
        <f t="shared" si="265"/>
        <v/>
      </c>
      <c r="L366" t="str">
        <f t="shared" si="266"/>
        <v/>
      </c>
      <c r="M366" t="str">
        <f t="shared" si="267"/>
        <v/>
      </c>
      <c r="N366" t="str">
        <f t="shared" si="268"/>
        <v/>
      </c>
      <c r="O366" t="str">
        <f t="shared" si="269"/>
        <v/>
      </c>
      <c r="P366" t="str">
        <f t="shared" si="270"/>
        <v/>
      </c>
      <c r="Q366" t="str">
        <f t="shared" si="271"/>
        <v/>
      </c>
      <c r="R366" t="str">
        <f t="shared" si="272"/>
        <v/>
      </c>
      <c r="S366" t="str">
        <f t="shared" si="273"/>
        <v/>
      </c>
      <c r="T366" t="str">
        <f t="shared" si="274"/>
        <v/>
      </c>
      <c r="U366" t="str">
        <f t="shared" si="275"/>
        <v/>
      </c>
      <c r="V366" t="str">
        <f t="shared" si="276"/>
        <v/>
      </c>
      <c r="W366" t="str">
        <f t="shared" si="277"/>
        <v/>
      </c>
      <c r="X366" t="str">
        <f t="shared" si="278"/>
        <v/>
      </c>
      <c r="Y366" t="str">
        <f t="shared" si="279"/>
        <v>Hulladékgazdálkodási tech. (, 17.45-ig, web)</v>
      </c>
      <c r="Z366" t="str">
        <f t="shared" si="280"/>
        <v/>
      </c>
      <c r="AA366" t="str">
        <f t="shared" si="281"/>
        <v/>
      </c>
      <c r="AB366" t="str">
        <f t="shared" si="282"/>
        <v/>
      </c>
      <c r="AC366" t="str">
        <f t="shared" si="283"/>
        <v/>
      </c>
      <c r="AD366" t="str">
        <f t="shared" si="284"/>
        <v>2286</v>
      </c>
      <c r="AE366" t="str">
        <f t="shared" si="285"/>
        <v/>
      </c>
      <c r="AF366" t="str">
        <f t="shared" si="286"/>
        <v/>
      </c>
      <c r="AG366" t="str">
        <f t="shared" si="287"/>
        <v/>
      </c>
      <c r="AH366" t="str">
        <f t="shared" si="288"/>
        <v/>
      </c>
      <c r="AI366" t="str">
        <f t="shared" si="289"/>
        <v/>
      </c>
      <c r="AJ366" t="str">
        <f t="shared" si="290"/>
        <v/>
      </c>
      <c r="AK366" t="str">
        <f t="shared" si="291"/>
        <v/>
      </c>
      <c r="AL366" t="str">
        <f t="shared" si="292"/>
        <v/>
      </c>
      <c r="AM366" t="str">
        <f t="shared" si="293"/>
        <v/>
      </c>
      <c r="AN366" t="str">
        <f t="shared" si="294"/>
        <v/>
      </c>
      <c r="AO366" t="str">
        <f t="shared" si="295"/>
        <v/>
      </c>
      <c r="AP366" t="str">
        <f t="shared" si="296"/>
        <v/>
      </c>
      <c r="AQ366" t="str">
        <f t="shared" si="297"/>
        <v/>
      </c>
      <c r="AR366" t="str">
        <f t="shared" si="298"/>
        <v/>
      </c>
      <c r="AS366" t="str">
        <f t="shared" si="299"/>
        <v/>
      </c>
      <c r="AT366" t="str">
        <f t="shared" si="300"/>
        <v/>
      </c>
      <c r="AU366" t="str">
        <f t="shared" si="301"/>
        <v/>
      </c>
      <c r="AV366" t="str">
        <f t="shared" si="302"/>
        <v/>
      </c>
      <c r="AW366" t="str">
        <f t="shared" si="303"/>
        <v/>
      </c>
      <c r="AX366" t="str">
        <f t="shared" si="304"/>
        <v>Hulladékgazdálkodási tech. (401, 17.45-ig, web)</v>
      </c>
      <c r="AY366" s="2">
        <v>228</v>
      </c>
      <c r="AZ366" s="2">
        <v>6</v>
      </c>
      <c r="BA366" s="18">
        <f>VLOOKUP(AY366,segéd!$F$9:$G$38,2,FALSE)</f>
        <v>46081</v>
      </c>
      <c r="BB366" s="2" t="s">
        <v>494</v>
      </c>
      <c r="BC366" t="s">
        <v>133</v>
      </c>
      <c r="BD366" t="s">
        <v>421</v>
      </c>
      <c r="BE366" t="s">
        <v>177</v>
      </c>
      <c r="BG366" s="2">
        <v>401</v>
      </c>
      <c r="BH366" s="2" t="s">
        <v>493</v>
      </c>
      <c r="BI366" s="30" t="s">
        <v>2011</v>
      </c>
      <c r="BJ366" s="2">
        <f t="shared" si="305"/>
        <v>6</v>
      </c>
      <c r="BK366" s="2" t="str">
        <f>IF(BF366="","",VLOOKUP(BC366,segéd!O:P,2,FALSE))</f>
        <v/>
      </c>
      <c r="BL366" s="2">
        <f>IF(BG366="","",VLOOKUP(BC366,segéd!T:U,2,FALSE))</f>
        <v>6</v>
      </c>
      <c r="BM366" s="2"/>
      <c r="BN366" s="2"/>
      <c r="BO366" s="2"/>
      <c r="BP366" s="2"/>
      <c r="BQ366" s="2"/>
      <c r="BR366" s="2"/>
      <c r="BS366" s="2"/>
      <c r="BT366" s="2"/>
      <c r="BU366" s="2"/>
      <c r="CA366" s="2"/>
      <c r="CD366" s="2"/>
      <c r="CE366" s="2"/>
      <c r="CF366" s="19"/>
      <c r="CG366" s="2"/>
      <c r="CH366" s="2"/>
      <c r="CI366" s="2">
        <v>6</v>
      </c>
      <c r="CP366" s="2"/>
      <c r="CQ366" s="2"/>
      <c r="CR366" s="2"/>
      <c r="CS366" s="2"/>
      <c r="CU366" s="2"/>
      <c r="CV366" s="2"/>
    </row>
    <row r="367" spans="1:106" x14ac:dyDescent="0.3">
      <c r="A367" t="str">
        <f t="shared" si="255"/>
        <v>2062286</v>
      </c>
      <c r="B367" t="str">
        <f t="shared" si="256"/>
        <v>Marketing (web) 7</v>
      </c>
      <c r="C367" t="str">
        <f t="shared" si="257"/>
        <v>2286</v>
      </c>
      <c r="D367" t="str">
        <f t="shared" si="258"/>
        <v xml:space="preserve">Marketing (web) </v>
      </c>
      <c r="E367" t="str">
        <f t="shared" si="259"/>
        <v>Rózsa Zoltán2286</v>
      </c>
      <c r="F367" s="24" t="str">
        <f t="shared" si="260"/>
        <v>Marketing (Bp. 206, web)</v>
      </c>
      <c r="G367" t="str">
        <f t="shared" si="261"/>
        <v/>
      </c>
      <c r="H367" t="str">
        <f t="shared" si="262"/>
        <v/>
      </c>
      <c r="I367" t="str">
        <f t="shared" si="263"/>
        <v/>
      </c>
      <c r="J367" t="str">
        <f t="shared" si="264"/>
        <v/>
      </c>
      <c r="K367" t="str">
        <f t="shared" si="265"/>
        <v/>
      </c>
      <c r="L367" t="str">
        <f t="shared" si="266"/>
        <v/>
      </c>
      <c r="M367" t="str">
        <f t="shared" si="267"/>
        <v/>
      </c>
      <c r="N367" t="str">
        <f t="shared" si="268"/>
        <v/>
      </c>
      <c r="O367" t="str">
        <f t="shared" si="269"/>
        <v/>
      </c>
      <c r="P367" t="str">
        <f t="shared" si="270"/>
        <v/>
      </c>
      <c r="Q367" t="str">
        <f t="shared" si="271"/>
        <v/>
      </c>
      <c r="R367" t="str">
        <f t="shared" si="272"/>
        <v/>
      </c>
      <c r="S367" t="str">
        <f t="shared" si="273"/>
        <v>2286</v>
      </c>
      <c r="T367" t="str">
        <f t="shared" si="274"/>
        <v/>
      </c>
      <c r="U367" t="str">
        <f t="shared" si="275"/>
        <v/>
      </c>
      <c r="V367" t="str">
        <f t="shared" si="276"/>
        <v/>
      </c>
      <c r="W367" t="str">
        <f t="shared" si="277"/>
        <v/>
      </c>
      <c r="X367" t="str">
        <f t="shared" si="278"/>
        <v/>
      </c>
      <c r="Y367" t="str">
        <f t="shared" si="279"/>
        <v>Marketing (206, web)</v>
      </c>
      <c r="Z367" t="str">
        <f t="shared" si="280"/>
        <v/>
      </c>
      <c r="AA367" t="str">
        <f t="shared" si="281"/>
        <v/>
      </c>
      <c r="AB367" t="str">
        <f t="shared" si="282"/>
        <v/>
      </c>
      <c r="AC367" t="str">
        <f t="shared" si="283"/>
        <v/>
      </c>
      <c r="AD367" t="str">
        <f t="shared" si="284"/>
        <v/>
      </c>
      <c r="AE367" t="str">
        <f t="shared" si="285"/>
        <v/>
      </c>
      <c r="AF367" t="str">
        <f t="shared" si="286"/>
        <v/>
      </c>
      <c r="AG367" t="str">
        <f t="shared" si="287"/>
        <v/>
      </c>
      <c r="AH367" t="str">
        <f t="shared" si="288"/>
        <v/>
      </c>
      <c r="AI367" t="str">
        <f t="shared" si="289"/>
        <v/>
      </c>
      <c r="AJ367" t="str">
        <f t="shared" si="290"/>
        <v/>
      </c>
      <c r="AK367" t="str">
        <f t="shared" si="291"/>
        <v/>
      </c>
      <c r="AL367" t="str">
        <f t="shared" si="292"/>
        <v/>
      </c>
      <c r="AM367" t="str">
        <f t="shared" si="293"/>
        <v/>
      </c>
      <c r="AN367" t="str">
        <f t="shared" si="294"/>
        <v/>
      </c>
      <c r="AO367" t="str">
        <f t="shared" si="295"/>
        <v/>
      </c>
      <c r="AP367" t="str">
        <f t="shared" si="296"/>
        <v/>
      </c>
      <c r="AQ367" t="str">
        <f t="shared" si="297"/>
        <v/>
      </c>
      <c r="AR367" t="str">
        <f t="shared" si="298"/>
        <v/>
      </c>
      <c r="AS367" t="str">
        <f t="shared" si="299"/>
        <v/>
      </c>
      <c r="AT367" t="str">
        <f t="shared" si="300"/>
        <v/>
      </c>
      <c r="AU367" t="str">
        <f t="shared" si="301"/>
        <v/>
      </c>
      <c r="AV367" t="str">
        <f t="shared" si="302"/>
        <v/>
      </c>
      <c r="AW367" t="str">
        <f t="shared" si="303"/>
        <v/>
      </c>
      <c r="AX367" t="str">
        <f t="shared" si="304"/>
        <v>Marketing (, web)</v>
      </c>
      <c r="AY367" s="2">
        <v>228</v>
      </c>
      <c r="AZ367" s="2">
        <v>6</v>
      </c>
      <c r="BA367" s="18">
        <f>VLOOKUP(AY367,segéd!$F$9:$G$38,2,FALSE)</f>
        <v>46081</v>
      </c>
      <c r="BB367" s="2" t="str">
        <f>VLOOKUP(AZ367,segéd!$F$1:$G$7,2,FALSE)</f>
        <v>17.00-18.30</v>
      </c>
      <c r="BC367" t="s">
        <v>501</v>
      </c>
      <c r="BD367" t="s">
        <v>431</v>
      </c>
      <c r="BE367" t="s">
        <v>165</v>
      </c>
      <c r="BF367" s="2">
        <v>206</v>
      </c>
      <c r="BH367" s="2" t="s">
        <v>66</v>
      </c>
      <c r="BI367" s="30" t="s">
        <v>1997</v>
      </c>
      <c r="BJ367" s="2">
        <f t="shared" si="305"/>
        <v>7</v>
      </c>
      <c r="BK367" s="2">
        <f>IF(BF367="","",VLOOKUP(BC367,segéd!O:P,2,FALSE))</f>
        <v>7</v>
      </c>
      <c r="BL367" s="2" t="str">
        <f>IF(BG367="","",VLOOKUP(BC367,segéd!T:U,2,FALSE))</f>
        <v/>
      </c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>
        <v>6</v>
      </c>
      <c r="BZ367" s="2"/>
      <c r="CA367" s="2"/>
      <c r="CB367" s="2"/>
      <c r="CC367" s="2"/>
      <c r="CD367" s="2"/>
      <c r="CE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Y367" s="2"/>
    </row>
    <row r="368" spans="1:106" x14ac:dyDescent="0.3">
      <c r="A368" t="str">
        <f t="shared" si="255"/>
        <v>2286</v>
      </c>
      <c r="B368" t="str">
        <f t="shared" si="256"/>
        <v xml:space="preserve">Pénzügyi és számviteli ismeretek (web) </v>
      </c>
      <c r="C368" t="str">
        <f t="shared" si="257"/>
        <v>A/Nae.2286</v>
      </c>
      <c r="D368" t="str">
        <f t="shared" si="258"/>
        <v>Pénzügyi és számviteli ismeretek (web) 104</v>
      </c>
      <c r="E368" t="str">
        <f t="shared" si="259"/>
        <v>Labossa Ildikó2286</v>
      </c>
      <c r="F368" s="24" t="str">
        <f t="shared" si="260"/>
        <v>Pénzügyi és számviteli ismeretek (Tb. A/Nae., web)</v>
      </c>
      <c r="G368" t="str">
        <f t="shared" si="261"/>
        <v/>
      </c>
      <c r="H368" t="str">
        <f t="shared" si="262"/>
        <v/>
      </c>
      <c r="I368" t="str">
        <f t="shared" si="263"/>
        <v/>
      </c>
      <c r="J368" t="str">
        <f t="shared" si="264"/>
        <v/>
      </c>
      <c r="K368" t="str">
        <f t="shared" si="265"/>
        <v/>
      </c>
      <c r="L368" t="str">
        <f t="shared" si="266"/>
        <v/>
      </c>
      <c r="M368" t="str">
        <f t="shared" si="267"/>
        <v/>
      </c>
      <c r="N368" t="str">
        <f t="shared" si="268"/>
        <v/>
      </c>
      <c r="O368" t="str">
        <f t="shared" si="269"/>
        <v/>
      </c>
      <c r="P368" t="str">
        <f t="shared" si="270"/>
        <v/>
      </c>
      <c r="Q368" t="str">
        <f t="shared" si="271"/>
        <v/>
      </c>
      <c r="R368" t="str">
        <f t="shared" si="272"/>
        <v/>
      </c>
      <c r="S368" t="str">
        <f t="shared" si="273"/>
        <v/>
      </c>
      <c r="T368" t="str">
        <f t="shared" si="274"/>
        <v/>
      </c>
      <c r="U368" t="str">
        <f t="shared" si="275"/>
        <v/>
      </c>
      <c r="V368" t="str">
        <f t="shared" si="276"/>
        <v/>
      </c>
      <c r="W368" t="str">
        <f t="shared" si="277"/>
        <v/>
      </c>
      <c r="X368" t="str">
        <f t="shared" si="278"/>
        <v/>
      </c>
      <c r="Y368" t="str">
        <f t="shared" si="279"/>
        <v>Pénzügyi és számviteli ismeretek (, web)</v>
      </c>
      <c r="Z368" t="str">
        <f t="shared" si="280"/>
        <v/>
      </c>
      <c r="AA368" t="str">
        <f t="shared" si="281"/>
        <v/>
      </c>
      <c r="AB368" t="str">
        <f t="shared" si="282"/>
        <v/>
      </c>
      <c r="AC368" t="str">
        <f t="shared" si="283"/>
        <v/>
      </c>
      <c r="AD368" t="str">
        <f t="shared" si="284"/>
        <v/>
      </c>
      <c r="AE368" t="str">
        <f t="shared" si="285"/>
        <v/>
      </c>
      <c r="AF368" t="str">
        <f t="shared" si="286"/>
        <v/>
      </c>
      <c r="AG368" t="str">
        <f t="shared" si="287"/>
        <v/>
      </c>
      <c r="AH368" t="str">
        <f t="shared" si="288"/>
        <v/>
      </c>
      <c r="AI368" t="str">
        <f t="shared" si="289"/>
        <v/>
      </c>
      <c r="AJ368" t="str">
        <f t="shared" si="290"/>
        <v/>
      </c>
      <c r="AK368" t="str">
        <f t="shared" si="291"/>
        <v>2286</v>
      </c>
      <c r="AL368" t="str">
        <f t="shared" si="292"/>
        <v>2286</v>
      </c>
      <c r="AM368" t="str">
        <f t="shared" si="293"/>
        <v/>
      </c>
      <c r="AN368" t="str">
        <f t="shared" si="294"/>
        <v/>
      </c>
      <c r="AO368" t="str">
        <f t="shared" si="295"/>
        <v/>
      </c>
      <c r="AP368" t="str">
        <f t="shared" si="296"/>
        <v/>
      </c>
      <c r="AQ368" t="str">
        <f t="shared" si="297"/>
        <v/>
      </c>
      <c r="AR368" t="str">
        <f t="shared" si="298"/>
        <v/>
      </c>
      <c r="AS368" t="str">
        <f t="shared" si="299"/>
        <v/>
      </c>
      <c r="AT368" t="str">
        <f t="shared" si="300"/>
        <v/>
      </c>
      <c r="AU368" t="str">
        <f t="shared" si="301"/>
        <v/>
      </c>
      <c r="AV368" t="str">
        <f t="shared" si="302"/>
        <v/>
      </c>
      <c r="AW368" t="str">
        <f t="shared" si="303"/>
        <v/>
      </c>
      <c r="AX368" t="str">
        <f t="shared" si="304"/>
        <v>Pénzügyi és számviteli ismeretek (A/Nae., web)</v>
      </c>
      <c r="AY368" s="2">
        <v>228</v>
      </c>
      <c r="AZ368" s="2">
        <v>6</v>
      </c>
      <c r="BA368" s="18">
        <f>VLOOKUP(AY368,segéd!$F$9:$G$38,2,FALSE)</f>
        <v>46081</v>
      </c>
      <c r="BB368" s="2" t="str">
        <f>VLOOKUP(AZ368,segéd!$F$1:$G$7,2,FALSE)</f>
        <v>17.00-18.30</v>
      </c>
      <c r="BC368" t="s">
        <v>126</v>
      </c>
      <c r="BD368" s="20" t="s">
        <v>186</v>
      </c>
      <c r="BE368" t="s">
        <v>164</v>
      </c>
      <c r="BG368" s="2" t="s">
        <v>273</v>
      </c>
      <c r="BH368" s="2" t="s">
        <v>66</v>
      </c>
      <c r="BI368" s="30" t="s">
        <v>2012</v>
      </c>
      <c r="BJ368" s="2">
        <f t="shared" si="305"/>
        <v>104</v>
      </c>
      <c r="BK368" s="2" t="str">
        <f>IF(BF368="","",VLOOKUP(BC368,segéd!O:P,2,FALSE))</f>
        <v/>
      </c>
      <c r="BL368" s="2">
        <f>IF(BG368="","",VLOOKUP(BC368,segéd!T:U,2,FALSE))</f>
        <v>104</v>
      </c>
      <c r="BM368" s="2"/>
      <c r="BN368" s="2"/>
      <c r="BO368" s="2"/>
      <c r="BP368" s="2"/>
      <c r="BQ368" s="2"/>
      <c r="BR368" s="2"/>
      <c r="BS368" s="2"/>
      <c r="BT368" s="2"/>
      <c r="BU368" s="2"/>
      <c r="BZ368" s="2"/>
      <c r="CA368" s="2"/>
      <c r="CD368" s="2"/>
      <c r="CE368" s="2"/>
      <c r="CF368" s="19"/>
      <c r="CG368" s="2"/>
      <c r="CH368" s="2"/>
      <c r="CI368" s="2"/>
      <c r="CJ368" s="2"/>
      <c r="CP368" s="2">
        <v>52</v>
      </c>
      <c r="CQ368" s="2">
        <v>59</v>
      </c>
      <c r="CR368" s="2"/>
      <c r="CS368" s="2"/>
      <c r="CU368" s="2"/>
      <c r="CV368" s="2"/>
      <c r="DA368" s="19"/>
    </row>
    <row r="369" spans="1:105" x14ac:dyDescent="0.3">
      <c r="A369" t="str">
        <f t="shared" si="255"/>
        <v>3065</v>
      </c>
      <c r="B369" t="str">
        <f t="shared" si="256"/>
        <v xml:space="preserve">Az R alapjai, gépi tanulás (szv.) (gépterem, web) </v>
      </c>
      <c r="C369" t="str">
        <f t="shared" si="257"/>
        <v>33065</v>
      </c>
      <c r="D369" t="str">
        <f t="shared" si="258"/>
        <v>Az R alapjai, gépi tanulás (szv.) (gépterem, web) 7</v>
      </c>
      <c r="E369" t="str">
        <f t="shared" si="259"/>
        <v>Molnár László3065</v>
      </c>
      <c r="F369" s="24" t="str">
        <f t="shared" si="260"/>
        <v>Az R alapjai, gépi tanulás (szv.) (Tb. 3, gépterem, web)</v>
      </c>
      <c r="G369" t="str">
        <f t="shared" si="261"/>
        <v/>
      </c>
      <c r="H369" t="str">
        <f t="shared" si="262"/>
        <v/>
      </c>
      <c r="I369" t="str">
        <f t="shared" si="263"/>
        <v/>
      </c>
      <c r="J369" t="str">
        <f t="shared" si="264"/>
        <v/>
      </c>
      <c r="K369" t="str">
        <f t="shared" si="265"/>
        <v/>
      </c>
      <c r="L369" t="str">
        <f t="shared" si="266"/>
        <v/>
      </c>
      <c r="M369" t="str">
        <f t="shared" si="267"/>
        <v/>
      </c>
      <c r="N369" t="str">
        <f t="shared" si="268"/>
        <v/>
      </c>
      <c r="O369" t="str">
        <f t="shared" si="269"/>
        <v/>
      </c>
      <c r="P369" t="str">
        <f t="shared" si="270"/>
        <v/>
      </c>
      <c r="Q369" t="str">
        <f t="shared" si="271"/>
        <v/>
      </c>
      <c r="R369" t="str">
        <f t="shared" si="272"/>
        <v/>
      </c>
      <c r="S369" t="str">
        <f t="shared" si="273"/>
        <v/>
      </c>
      <c r="T369" t="str">
        <f t="shared" si="274"/>
        <v/>
      </c>
      <c r="U369" t="str">
        <f t="shared" si="275"/>
        <v/>
      </c>
      <c r="V369" t="str">
        <f t="shared" si="276"/>
        <v/>
      </c>
      <c r="W369" t="str">
        <f t="shared" si="277"/>
        <v/>
      </c>
      <c r="X369" t="str">
        <f t="shared" si="278"/>
        <v/>
      </c>
      <c r="Y369" t="str">
        <f t="shared" si="279"/>
        <v>Az R alapjai, gépi tanulás (szv.) (, gépterem, web)</v>
      </c>
      <c r="Z369" t="str">
        <f t="shared" si="280"/>
        <v/>
      </c>
      <c r="AA369" t="str">
        <f t="shared" si="281"/>
        <v/>
      </c>
      <c r="AB369" t="str">
        <f t="shared" si="282"/>
        <v/>
      </c>
      <c r="AC369" t="str">
        <f t="shared" si="283"/>
        <v/>
      </c>
      <c r="AD369" t="str">
        <f t="shared" si="284"/>
        <v/>
      </c>
      <c r="AE369" t="str">
        <f t="shared" si="285"/>
        <v/>
      </c>
      <c r="AF369" t="str">
        <f t="shared" si="286"/>
        <v/>
      </c>
      <c r="AG369" t="str">
        <f t="shared" si="287"/>
        <v/>
      </c>
      <c r="AH369" t="str">
        <f t="shared" si="288"/>
        <v/>
      </c>
      <c r="AI369" t="str">
        <f t="shared" si="289"/>
        <v/>
      </c>
      <c r="AJ369" t="str">
        <f t="shared" si="290"/>
        <v/>
      </c>
      <c r="AK369" t="str">
        <f t="shared" si="291"/>
        <v>3065</v>
      </c>
      <c r="AL369" t="str">
        <f t="shared" si="292"/>
        <v>3065</v>
      </c>
      <c r="AM369" t="str">
        <f t="shared" si="293"/>
        <v/>
      </c>
      <c r="AN369" t="str">
        <f t="shared" si="294"/>
        <v/>
      </c>
      <c r="AO369" t="str">
        <f t="shared" si="295"/>
        <v/>
      </c>
      <c r="AP369" t="str">
        <f t="shared" si="296"/>
        <v/>
      </c>
      <c r="AQ369" t="str">
        <f t="shared" si="297"/>
        <v/>
      </c>
      <c r="AR369" t="str">
        <f t="shared" si="298"/>
        <v/>
      </c>
      <c r="AS369" t="str">
        <f t="shared" si="299"/>
        <v/>
      </c>
      <c r="AT369" t="str">
        <f t="shared" si="300"/>
        <v/>
      </c>
      <c r="AU369" t="str">
        <f t="shared" si="301"/>
        <v/>
      </c>
      <c r="AV369" t="str">
        <f t="shared" si="302"/>
        <v/>
      </c>
      <c r="AW369" t="str">
        <f t="shared" si="303"/>
        <v/>
      </c>
      <c r="AX369" t="str">
        <f t="shared" si="304"/>
        <v>Az R alapjai, gépi tanulás (szv.) (3, gépterem, web)</v>
      </c>
      <c r="AY369" s="2">
        <v>306</v>
      </c>
      <c r="AZ369" s="2">
        <v>5</v>
      </c>
      <c r="BA369" s="18">
        <f>VLOOKUP(AY369,segéd!$F$9:$G$38,2,FALSE)</f>
        <v>46087</v>
      </c>
      <c r="BB369" s="2" t="str">
        <f>VLOOKUP(AZ369,segéd!$F$1:$G$7,2,FALSE)</f>
        <v>15.15-16.45</v>
      </c>
      <c r="BC369" t="s">
        <v>420</v>
      </c>
      <c r="BD369" t="s">
        <v>42</v>
      </c>
      <c r="BE369" t="s">
        <v>164</v>
      </c>
      <c r="BG369" s="2">
        <v>3</v>
      </c>
      <c r="BH369" s="2" t="s">
        <v>220</v>
      </c>
      <c r="BI369" s="30" t="s">
        <v>2013</v>
      </c>
      <c r="BJ369" s="2">
        <f t="shared" si="305"/>
        <v>7</v>
      </c>
      <c r="BK369" s="2" t="str">
        <f>IF(BF369="","",VLOOKUP(BC369,segéd!O:P,2,FALSE))</f>
        <v/>
      </c>
      <c r="BL369" s="2">
        <f>IF(BG369="","",VLOOKUP(BC369,segéd!T:U,2,FALSE))</f>
        <v>7</v>
      </c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>
        <v>2</v>
      </c>
      <c r="CQ369" s="2">
        <v>9</v>
      </c>
      <c r="CR369" s="2"/>
      <c r="CS369" s="2"/>
      <c r="CT369" s="2"/>
      <c r="CU369" s="2"/>
      <c r="CV369" s="2"/>
      <c r="CY369" s="2"/>
    </row>
    <row r="370" spans="1:105" x14ac:dyDescent="0.3">
      <c r="A370" t="str">
        <f t="shared" si="255"/>
        <v>3065</v>
      </c>
      <c r="B370" t="str">
        <f t="shared" si="256"/>
        <v xml:space="preserve">Műszaki szaknyelv II. (német) (16.00-tól) </v>
      </c>
      <c r="C370" t="str">
        <f t="shared" si="257"/>
        <v>4013065</v>
      </c>
      <c r="D370" t="str">
        <f t="shared" si="258"/>
        <v>Műszaki szaknyelv II. (német) (16.00-tól) 14</v>
      </c>
      <c r="E370" t="str">
        <f t="shared" si="259"/>
        <v>Árendás Bence3065</v>
      </c>
      <c r="F370" s="24" t="str">
        <f t="shared" si="260"/>
        <v>Műszaki szaknyelv II. (német) (Tb. 401, 16.00-tól)</v>
      </c>
      <c r="G370" t="str">
        <f t="shared" si="261"/>
        <v/>
      </c>
      <c r="H370" t="str">
        <f t="shared" si="262"/>
        <v/>
      </c>
      <c r="I370" t="str">
        <f t="shared" si="263"/>
        <v/>
      </c>
      <c r="J370" t="str">
        <f t="shared" si="264"/>
        <v/>
      </c>
      <c r="K370" t="str">
        <f t="shared" si="265"/>
        <v/>
      </c>
      <c r="L370" t="str">
        <f t="shared" si="266"/>
        <v/>
      </c>
      <c r="M370" t="str">
        <f t="shared" si="267"/>
        <v/>
      </c>
      <c r="N370" t="str">
        <f t="shared" si="268"/>
        <v/>
      </c>
      <c r="O370" t="str">
        <f t="shared" si="269"/>
        <v/>
      </c>
      <c r="P370" t="str">
        <f t="shared" si="270"/>
        <v/>
      </c>
      <c r="Q370" t="str">
        <f t="shared" si="271"/>
        <v/>
      </c>
      <c r="R370" t="str">
        <f t="shared" si="272"/>
        <v/>
      </c>
      <c r="S370" t="str">
        <f t="shared" si="273"/>
        <v/>
      </c>
      <c r="T370" t="str">
        <f t="shared" si="274"/>
        <v/>
      </c>
      <c r="U370" t="str">
        <f t="shared" si="275"/>
        <v/>
      </c>
      <c r="V370" t="str">
        <f t="shared" si="276"/>
        <v/>
      </c>
      <c r="W370" t="str">
        <f t="shared" si="277"/>
        <v/>
      </c>
      <c r="X370" t="str">
        <f t="shared" si="278"/>
        <v/>
      </c>
      <c r="Y370" t="str">
        <f t="shared" si="279"/>
        <v>Műszaki szaknyelv II. (német) (, 16.00-tól)</v>
      </c>
      <c r="Z370" t="str">
        <f t="shared" si="280"/>
        <v/>
      </c>
      <c r="AA370" t="str">
        <f t="shared" si="281"/>
        <v/>
      </c>
      <c r="AB370" t="str">
        <f t="shared" si="282"/>
        <v/>
      </c>
      <c r="AC370" t="str">
        <f t="shared" si="283"/>
        <v/>
      </c>
      <c r="AD370" t="str">
        <f t="shared" si="284"/>
        <v/>
      </c>
      <c r="AE370" t="str">
        <f t="shared" si="285"/>
        <v/>
      </c>
      <c r="AF370" t="str">
        <f t="shared" si="286"/>
        <v/>
      </c>
      <c r="AG370" t="str">
        <f t="shared" si="287"/>
        <v/>
      </c>
      <c r="AH370" t="str">
        <f t="shared" si="288"/>
        <v/>
      </c>
      <c r="AI370" t="str">
        <f t="shared" si="289"/>
        <v/>
      </c>
      <c r="AJ370" t="str">
        <f t="shared" si="290"/>
        <v/>
      </c>
      <c r="AK370" t="str">
        <f t="shared" si="291"/>
        <v>3065</v>
      </c>
      <c r="AL370" t="str">
        <f t="shared" si="292"/>
        <v>3065</v>
      </c>
      <c r="AM370" t="str">
        <f t="shared" si="293"/>
        <v/>
      </c>
      <c r="AN370" t="str">
        <f t="shared" si="294"/>
        <v/>
      </c>
      <c r="AO370" t="str">
        <f t="shared" si="295"/>
        <v/>
      </c>
      <c r="AP370" t="str">
        <f t="shared" si="296"/>
        <v/>
      </c>
      <c r="AQ370" t="str">
        <f t="shared" si="297"/>
        <v/>
      </c>
      <c r="AR370" t="str">
        <f t="shared" si="298"/>
        <v/>
      </c>
      <c r="AS370" t="str">
        <f t="shared" si="299"/>
        <v/>
      </c>
      <c r="AT370" t="str">
        <f t="shared" si="300"/>
        <v/>
      </c>
      <c r="AU370" t="str">
        <f t="shared" si="301"/>
        <v/>
      </c>
      <c r="AV370" t="str">
        <f t="shared" si="302"/>
        <v/>
      </c>
      <c r="AW370" t="str">
        <f t="shared" si="303"/>
        <v/>
      </c>
      <c r="AX370" t="str">
        <f t="shared" si="304"/>
        <v>Műszaki szaknyelv II. (német) (401, 16.00-tól)</v>
      </c>
      <c r="AY370" s="2">
        <v>306</v>
      </c>
      <c r="AZ370" s="2">
        <v>5</v>
      </c>
      <c r="BA370" s="18">
        <f>VLOOKUP(AY370,segéd!$F$9:$G$38,2,FALSE)</f>
        <v>46087</v>
      </c>
      <c r="BB370" s="2" t="str">
        <f>VLOOKUP(AZ370,segéd!$F$1:$G$7,2,FALSE)</f>
        <v>15.15-16.45</v>
      </c>
      <c r="BC370" t="s">
        <v>467</v>
      </c>
      <c r="BD370" t="s">
        <v>466</v>
      </c>
      <c r="BE370" t="s">
        <v>164</v>
      </c>
      <c r="BG370" s="2">
        <v>401</v>
      </c>
      <c r="BH370" s="2" t="s">
        <v>474</v>
      </c>
      <c r="BJ370" s="2">
        <f t="shared" si="305"/>
        <v>14</v>
      </c>
      <c r="BK370" s="2" t="str">
        <f>IF(BF370="","",VLOOKUP(BC370,segéd!O:P,2,FALSE))</f>
        <v/>
      </c>
      <c r="BL370" s="2">
        <f>IF(BG370="","",VLOOKUP(BC370,segéd!T:U,2,FALSE))</f>
        <v>14</v>
      </c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>
        <v>6</v>
      </c>
      <c r="CQ370" s="2">
        <v>7</v>
      </c>
      <c r="CR370" s="2"/>
      <c r="CS370" s="2"/>
      <c r="CT370" s="2"/>
      <c r="CU370" s="2"/>
      <c r="CV370" s="2"/>
      <c r="CY370" s="2"/>
    </row>
    <row r="371" spans="1:105" x14ac:dyDescent="0.3">
      <c r="A371" t="str">
        <f t="shared" si="255"/>
        <v>otthon3066</v>
      </c>
      <c r="B371" t="str">
        <f t="shared" si="256"/>
        <v>Angol gazdasági szaknyelv II., 2. csop. (otthonról web) 20</v>
      </c>
      <c r="C371" t="str">
        <f t="shared" si="257"/>
        <v>3066</v>
      </c>
      <c r="D371" t="str">
        <f t="shared" si="258"/>
        <v xml:space="preserve">Angol gazdasági szaknyelv II., 2. csop. (otthonról web) </v>
      </c>
      <c r="E371" t="str">
        <f t="shared" si="259"/>
        <v>Ferencz-Antal Klára3066</v>
      </c>
      <c r="F371" s="24" t="str">
        <f t="shared" si="260"/>
        <v>Angol gazdasági szaknyelv II., 2. csop. (Bp. otthon, otthonról web)</v>
      </c>
      <c r="G371" t="str">
        <f t="shared" si="261"/>
        <v>3066</v>
      </c>
      <c r="H371" t="str">
        <f t="shared" si="262"/>
        <v>3066</v>
      </c>
      <c r="I371" t="str">
        <f t="shared" si="263"/>
        <v/>
      </c>
      <c r="J371" t="str">
        <f t="shared" si="264"/>
        <v/>
      </c>
      <c r="K371" t="str">
        <f t="shared" si="265"/>
        <v/>
      </c>
      <c r="L371" t="str">
        <f t="shared" si="266"/>
        <v/>
      </c>
      <c r="M371" t="str">
        <f t="shared" si="267"/>
        <v/>
      </c>
      <c r="N371" t="str">
        <f t="shared" si="268"/>
        <v/>
      </c>
      <c r="O371" t="str">
        <f t="shared" si="269"/>
        <v/>
      </c>
      <c r="P371" t="str">
        <f t="shared" si="270"/>
        <v/>
      </c>
      <c r="Q371" t="str">
        <f t="shared" si="271"/>
        <v/>
      </c>
      <c r="R371" t="str">
        <f t="shared" si="272"/>
        <v/>
      </c>
      <c r="S371" t="str">
        <f t="shared" si="273"/>
        <v/>
      </c>
      <c r="T371" t="str">
        <f t="shared" si="274"/>
        <v/>
      </c>
      <c r="U371" t="str">
        <f t="shared" si="275"/>
        <v/>
      </c>
      <c r="V371" t="str">
        <f t="shared" si="276"/>
        <v/>
      </c>
      <c r="W371" t="str">
        <f t="shared" si="277"/>
        <v/>
      </c>
      <c r="X371" t="str">
        <f t="shared" si="278"/>
        <v/>
      </c>
      <c r="Y371" t="str">
        <f t="shared" si="279"/>
        <v>Angol gazdasági szaknyelv II., 2. csop. (otthon, otthonról web)</v>
      </c>
      <c r="Z371" t="str">
        <f t="shared" si="280"/>
        <v/>
      </c>
      <c r="AA371" t="str">
        <f t="shared" si="281"/>
        <v/>
      </c>
      <c r="AB371" t="str">
        <f t="shared" si="282"/>
        <v/>
      </c>
      <c r="AC371" t="str">
        <f t="shared" si="283"/>
        <v/>
      </c>
      <c r="AD371" t="str">
        <f t="shared" si="284"/>
        <v/>
      </c>
      <c r="AE371" t="str">
        <f t="shared" si="285"/>
        <v/>
      </c>
      <c r="AF371" t="str">
        <f t="shared" si="286"/>
        <v/>
      </c>
      <c r="AG371" t="str">
        <f t="shared" si="287"/>
        <v/>
      </c>
      <c r="AH371" t="str">
        <f t="shared" si="288"/>
        <v/>
      </c>
      <c r="AI371" t="str">
        <f t="shared" si="289"/>
        <v/>
      </c>
      <c r="AJ371" t="str">
        <f t="shared" si="290"/>
        <v/>
      </c>
      <c r="AK371" t="str">
        <f t="shared" si="291"/>
        <v/>
      </c>
      <c r="AL371" t="str">
        <f t="shared" si="292"/>
        <v/>
      </c>
      <c r="AM371" t="str">
        <f t="shared" si="293"/>
        <v/>
      </c>
      <c r="AN371" t="str">
        <f t="shared" si="294"/>
        <v/>
      </c>
      <c r="AO371" t="str">
        <f t="shared" si="295"/>
        <v/>
      </c>
      <c r="AP371" t="str">
        <f t="shared" si="296"/>
        <v/>
      </c>
      <c r="AQ371" t="str">
        <f t="shared" si="297"/>
        <v/>
      </c>
      <c r="AR371" t="str">
        <f t="shared" si="298"/>
        <v/>
      </c>
      <c r="AS371" t="str">
        <f t="shared" si="299"/>
        <v/>
      </c>
      <c r="AT371" t="str">
        <f t="shared" si="300"/>
        <v/>
      </c>
      <c r="AU371" t="str">
        <f t="shared" si="301"/>
        <v/>
      </c>
      <c r="AV371" t="str">
        <f t="shared" si="302"/>
        <v/>
      </c>
      <c r="AW371" t="str">
        <f t="shared" si="303"/>
        <v/>
      </c>
      <c r="AX371" t="str">
        <f t="shared" si="304"/>
        <v>Angol gazdasági szaknyelv II., 2. csop. (, otthonról web)</v>
      </c>
      <c r="AY371" s="2">
        <v>306</v>
      </c>
      <c r="AZ371" s="2">
        <v>6</v>
      </c>
      <c r="BA371" s="18">
        <f>VLOOKUP(AY371,segéd!$F$9:$G$38,2,FALSE)</f>
        <v>46087</v>
      </c>
      <c r="BB371" s="2" t="str">
        <f>VLOOKUP(AZ371,segéd!$F$1:$G$7,2,FALSE)</f>
        <v>17.00-18.30</v>
      </c>
      <c r="BC371" t="s">
        <v>253</v>
      </c>
      <c r="BD371" t="s">
        <v>309</v>
      </c>
      <c r="BE371" t="s">
        <v>165</v>
      </c>
      <c r="BF371" s="19" t="s">
        <v>484</v>
      </c>
      <c r="BH371" s="19" t="s">
        <v>485</v>
      </c>
      <c r="BI371" s="30" t="s">
        <v>1956</v>
      </c>
      <c r="BJ371" s="2">
        <f t="shared" si="305"/>
        <v>20</v>
      </c>
      <c r="BK371" s="2">
        <f>IF(BF371="","",VLOOKUP(BC371,segéd!O:P,2,FALSE))</f>
        <v>20</v>
      </c>
      <c r="BL371" s="2" t="str">
        <f>IF(BG371="","",VLOOKUP(BC371,segéd!T:U,2,FALSE))</f>
        <v/>
      </c>
      <c r="BM371" s="2">
        <v>19</v>
      </c>
      <c r="BN371" s="2">
        <v>3</v>
      </c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H371" s="2"/>
      <c r="CI371" s="2"/>
      <c r="CJ371" s="2"/>
      <c r="CK371" s="2"/>
      <c r="CL371" s="2"/>
      <c r="CM371" s="2"/>
      <c r="CN371" s="2"/>
      <c r="CO371" s="2"/>
      <c r="CP371" s="2"/>
      <c r="CR371" s="2"/>
      <c r="CS371" s="2"/>
      <c r="CT371" s="2"/>
      <c r="CU371" s="2"/>
      <c r="CV371" s="2"/>
      <c r="CY371" s="2"/>
    </row>
    <row r="372" spans="1:105" x14ac:dyDescent="0.3">
      <c r="A372" t="str">
        <f t="shared" si="255"/>
        <v>3066</v>
      </c>
      <c r="B372" t="str">
        <f t="shared" si="256"/>
        <v xml:space="preserve">Az R alapjai, gépi tanulás (szv.) (gépterem, web) </v>
      </c>
      <c r="C372" t="str">
        <f t="shared" si="257"/>
        <v>33066</v>
      </c>
      <c r="D372" t="str">
        <f t="shared" si="258"/>
        <v>Az R alapjai, gépi tanulás (szv.) (gépterem, web) 7</v>
      </c>
      <c r="E372" t="str">
        <f t="shared" si="259"/>
        <v>Molnár László3066</v>
      </c>
      <c r="F372" s="24" t="str">
        <f t="shared" si="260"/>
        <v>Az R alapjai, gépi tanulás (szv.) (Tb. 3, gépterem, web)</v>
      </c>
      <c r="G372" t="str">
        <f t="shared" si="261"/>
        <v/>
      </c>
      <c r="H372" t="str">
        <f t="shared" si="262"/>
        <v/>
      </c>
      <c r="I372" t="str">
        <f t="shared" si="263"/>
        <v/>
      </c>
      <c r="J372" t="str">
        <f t="shared" si="264"/>
        <v/>
      </c>
      <c r="K372" t="str">
        <f t="shared" si="265"/>
        <v/>
      </c>
      <c r="L372" t="str">
        <f t="shared" si="266"/>
        <v/>
      </c>
      <c r="M372" t="str">
        <f t="shared" si="267"/>
        <v/>
      </c>
      <c r="N372" t="str">
        <f t="shared" si="268"/>
        <v/>
      </c>
      <c r="O372" t="str">
        <f t="shared" si="269"/>
        <v/>
      </c>
      <c r="P372" t="str">
        <f t="shared" si="270"/>
        <v/>
      </c>
      <c r="Q372" t="str">
        <f t="shared" si="271"/>
        <v/>
      </c>
      <c r="R372" t="str">
        <f t="shared" si="272"/>
        <v/>
      </c>
      <c r="S372" t="str">
        <f t="shared" si="273"/>
        <v/>
      </c>
      <c r="T372" t="str">
        <f t="shared" si="274"/>
        <v/>
      </c>
      <c r="U372" t="str">
        <f t="shared" si="275"/>
        <v/>
      </c>
      <c r="V372" t="str">
        <f t="shared" si="276"/>
        <v/>
      </c>
      <c r="W372" t="str">
        <f t="shared" si="277"/>
        <v/>
      </c>
      <c r="X372" t="str">
        <f t="shared" si="278"/>
        <v/>
      </c>
      <c r="Y372" t="str">
        <f t="shared" si="279"/>
        <v>Az R alapjai, gépi tanulás (szv.) (, gépterem, web)</v>
      </c>
      <c r="Z372" t="str">
        <f t="shared" si="280"/>
        <v/>
      </c>
      <c r="AA372" t="str">
        <f t="shared" si="281"/>
        <v/>
      </c>
      <c r="AB372" t="str">
        <f t="shared" si="282"/>
        <v/>
      </c>
      <c r="AC372" t="str">
        <f t="shared" si="283"/>
        <v/>
      </c>
      <c r="AD372" t="str">
        <f t="shared" si="284"/>
        <v/>
      </c>
      <c r="AE372" t="str">
        <f t="shared" si="285"/>
        <v/>
      </c>
      <c r="AF372" t="str">
        <f t="shared" si="286"/>
        <v/>
      </c>
      <c r="AG372" t="str">
        <f t="shared" si="287"/>
        <v/>
      </c>
      <c r="AH372" t="str">
        <f t="shared" si="288"/>
        <v/>
      </c>
      <c r="AI372" t="str">
        <f t="shared" si="289"/>
        <v/>
      </c>
      <c r="AJ372" t="str">
        <f t="shared" si="290"/>
        <v/>
      </c>
      <c r="AK372" t="str">
        <f t="shared" si="291"/>
        <v>3066</v>
      </c>
      <c r="AL372" t="str">
        <f t="shared" si="292"/>
        <v>3066</v>
      </c>
      <c r="AM372" t="str">
        <f t="shared" si="293"/>
        <v/>
      </c>
      <c r="AN372" t="str">
        <f t="shared" si="294"/>
        <v/>
      </c>
      <c r="AO372" t="str">
        <f t="shared" si="295"/>
        <v/>
      </c>
      <c r="AP372" t="str">
        <f t="shared" si="296"/>
        <v/>
      </c>
      <c r="AQ372" t="str">
        <f t="shared" si="297"/>
        <v/>
      </c>
      <c r="AR372" t="str">
        <f t="shared" si="298"/>
        <v/>
      </c>
      <c r="AS372" t="str">
        <f t="shared" si="299"/>
        <v/>
      </c>
      <c r="AT372" t="str">
        <f t="shared" si="300"/>
        <v/>
      </c>
      <c r="AU372" t="str">
        <f t="shared" si="301"/>
        <v/>
      </c>
      <c r="AV372" t="str">
        <f t="shared" si="302"/>
        <v/>
      </c>
      <c r="AW372" t="str">
        <f t="shared" si="303"/>
        <v/>
      </c>
      <c r="AX372" t="str">
        <f t="shared" si="304"/>
        <v>Az R alapjai, gépi tanulás (szv.) (3, gépterem, web)</v>
      </c>
      <c r="AY372" s="2">
        <v>306</v>
      </c>
      <c r="AZ372" s="2">
        <v>6</v>
      </c>
      <c r="BA372" s="18">
        <f>VLOOKUP(AY372,segéd!$F$9:$G$38,2,FALSE)</f>
        <v>46087</v>
      </c>
      <c r="BB372" s="2" t="str">
        <f>VLOOKUP(AZ372,segéd!$F$1:$G$7,2,FALSE)</f>
        <v>17.00-18.30</v>
      </c>
      <c r="BC372" t="s">
        <v>420</v>
      </c>
      <c r="BD372" t="s">
        <v>42</v>
      </c>
      <c r="BE372" t="s">
        <v>164</v>
      </c>
      <c r="BG372" s="2">
        <v>3</v>
      </c>
      <c r="BH372" s="2" t="s">
        <v>220</v>
      </c>
      <c r="BI372" s="30" t="s">
        <v>2013</v>
      </c>
      <c r="BJ372" s="2">
        <f t="shared" si="305"/>
        <v>7</v>
      </c>
      <c r="BK372" s="2" t="str">
        <f>IF(BF372="","",VLOOKUP(BC372,segéd!O:P,2,FALSE))</f>
        <v/>
      </c>
      <c r="BL372" s="2">
        <f>IF(BG372="","",VLOOKUP(BC372,segéd!T:U,2,FALSE))</f>
        <v>7</v>
      </c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>
        <v>2</v>
      </c>
      <c r="CQ372" s="2">
        <v>9</v>
      </c>
      <c r="CR372" s="2"/>
      <c r="CS372" s="2"/>
      <c r="CT372" s="2"/>
      <c r="CU372" s="2"/>
      <c r="CV372" s="2"/>
      <c r="CY372" s="2"/>
    </row>
    <row r="373" spans="1:105" x14ac:dyDescent="0.3">
      <c r="A373" t="str">
        <f t="shared" si="255"/>
        <v>otthon3066</v>
      </c>
      <c r="B373" t="str">
        <f t="shared" si="256"/>
        <v>Ellátásilánc menedzsment (otthonról web) 4</v>
      </c>
      <c r="C373" t="str">
        <f t="shared" si="257"/>
        <v>3066</v>
      </c>
      <c r="D373" t="str">
        <f t="shared" si="258"/>
        <v xml:space="preserve">Ellátásilánc menedzsment (otthonról web) </v>
      </c>
      <c r="E373" t="str">
        <f t="shared" si="259"/>
        <v>Lakatos Péter3066</v>
      </c>
      <c r="F373" s="24" t="str">
        <f t="shared" si="260"/>
        <v>Ellátásilánc menedzsment (Bp. otthon, otthonról web)</v>
      </c>
      <c r="G373" t="str">
        <f t="shared" si="261"/>
        <v/>
      </c>
      <c r="H373" t="str">
        <f t="shared" si="262"/>
        <v/>
      </c>
      <c r="I373" t="str">
        <f t="shared" si="263"/>
        <v/>
      </c>
      <c r="J373" t="str">
        <f t="shared" si="264"/>
        <v>3066</v>
      </c>
      <c r="K373" t="str">
        <f t="shared" si="265"/>
        <v/>
      </c>
      <c r="L373" t="str">
        <f t="shared" si="266"/>
        <v/>
      </c>
      <c r="M373" t="str">
        <f t="shared" si="267"/>
        <v/>
      </c>
      <c r="N373" t="str">
        <f t="shared" si="268"/>
        <v/>
      </c>
      <c r="O373" t="str">
        <f t="shared" si="269"/>
        <v/>
      </c>
      <c r="P373" t="str">
        <f t="shared" si="270"/>
        <v/>
      </c>
      <c r="Q373" t="str">
        <f t="shared" si="271"/>
        <v/>
      </c>
      <c r="R373" t="str">
        <f t="shared" si="272"/>
        <v/>
      </c>
      <c r="S373" t="str">
        <f t="shared" si="273"/>
        <v/>
      </c>
      <c r="T373" t="str">
        <f t="shared" si="274"/>
        <v/>
      </c>
      <c r="U373" t="str">
        <f t="shared" si="275"/>
        <v/>
      </c>
      <c r="V373" t="str">
        <f t="shared" si="276"/>
        <v/>
      </c>
      <c r="W373" t="str">
        <f t="shared" si="277"/>
        <v/>
      </c>
      <c r="X373" t="str">
        <f t="shared" si="278"/>
        <v/>
      </c>
      <c r="Y373" t="str">
        <f t="shared" si="279"/>
        <v>Ellátásilánc menedzsment (otthon, otthonról web)</v>
      </c>
      <c r="Z373" t="str">
        <f t="shared" si="280"/>
        <v/>
      </c>
      <c r="AA373" t="str">
        <f t="shared" si="281"/>
        <v/>
      </c>
      <c r="AB373" t="str">
        <f t="shared" si="282"/>
        <v/>
      </c>
      <c r="AC373" t="str">
        <f t="shared" si="283"/>
        <v/>
      </c>
      <c r="AD373" t="str">
        <f t="shared" si="284"/>
        <v/>
      </c>
      <c r="AE373" t="str">
        <f t="shared" si="285"/>
        <v/>
      </c>
      <c r="AF373" t="str">
        <f t="shared" si="286"/>
        <v/>
      </c>
      <c r="AG373" t="str">
        <f t="shared" si="287"/>
        <v/>
      </c>
      <c r="AH373" t="str">
        <f t="shared" si="288"/>
        <v/>
      </c>
      <c r="AI373" t="str">
        <f t="shared" si="289"/>
        <v/>
      </c>
      <c r="AJ373" t="str">
        <f t="shared" si="290"/>
        <v/>
      </c>
      <c r="AK373" t="str">
        <f t="shared" si="291"/>
        <v/>
      </c>
      <c r="AL373" t="str">
        <f t="shared" si="292"/>
        <v/>
      </c>
      <c r="AM373" t="str">
        <f t="shared" si="293"/>
        <v/>
      </c>
      <c r="AN373" t="str">
        <f t="shared" si="294"/>
        <v/>
      </c>
      <c r="AO373" t="str">
        <f t="shared" si="295"/>
        <v/>
      </c>
      <c r="AP373" t="str">
        <f t="shared" si="296"/>
        <v/>
      </c>
      <c r="AQ373" t="str">
        <f t="shared" si="297"/>
        <v/>
      </c>
      <c r="AR373" t="str">
        <f t="shared" si="298"/>
        <v/>
      </c>
      <c r="AS373" t="str">
        <f t="shared" si="299"/>
        <v/>
      </c>
      <c r="AT373" t="str">
        <f t="shared" si="300"/>
        <v/>
      </c>
      <c r="AU373" t="str">
        <f t="shared" si="301"/>
        <v/>
      </c>
      <c r="AV373" t="str">
        <f t="shared" si="302"/>
        <v/>
      </c>
      <c r="AW373" t="str">
        <f t="shared" si="303"/>
        <v/>
      </c>
      <c r="AX373" t="str">
        <f t="shared" si="304"/>
        <v>Ellátásilánc menedzsment (, otthonról web)</v>
      </c>
      <c r="AY373" s="2">
        <v>306</v>
      </c>
      <c r="AZ373" s="2">
        <v>6</v>
      </c>
      <c r="BA373" s="18">
        <f>VLOOKUP(AY373,segéd!$F$9:$G$38,2,FALSE)</f>
        <v>46087</v>
      </c>
      <c r="BB373" s="2" t="str">
        <f>VLOOKUP(AZ373,segéd!$F$1:$G$7,2,FALSE)</f>
        <v>17.00-18.30</v>
      </c>
      <c r="BC373" t="s">
        <v>2249</v>
      </c>
      <c r="BD373" t="s">
        <v>187</v>
      </c>
      <c r="BE373" t="s">
        <v>175</v>
      </c>
      <c r="BF373" s="19" t="s">
        <v>484</v>
      </c>
      <c r="BH373" s="19" t="s">
        <v>485</v>
      </c>
      <c r="BI373" s="30" t="s">
        <v>2256</v>
      </c>
      <c r="BJ373" s="2">
        <f t="shared" si="305"/>
        <v>4</v>
      </c>
      <c r="BK373" s="2">
        <f>IF(BF373="","",VLOOKUP(BC373,segéd!O:P,2,FALSE))</f>
        <v>4</v>
      </c>
      <c r="BL373" s="2" t="str">
        <f>IF(BG373="","",VLOOKUP(BC373,segéd!T:U,2,FALSE))</f>
        <v/>
      </c>
      <c r="BM373" s="2"/>
      <c r="BN373" s="2"/>
      <c r="BO373" s="2"/>
      <c r="BP373" s="2">
        <v>4</v>
      </c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H373" s="2"/>
      <c r="CI373" s="2"/>
      <c r="CJ373" s="2"/>
      <c r="CK373" s="2"/>
      <c r="CL373" s="2"/>
      <c r="CM373" s="2"/>
      <c r="CN373" s="2"/>
      <c r="CO373" s="2"/>
      <c r="CP373" s="2"/>
      <c r="CR373" s="2"/>
      <c r="CS373" s="2"/>
      <c r="CT373" s="2"/>
      <c r="CU373" s="2"/>
      <c r="CV373" s="2"/>
      <c r="CY373" s="2"/>
    </row>
    <row r="374" spans="1:105" x14ac:dyDescent="0.3">
      <c r="A374" t="str">
        <f t="shared" si="255"/>
        <v>3066</v>
      </c>
      <c r="B374" t="str">
        <f t="shared" si="256"/>
        <v xml:space="preserve">Matematika II. (web) </v>
      </c>
      <c r="C374" t="str">
        <f t="shared" si="257"/>
        <v>5013066</v>
      </c>
      <c r="D374" t="str">
        <f t="shared" si="258"/>
        <v>Matematika II. (web) 111</v>
      </c>
      <c r="E374" t="str">
        <f t="shared" si="259"/>
        <v>Brunner Zsuzsanna3066</v>
      </c>
      <c r="F374" s="24" t="str">
        <f t="shared" si="260"/>
        <v>Matematika II. (Tb. 501, web)</v>
      </c>
      <c r="G374" t="str">
        <f t="shared" si="261"/>
        <v/>
      </c>
      <c r="H374" t="str">
        <f t="shared" si="262"/>
        <v/>
      </c>
      <c r="I374" t="str">
        <f t="shared" si="263"/>
        <v/>
      </c>
      <c r="J374" t="str">
        <f t="shared" si="264"/>
        <v/>
      </c>
      <c r="K374" t="str">
        <f t="shared" si="265"/>
        <v/>
      </c>
      <c r="L374" t="str">
        <f t="shared" si="266"/>
        <v/>
      </c>
      <c r="M374" t="str">
        <f t="shared" si="267"/>
        <v/>
      </c>
      <c r="N374" t="str">
        <f t="shared" si="268"/>
        <v/>
      </c>
      <c r="O374" t="str">
        <f t="shared" si="269"/>
        <v/>
      </c>
      <c r="P374" t="str">
        <f t="shared" si="270"/>
        <v/>
      </c>
      <c r="Q374" t="str">
        <f t="shared" si="271"/>
        <v/>
      </c>
      <c r="R374" t="str">
        <f t="shared" si="272"/>
        <v/>
      </c>
      <c r="S374" t="str">
        <f t="shared" si="273"/>
        <v/>
      </c>
      <c r="T374" t="str">
        <f t="shared" si="274"/>
        <v/>
      </c>
      <c r="U374" t="str">
        <f t="shared" si="275"/>
        <v/>
      </c>
      <c r="V374" t="str">
        <f t="shared" si="276"/>
        <v/>
      </c>
      <c r="W374" t="str">
        <f t="shared" si="277"/>
        <v/>
      </c>
      <c r="X374" t="str">
        <f t="shared" si="278"/>
        <v/>
      </c>
      <c r="Y374" t="str">
        <f t="shared" si="279"/>
        <v>Matematika II. (, web)</v>
      </c>
      <c r="Z374" t="str">
        <f t="shared" si="280"/>
        <v/>
      </c>
      <c r="AA374" t="str">
        <f t="shared" si="281"/>
        <v/>
      </c>
      <c r="AB374" t="str">
        <f t="shared" si="282"/>
        <v>3066</v>
      </c>
      <c r="AC374" t="str">
        <f t="shared" si="283"/>
        <v>3066</v>
      </c>
      <c r="AD374" t="str">
        <f t="shared" si="284"/>
        <v/>
      </c>
      <c r="AE374" t="str">
        <f t="shared" si="285"/>
        <v/>
      </c>
      <c r="AF374" t="str">
        <f t="shared" si="286"/>
        <v/>
      </c>
      <c r="AG374" t="str">
        <f t="shared" si="287"/>
        <v/>
      </c>
      <c r="AH374" t="str">
        <f t="shared" si="288"/>
        <v/>
      </c>
      <c r="AI374" t="str">
        <f t="shared" si="289"/>
        <v/>
      </c>
      <c r="AJ374" t="str">
        <f t="shared" si="290"/>
        <v/>
      </c>
      <c r="AK374" t="str">
        <f t="shared" si="291"/>
        <v/>
      </c>
      <c r="AL374" t="str">
        <f t="shared" si="292"/>
        <v/>
      </c>
      <c r="AM374" t="str">
        <f t="shared" si="293"/>
        <v/>
      </c>
      <c r="AN374" t="str">
        <f t="shared" si="294"/>
        <v/>
      </c>
      <c r="AO374" t="str">
        <f t="shared" si="295"/>
        <v/>
      </c>
      <c r="AP374" t="str">
        <f t="shared" si="296"/>
        <v/>
      </c>
      <c r="AQ374" t="str">
        <f t="shared" si="297"/>
        <v/>
      </c>
      <c r="AR374" t="str">
        <f t="shared" si="298"/>
        <v/>
      </c>
      <c r="AS374" t="str">
        <f t="shared" si="299"/>
        <v/>
      </c>
      <c r="AT374" t="str">
        <f t="shared" si="300"/>
        <v/>
      </c>
      <c r="AU374" t="str">
        <f t="shared" si="301"/>
        <v/>
      </c>
      <c r="AV374" t="str">
        <f t="shared" si="302"/>
        <v/>
      </c>
      <c r="AW374" t="str">
        <f t="shared" si="303"/>
        <v/>
      </c>
      <c r="AX374" t="str">
        <f t="shared" si="304"/>
        <v>Matematika II. (501, web)</v>
      </c>
      <c r="AY374" s="2">
        <v>306</v>
      </c>
      <c r="AZ374" s="2">
        <v>6</v>
      </c>
      <c r="BA374" s="18">
        <f>VLOOKUP(AY374,segéd!$F$9:$G$38,2,FALSE)</f>
        <v>46087</v>
      </c>
      <c r="BB374" s="2" t="str">
        <f>VLOOKUP(AZ374,segéd!$F$1:$G$7,2,FALSE)</f>
        <v>17.00-18.30</v>
      </c>
      <c r="BC374" t="s">
        <v>77</v>
      </c>
      <c r="BD374" s="20" t="s">
        <v>20</v>
      </c>
      <c r="BE374" t="s">
        <v>164</v>
      </c>
      <c r="BG374" s="2">
        <v>501</v>
      </c>
      <c r="BH374" s="2" t="s">
        <v>66</v>
      </c>
      <c r="BI374" s="30" t="s">
        <v>1938</v>
      </c>
      <c r="BJ374" s="2">
        <f t="shared" si="305"/>
        <v>111</v>
      </c>
      <c r="BK374" s="2" t="str">
        <f>IF(BF374="","",VLOOKUP(BC374,segéd!O:P,2,FALSE))</f>
        <v/>
      </c>
      <c r="BL374" s="2">
        <f>IF(BG374="","",VLOOKUP(BC374,segéd!T:U,2,FALSE))</f>
        <v>111</v>
      </c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G374" s="2">
        <v>59</v>
      </c>
      <c r="CH374" s="2">
        <v>57</v>
      </c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Y374" s="2"/>
    </row>
    <row r="375" spans="1:105" x14ac:dyDescent="0.3">
      <c r="A375" t="str">
        <f t="shared" si="255"/>
        <v>3066</v>
      </c>
      <c r="B375" t="str">
        <f t="shared" si="256"/>
        <v xml:space="preserve">Műszaki szaknyelv II. (német) (19.15-ig) </v>
      </c>
      <c r="C375" t="str">
        <f t="shared" si="257"/>
        <v>4013066</v>
      </c>
      <c r="D375" t="str">
        <f t="shared" si="258"/>
        <v>Műszaki szaknyelv II. (német) (19.15-ig) 14</v>
      </c>
      <c r="E375" t="str">
        <f t="shared" si="259"/>
        <v>Árendás Bence3066</v>
      </c>
      <c r="F375" s="24" t="str">
        <f t="shared" si="260"/>
        <v>Műszaki szaknyelv II. (német) (Tb. 401, 19.15-ig)</v>
      </c>
      <c r="G375" t="str">
        <f t="shared" si="261"/>
        <v/>
      </c>
      <c r="H375" t="str">
        <f t="shared" si="262"/>
        <v/>
      </c>
      <c r="I375" t="str">
        <f t="shared" si="263"/>
        <v/>
      </c>
      <c r="J375" t="str">
        <f t="shared" si="264"/>
        <v/>
      </c>
      <c r="K375" t="str">
        <f t="shared" si="265"/>
        <v/>
      </c>
      <c r="L375" t="str">
        <f t="shared" si="266"/>
        <v/>
      </c>
      <c r="M375" t="str">
        <f t="shared" si="267"/>
        <v/>
      </c>
      <c r="N375" t="str">
        <f t="shared" si="268"/>
        <v/>
      </c>
      <c r="O375" t="str">
        <f t="shared" si="269"/>
        <v/>
      </c>
      <c r="P375" t="str">
        <f t="shared" si="270"/>
        <v/>
      </c>
      <c r="Q375" t="str">
        <f t="shared" si="271"/>
        <v/>
      </c>
      <c r="R375" t="str">
        <f t="shared" si="272"/>
        <v/>
      </c>
      <c r="S375" t="str">
        <f t="shared" si="273"/>
        <v/>
      </c>
      <c r="T375" t="str">
        <f t="shared" si="274"/>
        <v/>
      </c>
      <c r="U375" t="str">
        <f t="shared" si="275"/>
        <v/>
      </c>
      <c r="V375" t="str">
        <f t="shared" si="276"/>
        <v/>
      </c>
      <c r="W375" t="str">
        <f t="shared" si="277"/>
        <v/>
      </c>
      <c r="X375" t="str">
        <f t="shared" si="278"/>
        <v/>
      </c>
      <c r="Y375" t="str">
        <f t="shared" si="279"/>
        <v>Műszaki szaknyelv II. (német) (, 19.15-ig)</v>
      </c>
      <c r="Z375" t="str">
        <f t="shared" si="280"/>
        <v/>
      </c>
      <c r="AA375" t="str">
        <f t="shared" si="281"/>
        <v/>
      </c>
      <c r="AB375" t="str">
        <f t="shared" si="282"/>
        <v/>
      </c>
      <c r="AC375" t="str">
        <f t="shared" si="283"/>
        <v/>
      </c>
      <c r="AD375" t="str">
        <f t="shared" si="284"/>
        <v/>
      </c>
      <c r="AE375" t="str">
        <f t="shared" si="285"/>
        <v/>
      </c>
      <c r="AF375" t="str">
        <f t="shared" si="286"/>
        <v/>
      </c>
      <c r="AG375" t="str">
        <f t="shared" si="287"/>
        <v/>
      </c>
      <c r="AH375" t="str">
        <f t="shared" si="288"/>
        <v/>
      </c>
      <c r="AI375" t="str">
        <f t="shared" si="289"/>
        <v/>
      </c>
      <c r="AJ375" t="str">
        <f t="shared" si="290"/>
        <v/>
      </c>
      <c r="AK375" t="str">
        <f t="shared" si="291"/>
        <v>3066</v>
      </c>
      <c r="AL375" t="str">
        <f t="shared" si="292"/>
        <v>3066</v>
      </c>
      <c r="AM375" t="str">
        <f t="shared" si="293"/>
        <v/>
      </c>
      <c r="AN375" t="str">
        <f t="shared" si="294"/>
        <v/>
      </c>
      <c r="AO375" t="str">
        <f t="shared" si="295"/>
        <v/>
      </c>
      <c r="AP375" t="str">
        <f t="shared" si="296"/>
        <v/>
      </c>
      <c r="AQ375" t="str">
        <f t="shared" si="297"/>
        <v/>
      </c>
      <c r="AR375" t="str">
        <f t="shared" si="298"/>
        <v/>
      </c>
      <c r="AS375" t="str">
        <f t="shared" si="299"/>
        <v/>
      </c>
      <c r="AT375" t="str">
        <f t="shared" si="300"/>
        <v/>
      </c>
      <c r="AU375" t="str">
        <f t="shared" si="301"/>
        <v/>
      </c>
      <c r="AV375" t="str">
        <f t="shared" si="302"/>
        <v/>
      </c>
      <c r="AW375" t="str">
        <f t="shared" si="303"/>
        <v/>
      </c>
      <c r="AX375" t="str">
        <f t="shared" si="304"/>
        <v>Műszaki szaknyelv II. (német) (401, 19.15-ig)</v>
      </c>
      <c r="AY375" s="2">
        <v>306</v>
      </c>
      <c r="AZ375" s="2">
        <v>6</v>
      </c>
      <c r="BA375" s="18">
        <f>VLOOKUP(AY375,segéd!$F$9:$G$38,2,FALSE)</f>
        <v>46087</v>
      </c>
      <c r="BB375" s="2" t="str">
        <f>VLOOKUP(AZ375,segéd!$F$1:$G$7,2,FALSE)</f>
        <v>17.00-18.30</v>
      </c>
      <c r="BC375" t="s">
        <v>467</v>
      </c>
      <c r="BD375" t="s">
        <v>466</v>
      </c>
      <c r="BE375" t="s">
        <v>164</v>
      </c>
      <c r="BG375" s="2">
        <v>401</v>
      </c>
      <c r="BH375" s="2" t="s">
        <v>475</v>
      </c>
      <c r="BJ375" s="2">
        <f t="shared" si="305"/>
        <v>14</v>
      </c>
      <c r="BK375" s="2" t="str">
        <f>IF(BF375="","",VLOOKUP(BC375,segéd!O:P,2,FALSE))</f>
        <v/>
      </c>
      <c r="BL375" s="2">
        <f>IF(BG375="","",VLOOKUP(BC375,segéd!T:U,2,FALSE))</f>
        <v>14</v>
      </c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>
        <v>6</v>
      </c>
      <c r="CQ375" s="2">
        <v>7</v>
      </c>
      <c r="CR375" s="2"/>
      <c r="CS375" s="2"/>
      <c r="CT375" s="2"/>
      <c r="CU375" s="2"/>
      <c r="CV375" s="2"/>
      <c r="CY375" s="2"/>
    </row>
    <row r="376" spans="1:105" x14ac:dyDescent="0.3">
      <c r="A376" t="str">
        <f t="shared" si="255"/>
        <v>otthon3066</v>
      </c>
      <c r="B376" t="str">
        <f t="shared" si="256"/>
        <v>Nyelvi záróvizsga felkészítő (otthonról web) 14</v>
      </c>
      <c r="C376" t="str">
        <f t="shared" si="257"/>
        <v>otthon3066</v>
      </c>
      <c r="D376" t="str">
        <f t="shared" si="258"/>
        <v>Nyelvi záróvizsga felkészítő (otthonról web) 15</v>
      </c>
      <c r="E376" t="str">
        <f t="shared" si="259"/>
        <v>Balog Mónika3066</v>
      </c>
      <c r="F376" s="24" t="str">
        <f t="shared" si="260"/>
        <v>Nyelvi záróvizsga felkészítő (Bp. otthonTb. otthon, otthonról web)</v>
      </c>
      <c r="G376" t="str">
        <f t="shared" si="261"/>
        <v/>
      </c>
      <c r="H376" t="str">
        <f t="shared" si="262"/>
        <v/>
      </c>
      <c r="I376" t="str">
        <f t="shared" si="263"/>
        <v/>
      </c>
      <c r="J376" t="str">
        <f t="shared" si="264"/>
        <v/>
      </c>
      <c r="K376" t="str">
        <f t="shared" si="265"/>
        <v/>
      </c>
      <c r="L376" t="str">
        <f t="shared" si="266"/>
        <v/>
      </c>
      <c r="M376" t="str">
        <f t="shared" si="267"/>
        <v/>
      </c>
      <c r="N376" t="str">
        <f t="shared" si="268"/>
        <v/>
      </c>
      <c r="O376" t="str">
        <f t="shared" si="269"/>
        <v/>
      </c>
      <c r="P376" t="str">
        <f t="shared" si="270"/>
        <v/>
      </c>
      <c r="Q376" t="str">
        <f t="shared" si="271"/>
        <v/>
      </c>
      <c r="R376" t="str">
        <f t="shared" si="272"/>
        <v/>
      </c>
      <c r="S376" t="str">
        <f t="shared" si="273"/>
        <v/>
      </c>
      <c r="T376" t="str">
        <f t="shared" si="274"/>
        <v>3066</v>
      </c>
      <c r="U376" t="str">
        <f t="shared" si="275"/>
        <v>3066</v>
      </c>
      <c r="V376" t="str">
        <f t="shared" si="276"/>
        <v>3066</v>
      </c>
      <c r="W376" t="str">
        <f t="shared" si="277"/>
        <v>3066</v>
      </c>
      <c r="X376" t="str">
        <f t="shared" si="278"/>
        <v>3066</v>
      </c>
      <c r="Y376" t="str">
        <f t="shared" si="279"/>
        <v>Nyelvi záróvizsga felkészítő (otthon, otthonról web)</v>
      </c>
      <c r="Z376" t="str">
        <f t="shared" si="280"/>
        <v/>
      </c>
      <c r="AA376" t="str">
        <f t="shared" si="281"/>
        <v/>
      </c>
      <c r="AB376" t="str">
        <f t="shared" si="282"/>
        <v/>
      </c>
      <c r="AC376" t="str">
        <f t="shared" si="283"/>
        <v/>
      </c>
      <c r="AD376" t="str">
        <f t="shared" si="284"/>
        <v/>
      </c>
      <c r="AE376" t="str">
        <f t="shared" si="285"/>
        <v/>
      </c>
      <c r="AF376" t="str">
        <f t="shared" si="286"/>
        <v/>
      </c>
      <c r="AG376" t="str">
        <f t="shared" si="287"/>
        <v/>
      </c>
      <c r="AH376" t="str">
        <f t="shared" si="288"/>
        <v/>
      </c>
      <c r="AI376" t="str">
        <f t="shared" si="289"/>
        <v/>
      </c>
      <c r="AJ376" t="str">
        <f t="shared" si="290"/>
        <v/>
      </c>
      <c r="AK376" t="str">
        <f t="shared" si="291"/>
        <v/>
      </c>
      <c r="AL376" t="str">
        <f t="shared" si="292"/>
        <v/>
      </c>
      <c r="AM376" t="str">
        <f t="shared" si="293"/>
        <v>3066</v>
      </c>
      <c r="AN376" t="str">
        <f t="shared" si="294"/>
        <v>3066</v>
      </c>
      <c r="AO376" t="str">
        <f t="shared" si="295"/>
        <v>3066</v>
      </c>
      <c r="AP376" t="str">
        <f t="shared" si="296"/>
        <v>3066</v>
      </c>
      <c r="AQ376" t="str">
        <f t="shared" si="297"/>
        <v>3066</v>
      </c>
      <c r="AR376" t="str">
        <f t="shared" si="298"/>
        <v/>
      </c>
      <c r="AS376" t="str">
        <f t="shared" si="299"/>
        <v/>
      </c>
      <c r="AT376" t="str">
        <f t="shared" si="300"/>
        <v/>
      </c>
      <c r="AU376" t="str">
        <f t="shared" si="301"/>
        <v/>
      </c>
      <c r="AV376" t="str">
        <f t="shared" si="302"/>
        <v/>
      </c>
      <c r="AW376" t="str">
        <f t="shared" si="303"/>
        <v/>
      </c>
      <c r="AX376" t="str">
        <f t="shared" si="304"/>
        <v>Nyelvi záróvizsga felkészítő (otthon, otthonról web)</v>
      </c>
      <c r="AY376" s="2">
        <v>306</v>
      </c>
      <c r="AZ376" s="2">
        <v>6</v>
      </c>
      <c r="BA376" s="18">
        <f>VLOOKUP(AY376,segéd!$F$9:$G$38,2,FALSE)</f>
        <v>46087</v>
      </c>
      <c r="BB376" s="2" t="str">
        <f>VLOOKUP(AZ376,segéd!$F$1:$G$7,2,FALSE)</f>
        <v>17.00-18.30</v>
      </c>
      <c r="BC376" t="s">
        <v>1598</v>
      </c>
      <c r="BD376" t="s">
        <v>85</v>
      </c>
      <c r="BE376" t="s">
        <v>167</v>
      </c>
      <c r="BF376" s="19" t="s">
        <v>484</v>
      </c>
      <c r="BG376" s="2" t="s">
        <v>484</v>
      </c>
      <c r="BH376" s="2" t="s">
        <v>485</v>
      </c>
      <c r="BI376" s="30" t="s">
        <v>2047</v>
      </c>
      <c r="BJ376" s="2">
        <f t="shared" si="305"/>
        <v>29</v>
      </c>
      <c r="BK376" s="2">
        <f>IF(BF376="","",VLOOKUP(BC376,segéd!O:P,2,FALSE))</f>
        <v>14</v>
      </c>
      <c r="BL376" s="2">
        <f>IF(BG376="","",VLOOKUP(BC376,segéd!T:U,2,FALSE))</f>
        <v>15</v>
      </c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>
        <v>1</v>
      </c>
      <c r="CA376" s="2">
        <v>1</v>
      </c>
      <c r="CB376" s="2">
        <v>1</v>
      </c>
      <c r="CC376" s="2">
        <v>1</v>
      </c>
      <c r="CD376" s="2">
        <v>1</v>
      </c>
      <c r="CE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>
        <v>1</v>
      </c>
      <c r="CS376" s="2">
        <v>1</v>
      </c>
      <c r="CT376" s="2">
        <v>1</v>
      </c>
      <c r="CU376" s="2">
        <v>1</v>
      </c>
      <c r="CV376" s="2">
        <v>1</v>
      </c>
      <c r="CY376" s="2"/>
    </row>
    <row r="377" spans="1:105" x14ac:dyDescent="0.3">
      <c r="A377" t="str">
        <f t="shared" si="255"/>
        <v>3066</v>
      </c>
      <c r="B377" t="str">
        <f t="shared" si="256"/>
        <v xml:space="preserve">Tribológia (web) </v>
      </c>
      <c r="C377" t="str">
        <f t="shared" si="257"/>
        <v>4043066</v>
      </c>
      <c r="D377" t="str">
        <f t="shared" si="258"/>
        <v>Tribológia (web) 6</v>
      </c>
      <c r="E377" t="str">
        <f t="shared" si="259"/>
        <v>Szamosi Barna3066</v>
      </c>
      <c r="F377" s="24" t="str">
        <f t="shared" si="260"/>
        <v>Tribológia (Tb. 404, web)</v>
      </c>
      <c r="G377" t="str">
        <f t="shared" si="261"/>
        <v/>
      </c>
      <c r="H377" t="str">
        <f t="shared" si="262"/>
        <v/>
      </c>
      <c r="I377" t="str">
        <f t="shared" si="263"/>
        <v/>
      </c>
      <c r="J377" t="str">
        <f t="shared" si="264"/>
        <v/>
      </c>
      <c r="K377" t="str">
        <f t="shared" si="265"/>
        <v/>
      </c>
      <c r="L377" t="str">
        <f t="shared" si="266"/>
        <v/>
      </c>
      <c r="M377" t="str">
        <f t="shared" si="267"/>
        <v/>
      </c>
      <c r="N377" t="str">
        <f t="shared" si="268"/>
        <v/>
      </c>
      <c r="O377" t="str">
        <f t="shared" si="269"/>
        <v/>
      </c>
      <c r="P377" t="str">
        <f t="shared" si="270"/>
        <v/>
      </c>
      <c r="Q377" t="str">
        <f t="shared" si="271"/>
        <v/>
      </c>
      <c r="R377" t="str">
        <f t="shared" si="272"/>
        <v/>
      </c>
      <c r="S377" t="str">
        <f t="shared" si="273"/>
        <v/>
      </c>
      <c r="T377" t="str">
        <f t="shared" si="274"/>
        <v/>
      </c>
      <c r="U377" t="str">
        <f t="shared" si="275"/>
        <v/>
      </c>
      <c r="V377" t="str">
        <f t="shared" si="276"/>
        <v/>
      </c>
      <c r="W377" t="str">
        <f t="shared" si="277"/>
        <v/>
      </c>
      <c r="X377" t="str">
        <f t="shared" si="278"/>
        <v/>
      </c>
      <c r="Y377" t="str">
        <f t="shared" si="279"/>
        <v>Tribológia (, web)</v>
      </c>
      <c r="Z377" t="str">
        <f t="shared" si="280"/>
        <v/>
      </c>
      <c r="AA377" t="str">
        <f t="shared" si="281"/>
        <v/>
      </c>
      <c r="AB377" t="str">
        <f t="shared" si="282"/>
        <v/>
      </c>
      <c r="AC377" t="str">
        <f t="shared" si="283"/>
        <v/>
      </c>
      <c r="AD377" t="str">
        <f t="shared" si="284"/>
        <v/>
      </c>
      <c r="AE377" t="str">
        <f t="shared" si="285"/>
        <v/>
      </c>
      <c r="AF377" t="str">
        <f t="shared" si="286"/>
        <v/>
      </c>
      <c r="AG377" t="str">
        <f t="shared" si="287"/>
        <v/>
      </c>
      <c r="AH377" t="str">
        <f t="shared" si="288"/>
        <v/>
      </c>
      <c r="AI377" t="str">
        <f t="shared" si="289"/>
        <v/>
      </c>
      <c r="AJ377" t="str">
        <f t="shared" si="290"/>
        <v/>
      </c>
      <c r="AK377" t="str">
        <f t="shared" si="291"/>
        <v/>
      </c>
      <c r="AL377" t="str">
        <f t="shared" si="292"/>
        <v/>
      </c>
      <c r="AM377" t="str">
        <f t="shared" si="293"/>
        <v/>
      </c>
      <c r="AN377" t="str">
        <f t="shared" si="294"/>
        <v/>
      </c>
      <c r="AO377" t="str">
        <f t="shared" si="295"/>
        <v/>
      </c>
      <c r="AP377" t="str">
        <f t="shared" si="296"/>
        <v/>
      </c>
      <c r="AQ377" t="str">
        <f t="shared" si="297"/>
        <v/>
      </c>
      <c r="AR377" t="str">
        <f t="shared" si="298"/>
        <v/>
      </c>
      <c r="AS377" t="str">
        <f t="shared" si="299"/>
        <v/>
      </c>
      <c r="AT377" t="str">
        <f t="shared" si="300"/>
        <v/>
      </c>
      <c r="AU377" t="str">
        <f t="shared" si="301"/>
        <v>3066</v>
      </c>
      <c r="AV377" t="str">
        <f t="shared" si="302"/>
        <v/>
      </c>
      <c r="AW377" t="str">
        <f t="shared" si="303"/>
        <v/>
      </c>
      <c r="AX377" t="str">
        <f t="shared" si="304"/>
        <v>Tribológia (404, web)</v>
      </c>
      <c r="AY377" s="2">
        <v>306</v>
      </c>
      <c r="AZ377" s="2">
        <v>6</v>
      </c>
      <c r="BA377" s="18">
        <f>VLOOKUP(AY377,segéd!$F$9:$G$38,2,FALSE)</f>
        <v>46087</v>
      </c>
      <c r="BB377" s="2" t="str">
        <f>VLOOKUP(AZ377,segéd!$F$1:$G$7,2,FALSE)</f>
        <v>17.00-18.30</v>
      </c>
      <c r="BC377" t="s">
        <v>407</v>
      </c>
      <c r="BD377" s="20" t="s">
        <v>304</v>
      </c>
      <c r="BE377" t="s">
        <v>164</v>
      </c>
      <c r="BG377" s="2">
        <v>404</v>
      </c>
      <c r="BH377" s="2" t="s">
        <v>66</v>
      </c>
      <c r="BI377" s="30" t="s">
        <v>1953</v>
      </c>
      <c r="BJ377" s="2">
        <f t="shared" si="305"/>
        <v>6</v>
      </c>
      <c r="BK377" s="2" t="str">
        <f>IF(BF377="","",VLOOKUP(BC377,segéd!O:P,2,FALSE))</f>
        <v/>
      </c>
      <c r="BL377" s="2">
        <f>IF(BG377="","",VLOOKUP(BC377,segéd!T:U,2,FALSE))</f>
        <v>6</v>
      </c>
      <c r="BM377" s="2"/>
      <c r="BN377" s="2"/>
      <c r="BO377" s="2"/>
      <c r="BP377" s="2"/>
      <c r="BQ377" s="2"/>
      <c r="BR377" s="2"/>
      <c r="BS377" s="2"/>
      <c r="BT377" s="2"/>
      <c r="BU377" s="2"/>
      <c r="CA377" s="2"/>
      <c r="CD377" s="2"/>
      <c r="CE377" s="2"/>
      <c r="CF377" s="19"/>
      <c r="CG377" s="2"/>
      <c r="CP377" s="2"/>
      <c r="CQ377" s="2"/>
      <c r="CR377" s="2"/>
      <c r="CS377" s="2"/>
      <c r="CU377" s="2"/>
      <c r="CV377" s="2"/>
      <c r="CZ377" s="2">
        <v>9</v>
      </c>
      <c r="DA377" s="19"/>
    </row>
    <row r="378" spans="1:105" x14ac:dyDescent="0.3">
      <c r="A378" t="str">
        <f t="shared" si="255"/>
        <v>otthon3067</v>
      </c>
      <c r="B378" t="str">
        <f t="shared" si="256"/>
        <v>Angol gazdasági szaknyelv II., 2. csop. (otthonról web) 20</v>
      </c>
      <c r="C378" t="str">
        <f t="shared" si="257"/>
        <v>3067</v>
      </c>
      <c r="D378" t="str">
        <f t="shared" si="258"/>
        <v xml:space="preserve">Angol gazdasági szaknyelv II., 2. csop. (otthonról web) </v>
      </c>
      <c r="E378" t="str">
        <f t="shared" si="259"/>
        <v>Ferencz-Antal Klára3067</v>
      </c>
      <c r="F378" s="24" t="str">
        <f t="shared" si="260"/>
        <v>Angol gazdasági szaknyelv II., 2. csop. (Bp. otthon, otthonról web)</v>
      </c>
      <c r="G378" t="str">
        <f t="shared" si="261"/>
        <v>3067</v>
      </c>
      <c r="H378" t="str">
        <f t="shared" si="262"/>
        <v>3067</v>
      </c>
      <c r="I378" t="str">
        <f t="shared" si="263"/>
        <v/>
      </c>
      <c r="J378" t="str">
        <f t="shared" si="264"/>
        <v/>
      </c>
      <c r="K378" t="str">
        <f t="shared" si="265"/>
        <v/>
      </c>
      <c r="L378" t="str">
        <f t="shared" si="266"/>
        <v/>
      </c>
      <c r="M378" t="str">
        <f t="shared" si="267"/>
        <v/>
      </c>
      <c r="N378" t="str">
        <f t="shared" si="268"/>
        <v/>
      </c>
      <c r="O378" t="str">
        <f t="shared" si="269"/>
        <v/>
      </c>
      <c r="P378" t="str">
        <f t="shared" si="270"/>
        <v/>
      </c>
      <c r="Q378" t="str">
        <f t="shared" si="271"/>
        <v/>
      </c>
      <c r="R378" t="str">
        <f t="shared" si="272"/>
        <v/>
      </c>
      <c r="S378" t="str">
        <f t="shared" si="273"/>
        <v/>
      </c>
      <c r="T378" t="str">
        <f t="shared" si="274"/>
        <v/>
      </c>
      <c r="U378" t="str">
        <f t="shared" si="275"/>
        <v/>
      </c>
      <c r="V378" t="str">
        <f t="shared" si="276"/>
        <v/>
      </c>
      <c r="W378" t="str">
        <f t="shared" si="277"/>
        <v/>
      </c>
      <c r="X378" t="str">
        <f t="shared" si="278"/>
        <v/>
      </c>
      <c r="Y378" t="str">
        <f t="shared" si="279"/>
        <v>Angol gazdasági szaknyelv II., 2. csop. (otthon, otthonról web)</v>
      </c>
      <c r="Z378" t="str">
        <f t="shared" si="280"/>
        <v/>
      </c>
      <c r="AA378" t="str">
        <f t="shared" si="281"/>
        <v/>
      </c>
      <c r="AB378" t="str">
        <f t="shared" si="282"/>
        <v/>
      </c>
      <c r="AC378" t="str">
        <f t="shared" si="283"/>
        <v/>
      </c>
      <c r="AD378" t="str">
        <f t="shared" si="284"/>
        <v/>
      </c>
      <c r="AE378" t="str">
        <f t="shared" si="285"/>
        <v/>
      </c>
      <c r="AF378" t="str">
        <f t="shared" si="286"/>
        <v/>
      </c>
      <c r="AG378" t="str">
        <f t="shared" si="287"/>
        <v/>
      </c>
      <c r="AH378" t="str">
        <f t="shared" si="288"/>
        <v/>
      </c>
      <c r="AI378" t="str">
        <f t="shared" si="289"/>
        <v/>
      </c>
      <c r="AJ378" t="str">
        <f t="shared" si="290"/>
        <v/>
      </c>
      <c r="AK378" t="str">
        <f t="shared" si="291"/>
        <v/>
      </c>
      <c r="AL378" t="str">
        <f t="shared" si="292"/>
        <v/>
      </c>
      <c r="AM378" t="str">
        <f t="shared" si="293"/>
        <v/>
      </c>
      <c r="AN378" t="str">
        <f t="shared" si="294"/>
        <v/>
      </c>
      <c r="AO378" t="str">
        <f t="shared" si="295"/>
        <v/>
      </c>
      <c r="AP378" t="str">
        <f t="shared" si="296"/>
        <v/>
      </c>
      <c r="AQ378" t="str">
        <f t="shared" si="297"/>
        <v/>
      </c>
      <c r="AR378" t="str">
        <f t="shared" si="298"/>
        <v/>
      </c>
      <c r="AS378" t="str">
        <f t="shared" si="299"/>
        <v/>
      </c>
      <c r="AT378" t="str">
        <f t="shared" si="300"/>
        <v/>
      </c>
      <c r="AU378" t="str">
        <f t="shared" si="301"/>
        <v/>
      </c>
      <c r="AV378" t="str">
        <f t="shared" si="302"/>
        <v/>
      </c>
      <c r="AW378" t="str">
        <f t="shared" si="303"/>
        <v/>
      </c>
      <c r="AX378" t="str">
        <f t="shared" si="304"/>
        <v>Angol gazdasági szaknyelv II., 2. csop. (, otthonról web)</v>
      </c>
      <c r="AY378" s="2">
        <v>306</v>
      </c>
      <c r="AZ378" s="2">
        <v>7</v>
      </c>
      <c r="BA378" s="18">
        <f>VLOOKUP(AY378,segéd!$F$9:$G$38,2,FALSE)</f>
        <v>46087</v>
      </c>
      <c r="BB378" s="2" t="str">
        <f>VLOOKUP(AZ378,segéd!$F$1:$G$7,2,FALSE)</f>
        <v>18.45-20.15</v>
      </c>
      <c r="BC378" t="s">
        <v>253</v>
      </c>
      <c r="BD378" t="s">
        <v>309</v>
      </c>
      <c r="BE378" t="s">
        <v>165</v>
      </c>
      <c r="BF378" s="19" t="s">
        <v>484</v>
      </c>
      <c r="BH378" s="19" t="s">
        <v>485</v>
      </c>
      <c r="BI378" s="30" t="s">
        <v>1956</v>
      </c>
      <c r="BJ378" s="2">
        <f t="shared" si="305"/>
        <v>20</v>
      </c>
      <c r="BK378" s="2">
        <f>IF(BF378="","",VLOOKUP(BC378,segéd!O:P,2,FALSE))</f>
        <v>20</v>
      </c>
      <c r="BL378" s="2" t="str">
        <f>IF(BG378="","",VLOOKUP(BC378,segéd!T:U,2,FALSE))</f>
        <v/>
      </c>
      <c r="BM378" s="2">
        <v>19</v>
      </c>
      <c r="BN378" s="2">
        <v>3</v>
      </c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H378" s="2"/>
      <c r="CI378" s="2"/>
      <c r="CJ378" s="2"/>
      <c r="CK378" s="2"/>
      <c r="CL378" s="2"/>
      <c r="CM378" s="2"/>
      <c r="CN378" s="2"/>
      <c r="CO378" s="2"/>
      <c r="CP378" s="2"/>
      <c r="CR378" s="2"/>
      <c r="CS378" s="2"/>
      <c r="CT378" s="2"/>
      <c r="CU378" s="2"/>
      <c r="CV378" s="2"/>
      <c r="CY378" s="2"/>
    </row>
    <row r="379" spans="1:105" x14ac:dyDescent="0.3">
      <c r="A379" t="str">
        <f t="shared" si="255"/>
        <v>3067</v>
      </c>
      <c r="B379" t="str">
        <f t="shared" si="256"/>
        <v xml:space="preserve">Az R alapjai, gépi tanulás (szv.) (gépterem, web) </v>
      </c>
      <c r="C379" t="str">
        <f t="shared" si="257"/>
        <v>33067</v>
      </c>
      <c r="D379" t="str">
        <f t="shared" si="258"/>
        <v>Az R alapjai, gépi tanulás (szv.) (gépterem, web) 7</v>
      </c>
      <c r="E379" t="str">
        <f t="shared" si="259"/>
        <v>Molnár László3067</v>
      </c>
      <c r="F379" s="24" t="str">
        <f t="shared" si="260"/>
        <v>Az R alapjai, gépi tanulás (szv.) (Tb. 3, gépterem, web)</v>
      </c>
      <c r="G379" t="str">
        <f t="shared" si="261"/>
        <v/>
      </c>
      <c r="H379" t="str">
        <f t="shared" si="262"/>
        <v/>
      </c>
      <c r="I379" t="str">
        <f t="shared" si="263"/>
        <v/>
      </c>
      <c r="J379" t="str">
        <f t="shared" si="264"/>
        <v/>
      </c>
      <c r="K379" t="str">
        <f t="shared" si="265"/>
        <v/>
      </c>
      <c r="L379" t="str">
        <f t="shared" si="266"/>
        <v/>
      </c>
      <c r="M379" t="str">
        <f t="shared" si="267"/>
        <v/>
      </c>
      <c r="N379" t="str">
        <f t="shared" si="268"/>
        <v/>
      </c>
      <c r="O379" t="str">
        <f t="shared" si="269"/>
        <v/>
      </c>
      <c r="P379" t="str">
        <f t="shared" si="270"/>
        <v/>
      </c>
      <c r="Q379" t="str">
        <f t="shared" si="271"/>
        <v/>
      </c>
      <c r="R379" t="str">
        <f t="shared" si="272"/>
        <v/>
      </c>
      <c r="S379" t="str">
        <f t="shared" si="273"/>
        <v/>
      </c>
      <c r="T379" t="str">
        <f t="shared" si="274"/>
        <v/>
      </c>
      <c r="U379" t="str">
        <f t="shared" si="275"/>
        <v/>
      </c>
      <c r="V379" t="str">
        <f t="shared" si="276"/>
        <v/>
      </c>
      <c r="W379" t="str">
        <f t="shared" si="277"/>
        <v/>
      </c>
      <c r="X379" t="str">
        <f t="shared" si="278"/>
        <v/>
      </c>
      <c r="Y379" t="str">
        <f t="shared" si="279"/>
        <v>Az R alapjai, gépi tanulás (szv.) (, gépterem, web)</v>
      </c>
      <c r="Z379" t="str">
        <f t="shared" si="280"/>
        <v/>
      </c>
      <c r="AA379" t="str">
        <f t="shared" si="281"/>
        <v/>
      </c>
      <c r="AB379" t="str">
        <f t="shared" si="282"/>
        <v/>
      </c>
      <c r="AC379" t="str">
        <f t="shared" si="283"/>
        <v/>
      </c>
      <c r="AD379" t="str">
        <f t="shared" si="284"/>
        <v/>
      </c>
      <c r="AE379" t="str">
        <f t="shared" si="285"/>
        <v/>
      </c>
      <c r="AF379" t="str">
        <f t="shared" si="286"/>
        <v/>
      </c>
      <c r="AG379" t="str">
        <f t="shared" si="287"/>
        <v/>
      </c>
      <c r="AH379" t="str">
        <f t="shared" si="288"/>
        <v/>
      </c>
      <c r="AI379" t="str">
        <f t="shared" si="289"/>
        <v/>
      </c>
      <c r="AJ379" t="str">
        <f t="shared" si="290"/>
        <v/>
      </c>
      <c r="AK379" t="str">
        <f t="shared" si="291"/>
        <v>3067</v>
      </c>
      <c r="AL379" t="str">
        <f t="shared" si="292"/>
        <v>3067</v>
      </c>
      <c r="AM379" t="str">
        <f t="shared" si="293"/>
        <v/>
      </c>
      <c r="AN379" t="str">
        <f t="shared" si="294"/>
        <v/>
      </c>
      <c r="AO379" t="str">
        <f t="shared" si="295"/>
        <v/>
      </c>
      <c r="AP379" t="str">
        <f t="shared" si="296"/>
        <v/>
      </c>
      <c r="AQ379" t="str">
        <f t="shared" si="297"/>
        <v/>
      </c>
      <c r="AR379" t="str">
        <f t="shared" si="298"/>
        <v/>
      </c>
      <c r="AS379" t="str">
        <f t="shared" si="299"/>
        <v/>
      </c>
      <c r="AT379" t="str">
        <f t="shared" si="300"/>
        <v/>
      </c>
      <c r="AU379" t="str">
        <f t="shared" si="301"/>
        <v/>
      </c>
      <c r="AV379" t="str">
        <f t="shared" si="302"/>
        <v/>
      </c>
      <c r="AW379" t="str">
        <f t="shared" si="303"/>
        <v/>
      </c>
      <c r="AX379" t="str">
        <f t="shared" si="304"/>
        <v>Az R alapjai, gépi tanulás (szv.) (3, gépterem, web)</v>
      </c>
      <c r="AY379" s="2">
        <v>306</v>
      </c>
      <c r="AZ379" s="2">
        <v>7</v>
      </c>
      <c r="BA379" s="18">
        <f>VLOOKUP(AY379,segéd!$F$9:$G$38,2,FALSE)</f>
        <v>46087</v>
      </c>
      <c r="BB379" s="2" t="str">
        <f>VLOOKUP(AZ379,segéd!$F$1:$G$7,2,FALSE)</f>
        <v>18.45-20.15</v>
      </c>
      <c r="BC379" t="s">
        <v>420</v>
      </c>
      <c r="BD379" t="s">
        <v>42</v>
      </c>
      <c r="BE379" t="s">
        <v>164</v>
      </c>
      <c r="BG379" s="2">
        <v>3</v>
      </c>
      <c r="BH379" s="2" t="s">
        <v>220</v>
      </c>
      <c r="BI379" s="30" t="s">
        <v>2013</v>
      </c>
      <c r="BJ379" s="2">
        <f t="shared" si="305"/>
        <v>7</v>
      </c>
      <c r="BK379" s="2" t="str">
        <f>IF(BF379="","",VLOOKUP(BC379,segéd!O:P,2,FALSE))</f>
        <v/>
      </c>
      <c r="BL379" s="2">
        <f>IF(BG379="","",VLOOKUP(BC379,segéd!T:U,2,FALSE))</f>
        <v>7</v>
      </c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>
        <v>2</v>
      </c>
      <c r="CQ379" s="2">
        <v>9</v>
      </c>
      <c r="CR379" s="2"/>
      <c r="CS379" s="2"/>
      <c r="CT379" s="2"/>
      <c r="CU379" s="2"/>
      <c r="CV379" s="2"/>
      <c r="CY379" s="2"/>
    </row>
    <row r="380" spans="1:105" x14ac:dyDescent="0.3">
      <c r="A380" t="str">
        <f t="shared" si="255"/>
        <v>otthon3067</v>
      </c>
      <c r="B380" t="str">
        <f t="shared" si="256"/>
        <v>Ellátásilánc menedzsment (otthonról web) 4</v>
      </c>
      <c r="C380" t="str">
        <f t="shared" si="257"/>
        <v>3067</v>
      </c>
      <c r="D380" t="str">
        <f t="shared" si="258"/>
        <v xml:space="preserve">Ellátásilánc menedzsment (otthonról web) </v>
      </c>
      <c r="E380" t="str">
        <f t="shared" si="259"/>
        <v>Lakatos Péter3067</v>
      </c>
      <c r="F380" s="24" t="str">
        <f t="shared" si="260"/>
        <v>Ellátásilánc menedzsment (Bp. otthon, otthonról web)</v>
      </c>
      <c r="G380" t="str">
        <f t="shared" si="261"/>
        <v/>
      </c>
      <c r="H380" t="str">
        <f t="shared" si="262"/>
        <v/>
      </c>
      <c r="I380" t="str">
        <f t="shared" si="263"/>
        <v/>
      </c>
      <c r="J380" t="str">
        <f t="shared" si="264"/>
        <v>3067</v>
      </c>
      <c r="K380" t="str">
        <f t="shared" si="265"/>
        <v/>
      </c>
      <c r="L380" t="str">
        <f t="shared" si="266"/>
        <v/>
      </c>
      <c r="M380" t="str">
        <f t="shared" si="267"/>
        <v/>
      </c>
      <c r="N380" t="str">
        <f t="shared" si="268"/>
        <v/>
      </c>
      <c r="O380" t="str">
        <f t="shared" si="269"/>
        <v/>
      </c>
      <c r="P380" t="str">
        <f t="shared" si="270"/>
        <v/>
      </c>
      <c r="Q380" t="str">
        <f t="shared" si="271"/>
        <v/>
      </c>
      <c r="R380" t="str">
        <f t="shared" si="272"/>
        <v/>
      </c>
      <c r="S380" t="str">
        <f t="shared" si="273"/>
        <v/>
      </c>
      <c r="T380" t="str">
        <f t="shared" si="274"/>
        <v/>
      </c>
      <c r="U380" t="str">
        <f t="shared" si="275"/>
        <v/>
      </c>
      <c r="V380" t="str">
        <f t="shared" si="276"/>
        <v/>
      </c>
      <c r="W380" t="str">
        <f t="shared" si="277"/>
        <v/>
      </c>
      <c r="X380" t="str">
        <f t="shared" si="278"/>
        <v/>
      </c>
      <c r="Y380" t="str">
        <f t="shared" si="279"/>
        <v>Ellátásilánc menedzsment (otthon, otthonról web)</v>
      </c>
      <c r="Z380" t="str">
        <f t="shared" si="280"/>
        <v/>
      </c>
      <c r="AA380" t="str">
        <f t="shared" si="281"/>
        <v/>
      </c>
      <c r="AB380" t="str">
        <f t="shared" si="282"/>
        <v/>
      </c>
      <c r="AC380" t="str">
        <f t="shared" si="283"/>
        <v/>
      </c>
      <c r="AD380" t="str">
        <f t="shared" si="284"/>
        <v/>
      </c>
      <c r="AE380" t="str">
        <f t="shared" si="285"/>
        <v/>
      </c>
      <c r="AF380" t="str">
        <f t="shared" si="286"/>
        <v/>
      </c>
      <c r="AG380" t="str">
        <f t="shared" si="287"/>
        <v/>
      </c>
      <c r="AH380" t="str">
        <f t="shared" si="288"/>
        <v/>
      </c>
      <c r="AI380" t="str">
        <f t="shared" si="289"/>
        <v/>
      </c>
      <c r="AJ380" t="str">
        <f t="shared" si="290"/>
        <v/>
      </c>
      <c r="AK380" t="str">
        <f t="shared" si="291"/>
        <v/>
      </c>
      <c r="AL380" t="str">
        <f t="shared" si="292"/>
        <v/>
      </c>
      <c r="AM380" t="str">
        <f t="shared" si="293"/>
        <v/>
      </c>
      <c r="AN380" t="str">
        <f t="shared" si="294"/>
        <v/>
      </c>
      <c r="AO380" t="str">
        <f t="shared" si="295"/>
        <v/>
      </c>
      <c r="AP380" t="str">
        <f t="shared" si="296"/>
        <v/>
      </c>
      <c r="AQ380" t="str">
        <f t="shared" si="297"/>
        <v/>
      </c>
      <c r="AR380" t="str">
        <f t="shared" si="298"/>
        <v/>
      </c>
      <c r="AS380" t="str">
        <f t="shared" si="299"/>
        <v/>
      </c>
      <c r="AT380" t="str">
        <f t="shared" si="300"/>
        <v/>
      </c>
      <c r="AU380" t="str">
        <f t="shared" si="301"/>
        <v/>
      </c>
      <c r="AV380" t="str">
        <f t="shared" si="302"/>
        <v/>
      </c>
      <c r="AW380" t="str">
        <f t="shared" si="303"/>
        <v/>
      </c>
      <c r="AX380" t="str">
        <f t="shared" si="304"/>
        <v>Ellátásilánc menedzsment (, otthonról web)</v>
      </c>
      <c r="AY380" s="2">
        <v>306</v>
      </c>
      <c r="AZ380" s="2">
        <v>7</v>
      </c>
      <c r="BA380" s="18">
        <f>VLOOKUP(AY380,segéd!$F$9:$G$38,2,FALSE)</f>
        <v>46087</v>
      </c>
      <c r="BB380" s="2" t="str">
        <f>VLOOKUP(AZ380,segéd!$F$1:$G$7,2,FALSE)</f>
        <v>18.45-20.15</v>
      </c>
      <c r="BC380" t="s">
        <v>2249</v>
      </c>
      <c r="BD380" t="s">
        <v>187</v>
      </c>
      <c r="BE380" t="s">
        <v>175</v>
      </c>
      <c r="BF380" s="19" t="s">
        <v>484</v>
      </c>
      <c r="BH380" s="19" t="s">
        <v>485</v>
      </c>
      <c r="BI380" s="30" t="s">
        <v>2256</v>
      </c>
      <c r="BJ380" s="2">
        <f t="shared" si="305"/>
        <v>4</v>
      </c>
      <c r="BK380" s="2">
        <f>IF(BF380="","",VLOOKUP(BC380,segéd!O:P,2,FALSE))</f>
        <v>4</v>
      </c>
      <c r="BL380" s="2" t="str">
        <f>IF(BG380="","",VLOOKUP(BC380,segéd!T:U,2,FALSE))</f>
        <v/>
      </c>
      <c r="BN380" s="2"/>
      <c r="BO380" s="2"/>
      <c r="BP380" s="2">
        <v>4</v>
      </c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H380" s="2"/>
      <c r="CI380" s="2"/>
      <c r="CJ380" s="2"/>
      <c r="CK380" s="2"/>
      <c r="CL380" s="2"/>
      <c r="CM380" s="2"/>
      <c r="CN380" s="2"/>
      <c r="CO380" s="2"/>
      <c r="CP380" s="2"/>
      <c r="CR380" s="2"/>
      <c r="CS380" s="2"/>
      <c r="CT380" s="2"/>
      <c r="CU380" s="2"/>
      <c r="CV380" s="2"/>
      <c r="CY380" s="2"/>
    </row>
    <row r="381" spans="1:105" x14ac:dyDescent="0.3">
      <c r="A381" t="str">
        <f t="shared" si="255"/>
        <v>3067</v>
      </c>
      <c r="B381" t="str">
        <f t="shared" si="256"/>
        <v xml:space="preserve">Matematika II. (web) </v>
      </c>
      <c r="C381" t="str">
        <f t="shared" si="257"/>
        <v>5013067</v>
      </c>
      <c r="D381" t="str">
        <f t="shared" si="258"/>
        <v>Matematika II. (web) 111</v>
      </c>
      <c r="E381" t="str">
        <f t="shared" si="259"/>
        <v>Brunner Zsuzsanna3067</v>
      </c>
      <c r="F381" s="24" t="str">
        <f t="shared" si="260"/>
        <v>Matematika II. (Tb. 501, web)</v>
      </c>
      <c r="G381" t="str">
        <f t="shared" si="261"/>
        <v/>
      </c>
      <c r="H381" t="str">
        <f t="shared" si="262"/>
        <v/>
      </c>
      <c r="I381" t="str">
        <f t="shared" si="263"/>
        <v/>
      </c>
      <c r="J381" t="str">
        <f t="shared" si="264"/>
        <v/>
      </c>
      <c r="K381" t="str">
        <f t="shared" si="265"/>
        <v/>
      </c>
      <c r="L381" t="str">
        <f t="shared" si="266"/>
        <v/>
      </c>
      <c r="M381" t="str">
        <f t="shared" si="267"/>
        <v/>
      </c>
      <c r="N381" t="str">
        <f t="shared" si="268"/>
        <v/>
      </c>
      <c r="O381" t="str">
        <f t="shared" si="269"/>
        <v/>
      </c>
      <c r="P381" t="str">
        <f t="shared" si="270"/>
        <v/>
      </c>
      <c r="Q381" t="str">
        <f t="shared" si="271"/>
        <v/>
      </c>
      <c r="R381" t="str">
        <f t="shared" si="272"/>
        <v/>
      </c>
      <c r="S381" t="str">
        <f t="shared" si="273"/>
        <v/>
      </c>
      <c r="T381" t="str">
        <f t="shared" si="274"/>
        <v/>
      </c>
      <c r="U381" t="str">
        <f t="shared" si="275"/>
        <v/>
      </c>
      <c r="V381" t="str">
        <f t="shared" si="276"/>
        <v/>
      </c>
      <c r="W381" t="str">
        <f t="shared" si="277"/>
        <v/>
      </c>
      <c r="X381" t="str">
        <f t="shared" si="278"/>
        <v/>
      </c>
      <c r="Y381" t="str">
        <f t="shared" si="279"/>
        <v>Matematika II. (, web)</v>
      </c>
      <c r="Z381" t="str">
        <f t="shared" si="280"/>
        <v/>
      </c>
      <c r="AA381" t="str">
        <f t="shared" si="281"/>
        <v/>
      </c>
      <c r="AB381" t="str">
        <f t="shared" si="282"/>
        <v>3067</v>
      </c>
      <c r="AC381" t="str">
        <f t="shared" si="283"/>
        <v>3067</v>
      </c>
      <c r="AD381" t="str">
        <f t="shared" si="284"/>
        <v/>
      </c>
      <c r="AE381" t="str">
        <f t="shared" si="285"/>
        <v/>
      </c>
      <c r="AF381" t="str">
        <f t="shared" si="286"/>
        <v/>
      </c>
      <c r="AG381" t="str">
        <f t="shared" si="287"/>
        <v/>
      </c>
      <c r="AH381" t="str">
        <f t="shared" si="288"/>
        <v/>
      </c>
      <c r="AI381" t="str">
        <f t="shared" si="289"/>
        <v/>
      </c>
      <c r="AJ381" t="str">
        <f t="shared" si="290"/>
        <v/>
      </c>
      <c r="AK381" t="str">
        <f t="shared" si="291"/>
        <v/>
      </c>
      <c r="AL381" t="str">
        <f t="shared" si="292"/>
        <v/>
      </c>
      <c r="AM381" t="str">
        <f t="shared" si="293"/>
        <v/>
      </c>
      <c r="AN381" t="str">
        <f t="shared" si="294"/>
        <v/>
      </c>
      <c r="AO381" t="str">
        <f t="shared" si="295"/>
        <v/>
      </c>
      <c r="AP381" t="str">
        <f t="shared" si="296"/>
        <v/>
      </c>
      <c r="AQ381" t="str">
        <f t="shared" si="297"/>
        <v/>
      </c>
      <c r="AR381" t="str">
        <f t="shared" si="298"/>
        <v/>
      </c>
      <c r="AS381" t="str">
        <f t="shared" si="299"/>
        <v/>
      </c>
      <c r="AT381" t="str">
        <f t="shared" si="300"/>
        <v/>
      </c>
      <c r="AU381" t="str">
        <f t="shared" si="301"/>
        <v/>
      </c>
      <c r="AV381" t="str">
        <f t="shared" si="302"/>
        <v/>
      </c>
      <c r="AW381" t="str">
        <f t="shared" si="303"/>
        <v/>
      </c>
      <c r="AX381" t="str">
        <f t="shared" si="304"/>
        <v>Matematika II. (501, web)</v>
      </c>
      <c r="AY381" s="2">
        <v>306</v>
      </c>
      <c r="AZ381" s="2">
        <v>7</v>
      </c>
      <c r="BA381" s="18">
        <f>VLOOKUP(AY381,segéd!$F$9:$G$38,2,FALSE)</f>
        <v>46087</v>
      </c>
      <c r="BB381" s="2" t="str">
        <f>VLOOKUP(AZ381,segéd!$F$1:$G$7,2,FALSE)</f>
        <v>18.45-20.15</v>
      </c>
      <c r="BC381" t="s">
        <v>77</v>
      </c>
      <c r="BD381" s="20" t="s">
        <v>20</v>
      </c>
      <c r="BE381" t="s">
        <v>164</v>
      </c>
      <c r="BG381" s="2">
        <v>501</v>
      </c>
      <c r="BH381" s="2" t="s">
        <v>66</v>
      </c>
      <c r="BI381" s="30" t="s">
        <v>1938</v>
      </c>
      <c r="BJ381" s="2">
        <f t="shared" si="305"/>
        <v>111</v>
      </c>
      <c r="BK381" s="2" t="str">
        <f>IF(BF381="","",VLOOKUP(BC381,segéd!O:P,2,FALSE))</f>
        <v/>
      </c>
      <c r="BL381" s="2">
        <f>IF(BG381="","",VLOOKUP(BC381,segéd!T:U,2,FALSE))</f>
        <v>111</v>
      </c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G381" s="2">
        <v>59</v>
      </c>
      <c r="CH381" s="2">
        <v>57</v>
      </c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Y381" s="2"/>
    </row>
    <row r="382" spans="1:105" x14ac:dyDescent="0.3">
      <c r="A382" t="str">
        <f t="shared" si="255"/>
        <v>otthon3067</v>
      </c>
      <c r="B382" t="str">
        <f t="shared" si="256"/>
        <v>Nyelvi záróvizsga felkészítő (otthonról web) 14</v>
      </c>
      <c r="C382" t="str">
        <f t="shared" si="257"/>
        <v>otthon3067</v>
      </c>
      <c r="D382" t="str">
        <f t="shared" si="258"/>
        <v>Nyelvi záróvizsga felkészítő (otthonról web) 15</v>
      </c>
      <c r="E382" t="str">
        <f t="shared" si="259"/>
        <v>Balog Mónika3067</v>
      </c>
      <c r="F382" s="24" t="str">
        <f t="shared" si="260"/>
        <v>Nyelvi záróvizsga felkészítő (Bp. otthonTb. otthon, otthonról web)</v>
      </c>
      <c r="G382" t="str">
        <f t="shared" si="261"/>
        <v/>
      </c>
      <c r="H382" t="str">
        <f t="shared" si="262"/>
        <v/>
      </c>
      <c r="I382" t="str">
        <f t="shared" si="263"/>
        <v/>
      </c>
      <c r="J382" t="str">
        <f t="shared" si="264"/>
        <v/>
      </c>
      <c r="K382" t="str">
        <f t="shared" si="265"/>
        <v/>
      </c>
      <c r="L382" t="str">
        <f t="shared" si="266"/>
        <v/>
      </c>
      <c r="M382" t="str">
        <f t="shared" si="267"/>
        <v/>
      </c>
      <c r="N382" t="str">
        <f t="shared" si="268"/>
        <v/>
      </c>
      <c r="O382" t="str">
        <f t="shared" si="269"/>
        <v/>
      </c>
      <c r="P382" t="str">
        <f t="shared" si="270"/>
        <v/>
      </c>
      <c r="Q382" t="str">
        <f t="shared" si="271"/>
        <v/>
      </c>
      <c r="R382" t="str">
        <f t="shared" si="272"/>
        <v/>
      </c>
      <c r="S382" t="str">
        <f t="shared" si="273"/>
        <v/>
      </c>
      <c r="T382" t="str">
        <f t="shared" si="274"/>
        <v>3067</v>
      </c>
      <c r="U382" t="str">
        <f t="shared" si="275"/>
        <v>3067</v>
      </c>
      <c r="V382" t="str">
        <f t="shared" si="276"/>
        <v>3067</v>
      </c>
      <c r="W382" t="str">
        <f t="shared" si="277"/>
        <v>3067</v>
      </c>
      <c r="X382" t="str">
        <f t="shared" si="278"/>
        <v>3067</v>
      </c>
      <c r="Y382" t="str">
        <f t="shared" si="279"/>
        <v>Nyelvi záróvizsga felkészítő (otthon, otthonról web)</v>
      </c>
      <c r="Z382" t="str">
        <f t="shared" si="280"/>
        <v/>
      </c>
      <c r="AA382" t="str">
        <f t="shared" si="281"/>
        <v/>
      </c>
      <c r="AB382" t="str">
        <f t="shared" si="282"/>
        <v/>
      </c>
      <c r="AC382" t="str">
        <f t="shared" si="283"/>
        <v/>
      </c>
      <c r="AD382" t="str">
        <f t="shared" si="284"/>
        <v/>
      </c>
      <c r="AE382" t="str">
        <f t="shared" si="285"/>
        <v/>
      </c>
      <c r="AF382" t="str">
        <f t="shared" si="286"/>
        <v/>
      </c>
      <c r="AG382" t="str">
        <f t="shared" si="287"/>
        <v/>
      </c>
      <c r="AH382" t="str">
        <f t="shared" si="288"/>
        <v/>
      </c>
      <c r="AI382" t="str">
        <f t="shared" si="289"/>
        <v/>
      </c>
      <c r="AJ382" t="str">
        <f t="shared" si="290"/>
        <v/>
      </c>
      <c r="AK382" t="str">
        <f t="shared" si="291"/>
        <v/>
      </c>
      <c r="AL382" t="str">
        <f t="shared" si="292"/>
        <v/>
      </c>
      <c r="AM382" t="str">
        <f t="shared" si="293"/>
        <v>3067</v>
      </c>
      <c r="AN382" t="str">
        <f t="shared" si="294"/>
        <v>3067</v>
      </c>
      <c r="AO382" t="str">
        <f t="shared" si="295"/>
        <v>3067</v>
      </c>
      <c r="AP382" t="str">
        <f t="shared" si="296"/>
        <v>3067</v>
      </c>
      <c r="AQ382" t="str">
        <f t="shared" si="297"/>
        <v>3067</v>
      </c>
      <c r="AR382" t="str">
        <f t="shared" si="298"/>
        <v/>
      </c>
      <c r="AS382" t="str">
        <f t="shared" si="299"/>
        <v/>
      </c>
      <c r="AT382" t="str">
        <f t="shared" si="300"/>
        <v/>
      </c>
      <c r="AU382" t="str">
        <f t="shared" si="301"/>
        <v/>
      </c>
      <c r="AV382" t="str">
        <f t="shared" si="302"/>
        <v/>
      </c>
      <c r="AW382" t="str">
        <f t="shared" si="303"/>
        <v/>
      </c>
      <c r="AX382" t="str">
        <f t="shared" si="304"/>
        <v>Nyelvi záróvizsga felkészítő (otthon, otthonról web)</v>
      </c>
      <c r="AY382" s="2">
        <v>306</v>
      </c>
      <c r="AZ382" s="2">
        <v>7</v>
      </c>
      <c r="BA382" s="18">
        <f>VLOOKUP(AY382,segéd!$F$9:$G$38,2,FALSE)</f>
        <v>46087</v>
      </c>
      <c r="BB382" s="2" t="str">
        <f>VLOOKUP(AZ382,segéd!$F$1:$G$7,2,FALSE)</f>
        <v>18.45-20.15</v>
      </c>
      <c r="BC382" t="s">
        <v>1598</v>
      </c>
      <c r="BD382" t="s">
        <v>85</v>
      </c>
      <c r="BE382" t="s">
        <v>167</v>
      </c>
      <c r="BF382" s="19" t="s">
        <v>484</v>
      </c>
      <c r="BG382" s="2" t="s">
        <v>484</v>
      </c>
      <c r="BH382" s="2" t="s">
        <v>485</v>
      </c>
      <c r="BI382" s="30" t="s">
        <v>2047</v>
      </c>
      <c r="BJ382" s="2">
        <f t="shared" si="305"/>
        <v>29</v>
      </c>
      <c r="BK382" s="2">
        <f>IF(BF382="","",VLOOKUP(BC382,segéd!O:P,2,FALSE))</f>
        <v>14</v>
      </c>
      <c r="BL382" s="2">
        <f>IF(BG382="","",VLOOKUP(BC382,segéd!T:U,2,FALSE))</f>
        <v>15</v>
      </c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>
        <v>1</v>
      </c>
      <c r="CA382" s="2">
        <v>1</v>
      </c>
      <c r="CB382" s="2">
        <v>1</v>
      </c>
      <c r="CC382" s="2">
        <v>1</v>
      </c>
      <c r="CD382" s="2">
        <v>1</v>
      </c>
      <c r="CE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>
        <v>1</v>
      </c>
      <c r="CS382" s="2">
        <v>1</v>
      </c>
      <c r="CT382" s="2">
        <v>1</v>
      </c>
      <c r="CU382" s="2">
        <v>1</v>
      </c>
      <c r="CV382" s="2">
        <v>1</v>
      </c>
      <c r="CY382" s="2"/>
    </row>
    <row r="383" spans="1:105" x14ac:dyDescent="0.3">
      <c r="A383" t="str">
        <f t="shared" si="255"/>
        <v>3067</v>
      </c>
      <c r="B383" t="str">
        <f t="shared" si="256"/>
        <v xml:space="preserve">Tribológia (web) </v>
      </c>
      <c r="C383" t="str">
        <f t="shared" si="257"/>
        <v>4043067</v>
      </c>
      <c r="D383" t="str">
        <f t="shared" si="258"/>
        <v>Tribológia (web) 6</v>
      </c>
      <c r="E383" t="str">
        <f t="shared" si="259"/>
        <v>Szamosi Barna3067</v>
      </c>
      <c r="F383" s="24" t="str">
        <f t="shared" si="260"/>
        <v>Tribológia (Tb. 404, web)</v>
      </c>
      <c r="G383" t="str">
        <f t="shared" si="261"/>
        <v/>
      </c>
      <c r="H383" t="str">
        <f t="shared" si="262"/>
        <v/>
      </c>
      <c r="I383" t="str">
        <f t="shared" si="263"/>
        <v/>
      </c>
      <c r="J383" t="str">
        <f t="shared" si="264"/>
        <v/>
      </c>
      <c r="K383" t="str">
        <f t="shared" si="265"/>
        <v/>
      </c>
      <c r="L383" t="str">
        <f t="shared" si="266"/>
        <v/>
      </c>
      <c r="M383" t="str">
        <f t="shared" si="267"/>
        <v/>
      </c>
      <c r="N383" t="str">
        <f t="shared" si="268"/>
        <v/>
      </c>
      <c r="O383" t="str">
        <f t="shared" si="269"/>
        <v/>
      </c>
      <c r="P383" t="str">
        <f t="shared" si="270"/>
        <v/>
      </c>
      <c r="Q383" t="str">
        <f t="shared" si="271"/>
        <v/>
      </c>
      <c r="R383" t="str">
        <f t="shared" si="272"/>
        <v/>
      </c>
      <c r="S383" t="str">
        <f t="shared" si="273"/>
        <v/>
      </c>
      <c r="T383" t="str">
        <f t="shared" si="274"/>
        <v/>
      </c>
      <c r="U383" t="str">
        <f t="shared" si="275"/>
        <v/>
      </c>
      <c r="V383" t="str">
        <f t="shared" si="276"/>
        <v/>
      </c>
      <c r="W383" t="str">
        <f t="shared" si="277"/>
        <v/>
      </c>
      <c r="X383" t="str">
        <f t="shared" si="278"/>
        <v/>
      </c>
      <c r="Y383" t="str">
        <f t="shared" si="279"/>
        <v>Tribológia (, web)</v>
      </c>
      <c r="Z383" t="str">
        <f t="shared" si="280"/>
        <v/>
      </c>
      <c r="AA383" t="str">
        <f t="shared" si="281"/>
        <v/>
      </c>
      <c r="AB383" t="str">
        <f t="shared" si="282"/>
        <v/>
      </c>
      <c r="AC383" t="str">
        <f t="shared" si="283"/>
        <v/>
      </c>
      <c r="AD383" t="str">
        <f t="shared" si="284"/>
        <v/>
      </c>
      <c r="AE383" t="str">
        <f t="shared" si="285"/>
        <v/>
      </c>
      <c r="AF383" t="str">
        <f t="shared" si="286"/>
        <v/>
      </c>
      <c r="AG383" t="str">
        <f t="shared" si="287"/>
        <v/>
      </c>
      <c r="AH383" t="str">
        <f t="shared" si="288"/>
        <v/>
      </c>
      <c r="AI383" t="str">
        <f t="shared" si="289"/>
        <v/>
      </c>
      <c r="AJ383" t="str">
        <f t="shared" si="290"/>
        <v/>
      </c>
      <c r="AK383" t="str">
        <f t="shared" si="291"/>
        <v/>
      </c>
      <c r="AL383" t="str">
        <f t="shared" si="292"/>
        <v/>
      </c>
      <c r="AM383" t="str">
        <f t="shared" si="293"/>
        <v/>
      </c>
      <c r="AN383" t="str">
        <f t="shared" si="294"/>
        <v/>
      </c>
      <c r="AO383" t="str">
        <f t="shared" si="295"/>
        <v/>
      </c>
      <c r="AP383" t="str">
        <f t="shared" si="296"/>
        <v/>
      </c>
      <c r="AQ383" t="str">
        <f t="shared" si="297"/>
        <v/>
      </c>
      <c r="AR383" t="str">
        <f t="shared" si="298"/>
        <v/>
      </c>
      <c r="AS383" t="str">
        <f t="shared" si="299"/>
        <v/>
      </c>
      <c r="AT383" t="str">
        <f t="shared" si="300"/>
        <v/>
      </c>
      <c r="AU383" t="str">
        <f t="shared" si="301"/>
        <v>3067</v>
      </c>
      <c r="AV383" t="str">
        <f t="shared" si="302"/>
        <v/>
      </c>
      <c r="AW383" t="str">
        <f t="shared" si="303"/>
        <v/>
      </c>
      <c r="AX383" t="str">
        <f t="shared" si="304"/>
        <v>Tribológia (404, web)</v>
      </c>
      <c r="AY383" s="2">
        <v>306</v>
      </c>
      <c r="AZ383" s="2">
        <v>7</v>
      </c>
      <c r="BA383" s="18">
        <f>VLOOKUP(AY383,segéd!$F$9:$G$38,2,FALSE)</f>
        <v>46087</v>
      </c>
      <c r="BB383" s="2" t="str">
        <f>VLOOKUP(AZ383,segéd!$F$1:$G$7,2,FALSE)</f>
        <v>18.45-20.15</v>
      </c>
      <c r="BC383" t="s">
        <v>407</v>
      </c>
      <c r="BD383" s="20" t="s">
        <v>304</v>
      </c>
      <c r="BE383" t="s">
        <v>164</v>
      </c>
      <c r="BG383" s="2">
        <v>404</v>
      </c>
      <c r="BH383" s="2" t="s">
        <v>66</v>
      </c>
      <c r="BI383" s="30" t="s">
        <v>1953</v>
      </c>
      <c r="BJ383" s="2">
        <f t="shared" si="305"/>
        <v>6</v>
      </c>
      <c r="BK383" s="2" t="str">
        <f>IF(BF383="","",VLOOKUP(BC383,segéd!O:P,2,FALSE))</f>
        <v/>
      </c>
      <c r="BL383" s="2">
        <f>IF(BG383="","",VLOOKUP(BC383,segéd!T:U,2,FALSE))</f>
        <v>6</v>
      </c>
      <c r="BM383" s="2"/>
      <c r="BN383" s="2"/>
      <c r="BO383" s="2"/>
      <c r="BP383" s="2"/>
      <c r="BQ383" s="2"/>
      <c r="BR383" s="2"/>
      <c r="BS383" s="2"/>
      <c r="BT383" s="2"/>
      <c r="BU383" s="2"/>
      <c r="CA383" s="2"/>
      <c r="CD383" s="2"/>
      <c r="CE383" s="2"/>
      <c r="CF383" s="19"/>
      <c r="CG383" s="2"/>
      <c r="CP383" s="2"/>
      <c r="CQ383" s="2"/>
      <c r="CR383" s="2"/>
      <c r="CS383" s="2"/>
      <c r="CU383" s="2"/>
      <c r="CV383" s="2"/>
      <c r="CZ383" s="2">
        <v>9</v>
      </c>
      <c r="DA383" s="19"/>
    </row>
    <row r="384" spans="1:105" x14ac:dyDescent="0.3">
      <c r="A384" t="str">
        <f t="shared" si="255"/>
        <v>3071</v>
      </c>
      <c r="B384" t="str">
        <f t="shared" si="256"/>
        <v xml:space="preserve">Folyamatok fejlesztése - Lean (web) </v>
      </c>
      <c r="C384" t="str">
        <f t="shared" si="257"/>
        <v>2173071</v>
      </c>
      <c r="D384" t="str">
        <f t="shared" si="258"/>
        <v>Folyamatok fejlesztése - Lean (web) 17</v>
      </c>
      <c r="E384" t="str">
        <f t="shared" si="259"/>
        <v>Böröczki Ágoston3071</v>
      </c>
      <c r="F384" s="24" t="str">
        <f t="shared" si="260"/>
        <v>Folyamatok fejlesztése - Lean (Tb. 217, web)</v>
      </c>
      <c r="G384" t="str">
        <f t="shared" si="261"/>
        <v/>
      </c>
      <c r="H384" t="str">
        <f t="shared" si="262"/>
        <v/>
      </c>
      <c r="I384" t="str">
        <f t="shared" si="263"/>
        <v/>
      </c>
      <c r="J384" t="str">
        <f t="shared" si="264"/>
        <v/>
      </c>
      <c r="K384" t="str">
        <f t="shared" si="265"/>
        <v/>
      </c>
      <c r="L384" t="str">
        <f t="shared" si="266"/>
        <v/>
      </c>
      <c r="M384" t="str">
        <f t="shared" si="267"/>
        <v/>
      </c>
      <c r="N384" t="str">
        <f t="shared" si="268"/>
        <v/>
      </c>
      <c r="O384" t="str">
        <f t="shared" si="269"/>
        <v/>
      </c>
      <c r="P384" t="str">
        <f t="shared" si="270"/>
        <v/>
      </c>
      <c r="Q384" t="str">
        <f t="shared" si="271"/>
        <v/>
      </c>
      <c r="R384" t="str">
        <f t="shared" si="272"/>
        <v/>
      </c>
      <c r="S384" t="str">
        <f t="shared" si="273"/>
        <v/>
      </c>
      <c r="T384" t="str">
        <f t="shared" si="274"/>
        <v/>
      </c>
      <c r="U384" t="str">
        <f t="shared" si="275"/>
        <v/>
      </c>
      <c r="V384" t="str">
        <f t="shared" si="276"/>
        <v/>
      </c>
      <c r="W384" t="str">
        <f t="shared" si="277"/>
        <v/>
      </c>
      <c r="X384" t="str">
        <f t="shared" si="278"/>
        <v/>
      </c>
      <c r="Y384" t="str">
        <f t="shared" si="279"/>
        <v>Folyamatok fejlesztése - Lean (, web)</v>
      </c>
      <c r="Z384" t="str">
        <f t="shared" si="280"/>
        <v/>
      </c>
      <c r="AA384" t="str">
        <f t="shared" si="281"/>
        <v/>
      </c>
      <c r="AB384" t="str">
        <f t="shared" si="282"/>
        <v/>
      </c>
      <c r="AC384" t="str">
        <f t="shared" si="283"/>
        <v/>
      </c>
      <c r="AD384" t="str">
        <f t="shared" si="284"/>
        <v/>
      </c>
      <c r="AE384" t="str">
        <f t="shared" si="285"/>
        <v/>
      </c>
      <c r="AF384" t="str">
        <f t="shared" si="286"/>
        <v/>
      </c>
      <c r="AG384" t="str">
        <f t="shared" si="287"/>
        <v/>
      </c>
      <c r="AH384" t="str">
        <f t="shared" si="288"/>
        <v/>
      </c>
      <c r="AI384" t="str">
        <f t="shared" si="289"/>
        <v/>
      </c>
      <c r="AJ384" t="str">
        <f t="shared" si="290"/>
        <v/>
      </c>
      <c r="AK384" t="str">
        <f t="shared" si="291"/>
        <v/>
      </c>
      <c r="AL384" t="str">
        <f t="shared" si="292"/>
        <v/>
      </c>
      <c r="AM384" t="str">
        <f t="shared" si="293"/>
        <v/>
      </c>
      <c r="AN384" t="str">
        <f t="shared" si="294"/>
        <v/>
      </c>
      <c r="AO384" t="str">
        <f t="shared" si="295"/>
        <v/>
      </c>
      <c r="AP384" t="str">
        <f t="shared" si="296"/>
        <v/>
      </c>
      <c r="AQ384" t="str">
        <f t="shared" si="297"/>
        <v/>
      </c>
      <c r="AR384" t="str">
        <f t="shared" si="298"/>
        <v>3071</v>
      </c>
      <c r="AS384" t="str">
        <f t="shared" si="299"/>
        <v/>
      </c>
      <c r="AT384" t="str">
        <f t="shared" si="300"/>
        <v/>
      </c>
      <c r="AU384" t="str">
        <f t="shared" si="301"/>
        <v/>
      </c>
      <c r="AV384" t="str">
        <f t="shared" si="302"/>
        <v/>
      </c>
      <c r="AW384" t="str">
        <f t="shared" si="303"/>
        <v/>
      </c>
      <c r="AX384" t="str">
        <f t="shared" si="304"/>
        <v>Folyamatok fejlesztése - Lean (217, web)</v>
      </c>
      <c r="AY384" s="2">
        <v>307</v>
      </c>
      <c r="AZ384" s="2">
        <v>1</v>
      </c>
      <c r="BA384" s="18">
        <f>VLOOKUP(AY384,segéd!$F$9:$G$38,2,FALSE)</f>
        <v>46088</v>
      </c>
      <c r="BB384" s="2" t="str">
        <f>VLOOKUP(AZ384,segéd!$F$1:$G$7,2,FALSE)</f>
        <v>8.00-9.30</v>
      </c>
      <c r="BC384" t="s">
        <v>119</v>
      </c>
      <c r="BD384" t="s">
        <v>181</v>
      </c>
      <c r="BE384" t="s">
        <v>164</v>
      </c>
      <c r="BG384" s="2">
        <v>217</v>
      </c>
      <c r="BH384" s="2" t="s">
        <v>66</v>
      </c>
      <c r="BI384" s="30" t="s">
        <v>1934</v>
      </c>
      <c r="BJ384" s="2">
        <f t="shared" si="305"/>
        <v>17</v>
      </c>
      <c r="BK384" s="2" t="str">
        <f>IF(BF384="","",VLOOKUP(BC384,segéd!O:P,2,FALSE))</f>
        <v/>
      </c>
      <c r="BL384" s="2">
        <f>IF(BG384="","",VLOOKUP(BC384,segéd!T:U,2,FALSE))</f>
        <v>17</v>
      </c>
      <c r="BM384" s="2"/>
      <c r="BN384" s="2"/>
      <c r="BO384" s="2"/>
      <c r="BP384" s="2"/>
      <c r="BQ384" s="2"/>
      <c r="BR384" s="2"/>
      <c r="BS384" s="2"/>
      <c r="BT384" s="2"/>
      <c r="BU384" s="2"/>
      <c r="BZ384" s="2"/>
      <c r="CA384" s="2"/>
      <c r="CD384" s="2"/>
      <c r="CE384" s="2"/>
      <c r="CF384" s="19"/>
      <c r="CG384" s="2"/>
      <c r="CH384" s="2"/>
      <c r="CI384" s="2"/>
      <c r="CJ384" s="2"/>
      <c r="CP384" s="2"/>
      <c r="CR384" s="2"/>
      <c r="CS384" s="2"/>
      <c r="CU384" s="2"/>
      <c r="CV384" s="2"/>
      <c r="CW384" s="2">
        <v>16</v>
      </c>
    </row>
    <row r="385" spans="1:105" x14ac:dyDescent="0.3">
      <c r="A385" t="str">
        <f t="shared" si="255"/>
        <v>3071</v>
      </c>
      <c r="B385" t="str">
        <f t="shared" si="256"/>
        <v xml:space="preserve">Idegen nyelv II. </v>
      </c>
      <c r="C385" t="str">
        <f t="shared" si="257"/>
        <v>2133071</v>
      </c>
      <c r="D385" t="str">
        <f t="shared" si="258"/>
        <v>Idegen nyelv II. 4</v>
      </c>
      <c r="E385" t="str">
        <f t="shared" si="259"/>
        <v>Krupánszkyné Léhárt Marianna3071</v>
      </c>
      <c r="F385" s="24" t="str">
        <f t="shared" si="260"/>
        <v>Idegen nyelv II. (Tb. 213)</v>
      </c>
      <c r="G385" t="str">
        <f t="shared" si="261"/>
        <v/>
      </c>
      <c r="H385" t="str">
        <f t="shared" si="262"/>
        <v/>
      </c>
      <c r="I385" t="str">
        <f t="shared" si="263"/>
        <v/>
      </c>
      <c r="J385" t="str">
        <f t="shared" si="264"/>
        <v/>
      </c>
      <c r="K385" t="str">
        <f t="shared" si="265"/>
        <v/>
      </c>
      <c r="L385" t="str">
        <f t="shared" si="266"/>
        <v/>
      </c>
      <c r="M385" t="str">
        <f t="shared" si="267"/>
        <v/>
      </c>
      <c r="N385" t="str">
        <f t="shared" si="268"/>
        <v/>
      </c>
      <c r="O385" t="str">
        <f t="shared" si="269"/>
        <v/>
      </c>
      <c r="P385" t="str">
        <f t="shared" si="270"/>
        <v/>
      </c>
      <c r="Q385" t="str">
        <f t="shared" si="271"/>
        <v/>
      </c>
      <c r="R385" t="str">
        <f t="shared" si="272"/>
        <v/>
      </c>
      <c r="S385" t="str">
        <f t="shared" si="273"/>
        <v/>
      </c>
      <c r="T385" t="str">
        <f t="shared" si="274"/>
        <v/>
      </c>
      <c r="U385" t="str">
        <f t="shared" si="275"/>
        <v/>
      </c>
      <c r="V385" t="str">
        <f t="shared" si="276"/>
        <v/>
      </c>
      <c r="W385" t="str">
        <f t="shared" si="277"/>
        <v/>
      </c>
      <c r="X385" t="str">
        <f t="shared" si="278"/>
        <v/>
      </c>
      <c r="Y385" t="str">
        <f t="shared" si="279"/>
        <v>Idegen nyelv II. ()</v>
      </c>
      <c r="Z385" t="str">
        <f t="shared" si="280"/>
        <v/>
      </c>
      <c r="AA385" t="str">
        <f t="shared" si="281"/>
        <v>3071</v>
      </c>
      <c r="AB385" t="str">
        <f t="shared" si="282"/>
        <v/>
      </c>
      <c r="AC385" t="str">
        <f t="shared" si="283"/>
        <v/>
      </c>
      <c r="AD385" t="str">
        <f t="shared" si="284"/>
        <v/>
      </c>
      <c r="AE385" t="str">
        <f t="shared" si="285"/>
        <v/>
      </c>
      <c r="AF385" t="str">
        <f t="shared" si="286"/>
        <v/>
      </c>
      <c r="AG385" t="str">
        <f t="shared" si="287"/>
        <v/>
      </c>
      <c r="AH385" t="str">
        <f t="shared" si="288"/>
        <v/>
      </c>
      <c r="AI385" t="str">
        <f t="shared" si="289"/>
        <v/>
      </c>
      <c r="AJ385" t="str">
        <f t="shared" si="290"/>
        <v/>
      </c>
      <c r="AK385" t="str">
        <f t="shared" si="291"/>
        <v/>
      </c>
      <c r="AL385" t="str">
        <f t="shared" si="292"/>
        <v/>
      </c>
      <c r="AM385" t="str">
        <f t="shared" si="293"/>
        <v/>
      </c>
      <c r="AN385" t="str">
        <f t="shared" si="294"/>
        <v/>
      </c>
      <c r="AO385" t="str">
        <f t="shared" si="295"/>
        <v/>
      </c>
      <c r="AP385" t="str">
        <f t="shared" si="296"/>
        <v/>
      </c>
      <c r="AQ385" t="str">
        <f t="shared" si="297"/>
        <v/>
      </c>
      <c r="AR385" t="str">
        <f t="shared" si="298"/>
        <v/>
      </c>
      <c r="AS385" t="str">
        <f t="shared" si="299"/>
        <v/>
      </c>
      <c r="AT385" t="str">
        <f t="shared" si="300"/>
        <v/>
      </c>
      <c r="AU385" t="str">
        <f t="shared" si="301"/>
        <v/>
      </c>
      <c r="AV385" t="str">
        <f t="shared" si="302"/>
        <v/>
      </c>
      <c r="AW385" t="str">
        <f t="shared" si="303"/>
        <v/>
      </c>
      <c r="AX385" t="str">
        <f t="shared" si="304"/>
        <v>Idegen nyelv II. (213)</v>
      </c>
      <c r="AY385" s="2">
        <v>307</v>
      </c>
      <c r="AZ385" s="2">
        <v>1</v>
      </c>
      <c r="BA385" s="18">
        <f>VLOOKUP(AY385,segéd!$F$9:$G$38,2,FALSE)</f>
        <v>46088</v>
      </c>
      <c r="BB385" s="2" t="str">
        <f>VLOOKUP(AZ385,segéd!$F$1:$G$7,2,FALSE)</f>
        <v>8.00-9.30</v>
      </c>
      <c r="BC385" t="s">
        <v>319</v>
      </c>
      <c r="BD385" t="s">
        <v>307</v>
      </c>
      <c r="BE385" t="s">
        <v>88</v>
      </c>
      <c r="BG385" s="2">
        <v>213</v>
      </c>
      <c r="BJ385" s="2">
        <f t="shared" si="305"/>
        <v>4</v>
      </c>
      <c r="BK385" s="2" t="str">
        <f>IF(BF385="","",VLOOKUP(BC385,segéd!O:P,2,FALSE))</f>
        <v/>
      </c>
      <c r="BL385" s="2">
        <f>IF(BG385="","",VLOOKUP(BC385,segéd!T:U,2,FALSE))</f>
        <v>4</v>
      </c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>
        <v>11</v>
      </c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R385" s="2"/>
      <c r="CS385" s="2"/>
      <c r="CT385" s="2"/>
      <c r="CU385" s="2"/>
      <c r="CV385" s="2"/>
      <c r="CY385" s="2"/>
    </row>
    <row r="386" spans="1:105" x14ac:dyDescent="0.3">
      <c r="A386" t="str">
        <f t="shared" si="255"/>
        <v>2103071</v>
      </c>
      <c r="B386" t="str">
        <f t="shared" si="256"/>
        <v>Marketingkutatás, k. és piacel. (8.45-től, web) 7</v>
      </c>
      <c r="C386" t="str">
        <f t="shared" si="257"/>
        <v>3071</v>
      </c>
      <c r="D386" t="str">
        <f t="shared" si="258"/>
        <v xml:space="preserve">Marketingkutatás, k. és piacel. (8.45-től, web) </v>
      </c>
      <c r="E386" t="str">
        <f t="shared" si="259"/>
        <v>Duga Zsófia3071</v>
      </c>
      <c r="F386" s="24" t="str">
        <f t="shared" si="260"/>
        <v>Marketingkutatás, k. és piacel. (Bp. 210, 8.45-től, web)</v>
      </c>
      <c r="G386" t="str">
        <f t="shared" si="261"/>
        <v/>
      </c>
      <c r="H386" t="str">
        <f t="shared" si="262"/>
        <v/>
      </c>
      <c r="I386" t="str">
        <f t="shared" si="263"/>
        <v/>
      </c>
      <c r="J386" t="str">
        <f t="shared" si="264"/>
        <v>3071</v>
      </c>
      <c r="K386" t="str">
        <f t="shared" si="265"/>
        <v/>
      </c>
      <c r="L386" t="str">
        <f t="shared" si="266"/>
        <v/>
      </c>
      <c r="M386" t="str">
        <f t="shared" si="267"/>
        <v/>
      </c>
      <c r="N386" t="str">
        <f t="shared" si="268"/>
        <v/>
      </c>
      <c r="O386" t="str">
        <f t="shared" si="269"/>
        <v/>
      </c>
      <c r="P386" t="str">
        <f t="shared" si="270"/>
        <v/>
      </c>
      <c r="Q386" t="str">
        <f t="shared" si="271"/>
        <v/>
      </c>
      <c r="R386" t="str">
        <f t="shared" si="272"/>
        <v/>
      </c>
      <c r="S386" t="str">
        <f t="shared" si="273"/>
        <v/>
      </c>
      <c r="T386" t="str">
        <f t="shared" si="274"/>
        <v/>
      </c>
      <c r="U386" t="str">
        <f t="shared" si="275"/>
        <v/>
      </c>
      <c r="V386" t="str">
        <f t="shared" si="276"/>
        <v/>
      </c>
      <c r="W386" t="str">
        <f t="shared" si="277"/>
        <v/>
      </c>
      <c r="X386" t="str">
        <f t="shared" si="278"/>
        <v/>
      </c>
      <c r="Y386" t="str">
        <f t="shared" si="279"/>
        <v>Marketingkutatás, k. és piacel. (210, 8.45-től, web)</v>
      </c>
      <c r="Z386" t="str">
        <f t="shared" si="280"/>
        <v/>
      </c>
      <c r="AA386" t="str">
        <f t="shared" si="281"/>
        <v/>
      </c>
      <c r="AB386" t="str">
        <f t="shared" si="282"/>
        <v/>
      </c>
      <c r="AC386" t="str">
        <f t="shared" si="283"/>
        <v/>
      </c>
      <c r="AD386" t="str">
        <f t="shared" si="284"/>
        <v/>
      </c>
      <c r="AE386" t="str">
        <f t="shared" si="285"/>
        <v/>
      </c>
      <c r="AF386" t="str">
        <f t="shared" si="286"/>
        <v/>
      </c>
      <c r="AG386" t="str">
        <f t="shared" si="287"/>
        <v/>
      </c>
      <c r="AH386" t="str">
        <f t="shared" si="288"/>
        <v/>
      </c>
      <c r="AI386" t="str">
        <f t="shared" si="289"/>
        <v/>
      </c>
      <c r="AJ386" t="str">
        <f t="shared" si="290"/>
        <v/>
      </c>
      <c r="AK386" t="str">
        <f t="shared" si="291"/>
        <v/>
      </c>
      <c r="AL386" t="str">
        <f t="shared" si="292"/>
        <v/>
      </c>
      <c r="AM386" t="str">
        <f t="shared" si="293"/>
        <v/>
      </c>
      <c r="AN386" t="str">
        <f t="shared" si="294"/>
        <v/>
      </c>
      <c r="AO386" t="str">
        <f t="shared" si="295"/>
        <v/>
      </c>
      <c r="AP386" t="str">
        <f t="shared" si="296"/>
        <v/>
      </c>
      <c r="AQ386" t="str">
        <f t="shared" si="297"/>
        <v/>
      </c>
      <c r="AR386" t="str">
        <f t="shared" si="298"/>
        <v/>
      </c>
      <c r="AS386" t="str">
        <f t="shared" si="299"/>
        <v/>
      </c>
      <c r="AT386" t="str">
        <f t="shared" si="300"/>
        <v/>
      </c>
      <c r="AU386" t="str">
        <f t="shared" si="301"/>
        <v/>
      </c>
      <c r="AV386" t="str">
        <f t="shared" si="302"/>
        <v/>
      </c>
      <c r="AW386" t="str">
        <f t="shared" si="303"/>
        <v/>
      </c>
      <c r="AX386" t="str">
        <f t="shared" si="304"/>
        <v>Marketingkutatás, k. és piacel. (, 8.45-től, web)</v>
      </c>
      <c r="AY386" s="2">
        <v>307</v>
      </c>
      <c r="AZ386" s="2">
        <v>1</v>
      </c>
      <c r="BA386" s="18">
        <f>VLOOKUP(AY386,segéd!$F$9:$G$38,2,FALSE)</f>
        <v>46088</v>
      </c>
      <c r="BB386" s="2" t="s">
        <v>488</v>
      </c>
      <c r="BC386" t="s">
        <v>115</v>
      </c>
      <c r="BD386" t="s">
        <v>103</v>
      </c>
      <c r="BE386" t="s">
        <v>175</v>
      </c>
      <c r="BF386" s="19">
        <v>210</v>
      </c>
      <c r="BH386" s="2" t="s">
        <v>489</v>
      </c>
      <c r="BI386" s="30" t="s">
        <v>1964</v>
      </c>
      <c r="BJ386" s="2">
        <f t="shared" si="305"/>
        <v>7</v>
      </c>
      <c r="BK386" s="2">
        <f>IF(BF386="","",VLOOKUP(BC386,segéd!O:P,2,FALSE))</f>
        <v>7</v>
      </c>
      <c r="BL386" s="2" t="str">
        <f>IF(BG386="","",VLOOKUP(BC386,segéd!T:U,2,FALSE))</f>
        <v/>
      </c>
      <c r="BP386" s="19">
        <v>8</v>
      </c>
      <c r="BY386" s="2"/>
      <c r="CH386" s="2"/>
      <c r="CP386" s="2"/>
    </row>
    <row r="387" spans="1:105" x14ac:dyDescent="0.3">
      <c r="A387" t="str">
        <f t="shared" ref="A387:A450" si="306">CONCATENATE(BF387,AY387,AZ387)</f>
        <v>3071</v>
      </c>
      <c r="B387" t="str">
        <f t="shared" ref="B387:B450" si="307">CONCATENATE(BC387,IF(BH387="","",CONCATENATE(" (",BH387,")"))," ",BK387)</f>
        <v xml:space="preserve">Matematika II. (web) </v>
      </c>
      <c r="C387" t="str">
        <f t="shared" ref="C387:C450" si="308">CONCATENATE(BG387,AY387,AZ387)</f>
        <v>5013071</v>
      </c>
      <c r="D387" t="str">
        <f t="shared" ref="D387:D450" si="309">CONCATENATE(BC387,IF(BH387="","",CONCATENATE(" (",BH387,")"))," ",BL387)</f>
        <v>Matematika II. (web) 111</v>
      </c>
      <c r="E387" t="str">
        <f t="shared" ref="E387:E450" si="310">CONCATENATE(BD387,AY387,AZ387)</f>
        <v>Brunner Zsuzsanna3071</v>
      </c>
      <c r="F387" s="24" t="str">
        <f t="shared" ref="F387:F450" si="311">CONCATENATE(BC387," (",IF(OR(BF387="",BH387="Tb.-ről web",BH387="gépterem, Tb.-ről web"),"",CONCATENATE("Bp. ",BF387)),IF(OR(BG387="",BH387="Bp.-ről web",BH387="gépterem, Bp.-ről web"),"",CONCATENATE("Tb. ",BG387)),IF(BH387="","",CONCATENATE(", ",BH387)),")")</f>
        <v>Matematika II. (Tb. 501, web)</v>
      </c>
      <c r="G387" t="str">
        <f t="shared" ref="G387:G450" si="312">IF(BM387="","",CONCATENATE($AY387,$AZ387))</f>
        <v/>
      </c>
      <c r="H387" t="str">
        <f t="shared" ref="H387:H450" si="313">IF(BN387="","",CONCATENATE($AY387,$AZ387))</f>
        <v/>
      </c>
      <c r="I387" t="str">
        <f t="shared" ref="I387:I450" si="314">IF(BO387="","",CONCATENATE($AY387,$AZ387))</f>
        <v/>
      </c>
      <c r="J387" t="str">
        <f t="shared" ref="J387:J450" si="315">IF(BP387="","",CONCATENATE($AY387,$AZ387))</f>
        <v/>
      </c>
      <c r="K387" t="str">
        <f t="shared" ref="K387:K450" si="316">IF(BQ387="","",CONCATENATE($AY387,$AZ387))</f>
        <v/>
      </c>
      <c r="L387" t="str">
        <f t="shared" ref="L387:L450" si="317">IF(BR387="","",CONCATENATE($AY387,$AZ387))</f>
        <v/>
      </c>
      <c r="M387" t="str">
        <f t="shared" ref="M387:M450" si="318">IF(BS387="","",CONCATENATE($AY387,$AZ387))</f>
        <v/>
      </c>
      <c r="N387" t="str">
        <f t="shared" ref="N387:N450" si="319">IF(BT387="","",CONCATENATE($AY387,$AZ387))</f>
        <v/>
      </c>
      <c r="O387" t="str">
        <f t="shared" ref="O387:O450" si="320">IF(BU387="","",CONCATENATE($AY387,$AZ387))</f>
        <v/>
      </c>
      <c r="P387" t="str">
        <f t="shared" ref="P387:P450" si="321">IF(BV387="","",CONCATENATE($AY387,$AZ387))</f>
        <v/>
      </c>
      <c r="Q387" t="str">
        <f t="shared" ref="Q387:Q450" si="322">IF(BW387="","",CONCATENATE($AY387,$AZ387))</f>
        <v/>
      </c>
      <c r="R387" t="str">
        <f t="shared" ref="R387:R450" si="323">IF(BX387="","",CONCATENATE($AY387,$AZ387))</f>
        <v/>
      </c>
      <c r="S387" t="str">
        <f t="shared" ref="S387:S450" si="324">IF(BY387="","",CONCATENATE($AY387,$AZ387))</f>
        <v/>
      </c>
      <c r="T387" t="str">
        <f t="shared" ref="T387:T450" si="325">IF(BZ387="","",CONCATENATE($AY387,$AZ387))</f>
        <v/>
      </c>
      <c r="U387" t="str">
        <f t="shared" ref="U387:U450" si="326">IF(CA387="","",CONCATENATE($AY387,$AZ387))</f>
        <v/>
      </c>
      <c r="V387" t="str">
        <f t="shared" ref="V387:V450" si="327">IF(CB387="","",CONCATENATE($AY387,$AZ387))</f>
        <v/>
      </c>
      <c r="W387" t="str">
        <f t="shared" ref="W387:W450" si="328">IF(CC387="","",CONCATENATE($AY387,$AZ387))</f>
        <v/>
      </c>
      <c r="X387" t="str">
        <f t="shared" ref="X387:X450" si="329">IF(CD387="","",CONCATENATE($AY387,$AZ387))</f>
        <v/>
      </c>
      <c r="Y387" t="str">
        <f t="shared" ref="Y387:Y450" si="330">CONCATENATE(BC387," (",BF387,IF(BH387="","",CONCATENATE(", ",BH387)),")")</f>
        <v>Matematika II. (, web)</v>
      </c>
      <c r="Z387" t="str">
        <f t="shared" ref="Z387:Z450" si="331">IF(CE387="","",CONCATENATE($AY387,$AZ387))</f>
        <v/>
      </c>
      <c r="AA387" t="str">
        <f t="shared" ref="AA387:AA450" si="332">IF(CF387="","",CONCATENATE($AY387,$AZ387))</f>
        <v/>
      </c>
      <c r="AB387" t="str">
        <f t="shared" ref="AB387:AB450" si="333">IF(CG387="","",CONCATENATE($AY387,$AZ387))</f>
        <v>3071</v>
      </c>
      <c r="AC387" t="str">
        <f t="shared" ref="AC387:AC450" si="334">IF(CH387="","",CONCATENATE($AY387,$AZ387))</f>
        <v>3071</v>
      </c>
      <c r="AD387" t="str">
        <f t="shared" ref="AD387:AD450" si="335">IF(CI387="","",CONCATENATE($AY387,$AZ387))</f>
        <v/>
      </c>
      <c r="AE387" t="str">
        <f t="shared" ref="AE387:AE450" si="336">IF(CJ387="","",CONCATENATE($AY387,$AZ387))</f>
        <v/>
      </c>
      <c r="AF387" t="str">
        <f t="shared" ref="AF387:AF450" si="337">IF(CK387="","",CONCATENATE($AY387,$AZ387))</f>
        <v/>
      </c>
      <c r="AG387" t="str">
        <f t="shared" ref="AG387:AG450" si="338">IF(CL387="","",CONCATENATE($AY387,$AZ387))</f>
        <v/>
      </c>
      <c r="AH387" t="str">
        <f t="shared" ref="AH387:AH450" si="339">IF(CM387="","",CONCATENATE($AY387,$AZ387))</f>
        <v/>
      </c>
      <c r="AI387" t="str">
        <f t="shared" ref="AI387:AI450" si="340">IF(CN387="","",CONCATENATE($AY387,$AZ387))</f>
        <v/>
      </c>
      <c r="AJ387" t="str">
        <f t="shared" ref="AJ387:AJ450" si="341">IF(CO387="","",CONCATENATE($AY387,$AZ387))</f>
        <v/>
      </c>
      <c r="AK387" t="str">
        <f t="shared" ref="AK387:AK450" si="342">IF(CP387="","",CONCATENATE($AY387,$AZ387))</f>
        <v/>
      </c>
      <c r="AL387" t="str">
        <f t="shared" ref="AL387:AL450" si="343">IF(CQ387="","",CONCATENATE($AY387,$AZ387))</f>
        <v/>
      </c>
      <c r="AM387" t="str">
        <f t="shared" ref="AM387:AM450" si="344">IF(CR387="","",CONCATENATE($AY387,$AZ387))</f>
        <v/>
      </c>
      <c r="AN387" t="str">
        <f t="shared" ref="AN387:AN450" si="345">IF(CS387="","",CONCATENATE($AY387,$AZ387))</f>
        <v/>
      </c>
      <c r="AO387" t="str">
        <f t="shared" ref="AO387:AO450" si="346">IF(CT387="","",CONCATENATE($AY387,$AZ387))</f>
        <v/>
      </c>
      <c r="AP387" t="str">
        <f t="shared" ref="AP387:AP450" si="347">IF(CU387="","",CONCATENATE($AY387,$AZ387))</f>
        <v/>
      </c>
      <c r="AQ387" t="str">
        <f t="shared" ref="AQ387:AQ450" si="348">IF(CV387="","",CONCATENATE($AY387,$AZ387))</f>
        <v/>
      </c>
      <c r="AR387" t="str">
        <f t="shared" ref="AR387:AR450" si="349">IF(CW387="","",CONCATENATE($AY387,$AZ387))</f>
        <v/>
      </c>
      <c r="AS387" t="str">
        <f t="shared" ref="AS387:AS450" si="350">IF(CX387="","",CONCATENATE($AY387,$AZ387))</f>
        <v/>
      </c>
      <c r="AT387" t="str">
        <f t="shared" ref="AT387:AT450" si="351">IF(CY387="","",CONCATENATE($AY387,$AZ387))</f>
        <v/>
      </c>
      <c r="AU387" t="str">
        <f t="shared" ref="AU387:AU450" si="352">IF(CZ387="","",CONCATENATE($AY387,$AZ387))</f>
        <v/>
      </c>
      <c r="AV387" t="str">
        <f t="shared" ref="AV387:AV450" si="353">IF(DA387="","",CONCATENATE($AY387,$AZ387))</f>
        <v/>
      </c>
      <c r="AW387" t="str">
        <f t="shared" ref="AW387:AW450" si="354">IF(DB387="","",CONCATENATE($AY387,$AZ387))</f>
        <v/>
      </c>
      <c r="AX387" t="str">
        <f t="shared" ref="AX387:AX450" si="355">CONCATENATE(BC387," (",BG387,IF(BH387="","",CONCATENATE(", ",BH387)),")")</f>
        <v>Matematika II. (501, web)</v>
      </c>
      <c r="AY387" s="2">
        <v>307</v>
      </c>
      <c r="AZ387" s="2">
        <v>1</v>
      </c>
      <c r="BA387" s="18">
        <f>VLOOKUP(AY387,segéd!$F$9:$G$38,2,FALSE)</f>
        <v>46088</v>
      </c>
      <c r="BB387" s="2" t="str">
        <f>VLOOKUP(AZ387,segéd!$F$1:$G$7,2,FALSE)</f>
        <v>8.00-9.30</v>
      </c>
      <c r="BC387" t="s">
        <v>77</v>
      </c>
      <c r="BD387" s="20" t="s">
        <v>20</v>
      </c>
      <c r="BE387" t="s">
        <v>164</v>
      </c>
      <c r="BG387" s="2">
        <v>501</v>
      </c>
      <c r="BH387" s="2" t="s">
        <v>66</v>
      </c>
      <c r="BI387" s="30" t="s">
        <v>1938</v>
      </c>
      <c r="BJ387" s="2">
        <f t="shared" ref="BJ387:BJ450" si="356">SUM(BK387:BL387)</f>
        <v>111</v>
      </c>
      <c r="BK387" s="2" t="str">
        <f>IF(BF387="","",VLOOKUP(BC387,segéd!O:P,2,FALSE))</f>
        <v/>
      </c>
      <c r="BL387" s="2">
        <f>IF(BG387="","",VLOOKUP(BC387,segéd!T:U,2,FALSE))</f>
        <v>111</v>
      </c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G387" s="2">
        <v>59</v>
      </c>
      <c r="CH387" s="2">
        <v>57</v>
      </c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Y387" s="2"/>
    </row>
    <row r="388" spans="1:105" x14ac:dyDescent="0.3">
      <c r="A388" t="str">
        <f t="shared" si="306"/>
        <v>3071</v>
      </c>
      <c r="B388" t="str">
        <f t="shared" si="307"/>
        <v xml:space="preserve">Mech. rendszerek II. (Akutátorok) (web) </v>
      </c>
      <c r="C388" t="str">
        <f t="shared" si="308"/>
        <v>33071</v>
      </c>
      <c r="D388" t="str">
        <f t="shared" si="309"/>
        <v>Mech. rendszerek II. (Akutátorok) (web) 8</v>
      </c>
      <c r="E388" t="str">
        <f t="shared" si="310"/>
        <v>Vavra Gábor3071</v>
      </c>
      <c r="F388" s="24" t="str">
        <f t="shared" si="311"/>
        <v>Mech. rendszerek II. (Akutátorok) (Tb. 3, web)</v>
      </c>
      <c r="G388" t="str">
        <f t="shared" si="312"/>
        <v/>
      </c>
      <c r="H388" t="str">
        <f t="shared" si="313"/>
        <v/>
      </c>
      <c r="I388" t="str">
        <f t="shared" si="314"/>
        <v/>
      </c>
      <c r="J388" t="str">
        <f t="shared" si="315"/>
        <v/>
      </c>
      <c r="K388" t="str">
        <f t="shared" si="316"/>
        <v/>
      </c>
      <c r="L388" t="str">
        <f t="shared" si="317"/>
        <v/>
      </c>
      <c r="M388" t="str">
        <f t="shared" si="318"/>
        <v/>
      </c>
      <c r="N388" t="str">
        <f t="shared" si="319"/>
        <v/>
      </c>
      <c r="O388" t="str">
        <f t="shared" si="320"/>
        <v/>
      </c>
      <c r="P388" t="str">
        <f t="shared" si="321"/>
        <v/>
      </c>
      <c r="Q388" t="str">
        <f t="shared" si="322"/>
        <v/>
      </c>
      <c r="R388" t="str">
        <f t="shared" si="323"/>
        <v/>
      </c>
      <c r="S388" t="str">
        <f t="shared" si="324"/>
        <v/>
      </c>
      <c r="T388" t="str">
        <f t="shared" si="325"/>
        <v/>
      </c>
      <c r="U388" t="str">
        <f t="shared" si="326"/>
        <v/>
      </c>
      <c r="V388" t="str">
        <f t="shared" si="327"/>
        <v/>
      </c>
      <c r="W388" t="str">
        <f t="shared" si="328"/>
        <v/>
      </c>
      <c r="X388" t="str">
        <f t="shared" si="329"/>
        <v/>
      </c>
      <c r="Y388" t="str">
        <f t="shared" si="330"/>
        <v>Mech. rendszerek II. (Akutátorok) (, web)</v>
      </c>
      <c r="Z388" t="str">
        <f t="shared" si="331"/>
        <v/>
      </c>
      <c r="AA388" t="str">
        <f t="shared" si="332"/>
        <v/>
      </c>
      <c r="AB388" t="str">
        <f t="shared" si="333"/>
        <v/>
      </c>
      <c r="AC388" t="str">
        <f t="shared" si="334"/>
        <v/>
      </c>
      <c r="AD388" t="str">
        <f t="shared" si="335"/>
        <v/>
      </c>
      <c r="AE388" t="str">
        <f t="shared" si="336"/>
        <v/>
      </c>
      <c r="AF388" t="str">
        <f t="shared" si="337"/>
        <v/>
      </c>
      <c r="AG388" t="str">
        <f t="shared" si="338"/>
        <v/>
      </c>
      <c r="AH388" t="str">
        <f t="shared" si="339"/>
        <v/>
      </c>
      <c r="AI388" t="str">
        <f t="shared" si="340"/>
        <v/>
      </c>
      <c r="AJ388" t="str">
        <f t="shared" si="341"/>
        <v/>
      </c>
      <c r="AK388" t="str">
        <f t="shared" si="342"/>
        <v/>
      </c>
      <c r="AL388" t="str">
        <f t="shared" si="343"/>
        <v/>
      </c>
      <c r="AM388" t="str">
        <f t="shared" si="344"/>
        <v/>
      </c>
      <c r="AN388" t="str">
        <f t="shared" si="345"/>
        <v/>
      </c>
      <c r="AO388" t="str">
        <f t="shared" si="346"/>
        <v/>
      </c>
      <c r="AP388" t="str">
        <f t="shared" si="347"/>
        <v/>
      </c>
      <c r="AQ388" t="str">
        <f t="shared" si="348"/>
        <v/>
      </c>
      <c r="AR388" t="str">
        <f t="shared" si="349"/>
        <v/>
      </c>
      <c r="AS388" t="str">
        <f t="shared" si="350"/>
        <v/>
      </c>
      <c r="AT388" t="str">
        <f t="shared" si="351"/>
        <v/>
      </c>
      <c r="AU388" t="str">
        <f t="shared" si="352"/>
        <v/>
      </c>
      <c r="AV388" t="str">
        <f t="shared" si="353"/>
        <v>3071</v>
      </c>
      <c r="AW388" t="str">
        <f t="shared" si="354"/>
        <v/>
      </c>
      <c r="AX388" t="str">
        <f t="shared" si="355"/>
        <v>Mech. rendszerek II. (Akutátorok) (3, web)</v>
      </c>
      <c r="AY388" s="2">
        <v>307</v>
      </c>
      <c r="AZ388" s="2">
        <v>1</v>
      </c>
      <c r="BA388" s="18">
        <f>VLOOKUP(AY388,segéd!$F$9:$G$38,2,FALSE)</f>
        <v>46088</v>
      </c>
      <c r="BB388" s="2" t="str">
        <f>VLOOKUP(AZ388,segéd!$F$1:$G$7,2,FALSE)</f>
        <v>8.00-9.30</v>
      </c>
      <c r="BC388" t="s">
        <v>299</v>
      </c>
      <c r="BD388" s="20" t="s">
        <v>424</v>
      </c>
      <c r="BE388" t="s">
        <v>164</v>
      </c>
      <c r="BG388" s="2">
        <v>3</v>
      </c>
      <c r="BH388" s="19" t="s">
        <v>66</v>
      </c>
      <c r="BI388" s="30" t="s">
        <v>1980</v>
      </c>
      <c r="BJ388" s="2">
        <f t="shared" si="356"/>
        <v>8</v>
      </c>
      <c r="BK388" s="2" t="str">
        <f>IF(BF388="","",VLOOKUP(BC388,segéd!O:P,2,FALSE))</f>
        <v/>
      </c>
      <c r="BL388" s="2">
        <f>IF(BG388="","",VLOOKUP(BC388,segéd!T:U,2,FALSE))</f>
        <v>8</v>
      </c>
      <c r="BM388" s="2"/>
      <c r="BN388" s="2"/>
      <c r="BO388" s="2"/>
      <c r="BP388" s="2"/>
      <c r="BQ388" s="2"/>
      <c r="BR388" s="2"/>
      <c r="BS388" s="2"/>
      <c r="BT388" s="2"/>
      <c r="BU388" s="2"/>
      <c r="CA388" s="2"/>
      <c r="CD388" s="2"/>
      <c r="CE388" s="2"/>
      <c r="CF388" s="19"/>
      <c r="CG388" s="2"/>
      <c r="CP388" s="2"/>
      <c r="CR388" s="2"/>
      <c r="CS388" s="2"/>
      <c r="CU388" s="2"/>
      <c r="CV388" s="2"/>
      <c r="DA388" s="19">
        <v>13</v>
      </c>
    </row>
    <row r="389" spans="1:105" x14ac:dyDescent="0.3">
      <c r="A389" t="str">
        <f t="shared" si="306"/>
        <v>3071</v>
      </c>
      <c r="B389" t="str">
        <f t="shared" si="307"/>
        <v xml:space="preserve">Nemzetközi gazdaságtan (web) </v>
      </c>
      <c r="C389" t="str">
        <f t="shared" si="308"/>
        <v>4013071</v>
      </c>
      <c r="D389" t="str">
        <f t="shared" si="309"/>
        <v>Nemzetközi gazdaságtan (web) 3</v>
      </c>
      <c r="E389" t="str">
        <f t="shared" si="310"/>
        <v>Buda Lorina3071</v>
      </c>
      <c r="F389" s="24" t="str">
        <f t="shared" si="311"/>
        <v>Nemzetközi gazdaságtan (Tb. 401, web)</v>
      </c>
      <c r="G389" t="str">
        <f t="shared" si="312"/>
        <v/>
      </c>
      <c r="H389" t="str">
        <f t="shared" si="313"/>
        <v/>
      </c>
      <c r="I389" t="str">
        <f t="shared" si="314"/>
        <v/>
      </c>
      <c r="J389" t="str">
        <f t="shared" si="315"/>
        <v/>
      </c>
      <c r="K389" t="str">
        <f t="shared" si="316"/>
        <v/>
      </c>
      <c r="L389" t="str">
        <f t="shared" si="317"/>
        <v/>
      </c>
      <c r="M389" t="str">
        <f t="shared" si="318"/>
        <v/>
      </c>
      <c r="N389" t="str">
        <f t="shared" si="319"/>
        <v/>
      </c>
      <c r="O389" t="str">
        <f t="shared" si="320"/>
        <v/>
      </c>
      <c r="P389" t="str">
        <f t="shared" si="321"/>
        <v/>
      </c>
      <c r="Q389" t="str">
        <f t="shared" si="322"/>
        <v/>
      </c>
      <c r="R389" t="str">
        <f t="shared" si="323"/>
        <v/>
      </c>
      <c r="S389" t="str">
        <f t="shared" si="324"/>
        <v/>
      </c>
      <c r="T389" t="str">
        <f t="shared" si="325"/>
        <v/>
      </c>
      <c r="U389" t="str">
        <f t="shared" si="326"/>
        <v/>
      </c>
      <c r="V389" t="str">
        <f t="shared" si="327"/>
        <v/>
      </c>
      <c r="W389" t="str">
        <f t="shared" si="328"/>
        <v/>
      </c>
      <c r="X389" t="str">
        <f t="shared" si="329"/>
        <v/>
      </c>
      <c r="Y389" t="str">
        <f t="shared" si="330"/>
        <v>Nemzetközi gazdaságtan (, web)</v>
      </c>
      <c r="Z389" t="str">
        <f t="shared" si="331"/>
        <v/>
      </c>
      <c r="AA389" t="str">
        <f t="shared" si="332"/>
        <v/>
      </c>
      <c r="AB389" t="str">
        <f t="shared" si="333"/>
        <v/>
      </c>
      <c r="AC389" t="str">
        <f t="shared" si="334"/>
        <v/>
      </c>
      <c r="AD389" t="str">
        <f t="shared" si="335"/>
        <v>3071</v>
      </c>
      <c r="AE389" t="str">
        <f t="shared" si="336"/>
        <v/>
      </c>
      <c r="AF389" t="str">
        <f t="shared" si="337"/>
        <v/>
      </c>
      <c r="AG389" t="str">
        <f t="shared" si="338"/>
        <v/>
      </c>
      <c r="AH389" t="str">
        <f t="shared" si="339"/>
        <v/>
      </c>
      <c r="AI389" t="str">
        <f t="shared" si="340"/>
        <v/>
      </c>
      <c r="AJ389" t="str">
        <f t="shared" si="341"/>
        <v/>
      </c>
      <c r="AK389" t="str">
        <f t="shared" si="342"/>
        <v/>
      </c>
      <c r="AL389" t="str">
        <f t="shared" si="343"/>
        <v/>
      </c>
      <c r="AM389" t="str">
        <f t="shared" si="344"/>
        <v/>
      </c>
      <c r="AN389" t="str">
        <f t="shared" si="345"/>
        <v/>
      </c>
      <c r="AO389" t="str">
        <f t="shared" si="346"/>
        <v/>
      </c>
      <c r="AP389" t="str">
        <f t="shared" si="347"/>
        <v/>
      </c>
      <c r="AQ389" t="str">
        <f t="shared" si="348"/>
        <v/>
      </c>
      <c r="AR389" t="str">
        <f t="shared" si="349"/>
        <v/>
      </c>
      <c r="AS389" t="str">
        <f t="shared" si="350"/>
        <v/>
      </c>
      <c r="AT389" t="str">
        <f t="shared" si="351"/>
        <v/>
      </c>
      <c r="AU389" t="str">
        <f t="shared" si="352"/>
        <v/>
      </c>
      <c r="AV389" t="str">
        <f t="shared" si="353"/>
        <v/>
      </c>
      <c r="AW389" t="str">
        <f t="shared" si="354"/>
        <v/>
      </c>
      <c r="AX389" t="str">
        <f t="shared" si="355"/>
        <v>Nemzetközi gazdaságtan (401, web)</v>
      </c>
      <c r="AY389" s="2">
        <v>307</v>
      </c>
      <c r="AZ389" s="2">
        <v>1</v>
      </c>
      <c r="BA389" s="18">
        <f>VLOOKUP(AY389,segéd!$F$9:$G$38,2,FALSE)</f>
        <v>46088</v>
      </c>
      <c r="BB389" s="2" t="str">
        <f>VLOOKUP(AZ389,segéd!$F$1:$G$7,2,FALSE)</f>
        <v>8.00-9.30</v>
      </c>
      <c r="BC389" t="s">
        <v>130</v>
      </c>
      <c r="BD389" t="s">
        <v>264</v>
      </c>
      <c r="BE389" t="s">
        <v>177</v>
      </c>
      <c r="BG389" s="2">
        <v>401</v>
      </c>
      <c r="BH389" s="2" t="s">
        <v>66</v>
      </c>
      <c r="BI389" s="30" t="s">
        <v>1981</v>
      </c>
      <c r="BJ389" s="2">
        <f t="shared" si="356"/>
        <v>3</v>
      </c>
      <c r="BK389" s="2" t="str">
        <f>IF(BF389="","",VLOOKUP(BC389,segéd!O:P,2,FALSE))</f>
        <v/>
      </c>
      <c r="BL389" s="2">
        <f>IF(BG389="","",VLOOKUP(BC389,segéd!T:U,2,FALSE))</f>
        <v>3</v>
      </c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H389" s="2"/>
      <c r="CI389" s="2">
        <v>3</v>
      </c>
      <c r="CJ389" s="2"/>
      <c r="CK389" s="2"/>
      <c r="CL389" s="2"/>
      <c r="CM389" s="2"/>
      <c r="CN389" s="2"/>
      <c r="CO389" s="2"/>
      <c r="CP389" s="2"/>
      <c r="CR389" s="2"/>
      <c r="CS389" s="2"/>
      <c r="CT389" s="2"/>
      <c r="CU389" s="2"/>
      <c r="CV389" s="2"/>
      <c r="CY389" s="2"/>
    </row>
    <row r="390" spans="1:105" x14ac:dyDescent="0.3">
      <c r="A390" t="str">
        <f t="shared" si="306"/>
        <v>2143071</v>
      </c>
      <c r="B390" t="str">
        <f t="shared" si="307"/>
        <v>Ökológiai közgazdaságtan (web) 7</v>
      </c>
      <c r="C390" t="str">
        <f t="shared" si="308"/>
        <v>3071</v>
      </c>
      <c r="D390" t="str">
        <f t="shared" si="309"/>
        <v xml:space="preserve">Ökológiai közgazdaságtan (web) </v>
      </c>
      <c r="E390" t="str">
        <f t="shared" si="310"/>
        <v>Barócsi Zoltán3071</v>
      </c>
      <c r="F390" s="24" t="str">
        <f t="shared" si="311"/>
        <v>Ökológiai közgazdaságtan (Bp. 214, web)</v>
      </c>
      <c r="G390" t="str">
        <f t="shared" si="312"/>
        <v/>
      </c>
      <c r="H390" t="str">
        <f t="shared" si="313"/>
        <v/>
      </c>
      <c r="I390" t="str">
        <f t="shared" si="314"/>
        <v/>
      </c>
      <c r="J390" t="str">
        <f t="shared" si="315"/>
        <v/>
      </c>
      <c r="K390" t="str">
        <f t="shared" si="316"/>
        <v>3071</v>
      </c>
      <c r="L390" t="str">
        <f t="shared" si="317"/>
        <v/>
      </c>
      <c r="M390" t="str">
        <f t="shared" si="318"/>
        <v/>
      </c>
      <c r="N390" t="str">
        <f t="shared" si="319"/>
        <v/>
      </c>
      <c r="O390" t="str">
        <f t="shared" si="320"/>
        <v/>
      </c>
      <c r="P390" t="str">
        <f t="shared" si="321"/>
        <v/>
      </c>
      <c r="Q390" t="str">
        <f t="shared" si="322"/>
        <v/>
      </c>
      <c r="R390" t="str">
        <f t="shared" si="323"/>
        <v/>
      </c>
      <c r="S390" t="str">
        <f t="shared" si="324"/>
        <v/>
      </c>
      <c r="T390" t="str">
        <f t="shared" si="325"/>
        <v/>
      </c>
      <c r="U390" t="str">
        <f t="shared" si="326"/>
        <v/>
      </c>
      <c r="V390" t="str">
        <f t="shared" si="327"/>
        <v/>
      </c>
      <c r="W390" t="str">
        <f t="shared" si="328"/>
        <v/>
      </c>
      <c r="X390" t="str">
        <f t="shared" si="329"/>
        <v/>
      </c>
      <c r="Y390" t="str">
        <f t="shared" si="330"/>
        <v>Ökológiai közgazdaságtan (214, web)</v>
      </c>
      <c r="Z390" t="str">
        <f t="shared" si="331"/>
        <v/>
      </c>
      <c r="AA390" t="str">
        <f t="shared" si="332"/>
        <v/>
      </c>
      <c r="AB390" t="str">
        <f t="shared" si="333"/>
        <v/>
      </c>
      <c r="AC390" t="str">
        <f t="shared" si="334"/>
        <v/>
      </c>
      <c r="AD390" t="str">
        <f t="shared" si="335"/>
        <v/>
      </c>
      <c r="AE390" t="str">
        <f t="shared" si="336"/>
        <v/>
      </c>
      <c r="AF390" t="str">
        <f t="shared" si="337"/>
        <v/>
      </c>
      <c r="AG390" t="str">
        <f t="shared" si="338"/>
        <v/>
      </c>
      <c r="AH390" t="str">
        <f t="shared" si="339"/>
        <v/>
      </c>
      <c r="AI390" t="str">
        <f t="shared" si="340"/>
        <v/>
      </c>
      <c r="AJ390" t="str">
        <f t="shared" si="341"/>
        <v/>
      </c>
      <c r="AK390" t="str">
        <f t="shared" si="342"/>
        <v/>
      </c>
      <c r="AL390" t="str">
        <f t="shared" si="343"/>
        <v/>
      </c>
      <c r="AM390" t="str">
        <f t="shared" si="344"/>
        <v/>
      </c>
      <c r="AN390" t="str">
        <f t="shared" si="345"/>
        <v/>
      </c>
      <c r="AO390" t="str">
        <f t="shared" si="346"/>
        <v/>
      </c>
      <c r="AP390" t="str">
        <f t="shared" si="347"/>
        <v/>
      </c>
      <c r="AQ390" t="str">
        <f t="shared" si="348"/>
        <v/>
      </c>
      <c r="AR390" t="str">
        <f t="shared" si="349"/>
        <v/>
      </c>
      <c r="AS390" t="str">
        <f t="shared" si="350"/>
        <v/>
      </c>
      <c r="AT390" t="str">
        <f t="shared" si="351"/>
        <v/>
      </c>
      <c r="AU390" t="str">
        <f t="shared" si="352"/>
        <v/>
      </c>
      <c r="AV390" t="str">
        <f t="shared" si="353"/>
        <v/>
      </c>
      <c r="AW390" t="str">
        <f t="shared" si="354"/>
        <v/>
      </c>
      <c r="AX390" t="str">
        <f t="shared" si="355"/>
        <v>Ökológiai közgazdaságtan (, web)</v>
      </c>
      <c r="AY390" s="2">
        <v>307</v>
      </c>
      <c r="AZ390" s="2">
        <v>1</v>
      </c>
      <c r="BA390" s="18">
        <f>VLOOKUP(AY390,segéd!$F$9:$G$38,2,FALSE)</f>
        <v>46088</v>
      </c>
      <c r="BB390" s="2" t="str">
        <f>VLOOKUP(AZ390,segéd!$F$1:$G$7,2,FALSE)</f>
        <v>8.00-9.30</v>
      </c>
      <c r="BC390" s="20" t="s">
        <v>438</v>
      </c>
      <c r="BD390" t="s">
        <v>29</v>
      </c>
      <c r="BE390" s="20" t="s">
        <v>175</v>
      </c>
      <c r="BF390" s="19">
        <v>214</v>
      </c>
      <c r="BH390" s="19" t="s">
        <v>66</v>
      </c>
      <c r="BI390" s="30" t="s">
        <v>2014</v>
      </c>
      <c r="BJ390" s="2">
        <f t="shared" si="356"/>
        <v>7</v>
      </c>
      <c r="BK390" s="2">
        <f>IF(BF390="","",VLOOKUP(BC390,segéd!O:P,2,FALSE))</f>
        <v>7</v>
      </c>
      <c r="BL390" s="2" t="str">
        <f>IF(BG390="","",VLOOKUP(BC390,segéd!T:U,2,FALSE))</f>
        <v/>
      </c>
      <c r="BP390" s="2"/>
      <c r="BQ390" s="2">
        <v>9</v>
      </c>
      <c r="BR390" s="2"/>
      <c r="BW390" s="2"/>
      <c r="BX390" s="2"/>
      <c r="BY390" s="2"/>
      <c r="CD390" s="2"/>
      <c r="CH390" s="2"/>
      <c r="CN390" s="2"/>
      <c r="CP390" s="2"/>
      <c r="CR390" s="2"/>
      <c r="CS390" s="2"/>
      <c r="CU390" s="2"/>
      <c r="CV390" s="2"/>
    </row>
    <row r="391" spans="1:105" x14ac:dyDescent="0.3">
      <c r="A391" t="str">
        <f t="shared" si="306"/>
        <v>2013071</v>
      </c>
      <c r="B391" t="str">
        <f t="shared" si="307"/>
        <v>Pénzügy (web) 45</v>
      </c>
      <c r="C391" t="str">
        <f t="shared" si="308"/>
        <v>3071</v>
      </c>
      <c r="D391" t="str">
        <f t="shared" si="309"/>
        <v xml:space="preserve">Pénzügy (web) </v>
      </c>
      <c r="E391" t="str">
        <f t="shared" si="310"/>
        <v>Belyó Pál3071</v>
      </c>
      <c r="F391" s="24" t="str">
        <f t="shared" si="311"/>
        <v>Pénzügy (Bp. 201, web)</v>
      </c>
      <c r="G391" t="str">
        <f t="shared" si="312"/>
        <v>3071</v>
      </c>
      <c r="H391" t="str">
        <f t="shared" si="313"/>
        <v>3071</v>
      </c>
      <c r="I391" t="str">
        <f t="shared" si="314"/>
        <v/>
      </c>
      <c r="J391" t="str">
        <f t="shared" si="315"/>
        <v/>
      </c>
      <c r="K391" t="str">
        <f t="shared" si="316"/>
        <v/>
      </c>
      <c r="L391" t="str">
        <f t="shared" si="317"/>
        <v/>
      </c>
      <c r="M391" t="str">
        <f t="shared" si="318"/>
        <v/>
      </c>
      <c r="N391" t="str">
        <f t="shared" si="319"/>
        <v/>
      </c>
      <c r="O391" t="str">
        <f t="shared" si="320"/>
        <v/>
      </c>
      <c r="P391" t="str">
        <f t="shared" si="321"/>
        <v/>
      </c>
      <c r="Q391" t="str">
        <f t="shared" si="322"/>
        <v/>
      </c>
      <c r="R391" t="str">
        <f t="shared" si="323"/>
        <v/>
      </c>
      <c r="S391" t="str">
        <f t="shared" si="324"/>
        <v/>
      </c>
      <c r="T391" t="str">
        <f t="shared" si="325"/>
        <v/>
      </c>
      <c r="U391" t="str">
        <f t="shared" si="326"/>
        <v/>
      </c>
      <c r="V391" t="str">
        <f t="shared" si="327"/>
        <v/>
      </c>
      <c r="W391" t="str">
        <f t="shared" si="328"/>
        <v/>
      </c>
      <c r="X391" t="str">
        <f t="shared" si="329"/>
        <v/>
      </c>
      <c r="Y391" t="str">
        <f t="shared" si="330"/>
        <v>Pénzügy (201, web)</v>
      </c>
      <c r="Z391" t="str">
        <f t="shared" si="331"/>
        <v/>
      </c>
      <c r="AA391" t="str">
        <f t="shared" si="332"/>
        <v/>
      </c>
      <c r="AB391" t="str">
        <f t="shared" si="333"/>
        <v/>
      </c>
      <c r="AC391" t="str">
        <f t="shared" si="334"/>
        <v/>
      </c>
      <c r="AD391" t="str">
        <f t="shared" si="335"/>
        <v/>
      </c>
      <c r="AE391" t="str">
        <f t="shared" si="336"/>
        <v/>
      </c>
      <c r="AF391" t="str">
        <f t="shared" si="337"/>
        <v/>
      </c>
      <c r="AG391" t="str">
        <f t="shared" si="338"/>
        <v/>
      </c>
      <c r="AH391" t="str">
        <f t="shared" si="339"/>
        <v/>
      </c>
      <c r="AI391" t="str">
        <f t="shared" si="340"/>
        <v/>
      </c>
      <c r="AJ391" t="str">
        <f t="shared" si="341"/>
        <v/>
      </c>
      <c r="AK391" t="str">
        <f t="shared" si="342"/>
        <v/>
      </c>
      <c r="AL391" t="str">
        <f t="shared" si="343"/>
        <v/>
      </c>
      <c r="AM391" t="str">
        <f t="shared" si="344"/>
        <v/>
      </c>
      <c r="AN391" t="str">
        <f t="shared" si="345"/>
        <v/>
      </c>
      <c r="AO391" t="str">
        <f t="shared" si="346"/>
        <v/>
      </c>
      <c r="AP391" t="str">
        <f t="shared" si="347"/>
        <v/>
      </c>
      <c r="AQ391" t="str">
        <f t="shared" si="348"/>
        <v/>
      </c>
      <c r="AR391" t="str">
        <f t="shared" si="349"/>
        <v/>
      </c>
      <c r="AS391" t="str">
        <f t="shared" si="350"/>
        <v/>
      </c>
      <c r="AT391" t="str">
        <f t="shared" si="351"/>
        <v/>
      </c>
      <c r="AU391" t="str">
        <f t="shared" si="352"/>
        <v/>
      </c>
      <c r="AV391" t="str">
        <f t="shared" si="353"/>
        <v/>
      </c>
      <c r="AW391" t="str">
        <f t="shared" si="354"/>
        <v/>
      </c>
      <c r="AX391" t="str">
        <f t="shared" si="355"/>
        <v>Pénzügy (, web)</v>
      </c>
      <c r="AY391" s="2">
        <v>307</v>
      </c>
      <c r="AZ391" s="2">
        <v>1</v>
      </c>
      <c r="BA391" s="18">
        <f>VLOOKUP(AY391,segéd!$F$9:$G$38,2,FALSE)</f>
        <v>46088</v>
      </c>
      <c r="BB391" s="2" t="str">
        <f>VLOOKUP(AZ391,segéd!$F$1:$G$7,2,FALSE)</f>
        <v>8.00-9.30</v>
      </c>
      <c r="BC391" t="s">
        <v>64</v>
      </c>
      <c r="BD391" t="s">
        <v>36</v>
      </c>
      <c r="BE391" t="s">
        <v>165</v>
      </c>
      <c r="BF391" s="19">
        <v>201</v>
      </c>
      <c r="BH391" s="2" t="s">
        <v>66</v>
      </c>
      <c r="BI391" s="30" t="s">
        <v>1967</v>
      </c>
      <c r="BJ391" s="2">
        <f t="shared" si="356"/>
        <v>45</v>
      </c>
      <c r="BK391" s="2">
        <f>IF(BF391="","",VLOOKUP(BC391,segéd!O:P,2,FALSE))</f>
        <v>45</v>
      </c>
      <c r="BL391" s="2" t="str">
        <f>IF(BG391="","",VLOOKUP(BC391,segéd!T:U,2,FALSE))</f>
        <v/>
      </c>
      <c r="BM391" s="2">
        <v>62</v>
      </c>
      <c r="BN391" s="2">
        <v>14</v>
      </c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H391" s="2"/>
      <c r="CI391" s="2"/>
      <c r="CJ391" s="2"/>
      <c r="CK391" s="2"/>
      <c r="CL391" s="2"/>
      <c r="CM391" s="2"/>
      <c r="CN391" s="2"/>
      <c r="CO391" s="2"/>
      <c r="CP391" s="2"/>
      <c r="CR391" s="2"/>
      <c r="CS391" s="2"/>
      <c r="CT391" s="2"/>
      <c r="CU391" s="2"/>
      <c r="CV391" s="2"/>
      <c r="CY391" s="2"/>
    </row>
    <row r="392" spans="1:105" x14ac:dyDescent="0.3">
      <c r="A392" t="str">
        <f t="shared" si="306"/>
        <v>2023071</v>
      </c>
      <c r="B392" t="str">
        <f t="shared" si="307"/>
        <v>Prezentációs és karrt. tech. (Bp.-ről web) 19</v>
      </c>
      <c r="C392" t="str">
        <f t="shared" si="308"/>
        <v>2143071</v>
      </c>
      <c r="D392" t="str">
        <f t="shared" si="309"/>
        <v>Prezentációs és karrt. tech. (Bp.-ről web) 32</v>
      </c>
      <c r="E392" t="str">
        <f t="shared" si="310"/>
        <v>Gyalogos Norbert3071</v>
      </c>
      <c r="F392" s="24" t="str">
        <f t="shared" si="311"/>
        <v>Prezentációs és karrt. tech. (Bp. 202, Bp.-ről web)</v>
      </c>
      <c r="G392" t="str">
        <f t="shared" si="312"/>
        <v/>
      </c>
      <c r="H392" t="str">
        <f t="shared" si="313"/>
        <v/>
      </c>
      <c r="I392" t="str">
        <f t="shared" si="314"/>
        <v>3071</v>
      </c>
      <c r="J392" t="str">
        <f t="shared" si="315"/>
        <v/>
      </c>
      <c r="K392" t="str">
        <f t="shared" si="316"/>
        <v/>
      </c>
      <c r="L392" t="str">
        <f t="shared" si="317"/>
        <v/>
      </c>
      <c r="M392" t="str">
        <f t="shared" si="318"/>
        <v/>
      </c>
      <c r="N392" t="str">
        <f t="shared" si="319"/>
        <v/>
      </c>
      <c r="O392" t="str">
        <f t="shared" si="320"/>
        <v/>
      </c>
      <c r="P392" t="str">
        <f t="shared" si="321"/>
        <v/>
      </c>
      <c r="Q392" t="str">
        <f t="shared" si="322"/>
        <v/>
      </c>
      <c r="R392" t="str">
        <f t="shared" si="323"/>
        <v/>
      </c>
      <c r="S392" t="str">
        <f t="shared" si="324"/>
        <v/>
      </c>
      <c r="T392" t="str">
        <f t="shared" si="325"/>
        <v>3071</v>
      </c>
      <c r="U392" t="str">
        <f t="shared" si="326"/>
        <v>3071</v>
      </c>
      <c r="V392" t="str">
        <f t="shared" si="327"/>
        <v>3071</v>
      </c>
      <c r="W392" t="str">
        <f t="shared" si="328"/>
        <v>3071</v>
      </c>
      <c r="X392" t="str">
        <f t="shared" si="329"/>
        <v>3071</v>
      </c>
      <c r="Y392" t="str">
        <f t="shared" si="330"/>
        <v>Prezentációs és karrt. tech. (202, Bp.-ről web)</v>
      </c>
      <c r="Z392" t="str">
        <f t="shared" si="331"/>
        <v/>
      </c>
      <c r="AA392" t="str">
        <f t="shared" si="332"/>
        <v/>
      </c>
      <c r="AB392" t="str">
        <f t="shared" si="333"/>
        <v/>
      </c>
      <c r="AC392" t="str">
        <f t="shared" si="334"/>
        <v/>
      </c>
      <c r="AD392" t="str">
        <f t="shared" si="335"/>
        <v/>
      </c>
      <c r="AE392" t="str">
        <f t="shared" si="336"/>
        <v/>
      </c>
      <c r="AF392" t="str">
        <f t="shared" si="337"/>
        <v/>
      </c>
      <c r="AG392" t="str">
        <f t="shared" si="338"/>
        <v/>
      </c>
      <c r="AH392" t="str">
        <f t="shared" si="339"/>
        <v/>
      </c>
      <c r="AI392" t="str">
        <f t="shared" si="340"/>
        <v/>
      </c>
      <c r="AJ392" t="str">
        <f t="shared" si="341"/>
        <v/>
      </c>
      <c r="AK392" t="str">
        <f t="shared" si="342"/>
        <v/>
      </c>
      <c r="AL392" t="str">
        <f t="shared" si="343"/>
        <v/>
      </c>
      <c r="AM392" t="str">
        <f t="shared" si="344"/>
        <v>3071</v>
      </c>
      <c r="AN392" t="str">
        <f t="shared" si="345"/>
        <v>3071</v>
      </c>
      <c r="AO392" t="str">
        <f t="shared" si="346"/>
        <v>3071</v>
      </c>
      <c r="AP392" t="str">
        <f t="shared" si="347"/>
        <v>3071</v>
      </c>
      <c r="AQ392" t="str">
        <f t="shared" si="348"/>
        <v>3071</v>
      </c>
      <c r="AR392" t="str">
        <f t="shared" si="349"/>
        <v/>
      </c>
      <c r="AS392" t="str">
        <f t="shared" si="350"/>
        <v/>
      </c>
      <c r="AT392" t="str">
        <f t="shared" si="351"/>
        <v/>
      </c>
      <c r="AU392" t="str">
        <f t="shared" si="352"/>
        <v/>
      </c>
      <c r="AV392" t="str">
        <f t="shared" si="353"/>
        <v/>
      </c>
      <c r="AW392" t="str">
        <f t="shared" si="354"/>
        <v/>
      </c>
      <c r="AX392" t="str">
        <f t="shared" si="355"/>
        <v>Prezentációs és karrt. tech. (214, Bp.-ről web)</v>
      </c>
      <c r="AY392" s="2">
        <v>307</v>
      </c>
      <c r="AZ392" s="2">
        <v>1</v>
      </c>
      <c r="BA392" s="18">
        <f>VLOOKUP(AY392,segéd!$F$9:$G$38,2,FALSE)</f>
        <v>46088</v>
      </c>
      <c r="BB392" s="2" t="str">
        <f>VLOOKUP(AZ392,segéd!$F$1:$G$7,2,FALSE)</f>
        <v>8.00-9.30</v>
      </c>
      <c r="BC392" t="s">
        <v>116</v>
      </c>
      <c r="BD392" t="s">
        <v>432</v>
      </c>
      <c r="BE392" t="s">
        <v>169</v>
      </c>
      <c r="BF392" s="19">
        <v>202</v>
      </c>
      <c r="BG392" s="2">
        <v>214</v>
      </c>
      <c r="BH392" s="2" t="s">
        <v>75</v>
      </c>
      <c r="BI392" s="30" t="s">
        <v>1924</v>
      </c>
      <c r="BJ392" s="2">
        <f t="shared" si="356"/>
        <v>51</v>
      </c>
      <c r="BK392" s="2">
        <f>IF(BF392="","",VLOOKUP(BC392,segéd!O:P,2,FALSE))</f>
        <v>19</v>
      </c>
      <c r="BL392" s="2">
        <f>IF(BG392="","",VLOOKUP(BC392,segéd!T:U,2,FALSE))</f>
        <v>32</v>
      </c>
      <c r="BM392" s="2"/>
      <c r="BN392" s="2"/>
      <c r="BO392" s="2">
        <v>13</v>
      </c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>
        <v>6</v>
      </c>
      <c r="CA392" s="2">
        <v>4</v>
      </c>
      <c r="CB392" s="2">
        <v>3</v>
      </c>
      <c r="CC392" s="2">
        <v>4</v>
      </c>
      <c r="CD392" s="2">
        <v>2</v>
      </c>
      <c r="CH392" s="2"/>
      <c r="CI392" s="2"/>
      <c r="CJ392" s="2"/>
      <c r="CK392" s="2"/>
      <c r="CL392" s="2"/>
      <c r="CM392" s="2"/>
      <c r="CN392" s="2"/>
      <c r="CO392" s="2"/>
      <c r="CP392" s="2"/>
      <c r="CR392" s="2">
        <v>11</v>
      </c>
      <c r="CS392" s="2">
        <v>9</v>
      </c>
      <c r="CT392" s="2">
        <v>3</v>
      </c>
      <c r="CU392" s="2">
        <v>3</v>
      </c>
      <c r="CV392" s="2">
        <v>4</v>
      </c>
      <c r="CY392" s="2"/>
    </row>
    <row r="393" spans="1:105" x14ac:dyDescent="0.3">
      <c r="A393" t="str">
        <f t="shared" si="306"/>
        <v>2173071</v>
      </c>
      <c r="B393" t="str">
        <f t="shared" si="307"/>
        <v>Stratégiai és változásmenedzsment (web) 9</v>
      </c>
      <c r="C393" t="str">
        <f t="shared" si="308"/>
        <v>3071</v>
      </c>
      <c r="D393" t="str">
        <f t="shared" si="309"/>
        <v xml:space="preserve">Stratégiai és változásmenedzsment (web) </v>
      </c>
      <c r="E393" t="str">
        <f t="shared" si="310"/>
        <v>Kárpáti-Daróczi Judit3071</v>
      </c>
      <c r="F393" s="24" t="str">
        <f t="shared" si="311"/>
        <v>Stratégiai és változásmenedzsment (Bp. 217, web)</v>
      </c>
      <c r="G393" t="str">
        <f t="shared" si="312"/>
        <v/>
      </c>
      <c r="H393" t="str">
        <f t="shared" si="313"/>
        <v/>
      </c>
      <c r="I393" t="str">
        <f t="shared" si="314"/>
        <v/>
      </c>
      <c r="J393" t="str">
        <f t="shared" si="315"/>
        <v/>
      </c>
      <c r="K393" t="str">
        <f t="shared" si="316"/>
        <v/>
      </c>
      <c r="L393" t="str">
        <f t="shared" si="317"/>
        <v>3071</v>
      </c>
      <c r="M393" t="str">
        <f t="shared" si="318"/>
        <v/>
      </c>
      <c r="N393" t="str">
        <f t="shared" si="319"/>
        <v/>
      </c>
      <c r="O393" t="str">
        <f t="shared" si="320"/>
        <v/>
      </c>
      <c r="P393" t="str">
        <f t="shared" si="321"/>
        <v/>
      </c>
      <c r="Q393" t="str">
        <f t="shared" si="322"/>
        <v/>
      </c>
      <c r="R393" t="str">
        <f t="shared" si="323"/>
        <v/>
      </c>
      <c r="S393" t="str">
        <f t="shared" si="324"/>
        <v/>
      </c>
      <c r="T393" t="str">
        <f t="shared" si="325"/>
        <v/>
      </c>
      <c r="U393" t="str">
        <f t="shared" si="326"/>
        <v/>
      </c>
      <c r="V393" t="str">
        <f t="shared" si="327"/>
        <v/>
      </c>
      <c r="W393" t="str">
        <f t="shared" si="328"/>
        <v/>
      </c>
      <c r="X393" t="str">
        <f t="shared" si="329"/>
        <v/>
      </c>
      <c r="Y393" t="str">
        <f t="shared" si="330"/>
        <v>Stratégiai és változásmenedzsment (217, web)</v>
      </c>
      <c r="Z393" t="str">
        <f t="shared" si="331"/>
        <v/>
      </c>
      <c r="AA393" t="str">
        <f t="shared" si="332"/>
        <v/>
      </c>
      <c r="AB393" t="str">
        <f t="shared" si="333"/>
        <v/>
      </c>
      <c r="AC393" t="str">
        <f t="shared" si="334"/>
        <v/>
      </c>
      <c r="AD393" t="str">
        <f t="shared" si="335"/>
        <v/>
      </c>
      <c r="AE393" t="str">
        <f t="shared" si="336"/>
        <v/>
      </c>
      <c r="AF393" t="str">
        <f t="shared" si="337"/>
        <v/>
      </c>
      <c r="AG393" t="str">
        <f t="shared" si="338"/>
        <v/>
      </c>
      <c r="AH393" t="str">
        <f t="shared" si="339"/>
        <v/>
      </c>
      <c r="AI393" t="str">
        <f t="shared" si="340"/>
        <v/>
      </c>
      <c r="AJ393" t="str">
        <f t="shared" si="341"/>
        <v/>
      </c>
      <c r="AK393" t="str">
        <f t="shared" si="342"/>
        <v/>
      </c>
      <c r="AL393" t="str">
        <f t="shared" si="343"/>
        <v/>
      </c>
      <c r="AM393" t="str">
        <f t="shared" si="344"/>
        <v/>
      </c>
      <c r="AN393" t="str">
        <f t="shared" si="345"/>
        <v/>
      </c>
      <c r="AO393" t="str">
        <f t="shared" si="346"/>
        <v/>
      </c>
      <c r="AP393" t="str">
        <f t="shared" si="347"/>
        <v/>
      </c>
      <c r="AQ393" t="str">
        <f t="shared" si="348"/>
        <v/>
      </c>
      <c r="AR393" t="str">
        <f t="shared" si="349"/>
        <v/>
      </c>
      <c r="AS393" t="str">
        <f t="shared" si="350"/>
        <v/>
      </c>
      <c r="AT393" t="str">
        <f t="shared" si="351"/>
        <v/>
      </c>
      <c r="AU393" t="str">
        <f t="shared" si="352"/>
        <v/>
      </c>
      <c r="AV393" t="str">
        <f t="shared" si="353"/>
        <v/>
      </c>
      <c r="AW393" t="str">
        <f t="shared" si="354"/>
        <v/>
      </c>
      <c r="AX393" t="str">
        <f t="shared" si="355"/>
        <v>Stratégiai és változásmenedzsment (, web)</v>
      </c>
      <c r="AY393" s="2">
        <v>307</v>
      </c>
      <c r="AZ393" s="2">
        <v>1</v>
      </c>
      <c r="BA393" s="18">
        <f>VLOOKUP(AY393,segéd!$F$9:$G$38,2,FALSE)</f>
        <v>46088</v>
      </c>
      <c r="BB393" s="2" t="str">
        <f>VLOOKUP(AZ393,segéd!$F$1:$G$7,2,FALSE)</f>
        <v>8.00-9.30</v>
      </c>
      <c r="BC393" s="20" t="s">
        <v>413</v>
      </c>
      <c r="BD393" t="s">
        <v>265</v>
      </c>
      <c r="BE393" s="20" t="s">
        <v>175</v>
      </c>
      <c r="BF393" s="19">
        <v>217</v>
      </c>
      <c r="BH393" s="19" t="s">
        <v>66</v>
      </c>
      <c r="BI393" s="30" t="s">
        <v>2004</v>
      </c>
      <c r="BJ393" s="2">
        <f t="shared" si="356"/>
        <v>9</v>
      </c>
      <c r="BK393" s="2">
        <f>IF(BF393="","",VLOOKUP(BC393,segéd!O:P,2,FALSE))</f>
        <v>9</v>
      </c>
      <c r="BL393" s="2" t="str">
        <f>IF(BG393="","",VLOOKUP(BC393,segéd!T:U,2,FALSE))</f>
        <v/>
      </c>
      <c r="BP393" s="2"/>
      <c r="BQ393" s="2"/>
      <c r="BR393" s="2">
        <v>9</v>
      </c>
      <c r="BY393" s="2"/>
      <c r="CH393" s="2"/>
      <c r="CP393" s="2"/>
    </row>
    <row r="394" spans="1:105" x14ac:dyDescent="0.3">
      <c r="A394" t="str">
        <f t="shared" si="306"/>
        <v>2083071</v>
      </c>
      <c r="B394" t="str">
        <f t="shared" si="307"/>
        <v>Vállalati pénzügy (web) 38</v>
      </c>
      <c r="C394" t="str">
        <f t="shared" si="308"/>
        <v>3071</v>
      </c>
      <c r="D394" t="str">
        <f t="shared" si="309"/>
        <v xml:space="preserve">Vállalati pénzügy (web) </v>
      </c>
      <c r="E394" t="str">
        <f t="shared" si="310"/>
        <v>Antalík Imrich3071</v>
      </c>
      <c r="F394" s="24" t="str">
        <f t="shared" si="311"/>
        <v>Vállalati pénzügy (Bp. 208, web)</v>
      </c>
      <c r="G394" t="str">
        <f t="shared" si="312"/>
        <v/>
      </c>
      <c r="H394" t="str">
        <f t="shared" si="313"/>
        <v/>
      </c>
      <c r="I394" t="str">
        <f t="shared" si="314"/>
        <v/>
      </c>
      <c r="J394" t="str">
        <f t="shared" si="315"/>
        <v/>
      </c>
      <c r="K394" t="str">
        <f t="shared" si="316"/>
        <v/>
      </c>
      <c r="L394" t="str">
        <f t="shared" si="317"/>
        <v/>
      </c>
      <c r="M394" t="str">
        <f t="shared" si="318"/>
        <v>3071</v>
      </c>
      <c r="N394" t="str">
        <f t="shared" si="319"/>
        <v>3071</v>
      </c>
      <c r="O394" t="str">
        <f t="shared" si="320"/>
        <v>3071</v>
      </c>
      <c r="P394" t="str">
        <f t="shared" si="321"/>
        <v>3071</v>
      </c>
      <c r="Q394" t="str">
        <f t="shared" si="322"/>
        <v>3071</v>
      </c>
      <c r="R394" t="str">
        <f t="shared" si="323"/>
        <v>3071</v>
      </c>
      <c r="S394" t="str">
        <f t="shared" si="324"/>
        <v/>
      </c>
      <c r="T394" t="str">
        <f t="shared" si="325"/>
        <v/>
      </c>
      <c r="U394" t="str">
        <f t="shared" si="326"/>
        <v/>
      </c>
      <c r="V394" t="str">
        <f t="shared" si="327"/>
        <v/>
      </c>
      <c r="W394" t="str">
        <f t="shared" si="328"/>
        <v/>
      </c>
      <c r="X394" t="str">
        <f t="shared" si="329"/>
        <v/>
      </c>
      <c r="Y394" t="str">
        <f t="shared" si="330"/>
        <v>Vállalati pénzügy (208, web)</v>
      </c>
      <c r="Z394" t="str">
        <f t="shared" si="331"/>
        <v/>
      </c>
      <c r="AA394" t="str">
        <f t="shared" si="332"/>
        <v/>
      </c>
      <c r="AB394" t="str">
        <f t="shared" si="333"/>
        <v/>
      </c>
      <c r="AC394" t="str">
        <f t="shared" si="334"/>
        <v/>
      </c>
      <c r="AD394" t="str">
        <f t="shared" si="335"/>
        <v/>
      </c>
      <c r="AE394" t="str">
        <f t="shared" si="336"/>
        <v/>
      </c>
      <c r="AF394" t="str">
        <f t="shared" si="337"/>
        <v/>
      </c>
      <c r="AG394" t="str">
        <f t="shared" si="338"/>
        <v/>
      </c>
      <c r="AH394" t="str">
        <f t="shared" si="339"/>
        <v/>
      </c>
      <c r="AI394" t="str">
        <f t="shared" si="340"/>
        <v/>
      </c>
      <c r="AJ394" t="str">
        <f t="shared" si="341"/>
        <v/>
      </c>
      <c r="AK394" t="str">
        <f t="shared" si="342"/>
        <v/>
      </c>
      <c r="AL394" t="str">
        <f t="shared" si="343"/>
        <v/>
      </c>
      <c r="AM394" t="str">
        <f t="shared" si="344"/>
        <v/>
      </c>
      <c r="AN394" t="str">
        <f t="shared" si="345"/>
        <v/>
      </c>
      <c r="AO394" t="str">
        <f t="shared" si="346"/>
        <v/>
      </c>
      <c r="AP394" t="str">
        <f t="shared" si="347"/>
        <v/>
      </c>
      <c r="AQ394" t="str">
        <f t="shared" si="348"/>
        <v/>
      </c>
      <c r="AR394" t="str">
        <f t="shared" si="349"/>
        <v/>
      </c>
      <c r="AS394" t="str">
        <f t="shared" si="350"/>
        <v/>
      </c>
      <c r="AT394" t="str">
        <f t="shared" si="351"/>
        <v/>
      </c>
      <c r="AU394" t="str">
        <f t="shared" si="352"/>
        <v/>
      </c>
      <c r="AV394" t="str">
        <f t="shared" si="353"/>
        <v/>
      </c>
      <c r="AW394" t="str">
        <f t="shared" si="354"/>
        <v/>
      </c>
      <c r="AX394" t="str">
        <f t="shared" si="355"/>
        <v>Vállalati pénzügy (, web)</v>
      </c>
      <c r="AY394" s="2">
        <v>307</v>
      </c>
      <c r="AZ394" s="2">
        <v>1</v>
      </c>
      <c r="BA394" s="18">
        <f>VLOOKUP(AY394,segéd!$F$9:$G$38,2,FALSE)</f>
        <v>46088</v>
      </c>
      <c r="BB394" s="2" t="str">
        <f>VLOOKUP(AZ394,segéd!$F$1:$G$7,2,FALSE)</f>
        <v>8.00-9.30</v>
      </c>
      <c r="BC394" t="s">
        <v>37</v>
      </c>
      <c r="BD394" t="s">
        <v>178</v>
      </c>
      <c r="BE394" t="s">
        <v>165</v>
      </c>
      <c r="BF394" s="19">
        <v>208</v>
      </c>
      <c r="BH394" s="19" t="s">
        <v>66</v>
      </c>
      <c r="BI394" s="30" t="s">
        <v>1946</v>
      </c>
      <c r="BJ394" s="2">
        <f t="shared" si="356"/>
        <v>38</v>
      </c>
      <c r="BK394" s="2">
        <f>IF(BF394="","",VLOOKUP(BC394,segéd!O:P,2,FALSE))</f>
        <v>38</v>
      </c>
      <c r="BL394" s="2" t="str">
        <f>IF(BG394="","",VLOOKUP(BC394,segéd!T:U,2,FALSE))</f>
        <v/>
      </c>
      <c r="BM394" s="2"/>
      <c r="BN394" s="2"/>
      <c r="BO394" s="2"/>
      <c r="BP394" s="2"/>
      <c r="BQ394" s="2"/>
      <c r="BR394" s="2"/>
      <c r="BS394" s="2">
        <v>6</v>
      </c>
      <c r="BT394" s="2">
        <v>6</v>
      </c>
      <c r="BU394" s="2">
        <v>9</v>
      </c>
      <c r="BV394" s="2">
        <v>6</v>
      </c>
      <c r="BW394" s="2">
        <v>13</v>
      </c>
      <c r="BX394" s="2">
        <v>2</v>
      </c>
      <c r="BY394" s="2"/>
      <c r="BZ394" s="2"/>
      <c r="CA394" s="2"/>
      <c r="CB394" s="2"/>
      <c r="CC394" s="2"/>
      <c r="CD394" s="2"/>
      <c r="CH394" s="2"/>
      <c r="CI394" s="2"/>
      <c r="CJ394" s="2"/>
      <c r="CK394" s="2"/>
      <c r="CL394" s="2"/>
      <c r="CM394" s="2"/>
      <c r="CN394" s="2"/>
      <c r="CO394" s="2"/>
      <c r="CP394" s="2"/>
      <c r="CR394" s="2"/>
      <c r="CS394" s="2"/>
      <c r="CT394" s="2"/>
      <c r="CU394" s="2"/>
      <c r="CV394" s="2"/>
      <c r="CY394" s="2"/>
    </row>
    <row r="395" spans="1:105" x14ac:dyDescent="0.3">
      <c r="A395" t="str">
        <f t="shared" si="306"/>
        <v>3071</v>
      </c>
      <c r="B395" t="str">
        <f t="shared" si="307"/>
        <v xml:space="preserve">Vezetés, szervezés (web) </v>
      </c>
      <c r="C395" t="str">
        <f t="shared" si="308"/>
        <v>6013071</v>
      </c>
      <c r="D395" t="str">
        <f t="shared" si="309"/>
        <v>Vezetés, szervezés (web) 155</v>
      </c>
      <c r="E395" t="str">
        <f t="shared" si="310"/>
        <v>Krupánszki Kornél3071</v>
      </c>
      <c r="F395" s="24" t="str">
        <f t="shared" si="311"/>
        <v>Vezetés, szervezés (Tb. 601, web)</v>
      </c>
      <c r="G395" t="str">
        <f t="shared" si="312"/>
        <v/>
      </c>
      <c r="H395" t="str">
        <f t="shared" si="313"/>
        <v/>
      </c>
      <c r="I395" t="str">
        <f t="shared" si="314"/>
        <v/>
      </c>
      <c r="J395" t="str">
        <f t="shared" si="315"/>
        <v/>
      </c>
      <c r="K395" t="str">
        <f t="shared" si="316"/>
        <v/>
      </c>
      <c r="L395" t="str">
        <f t="shared" si="317"/>
        <v/>
      </c>
      <c r="M395" t="str">
        <f t="shared" si="318"/>
        <v/>
      </c>
      <c r="N395" t="str">
        <f t="shared" si="319"/>
        <v/>
      </c>
      <c r="O395" t="str">
        <f t="shared" si="320"/>
        <v/>
      </c>
      <c r="P395" t="str">
        <f t="shared" si="321"/>
        <v/>
      </c>
      <c r="Q395" t="str">
        <f t="shared" si="322"/>
        <v/>
      </c>
      <c r="R395" t="str">
        <f t="shared" si="323"/>
        <v/>
      </c>
      <c r="S395" t="str">
        <f t="shared" si="324"/>
        <v/>
      </c>
      <c r="T395" t="str">
        <f t="shared" si="325"/>
        <v/>
      </c>
      <c r="U395" t="str">
        <f t="shared" si="326"/>
        <v/>
      </c>
      <c r="V395" t="str">
        <f t="shared" si="327"/>
        <v/>
      </c>
      <c r="W395" t="str">
        <f t="shared" si="328"/>
        <v/>
      </c>
      <c r="X395" t="str">
        <f t="shared" si="329"/>
        <v/>
      </c>
      <c r="Y395" t="str">
        <f t="shared" si="330"/>
        <v>Vezetés, szervezés (, web)</v>
      </c>
      <c r="Z395" t="str">
        <f t="shared" si="331"/>
        <v>3071</v>
      </c>
      <c r="AA395" t="str">
        <f t="shared" si="332"/>
        <v/>
      </c>
      <c r="AB395" t="str">
        <f t="shared" si="333"/>
        <v/>
      </c>
      <c r="AC395" t="str">
        <f t="shared" si="334"/>
        <v/>
      </c>
      <c r="AD395" t="str">
        <f t="shared" si="335"/>
        <v/>
      </c>
      <c r="AE395" t="str">
        <f t="shared" si="336"/>
        <v/>
      </c>
      <c r="AF395" t="str">
        <f t="shared" si="337"/>
        <v/>
      </c>
      <c r="AG395" t="str">
        <f t="shared" si="338"/>
        <v/>
      </c>
      <c r="AH395" t="str">
        <f t="shared" si="339"/>
        <v/>
      </c>
      <c r="AI395" t="str">
        <f t="shared" si="340"/>
        <v/>
      </c>
      <c r="AJ395" t="str">
        <f t="shared" si="341"/>
        <v/>
      </c>
      <c r="AK395" t="str">
        <f t="shared" si="342"/>
        <v>3071</v>
      </c>
      <c r="AL395" t="str">
        <f t="shared" si="343"/>
        <v>3071</v>
      </c>
      <c r="AM395" t="str">
        <f t="shared" si="344"/>
        <v/>
      </c>
      <c r="AN395" t="str">
        <f t="shared" si="345"/>
        <v/>
      </c>
      <c r="AO395" t="str">
        <f t="shared" si="346"/>
        <v/>
      </c>
      <c r="AP395" t="str">
        <f t="shared" si="347"/>
        <v/>
      </c>
      <c r="AQ395" t="str">
        <f t="shared" si="348"/>
        <v/>
      </c>
      <c r="AR395" t="str">
        <f t="shared" si="349"/>
        <v/>
      </c>
      <c r="AS395" t="str">
        <f t="shared" si="350"/>
        <v/>
      </c>
      <c r="AT395" t="str">
        <f t="shared" si="351"/>
        <v/>
      </c>
      <c r="AU395" t="str">
        <f t="shared" si="352"/>
        <v/>
      </c>
      <c r="AV395" t="str">
        <f t="shared" si="353"/>
        <v/>
      </c>
      <c r="AW395" t="str">
        <f t="shared" si="354"/>
        <v/>
      </c>
      <c r="AX395" t="str">
        <f t="shared" si="355"/>
        <v>Vezetés, szervezés (601, web)</v>
      </c>
      <c r="AY395" s="2">
        <v>307</v>
      </c>
      <c r="AZ395" s="2">
        <v>1</v>
      </c>
      <c r="BA395" s="18">
        <f>VLOOKUP(AY395,segéd!$F$9:$G$38,2,FALSE)</f>
        <v>46088</v>
      </c>
      <c r="BB395" s="2" t="str">
        <f>VLOOKUP(AZ395,segéd!$F$1:$G$7,2,FALSE)</f>
        <v>8.00-9.30</v>
      </c>
      <c r="BC395" t="s">
        <v>65</v>
      </c>
      <c r="BD395" s="20" t="s">
        <v>428</v>
      </c>
      <c r="BE395" t="s">
        <v>164</v>
      </c>
      <c r="BG395" s="2">
        <v>601</v>
      </c>
      <c r="BH395" s="2" t="s">
        <v>66</v>
      </c>
      <c r="BI395" s="30" t="s">
        <v>2044</v>
      </c>
      <c r="BJ395" s="2">
        <f t="shared" si="356"/>
        <v>155</v>
      </c>
      <c r="BK395" s="2" t="str">
        <f>IF(BF395="","",VLOOKUP(BC395,segéd!O:P,2,FALSE))</f>
        <v/>
      </c>
      <c r="BL395" s="2">
        <f>IF(BG395="","",VLOOKUP(BC395,segéd!T:U,2,FALSE))</f>
        <v>155</v>
      </c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>
        <v>74</v>
      </c>
      <c r="CG395" s="2"/>
      <c r="CH395" s="2"/>
      <c r="CI395" s="2"/>
      <c r="CJ395" s="2"/>
      <c r="CK395" s="2"/>
      <c r="CL395" s="2"/>
      <c r="CM395" s="2"/>
      <c r="CN395" s="2"/>
      <c r="CO395" s="2"/>
      <c r="CP395" s="2">
        <v>52</v>
      </c>
      <c r="CQ395" s="2">
        <v>59</v>
      </c>
      <c r="CR395" s="2"/>
      <c r="CS395" s="2"/>
      <c r="CT395" s="2"/>
      <c r="CU395" s="2"/>
      <c r="CV395" s="2"/>
      <c r="CY395" s="2"/>
    </row>
    <row r="396" spans="1:105" x14ac:dyDescent="0.3">
      <c r="A396" t="str">
        <f t="shared" si="306"/>
        <v>3072</v>
      </c>
      <c r="B396" t="str">
        <f t="shared" si="307"/>
        <v xml:space="preserve">A CAD alapjai (gépterem, web) </v>
      </c>
      <c r="C396" t="str">
        <f t="shared" si="308"/>
        <v>6043072</v>
      </c>
      <c r="D396" t="str">
        <f t="shared" si="309"/>
        <v>A CAD alapjai (gépterem, web) 9</v>
      </c>
      <c r="E396" t="str">
        <f t="shared" si="310"/>
        <v>Szentgyörgyiné Gyöngyösi Éva3072</v>
      </c>
      <c r="F396" s="24" t="str">
        <f t="shared" si="311"/>
        <v>A CAD alapjai (Tb. 604, gépterem, web)</v>
      </c>
      <c r="G396" t="str">
        <f t="shared" si="312"/>
        <v/>
      </c>
      <c r="H396" t="str">
        <f t="shared" si="313"/>
        <v/>
      </c>
      <c r="I396" t="str">
        <f t="shared" si="314"/>
        <v/>
      </c>
      <c r="J396" t="str">
        <f t="shared" si="315"/>
        <v/>
      </c>
      <c r="K396" t="str">
        <f t="shared" si="316"/>
        <v/>
      </c>
      <c r="L396" t="str">
        <f t="shared" si="317"/>
        <v/>
      </c>
      <c r="M396" t="str">
        <f t="shared" si="318"/>
        <v/>
      </c>
      <c r="N396" t="str">
        <f t="shared" si="319"/>
        <v/>
      </c>
      <c r="O396" t="str">
        <f t="shared" si="320"/>
        <v/>
      </c>
      <c r="P396" t="str">
        <f t="shared" si="321"/>
        <v/>
      </c>
      <c r="Q396" t="str">
        <f t="shared" si="322"/>
        <v/>
      </c>
      <c r="R396" t="str">
        <f t="shared" si="323"/>
        <v/>
      </c>
      <c r="S396" t="str">
        <f t="shared" si="324"/>
        <v/>
      </c>
      <c r="T396" t="str">
        <f t="shared" si="325"/>
        <v/>
      </c>
      <c r="U396" t="str">
        <f t="shared" si="326"/>
        <v/>
      </c>
      <c r="V396" t="str">
        <f t="shared" si="327"/>
        <v/>
      </c>
      <c r="W396" t="str">
        <f t="shared" si="328"/>
        <v/>
      </c>
      <c r="X396" t="str">
        <f t="shared" si="329"/>
        <v/>
      </c>
      <c r="Y396" t="str">
        <f t="shared" si="330"/>
        <v>A CAD alapjai (, gépterem, web)</v>
      </c>
      <c r="Z396" t="str">
        <f t="shared" si="331"/>
        <v/>
      </c>
      <c r="AA396" t="str">
        <f t="shared" si="332"/>
        <v>3072</v>
      </c>
      <c r="AB396" t="str">
        <f t="shared" si="333"/>
        <v/>
      </c>
      <c r="AC396" t="str">
        <f t="shared" si="334"/>
        <v/>
      </c>
      <c r="AD396" t="str">
        <f t="shared" si="335"/>
        <v/>
      </c>
      <c r="AE396" t="str">
        <f t="shared" si="336"/>
        <v/>
      </c>
      <c r="AF396" t="str">
        <f t="shared" si="337"/>
        <v/>
      </c>
      <c r="AG396" t="str">
        <f t="shared" si="338"/>
        <v/>
      </c>
      <c r="AH396" t="str">
        <f t="shared" si="339"/>
        <v/>
      </c>
      <c r="AI396" t="str">
        <f t="shared" si="340"/>
        <v/>
      </c>
      <c r="AJ396" t="str">
        <f t="shared" si="341"/>
        <v/>
      </c>
      <c r="AK396" t="str">
        <f t="shared" si="342"/>
        <v/>
      </c>
      <c r="AL396" t="str">
        <f t="shared" si="343"/>
        <v/>
      </c>
      <c r="AM396" t="str">
        <f t="shared" si="344"/>
        <v/>
      </c>
      <c r="AN396" t="str">
        <f t="shared" si="345"/>
        <v/>
      </c>
      <c r="AO396" t="str">
        <f t="shared" si="346"/>
        <v/>
      </c>
      <c r="AP396" t="str">
        <f t="shared" si="347"/>
        <v/>
      </c>
      <c r="AQ396" t="str">
        <f t="shared" si="348"/>
        <v/>
      </c>
      <c r="AR396" t="str">
        <f t="shared" si="349"/>
        <v/>
      </c>
      <c r="AS396" t="str">
        <f t="shared" si="350"/>
        <v/>
      </c>
      <c r="AT396" t="str">
        <f t="shared" si="351"/>
        <v/>
      </c>
      <c r="AU396" t="str">
        <f t="shared" si="352"/>
        <v/>
      </c>
      <c r="AV396" t="str">
        <f t="shared" si="353"/>
        <v/>
      </c>
      <c r="AW396" t="str">
        <f t="shared" si="354"/>
        <v/>
      </c>
      <c r="AX396" t="str">
        <f t="shared" si="355"/>
        <v>A CAD alapjai (604, gépterem, web)</v>
      </c>
      <c r="AY396" s="2">
        <v>307</v>
      </c>
      <c r="AZ396" s="2">
        <v>2</v>
      </c>
      <c r="BA396" s="18">
        <f>VLOOKUP(AY396,segéd!$F$9:$G$38,2,FALSE)</f>
        <v>46088</v>
      </c>
      <c r="BB396" s="2" t="str">
        <f>VLOOKUP(AZ396,segéd!$F$1:$G$7,2,FALSE)</f>
        <v>9.45-11.15</v>
      </c>
      <c r="BC396" t="s">
        <v>221</v>
      </c>
      <c r="BD396" s="20" t="s">
        <v>305</v>
      </c>
      <c r="BE396" t="s">
        <v>88</v>
      </c>
      <c r="BG396" s="2">
        <v>604</v>
      </c>
      <c r="BH396" s="2" t="s">
        <v>220</v>
      </c>
      <c r="BI396" s="30" t="s">
        <v>1929</v>
      </c>
      <c r="BJ396" s="2">
        <f t="shared" si="356"/>
        <v>9</v>
      </c>
      <c r="BK396" s="2" t="str">
        <f>IF(BF396="","",VLOOKUP(BC396,segéd!O:P,2,FALSE))</f>
        <v/>
      </c>
      <c r="BL396" s="2">
        <f>IF(BG396="","",VLOOKUP(BC396,segéd!T:U,2,FALSE))</f>
        <v>9</v>
      </c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>
        <v>19</v>
      </c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R396" s="2"/>
      <c r="CS396" s="2"/>
      <c r="CT396" s="2"/>
      <c r="CU396" s="2"/>
      <c r="CV396" s="2"/>
      <c r="CY396" s="2"/>
    </row>
    <row r="397" spans="1:105" x14ac:dyDescent="0.3">
      <c r="A397" t="str">
        <f t="shared" si="306"/>
        <v>2053072</v>
      </c>
      <c r="B397" t="str">
        <f t="shared" si="307"/>
        <v>Aktuális nemzetközi gazd. tr. (szv.) (Tb.-ről web) 20</v>
      </c>
      <c r="C397" t="str">
        <f t="shared" si="308"/>
        <v>2123072</v>
      </c>
      <c r="D397" t="str">
        <f t="shared" si="309"/>
        <v>Aktuális nemzetközi gazd. tr. (szv.) (Tb.-ről web) 18</v>
      </c>
      <c r="E397" t="str">
        <f t="shared" si="310"/>
        <v>Buda Lorina3072</v>
      </c>
      <c r="F397" s="24" t="str">
        <f t="shared" si="311"/>
        <v>Aktuális nemzetközi gazd. tr. (szv.) (Tb. 212, Tb.-ről web)</v>
      </c>
      <c r="G397" t="str">
        <f t="shared" si="312"/>
        <v/>
      </c>
      <c r="H397" t="str">
        <f t="shared" si="313"/>
        <v/>
      </c>
      <c r="I397" t="str">
        <f t="shared" si="314"/>
        <v/>
      </c>
      <c r="J397" t="str">
        <f t="shared" si="315"/>
        <v/>
      </c>
      <c r="K397" t="str">
        <f t="shared" si="316"/>
        <v/>
      </c>
      <c r="L397" t="str">
        <f t="shared" si="317"/>
        <v/>
      </c>
      <c r="M397" t="str">
        <f t="shared" si="318"/>
        <v/>
      </c>
      <c r="N397" t="str">
        <f t="shared" si="319"/>
        <v/>
      </c>
      <c r="O397" t="str">
        <f t="shared" si="320"/>
        <v/>
      </c>
      <c r="P397" t="str">
        <f t="shared" si="321"/>
        <v/>
      </c>
      <c r="Q397" t="str">
        <f t="shared" si="322"/>
        <v/>
      </c>
      <c r="R397" t="str">
        <f t="shared" si="323"/>
        <v/>
      </c>
      <c r="S397" t="str">
        <f t="shared" si="324"/>
        <v/>
      </c>
      <c r="T397" t="str">
        <f t="shared" si="325"/>
        <v>3072</v>
      </c>
      <c r="U397" t="str">
        <f t="shared" si="326"/>
        <v>3072</v>
      </c>
      <c r="V397" t="str">
        <f t="shared" si="327"/>
        <v>3072</v>
      </c>
      <c r="W397" t="str">
        <f t="shared" si="328"/>
        <v>3072</v>
      </c>
      <c r="X397" t="str">
        <f t="shared" si="329"/>
        <v>3072</v>
      </c>
      <c r="Y397" t="str">
        <f t="shared" si="330"/>
        <v>Aktuális nemzetközi gazd. tr. (szv.) (205, Tb.-ről web)</v>
      </c>
      <c r="Z397" t="str">
        <f t="shared" si="331"/>
        <v/>
      </c>
      <c r="AA397" t="str">
        <f t="shared" si="332"/>
        <v/>
      </c>
      <c r="AB397" t="str">
        <f t="shared" si="333"/>
        <v/>
      </c>
      <c r="AC397" t="str">
        <f t="shared" si="334"/>
        <v/>
      </c>
      <c r="AD397" t="str">
        <f t="shared" si="335"/>
        <v/>
      </c>
      <c r="AE397" t="str">
        <f t="shared" si="336"/>
        <v/>
      </c>
      <c r="AF397" t="str">
        <f t="shared" si="337"/>
        <v/>
      </c>
      <c r="AG397" t="str">
        <f t="shared" si="338"/>
        <v/>
      </c>
      <c r="AH397" t="str">
        <f t="shared" si="339"/>
        <v/>
      </c>
      <c r="AI397" t="str">
        <f t="shared" si="340"/>
        <v/>
      </c>
      <c r="AJ397" t="str">
        <f t="shared" si="341"/>
        <v/>
      </c>
      <c r="AK397" t="str">
        <f t="shared" si="342"/>
        <v/>
      </c>
      <c r="AL397" t="str">
        <f t="shared" si="343"/>
        <v/>
      </c>
      <c r="AM397" t="str">
        <f t="shared" si="344"/>
        <v>3072</v>
      </c>
      <c r="AN397" t="str">
        <f t="shared" si="345"/>
        <v>3072</v>
      </c>
      <c r="AO397" t="str">
        <f t="shared" si="346"/>
        <v>3072</v>
      </c>
      <c r="AP397" t="str">
        <f t="shared" si="347"/>
        <v>3072</v>
      </c>
      <c r="AQ397" t="str">
        <f t="shared" si="348"/>
        <v>3072</v>
      </c>
      <c r="AR397" t="str">
        <f t="shared" si="349"/>
        <v/>
      </c>
      <c r="AS397" t="str">
        <f t="shared" si="350"/>
        <v/>
      </c>
      <c r="AT397" t="str">
        <f t="shared" si="351"/>
        <v/>
      </c>
      <c r="AU397" t="str">
        <f t="shared" si="352"/>
        <v/>
      </c>
      <c r="AV397" t="str">
        <f t="shared" si="353"/>
        <v/>
      </c>
      <c r="AW397" t="str">
        <f t="shared" si="354"/>
        <v/>
      </c>
      <c r="AX397" t="str">
        <f t="shared" si="355"/>
        <v>Aktuális nemzetközi gazd. tr. (szv.) (212, Tb.-ről web)</v>
      </c>
      <c r="AY397" s="2">
        <v>307</v>
      </c>
      <c r="AZ397" s="2">
        <v>2</v>
      </c>
      <c r="BA397" s="18">
        <f>VLOOKUP(AY397,segéd!$F$9:$G$38,2,FALSE)</f>
        <v>46088</v>
      </c>
      <c r="BB397" s="2" t="str">
        <f>VLOOKUP(AZ397,segéd!$F$1:$G$7,2,FALSE)</f>
        <v>9.45-11.15</v>
      </c>
      <c r="BC397" t="s">
        <v>437</v>
      </c>
      <c r="BD397" t="s">
        <v>264</v>
      </c>
      <c r="BE397" t="s">
        <v>167</v>
      </c>
      <c r="BF397" s="19">
        <v>205</v>
      </c>
      <c r="BG397" s="2">
        <v>212</v>
      </c>
      <c r="BH397" s="2" t="s">
        <v>76</v>
      </c>
      <c r="BI397" s="30" t="s">
        <v>1918</v>
      </c>
      <c r="BJ397" s="2">
        <f t="shared" si="356"/>
        <v>38</v>
      </c>
      <c r="BK397" s="2">
        <f>IF(BF397="","",VLOOKUP(BC397,segéd!O:P,2,FALSE))</f>
        <v>20</v>
      </c>
      <c r="BL397" s="2">
        <f>IF(BG397="","",VLOOKUP(BC397,segéd!T:U,2,FALSE))</f>
        <v>18</v>
      </c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>
        <v>6</v>
      </c>
      <c r="CA397" s="2">
        <v>3</v>
      </c>
      <c r="CB397" s="2">
        <v>2</v>
      </c>
      <c r="CC397" s="2">
        <v>4</v>
      </c>
      <c r="CD397" s="2">
        <v>1</v>
      </c>
      <c r="CH397" s="2"/>
      <c r="CI397" s="2"/>
      <c r="CJ397" s="2"/>
      <c r="CK397" s="2"/>
      <c r="CL397" s="2"/>
      <c r="CM397" s="2"/>
      <c r="CN397" s="2"/>
      <c r="CO397" s="2"/>
      <c r="CP397" s="2"/>
      <c r="CR397" s="2">
        <v>10</v>
      </c>
      <c r="CS397" s="2">
        <v>8</v>
      </c>
      <c r="CT397" s="2">
        <v>3</v>
      </c>
      <c r="CU397" s="2">
        <v>3</v>
      </c>
      <c r="CV397" s="2">
        <v>3</v>
      </c>
      <c r="CY397" s="2"/>
    </row>
    <row r="398" spans="1:105" x14ac:dyDescent="0.3">
      <c r="A398" t="str">
        <f t="shared" si="306"/>
        <v>3072</v>
      </c>
      <c r="B398" t="str">
        <f t="shared" si="307"/>
        <v xml:space="preserve">Alkalmazott informatika (gépterem, web) </v>
      </c>
      <c r="C398" t="str">
        <f t="shared" si="308"/>
        <v>6053072</v>
      </c>
      <c r="D398" t="str">
        <f t="shared" si="309"/>
        <v>Alkalmazott informatika (gépterem, web) 24</v>
      </c>
      <c r="E398" t="str">
        <f t="shared" si="310"/>
        <v>Nagyné Csóti Beáta3072</v>
      </c>
      <c r="F398" s="24" t="str">
        <f t="shared" si="311"/>
        <v>Alkalmazott informatika (Tb. 605, gépterem, web)</v>
      </c>
      <c r="G398" t="str">
        <f t="shared" si="312"/>
        <v/>
      </c>
      <c r="H398" t="str">
        <f t="shared" si="313"/>
        <v/>
      </c>
      <c r="I398" t="str">
        <f t="shared" si="314"/>
        <v/>
      </c>
      <c r="J398" t="str">
        <f t="shared" si="315"/>
        <v/>
      </c>
      <c r="K398" t="str">
        <f t="shared" si="316"/>
        <v/>
      </c>
      <c r="L398" t="str">
        <f t="shared" si="317"/>
        <v/>
      </c>
      <c r="M398" t="str">
        <f t="shared" si="318"/>
        <v/>
      </c>
      <c r="N398" t="str">
        <f t="shared" si="319"/>
        <v/>
      </c>
      <c r="O398" t="str">
        <f t="shared" si="320"/>
        <v/>
      </c>
      <c r="P398" t="str">
        <f t="shared" si="321"/>
        <v/>
      </c>
      <c r="Q398" t="str">
        <f t="shared" si="322"/>
        <v/>
      </c>
      <c r="R398" t="str">
        <f t="shared" si="323"/>
        <v/>
      </c>
      <c r="S398" t="str">
        <f t="shared" si="324"/>
        <v/>
      </c>
      <c r="T398" t="str">
        <f t="shared" si="325"/>
        <v/>
      </c>
      <c r="U398" t="str">
        <f t="shared" si="326"/>
        <v/>
      </c>
      <c r="V398" t="str">
        <f t="shared" si="327"/>
        <v/>
      </c>
      <c r="W398" t="str">
        <f t="shared" si="328"/>
        <v/>
      </c>
      <c r="X398" t="str">
        <f t="shared" si="329"/>
        <v/>
      </c>
      <c r="Y398" t="str">
        <f t="shared" si="330"/>
        <v>Alkalmazott informatika (, gépterem, web)</v>
      </c>
      <c r="Z398" t="str">
        <f t="shared" si="331"/>
        <v/>
      </c>
      <c r="AA398" t="str">
        <f t="shared" si="332"/>
        <v/>
      </c>
      <c r="AB398" t="str">
        <f t="shared" si="333"/>
        <v/>
      </c>
      <c r="AC398" t="str">
        <f t="shared" si="334"/>
        <v/>
      </c>
      <c r="AD398" t="str">
        <f t="shared" si="335"/>
        <v/>
      </c>
      <c r="AE398" t="str">
        <f t="shared" si="336"/>
        <v>3072</v>
      </c>
      <c r="AF398" t="str">
        <f t="shared" si="337"/>
        <v>3072</v>
      </c>
      <c r="AG398" t="str">
        <f t="shared" si="338"/>
        <v>3072</v>
      </c>
      <c r="AH398" t="str">
        <f t="shared" si="339"/>
        <v>3072</v>
      </c>
      <c r="AI398" t="str">
        <f t="shared" si="340"/>
        <v>3072</v>
      </c>
      <c r="AJ398" t="str">
        <f t="shared" si="341"/>
        <v>3072</v>
      </c>
      <c r="AK398" t="str">
        <f t="shared" si="342"/>
        <v/>
      </c>
      <c r="AL398" t="str">
        <f t="shared" si="343"/>
        <v/>
      </c>
      <c r="AM398" t="str">
        <f t="shared" si="344"/>
        <v/>
      </c>
      <c r="AN398" t="str">
        <f t="shared" si="345"/>
        <v/>
      </c>
      <c r="AO398" t="str">
        <f t="shared" si="346"/>
        <v/>
      </c>
      <c r="AP398" t="str">
        <f t="shared" si="347"/>
        <v/>
      </c>
      <c r="AQ398" t="str">
        <f t="shared" si="348"/>
        <v/>
      </c>
      <c r="AR398" t="str">
        <f t="shared" si="349"/>
        <v/>
      </c>
      <c r="AS398" t="str">
        <f t="shared" si="350"/>
        <v/>
      </c>
      <c r="AT398" t="str">
        <f t="shared" si="351"/>
        <v/>
      </c>
      <c r="AU398" t="str">
        <f t="shared" si="352"/>
        <v/>
      </c>
      <c r="AV398" t="str">
        <f t="shared" si="353"/>
        <v/>
      </c>
      <c r="AW398" t="str">
        <f t="shared" si="354"/>
        <v/>
      </c>
      <c r="AX398" t="str">
        <f t="shared" si="355"/>
        <v>Alkalmazott informatika (605, gépterem, web)</v>
      </c>
      <c r="AY398" s="2">
        <v>307</v>
      </c>
      <c r="AZ398" s="2">
        <v>2</v>
      </c>
      <c r="BA398" s="18">
        <f>VLOOKUP(AY398,segéd!$F$9:$G$38,2,FALSE)</f>
        <v>46088</v>
      </c>
      <c r="BB398" s="2" t="str">
        <f>VLOOKUP(AZ398,segéd!$F$1:$G$7,2,FALSE)</f>
        <v>9.45-11.15</v>
      </c>
      <c r="BC398" t="s">
        <v>23</v>
      </c>
      <c r="BD398" t="s">
        <v>263</v>
      </c>
      <c r="BE398" t="s">
        <v>164</v>
      </c>
      <c r="BG398" s="2">
        <v>605</v>
      </c>
      <c r="BH398" s="19" t="s">
        <v>220</v>
      </c>
      <c r="BI398" s="30" t="s">
        <v>1930</v>
      </c>
      <c r="BJ398" s="2">
        <f t="shared" si="356"/>
        <v>24</v>
      </c>
      <c r="BK398" s="2" t="str">
        <f>IF(BF398="","",VLOOKUP(BC398,segéd!O:P,2,FALSE))</f>
        <v/>
      </c>
      <c r="BL398" s="2">
        <f>IF(BG398="","",VLOOKUP(BC398,segéd!T:U,2,FALSE))</f>
        <v>24</v>
      </c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H398" s="2"/>
      <c r="CI398" s="2"/>
      <c r="CJ398" s="2">
        <v>3</v>
      </c>
      <c r="CK398" s="2">
        <v>7</v>
      </c>
      <c r="CL398" s="2">
        <v>10</v>
      </c>
      <c r="CM398" s="2">
        <v>3</v>
      </c>
      <c r="CN398" s="2">
        <v>2</v>
      </c>
      <c r="CO398" s="2">
        <v>4</v>
      </c>
      <c r="CP398" s="2"/>
      <c r="CR398" s="2"/>
      <c r="CS398" s="2"/>
      <c r="CT398" s="2"/>
      <c r="CU398" s="2"/>
      <c r="CV398" s="2"/>
      <c r="CY398" s="2"/>
    </row>
    <row r="399" spans="1:105" x14ac:dyDescent="0.3">
      <c r="A399" t="str">
        <f t="shared" si="306"/>
        <v>3072</v>
      </c>
      <c r="B399" t="str">
        <f t="shared" si="307"/>
        <v xml:space="preserve">Épületszerkezetek, akadálym. (web) </v>
      </c>
      <c r="C399" t="str">
        <f t="shared" si="308"/>
        <v>4023072</v>
      </c>
      <c r="D399" t="str">
        <f t="shared" si="309"/>
        <v>Épületszerkezetek, akadálym. (web) 8</v>
      </c>
      <c r="E399" t="str">
        <f t="shared" si="310"/>
        <v>Tarján Gábor3072</v>
      </c>
      <c r="F399" s="24" t="str">
        <f t="shared" si="311"/>
        <v>Épületszerkezetek, akadálym. (Tb. 402, web)</v>
      </c>
      <c r="G399" t="str">
        <f t="shared" si="312"/>
        <v/>
      </c>
      <c r="H399" t="str">
        <f t="shared" si="313"/>
        <v/>
      </c>
      <c r="I399" t="str">
        <f t="shared" si="314"/>
        <v/>
      </c>
      <c r="J399" t="str">
        <f t="shared" si="315"/>
        <v/>
      </c>
      <c r="K399" t="str">
        <f t="shared" si="316"/>
        <v/>
      </c>
      <c r="L399" t="str">
        <f t="shared" si="317"/>
        <v/>
      </c>
      <c r="M399" t="str">
        <f t="shared" si="318"/>
        <v/>
      </c>
      <c r="N399" t="str">
        <f t="shared" si="319"/>
        <v/>
      </c>
      <c r="O399" t="str">
        <f t="shared" si="320"/>
        <v/>
      </c>
      <c r="P399" t="str">
        <f t="shared" si="321"/>
        <v/>
      </c>
      <c r="Q399" t="str">
        <f t="shared" si="322"/>
        <v/>
      </c>
      <c r="R399" t="str">
        <f t="shared" si="323"/>
        <v/>
      </c>
      <c r="S399" t="str">
        <f t="shared" si="324"/>
        <v/>
      </c>
      <c r="T399" t="str">
        <f t="shared" si="325"/>
        <v/>
      </c>
      <c r="U399" t="str">
        <f t="shared" si="326"/>
        <v/>
      </c>
      <c r="V399" t="str">
        <f t="shared" si="327"/>
        <v/>
      </c>
      <c r="W399" t="str">
        <f t="shared" si="328"/>
        <v/>
      </c>
      <c r="X399" t="str">
        <f t="shared" si="329"/>
        <v/>
      </c>
      <c r="Y399" t="str">
        <f t="shared" si="330"/>
        <v>Épületszerkezetek, akadálym. (, web)</v>
      </c>
      <c r="Z399" t="str">
        <f t="shared" si="331"/>
        <v/>
      </c>
      <c r="AA399" t="str">
        <f t="shared" si="332"/>
        <v/>
      </c>
      <c r="AB399" t="str">
        <f t="shared" si="333"/>
        <v/>
      </c>
      <c r="AC399" t="str">
        <f t="shared" si="334"/>
        <v/>
      </c>
      <c r="AD399" t="str">
        <f t="shared" si="335"/>
        <v/>
      </c>
      <c r="AE399" t="str">
        <f t="shared" si="336"/>
        <v/>
      </c>
      <c r="AF399" t="str">
        <f t="shared" si="337"/>
        <v/>
      </c>
      <c r="AG399" t="str">
        <f t="shared" si="338"/>
        <v/>
      </c>
      <c r="AH399" t="str">
        <f t="shared" si="339"/>
        <v/>
      </c>
      <c r="AI399" t="str">
        <f t="shared" si="340"/>
        <v/>
      </c>
      <c r="AJ399" t="str">
        <f t="shared" si="341"/>
        <v/>
      </c>
      <c r="AK399" t="str">
        <f t="shared" si="342"/>
        <v/>
      </c>
      <c r="AL399" t="str">
        <f t="shared" si="343"/>
        <v/>
      </c>
      <c r="AM399" t="str">
        <f t="shared" si="344"/>
        <v/>
      </c>
      <c r="AN399" t="str">
        <f t="shared" si="345"/>
        <v/>
      </c>
      <c r="AO399" t="str">
        <f t="shared" si="346"/>
        <v/>
      </c>
      <c r="AP399" t="str">
        <f t="shared" si="347"/>
        <v/>
      </c>
      <c r="AQ399" t="str">
        <f t="shared" si="348"/>
        <v/>
      </c>
      <c r="AR399" t="str">
        <f t="shared" si="349"/>
        <v/>
      </c>
      <c r="AS399" t="str">
        <f t="shared" si="350"/>
        <v>3072</v>
      </c>
      <c r="AT399" t="str">
        <f t="shared" si="351"/>
        <v/>
      </c>
      <c r="AU399" t="str">
        <f t="shared" si="352"/>
        <v/>
      </c>
      <c r="AV399" t="str">
        <f t="shared" si="353"/>
        <v/>
      </c>
      <c r="AW399" t="str">
        <f t="shared" si="354"/>
        <v/>
      </c>
      <c r="AX399" t="str">
        <f t="shared" si="355"/>
        <v>Épületszerkezetek, akadálym. (402, web)</v>
      </c>
      <c r="AY399" s="2">
        <v>307</v>
      </c>
      <c r="AZ399" s="2">
        <v>2</v>
      </c>
      <c r="BA399" s="18">
        <f>VLOOKUP(AY399,segéd!$F$9:$G$38,2,FALSE)</f>
        <v>46088</v>
      </c>
      <c r="BB399" s="2" t="str">
        <f>VLOOKUP(AZ399,segéd!$F$1:$G$7,2,FALSE)</f>
        <v>9.45-11.15</v>
      </c>
      <c r="BC399" t="s">
        <v>399</v>
      </c>
      <c r="BD399" t="s">
        <v>422</v>
      </c>
      <c r="BE399" t="s">
        <v>164</v>
      </c>
      <c r="BG399" s="2">
        <v>402</v>
      </c>
      <c r="BH399" s="2" t="s">
        <v>66</v>
      </c>
      <c r="BI399" s="30" t="s">
        <v>2005</v>
      </c>
      <c r="BJ399" s="2">
        <f t="shared" si="356"/>
        <v>8</v>
      </c>
      <c r="BK399" s="2" t="str">
        <f>IF(BF399="","",VLOOKUP(BC399,segéd!O:P,2,FALSE))</f>
        <v/>
      </c>
      <c r="BL399" s="2">
        <f>IF(BG399="","",VLOOKUP(BC399,segéd!T:U,2,FALSE))</f>
        <v>8</v>
      </c>
      <c r="CH399" s="2"/>
      <c r="CI399" s="2"/>
      <c r="CP399" s="2"/>
      <c r="CX399" s="2">
        <v>8</v>
      </c>
    </row>
    <row r="400" spans="1:105" x14ac:dyDescent="0.3">
      <c r="A400" t="str">
        <f t="shared" si="306"/>
        <v>3072</v>
      </c>
      <c r="B400" t="str">
        <f t="shared" si="307"/>
        <v xml:space="preserve">Folyamatok fejlesztése - Lean (web) </v>
      </c>
      <c r="C400" t="str">
        <f t="shared" si="308"/>
        <v>2173072</v>
      </c>
      <c r="D400" t="str">
        <f t="shared" si="309"/>
        <v>Folyamatok fejlesztése - Lean (web) 17</v>
      </c>
      <c r="E400" t="str">
        <f t="shared" si="310"/>
        <v>Böröczki Ágoston3072</v>
      </c>
      <c r="F400" s="24" t="str">
        <f t="shared" si="311"/>
        <v>Folyamatok fejlesztése - Lean (Tb. 217, web)</v>
      </c>
      <c r="G400" t="str">
        <f t="shared" si="312"/>
        <v/>
      </c>
      <c r="H400" t="str">
        <f t="shared" si="313"/>
        <v/>
      </c>
      <c r="I400" t="str">
        <f t="shared" si="314"/>
        <v/>
      </c>
      <c r="J400" t="str">
        <f t="shared" si="315"/>
        <v/>
      </c>
      <c r="K400" t="str">
        <f t="shared" si="316"/>
        <v/>
      </c>
      <c r="L400" t="str">
        <f t="shared" si="317"/>
        <v/>
      </c>
      <c r="M400" t="str">
        <f t="shared" si="318"/>
        <v/>
      </c>
      <c r="N400" t="str">
        <f t="shared" si="319"/>
        <v/>
      </c>
      <c r="O400" t="str">
        <f t="shared" si="320"/>
        <v/>
      </c>
      <c r="P400" t="str">
        <f t="shared" si="321"/>
        <v/>
      </c>
      <c r="Q400" t="str">
        <f t="shared" si="322"/>
        <v/>
      </c>
      <c r="R400" t="str">
        <f t="shared" si="323"/>
        <v/>
      </c>
      <c r="S400" t="str">
        <f t="shared" si="324"/>
        <v/>
      </c>
      <c r="T400" t="str">
        <f t="shared" si="325"/>
        <v/>
      </c>
      <c r="U400" t="str">
        <f t="shared" si="326"/>
        <v/>
      </c>
      <c r="V400" t="str">
        <f t="shared" si="327"/>
        <v/>
      </c>
      <c r="W400" t="str">
        <f t="shared" si="328"/>
        <v/>
      </c>
      <c r="X400" t="str">
        <f t="shared" si="329"/>
        <v/>
      </c>
      <c r="Y400" t="str">
        <f t="shared" si="330"/>
        <v>Folyamatok fejlesztése - Lean (, web)</v>
      </c>
      <c r="Z400" t="str">
        <f t="shared" si="331"/>
        <v/>
      </c>
      <c r="AA400" t="str">
        <f t="shared" si="332"/>
        <v/>
      </c>
      <c r="AB400" t="str">
        <f t="shared" si="333"/>
        <v/>
      </c>
      <c r="AC400" t="str">
        <f t="shared" si="334"/>
        <v/>
      </c>
      <c r="AD400" t="str">
        <f t="shared" si="335"/>
        <v/>
      </c>
      <c r="AE400" t="str">
        <f t="shared" si="336"/>
        <v/>
      </c>
      <c r="AF400" t="str">
        <f t="shared" si="337"/>
        <v/>
      </c>
      <c r="AG400" t="str">
        <f t="shared" si="338"/>
        <v/>
      </c>
      <c r="AH400" t="str">
        <f t="shared" si="339"/>
        <v/>
      </c>
      <c r="AI400" t="str">
        <f t="shared" si="340"/>
        <v/>
      </c>
      <c r="AJ400" t="str">
        <f t="shared" si="341"/>
        <v/>
      </c>
      <c r="AK400" t="str">
        <f t="shared" si="342"/>
        <v/>
      </c>
      <c r="AL400" t="str">
        <f t="shared" si="343"/>
        <v/>
      </c>
      <c r="AM400" t="str">
        <f t="shared" si="344"/>
        <v/>
      </c>
      <c r="AN400" t="str">
        <f t="shared" si="345"/>
        <v/>
      </c>
      <c r="AO400" t="str">
        <f t="shared" si="346"/>
        <v/>
      </c>
      <c r="AP400" t="str">
        <f t="shared" si="347"/>
        <v/>
      </c>
      <c r="AQ400" t="str">
        <f t="shared" si="348"/>
        <v/>
      </c>
      <c r="AR400" t="str">
        <f t="shared" si="349"/>
        <v>3072</v>
      </c>
      <c r="AS400" t="str">
        <f t="shared" si="350"/>
        <v/>
      </c>
      <c r="AT400" t="str">
        <f t="shared" si="351"/>
        <v/>
      </c>
      <c r="AU400" t="str">
        <f t="shared" si="352"/>
        <v/>
      </c>
      <c r="AV400" t="str">
        <f t="shared" si="353"/>
        <v/>
      </c>
      <c r="AW400" t="str">
        <f t="shared" si="354"/>
        <v/>
      </c>
      <c r="AX400" t="str">
        <f t="shared" si="355"/>
        <v>Folyamatok fejlesztése - Lean (217, web)</v>
      </c>
      <c r="AY400" s="2">
        <v>307</v>
      </c>
      <c r="AZ400" s="2">
        <v>2</v>
      </c>
      <c r="BA400" s="18">
        <f>VLOOKUP(AY400,segéd!$F$9:$G$38,2,FALSE)</f>
        <v>46088</v>
      </c>
      <c r="BB400" s="2" t="str">
        <f>VLOOKUP(AZ400,segéd!$F$1:$G$7,2,FALSE)</f>
        <v>9.45-11.15</v>
      </c>
      <c r="BC400" t="s">
        <v>119</v>
      </c>
      <c r="BD400" t="s">
        <v>181</v>
      </c>
      <c r="BE400" t="s">
        <v>164</v>
      </c>
      <c r="BG400" s="2">
        <v>217</v>
      </c>
      <c r="BH400" s="2" t="s">
        <v>66</v>
      </c>
      <c r="BI400" s="30" t="s">
        <v>1934</v>
      </c>
      <c r="BJ400" s="2">
        <f t="shared" si="356"/>
        <v>17</v>
      </c>
      <c r="BK400" s="2" t="str">
        <f>IF(BF400="","",VLOOKUP(BC400,segéd!O:P,2,FALSE))</f>
        <v/>
      </c>
      <c r="BL400" s="2">
        <f>IF(BG400="","",VLOOKUP(BC400,segéd!T:U,2,FALSE))</f>
        <v>17</v>
      </c>
      <c r="BM400" s="2"/>
      <c r="BN400" s="2"/>
      <c r="BO400" s="2"/>
      <c r="BP400" s="2"/>
      <c r="BQ400" s="2"/>
      <c r="BR400" s="2"/>
      <c r="BS400" s="2"/>
      <c r="BT400" s="2"/>
      <c r="BU400" s="2"/>
      <c r="BZ400" s="2"/>
      <c r="CA400" s="2"/>
      <c r="CD400" s="2"/>
      <c r="CE400" s="2"/>
      <c r="CF400" s="19"/>
      <c r="CG400" s="2"/>
      <c r="CH400" s="2"/>
      <c r="CI400" s="2"/>
      <c r="CJ400" s="2"/>
      <c r="CP400" s="2"/>
      <c r="CR400" s="2"/>
      <c r="CS400" s="2"/>
      <c r="CU400" s="2"/>
      <c r="CV400" s="2"/>
      <c r="CW400" s="2">
        <v>16</v>
      </c>
    </row>
    <row r="401" spans="1:106" x14ac:dyDescent="0.3">
      <c r="A401" t="str">
        <f t="shared" si="306"/>
        <v>2103072</v>
      </c>
      <c r="B401" t="str">
        <f t="shared" si="307"/>
        <v>Marketingkutatás, k. és piacel. (web) 7</v>
      </c>
      <c r="C401" t="str">
        <f t="shared" si="308"/>
        <v>3072</v>
      </c>
      <c r="D401" t="str">
        <f t="shared" si="309"/>
        <v xml:space="preserve">Marketingkutatás, k. és piacel. (web) </v>
      </c>
      <c r="E401" t="str">
        <f t="shared" si="310"/>
        <v>Duga Zsófia3072</v>
      </c>
      <c r="F401" s="24" t="str">
        <f t="shared" si="311"/>
        <v>Marketingkutatás, k. és piacel. (Bp. 210, web)</v>
      </c>
      <c r="G401" t="str">
        <f t="shared" si="312"/>
        <v/>
      </c>
      <c r="H401" t="str">
        <f t="shared" si="313"/>
        <v/>
      </c>
      <c r="I401" t="str">
        <f t="shared" si="314"/>
        <v/>
      </c>
      <c r="J401" t="str">
        <f t="shared" si="315"/>
        <v>3072</v>
      </c>
      <c r="K401" t="str">
        <f t="shared" si="316"/>
        <v/>
      </c>
      <c r="L401" t="str">
        <f t="shared" si="317"/>
        <v/>
      </c>
      <c r="M401" t="str">
        <f t="shared" si="318"/>
        <v/>
      </c>
      <c r="N401" t="str">
        <f t="shared" si="319"/>
        <v/>
      </c>
      <c r="O401" t="str">
        <f t="shared" si="320"/>
        <v/>
      </c>
      <c r="P401" t="str">
        <f t="shared" si="321"/>
        <v/>
      </c>
      <c r="Q401" t="str">
        <f t="shared" si="322"/>
        <v/>
      </c>
      <c r="R401" t="str">
        <f t="shared" si="323"/>
        <v/>
      </c>
      <c r="S401" t="str">
        <f t="shared" si="324"/>
        <v/>
      </c>
      <c r="T401" t="str">
        <f t="shared" si="325"/>
        <v/>
      </c>
      <c r="U401" t="str">
        <f t="shared" si="326"/>
        <v/>
      </c>
      <c r="V401" t="str">
        <f t="shared" si="327"/>
        <v/>
      </c>
      <c r="W401" t="str">
        <f t="shared" si="328"/>
        <v/>
      </c>
      <c r="X401" t="str">
        <f t="shared" si="329"/>
        <v/>
      </c>
      <c r="Y401" t="str">
        <f t="shared" si="330"/>
        <v>Marketingkutatás, k. és piacel. (210, web)</v>
      </c>
      <c r="Z401" t="str">
        <f t="shared" si="331"/>
        <v/>
      </c>
      <c r="AA401" t="str">
        <f t="shared" si="332"/>
        <v/>
      </c>
      <c r="AB401" t="str">
        <f t="shared" si="333"/>
        <v/>
      </c>
      <c r="AC401" t="str">
        <f t="shared" si="334"/>
        <v/>
      </c>
      <c r="AD401" t="str">
        <f t="shared" si="335"/>
        <v/>
      </c>
      <c r="AE401" t="str">
        <f t="shared" si="336"/>
        <v/>
      </c>
      <c r="AF401" t="str">
        <f t="shared" si="337"/>
        <v/>
      </c>
      <c r="AG401" t="str">
        <f t="shared" si="338"/>
        <v/>
      </c>
      <c r="AH401" t="str">
        <f t="shared" si="339"/>
        <v/>
      </c>
      <c r="AI401" t="str">
        <f t="shared" si="340"/>
        <v/>
      </c>
      <c r="AJ401" t="str">
        <f t="shared" si="341"/>
        <v/>
      </c>
      <c r="AK401" t="str">
        <f t="shared" si="342"/>
        <v/>
      </c>
      <c r="AL401" t="str">
        <f t="shared" si="343"/>
        <v/>
      </c>
      <c r="AM401" t="str">
        <f t="shared" si="344"/>
        <v/>
      </c>
      <c r="AN401" t="str">
        <f t="shared" si="345"/>
        <v/>
      </c>
      <c r="AO401" t="str">
        <f t="shared" si="346"/>
        <v/>
      </c>
      <c r="AP401" t="str">
        <f t="shared" si="347"/>
        <v/>
      </c>
      <c r="AQ401" t="str">
        <f t="shared" si="348"/>
        <v/>
      </c>
      <c r="AR401" t="str">
        <f t="shared" si="349"/>
        <v/>
      </c>
      <c r="AS401" t="str">
        <f t="shared" si="350"/>
        <v/>
      </c>
      <c r="AT401" t="str">
        <f t="shared" si="351"/>
        <v/>
      </c>
      <c r="AU401" t="str">
        <f t="shared" si="352"/>
        <v/>
      </c>
      <c r="AV401" t="str">
        <f t="shared" si="353"/>
        <v/>
      </c>
      <c r="AW401" t="str">
        <f t="shared" si="354"/>
        <v/>
      </c>
      <c r="AX401" t="str">
        <f t="shared" si="355"/>
        <v>Marketingkutatás, k. és piacel. (, web)</v>
      </c>
      <c r="AY401" s="2">
        <v>307</v>
      </c>
      <c r="AZ401" s="2">
        <v>2</v>
      </c>
      <c r="BA401" s="18">
        <f>VLOOKUP(AY401,segéd!$F$9:$G$38,2,FALSE)</f>
        <v>46088</v>
      </c>
      <c r="BB401" s="2" t="str">
        <f>VLOOKUP(AZ401,segéd!$F$1:$G$7,2,FALSE)</f>
        <v>9.45-11.15</v>
      </c>
      <c r="BC401" t="s">
        <v>115</v>
      </c>
      <c r="BD401" t="s">
        <v>103</v>
      </c>
      <c r="BE401" t="s">
        <v>175</v>
      </c>
      <c r="BF401" s="19">
        <v>210</v>
      </c>
      <c r="BH401" s="2" t="s">
        <v>66</v>
      </c>
      <c r="BI401" s="30" t="s">
        <v>1964</v>
      </c>
      <c r="BJ401" s="2">
        <f t="shared" si="356"/>
        <v>7</v>
      </c>
      <c r="BK401" s="2">
        <f>IF(BF401="","",VLOOKUP(BC401,segéd!O:P,2,FALSE))</f>
        <v>7</v>
      </c>
      <c r="BL401" s="2" t="str">
        <f>IF(BG401="","",VLOOKUP(BC401,segéd!T:U,2,FALSE))</f>
        <v/>
      </c>
      <c r="BP401" s="19">
        <v>8</v>
      </c>
      <c r="BY401" s="2"/>
      <c r="CH401" s="2"/>
      <c r="CP401" s="2"/>
    </row>
    <row r="402" spans="1:106" x14ac:dyDescent="0.3">
      <c r="A402" t="str">
        <f t="shared" si="306"/>
        <v>3072</v>
      </c>
      <c r="B402" t="str">
        <f t="shared" si="307"/>
        <v xml:space="preserve">Matematika II. (web) </v>
      </c>
      <c r="C402" t="str">
        <f t="shared" si="308"/>
        <v>5013072</v>
      </c>
      <c r="D402" t="str">
        <f t="shared" si="309"/>
        <v>Matematika II. (web) 111</v>
      </c>
      <c r="E402" t="str">
        <f t="shared" si="310"/>
        <v>Brunner Zsuzsanna3072</v>
      </c>
      <c r="F402" s="24" t="str">
        <f t="shared" si="311"/>
        <v>Matematika II. (Tb. 501, web)</v>
      </c>
      <c r="G402" t="str">
        <f t="shared" si="312"/>
        <v/>
      </c>
      <c r="H402" t="str">
        <f t="shared" si="313"/>
        <v/>
      </c>
      <c r="I402" t="str">
        <f t="shared" si="314"/>
        <v/>
      </c>
      <c r="J402" t="str">
        <f t="shared" si="315"/>
        <v/>
      </c>
      <c r="K402" t="str">
        <f t="shared" si="316"/>
        <v/>
      </c>
      <c r="L402" t="str">
        <f t="shared" si="317"/>
        <v/>
      </c>
      <c r="M402" t="str">
        <f t="shared" si="318"/>
        <v/>
      </c>
      <c r="N402" t="str">
        <f t="shared" si="319"/>
        <v/>
      </c>
      <c r="O402" t="str">
        <f t="shared" si="320"/>
        <v/>
      </c>
      <c r="P402" t="str">
        <f t="shared" si="321"/>
        <v/>
      </c>
      <c r="Q402" t="str">
        <f t="shared" si="322"/>
        <v/>
      </c>
      <c r="R402" t="str">
        <f t="shared" si="323"/>
        <v/>
      </c>
      <c r="S402" t="str">
        <f t="shared" si="324"/>
        <v/>
      </c>
      <c r="T402" t="str">
        <f t="shared" si="325"/>
        <v/>
      </c>
      <c r="U402" t="str">
        <f t="shared" si="326"/>
        <v/>
      </c>
      <c r="V402" t="str">
        <f t="shared" si="327"/>
        <v/>
      </c>
      <c r="W402" t="str">
        <f t="shared" si="328"/>
        <v/>
      </c>
      <c r="X402" t="str">
        <f t="shared" si="329"/>
        <v/>
      </c>
      <c r="Y402" t="str">
        <f t="shared" si="330"/>
        <v>Matematika II. (, web)</v>
      </c>
      <c r="Z402" t="str">
        <f t="shared" si="331"/>
        <v/>
      </c>
      <c r="AA402" t="str">
        <f t="shared" si="332"/>
        <v/>
      </c>
      <c r="AB402" t="str">
        <f t="shared" si="333"/>
        <v>3072</v>
      </c>
      <c r="AC402" t="str">
        <f t="shared" si="334"/>
        <v>3072</v>
      </c>
      <c r="AD402" t="str">
        <f t="shared" si="335"/>
        <v/>
      </c>
      <c r="AE402" t="str">
        <f t="shared" si="336"/>
        <v/>
      </c>
      <c r="AF402" t="str">
        <f t="shared" si="337"/>
        <v/>
      </c>
      <c r="AG402" t="str">
        <f t="shared" si="338"/>
        <v/>
      </c>
      <c r="AH402" t="str">
        <f t="shared" si="339"/>
        <v/>
      </c>
      <c r="AI402" t="str">
        <f t="shared" si="340"/>
        <v/>
      </c>
      <c r="AJ402" t="str">
        <f t="shared" si="341"/>
        <v/>
      </c>
      <c r="AK402" t="str">
        <f t="shared" si="342"/>
        <v/>
      </c>
      <c r="AL402" t="str">
        <f t="shared" si="343"/>
        <v/>
      </c>
      <c r="AM402" t="str">
        <f t="shared" si="344"/>
        <v/>
      </c>
      <c r="AN402" t="str">
        <f t="shared" si="345"/>
        <v/>
      </c>
      <c r="AO402" t="str">
        <f t="shared" si="346"/>
        <v/>
      </c>
      <c r="AP402" t="str">
        <f t="shared" si="347"/>
        <v/>
      </c>
      <c r="AQ402" t="str">
        <f t="shared" si="348"/>
        <v/>
      </c>
      <c r="AR402" t="str">
        <f t="shared" si="349"/>
        <v/>
      </c>
      <c r="AS402" t="str">
        <f t="shared" si="350"/>
        <v/>
      </c>
      <c r="AT402" t="str">
        <f t="shared" si="351"/>
        <v/>
      </c>
      <c r="AU402" t="str">
        <f t="shared" si="352"/>
        <v/>
      </c>
      <c r="AV402" t="str">
        <f t="shared" si="353"/>
        <v/>
      </c>
      <c r="AW402" t="str">
        <f t="shared" si="354"/>
        <v/>
      </c>
      <c r="AX402" t="str">
        <f t="shared" si="355"/>
        <v>Matematika II. (501, web)</v>
      </c>
      <c r="AY402" s="2">
        <v>307</v>
      </c>
      <c r="AZ402" s="2">
        <v>2</v>
      </c>
      <c r="BA402" s="18">
        <f>VLOOKUP(AY402,segéd!$F$9:$G$38,2,FALSE)</f>
        <v>46088</v>
      </c>
      <c r="BB402" s="2" t="str">
        <f>VLOOKUP(AZ402,segéd!$F$1:$G$7,2,FALSE)</f>
        <v>9.45-11.15</v>
      </c>
      <c r="BC402" t="s">
        <v>77</v>
      </c>
      <c r="BD402" s="20" t="s">
        <v>20</v>
      </c>
      <c r="BE402" t="s">
        <v>164</v>
      </c>
      <c r="BG402" s="2">
        <v>501</v>
      </c>
      <c r="BH402" s="2" t="s">
        <v>66</v>
      </c>
      <c r="BI402" s="30" t="s">
        <v>1938</v>
      </c>
      <c r="BJ402" s="2">
        <f t="shared" si="356"/>
        <v>111</v>
      </c>
      <c r="BK402" s="2" t="str">
        <f>IF(BF402="","",VLOOKUP(BC402,segéd!O:P,2,FALSE))</f>
        <v/>
      </c>
      <c r="BL402" s="2">
        <f>IF(BG402="","",VLOOKUP(BC402,segéd!T:U,2,FALSE))</f>
        <v>111</v>
      </c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G402" s="2">
        <v>59</v>
      </c>
      <c r="CH402" s="2">
        <v>57</v>
      </c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Y402" s="2"/>
    </row>
    <row r="403" spans="1:106" x14ac:dyDescent="0.3">
      <c r="A403" t="str">
        <f t="shared" si="306"/>
        <v>3072</v>
      </c>
      <c r="B403" t="str">
        <f t="shared" si="307"/>
        <v xml:space="preserve">Mech. rendszerek II. (Akutátorok) (web) </v>
      </c>
      <c r="C403" t="str">
        <f t="shared" si="308"/>
        <v>33072</v>
      </c>
      <c r="D403" t="str">
        <f t="shared" si="309"/>
        <v>Mech. rendszerek II. (Akutátorok) (web) 8</v>
      </c>
      <c r="E403" t="str">
        <f t="shared" si="310"/>
        <v>Vavra Gábor3072</v>
      </c>
      <c r="F403" s="24" t="str">
        <f t="shared" si="311"/>
        <v>Mech. rendszerek II. (Akutátorok) (Tb. 3, web)</v>
      </c>
      <c r="G403" t="str">
        <f t="shared" si="312"/>
        <v/>
      </c>
      <c r="H403" t="str">
        <f t="shared" si="313"/>
        <v/>
      </c>
      <c r="I403" t="str">
        <f t="shared" si="314"/>
        <v/>
      </c>
      <c r="J403" t="str">
        <f t="shared" si="315"/>
        <v/>
      </c>
      <c r="K403" t="str">
        <f t="shared" si="316"/>
        <v/>
      </c>
      <c r="L403" t="str">
        <f t="shared" si="317"/>
        <v/>
      </c>
      <c r="M403" t="str">
        <f t="shared" si="318"/>
        <v/>
      </c>
      <c r="N403" t="str">
        <f t="shared" si="319"/>
        <v/>
      </c>
      <c r="O403" t="str">
        <f t="shared" si="320"/>
        <v/>
      </c>
      <c r="P403" t="str">
        <f t="shared" si="321"/>
        <v/>
      </c>
      <c r="Q403" t="str">
        <f t="shared" si="322"/>
        <v/>
      </c>
      <c r="R403" t="str">
        <f t="shared" si="323"/>
        <v/>
      </c>
      <c r="S403" t="str">
        <f t="shared" si="324"/>
        <v/>
      </c>
      <c r="T403" t="str">
        <f t="shared" si="325"/>
        <v/>
      </c>
      <c r="U403" t="str">
        <f t="shared" si="326"/>
        <v/>
      </c>
      <c r="V403" t="str">
        <f t="shared" si="327"/>
        <v/>
      </c>
      <c r="W403" t="str">
        <f t="shared" si="328"/>
        <v/>
      </c>
      <c r="X403" t="str">
        <f t="shared" si="329"/>
        <v/>
      </c>
      <c r="Y403" t="str">
        <f t="shared" si="330"/>
        <v>Mech. rendszerek II. (Akutátorok) (, web)</v>
      </c>
      <c r="Z403" t="str">
        <f t="shared" si="331"/>
        <v/>
      </c>
      <c r="AA403" t="str">
        <f t="shared" si="332"/>
        <v/>
      </c>
      <c r="AB403" t="str">
        <f t="shared" si="333"/>
        <v/>
      </c>
      <c r="AC403" t="str">
        <f t="shared" si="334"/>
        <v/>
      </c>
      <c r="AD403" t="str">
        <f t="shared" si="335"/>
        <v/>
      </c>
      <c r="AE403" t="str">
        <f t="shared" si="336"/>
        <v/>
      </c>
      <c r="AF403" t="str">
        <f t="shared" si="337"/>
        <v/>
      </c>
      <c r="AG403" t="str">
        <f t="shared" si="338"/>
        <v/>
      </c>
      <c r="AH403" t="str">
        <f t="shared" si="339"/>
        <v/>
      </c>
      <c r="AI403" t="str">
        <f t="shared" si="340"/>
        <v/>
      </c>
      <c r="AJ403" t="str">
        <f t="shared" si="341"/>
        <v/>
      </c>
      <c r="AK403" t="str">
        <f t="shared" si="342"/>
        <v/>
      </c>
      <c r="AL403" t="str">
        <f t="shared" si="343"/>
        <v/>
      </c>
      <c r="AM403" t="str">
        <f t="shared" si="344"/>
        <v/>
      </c>
      <c r="AN403" t="str">
        <f t="shared" si="345"/>
        <v/>
      </c>
      <c r="AO403" t="str">
        <f t="shared" si="346"/>
        <v/>
      </c>
      <c r="AP403" t="str">
        <f t="shared" si="347"/>
        <v/>
      </c>
      <c r="AQ403" t="str">
        <f t="shared" si="348"/>
        <v/>
      </c>
      <c r="AR403" t="str">
        <f t="shared" si="349"/>
        <v/>
      </c>
      <c r="AS403" t="str">
        <f t="shared" si="350"/>
        <v/>
      </c>
      <c r="AT403" t="str">
        <f t="shared" si="351"/>
        <v/>
      </c>
      <c r="AU403" t="str">
        <f t="shared" si="352"/>
        <v/>
      </c>
      <c r="AV403" t="str">
        <f t="shared" si="353"/>
        <v>3072</v>
      </c>
      <c r="AW403" t="str">
        <f t="shared" si="354"/>
        <v/>
      </c>
      <c r="AX403" t="str">
        <f t="shared" si="355"/>
        <v>Mech. rendszerek II. (Akutátorok) (3, web)</v>
      </c>
      <c r="AY403" s="2">
        <v>307</v>
      </c>
      <c r="AZ403" s="2">
        <v>2</v>
      </c>
      <c r="BA403" s="18">
        <f>VLOOKUP(AY403,segéd!$F$9:$G$38,2,FALSE)</f>
        <v>46088</v>
      </c>
      <c r="BB403" s="2" t="str">
        <f>VLOOKUP(AZ403,segéd!$F$1:$G$7,2,FALSE)</f>
        <v>9.45-11.15</v>
      </c>
      <c r="BC403" t="s">
        <v>299</v>
      </c>
      <c r="BD403" s="20" t="s">
        <v>424</v>
      </c>
      <c r="BE403" t="s">
        <v>164</v>
      </c>
      <c r="BG403" s="2">
        <v>3</v>
      </c>
      <c r="BH403" s="19" t="s">
        <v>66</v>
      </c>
      <c r="BI403" s="30" t="s">
        <v>1980</v>
      </c>
      <c r="BJ403" s="2">
        <f t="shared" si="356"/>
        <v>8</v>
      </c>
      <c r="BK403" s="2" t="str">
        <f>IF(BF403="","",VLOOKUP(BC403,segéd!O:P,2,FALSE))</f>
        <v/>
      </c>
      <c r="BL403" s="2">
        <f>IF(BG403="","",VLOOKUP(BC403,segéd!T:U,2,FALSE))</f>
        <v>8</v>
      </c>
      <c r="BM403" s="2"/>
      <c r="BN403" s="2"/>
      <c r="BO403" s="2"/>
      <c r="BP403" s="2"/>
      <c r="BQ403" s="2"/>
      <c r="BR403" s="2"/>
      <c r="BS403" s="2"/>
      <c r="BT403" s="2"/>
      <c r="BU403" s="2"/>
      <c r="CA403" s="2"/>
      <c r="CD403" s="2"/>
      <c r="CE403" s="2"/>
      <c r="CF403" s="19"/>
      <c r="CG403" s="2"/>
      <c r="CP403" s="2"/>
      <c r="CR403" s="2"/>
      <c r="CS403" s="2"/>
      <c r="CU403" s="2"/>
      <c r="CV403" s="2"/>
      <c r="DA403" s="19">
        <v>13</v>
      </c>
    </row>
    <row r="404" spans="1:106" x14ac:dyDescent="0.3">
      <c r="A404" t="str">
        <f t="shared" si="306"/>
        <v>2173072</v>
      </c>
      <c r="B404" t="str">
        <f t="shared" si="307"/>
        <v>Megújuló energiaforrások és fennt. (web) 11</v>
      </c>
      <c r="C404" t="str">
        <f t="shared" si="308"/>
        <v>3072</v>
      </c>
      <c r="D404" t="str">
        <f t="shared" si="309"/>
        <v xml:space="preserve">Megújuló energiaforrások és fennt. (web) </v>
      </c>
      <c r="E404" t="str">
        <f t="shared" si="310"/>
        <v>Molnárné Dőry Zsófia3072</v>
      </c>
      <c r="F404" s="24" t="str">
        <f t="shared" si="311"/>
        <v>Megújuló energiaforrások és fennt. (Bp. 217, web)</v>
      </c>
      <c r="G404" t="str">
        <f t="shared" si="312"/>
        <v/>
      </c>
      <c r="H404" t="str">
        <f t="shared" si="313"/>
        <v/>
      </c>
      <c r="I404" t="str">
        <f t="shared" si="314"/>
        <v/>
      </c>
      <c r="J404" t="str">
        <f t="shared" si="315"/>
        <v/>
      </c>
      <c r="K404" t="str">
        <f t="shared" si="316"/>
        <v/>
      </c>
      <c r="L404" t="str">
        <f t="shared" si="317"/>
        <v>3072</v>
      </c>
      <c r="M404" t="str">
        <f t="shared" si="318"/>
        <v/>
      </c>
      <c r="N404" t="str">
        <f t="shared" si="319"/>
        <v/>
      </c>
      <c r="O404" t="str">
        <f t="shared" si="320"/>
        <v/>
      </c>
      <c r="P404" t="str">
        <f t="shared" si="321"/>
        <v/>
      </c>
      <c r="Q404" t="str">
        <f t="shared" si="322"/>
        <v/>
      </c>
      <c r="R404" t="str">
        <f t="shared" si="323"/>
        <v/>
      </c>
      <c r="S404" t="str">
        <f t="shared" si="324"/>
        <v/>
      </c>
      <c r="T404" t="str">
        <f t="shared" si="325"/>
        <v/>
      </c>
      <c r="U404" t="str">
        <f t="shared" si="326"/>
        <v/>
      </c>
      <c r="V404" t="str">
        <f t="shared" si="327"/>
        <v/>
      </c>
      <c r="W404" t="str">
        <f t="shared" si="328"/>
        <v/>
      </c>
      <c r="X404" t="str">
        <f t="shared" si="329"/>
        <v/>
      </c>
      <c r="Y404" t="str">
        <f t="shared" si="330"/>
        <v>Megújuló energiaforrások és fennt. (217, web)</v>
      </c>
      <c r="Z404" t="str">
        <f t="shared" si="331"/>
        <v/>
      </c>
      <c r="AA404" t="str">
        <f t="shared" si="332"/>
        <v/>
      </c>
      <c r="AB404" t="str">
        <f t="shared" si="333"/>
        <v/>
      </c>
      <c r="AC404" t="str">
        <f t="shared" si="334"/>
        <v/>
      </c>
      <c r="AD404" t="str">
        <f t="shared" si="335"/>
        <v/>
      </c>
      <c r="AE404" t="str">
        <f t="shared" si="336"/>
        <v/>
      </c>
      <c r="AF404" t="str">
        <f t="shared" si="337"/>
        <v/>
      </c>
      <c r="AG404" t="str">
        <f t="shared" si="338"/>
        <v/>
      </c>
      <c r="AH404" t="str">
        <f t="shared" si="339"/>
        <v/>
      </c>
      <c r="AI404" t="str">
        <f t="shared" si="340"/>
        <v/>
      </c>
      <c r="AJ404" t="str">
        <f t="shared" si="341"/>
        <v/>
      </c>
      <c r="AK404" t="str">
        <f t="shared" si="342"/>
        <v/>
      </c>
      <c r="AL404" t="str">
        <f t="shared" si="343"/>
        <v/>
      </c>
      <c r="AM404" t="str">
        <f t="shared" si="344"/>
        <v/>
      </c>
      <c r="AN404" t="str">
        <f t="shared" si="345"/>
        <v/>
      </c>
      <c r="AO404" t="str">
        <f t="shared" si="346"/>
        <v/>
      </c>
      <c r="AP404" t="str">
        <f t="shared" si="347"/>
        <v/>
      </c>
      <c r="AQ404" t="str">
        <f t="shared" si="348"/>
        <v/>
      </c>
      <c r="AR404" t="str">
        <f t="shared" si="349"/>
        <v/>
      </c>
      <c r="AS404" t="str">
        <f t="shared" si="350"/>
        <v/>
      </c>
      <c r="AT404" t="str">
        <f t="shared" si="351"/>
        <v/>
      </c>
      <c r="AU404" t="str">
        <f t="shared" si="352"/>
        <v/>
      </c>
      <c r="AV404" t="str">
        <f t="shared" si="353"/>
        <v/>
      </c>
      <c r="AW404" t="str">
        <f t="shared" si="354"/>
        <v/>
      </c>
      <c r="AX404" t="str">
        <f t="shared" si="355"/>
        <v>Megújuló energiaforrások és fennt. (, web)</v>
      </c>
      <c r="AY404" s="2">
        <v>307</v>
      </c>
      <c r="AZ404" s="2">
        <v>2</v>
      </c>
      <c r="BA404" s="18">
        <f>VLOOKUP(AY404,segéd!$F$9:$G$38,2,FALSE)</f>
        <v>46088</v>
      </c>
      <c r="BB404" s="2" t="str">
        <f>VLOOKUP(AZ404,segéd!$F$1:$G$7,2,FALSE)</f>
        <v>9.45-11.15</v>
      </c>
      <c r="BC404" s="20" t="s">
        <v>417</v>
      </c>
      <c r="BD404" t="s">
        <v>190</v>
      </c>
      <c r="BE404" s="20" t="s">
        <v>175</v>
      </c>
      <c r="BF404" s="19">
        <v>217</v>
      </c>
      <c r="BH404" s="19" t="s">
        <v>66</v>
      </c>
      <c r="BI404" s="30" t="s">
        <v>1972</v>
      </c>
      <c r="BJ404" s="2">
        <f t="shared" si="356"/>
        <v>11</v>
      </c>
      <c r="BK404" s="2">
        <f>IF(BF404="","",VLOOKUP(BC404,segéd!O:P,2,FALSE))</f>
        <v>11</v>
      </c>
      <c r="BL404" s="2" t="str">
        <f>IF(BG404="","",VLOOKUP(BC404,segéd!T:U,2,FALSE))</f>
        <v/>
      </c>
      <c r="BQ404" s="2"/>
      <c r="BR404" s="2">
        <v>11</v>
      </c>
      <c r="CH404" s="2"/>
      <c r="CP404" s="2"/>
    </row>
    <row r="405" spans="1:106" x14ac:dyDescent="0.3">
      <c r="A405" t="str">
        <f t="shared" si="306"/>
        <v>3072</v>
      </c>
      <c r="B405" t="str">
        <f t="shared" si="307"/>
        <v xml:space="preserve">Minőségmenedzsment II. (web) </v>
      </c>
      <c r="C405" t="str">
        <f t="shared" si="308"/>
        <v>4033072</v>
      </c>
      <c r="D405" t="str">
        <f t="shared" si="309"/>
        <v>Minőségmenedzsment II. (web) 10</v>
      </c>
      <c r="E405" t="str">
        <f t="shared" si="310"/>
        <v>Szamosi Barna3072</v>
      </c>
      <c r="F405" s="24" t="str">
        <f t="shared" si="311"/>
        <v>Minőségmenedzsment II. (Tb. 403, web)</v>
      </c>
      <c r="G405" t="str">
        <f t="shared" si="312"/>
        <v/>
      </c>
      <c r="H405" t="str">
        <f t="shared" si="313"/>
        <v/>
      </c>
      <c r="I405" t="str">
        <f t="shared" si="314"/>
        <v/>
      </c>
      <c r="J405" t="str">
        <f t="shared" si="315"/>
        <v/>
      </c>
      <c r="K405" t="str">
        <f t="shared" si="316"/>
        <v/>
      </c>
      <c r="L405" t="str">
        <f t="shared" si="317"/>
        <v/>
      </c>
      <c r="M405" t="str">
        <f t="shared" si="318"/>
        <v/>
      </c>
      <c r="N405" t="str">
        <f t="shared" si="319"/>
        <v/>
      </c>
      <c r="O405" t="str">
        <f t="shared" si="320"/>
        <v/>
      </c>
      <c r="P405" t="str">
        <f t="shared" si="321"/>
        <v/>
      </c>
      <c r="Q405" t="str">
        <f t="shared" si="322"/>
        <v/>
      </c>
      <c r="R405" t="str">
        <f t="shared" si="323"/>
        <v/>
      </c>
      <c r="S405" t="str">
        <f t="shared" si="324"/>
        <v/>
      </c>
      <c r="T405" t="str">
        <f t="shared" si="325"/>
        <v/>
      </c>
      <c r="U405" t="str">
        <f t="shared" si="326"/>
        <v/>
      </c>
      <c r="V405" t="str">
        <f t="shared" si="327"/>
        <v/>
      </c>
      <c r="W405" t="str">
        <f t="shared" si="328"/>
        <v/>
      </c>
      <c r="X405" t="str">
        <f t="shared" si="329"/>
        <v/>
      </c>
      <c r="Y405" t="str">
        <f t="shared" si="330"/>
        <v>Minőségmenedzsment II. (, web)</v>
      </c>
      <c r="Z405" t="str">
        <f t="shared" si="331"/>
        <v/>
      </c>
      <c r="AA405" t="str">
        <f t="shared" si="332"/>
        <v/>
      </c>
      <c r="AB405" t="str">
        <f t="shared" si="333"/>
        <v/>
      </c>
      <c r="AC405" t="str">
        <f t="shared" si="334"/>
        <v/>
      </c>
      <c r="AD405" t="str">
        <f t="shared" si="335"/>
        <v/>
      </c>
      <c r="AE405" t="str">
        <f t="shared" si="336"/>
        <v/>
      </c>
      <c r="AF405" t="str">
        <f t="shared" si="337"/>
        <v/>
      </c>
      <c r="AG405" t="str">
        <f t="shared" si="338"/>
        <v/>
      </c>
      <c r="AH405" t="str">
        <f t="shared" si="339"/>
        <v/>
      </c>
      <c r="AI405" t="str">
        <f t="shared" si="340"/>
        <v/>
      </c>
      <c r="AJ405" t="str">
        <f t="shared" si="341"/>
        <v/>
      </c>
      <c r="AK405" t="str">
        <f t="shared" si="342"/>
        <v/>
      </c>
      <c r="AL405" t="str">
        <f t="shared" si="343"/>
        <v/>
      </c>
      <c r="AM405" t="str">
        <f t="shared" si="344"/>
        <v/>
      </c>
      <c r="AN405" t="str">
        <f t="shared" si="345"/>
        <v/>
      </c>
      <c r="AO405" t="str">
        <f t="shared" si="346"/>
        <v/>
      </c>
      <c r="AP405" t="str">
        <f t="shared" si="347"/>
        <v/>
      </c>
      <c r="AQ405" t="str">
        <f t="shared" si="348"/>
        <v/>
      </c>
      <c r="AR405" t="str">
        <f t="shared" si="349"/>
        <v/>
      </c>
      <c r="AS405" t="str">
        <f t="shared" si="350"/>
        <v/>
      </c>
      <c r="AT405" t="str">
        <f t="shared" si="351"/>
        <v>3072</v>
      </c>
      <c r="AU405" t="str">
        <f t="shared" si="352"/>
        <v/>
      </c>
      <c r="AV405" t="str">
        <f t="shared" si="353"/>
        <v/>
      </c>
      <c r="AW405" t="str">
        <f t="shared" si="354"/>
        <v/>
      </c>
      <c r="AX405" t="str">
        <f t="shared" si="355"/>
        <v>Minőségmenedzsment II. (403, web)</v>
      </c>
      <c r="AY405" s="2">
        <v>307</v>
      </c>
      <c r="AZ405" s="2">
        <v>2</v>
      </c>
      <c r="BA405" s="18">
        <f>VLOOKUP(AY405,segéd!$F$9:$G$38,2,FALSE)</f>
        <v>46088</v>
      </c>
      <c r="BB405" s="2" t="str">
        <f>VLOOKUP(AZ405,segéd!$F$1:$G$7,2,FALSE)</f>
        <v>9.45-11.15</v>
      </c>
      <c r="BC405" t="s">
        <v>402</v>
      </c>
      <c r="BD405" s="20" t="s">
        <v>304</v>
      </c>
      <c r="BE405" t="s">
        <v>164</v>
      </c>
      <c r="BG405" s="2">
        <v>403</v>
      </c>
      <c r="BH405" s="2" t="s">
        <v>66</v>
      </c>
      <c r="BI405" s="30" t="s">
        <v>1939</v>
      </c>
      <c r="BJ405" s="2">
        <f t="shared" si="356"/>
        <v>10</v>
      </c>
      <c r="BK405" s="2" t="str">
        <f>IF(BF405="","",VLOOKUP(BC405,segéd!O:P,2,FALSE))</f>
        <v/>
      </c>
      <c r="BL405" s="2">
        <f>IF(BG405="","",VLOOKUP(BC405,segéd!T:U,2,FALSE))</f>
        <v>10</v>
      </c>
      <c r="BM405" s="2"/>
      <c r="BN405" s="2"/>
      <c r="BO405" s="2"/>
      <c r="BP405" s="2"/>
      <c r="BQ405" s="2"/>
      <c r="BR405" s="2"/>
      <c r="BS405" s="2"/>
      <c r="BT405" s="2"/>
      <c r="BU405" s="2"/>
      <c r="CA405" s="2"/>
      <c r="CD405" s="2"/>
      <c r="CE405" s="2"/>
      <c r="CF405" s="19"/>
      <c r="CG405" s="2"/>
      <c r="CH405" s="2"/>
      <c r="CI405" s="2"/>
      <c r="CP405" s="2"/>
      <c r="CQ405" s="2"/>
      <c r="CR405" s="2"/>
      <c r="CS405" s="2"/>
      <c r="CU405" s="2"/>
      <c r="CV405" s="2"/>
      <c r="CY405" s="19">
        <v>13</v>
      </c>
    </row>
    <row r="406" spans="1:106" x14ac:dyDescent="0.3">
      <c r="A406" t="str">
        <f t="shared" si="306"/>
        <v>3072</v>
      </c>
      <c r="B406" t="str">
        <f t="shared" si="307"/>
        <v xml:space="preserve">Mobil robotika és robot biztonságt. (web) </v>
      </c>
      <c r="C406" t="str">
        <f t="shared" si="308"/>
        <v>2153072</v>
      </c>
      <c r="D406" t="str">
        <f t="shared" si="309"/>
        <v>Mobil robotika és robot biztonságt. (web) 34</v>
      </c>
      <c r="E406" t="str">
        <f t="shared" si="310"/>
        <v>Szilágyi Zoltán3072</v>
      </c>
      <c r="F406" s="24" t="str">
        <f t="shared" si="311"/>
        <v>Mobil robotika és robot biztonságt. (Tb. 215, web)</v>
      </c>
      <c r="G406" t="str">
        <f t="shared" si="312"/>
        <v/>
      </c>
      <c r="H406" t="str">
        <f t="shared" si="313"/>
        <v/>
      </c>
      <c r="I406" t="str">
        <f t="shared" si="314"/>
        <v/>
      </c>
      <c r="J406" t="str">
        <f t="shared" si="315"/>
        <v/>
      </c>
      <c r="K406" t="str">
        <f t="shared" si="316"/>
        <v/>
      </c>
      <c r="L406" t="str">
        <f t="shared" si="317"/>
        <v/>
      </c>
      <c r="M406" t="str">
        <f t="shared" si="318"/>
        <v/>
      </c>
      <c r="N406" t="str">
        <f t="shared" si="319"/>
        <v/>
      </c>
      <c r="O406" t="str">
        <f t="shared" si="320"/>
        <v/>
      </c>
      <c r="P406" t="str">
        <f t="shared" si="321"/>
        <v/>
      </c>
      <c r="Q406" t="str">
        <f t="shared" si="322"/>
        <v/>
      </c>
      <c r="R406" t="str">
        <f t="shared" si="323"/>
        <v/>
      </c>
      <c r="S406" t="str">
        <f t="shared" si="324"/>
        <v/>
      </c>
      <c r="T406" t="str">
        <f t="shared" si="325"/>
        <v/>
      </c>
      <c r="U406" t="str">
        <f t="shared" si="326"/>
        <v/>
      </c>
      <c r="V406" t="str">
        <f t="shared" si="327"/>
        <v/>
      </c>
      <c r="W406" t="str">
        <f t="shared" si="328"/>
        <v/>
      </c>
      <c r="X406" t="str">
        <f t="shared" si="329"/>
        <v/>
      </c>
      <c r="Y406" t="str">
        <f t="shared" si="330"/>
        <v>Mobil robotika és robot biztonságt. (, web)</v>
      </c>
      <c r="Z406" t="str">
        <f t="shared" si="331"/>
        <v/>
      </c>
      <c r="AA406" t="str">
        <f t="shared" si="332"/>
        <v/>
      </c>
      <c r="AB406" t="str">
        <f t="shared" si="333"/>
        <v/>
      </c>
      <c r="AC406" t="str">
        <f t="shared" si="334"/>
        <v/>
      </c>
      <c r="AD406" t="str">
        <f t="shared" si="335"/>
        <v/>
      </c>
      <c r="AE406" t="str">
        <f t="shared" si="336"/>
        <v/>
      </c>
      <c r="AF406" t="str">
        <f t="shared" si="337"/>
        <v/>
      </c>
      <c r="AG406" t="str">
        <f t="shared" si="338"/>
        <v/>
      </c>
      <c r="AH406" t="str">
        <f t="shared" si="339"/>
        <v/>
      </c>
      <c r="AI406" t="str">
        <f t="shared" si="340"/>
        <v/>
      </c>
      <c r="AJ406" t="str">
        <f t="shared" si="341"/>
        <v/>
      </c>
      <c r="AK406" t="str">
        <f t="shared" si="342"/>
        <v/>
      </c>
      <c r="AL406" t="str">
        <f t="shared" si="343"/>
        <v/>
      </c>
      <c r="AM406" t="str">
        <f t="shared" si="344"/>
        <v/>
      </c>
      <c r="AN406" t="str">
        <f t="shared" si="345"/>
        <v/>
      </c>
      <c r="AO406" t="str">
        <f t="shared" si="346"/>
        <v/>
      </c>
      <c r="AP406" t="str">
        <f t="shared" si="347"/>
        <v/>
      </c>
      <c r="AQ406" t="str">
        <f t="shared" si="348"/>
        <v/>
      </c>
      <c r="AR406" t="str">
        <f t="shared" si="349"/>
        <v/>
      </c>
      <c r="AS406" t="str">
        <f t="shared" si="350"/>
        <v/>
      </c>
      <c r="AT406" t="str">
        <f t="shared" si="351"/>
        <v/>
      </c>
      <c r="AU406" t="str">
        <f t="shared" si="352"/>
        <v/>
      </c>
      <c r="AV406" t="str">
        <f t="shared" si="353"/>
        <v/>
      </c>
      <c r="AW406" t="str">
        <f t="shared" si="354"/>
        <v>3072</v>
      </c>
      <c r="AX406" t="str">
        <f t="shared" si="355"/>
        <v>Mobil robotika és robot biztonságt. (215, web)</v>
      </c>
      <c r="AY406" s="2">
        <v>307</v>
      </c>
      <c r="AZ406" s="2">
        <v>2</v>
      </c>
      <c r="BA406" s="18">
        <f>VLOOKUP(AY406,segéd!$F$9:$G$38,2,FALSE)</f>
        <v>46088</v>
      </c>
      <c r="BB406" s="2" t="str">
        <f>VLOOKUP(AZ406,segéd!$F$1:$G$7,2,FALSE)</f>
        <v>9.45-11.15</v>
      </c>
      <c r="BC406" t="s">
        <v>405</v>
      </c>
      <c r="BD406" t="s">
        <v>179</v>
      </c>
      <c r="BE406" t="s">
        <v>164</v>
      </c>
      <c r="BG406" s="2">
        <v>215</v>
      </c>
      <c r="BH406" s="2" t="s">
        <v>66</v>
      </c>
      <c r="BI406" s="30" t="s">
        <v>1940</v>
      </c>
      <c r="BJ406" s="2">
        <f t="shared" si="356"/>
        <v>34</v>
      </c>
      <c r="BK406" s="2" t="str">
        <f>IF(BF406="","",VLOOKUP(BC406,segéd!O:P,2,FALSE))</f>
        <v/>
      </c>
      <c r="BL406" s="2">
        <f>IF(BG406="","",VLOOKUP(BC406,segéd!T:U,2,FALSE))</f>
        <v>34</v>
      </c>
      <c r="BM406" s="2"/>
      <c r="BN406" s="2"/>
      <c r="BO406" s="2"/>
      <c r="BP406" s="2"/>
      <c r="BQ406" s="2"/>
      <c r="BR406" s="2"/>
      <c r="BS406" s="2"/>
      <c r="BT406" s="2"/>
      <c r="BU406" s="2"/>
      <c r="CA406" s="2"/>
      <c r="CD406" s="2"/>
      <c r="CE406" s="2"/>
      <c r="CF406" s="19"/>
      <c r="CG406" s="2"/>
      <c r="CP406" s="2"/>
      <c r="CQ406" s="2"/>
      <c r="CR406" s="2"/>
      <c r="CS406" s="2"/>
      <c r="CU406" s="2"/>
      <c r="CV406" s="2"/>
      <c r="DA406" s="19"/>
      <c r="DB406" s="2">
        <v>34</v>
      </c>
    </row>
    <row r="407" spans="1:106" x14ac:dyDescent="0.3">
      <c r="A407" t="str">
        <f t="shared" si="306"/>
        <v>3072</v>
      </c>
      <c r="B407" t="str">
        <f t="shared" si="307"/>
        <v xml:space="preserve">Műszaki diagnosztika I. (web) </v>
      </c>
      <c r="C407" t="str">
        <f t="shared" si="308"/>
        <v>4043072</v>
      </c>
      <c r="D407" t="str">
        <f t="shared" si="309"/>
        <v>Műszaki diagnosztika I. (web) 6</v>
      </c>
      <c r="E407" t="str">
        <f t="shared" si="310"/>
        <v>Janóczki Mihály3072</v>
      </c>
      <c r="F407" s="24" t="str">
        <f t="shared" si="311"/>
        <v>Műszaki diagnosztika I. (Tb. 404, web)</v>
      </c>
      <c r="G407" t="str">
        <f t="shared" si="312"/>
        <v/>
      </c>
      <c r="H407" t="str">
        <f t="shared" si="313"/>
        <v/>
      </c>
      <c r="I407" t="str">
        <f t="shared" si="314"/>
        <v/>
      </c>
      <c r="J407" t="str">
        <f t="shared" si="315"/>
        <v/>
      </c>
      <c r="K407" t="str">
        <f t="shared" si="316"/>
        <v/>
      </c>
      <c r="L407" t="str">
        <f t="shared" si="317"/>
        <v/>
      </c>
      <c r="M407" t="str">
        <f t="shared" si="318"/>
        <v/>
      </c>
      <c r="N407" t="str">
        <f t="shared" si="319"/>
        <v/>
      </c>
      <c r="O407" t="str">
        <f t="shared" si="320"/>
        <v/>
      </c>
      <c r="P407" t="str">
        <f t="shared" si="321"/>
        <v/>
      </c>
      <c r="Q407" t="str">
        <f t="shared" si="322"/>
        <v/>
      </c>
      <c r="R407" t="str">
        <f t="shared" si="323"/>
        <v/>
      </c>
      <c r="S407" t="str">
        <f t="shared" si="324"/>
        <v/>
      </c>
      <c r="T407" t="str">
        <f t="shared" si="325"/>
        <v/>
      </c>
      <c r="U407" t="str">
        <f t="shared" si="326"/>
        <v/>
      </c>
      <c r="V407" t="str">
        <f t="shared" si="327"/>
        <v/>
      </c>
      <c r="W407" t="str">
        <f t="shared" si="328"/>
        <v/>
      </c>
      <c r="X407" t="str">
        <f t="shared" si="329"/>
        <v/>
      </c>
      <c r="Y407" t="str">
        <f t="shared" si="330"/>
        <v>Műszaki diagnosztika I. (, web)</v>
      </c>
      <c r="Z407" t="str">
        <f t="shared" si="331"/>
        <v/>
      </c>
      <c r="AA407" t="str">
        <f t="shared" si="332"/>
        <v/>
      </c>
      <c r="AB407" t="str">
        <f t="shared" si="333"/>
        <v/>
      </c>
      <c r="AC407" t="str">
        <f t="shared" si="334"/>
        <v/>
      </c>
      <c r="AD407" t="str">
        <f t="shared" si="335"/>
        <v/>
      </c>
      <c r="AE407" t="str">
        <f t="shared" si="336"/>
        <v/>
      </c>
      <c r="AF407" t="str">
        <f t="shared" si="337"/>
        <v/>
      </c>
      <c r="AG407" t="str">
        <f t="shared" si="338"/>
        <v/>
      </c>
      <c r="AH407" t="str">
        <f t="shared" si="339"/>
        <v/>
      </c>
      <c r="AI407" t="str">
        <f t="shared" si="340"/>
        <v/>
      </c>
      <c r="AJ407" t="str">
        <f t="shared" si="341"/>
        <v/>
      </c>
      <c r="AK407" t="str">
        <f t="shared" si="342"/>
        <v/>
      </c>
      <c r="AL407" t="str">
        <f t="shared" si="343"/>
        <v/>
      </c>
      <c r="AM407" t="str">
        <f t="shared" si="344"/>
        <v/>
      </c>
      <c r="AN407" t="str">
        <f t="shared" si="345"/>
        <v/>
      </c>
      <c r="AO407" t="str">
        <f t="shared" si="346"/>
        <v/>
      </c>
      <c r="AP407" t="str">
        <f t="shared" si="347"/>
        <v/>
      </c>
      <c r="AQ407" t="str">
        <f t="shared" si="348"/>
        <v/>
      </c>
      <c r="AR407" t="str">
        <f t="shared" si="349"/>
        <v/>
      </c>
      <c r="AS407" t="str">
        <f t="shared" si="350"/>
        <v/>
      </c>
      <c r="AT407" t="str">
        <f t="shared" si="351"/>
        <v/>
      </c>
      <c r="AU407" t="str">
        <f t="shared" si="352"/>
        <v>3072</v>
      </c>
      <c r="AV407" t="str">
        <f t="shared" si="353"/>
        <v/>
      </c>
      <c r="AW407" t="str">
        <f t="shared" si="354"/>
        <v/>
      </c>
      <c r="AX407" t="str">
        <f t="shared" si="355"/>
        <v>Műszaki diagnosztika I. (404, web)</v>
      </c>
      <c r="AY407" s="2">
        <v>307</v>
      </c>
      <c r="AZ407" s="2">
        <v>2</v>
      </c>
      <c r="BA407" s="18">
        <f>VLOOKUP(AY407,segéd!$F$9:$G$38,2,FALSE)</f>
        <v>46088</v>
      </c>
      <c r="BB407" s="2" t="str">
        <f>VLOOKUP(AZ407,segéd!$F$1:$G$7,2,FALSE)</f>
        <v>9.45-11.15</v>
      </c>
      <c r="BC407" t="s">
        <v>408</v>
      </c>
      <c r="BD407" t="s">
        <v>2189</v>
      </c>
      <c r="BE407" t="s">
        <v>164</v>
      </c>
      <c r="BG407" s="2">
        <v>404</v>
      </c>
      <c r="BH407" s="2" t="s">
        <v>66</v>
      </c>
      <c r="BI407" s="30" t="s">
        <v>2015</v>
      </c>
      <c r="BJ407" s="2">
        <f t="shared" si="356"/>
        <v>6</v>
      </c>
      <c r="BK407" s="2" t="str">
        <f>IF(BF407="","",VLOOKUP(BC407,segéd!O:P,2,FALSE))</f>
        <v/>
      </c>
      <c r="BL407" s="2">
        <f>IF(BG407="","",VLOOKUP(BC407,segéd!T:U,2,FALSE))</f>
        <v>6</v>
      </c>
      <c r="BM407" s="2"/>
      <c r="BN407" s="2"/>
      <c r="BO407" s="2"/>
      <c r="BP407" s="2"/>
      <c r="BQ407" s="2"/>
      <c r="BR407" s="2"/>
      <c r="BS407" s="2"/>
      <c r="BT407" s="2"/>
      <c r="BU407" s="2"/>
      <c r="CA407" s="2"/>
      <c r="CD407" s="2"/>
      <c r="CE407" s="2"/>
      <c r="CF407" s="19"/>
      <c r="CG407" s="2"/>
      <c r="CP407" s="2"/>
      <c r="CQ407" s="2"/>
      <c r="CR407" s="2"/>
      <c r="CS407" s="2"/>
      <c r="CU407" s="2"/>
      <c r="CV407" s="2"/>
      <c r="CZ407" s="2">
        <v>9</v>
      </c>
      <c r="DA407" s="19"/>
    </row>
    <row r="408" spans="1:106" x14ac:dyDescent="0.3">
      <c r="A408" t="str">
        <f t="shared" si="306"/>
        <v>2143072</v>
      </c>
      <c r="B408" t="str">
        <f t="shared" si="307"/>
        <v>Ökológiai közgazdaságtan (web) 7</v>
      </c>
      <c r="C408" t="str">
        <f t="shared" si="308"/>
        <v>3072</v>
      </c>
      <c r="D408" t="str">
        <f t="shared" si="309"/>
        <v xml:space="preserve">Ökológiai közgazdaságtan (web) </v>
      </c>
      <c r="E408" t="str">
        <f t="shared" si="310"/>
        <v>Barócsi Zoltán3072</v>
      </c>
      <c r="F408" s="24" t="str">
        <f t="shared" si="311"/>
        <v>Ökológiai közgazdaságtan (Bp. 214, web)</v>
      </c>
      <c r="G408" t="str">
        <f t="shared" si="312"/>
        <v/>
      </c>
      <c r="H408" t="str">
        <f t="shared" si="313"/>
        <v/>
      </c>
      <c r="I408" t="str">
        <f t="shared" si="314"/>
        <v/>
      </c>
      <c r="J408" t="str">
        <f t="shared" si="315"/>
        <v/>
      </c>
      <c r="K408" t="str">
        <f t="shared" si="316"/>
        <v>3072</v>
      </c>
      <c r="L408" t="str">
        <f t="shared" si="317"/>
        <v/>
      </c>
      <c r="M408" t="str">
        <f t="shared" si="318"/>
        <v/>
      </c>
      <c r="N408" t="str">
        <f t="shared" si="319"/>
        <v/>
      </c>
      <c r="O408" t="str">
        <f t="shared" si="320"/>
        <v/>
      </c>
      <c r="P408" t="str">
        <f t="shared" si="321"/>
        <v/>
      </c>
      <c r="Q408" t="str">
        <f t="shared" si="322"/>
        <v/>
      </c>
      <c r="R408" t="str">
        <f t="shared" si="323"/>
        <v/>
      </c>
      <c r="S408" t="str">
        <f t="shared" si="324"/>
        <v/>
      </c>
      <c r="T408" t="str">
        <f t="shared" si="325"/>
        <v/>
      </c>
      <c r="U408" t="str">
        <f t="shared" si="326"/>
        <v/>
      </c>
      <c r="V408" t="str">
        <f t="shared" si="327"/>
        <v/>
      </c>
      <c r="W408" t="str">
        <f t="shared" si="328"/>
        <v/>
      </c>
      <c r="X408" t="str">
        <f t="shared" si="329"/>
        <v/>
      </c>
      <c r="Y408" t="str">
        <f t="shared" si="330"/>
        <v>Ökológiai közgazdaságtan (214, web)</v>
      </c>
      <c r="Z408" t="str">
        <f t="shared" si="331"/>
        <v/>
      </c>
      <c r="AA408" t="str">
        <f t="shared" si="332"/>
        <v/>
      </c>
      <c r="AB408" t="str">
        <f t="shared" si="333"/>
        <v/>
      </c>
      <c r="AC408" t="str">
        <f t="shared" si="334"/>
        <v/>
      </c>
      <c r="AD408" t="str">
        <f t="shared" si="335"/>
        <v/>
      </c>
      <c r="AE408" t="str">
        <f t="shared" si="336"/>
        <v/>
      </c>
      <c r="AF408" t="str">
        <f t="shared" si="337"/>
        <v/>
      </c>
      <c r="AG408" t="str">
        <f t="shared" si="338"/>
        <v/>
      </c>
      <c r="AH408" t="str">
        <f t="shared" si="339"/>
        <v/>
      </c>
      <c r="AI408" t="str">
        <f t="shared" si="340"/>
        <v/>
      </c>
      <c r="AJ408" t="str">
        <f t="shared" si="341"/>
        <v/>
      </c>
      <c r="AK408" t="str">
        <f t="shared" si="342"/>
        <v/>
      </c>
      <c r="AL408" t="str">
        <f t="shared" si="343"/>
        <v/>
      </c>
      <c r="AM408" t="str">
        <f t="shared" si="344"/>
        <v/>
      </c>
      <c r="AN408" t="str">
        <f t="shared" si="345"/>
        <v/>
      </c>
      <c r="AO408" t="str">
        <f t="shared" si="346"/>
        <v/>
      </c>
      <c r="AP408" t="str">
        <f t="shared" si="347"/>
        <v/>
      </c>
      <c r="AQ408" t="str">
        <f t="shared" si="348"/>
        <v/>
      </c>
      <c r="AR408" t="str">
        <f t="shared" si="349"/>
        <v/>
      </c>
      <c r="AS408" t="str">
        <f t="shared" si="350"/>
        <v/>
      </c>
      <c r="AT408" t="str">
        <f t="shared" si="351"/>
        <v/>
      </c>
      <c r="AU408" t="str">
        <f t="shared" si="352"/>
        <v/>
      </c>
      <c r="AV408" t="str">
        <f t="shared" si="353"/>
        <v/>
      </c>
      <c r="AW408" t="str">
        <f t="shared" si="354"/>
        <v/>
      </c>
      <c r="AX408" t="str">
        <f t="shared" si="355"/>
        <v>Ökológiai közgazdaságtan (, web)</v>
      </c>
      <c r="AY408" s="2">
        <v>307</v>
      </c>
      <c r="AZ408" s="2">
        <v>2</v>
      </c>
      <c r="BA408" s="18">
        <f>VLOOKUP(AY408,segéd!$F$9:$G$38,2,FALSE)</f>
        <v>46088</v>
      </c>
      <c r="BB408" s="2" t="str">
        <f>VLOOKUP(AZ408,segéd!$F$1:$G$7,2,FALSE)</f>
        <v>9.45-11.15</v>
      </c>
      <c r="BC408" s="20" t="s">
        <v>438</v>
      </c>
      <c r="BD408" t="s">
        <v>29</v>
      </c>
      <c r="BE408" s="20" t="s">
        <v>175</v>
      </c>
      <c r="BF408" s="19">
        <v>214</v>
      </c>
      <c r="BH408" s="19" t="s">
        <v>66</v>
      </c>
      <c r="BI408" s="30" t="s">
        <v>2014</v>
      </c>
      <c r="BJ408" s="2">
        <f t="shared" si="356"/>
        <v>7</v>
      </c>
      <c r="BK408" s="2">
        <f>IF(BF408="","",VLOOKUP(BC408,segéd!O:P,2,FALSE))</f>
        <v>7</v>
      </c>
      <c r="BL408" s="2" t="str">
        <f>IF(BG408="","",VLOOKUP(BC408,segéd!T:U,2,FALSE))</f>
        <v/>
      </c>
      <c r="BP408" s="2"/>
      <c r="BQ408" s="2">
        <v>9</v>
      </c>
      <c r="BR408" s="2"/>
      <c r="BW408" s="2"/>
      <c r="BX408" s="2"/>
      <c r="BY408" s="2"/>
      <c r="CD408" s="2"/>
      <c r="CH408" s="2"/>
      <c r="CN408" s="2"/>
      <c r="CP408" s="2"/>
      <c r="CR408" s="2"/>
      <c r="CS408" s="2"/>
      <c r="CU408" s="2"/>
      <c r="CV408" s="2"/>
    </row>
    <row r="409" spans="1:106" x14ac:dyDescent="0.3">
      <c r="A409" t="str">
        <f t="shared" si="306"/>
        <v>2013072</v>
      </c>
      <c r="B409" t="str">
        <f t="shared" si="307"/>
        <v>Pénzügy (web) 45</v>
      </c>
      <c r="C409" t="str">
        <f t="shared" si="308"/>
        <v>3072</v>
      </c>
      <c r="D409" t="str">
        <f t="shared" si="309"/>
        <v xml:space="preserve">Pénzügy (web) </v>
      </c>
      <c r="E409" t="str">
        <f t="shared" si="310"/>
        <v>Belyó Pál3072</v>
      </c>
      <c r="F409" s="24" t="str">
        <f t="shared" si="311"/>
        <v>Pénzügy (Bp. 201, web)</v>
      </c>
      <c r="G409" t="str">
        <f t="shared" si="312"/>
        <v>3072</v>
      </c>
      <c r="H409" t="str">
        <f t="shared" si="313"/>
        <v>3072</v>
      </c>
      <c r="I409" t="str">
        <f t="shared" si="314"/>
        <v/>
      </c>
      <c r="J409" t="str">
        <f t="shared" si="315"/>
        <v/>
      </c>
      <c r="K409" t="str">
        <f t="shared" si="316"/>
        <v/>
      </c>
      <c r="L409" t="str">
        <f t="shared" si="317"/>
        <v/>
      </c>
      <c r="M409" t="str">
        <f t="shared" si="318"/>
        <v/>
      </c>
      <c r="N409" t="str">
        <f t="shared" si="319"/>
        <v/>
      </c>
      <c r="O409" t="str">
        <f t="shared" si="320"/>
        <v/>
      </c>
      <c r="P409" t="str">
        <f t="shared" si="321"/>
        <v/>
      </c>
      <c r="Q409" t="str">
        <f t="shared" si="322"/>
        <v/>
      </c>
      <c r="R409" t="str">
        <f t="shared" si="323"/>
        <v/>
      </c>
      <c r="S409" t="str">
        <f t="shared" si="324"/>
        <v/>
      </c>
      <c r="T409" t="str">
        <f t="shared" si="325"/>
        <v/>
      </c>
      <c r="U409" t="str">
        <f t="shared" si="326"/>
        <v/>
      </c>
      <c r="V409" t="str">
        <f t="shared" si="327"/>
        <v/>
      </c>
      <c r="W409" t="str">
        <f t="shared" si="328"/>
        <v/>
      </c>
      <c r="X409" t="str">
        <f t="shared" si="329"/>
        <v/>
      </c>
      <c r="Y409" t="str">
        <f t="shared" si="330"/>
        <v>Pénzügy (201, web)</v>
      </c>
      <c r="Z409" t="str">
        <f t="shared" si="331"/>
        <v/>
      </c>
      <c r="AA409" t="str">
        <f t="shared" si="332"/>
        <v/>
      </c>
      <c r="AB409" t="str">
        <f t="shared" si="333"/>
        <v/>
      </c>
      <c r="AC409" t="str">
        <f t="shared" si="334"/>
        <v/>
      </c>
      <c r="AD409" t="str">
        <f t="shared" si="335"/>
        <v/>
      </c>
      <c r="AE409" t="str">
        <f t="shared" si="336"/>
        <v/>
      </c>
      <c r="AF409" t="str">
        <f t="shared" si="337"/>
        <v/>
      </c>
      <c r="AG409" t="str">
        <f t="shared" si="338"/>
        <v/>
      </c>
      <c r="AH409" t="str">
        <f t="shared" si="339"/>
        <v/>
      </c>
      <c r="AI409" t="str">
        <f t="shared" si="340"/>
        <v/>
      </c>
      <c r="AJ409" t="str">
        <f t="shared" si="341"/>
        <v/>
      </c>
      <c r="AK409" t="str">
        <f t="shared" si="342"/>
        <v/>
      </c>
      <c r="AL409" t="str">
        <f t="shared" si="343"/>
        <v/>
      </c>
      <c r="AM409" t="str">
        <f t="shared" si="344"/>
        <v/>
      </c>
      <c r="AN409" t="str">
        <f t="shared" si="345"/>
        <v/>
      </c>
      <c r="AO409" t="str">
        <f t="shared" si="346"/>
        <v/>
      </c>
      <c r="AP409" t="str">
        <f t="shared" si="347"/>
        <v/>
      </c>
      <c r="AQ409" t="str">
        <f t="shared" si="348"/>
        <v/>
      </c>
      <c r="AR409" t="str">
        <f t="shared" si="349"/>
        <v/>
      </c>
      <c r="AS409" t="str">
        <f t="shared" si="350"/>
        <v/>
      </c>
      <c r="AT409" t="str">
        <f t="shared" si="351"/>
        <v/>
      </c>
      <c r="AU409" t="str">
        <f t="shared" si="352"/>
        <v/>
      </c>
      <c r="AV409" t="str">
        <f t="shared" si="353"/>
        <v/>
      </c>
      <c r="AW409" t="str">
        <f t="shared" si="354"/>
        <v/>
      </c>
      <c r="AX409" t="str">
        <f t="shared" si="355"/>
        <v>Pénzügy (, web)</v>
      </c>
      <c r="AY409" s="2">
        <v>307</v>
      </c>
      <c r="AZ409" s="2">
        <v>2</v>
      </c>
      <c r="BA409" s="18">
        <f>VLOOKUP(AY409,segéd!$F$9:$G$38,2,FALSE)</f>
        <v>46088</v>
      </c>
      <c r="BB409" s="2" t="str">
        <f>VLOOKUP(AZ409,segéd!$F$1:$G$7,2,FALSE)</f>
        <v>9.45-11.15</v>
      </c>
      <c r="BC409" t="s">
        <v>64</v>
      </c>
      <c r="BD409" t="s">
        <v>36</v>
      </c>
      <c r="BE409" t="s">
        <v>165</v>
      </c>
      <c r="BF409" s="19">
        <v>201</v>
      </c>
      <c r="BH409" s="2" t="s">
        <v>66</v>
      </c>
      <c r="BI409" s="30" t="s">
        <v>1967</v>
      </c>
      <c r="BJ409" s="2">
        <f t="shared" si="356"/>
        <v>45</v>
      </c>
      <c r="BK409" s="2">
        <f>IF(BF409="","",VLOOKUP(BC409,segéd!O:P,2,FALSE))</f>
        <v>45</v>
      </c>
      <c r="BL409" s="2" t="str">
        <f>IF(BG409="","",VLOOKUP(BC409,segéd!T:U,2,FALSE))</f>
        <v/>
      </c>
      <c r="BM409" s="2">
        <v>62</v>
      </c>
      <c r="BN409" s="2">
        <v>14</v>
      </c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H409" s="2"/>
      <c r="CI409" s="2"/>
      <c r="CJ409" s="2"/>
      <c r="CK409" s="2"/>
      <c r="CL409" s="2"/>
      <c r="CM409" s="2"/>
      <c r="CN409" s="2"/>
      <c r="CO409" s="2"/>
      <c r="CP409" s="2"/>
      <c r="CR409" s="2"/>
      <c r="CS409" s="2"/>
      <c r="CT409" s="2"/>
      <c r="CU409" s="2"/>
      <c r="CV409" s="2"/>
      <c r="CY409" s="2"/>
    </row>
    <row r="410" spans="1:106" x14ac:dyDescent="0.3">
      <c r="A410" t="str">
        <f t="shared" si="306"/>
        <v>2023072</v>
      </c>
      <c r="B410" t="str">
        <f t="shared" si="307"/>
        <v>Prezentációs és karrt. tech. (Bp.-ről web) 19</v>
      </c>
      <c r="C410" t="str">
        <f t="shared" si="308"/>
        <v>2143072</v>
      </c>
      <c r="D410" t="str">
        <f t="shared" si="309"/>
        <v>Prezentációs és karrt. tech. (Bp.-ről web) 32</v>
      </c>
      <c r="E410" t="str">
        <f t="shared" si="310"/>
        <v>Gyalogos Norbert3072</v>
      </c>
      <c r="F410" s="24" t="str">
        <f t="shared" si="311"/>
        <v>Prezentációs és karrt. tech. (Bp. 202, Bp.-ről web)</v>
      </c>
      <c r="G410" t="str">
        <f t="shared" si="312"/>
        <v/>
      </c>
      <c r="H410" t="str">
        <f t="shared" si="313"/>
        <v/>
      </c>
      <c r="I410" t="str">
        <f t="shared" si="314"/>
        <v>3072</v>
      </c>
      <c r="J410" t="str">
        <f t="shared" si="315"/>
        <v/>
      </c>
      <c r="K410" t="str">
        <f t="shared" si="316"/>
        <v/>
      </c>
      <c r="L410" t="str">
        <f t="shared" si="317"/>
        <v/>
      </c>
      <c r="M410" t="str">
        <f t="shared" si="318"/>
        <v/>
      </c>
      <c r="N410" t="str">
        <f t="shared" si="319"/>
        <v/>
      </c>
      <c r="O410" t="str">
        <f t="shared" si="320"/>
        <v/>
      </c>
      <c r="P410" t="str">
        <f t="shared" si="321"/>
        <v/>
      </c>
      <c r="Q410" t="str">
        <f t="shared" si="322"/>
        <v/>
      </c>
      <c r="R410" t="str">
        <f t="shared" si="323"/>
        <v/>
      </c>
      <c r="S410" t="str">
        <f t="shared" si="324"/>
        <v/>
      </c>
      <c r="T410" t="str">
        <f t="shared" si="325"/>
        <v>3072</v>
      </c>
      <c r="U410" t="str">
        <f t="shared" si="326"/>
        <v>3072</v>
      </c>
      <c r="V410" t="str">
        <f t="shared" si="327"/>
        <v>3072</v>
      </c>
      <c r="W410" t="str">
        <f t="shared" si="328"/>
        <v>3072</v>
      </c>
      <c r="X410" t="str">
        <f t="shared" si="329"/>
        <v>3072</v>
      </c>
      <c r="Y410" t="str">
        <f t="shared" si="330"/>
        <v>Prezentációs és karrt. tech. (202, Bp.-ről web)</v>
      </c>
      <c r="Z410" t="str">
        <f t="shared" si="331"/>
        <v/>
      </c>
      <c r="AA410" t="str">
        <f t="shared" si="332"/>
        <v/>
      </c>
      <c r="AB410" t="str">
        <f t="shared" si="333"/>
        <v/>
      </c>
      <c r="AC410" t="str">
        <f t="shared" si="334"/>
        <v/>
      </c>
      <c r="AD410" t="str">
        <f t="shared" si="335"/>
        <v/>
      </c>
      <c r="AE410" t="str">
        <f t="shared" si="336"/>
        <v/>
      </c>
      <c r="AF410" t="str">
        <f t="shared" si="337"/>
        <v/>
      </c>
      <c r="AG410" t="str">
        <f t="shared" si="338"/>
        <v/>
      </c>
      <c r="AH410" t="str">
        <f t="shared" si="339"/>
        <v/>
      </c>
      <c r="AI410" t="str">
        <f t="shared" si="340"/>
        <v/>
      </c>
      <c r="AJ410" t="str">
        <f t="shared" si="341"/>
        <v/>
      </c>
      <c r="AK410" t="str">
        <f t="shared" si="342"/>
        <v/>
      </c>
      <c r="AL410" t="str">
        <f t="shared" si="343"/>
        <v/>
      </c>
      <c r="AM410" t="str">
        <f t="shared" si="344"/>
        <v>3072</v>
      </c>
      <c r="AN410" t="str">
        <f t="shared" si="345"/>
        <v>3072</v>
      </c>
      <c r="AO410" t="str">
        <f t="shared" si="346"/>
        <v>3072</v>
      </c>
      <c r="AP410" t="str">
        <f t="shared" si="347"/>
        <v>3072</v>
      </c>
      <c r="AQ410" t="str">
        <f t="shared" si="348"/>
        <v>3072</v>
      </c>
      <c r="AR410" t="str">
        <f t="shared" si="349"/>
        <v/>
      </c>
      <c r="AS410" t="str">
        <f t="shared" si="350"/>
        <v/>
      </c>
      <c r="AT410" t="str">
        <f t="shared" si="351"/>
        <v/>
      </c>
      <c r="AU410" t="str">
        <f t="shared" si="352"/>
        <v/>
      </c>
      <c r="AV410" t="str">
        <f t="shared" si="353"/>
        <v/>
      </c>
      <c r="AW410" t="str">
        <f t="shared" si="354"/>
        <v/>
      </c>
      <c r="AX410" t="str">
        <f t="shared" si="355"/>
        <v>Prezentációs és karrt. tech. (214, Bp.-ről web)</v>
      </c>
      <c r="AY410" s="2">
        <v>307</v>
      </c>
      <c r="AZ410" s="2">
        <v>2</v>
      </c>
      <c r="BA410" s="18">
        <f>VLOOKUP(AY410,segéd!$F$9:$G$38,2,FALSE)</f>
        <v>46088</v>
      </c>
      <c r="BB410" s="2" t="str">
        <f>VLOOKUP(AZ410,segéd!$F$1:$G$7,2,FALSE)</f>
        <v>9.45-11.15</v>
      </c>
      <c r="BC410" t="s">
        <v>116</v>
      </c>
      <c r="BD410" t="s">
        <v>432</v>
      </c>
      <c r="BE410" t="s">
        <v>169</v>
      </c>
      <c r="BF410" s="19">
        <v>202</v>
      </c>
      <c r="BG410" s="2">
        <v>214</v>
      </c>
      <c r="BH410" s="2" t="s">
        <v>75</v>
      </c>
      <c r="BI410" s="30" t="s">
        <v>1924</v>
      </c>
      <c r="BJ410" s="2">
        <f t="shared" si="356"/>
        <v>51</v>
      </c>
      <c r="BK410" s="2">
        <f>IF(BF410="","",VLOOKUP(BC410,segéd!O:P,2,FALSE))</f>
        <v>19</v>
      </c>
      <c r="BL410" s="2">
        <f>IF(BG410="","",VLOOKUP(BC410,segéd!T:U,2,FALSE))</f>
        <v>32</v>
      </c>
      <c r="BM410" s="2"/>
      <c r="BN410" s="2"/>
      <c r="BO410" s="2">
        <v>13</v>
      </c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>
        <v>6</v>
      </c>
      <c r="CA410" s="2">
        <v>4</v>
      </c>
      <c r="CB410" s="2">
        <v>3</v>
      </c>
      <c r="CC410" s="2">
        <v>4</v>
      </c>
      <c r="CD410" s="2">
        <v>2</v>
      </c>
      <c r="CH410" s="2"/>
      <c r="CI410" s="2"/>
      <c r="CJ410" s="2"/>
      <c r="CK410" s="2"/>
      <c r="CL410" s="2"/>
      <c r="CM410" s="2"/>
      <c r="CN410" s="2"/>
      <c r="CO410" s="2"/>
      <c r="CP410" s="2"/>
      <c r="CR410" s="2">
        <v>11</v>
      </c>
      <c r="CS410" s="2">
        <v>9</v>
      </c>
      <c r="CT410" s="2">
        <v>3</v>
      </c>
      <c r="CU410" s="2">
        <v>3</v>
      </c>
      <c r="CV410" s="2">
        <v>4</v>
      </c>
      <c r="CY410" s="2"/>
    </row>
    <row r="411" spans="1:106" x14ac:dyDescent="0.3">
      <c r="A411" t="str">
        <f t="shared" si="306"/>
        <v>2083072</v>
      </c>
      <c r="B411" t="str">
        <f t="shared" si="307"/>
        <v>Vállalati pénzügy (web) 38</v>
      </c>
      <c r="C411" t="str">
        <f t="shared" si="308"/>
        <v>3072</v>
      </c>
      <c r="D411" t="str">
        <f t="shared" si="309"/>
        <v xml:space="preserve">Vállalati pénzügy (web) </v>
      </c>
      <c r="E411" t="str">
        <f t="shared" si="310"/>
        <v>Antalík Imrich3072</v>
      </c>
      <c r="F411" s="24" t="str">
        <f t="shared" si="311"/>
        <v>Vállalati pénzügy (Bp. 208, web)</v>
      </c>
      <c r="G411" t="str">
        <f t="shared" si="312"/>
        <v/>
      </c>
      <c r="H411" t="str">
        <f t="shared" si="313"/>
        <v/>
      </c>
      <c r="I411" t="str">
        <f t="shared" si="314"/>
        <v/>
      </c>
      <c r="J411" t="str">
        <f t="shared" si="315"/>
        <v/>
      </c>
      <c r="K411" t="str">
        <f t="shared" si="316"/>
        <v/>
      </c>
      <c r="L411" t="str">
        <f t="shared" si="317"/>
        <v/>
      </c>
      <c r="M411" t="str">
        <f t="shared" si="318"/>
        <v>3072</v>
      </c>
      <c r="N411" t="str">
        <f t="shared" si="319"/>
        <v>3072</v>
      </c>
      <c r="O411" t="str">
        <f t="shared" si="320"/>
        <v>3072</v>
      </c>
      <c r="P411" t="str">
        <f t="shared" si="321"/>
        <v>3072</v>
      </c>
      <c r="Q411" t="str">
        <f t="shared" si="322"/>
        <v>3072</v>
      </c>
      <c r="R411" t="str">
        <f t="shared" si="323"/>
        <v>3072</v>
      </c>
      <c r="S411" t="str">
        <f t="shared" si="324"/>
        <v/>
      </c>
      <c r="T411" t="str">
        <f t="shared" si="325"/>
        <v/>
      </c>
      <c r="U411" t="str">
        <f t="shared" si="326"/>
        <v/>
      </c>
      <c r="V411" t="str">
        <f t="shared" si="327"/>
        <v/>
      </c>
      <c r="W411" t="str">
        <f t="shared" si="328"/>
        <v/>
      </c>
      <c r="X411" t="str">
        <f t="shared" si="329"/>
        <v/>
      </c>
      <c r="Y411" t="str">
        <f t="shared" si="330"/>
        <v>Vállalati pénzügy (208, web)</v>
      </c>
      <c r="Z411" t="str">
        <f t="shared" si="331"/>
        <v/>
      </c>
      <c r="AA411" t="str">
        <f t="shared" si="332"/>
        <v/>
      </c>
      <c r="AB411" t="str">
        <f t="shared" si="333"/>
        <v/>
      </c>
      <c r="AC411" t="str">
        <f t="shared" si="334"/>
        <v/>
      </c>
      <c r="AD411" t="str">
        <f t="shared" si="335"/>
        <v/>
      </c>
      <c r="AE411" t="str">
        <f t="shared" si="336"/>
        <v/>
      </c>
      <c r="AF411" t="str">
        <f t="shared" si="337"/>
        <v/>
      </c>
      <c r="AG411" t="str">
        <f t="shared" si="338"/>
        <v/>
      </c>
      <c r="AH411" t="str">
        <f t="shared" si="339"/>
        <v/>
      </c>
      <c r="AI411" t="str">
        <f t="shared" si="340"/>
        <v/>
      </c>
      <c r="AJ411" t="str">
        <f t="shared" si="341"/>
        <v/>
      </c>
      <c r="AK411" t="str">
        <f t="shared" si="342"/>
        <v/>
      </c>
      <c r="AL411" t="str">
        <f t="shared" si="343"/>
        <v/>
      </c>
      <c r="AM411" t="str">
        <f t="shared" si="344"/>
        <v/>
      </c>
      <c r="AN411" t="str">
        <f t="shared" si="345"/>
        <v/>
      </c>
      <c r="AO411" t="str">
        <f t="shared" si="346"/>
        <v/>
      </c>
      <c r="AP411" t="str">
        <f t="shared" si="347"/>
        <v/>
      </c>
      <c r="AQ411" t="str">
        <f t="shared" si="348"/>
        <v/>
      </c>
      <c r="AR411" t="str">
        <f t="shared" si="349"/>
        <v/>
      </c>
      <c r="AS411" t="str">
        <f t="shared" si="350"/>
        <v/>
      </c>
      <c r="AT411" t="str">
        <f t="shared" si="351"/>
        <v/>
      </c>
      <c r="AU411" t="str">
        <f t="shared" si="352"/>
        <v/>
      </c>
      <c r="AV411" t="str">
        <f t="shared" si="353"/>
        <v/>
      </c>
      <c r="AW411" t="str">
        <f t="shared" si="354"/>
        <v/>
      </c>
      <c r="AX411" t="str">
        <f t="shared" si="355"/>
        <v>Vállalati pénzügy (, web)</v>
      </c>
      <c r="AY411" s="2">
        <v>307</v>
      </c>
      <c r="AZ411" s="2">
        <v>2</v>
      </c>
      <c r="BA411" s="18">
        <f>VLOOKUP(AY411,segéd!$F$9:$G$38,2,FALSE)</f>
        <v>46088</v>
      </c>
      <c r="BB411" s="2" t="str">
        <f>VLOOKUP(AZ411,segéd!$F$1:$G$7,2,FALSE)</f>
        <v>9.45-11.15</v>
      </c>
      <c r="BC411" t="s">
        <v>37</v>
      </c>
      <c r="BD411" t="s">
        <v>178</v>
      </c>
      <c r="BE411" t="s">
        <v>165</v>
      </c>
      <c r="BF411" s="19">
        <v>208</v>
      </c>
      <c r="BH411" s="19" t="s">
        <v>66</v>
      </c>
      <c r="BI411" s="30" t="s">
        <v>1946</v>
      </c>
      <c r="BJ411" s="2">
        <f t="shared" si="356"/>
        <v>38</v>
      </c>
      <c r="BK411" s="2">
        <f>IF(BF411="","",VLOOKUP(BC411,segéd!O:P,2,FALSE))</f>
        <v>38</v>
      </c>
      <c r="BL411" s="2" t="str">
        <f>IF(BG411="","",VLOOKUP(BC411,segéd!T:U,2,FALSE))</f>
        <v/>
      </c>
      <c r="BM411" s="2"/>
      <c r="BN411" s="2"/>
      <c r="BO411" s="2"/>
      <c r="BP411" s="2"/>
      <c r="BQ411" s="2"/>
      <c r="BR411" s="2"/>
      <c r="BS411" s="2">
        <v>6</v>
      </c>
      <c r="BT411" s="2">
        <v>6</v>
      </c>
      <c r="BU411" s="2">
        <v>9</v>
      </c>
      <c r="BV411" s="2">
        <v>6</v>
      </c>
      <c r="BW411" s="2">
        <v>13</v>
      </c>
      <c r="BX411" s="2">
        <v>2</v>
      </c>
      <c r="BY411" s="2"/>
      <c r="BZ411" s="2"/>
      <c r="CA411" s="2"/>
      <c r="CB411" s="2"/>
      <c r="CC411" s="2"/>
      <c r="CD411" s="2"/>
      <c r="CH411" s="2"/>
      <c r="CI411" s="2"/>
      <c r="CJ411" s="2"/>
      <c r="CK411" s="2"/>
      <c r="CL411" s="2"/>
      <c r="CM411" s="2"/>
      <c r="CN411" s="2"/>
      <c r="CO411" s="2"/>
      <c r="CP411" s="2"/>
      <c r="CR411" s="2"/>
      <c r="CS411" s="2"/>
      <c r="CT411" s="2"/>
      <c r="CU411" s="2"/>
      <c r="CV411" s="2"/>
      <c r="CY411" s="2"/>
    </row>
    <row r="412" spans="1:106" x14ac:dyDescent="0.3">
      <c r="A412" t="str">
        <f t="shared" si="306"/>
        <v>2063072</v>
      </c>
      <c r="B412" t="str">
        <f t="shared" si="307"/>
        <v>Vendéglátás szervezés, vezetés (web) 5</v>
      </c>
      <c r="C412" t="str">
        <f t="shared" si="308"/>
        <v>3072</v>
      </c>
      <c r="D412" t="str">
        <f t="shared" si="309"/>
        <v xml:space="preserve">Vendéglátás szervezés, vezetés (web) </v>
      </c>
      <c r="E412" t="str">
        <f t="shared" si="310"/>
        <v>Kárpáti-Daróczi Judit3072</v>
      </c>
      <c r="F412" s="24" t="str">
        <f t="shared" si="311"/>
        <v>Vendéglátás szervezés, vezetés (Bp. 206, web)</v>
      </c>
      <c r="G412" t="str">
        <f t="shared" si="312"/>
        <v/>
      </c>
      <c r="H412" t="str">
        <f t="shared" si="313"/>
        <v/>
      </c>
      <c r="I412" t="str">
        <f t="shared" si="314"/>
        <v/>
      </c>
      <c r="J412" t="str">
        <f t="shared" si="315"/>
        <v/>
      </c>
      <c r="K412" t="str">
        <f t="shared" si="316"/>
        <v/>
      </c>
      <c r="L412" t="str">
        <f t="shared" si="317"/>
        <v/>
      </c>
      <c r="M412" t="str">
        <f t="shared" si="318"/>
        <v/>
      </c>
      <c r="N412" t="str">
        <f t="shared" si="319"/>
        <v/>
      </c>
      <c r="O412" t="str">
        <f t="shared" si="320"/>
        <v/>
      </c>
      <c r="P412" t="str">
        <f t="shared" si="321"/>
        <v/>
      </c>
      <c r="Q412" t="str">
        <f t="shared" si="322"/>
        <v/>
      </c>
      <c r="R412" t="str">
        <f t="shared" si="323"/>
        <v/>
      </c>
      <c r="S412" t="str">
        <f t="shared" si="324"/>
        <v>3072</v>
      </c>
      <c r="T412" t="str">
        <f t="shared" si="325"/>
        <v/>
      </c>
      <c r="U412" t="str">
        <f t="shared" si="326"/>
        <v/>
      </c>
      <c r="V412" t="str">
        <f t="shared" si="327"/>
        <v/>
      </c>
      <c r="W412" t="str">
        <f t="shared" si="328"/>
        <v/>
      </c>
      <c r="X412" t="str">
        <f t="shared" si="329"/>
        <v/>
      </c>
      <c r="Y412" t="str">
        <f t="shared" si="330"/>
        <v>Vendéglátás szervezés, vezetés (206, web)</v>
      </c>
      <c r="Z412" t="str">
        <f t="shared" si="331"/>
        <v/>
      </c>
      <c r="AA412" t="str">
        <f t="shared" si="332"/>
        <v/>
      </c>
      <c r="AB412" t="str">
        <f t="shared" si="333"/>
        <v/>
      </c>
      <c r="AC412" t="str">
        <f t="shared" si="334"/>
        <v/>
      </c>
      <c r="AD412" t="str">
        <f t="shared" si="335"/>
        <v/>
      </c>
      <c r="AE412" t="str">
        <f t="shared" si="336"/>
        <v/>
      </c>
      <c r="AF412" t="str">
        <f t="shared" si="337"/>
        <v/>
      </c>
      <c r="AG412" t="str">
        <f t="shared" si="338"/>
        <v/>
      </c>
      <c r="AH412" t="str">
        <f t="shared" si="339"/>
        <v/>
      </c>
      <c r="AI412" t="str">
        <f t="shared" si="340"/>
        <v/>
      </c>
      <c r="AJ412" t="str">
        <f t="shared" si="341"/>
        <v/>
      </c>
      <c r="AK412" t="str">
        <f t="shared" si="342"/>
        <v/>
      </c>
      <c r="AL412" t="str">
        <f t="shared" si="343"/>
        <v/>
      </c>
      <c r="AM412" t="str">
        <f t="shared" si="344"/>
        <v/>
      </c>
      <c r="AN412" t="str">
        <f t="shared" si="345"/>
        <v/>
      </c>
      <c r="AO412" t="str">
        <f t="shared" si="346"/>
        <v/>
      </c>
      <c r="AP412" t="str">
        <f t="shared" si="347"/>
        <v/>
      </c>
      <c r="AQ412" t="str">
        <f t="shared" si="348"/>
        <v/>
      </c>
      <c r="AR412" t="str">
        <f t="shared" si="349"/>
        <v/>
      </c>
      <c r="AS412" t="str">
        <f t="shared" si="350"/>
        <v/>
      </c>
      <c r="AT412" t="str">
        <f t="shared" si="351"/>
        <v/>
      </c>
      <c r="AU412" t="str">
        <f t="shared" si="352"/>
        <v/>
      </c>
      <c r="AV412" t="str">
        <f t="shared" si="353"/>
        <v/>
      </c>
      <c r="AW412" t="str">
        <f t="shared" si="354"/>
        <v/>
      </c>
      <c r="AX412" t="str">
        <f t="shared" si="355"/>
        <v>Vendéglátás szervezés, vezetés (, web)</v>
      </c>
      <c r="AY412" s="2">
        <v>307</v>
      </c>
      <c r="AZ412" s="2">
        <v>2</v>
      </c>
      <c r="BA412" s="18">
        <f>VLOOKUP(AY412,segéd!$F$9:$G$38,2,FALSE)</f>
        <v>46088</v>
      </c>
      <c r="BB412" s="2" t="str">
        <f>VLOOKUP(AZ412,segéd!$F$1:$G$7,2,FALSE)</f>
        <v>9.45-11.15</v>
      </c>
      <c r="BC412" t="s">
        <v>392</v>
      </c>
      <c r="BD412" t="s">
        <v>265</v>
      </c>
      <c r="BE412" t="s">
        <v>165</v>
      </c>
      <c r="BF412" s="19">
        <v>206</v>
      </c>
      <c r="BH412" s="19" t="s">
        <v>66</v>
      </c>
      <c r="BI412" s="30" t="s">
        <v>1977</v>
      </c>
      <c r="BJ412" s="2">
        <f t="shared" si="356"/>
        <v>5</v>
      </c>
      <c r="BK412" s="2">
        <f>IF(BF412="","",VLOOKUP(BC412,segéd!O:P,2,FALSE))</f>
        <v>5</v>
      </c>
      <c r="BL412" s="2" t="str">
        <f>IF(BG412="","",VLOOKUP(BC412,segéd!T:U,2,FALSE))</f>
        <v/>
      </c>
      <c r="BP412" s="2"/>
      <c r="BQ412" s="2"/>
      <c r="BR412" s="2"/>
      <c r="BY412" s="19">
        <v>6</v>
      </c>
    </row>
    <row r="413" spans="1:106" x14ac:dyDescent="0.3">
      <c r="A413" t="str">
        <f t="shared" si="306"/>
        <v>3072</v>
      </c>
      <c r="B413" t="str">
        <f t="shared" si="307"/>
        <v xml:space="preserve">Vezetés, szervezés (web) </v>
      </c>
      <c r="C413" t="str">
        <f t="shared" si="308"/>
        <v>6013072</v>
      </c>
      <c r="D413" t="str">
        <f t="shared" si="309"/>
        <v>Vezetés, szervezés (web) 155</v>
      </c>
      <c r="E413" t="str">
        <f t="shared" si="310"/>
        <v>Krupánszki Kornél3072</v>
      </c>
      <c r="F413" s="24" t="str">
        <f t="shared" si="311"/>
        <v>Vezetés, szervezés (Tb. 601, web)</v>
      </c>
      <c r="G413" t="str">
        <f t="shared" si="312"/>
        <v/>
      </c>
      <c r="H413" t="str">
        <f t="shared" si="313"/>
        <v/>
      </c>
      <c r="I413" t="str">
        <f t="shared" si="314"/>
        <v/>
      </c>
      <c r="J413" t="str">
        <f t="shared" si="315"/>
        <v/>
      </c>
      <c r="K413" t="str">
        <f t="shared" si="316"/>
        <v/>
      </c>
      <c r="L413" t="str">
        <f t="shared" si="317"/>
        <v/>
      </c>
      <c r="M413" t="str">
        <f t="shared" si="318"/>
        <v/>
      </c>
      <c r="N413" t="str">
        <f t="shared" si="319"/>
        <v/>
      </c>
      <c r="O413" t="str">
        <f t="shared" si="320"/>
        <v/>
      </c>
      <c r="P413" t="str">
        <f t="shared" si="321"/>
        <v/>
      </c>
      <c r="Q413" t="str">
        <f t="shared" si="322"/>
        <v/>
      </c>
      <c r="R413" t="str">
        <f t="shared" si="323"/>
        <v/>
      </c>
      <c r="S413" t="str">
        <f t="shared" si="324"/>
        <v/>
      </c>
      <c r="T413" t="str">
        <f t="shared" si="325"/>
        <v/>
      </c>
      <c r="U413" t="str">
        <f t="shared" si="326"/>
        <v/>
      </c>
      <c r="V413" t="str">
        <f t="shared" si="327"/>
        <v/>
      </c>
      <c r="W413" t="str">
        <f t="shared" si="328"/>
        <v/>
      </c>
      <c r="X413" t="str">
        <f t="shared" si="329"/>
        <v/>
      </c>
      <c r="Y413" t="str">
        <f t="shared" si="330"/>
        <v>Vezetés, szervezés (, web)</v>
      </c>
      <c r="Z413" t="str">
        <f t="shared" si="331"/>
        <v>3072</v>
      </c>
      <c r="AA413" t="str">
        <f t="shared" si="332"/>
        <v/>
      </c>
      <c r="AB413" t="str">
        <f t="shared" si="333"/>
        <v/>
      </c>
      <c r="AC413" t="str">
        <f t="shared" si="334"/>
        <v/>
      </c>
      <c r="AD413" t="str">
        <f t="shared" si="335"/>
        <v/>
      </c>
      <c r="AE413" t="str">
        <f t="shared" si="336"/>
        <v/>
      </c>
      <c r="AF413" t="str">
        <f t="shared" si="337"/>
        <v/>
      </c>
      <c r="AG413" t="str">
        <f t="shared" si="338"/>
        <v/>
      </c>
      <c r="AH413" t="str">
        <f t="shared" si="339"/>
        <v/>
      </c>
      <c r="AI413" t="str">
        <f t="shared" si="340"/>
        <v/>
      </c>
      <c r="AJ413" t="str">
        <f t="shared" si="341"/>
        <v/>
      </c>
      <c r="AK413" t="str">
        <f t="shared" si="342"/>
        <v>3072</v>
      </c>
      <c r="AL413" t="str">
        <f t="shared" si="343"/>
        <v>3072</v>
      </c>
      <c r="AM413" t="str">
        <f t="shared" si="344"/>
        <v/>
      </c>
      <c r="AN413" t="str">
        <f t="shared" si="345"/>
        <v/>
      </c>
      <c r="AO413" t="str">
        <f t="shared" si="346"/>
        <v/>
      </c>
      <c r="AP413" t="str">
        <f t="shared" si="347"/>
        <v/>
      </c>
      <c r="AQ413" t="str">
        <f t="shared" si="348"/>
        <v/>
      </c>
      <c r="AR413" t="str">
        <f t="shared" si="349"/>
        <v/>
      </c>
      <c r="AS413" t="str">
        <f t="shared" si="350"/>
        <v/>
      </c>
      <c r="AT413" t="str">
        <f t="shared" si="351"/>
        <v/>
      </c>
      <c r="AU413" t="str">
        <f t="shared" si="352"/>
        <v/>
      </c>
      <c r="AV413" t="str">
        <f t="shared" si="353"/>
        <v/>
      </c>
      <c r="AW413" t="str">
        <f t="shared" si="354"/>
        <v/>
      </c>
      <c r="AX413" t="str">
        <f t="shared" si="355"/>
        <v>Vezetés, szervezés (601, web)</v>
      </c>
      <c r="AY413" s="2">
        <v>307</v>
      </c>
      <c r="AZ413" s="2">
        <v>2</v>
      </c>
      <c r="BA413" s="18">
        <f>VLOOKUP(AY413,segéd!$F$9:$G$38,2,FALSE)</f>
        <v>46088</v>
      </c>
      <c r="BB413" s="2" t="str">
        <f>VLOOKUP(AZ413,segéd!$F$1:$G$7,2,FALSE)</f>
        <v>9.45-11.15</v>
      </c>
      <c r="BC413" t="s">
        <v>65</v>
      </c>
      <c r="BD413" s="20" t="s">
        <v>428</v>
      </c>
      <c r="BE413" t="s">
        <v>164</v>
      </c>
      <c r="BG413" s="2">
        <v>601</v>
      </c>
      <c r="BH413" s="2" t="s">
        <v>66</v>
      </c>
      <c r="BI413" s="30" t="s">
        <v>2044</v>
      </c>
      <c r="BJ413" s="2">
        <f t="shared" si="356"/>
        <v>155</v>
      </c>
      <c r="BK413" s="2" t="str">
        <f>IF(BF413="","",VLOOKUP(BC413,segéd!O:P,2,FALSE))</f>
        <v/>
      </c>
      <c r="BL413" s="2">
        <f>IF(BG413="","",VLOOKUP(BC413,segéd!T:U,2,FALSE))</f>
        <v>155</v>
      </c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>
        <v>74</v>
      </c>
      <c r="CG413" s="2"/>
      <c r="CH413" s="2"/>
      <c r="CI413" s="2"/>
      <c r="CJ413" s="2"/>
      <c r="CK413" s="2"/>
      <c r="CL413" s="2"/>
      <c r="CM413" s="2"/>
      <c r="CN413" s="2"/>
      <c r="CO413" s="2"/>
      <c r="CP413" s="2">
        <v>52</v>
      </c>
      <c r="CQ413" s="2">
        <v>59</v>
      </c>
      <c r="CR413" s="2"/>
      <c r="CS413" s="2"/>
      <c r="CT413" s="2"/>
      <c r="CU413" s="2"/>
      <c r="CV413" s="2"/>
      <c r="CY413" s="2"/>
    </row>
    <row r="414" spans="1:106" x14ac:dyDescent="0.3">
      <c r="A414" t="str">
        <f t="shared" si="306"/>
        <v>3073</v>
      </c>
      <c r="B414" t="str">
        <f t="shared" si="307"/>
        <v xml:space="preserve">A CAD alapjai (gépterem, web) </v>
      </c>
      <c r="C414" t="str">
        <f t="shared" si="308"/>
        <v>6043073</v>
      </c>
      <c r="D414" t="str">
        <f t="shared" si="309"/>
        <v>A CAD alapjai (gépterem, web) 9</v>
      </c>
      <c r="E414" t="str">
        <f t="shared" si="310"/>
        <v>Szentgyörgyiné Gyöngyösi Éva3073</v>
      </c>
      <c r="F414" s="24" t="str">
        <f t="shared" si="311"/>
        <v>A CAD alapjai (Tb. 604, gépterem, web)</v>
      </c>
      <c r="G414" t="str">
        <f t="shared" si="312"/>
        <v/>
      </c>
      <c r="H414" t="str">
        <f t="shared" si="313"/>
        <v/>
      </c>
      <c r="I414" t="str">
        <f t="shared" si="314"/>
        <v/>
      </c>
      <c r="J414" t="str">
        <f t="shared" si="315"/>
        <v/>
      </c>
      <c r="K414" t="str">
        <f t="shared" si="316"/>
        <v/>
      </c>
      <c r="L414" t="str">
        <f t="shared" si="317"/>
        <v/>
      </c>
      <c r="M414" t="str">
        <f t="shared" si="318"/>
        <v/>
      </c>
      <c r="N414" t="str">
        <f t="shared" si="319"/>
        <v/>
      </c>
      <c r="O414" t="str">
        <f t="shared" si="320"/>
        <v/>
      </c>
      <c r="P414" t="str">
        <f t="shared" si="321"/>
        <v/>
      </c>
      <c r="Q414" t="str">
        <f t="shared" si="322"/>
        <v/>
      </c>
      <c r="R414" t="str">
        <f t="shared" si="323"/>
        <v/>
      </c>
      <c r="S414" t="str">
        <f t="shared" si="324"/>
        <v/>
      </c>
      <c r="T414" t="str">
        <f t="shared" si="325"/>
        <v/>
      </c>
      <c r="U414" t="str">
        <f t="shared" si="326"/>
        <v/>
      </c>
      <c r="V414" t="str">
        <f t="shared" si="327"/>
        <v/>
      </c>
      <c r="W414" t="str">
        <f t="shared" si="328"/>
        <v/>
      </c>
      <c r="X414" t="str">
        <f t="shared" si="329"/>
        <v/>
      </c>
      <c r="Y414" t="str">
        <f t="shared" si="330"/>
        <v>A CAD alapjai (, gépterem, web)</v>
      </c>
      <c r="Z414" t="str">
        <f t="shared" si="331"/>
        <v/>
      </c>
      <c r="AA414" t="str">
        <f t="shared" si="332"/>
        <v>3073</v>
      </c>
      <c r="AB414" t="str">
        <f t="shared" si="333"/>
        <v/>
      </c>
      <c r="AC414" t="str">
        <f t="shared" si="334"/>
        <v/>
      </c>
      <c r="AD414" t="str">
        <f t="shared" si="335"/>
        <v/>
      </c>
      <c r="AE414" t="str">
        <f t="shared" si="336"/>
        <v/>
      </c>
      <c r="AF414" t="str">
        <f t="shared" si="337"/>
        <v/>
      </c>
      <c r="AG414" t="str">
        <f t="shared" si="338"/>
        <v/>
      </c>
      <c r="AH414" t="str">
        <f t="shared" si="339"/>
        <v/>
      </c>
      <c r="AI414" t="str">
        <f t="shared" si="340"/>
        <v/>
      </c>
      <c r="AJ414" t="str">
        <f t="shared" si="341"/>
        <v/>
      </c>
      <c r="AK414" t="str">
        <f t="shared" si="342"/>
        <v/>
      </c>
      <c r="AL414" t="str">
        <f t="shared" si="343"/>
        <v/>
      </c>
      <c r="AM414" t="str">
        <f t="shared" si="344"/>
        <v/>
      </c>
      <c r="AN414" t="str">
        <f t="shared" si="345"/>
        <v/>
      </c>
      <c r="AO414" t="str">
        <f t="shared" si="346"/>
        <v/>
      </c>
      <c r="AP414" t="str">
        <f t="shared" si="347"/>
        <v/>
      </c>
      <c r="AQ414" t="str">
        <f t="shared" si="348"/>
        <v/>
      </c>
      <c r="AR414" t="str">
        <f t="shared" si="349"/>
        <v/>
      </c>
      <c r="AS414" t="str">
        <f t="shared" si="350"/>
        <v/>
      </c>
      <c r="AT414" t="str">
        <f t="shared" si="351"/>
        <v/>
      </c>
      <c r="AU414" t="str">
        <f t="shared" si="352"/>
        <v/>
      </c>
      <c r="AV414" t="str">
        <f t="shared" si="353"/>
        <v/>
      </c>
      <c r="AW414" t="str">
        <f t="shared" si="354"/>
        <v/>
      </c>
      <c r="AX414" t="str">
        <f t="shared" si="355"/>
        <v>A CAD alapjai (604, gépterem, web)</v>
      </c>
      <c r="AY414" s="2">
        <v>307</v>
      </c>
      <c r="AZ414" s="2">
        <v>3</v>
      </c>
      <c r="BA414" s="18">
        <f>VLOOKUP(AY414,segéd!$F$9:$G$38,2,FALSE)</f>
        <v>46088</v>
      </c>
      <c r="BB414" s="2" t="str">
        <f>VLOOKUP(AZ414,segéd!$F$1:$G$7,2,FALSE)</f>
        <v>11.30-13.00</v>
      </c>
      <c r="BC414" t="s">
        <v>221</v>
      </c>
      <c r="BD414" s="20" t="s">
        <v>305</v>
      </c>
      <c r="BE414" t="s">
        <v>88</v>
      </c>
      <c r="BG414" s="2">
        <v>604</v>
      </c>
      <c r="BH414" s="2" t="s">
        <v>220</v>
      </c>
      <c r="BI414" s="30" t="s">
        <v>1929</v>
      </c>
      <c r="BJ414" s="2">
        <f t="shared" si="356"/>
        <v>9</v>
      </c>
      <c r="BK414" s="2" t="str">
        <f>IF(BF414="","",VLOOKUP(BC414,segéd!O:P,2,FALSE))</f>
        <v/>
      </c>
      <c r="BL414" s="2">
        <f>IF(BG414="","",VLOOKUP(BC414,segéd!T:U,2,FALSE))</f>
        <v>9</v>
      </c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>
        <v>19</v>
      </c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R414" s="2"/>
      <c r="CS414" s="2"/>
      <c r="CT414" s="2"/>
      <c r="CU414" s="2"/>
      <c r="CV414" s="2"/>
      <c r="CY414" s="2"/>
    </row>
    <row r="415" spans="1:106" x14ac:dyDescent="0.3">
      <c r="A415" t="str">
        <f t="shared" si="306"/>
        <v>2053073</v>
      </c>
      <c r="B415" t="str">
        <f t="shared" si="307"/>
        <v>Aktuális nemzetközi gazd. tr. (szv.) (Tb.-ről web) 20</v>
      </c>
      <c r="C415" t="str">
        <f t="shared" si="308"/>
        <v>2123073</v>
      </c>
      <c r="D415" t="str">
        <f t="shared" si="309"/>
        <v>Aktuális nemzetközi gazd. tr. (szv.) (Tb.-ről web) 18</v>
      </c>
      <c r="E415" t="str">
        <f t="shared" si="310"/>
        <v>Buda Lorina3073</v>
      </c>
      <c r="F415" s="24" t="str">
        <f t="shared" si="311"/>
        <v>Aktuális nemzetközi gazd. tr. (szv.) (Tb. 212, Tb.-ről web)</v>
      </c>
      <c r="G415" t="str">
        <f t="shared" si="312"/>
        <v/>
      </c>
      <c r="H415" t="str">
        <f t="shared" si="313"/>
        <v/>
      </c>
      <c r="I415" t="str">
        <f t="shared" si="314"/>
        <v/>
      </c>
      <c r="J415" t="str">
        <f t="shared" si="315"/>
        <v/>
      </c>
      <c r="K415" t="str">
        <f t="shared" si="316"/>
        <v/>
      </c>
      <c r="L415" t="str">
        <f t="shared" si="317"/>
        <v/>
      </c>
      <c r="M415" t="str">
        <f t="shared" si="318"/>
        <v/>
      </c>
      <c r="N415" t="str">
        <f t="shared" si="319"/>
        <v/>
      </c>
      <c r="O415" t="str">
        <f t="shared" si="320"/>
        <v/>
      </c>
      <c r="P415" t="str">
        <f t="shared" si="321"/>
        <v/>
      </c>
      <c r="Q415" t="str">
        <f t="shared" si="322"/>
        <v/>
      </c>
      <c r="R415" t="str">
        <f t="shared" si="323"/>
        <v/>
      </c>
      <c r="S415" t="str">
        <f t="shared" si="324"/>
        <v/>
      </c>
      <c r="T415" t="str">
        <f t="shared" si="325"/>
        <v>3073</v>
      </c>
      <c r="U415" t="str">
        <f t="shared" si="326"/>
        <v>3073</v>
      </c>
      <c r="V415" t="str">
        <f t="shared" si="327"/>
        <v>3073</v>
      </c>
      <c r="W415" t="str">
        <f t="shared" si="328"/>
        <v>3073</v>
      </c>
      <c r="X415" t="str">
        <f t="shared" si="329"/>
        <v>3073</v>
      </c>
      <c r="Y415" t="str">
        <f t="shared" si="330"/>
        <v>Aktuális nemzetközi gazd. tr. (szv.) (205, Tb.-ről web)</v>
      </c>
      <c r="Z415" t="str">
        <f t="shared" si="331"/>
        <v/>
      </c>
      <c r="AA415" t="str">
        <f t="shared" si="332"/>
        <v/>
      </c>
      <c r="AB415" t="str">
        <f t="shared" si="333"/>
        <v/>
      </c>
      <c r="AC415" t="str">
        <f t="shared" si="334"/>
        <v/>
      </c>
      <c r="AD415" t="str">
        <f t="shared" si="335"/>
        <v/>
      </c>
      <c r="AE415" t="str">
        <f t="shared" si="336"/>
        <v/>
      </c>
      <c r="AF415" t="str">
        <f t="shared" si="337"/>
        <v/>
      </c>
      <c r="AG415" t="str">
        <f t="shared" si="338"/>
        <v/>
      </c>
      <c r="AH415" t="str">
        <f t="shared" si="339"/>
        <v/>
      </c>
      <c r="AI415" t="str">
        <f t="shared" si="340"/>
        <v/>
      </c>
      <c r="AJ415" t="str">
        <f t="shared" si="341"/>
        <v/>
      </c>
      <c r="AK415" t="str">
        <f t="shared" si="342"/>
        <v/>
      </c>
      <c r="AL415" t="str">
        <f t="shared" si="343"/>
        <v/>
      </c>
      <c r="AM415" t="str">
        <f t="shared" si="344"/>
        <v>3073</v>
      </c>
      <c r="AN415" t="str">
        <f t="shared" si="345"/>
        <v>3073</v>
      </c>
      <c r="AO415" t="str">
        <f t="shared" si="346"/>
        <v>3073</v>
      </c>
      <c r="AP415" t="str">
        <f t="shared" si="347"/>
        <v>3073</v>
      </c>
      <c r="AQ415" t="str">
        <f t="shared" si="348"/>
        <v>3073</v>
      </c>
      <c r="AR415" t="str">
        <f t="shared" si="349"/>
        <v/>
      </c>
      <c r="AS415" t="str">
        <f t="shared" si="350"/>
        <v/>
      </c>
      <c r="AT415" t="str">
        <f t="shared" si="351"/>
        <v/>
      </c>
      <c r="AU415" t="str">
        <f t="shared" si="352"/>
        <v/>
      </c>
      <c r="AV415" t="str">
        <f t="shared" si="353"/>
        <v/>
      </c>
      <c r="AW415" t="str">
        <f t="shared" si="354"/>
        <v/>
      </c>
      <c r="AX415" t="str">
        <f t="shared" si="355"/>
        <v>Aktuális nemzetközi gazd. tr. (szv.) (212, Tb.-ről web)</v>
      </c>
      <c r="AY415" s="2">
        <v>307</v>
      </c>
      <c r="AZ415" s="2">
        <v>3</v>
      </c>
      <c r="BA415" s="18">
        <f>VLOOKUP(AY415,segéd!$F$9:$G$38,2,FALSE)</f>
        <v>46088</v>
      </c>
      <c r="BB415" s="2" t="str">
        <f>VLOOKUP(AZ415,segéd!$F$1:$G$7,2,FALSE)</f>
        <v>11.30-13.00</v>
      </c>
      <c r="BC415" t="s">
        <v>437</v>
      </c>
      <c r="BD415" t="s">
        <v>264</v>
      </c>
      <c r="BE415" t="s">
        <v>167</v>
      </c>
      <c r="BF415" s="19">
        <v>205</v>
      </c>
      <c r="BG415" s="2">
        <v>212</v>
      </c>
      <c r="BH415" s="2" t="s">
        <v>76</v>
      </c>
      <c r="BI415" s="30" t="s">
        <v>1918</v>
      </c>
      <c r="BJ415" s="2">
        <f t="shared" si="356"/>
        <v>38</v>
      </c>
      <c r="BK415" s="2">
        <f>IF(BF415="","",VLOOKUP(BC415,segéd!O:P,2,FALSE))</f>
        <v>20</v>
      </c>
      <c r="BL415" s="2">
        <f>IF(BG415="","",VLOOKUP(BC415,segéd!T:U,2,FALSE))</f>
        <v>18</v>
      </c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>
        <v>6</v>
      </c>
      <c r="CA415" s="2">
        <v>3</v>
      </c>
      <c r="CB415" s="2">
        <v>2</v>
      </c>
      <c r="CC415" s="2">
        <v>4</v>
      </c>
      <c r="CD415" s="2">
        <v>1</v>
      </c>
      <c r="CH415" s="2"/>
      <c r="CI415" s="2"/>
      <c r="CJ415" s="2"/>
      <c r="CK415" s="2"/>
      <c r="CL415" s="2"/>
      <c r="CM415" s="2"/>
      <c r="CN415" s="2"/>
      <c r="CO415" s="2"/>
      <c r="CP415" s="2"/>
      <c r="CR415" s="2">
        <v>10</v>
      </c>
      <c r="CS415" s="2">
        <v>8</v>
      </c>
      <c r="CT415" s="2">
        <v>3</v>
      </c>
      <c r="CU415" s="2">
        <v>3</v>
      </c>
      <c r="CV415" s="2">
        <v>3</v>
      </c>
      <c r="CY415" s="2"/>
    </row>
    <row r="416" spans="1:106" x14ac:dyDescent="0.3">
      <c r="A416" t="str">
        <f t="shared" si="306"/>
        <v>3073</v>
      </c>
      <c r="B416" t="str">
        <f t="shared" si="307"/>
        <v xml:space="preserve">Alkalmazott informatika (gépterem, web) </v>
      </c>
      <c r="C416" t="str">
        <f t="shared" si="308"/>
        <v>6053073</v>
      </c>
      <c r="D416" t="str">
        <f t="shared" si="309"/>
        <v>Alkalmazott informatika (gépterem, web) 24</v>
      </c>
      <c r="E416" t="str">
        <f t="shared" si="310"/>
        <v>Nagyné Csóti Beáta3073</v>
      </c>
      <c r="F416" s="24" t="str">
        <f t="shared" si="311"/>
        <v>Alkalmazott informatika (Tb. 605, gépterem, web)</v>
      </c>
      <c r="G416" t="str">
        <f t="shared" si="312"/>
        <v/>
      </c>
      <c r="H416" t="str">
        <f t="shared" si="313"/>
        <v/>
      </c>
      <c r="I416" t="str">
        <f t="shared" si="314"/>
        <v/>
      </c>
      <c r="J416" t="str">
        <f t="shared" si="315"/>
        <v/>
      </c>
      <c r="K416" t="str">
        <f t="shared" si="316"/>
        <v/>
      </c>
      <c r="L416" t="str">
        <f t="shared" si="317"/>
        <v/>
      </c>
      <c r="M416" t="str">
        <f t="shared" si="318"/>
        <v/>
      </c>
      <c r="N416" t="str">
        <f t="shared" si="319"/>
        <v/>
      </c>
      <c r="O416" t="str">
        <f t="shared" si="320"/>
        <v/>
      </c>
      <c r="P416" t="str">
        <f t="shared" si="321"/>
        <v/>
      </c>
      <c r="Q416" t="str">
        <f t="shared" si="322"/>
        <v/>
      </c>
      <c r="R416" t="str">
        <f t="shared" si="323"/>
        <v/>
      </c>
      <c r="S416" t="str">
        <f t="shared" si="324"/>
        <v/>
      </c>
      <c r="T416" t="str">
        <f t="shared" si="325"/>
        <v/>
      </c>
      <c r="U416" t="str">
        <f t="shared" si="326"/>
        <v/>
      </c>
      <c r="V416" t="str">
        <f t="shared" si="327"/>
        <v/>
      </c>
      <c r="W416" t="str">
        <f t="shared" si="328"/>
        <v/>
      </c>
      <c r="X416" t="str">
        <f t="shared" si="329"/>
        <v/>
      </c>
      <c r="Y416" t="str">
        <f t="shared" si="330"/>
        <v>Alkalmazott informatika (, gépterem, web)</v>
      </c>
      <c r="Z416" t="str">
        <f t="shared" si="331"/>
        <v/>
      </c>
      <c r="AA416" t="str">
        <f t="shared" si="332"/>
        <v/>
      </c>
      <c r="AB416" t="str">
        <f t="shared" si="333"/>
        <v/>
      </c>
      <c r="AC416" t="str">
        <f t="shared" si="334"/>
        <v/>
      </c>
      <c r="AD416" t="str">
        <f t="shared" si="335"/>
        <v/>
      </c>
      <c r="AE416" t="str">
        <f t="shared" si="336"/>
        <v>3073</v>
      </c>
      <c r="AF416" t="str">
        <f t="shared" si="337"/>
        <v>3073</v>
      </c>
      <c r="AG416" t="str">
        <f t="shared" si="338"/>
        <v>3073</v>
      </c>
      <c r="AH416" t="str">
        <f t="shared" si="339"/>
        <v>3073</v>
      </c>
      <c r="AI416" t="str">
        <f t="shared" si="340"/>
        <v>3073</v>
      </c>
      <c r="AJ416" t="str">
        <f t="shared" si="341"/>
        <v>3073</v>
      </c>
      <c r="AK416" t="str">
        <f t="shared" si="342"/>
        <v/>
      </c>
      <c r="AL416" t="str">
        <f t="shared" si="343"/>
        <v/>
      </c>
      <c r="AM416" t="str">
        <f t="shared" si="344"/>
        <v/>
      </c>
      <c r="AN416" t="str">
        <f t="shared" si="345"/>
        <v/>
      </c>
      <c r="AO416" t="str">
        <f t="shared" si="346"/>
        <v/>
      </c>
      <c r="AP416" t="str">
        <f t="shared" si="347"/>
        <v/>
      </c>
      <c r="AQ416" t="str">
        <f t="shared" si="348"/>
        <v/>
      </c>
      <c r="AR416" t="str">
        <f t="shared" si="349"/>
        <v/>
      </c>
      <c r="AS416" t="str">
        <f t="shared" si="350"/>
        <v/>
      </c>
      <c r="AT416" t="str">
        <f t="shared" si="351"/>
        <v/>
      </c>
      <c r="AU416" t="str">
        <f t="shared" si="352"/>
        <v/>
      </c>
      <c r="AV416" t="str">
        <f t="shared" si="353"/>
        <v/>
      </c>
      <c r="AW416" t="str">
        <f t="shared" si="354"/>
        <v/>
      </c>
      <c r="AX416" t="str">
        <f t="shared" si="355"/>
        <v>Alkalmazott informatika (605, gépterem, web)</v>
      </c>
      <c r="AY416" s="2">
        <v>307</v>
      </c>
      <c r="AZ416" s="2">
        <v>3</v>
      </c>
      <c r="BA416" s="18">
        <f>VLOOKUP(AY416,segéd!$F$9:$G$38,2,FALSE)</f>
        <v>46088</v>
      </c>
      <c r="BB416" s="2" t="str">
        <f>VLOOKUP(AZ416,segéd!$F$1:$G$7,2,FALSE)</f>
        <v>11.30-13.00</v>
      </c>
      <c r="BC416" t="s">
        <v>23</v>
      </c>
      <c r="BD416" t="s">
        <v>263</v>
      </c>
      <c r="BE416" t="s">
        <v>164</v>
      </c>
      <c r="BG416" s="2">
        <v>605</v>
      </c>
      <c r="BH416" s="19" t="s">
        <v>220</v>
      </c>
      <c r="BI416" s="30" t="s">
        <v>1930</v>
      </c>
      <c r="BJ416" s="2">
        <f t="shared" si="356"/>
        <v>24</v>
      </c>
      <c r="BK416" s="2" t="str">
        <f>IF(BF416="","",VLOOKUP(BC416,segéd!O:P,2,FALSE))</f>
        <v/>
      </c>
      <c r="BL416" s="2">
        <f>IF(BG416="","",VLOOKUP(BC416,segéd!T:U,2,FALSE))</f>
        <v>24</v>
      </c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H416" s="2"/>
      <c r="CI416" s="2"/>
      <c r="CJ416" s="2">
        <v>3</v>
      </c>
      <c r="CK416" s="2">
        <v>7</v>
      </c>
      <c r="CL416" s="2">
        <v>10</v>
      </c>
      <c r="CM416" s="2">
        <v>3</v>
      </c>
      <c r="CN416" s="2">
        <v>2</v>
      </c>
      <c r="CO416" s="2">
        <v>4</v>
      </c>
      <c r="CP416" s="2"/>
      <c r="CR416" s="2"/>
      <c r="CS416" s="2"/>
      <c r="CT416" s="2"/>
      <c r="CU416" s="2"/>
      <c r="CV416" s="2"/>
      <c r="CY416" s="2"/>
    </row>
    <row r="417" spans="1:106" x14ac:dyDescent="0.3">
      <c r="A417" t="str">
        <f t="shared" si="306"/>
        <v>2073073</v>
      </c>
      <c r="B417" t="str">
        <f t="shared" si="307"/>
        <v>Alkalmazott informatika (gépterem, web) 44</v>
      </c>
      <c r="C417" t="str">
        <f t="shared" si="308"/>
        <v>3073</v>
      </c>
      <c r="D417" t="str">
        <f t="shared" si="309"/>
        <v xml:space="preserve">Alkalmazott informatika (gépterem, web) </v>
      </c>
      <c r="E417" t="str">
        <f t="shared" si="310"/>
        <v>Szabó Tünde3073</v>
      </c>
      <c r="F417" s="24" t="str">
        <f t="shared" si="311"/>
        <v>Alkalmazott informatika (Bp. 207, gépterem, web)</v>
      </c>
      <c r="G417" t="str">
        <f t="shared" si="312"/>
        <v/>
      </c>
      <c r="H417" t="str">
        <f t="shared" si="313"/>
        <v/>
      </c>
      <c r="I417" t="str">
        <f t="shared" si="314"/>
        <v/>
      </c>
      <c r="J417" t="str">
        <f t="shared" si="315"/>
        <v/>
      </c>
      <c r="K417" t="str">
        <f t="shared" si="316"/>
        <v/>
      </c>
      <c r="L417" t="str">
        <f t="shared" si="317"/>
        <v/>
      </c>
      <c r="M417" t="str">
        <f t="shared" si="318"/>
        <v>3073</v>
      </c>
      <c r="N417" t="str">
        <f t="shared" si="319"/>
        <v>3073</v>
      </c>
      <c r="O417" t="str">
        <f t="shared" si="320"/>
        <v>3073</v>
      </c>
      <c r="P417" t="str">
        <f t="shared" si="321"/>
        <v>3073</v>
      </c>
      <c r="Q417" t="str">
        <f t="shared" si="322"/>
        <v>3073</v>
      </c>
      <c r="R417" t="str">
        <f t="shared" si="323"/>
        <v>3073</v>
      </c>
      <c r="S417" t="str">
        <f t="shared" si="324"/>
        <v/>
      </c>
      <c r="T417" t="str">
        <f t="shared" si="325"/>
        <v/>
      </c>
      <c r="U417" t="str">
        <f t="shared" si="326"/>
        <v/>
      </c>
      <c r="V417" t="str">
        <f t="shared" si="327"/>
        <v/>
      </c>
      <c r="W417" t="str">
        <f t="shared" si="328"/>
        <v/>
      </c>
      <c r="X417" t="str">
        <f t="shared" si="329"/>
        <v/>
      </c>
      <c r="Y417" t="str">
        <f t="shared" si="330"/>
        <v>Alkalmazott informatika (207, gépterem, web)</v>
      </c>
      <c r="Z417" t="str">
        <f t="shared" si="331"/>
        <v/>
      </c>
      <c r="AA417" t="str">
        <f t="shared" si="332"/>
        <v/>
      </c>
      <c r="AB417" t="str">
        <f t="shared" si="333"/>
        <v/>
      </c>
      <c r="AC417" t="str">
        <f t="shared" si="334"/>
        <v/>
      </c>
      <c r="AD417" t="str">
        <f t="shared" si="335"/>
        <v/>
      </c>
      <c r="AE417" t="str">
        <f t="shared" si="336"/>
        <v/>
      </c>
      <c r="AF417" t="str">
        <f t="shared" si="337"/>
        <v/>
      </c>
      <c r="AG417" t="str">
        <f t="shared" si="338"/>
        <v/>
      </c>
      <c r="AH417" t="str">
        <f t="shared" si="339"/>
        <v/>
      </c>
      <c r="AI417" t="str">
        <f t="shared" si="340"/>
        <v/>
      </c>
      <c r="AJ417" t="str">
        <f t="shared" si="341"/>
        <v/>
      </c>
      <c r="AK417" t="str">
        <f t="shared" si="342"/>
        <v/>
      </c>
      <c r="AL417" t="str">
        <f t="shared" si="343"/>
        <v/>
      </c>
      <c r="AM417" t="str">
        <f t="shared" si="344"/>
        <v/>
      </c>
      <c r="AN417" t="str">
        <f t="shared" si="345"/>
        <v/>
      </c>
      <c r="AO417" t="str">
        <f t="shared" si="346"/>
        <v/>
      </c>
      <c r="AP417" t="str">
        <f t="shared" si="347"/>
        <v/>
      </c>
      <c r="AQ417" t="str">
        <f t="shared" si="348"/>
        <v/>
      </c>
      <c r="AR417" t="str">
        <f t="shared" si="349"/>
        <v/>
      </c>
      <c r="AS417" t="str">
        <f t="shared" si="350"/>
        <v/>
      </c>
      <c r="AT417" t="str">
        <f t="shared" si="351"/>
        <v/>
      </c>
      <c r="AU417" t="str">
        <f t="shared" si="352"/>
        <v/>
      </c>
      <c r="AV417" t="str">
        <f t="shared" si="353"/>
        <v/>
      </c>
      <c r="AW417" t="str">
        <f t="shared" si="354"/>
        <v/>
      </c>
      <c r="AX417" t="str">
        <f t="shared" si="355"/>
        <v>Alkalmazott informatika (, gépterem, web)</v>
      </c>
      <c r="AY417" s="2">
        <v>307</v>
      </c>
      <c r="AZ417" s="2">
        <v>3</v>
      </c>
      <c r="BA417" s="18">
        <f>VLOOKUP(AY417,segéd!$F$9:$G$38,2,FALSE)</f>
        <v>46088</v>
      </c>
      <c r="BB417" s="2" t="str">
        <f>VLOOKUP(AZ417,segéd!$F$1:$G$7,2,FALSE)</f>
        <v>11.30-13.00</v>
      </c>
      <c r="BC417" t="s">
        <v>23</v>
      </c>
      <c r="BD417" t="s">
        <v>425</v>
      </c>
      <c r="BE417" t="s">
        <v>165</v>
      </c>
      <c r="BF417" s="19">
        <v>207</v>
      </c>
      <c r="BH417" s="19" t="s">
        <v>220</v>
      </c>
      <c r="BI417" s="30" t="s">
        <v>2033</v>
      </c>
      <c r="BJ417" s="2">
        <f t="shared" si="356"/>
        <v>44</v>
      </c>
      <c r="BK417" s="2">
        <f>IF(BF417="","",VLOOKUP(BC417,segéd!O:P,2,FALSE))</f>
        <v>44</v>
      </c>
      <c r="BL417" s="2" t="str">
        <f>IF(BG417="","",VLOOKUP(BC417,segéd!T:U,2,FALSE))</f>
        <v/>
      </c>
      <c r="BM417" s="2"/>
      <c r="BN417" s="2"/>
      <c r="BO417" s="2"/>
      <c r="BP417" s="2"/>
      <c r="BQ417" s="2"/>
      <c r="BR417" s="2"/>
      <c r="BS417" s="2">
        <v>6</v>
      </c>
      <c r="BT417" s="2">
        <v>6</v>
      </c>
      <c r="BU417" s="2">
        <v>9</v>
      </c>
      <c r="BV417" s="2">
        <v>6</v>
      </c>
      <c r="BW417" s="2">
        <v>13</v>
      </c>
      <c r="BX417" s="2">
        <v>2</v>
      </c>
      <c r="BY417" s="2"/>
      <c r="BZ417" s="2"/>
      <c r="CA417" s="2"/>
      <c r="CB417" s="2"/>
      <c r="CC417" s="2"/>
      <c r="CD417" s="2"/>
      <c r="CH417" s="2"/>
      <c r="CI417" s="2"/>
      <c r="CJ417" s="2"/>
      <c r="CK417" s="2"/>
      <c r="CL417" s="2"/>
      <c r="CM417" s="2"/>
      <c r="CN417" s="2"/>
      <c r="CO417" s="2"/>
      <c r="CP417" s="2"/>
      <c r="CR417" s="2"/>
      <c r="CS417" s="2"/>
      <c r="CT417" s="2"/>
      <c r="CU417" s="2"/>
      <c r="CV417" s="2"/>
      <c r="CY417" s="2"/>
    </row>
    <row r="418" spans="1:106" x14ac:dyDescent="0.3">
      <c r="A418" t="str">
        <f t="shared" si="306"/>
        <v>3073</v>
      </c>
      <c r="B418" t="str">
        <f t="shared" si="307"/>
        <v xml:space="preserve">Épületszerkezetek, akadálym. (web) </v>
      </c>
      <c r="C418" t="str">
        <f t="shared" si="308"/>
        <v>4023073</v>
      </c>
      <c r="D418" t="str">
        <f t="shared" si="309"/>
        <v>Épületszerkezetek, akadálym. (web) 8</v>
      </c>
      <c r="E418" t="str">
        <f t="shared" si="310"/>
        <v>Tarján Gábor3073</v>
      </c>
      <c r="F418" s="24" t="str">
        <f t="shared" si="311"/>
        <v>Épületszerkezetek, akadálym. (Tb. 402, web)</v>
      </c>
      <c r="G418" t="str">
        <f t="shared" si="312"/>
        <v/>
      </c>
      <c r="H418" t="str">
        <f t="shared" si="313"/>
        <v/>
      </c>
      <c r="I418" t="str">
        <f t="shared" si="314"/>
        <v/>
      </c>
      <c r="J418" t="str">
        <f t="shared" si="315"/>
        <v/>
      </c>
      <c r="K418" t="str">
        <f t="shared" si="316"/>
        <v/>
      </c>
      <c r="L418" t="str">
        <f t="shared" si="317"/>
        <v/>
      </c>
      <c r="M418" t="str">
        <f t="shared" si="318"/>
        <v/>
      </c>
      <c r="N418" t="str">
        <f t="shared" si="319"/>
        <v/>
      </c>
      <c r="O418" t="str">
        <f t="shared" si="320"/>
        <v/>
      </c>
      <c r="P418" t="str">
        <f t="shared" si="321"/>
        <v/>
      </c>
      <c r="Q418" t="str">
        <f t="shared" si="322"/>
        <v/>
      </c>
      <c r="R418" t="str">
        <f t="shared" si="323"/>
        <v/>
      </c>
      <c r="S418" t="str">
        <f t="shared" si="324"/>
        <v/>
      </c>
      <c r="T418" t="str">
        <f t="shared" si="325"/>
        <v/>
      </c>
      <c r="U418" t="str">
        <f t="shared" si="326"/>
        <v/>
      </c>
      <c r="V418" t="str">
        <f t="shared" si="327"/>
        <v/>
      </c>
      <c r="W418" t="str">
        <f t="shared" si="328"/>
        <v/>
      </c>
      <c r="X418" t="str">
        <f t="shared" si="329"/>
        <v/>
      </c>
      <c r="Y418" t="str">
        <f t="shared" si="330"/>
        <v>Épületszerkezetek, akadálym. (, web)</v>
      </c>
      <c r="Z418" t="str">
        <f t="shared" si="331"/>
        <v/>
      </c>
      <c r="AA418" t="str">
        <f t="shared" si="332"/>
        <v/>
      </c>
      <c r="AB418" t="str">
        <f t="shared" si="333"/>
        <v/>
      </c>
      <c r="AC418" t="str">
        <f t="shared" si="334"/>
        <v/>
      </c>
      <c r="AD418" t="str">
        <f t="shared" si="335"/>
        <v/>
      </c>
      <c r="AE418" t="str">
        <f t="shared" si="336"/>
        <v/>
      </c>
      <c r="AF418" t="str">
        <f t="shared" si="337"/>
        <v/>
      </c>
      <c r="AG418" t="str">
        <f t="shared" si="338"/>
        <v/>
      </c>
      <c r="AH418" t="str">
        <f t="shared" si="339"/>
        <v/>
      </c>
      <c r="AI418" t="str">
        <f t="shared" si="340"/>
        <v/>
      </c>
      <c r="AJ418" t="str">
        <f t="shared" si="341"/>
        <v/>
      </c>
      <c r="AK418" t="str">
        <f t="shared" si="342"/>
        <v/>
      </c>
      <c r="AL418" t="str">
        <f t="shared" si="343"/>
        <v/>
      </c>
      <c r="AM418" t="str">
        <f t="shared" si="344"/>
        <v/>
      </c>
      <c r="AN418" t="str">
        <f t="shared" si="345"/>
        <v/>
      </c>
      <c r="AO418" t="str">
        <f t="shared" si="346"/>
        <v/>
      </c>
      <c r="AP418" t="str">
        <f t="shared" si="347"/>
        <v/>
      </c>
      <c r="AQ418" t="str">
        <f t="shared" si="348"/>
        <v/>
      </c>
      <c r="AR418" t="str">
        <f t="shared" si="349"/>
        <v/>
      </c>
      <c r="AS418" t="str">
        <f t="shared" si="350"/>
        <v>3073</v>
      </c>
      <c r="AT418" t="str">
        <f t="shared" si="351"/>
        <v/>
      </c>
      <c r="AU418" t="str">
        <f t="shared" si="352"/>
        <v/>
      </c>
      <c r="AV418" t="str">
        <f t="shared" si="353"/>
        <v/>
      </c>
      <c r="AW418" t="str">
        <f t="shared" si="354"/>
        <v/>
      </c>
      <c r="AX418" t="str">
        <f t="shared" si="355"/>
        <v>Épületszerkezetek, akadálym. (402, web)</v>
      </c>
      <c r="AY418" s="2">
        <v>307</v>
      </c>
      <c r="AZ418" s="2">
        <v>3</v>
      </c>
      <c r="BA418" s="18">
        <f>VLOOKUP(AY418,segéd!$F$9:$G$38,2,FALSE)</f>
        <v>46088</v>
      </c>
      <c r="BB418" s="2" t="str">
        <f>VLOOKUP(AZ418,segéd!$F$1:$G$7,2,FALSE)</f>
        <v>11.30-13.00</v>
      </c>
      <c r="BC418" t="s">
        <v>399</v>
      </c>
      <c r="BD418" t="s">
        <v>422</v>
      </c>
      <c r="BE418" t="s">
        <v>164</v>
      </c>
      <c r="BG418" s="2">
        <v>402</v>
      </c>
      <c r="BH418" s="2" t="s">
        <v>66</v>
      </c>
      <c r="BI418" s="30" t="s">
        <v>2005</v>
      </c>
      <c r="BJ418" s="2">
        <f t="shared" si="356"/>
        <v>8</v>
      </c>
      <c r="BK418" s="2" t="str">
        <f>IF(BF418="","",VLOOKUP(BC418,segéd!O:P,2,FALSE))</f>
        <v/>
      </c>
      <c r="BL418" s="2">
        <f>IF(BG418="","",VLOOKUP(BC418,segéd!T:U,2,FALSE))</f>
        <v>8</v>
      </c>
      <c r="CH418" s="2"/>
      <c r="CI418" s="2"/>
      <c r="CP418" s="2"/>
      <c r="CX418" s="2">
        <v>8</v>
      </c>
    </row>
    <row r="419" spans="1:106" x14ac:dyDescent="0.3">
      <c r="A419" t="str">
        <f t="shared" si="306"/>
        <v>3073</v>
      </c>
      <c r="B419" t="str">
        <f t="shared" si="307"/>
        <v xml:space="preserve">Folyamatok fejlesztése - Lean (web) </v>
      </c>
      <c r="C419" t="str">
        <f t="shared" si="308"/>
        <v>2173073</v>
      </c>
      <c r="D419" t="str">
        <f t="shared" si="309"/>
        <v>Folyamatok fejlesztése - Lean (web) 17</v>
      </c>
      <c r="E419" t="str">
        <f t="shared" si="310"/>
        <v>Böröczki Ágoston3073</v>
      </c>
      <c r="F419" s="24" t="str">
        <f t="shared" si="311"/>
        <v>Folyamatok fejlesztése - Lean (Tb. 217, web)</v>
      </c>
      <c r="G419" t="str">
        <f t="shared" si="312"/>
        <v/>
      </c>
      <c r="H419" t="str">
        <f t="shared" si="313"/>
        <v/>
      </c>
      <c r="I419" t="str">
        <f t="shared" si="314"/>
        <v/>
      </c>
      <c r="J419" t="str">
        <f t="shared" si="315"/>
        <v/>
      </c>
      <c r="K419" t="str">
        <f t="shared" si="316"/>
        <v/>
      </c>
      <c r="L419" t="str">
        <f t="shared" si="317"/>
        <v/>
      </c>
      <c r="M419" t="str">
        <f t="shared" si="318"/>
        <v/>
      </c>
      <c r="N419" t="str">
        <f t="shared" si="319"/>
        <v/>
      </c>
      <c r="O419" t="str">
        <f t="shared" si="320"/>
        <v/>
      </c>
      <c r="P419" t="str">
        <f t="shared" si="321"/>
        <v/>
      </c>
      <c r="Q419" t="str">
        <f t="shared" si="322"/>
        <v/>
      </c>
      <c r="R419" t="str">
        <f t="shared" si="323"/>
        <v/>
      </c>
      <c r="S419" t="str">
        <f t="shared" si="324"/>
        <v/>
      </c>
      <c r="T419" t="str">
        <f t="shared" si="325"/>
        <v/>
      </c>
      <c r="U419" t="str">
        <f t="shared" si="326"/>
        <v/>
      </c>
      <c r="V419" t="str">
        <f t="shared" si="327"/>
        <v/>
      </c>
      <c r="W419" t="str">
        <f t="shared" si="328"/>
        <v/>
      </c>
      <c r="X419" t="str">
        <f t="shared" si="329"/>
        <v/>
      </c>
      <c r="Y419" t="str">
        <f t="shared" si="330"/>
        <v>Folyamatok fejlesztése - Lean (, web)</v>
      </c>
      <c r="Z419" t="str">
        <f t="shared" si="331"/>
        <v/>
      </c>
      <c r="AA419" t="str">
        <f t="shared" si="332"/>
        <v/>
      </c>
      <c r="AB419" t="str">
        <f t="shared" si="333"/>
        <v/>
      </c>
      <c r="AC419" t="str">
        <f t="shared" si="334"/>
        <v/>
      </c>
      <c r="AD419" t="str">
        <f t="shared" si="335"/>
        <v/>
      </c>
      <c r="AE419" t="str">
        <f t="shared" si="336"/>
        <v/>
      </c>
      <c r="AF419" t="str">
        <f t="shared" si="337"/>
        <v/>
      </c>
      <c r="AG419" t="str">
        <f t="shared" si="338"/>
        <v/>
      </c>
      <c r="AH419" t="str">
        <f t="shared" si="339"/>
        <v/>
      </c>
      <c r="AI419" t="str">
        <f t="shared" si="340"/>
        <v/>
      </c>
      <c r="AJ419" t="str">
        <f t="shared" si="341"/>
        <v/>
      </c>
      <c r="AK419" t="str">
        <f t="shared" si="342"/>
        <v/>
      </c>
      <c r="AL419" t="str">
        <f t="shared" si="343"/>
        <v/>
      </c>
      <c r="AM419" t="str">
        <f t="shared" si="344"/>
        <v/>
      </c>
      <c r="AN419" t="str">
        <f t="shared" si="345"/>
        <v/>
      </c>
      <c r="AO419" t="str">
        <f t="shared" si="346"/>
        <v/>
      </c>
      <c r="AP419" t="str">
        <f t="shared" si="347"/>
        <v/>
      </c>
      <c r="AQ419" t="str">
        <f t="shared" si="348"/>
        <v/>
      </c>
      <c r="AR419" t="str">
        <f t="shared" si="349"/>
        <v>3073</v>
      </c>
      <c r="AS419" t="str">
        <f t="shared" si="350"/>
        <v/>
      </c>
      <c r="AT419" t="str">
        <f t="shared" si="351"/>
        <v/>
      </c>
      <c r="AU419" t="str">
        <f t="shared" si="352"/>
        <v/>
      </c>
      <c r="AV419" t="str">
        <f t="shared" si="353"/>
        <v/>
      </c>
      <c r="AW419" t="str">
        <f t="shared" si="354"/>
        <v/>
      </c>
      <c r="AX419" t="str">
        <f t="shared" si="355"/>
        <v>Folyamatok fejlesztése - Lean (217, web)</v>
      </c>
      <c r="AY419" s="2">
        <v>307</v>
      </c>
      <c r="AZ419" s="2">
        <v>3</v>
      </c>
      <c r="BA419" s="18">
        <f>VLOOKUP(AY419,segéd!$F$9:$G$38,2,FALSE)</f>
        <v>46088</v>
      </c>
      <c r="BB419" s="2" t="str">
        <f>VLOOKUP(AZ419,segéd!$F$1:$G$7,2,FALSE)</f>
        <v>11.30-13.00</v>
      </c>
      <c r="BC419" t="s">
        <v>119</v>
      </c>
      <c r="BD419" t="s">
        <v>181</v>
      </c>
      <c r="BE419" t="s">
        <v>164</v>
      </c>
      <c r="BG419" s="2">
        <v>217</v>
      </c>
      <c r="BH419" s="2" t="s">
        <v>66</v>
      </c>
      <c r="BI419" s="30" t="s">
        <v>1934</v>
      </c>
      <c r="BJ419" s="2">
        <f t="shared" si="356"/>
        <v>17</v>
      </c>
      <c r="BK419" s="2" t="str">
        <f>IF(BF419="","",VLOOKUP(BC419,segéd!O:P,2,FALSE))</f>
        <v/>
      </c>
      <c r="BL419" s="2">
        <f>IF(BG419="","",VLOOKUP(BC419,segéd!T:U,2,FALSE))</f>
        <v>17</v>
      </c>
      <c r="BM419" s="2"/>
      <c r="BN419" s="2"/>
      <c r="BO419" s="2"/>
      <c r="BP419" s="2"/>
      <c r="BQ419" s="2"/>
      <c r="BR419" s="2"/>
      <c r="BS419" s="2"/>
      <c r="BT419" s="2"/>
      <c r="BU419" s="2"/>
      <c r="BZ419" s="2"/>
      <c r="CA419" s="2"/>
      <c r="CD419" s="2"/>
      <c r="CE419" s="2"/>
      <c r="CF419" s="19"/>
      <c r="CG419" s="2"/>
      <c r="CH419" s="2"/>
      <c r="CI419" s="2"/>
      <c r="CJ419" s="2"/>
      <c r="CP419" s="2"/>
      <c r="CR419" s="2"/>
      <c r="CS419" s="2"/>
      <c r="CU419" s="2"/>
      <c r="CV419" s="2"/>
      <c r="CW419" s="2">
        <v>16</v>
      </c>
    </row>
    <row r="420" spans="1:106" x14ac:dyDescent="0.3">
      <c r="A420" t="str">
        <f t="shared" si="306"/>
        <v>2013073</v>
      </c>
      <c r="B420" t="str">
        <f t="shared" si="307"/>
        <v>Gazdasági matematika II. (web) 66</v>
      </c>
      <c r="C420" t="str">
        <f t="shared" si="308"/>
        <v>3073</v>
      </c>
      <c r="D420" t="str">
        <f t="shared" si="309"/>
        <v xml:space="preserve">Gazdasági matematika II. (web) </v>
      </c>
      <c r="E420" t="str">
        <f t="shared" si="310"/>
        <v>Kovács Gergely3073</v>
      </c>
      <c r="F420" s="24" t="str">
        <f t="shared" si="311"/>
        <v>Gazdasági matematika II. (Bp. 201, web)</v>
      </c>
      <c r="G420" t="str">
        <f t="shared" si="312"/>
        <v>3073</v>
      </c>
      <c r="H420" t="str">
        <f t="shared" si="313"/>
        <v>3073</v>
      </c>
      <c r="I420" t="str">
        <f t="shared" si="314"/>
        <v/>
      </c>
      <c r="J420" t="str">
        <f t="shared" si="315"/>
        <v/>
      </c>
      <c r="K420" t="str">
        <f t="shared" si="316"/>
        <v/>
      </c>
      <c r="L420" t="str">
        <f t="shared" si="317"/>
        <v/>
      </c>
      <c r="M420" t="str">
        <f t="shared" si="318"/>
        <v/>
      </c>
      <c r="N420" t="str">
        <f t="shared" si="319"/>
        <v/>
      </c>
      <c r="O420" t="str">
        <f t="shared" si="320"/>
        <v/>
      </c>
      <c r="P420" t="str">
        <f t="shared" si="321"/>
        <v/>
      </c>
      <c r="Q420" t="str">
        <f t="shared" si="322"/>
        <v/>
      </c>
      <c r="R420" t="str">
        <f t="shared" si="323"/>
        <v/>
      </c>
      <c r="S420" t="str">
        <f t="shared" si="324"/>
        <v/>
      </c>
      <c r="T420" t="str">
        <f t="shared" si="325"/>
        <v/>
      </c>
      <c r="U420" t="str">
        <f t="shared" si="326"/>
        <v/>
      </c>
      <c r="V420" t="str">
        <f t="shared" si="327"/>
        <v/>
      </c>
      <c r="W420" t="str">
        <f t="shared" si="328"/>
        <v/>
      </c>
      <c r="X420" t="str">
        <f t="shared" si="329"/>
        <v/>
      </c>
      <c r="Y420" t="str">
        <f t="shared" si="330"/>
        <v>Gazdasági matematika II. (201, web)</v>
      </c>
      <c r="Z420" t="str">
        <f t="shared" si="331"/>
        <v/>
      </c>
      <c r="AA420" t="str">
        <f t="shared" si="332"/>
        <v/>
      </c>
      <c r="AB420" t="str">
        <f t="shared" si="333"/>
        <v/>
      </c>
      <c r="AC420" t="str">
        <f t="shared" si="334"/>
        <v/>
      </c>
      <c r="AD420" t="str">
        <f t="shared" si="335"/>
        <v/>
      </c>
      <c r="AE420" t="str">
        <f t="shared" si="336"/>
        <v/>
      </c>
      <c r="AF420" t="str">
        <f t="shared" si="337"/>
        <v/>
      </c>
      <c r="AG420" t="str">
        <f t="shared" si="338"/>
        <v/>
      </c>
      <c r="AH420" t="str">
        <f t="shared" si="339"/>
        <v/>
      </c>
      <c r="AI420" t="str">
        <f t="shared" si="340"/>
        <v/>
      </c>
      <c r="AJ420" t="str">
        <f t="shared" si="341"/>
        <v/>
      </c>
      <c r="AK420" t="str">
        <f t="shared" si="342"/>
        <v/>
      </c>
      <c r="AL420" t="str">
        <f t="shared" si="343"/>
        <v/>
      </c>
      <c r="AM420" t="str">
        <f t="shared" si="344"/>
        <v/>
      </c>
      <c r="AN420" t="str">
        <f t="shared" si="345"/>
        <v/>
      </c>
      <c r="AO420" t="str">
        <f t="shared" si="346"/>
        <v/>
      </c>
      <c r="AP420" t="str">
        <f t="shared" si="347"/>
        <v/>
      </c>
      <c r="AQ420" t="str">
        <f t="shared" si="348"/>
        <v/>
      </c>
      <c r="AR420" t="str">
        <f t="shared" si="349"/>
        <v/>
      </c>
      <c r="AS420" t="str">
        <f t="shared" si="350"/>
        <v/>
      </c>
      <c r="AT420" t="str">
        <f t="shared" si="351"/>
        <v/>
      </c>
      <c r="AU420" t="str">
        <f t="shared" si="352"/>
        <v/>
      </c>
      <c r="AV420" t="str">
        <f t="shared" si="353"/>
        <v/>
      </c>
      <c r="AW420" t="str">
        <f t="shared" si="354"/>
        <v/>
      </c>
      <c r="AX420" t="str">
        <f t="shared" si="355"/>
        <v>Gazdasági matematika II. (, web)</v>
      </c>
      <c r="AY420" s="2">
        <v>307</v>
      </c>
      <c r="AZ420" s="2">
        <v>3</v>
      </c>
      <c r="BA420" s="18">
        <f>VLOOKUP(AY420,segéd!$F$9:$G$38,2,FALSE)</f>
        <v>46088</v>
      </c>
      <c r="BB420" s="2" t="str">
        <f>VLOOKUP(AZ420,segéd!$F$1:$G$7,2,FALSE)</f>
        <v>11.30-13.00</v>
      </c>
      <c r="BC420" t="s">
        <v>33</v>
      </c>
      <c r="BD420" t="s">
        <v>8</v>
      </c>
      <c r="BE420" t="s">
        <v>165</v>
      </c>
      <c r="BF420" s="19">
        <v>201</v>
      </c>
      <c r="BH420" s="2" t="s">
        <v>66</v>
      </c>
      <c r="BI420" s="30" t="s">
        <v>1935</v>
      </c>
      <c r="BJ420" s="2">
        <f t="shared" si="356"/>
        <v>66</v>
      </c>
      <c r="BK420" s="2">
        <f>IF(BF420="","",VLOOKUP(BC420,segéd!O:P,2,FALSE))</f>
        <v>66</v>
      </c>
      <c r="BL420" s="2" t="str">
        <f>IF(BG420="","",VLOOKUP(BC420,segéd!T:U,2,FALSE))</f>
        <v/>
      </c>
      <c r="BM420" s="2">
        <v>62</v>
      </c>
      <c r="BN420" s="2">
        <v>14</v>
      </c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Y420" s="2"/>
    </row>
    <row r="421" spans="1:106" x14ac:dyDescent="0.3">
      <c r="A421" t="str">
        <f t="shared" si="306"/>
        <v>2103073</v>
      </c>
      <c r="B421" t="str">
        <f t="shared" si="307"/>
        <v>Marketingkutatás, k. és piacel. (web) 7</v>
      </c>
      <c r="C421" t="str">
        <f t="shared" si="308"/>
        <v>3073</v>
      </c>
      <c r="D421" t="str">
        <f t="shared" si="309"/>
        <v xml:space="preserve">Marketingkutatás, k. és piacel. (web) </v>
      </c>
      <c r="E421" t="str">
        <f t="shared" si="310"/>
        <v>Duga Zsófia3073</v>
      </c>
      <c r="F421" s="24" t="str">
        <f t="shared" si="311"/>
        <v>Marketingkutatás, k. és piacel. (Bp. 210, web)</v>
      </c>
      <c r="G421" t="str">
        <f t="shared" si="312"/>
        <v/>
      </c>
      <c r="H421" t="str">
        <f t="shared" si="313"/>
        <v/>
      </c>
      <c r="I421" t="str">
        <f t="shared" si="314"/>
        <v/>
      </c>
      <c r="J421" t="str">
        <f t="shared" si="315"/>
        <v>3073</v>
      </c>
      <c r="K421" t="str">
        <f t="shared" si="316"/>
        <v/>
      </c>
      <c r="L421" t="str">
        <f t="shared" si="317"/>
        <v/>
      </c>
      <c r="M421" t="str">
        <f t="shared" si="318"/>
        <v/>
      </c>
      <c r="N421" t="str">
        <f t="shared" si="319"/>
        <v/>
      </c>
      <c r="O421" t="str">
        <f t="shared" si="320"/>
        <v/>
      </c>
      <c r="P421" t="str">
        <f t="shared" si="321"/>
        <v/>
      </c>
      <c r="Q421" t="str">
        <f t="shared" si="322"/>
        <v/>
      </c>
      <c r="R421" t="str">
        <f t="shared" si="323"/>
        <v/>
      </c>
      <c r="S421" t="str">
        <f t="shared" si="324"/>
        <v/>
      </c>
      <c r="T421" t="str">
        <f t="shared" si="325"/>
        <v/>
      </c>
      <c r="U421" t="str">
        <f t="shared" si="326"/>
        <v/>
      </c>
      <c r="V421" t="str">
        <f t="shared" si="327"/>
        <v/>
      </c>
      <c r="W421" t="str">
        <f t="shared" si="328"/>
        <v/>
      </c>
      <c r="X421" t="str">
        <f t="shared" si="329"/>
        <v/>
      </c>
      <c r="Y421" t="str">
        <f t="shared" si="330"/>
        <v>Marketingkutatás, k. és piacel. (210, web)</v>
      </c>
      <c r="Z421" t="str">
        <f t="shared" si="331"/>
        <v/>
      </c>
      <c r="AA421" t="str">
        <f t="shared" si="332"/>
        <v/>
      </c>
      <c r="AB421" t="str">
        <f t="shared" si="333"/>
        <v/>
      </c>
      <c r="AC421" t="str">
        <f t="shared" si="334"/>
        <v/>
      </c>
      <c r="AD421" t="str">
        <f t="shared" si="335"/>
        <v/>
      </c>
      <c r="AE421" t="str">
        <f t="shared" si="336"/>
        <v/>
      </c>
      <c r="AF421" t="str">
        <f t="shared" si="337"/>
        <v/>
      </c>
      <c r="AG421" t="str">
        <f t="shared" si="338"/>
        <v/>
      </c>
      <c r="AH421" t="str">
        <f t="shared" si="339"/>
        <v/>
      </c>
      <c r="AI421" t="str">
        <f t="shared" si="340"/>
        <v/>
      </c>
      <c r="AJ421" t="str">
        <f t="shared" si="341"/>
        <v/>
      </c>
      <c r="AK421" t="str">
        <f t="shared" si="342"/>
        <v/>
      </c>
      <c r="AL421" t="str">
        <f t="shared" si="343"/>
        <v/>
      </c>
      <c r="AM421" t="str">
        <f t="shared" si="344"/>
        <v/>
      </c>
      <c r="AN421" t="str">
        <f t="shared" si="345"/>
        <v/>
      </c>
      <c r="AO421" t="str">
        <f t="shared" si="346"/>
        <v/>
      </c>
      <c r="AP421" t="str">
        <f t="shared" si="347"/>
        <v/>
      </c>
      <c r="AQ421" t="str">
        <f t="shared" si="348"/>
        <v/>
      </c>
      <c r="AR421" t="str">
        <f t="shared" si="349"/>
        <v/>
      </c>
      <c r="AS421" t="str">
        <f t="shared" si="350"/>
        <v/>
      </c>
      <c r="AT421" t="str">
        <f t="shared" si="351"/>
        <v/>
      </c>
      <c r="AU421" t="str">
        <f t="shared" si="352"/>
        <v/>
      </c>
      <c r="AV421" t="str">
        <f t="shared" si="353"/>
        <v/>
      </c>
      <c r="AW421" t="str">
        <f t="shared" si="354"/>
        <v/>
      </c>
      <c r="AX421" t="str">
        <f t="shared" si="355"/>
        <v>Marketingkutatás, k. és piacel. (, web)</v>
      </c>
      <c r="AY421" s="2">
        <v>307</v>
      </c>
      <c r="AZ421" s="2">
        <v>3</v>
      </c>
      <c r="BA421" s="18">
        <f>VLOOKUP(AY421,segéd!$F$9:$G$38,2,FALSE)</f>
        <v>46088</v>
      </c>
      <c r="BB421" s="2" t="str">
        <f>VLOOKUP(AZ421,segéd!$F$1:$G$7,2,FALSE)</f>
        <v>11.30-13.00</v>
      </c>
      <c r="BC421" t="s">
        <v>115</v>
      </c>
      <c r="BD421" t="s">
        <v>103</v>
      </c>
      <c r="BE421" t="s">
        <v>175</v>
      </c>
      <c r="BF421" s="19">
        <v>210</v>
      </c>
      <c r="BH421" s="2" t="s">
        <v>66</v>
      </c>
      <c r="BI421" s="30" t="s">
        <v>1964</v>
      </c>
      <c r="BJ421" s="2">
        <f t="shared" si="356"/>
        <v>7</v>
      </c>
      <c r="BK421" s="2">
        <f>IF(BF421="","",VLOOKUP(BC421,segéd!O:P,2,FALSE))</f>
        <v>7</v>
      </c>
      <c r="BL421" s="2" t="str">
        <f>IF(BG421="","",VLOOKUP(BC421,segéd!T:U,2,FALSE))</f>
        <v/>
      </c>
      <c r="BP421" s="19">
        <v>8</v>
      </c>
      <c r="BY421" s="2"/>
      <c r="CH421" s="2"/>
      <c r="CP421" s="2"/>
    </row>
    <row r="422" spans="1:106" x14ac:dyDescent="0.3">
      <c r="A422" t="str">
        <f t="shared" si="306"/>
        <v>3073</v>
      </c>
      <c r="B422" t="str">
        <f t="shared" si="307"/>
        <v xml:space="preserve">Matematika II. (web) </v>
      </c>
      <c r="C422" t="str">
        <f t="shared" si="308"/>
        <v>5013073</v>
      </c>
      <c r="D422" t="str">
        <f t="shared" si="309"/>
        <v>Matematika II. (web) 111</v>
      </c>
      <c r="E422" t="str">
        <f t="shared" si="310"/>
        <v>Brunner Zsuzsanna3073</v>
      </c>
      <c r="F422" s="24" t="str">
        <f t="shared" si="311"/>
        <v>Matematika II. (Tb. 501, web)</v>
      </c>
      <c r="G422" t="str">
        <f t="shared" si="312"/>
        <v/>
      </c>
      <c r="H422" t="str">
        <f t="shared" si="313"/>
        <v/>
      </c>
      <c r="I422" t="str">
        <f t="shared" si="314"/>
        <v/>
      </c>
      <c r="J422" t="str">
        <f t="shared" si="315"/>
        <v/>
      </c>
      <c r="K422" t="str">
        <f t="shared" si="316"/>
        <v/>
      </c>
      <c r="L422" t="str">
        <f t="shared" si="317"/>
        <v/>
      </c>
      <c r="M422" t="str">
        <f t="shared" si="318"/>
        <v/>
      </c>
      <c r="N422" t="str">
        <f t="shared" si="319"/>
        <v/>
      </c>
      <c r="O422" t="str">
        <f t="shared" si="320"/>
        <v/>
      </c>
      <c r="P422" t="str">
        <f t="shared" si="321"/>
        <v/>
      </c>
      <c r="Q422" t="str">
        <f t="shared" si="322"/>
        <v/>
      </c>
      <c r="R422" t="str">
        <f t="shared" si="323"/>
        <v/>
      </c>
      <c r="S422" t="str">
        <f t="shared" si="324"/>
        <v/>
      </c>
      <c r="T422" t="str">
        <f t="shared" si="325"/>
        <v/>
      </c>
      <c r="U422" t="str">
        <f t="shared" si="326"/>
        <v/>
      </c>
      <c r="V422" t="str">
        <f t="shared" si="327"/>
        <v/>
      </c>
      <c r="W422" t="str">
        <f t="shared" si="328"/>
        <v/>
      </c>
      <c r="X422" t="str">
        <f t="shared" si="329"/>
        <v/>
      </c>
      <c r="Y422" t="str">
        <f t="shared" si="330"/>
        <v>Matematika II. (, web)</v>
      </c>
      <c r="Z422" t="str">
        <f t="shared" si="331"/>
        <v/>
      </c>
      <c r="AA422" t="str">
        <f t="shared" si="332"/>
        <v/>
      </c>
      <c r="AB422" t="str">
        <f t="shared" si="333"/>
        <v>3073</v>
      </c>
      <c r="AC422" t="str">
        <f t="shared" si="334"/>
        <v>3073</v>
      </c>
      <c r="AD422" t="str">
        <f t="shared" si="335"/>
        <v/>
      </c>
      <c r="AE422" t="str">
        <f t="shared" si="336"/>
        <v/>
      </c>
      <c r="AF422" t="str">
        <f t="shared" si="337"/>
        <v/>
      </c>
      <c r="AG422" t="str">
        <f t="shared" si="338"/>
        <v/>
      </c>
      <c r="AH422" t="str">
        <f t="shared" si="339"/>
        <v/>
      </c>
      <c r="AI422" t="str">
        <f t="shared" si="340"/>
        <v/>
      </c>
      <c r="AJ422" t="str">
        <f t="shared" si="341"/>
        <v/>
      </c>
      <c r="AK422" t="str">
        <f t="shared" si="342"/>
        <v/>
      </c>
      <c r="AL422" t="str">
        <f t="shared" si="343"/>
        <v/>
      </c>
      <c r="AM422" t="str">
        <f t="shared" si="344"/>
        <v/>
      </c>
      <c r="AN422" t="str">
        <f t="shared" si="345"/>
        <v/>
      </c>
      <c r="AO422" t="str">
        <f t="shared" si="346"/>
        <v/>
      </c>
      <c r="AP422" t="str">
        <f t="shared" si="347"/>
        <v/>
      </c>
      <c r="AQ422" t="str">
        <f t="shared" si="348"/>
        <v/>
      </c>
      <c r="AR422" t="str">
        <f t="shared" si="349"/>
        <v/>
      </c>
      <c r="AS422" t="str">
        <f t="shared" si="350"/>
        <v/>
      </c>
      <c r="AT422" t="str">
        <f t="shared" si="351"/>
        <v/>
      </c>
      <c r="AU422" t="str">
        <f t="shared" si="352"/>
        <v/>
      </c>
      <c r="AV422" t="str">
        <f t="shared" si="353"/>
        <v/>
      </c>
      <c r="AW422" t="str">
        <f t="shared" si="354"/>
        <v/>
      </c>
      <c r="AX422" t="str">
        <f t="shared" si="355"/>
        <v>Matematika II. (501, web)</v>
      </c>
      <c r="AY422" s="2">
        <v>307</v>
      </c>
      <c r="AZ422" s="2">
        <v>3</v>
      </c>
      <c r="BA422" s="18">
        <f>VLOOKUP(AY422,segéd!$F$9:$G$38,2,FALSE)</f>
        <v>46088</v>
      </c>
      <c r="BB422" s="2" t="str">
        <f>VLOOKUP(AZ422,segéd!$F$1:$G$7,2,FALSE)</f>
        <v>11.30-13.00</v>
      </c>
      <c r="BC422" t="s">
        <v>77</v>
      </c>
      <c r="BD422" s="20" t="s">
        <v>20</v>
      </c>
      <c r="BE422" t="s">
        <v>164</v>
      </c>
      <c r="BG422" s="2">
        <v>501</v>
      </c>
      <c r="BH422" s="2" t="s">
        <v>66</v>
      </c>
      <c r="BI422" s="30" t="s">
        <v>1938</v>
      </c>
      <c r="BJ422" s="2">
        <f t="shared" si="356"/>
        <v>111</v>
      </c>
      <c r="BK422" s="2" t="str">
        <f>IF(BF422="","",VLOOKUP(BC422,segéd!O:P,2,FALSE))</f>
        <v/>
      </c>
      <c r="BL422" s="2">
        <f>IF(BG422="","",VLOOKUP(BC422,segéd!T:U,2,FALSE))</f>
        <v>111</v>
      </c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G422" s="2">
        <v>59</v>
      </c>
      <c r="CH422" s="2">
        <v>57</v>
      </c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Y422" s="2"/>
    </row>
    <row r="423" spans="1:106" x14ac:dyDescent="0.3">
      <c r="A423" t="str">
        <f t="shared" si="306"/>
        <v>2173073</v>
      </c>
      <c r="B423" t="str">
        <f t="shared" si="307"/>
        <v>Megújuló energiaforrások és fennt. (web) 11</v>
      </c>
      <c r="C423" t="str">
        <f t="shared" si="308"/>
        <v>3073</v>
      </c>
      <c r="D423" t="str">
        <f t="shared" si="309"/>
        <v xml:space="preserve">Megújuló energiaforrások és fennt. (web) </v>
      </c>
      <c r="E423" t="str">
        <f t="shared" si="310"/>
        <v>Molnárné Dőry Zsófia3073</v>
      </c>
      <c r="F423" s="24" t="str">
        <f t="shared" si="311"/>
        <v>Megújuló energiaforrások és fennt. (Bp. 217, web)</v>
      </c>
      <c r="G423" t="str">
        <f t="shared" si="312"/>
        <v/>
      </c>
      <c r="H423" t="str">
        <f t="shared" si="313"/>
        <v/>
      </c>
      <c r="I423" t="str">
        <f t="shared" si="314"/>
        <v/>
      </c>
      <c r="J423" t="str">
        <f t="shared" si="315"/>
        <v/>
      </c>
      <c r="K423" t="str">
        <f t="shared" si="316"/>
        <v/>
      </c>
      <c r="L423" t="str">
        <f t="shared" si="317"/>
        <v>3073</v>
      </c>
      <c r="M423" t="str">
        <f t="shared" si="318"/>
        <v/>
      </c>
      <c r="N423" t="str">
        <f t="shared" si="319"/>
        <v/>
      </c>
      <c r="O423" t="str">
        <f t="shared" si="320"/>
        <v/>
      </c>
      <c r="P423" t="str">
        <f t="shared" si="321"/>
        <v/>
      </c>
      <c r="Q423" t="str">
        <f t="shared" si="322"/>
        <v/>
      </c>
      <c r="R423" t="str">
        <f t="shared" si="323"/>
        <v/>
      </c>
      <c r="S423" t="str">
        <f t="shared" si="324"/>
        <v/>
      </c>
      <c r="T423" t="str">
        <f t="shared" si="325"/>
        <v/>
      </c>
      <c r="U423" t="str">
        <f t="shared" si="326"/>
        <v/>
      </c>
      <c r="V423" t="str">
        <f t="shared" si="327"/>
        <v/>
      </c>
      <c r="W423" t="str">
        <f t="shared" si="328"/>
        <v/>
      </c>
      <c r="X423" t="str">
        <f t="shared" si="329"/>
        <v/>
      </c>
      <c r="Y423" t="str">
        <f t="shared" si="330"/>
        <v>Megújuló energiaforrások és fennt. (217, web)</v>
      </c>
      <c r="Z423" t="str">
        <f t="shared" si="331"/>
        <v/>
      </c>
      <c r="AA423" t="str">
        <f t="shared" si="332"/>
        <v/>
      </c>
      <c r="AB423" t="str">
        <f t="shared" si="333"/>
        <v/>
      </c>
      <c r="AC423" t="str">
        <f t="shared" si="334"/>
        <v/>
      </c>
      <c r="AD423" t="str">
        <f t="shared" si="335"/>
        <v/>
      </c>
      <c r="AE423" t="str">
        <f t="shared" si="336"/>
        <v/>
      </c>
      <c r="AF423" t="str">
        <f t="shared" si="337"/>
        <v/>
      </c>
      <c r="AG423" t="str">
        <f t="shared" si="338"/>
        <v/>
      </c>
      <c r="AH423" t="str">
        <f t="shared" si="339"/>
        <v/>
      </c>
      <c r="AI423" t="str">
        <f t="shared" si="340"/>
        <v/>
      </c>
      <c r="AJ423" t="str">
        <f t="shared" si="341"/>
        <v/>
      </c>
      <c r="AK423" t="str">
        <f t="shared" si="342"/>
        <v/>
      </c>
      <c r="AL423" t="str">
        <f t="shared" si="343"/>
        <v/>
      </c>
      <c r="AM423" t="str">
        <f t="shared" si="344"/>
        <v/>
      </c>
      <c r="AN423" t="str">
        <f t="shared" si="345"/>
        <v/>
      </c>
      <c r="AO423" t="str">
        <f t="shared" si="346"/>
        <v/>
      </c>
      <c r="AP423" t="str">
        <f t="shared" si="347"/>
        <v/>
      </c>
      <c r="AQ423" t="str">
        <f t="shared" si="348"/>
        <v/>
      </c>
      <c r="AR423" t="str">
        <f t="shared" si="349"/>
        <v/>
      </c>
      <c r="AS423" t="str">
        <f t="shared" si="350"/>
        <v/>
      </c>
      <c r="AT423" t="str">
        <f t="shared" si="351"/>
        <v/>
      </c>
      <c r="AU423" t="str">
        <f t="shared" si="352"/>
        <v/>
      </c>
      <c r="AV423" t="str">
        <f t="shared" si="353"/>
        <v/>
      </c>
      <c r="AW423" t="str">
        <f t="shared" si="354"/>
        <v/>
      </c>
      <c r="AX423" t="str">
        <f t="shared" si="355"/>
        <v>Megújuló energiaforrások és fennt. (, web)</v>
      </c>
      <c r="AY423" s="2">
        <v>307</v>
      </c>
      <c r="AZ423" s="2">
        <v>3</v>
      </c>
      <c r="BA423" s="18">
        <f>VLOOKUP(AY423,segéd!$F$9:$G$38,2,FALSE)</f>
        <v>46088</v>
      </c>
      <c r="BB423" s="2" t="str">
        <f>VLOOKUP(AZ423,segéd!$F$1:$G$7,2,FALSE)</f>
        <v>11.30-13.00</v>
      </c>
      <c r="BC423" s="20" t="s">
        <v>417</v>
      </c>
      <c r="BD423" t="s">
        <v>190</v>
      </c>
      <c r="BE423" s="20" t="s">
        <v>175</v>
      </c>
      <c r="BF423" s="19">
        <v>217</v>
      </c>
      <c r="BH423" s="19" t="s">
        <v>66</v>
      </c>
      <c r="BI423" s="30" t="s">
        <v>1972</v>
      </c>
      <c r="BJ423" s="2">
        <f t="shared" si="356"/>
        <v>11</v>
      </c>
      <c r="BK423" s="2">
        <f>IF(BF423="","",VLOOKUP(BC423,segéd!O:P,2,FALSE))</f>
        <v>11</v>
      </c>
      <c r="BL423" s="2" t="str">
        <f>IF(BG423="","",VLOOKUP(BC423,segéd!T:U,2,FALSE))</f>
        <v/>
      </c>
      <c r="BQ423" s="2"/>
      <c r="BR423" s="2">
        <v>11</v>
      </c>
      <c r="CH423" s="2"/>
      <c r="CP423" s="2"/>
    </row>
    <row r="424" spans="1:106" x14ac:dyDescent="0.3">
      <c r="A424" t="str">
        <f t="shared" si="306"/>
        <v>3073</v>
      </c>
      <c r="B424" t="str">
        <f t="shared" si="307"/>
        <v xml:space="preserve">Minőségmenedzsment II. (web) </v>
      </c>
      <c r="C424" t="str">
        <f t="shared" si="308"/>
        <v>4033073</v>
      </c>
      <c r="D424" t="str">
        <f t="shared" si="309"/>
        <v>Minőségmenedzsment II. (web) 10</v>
      </c>
      <c r="E424" t="str">
        <f t="shared" si="310"/>
        <v>Szamosi Barna3073</v>
      </c>
      <c r="F424" s="24" t="str">
        <f t="shared" si="311"/>
        <v>Minőségmenedzsment II. (Tb. 403, web)</v>
      </c>
      <c r="G424" t="str">
        <f t="shared" si="312"/>
        <v/>
      </c>
      <c r="H424" t="str">
        <f t="shared" si="313"/>
        <v/>
      </c>
      <c r="I424" t="str">
        <f t="shared" si="314"/>
        <v/>
      </c>
      <c r="J424" t="str">
        <f t="shared" si="315"/>
        <v/>
      </c>
      <c r="K424" t="str">
        <f t="shared" si="316"/>
        <v/>
      </c>
      <c r="L424" t="str">
        <f t="shared" si="317"/>
        <v/>
      </c>
      <c r="M424" t="str">
        <f t="shared" si="318"/>
        <v/>
      </c>
      <c r="N424" t="str">
        <f t="shared" si="319"/>
        <v/>
      </c>
      <c r="O424" t="str">
        <f t="shared" si="320"/>
        <v/>
      </c>
      <c r="P424" t="str">
        <f t="shared" si="321"/>
        <v/>
      </c>
      <c r="Q424" t="str">
        <f t="shared" si="322"/>
        <v/>
      </c>
      <c r="R424" t="str">
        <f t="shared" si="323"/>
        <v/>
      </c>
      <c r="S424" t="str">
        <f t="shared" si="324"/>
        <v/>
      </c>
      <c r="T424" t="str">
        <f t="shared" si="325"/>
        <v/>
      </c>
      <c r="U424" t="str">
        <f t="shared" si="326"/>
        <v/>
      </c>
      <c r="V424" t="str">
        <f t="shared" si="327"/>
        <v/>
      </c>
      <c r="W424" t="str">
        <f t="shared" si="328"/>
        <v/>
      </c>
      <c r="X424" t="str">
        <f t="shared" si="329"/>
        <v/>
      </c>
      <c r="Y424" t="str">
        <f t="shared" si="330"/>
        <v>Minőségmenedzsment II. (, web)</v>
      </c>
      <c r="Z424" t="str">
        <f t="shared" si="331"/>
        <v/>
      </c>
      <c r="AA424" t="str">
        <f t="shared" si="332"/>
        <v/>
      </c>
      <c r="AB424" t="str">
        <f t="shared" si="333"/>
        <v/>
      </c>
      <c r="AC424" t="str">
        <f t="shared" si="334"/>
        <v/>
      </c>
      <c r="AD424" t="str">
        <f t="shared" si="335"/>
        <v/>
      </c>
      <c r="AE424" t="str">
        <f t="shared" si="336"/>
        <v/>
      </c>
      <c r="AF424" t="str">
        <f t="shared" si="337"/>
        <v/>
      </c>
      <c r="AG424" t="str">
        <f t="shared" si="338"/>
        <v/>
      </c>
      <c r="AH424" t="str">
        <f t="shared" si="339"/>
        <v/>
      </c>
      <c r="AI424" t="str">
        <f t="shared" si="340"/>
        <v/>
      </c>
      <c r="AJ424" t="str">
        <f t="shared" si="341"/>
        <v/>
      </c>
      <c r="AK424" t="str">
        <f t="shared" si="342"/>
        <v/>
      </c>
      <c r="AL424" t="str">
        <f t="shared" si="343"/>
        <v/>
      </c>
      <c r="AM424" t="str">
        <f t="shared" si="344"/>
        <v/>
      </c>
      <c r="AN424" t="str">
        <f t="shared" si="345"/>
        <v/>
      </c>
      <c r="AO424" t="str">
        <f t="shared" si="346"/>
        <v/>
      </c>
      <c r="AP424" t="str">
        <f t="shared" si="347"/>
        <v/>
      </c>
      <c r="AQ424" t="str">
        <f t="shared" si="348"/>
        <v/>
      </c>
      <c r="AR424" t="str">
        <f t="shared" si="349"/>
        <v/>
      </c>
      <c r="AS424" t="str">
        <f t="shared" si="350"/>
        <v/>
      </c>
      <c r="AT424" t="str">
        <f t="shared" si="351"/>
        <v>3073</v>
      </c>
      <c r="AU424" t="str">
        <f t="shared" si="352"/>
        <v/>
      </c>
      <c r="AV424" t="str">
        <f t="shared" si="353"/>
        <v/>
      </c>
      <c r="AW424" t="str">
        <f t="shared" si="354"/>
        <v/>
      </c>
      <c r="AX424" t="str">
        <f t="shared" si="355"/>
        <v>Minőségmenedzsment II. (403, web)</v>
      </c>
      <c r="AY424" s="2">
        <v>307</v>
      </c>
      <c r="AZ424" s="2">
        <v>3</v>
      </c>
      <c r="BA424" s="18">
        <f>VLOOKUP(AY424,segéd!$F$9:$G$38,2,FALSE)</f>
        <v>46088</v>
      </c>
      <c r="BB424" s="2" t="str">
        <f>VLOOKUP(AZ424,segéd!$F$1:$G$7,2,FALSE)</f>
        <v>11.30-13.00</v>
      </c>
      <c r="BC424" t="s">
        <v>402</v>
      </c>
      <c r="BD424" s="20" t="s">
        <v>304</v>
      </c>
      <c r="BE424" t="s">
        <v>164</v>
      </c>
      <c r="BG424" s="2">
        <v>403</v>
      </c>
      <c r="BH424" s="2" t="s">
        <v>66</v>
      </c>
      <c r="BI424" s="30" t="s">
        <v>1939</v>
      </c>
      <c r="BJ424" s="2">
        <f t="shared" si="356"/>
        <v>10</v>
      </c>
      <c r="BK424" s="2" t="str">
        <f>IF(BF424="","",VLOOKUP(BC424,segéd!O:P,2,FALSE))</f>
        <v/>
      </c>
      <c r="BL424" s="2">
        <f>IF(BG424="","",VLOOKUP(BC424,segéd!T:U,2,FALSE))</f>
        <v>10</v>
      </c>
      <c r="BM424" s="2"/>
      <c r="BN424" s="2"/>
      <c r="BO424" s="2"/>
      <c r="BP424" s="2"/>
      <c r="BQ424" s="2"/>
      <c r="BR424" s="2"/>
      <c r="BS424" s="2"/>
      <c r="BT424" s="2"/>
      <c r="BU424" s="2"/>
      <c r="CA424" s="2"/>
      <c r="CD424" s="2"/>
      <c r="CE424" s="2"/>
      <c r="CF424" s="19"/>
      <c r="CG424" s="2"/>
      <c r="CH424" s="2"/>
      <c r="CI424" s="2"/>
      <c r="CP424" s="2"/>
      <c r="CQ424" s="2"/>
      <c r="CR424" s="2"/>
      <c r="CS424" s="2"/>
      <c r="CU424" s="2"/>
      <c r="CV424" s="2"/>
      <c r="CY424" s="19">
        <v>13</v>
      </c>
    </row>
    <row r="425" spans="1:106" x14ac:dyDescent="0.3">
      <c r="A425" t="str">
        <f t="shared" si="306"/>
        <v>3073</v>
      </c>
      <c r="B425" t="str">
        <f t="shared" si="307"/>
        <v xml:space="preserve">Mobil robotika és robot biztonságt. (web) </v>
      </c>
      <c r="C425" t="str">
        <f t="shared" si="308"/>
        <v>2153073</v>
      </c>
      <c r="D425" t="str">
        <f t="shared" si="309"/>
        <v>Mobil robotika és robot biztonságt. (web) 34</v>
      </c>
      <c r="E425" t="str">
        <f t="shared" si="310"/>
        <v>Szilágyi Zoltán3073</v>
      </c>
      <c r="F425" s="24" t="str">
        <f t="shared" si="311"/>
        <v>Mobil robotika és robot biztonságt. (Tb. 215, web)</v>
      </c>
      <c r="G425" t="str">
        <f t="shared" si="312"/>
        <v/>
      </c>
      <c r="H425" t="str">
        <f t="shared" si="313"/>
        <v/>
      </c>
      <c r="I425" t="str">
        <f t="shared" si="314"/>
        <v/>
      </c>
      <c r="J425" t="str">
        <f t="shared" si="315"/>
        <v/>
      </c>
      <c r="K425" t="str">
        <f t="shared" si="316"/>
        <v/>
      </c>
      <c r="L425" t="str">
        <f t="shared" si="317"/>
        <v/>
      </c>
      <c r="M425" t="str">
        <f t="shared" si="318"/>
        <v/>
      </c>
      <c r="N425" t="str">
        <f t="shared" si="319"/>
        <v/>
      </c>
      <c r="O425" t="str">
        <f t="shared" si="320"/>
        <v/>
      </c>
      <c r="P425" t="str">
        <f t="shared" si="321"/>
        <v/>
      </c>
      <c r="Q425" t="str">
        <f t="shared" si="322"/>
        <v/>
      </c>
      <c r="R425" t="str">
        <f t="shared" si="323"/>
        <v/>
      </c>
      <c r="S425" t="str">
        <f t="shared" si="324"/>
        <v/>
      </c>
      <c r="T425" t="str">
        <f t="shared" si="325"/>
        <v/>
      </c>
      <c r="U425" t="str">
        <f t="shared" si="326"/>
        <v/>
      </c>
      <c r="V425" t="str">
        <f t="shared" si="327"/>
        <v/>
      </c>
      <c r="W425" t="str">
        <f t="shared" si="328"/>
        <v/>
      </c>
      <c r="X425" t="str">
        <f t="shared" si="329"/>
        <v/>
      </c>
      <c r="Y425" t="str">
        <f t="shared" si="330"/>
        <v>Mobil robotika és robot biztonságt. (, web)</v>
      </c>
      <c r="Z425" t="str">
        <f t="shared" si="331"/>
        <v/>
      </c>
      <c r="AA425" t="str">
        <f t="shared" si="332"/>
        <v/>
      </c>
      <c r="AB425" t="str">
        <f t="shared" si="333"/>
        <v/>
      </c>
      <c r="AC425" t="str">
        <f t="shared" si="334"/>
        <v/>
      </c>
      <c r="AD425" t="str">
        <f t="shared" si="335"/>
        <v/>
      </c>
      <c r="AE425" t="str">
        <f t="shared" si="336"/>
        <v/>
      </c>
      <c r="AF425" t="str">
        <f t="shared" si="337"/>
        <v/>
      </c>
      <c r="AG425" t="str">
        <f t="shared" si="338"/>
        <v/>
      </c>
      <c r="AH425" t="str">
        <f t="shared" si="339"/>
        <v/>
      </c>
      <c r="AI425" t="str">
        <f t="shared" si="340"/>
        <v/>
      </c>
      <c r="AJ425" t="str">
        <f t="shared" si="341"/>
        <v/>
      </c>
      <c r="AK425" t="str">
        <f t="shared" si="342"/>
        <v/>
      </c>
      <c r="AL425" t="str">
        <f t="shared" si="343"/>
        <v/>
      </c>
      <c r="AM425" t="str">
        <f t="shared" si="344"/>
        <v/>
      </c>
      <c r="AN425" t="str">
        <f t="shared" si="345"/>
        <v/>
      </c>
      <c r="AO425" t="str">
        <f t="shared" si="346"/>
        <v/>
      </c>
      <c r="AP425" t="str">
        <f t="shared" si="347"/>
        <v/>
      </c>
      <c r="AQ425" t="str">
        <f t="shared" si="348"/>
        <v/>
      </c>
      <c r="AR425" t="str">
        <f t="shared" si="349"/>
        <v/>
      </c>
      <c r="AS425" t="str">
        <f t="shared" si="350"/>
        <v/>
      </c>
      <c r="AT425" t="str">
        <f t="shared" si="351"/>
        <v/>
      </c>
      <c r="AU425" t="str">
        <f t="shared" si="352"/>
        <v/>
      </c>
      <c r="AV425" t="str">
        <f t="shared" si="353"/>
        <v/>
      </c>
      <c r="AW425" t="str">
        <f t="shared" si="354"/>
        <v>3073</v>
      </c>
      <c r="AX425" t="str">
        <f t="shared" si="355"/>
        <v>Mobil robotika és robot biztonságt. (215, web)</v>
      </c>
      <c r="AY425" s="2">
        <v>307</v>
      </c>
      <c r="AZ425" s="2">
        <v>3</v>
      </c>
      <c r="BA425" s="18">
        <f>VLOOKUP(AY425,segéd!$F$9:$G$38,2,FALSE)</f>
        <v>46088</v>
      </c>
      <c r="BB425" s="2" t="str">
        <f>VLOOKUP(AZ425,segéd!$F$1:$G$7,2,FALSE)</f>
        <v>11.30-13.00</v>
      </c>
      <c r="BC425" t="s">
        <v>405</v>
      </c>
      <c r="BD425" t="s">
        <v>179</v>
      </c>
      <c r="BE425" t="s">
        <v>164</v>
      </c>
      <c r="BG425" s="2">
        <v>215</v>
      </c>
      <c r="BH425" s="2" t="s">
        <v>66</v>
      </c>
      <c r="BI425" s="30" t="s">
        <v>1940</v>
      </c>
      <c r="BJ425" s="2">
        <f t="shared" si="356"/>
        <v>34</v>
      </c>
      <c r="BK425" s="2" t="str">
        <f>IF(BF425="","",VLOOKUP(BC425,segéd!O:P,2,FALSE))</f>
        <v/>
      </c>
      <c r="BL425" s="2">
        <f>IF(BG425="","",VLOOKUP(BC425,segéd!T:U,2,FALSE))</f>
        <v>34</v>
      </c>
      <c r="BM425" s="2"/>
      <c r="BN425" s="2"/>
      <c r="BO425" s="2"/>
      <c r="BP425" s="2"/>
      <c r="BQ425" s="2"/>
      <c r="BR425" s="2"/>
      <c r="BS425" s="2"/>
      <c r="BT425" s="2"/>
      <c r="BU425" s="2"/>
      <c r="CA425" s="2"/>
      <c r="CD425" s="2"/>
      <c r="CE425" s="2"/>
      <c r="CF425" s="19"/>
      <c r="CG425" s="2"/>
      <c r="CP425" s="2"/>
      <c r="CQ425" s="2"/>
      <c r="CR425" s="2"/>
      <c r="CS425" s="2"/>
      <c r="CU425" s="2"/>
      <c r="CV425" s="2"/>
      <c r="DA425" s="19"/>
      <c r="DB425" s="2">
        <v>34</v>
      </c>
    </row>
    <row r="426" spans="1:106" x14ac:dyDescent="0.3">
      <c r="A426" t="str">
        <f t="shared" si="306"/>
        <v>3073</v>
      </c>
      <c r="B426" t="str">
        <f t="shared" si="307"/>
        <v xml:space="preserve">Műszaki diagnosztika I. (web) </v>
      </c>
      <c r="C426" t="str">
        <f t="shared" si="308"/>
        <v>4043073</v>
      </c>
      <c r="D426" t="str">
        <f t="shared" si="309"/>
        <v>Műszaki diagnosztika I. (web) 6</v>
      </c>
      <c r="E426" t="str">
        <f t="shared" si="310"/>
        <v>Janóczki Mihály3073</v>
      </c>
      <c r="F426" s="24" t="str">
        <f t="shared" si="311"/>
        <v>Műszaki diagnosztika I. (Tb. 404, web)</v>
      </c>
      <c r="G426" t="str">
        <f t="shared" si="312"/>
        <v/>
      </c>
      <c r="H426" t="str">
        <f t="shared" si="313"/>
        <v/>
      </c>
      <c r="I426" t="str">
        <f t="shared" si="314"/>
        <v/>
      </c>
      <c r="J426" t="str">
        <f t="shared" si="315"/>
        <v/>
      </c>
      <c r="K426" t="str">
        <f t="shared" si="316"/>
        <v/>
      </c>
      <c r="L426" t="str">
        <f t="shared" si="317"/>
        <v/>
      </c>
      <c r="M426" t="str">
        <f t="shared" si="318"/>
        <v/>
      </c>
      <c r="N426" t="str">
        <f t="shared" si="319"/>
        <v/>
      </c>
      <c r="O426" t="str">
        <f t="shared" si="320"/>
        <v/>
      </c>
      <c r="P426" t="str">
        <f t="shared" si="321"/>
        <v/>
      </c>
      <c r="Q426" t="str">
        <f t="shared" si="322"/>
        <v/>
      </c>
      <c r="R426" t="str">
        <f t="shared" si="323"/>
        <v/>
      </c>
      <c r="S426" t="str">
        <f t="shared" si="324"/>
        <v/>
      </c>
      <c r="T426" t="str">
        <f t="shared" si="325"/>
        <v/>
      </c>
      <c r="U426" t="str">
        <f t="shared" si="326"/>
        <v/>
      </c>
      <c r="V426" t="str">
        <f t="shared" si="327"/>
        <v/>
      </c>
      <c r="W426" t="str">
        <f t="shared" si="328"/>
        <v/>
      </c>
      <c r="X426" t="str">
        <f t="shared" si="329"/>
        <v/>
      </c>
      <c r="Y426" t="str">
        <f t="shared" si="330"/>
        <v>Műszaki diagnosztika I. (, web)</v>
      </c>
      <c r="Z426" t="str">
        <f t="shared" si="331"/>
        <v/>
      </c>
      <c r="AA426" t="str">
        <f t="shared" si="332"/>
        <v/>
      </c>
      <c r="AB426" t="str">
        <f t="shared" si="333"/>
        <v/>
      </c>
      <c r="AC426" t="str">
        <f t="shared" si="334"/>
        <v/>
      </c>
      <c r="AD426" t="str">
        <f t="shared" si="335"/>
        <v/>
      </c>
      <c r="AE426" t="str">
        <f t="shared" si="336"/>
        <v/>
      </c>
      <c r="AF426" t="str">
        <f t="shared" si="337"/>
        <v/>
      </c>
      <c r="AG426" t="str">
        <f t="shared" si="338"/>
        <v/>
      </c>
      <c r="AH426" t="str">
        <f t="shared" si="339"/>
        <v/>
      </c>
      <c r="AI426" t="str">
        <f t="shared" si="340"/>
        <v/>
      </c>
      <c r="AJ426" t="str">
        <f t="shared" si="341"/>
        <v/>
      </c>
      <c r="AK426" t="str">
        <f t="shared" si="342"/>
        <v/>
      </c>
      <c r="AL426" t="str">
        <f t="shared" si="343"/>
        <v/>
      </c>
      <c r="AM426" t="str">
        <f t="shared" si="344"/>
        <v/>
      </c>
      <c r="AN426" t="str">
        <f t="shared" si="345"/>
        <v/>
      </c>
      <c r="AO426" t="str">
        <f t="shared" si="346"/>
        <v/>
      </c>
      <c r="AP426" t="str">
        <f t="shared" si="347"/>
        <v/>
      </c>
      <c r="AQ426" t="str">
        <f t="shared" si="348"/>
        <v/>
      </c>
      <c r="AR426" t="str">
        <f t="shared" si="349"/>
        <v/>
      </c>
      <c r="AS426" t="str">
        <f t="shared" si="350"/>
        <v/>
      </c>
      <c r="AT426" t="str">
        <f t="shared" si="351"/>
        <v/>
      </c>
      <c r="AU426" t="str">
        <f t="shared" si="352"/>
        <v>3073</v>
      </c>
      <c r="AV426" t="str">
        <f t="shared" si="353"/>
        <v/>
      </c>
      <c r="AW426" t="str">
        <f t="shared" si="354"/>
        <v/>
      </c>
      <c r="AX426" t="str">
        <f t="shared" si="355"/>
        <v>Műszaki diagnosztika I. (404, web)</v>
      </c>
      <c r="AY426" s="2">
        <v>307</v>
      </c>
      <c r="AZ426" s="2">
        <v>3</v>
      </c>
      <c r="BA426" s="18">
        <f>VLOOKUP(AY426,segéd!$F$9:$G$38,2,FALSE)</f>
        <v>46088</v>
      </c>
      <c r="BB426" s="2" t="str">
        <f>VLOOKUP(AZ426,segéd!$F$1:$G$7,2,FALSE)</f>
        <v>11.30-13.00</v>
      </c>
      <c r="BC426" t="s">
        <v>408</v>
      </c>
      <c r="BD426" t="s">
        <v>2189</v>
      </c>
      <c r="BE426" t="s">
        <v>164</v>
      </c>
      <c r="BG426" s="2">
        <v>404</v>
      </c>
      <c r="BH426" s="2" t="s">
        <v>66</v>
      </c>
      <c r="BI426" s="30" t="s">
        <v>2015</v>
      </c>
      <c r="BJ426" s="2">
        <f t="shared" si="356"/>
        <v>6</v>
      </c>
      <c r="BK426" s="2" t="str">
        <f>IF(BF426="","",VLOOKUP(BC426,segéd!O:P,2,FALSE))</f>
        <v/>
      </c>
      <c r="BL426" s="2">
        <f>IF(BG426="","",VLOOKUP(BC426,segéd!T:U,2,FALSE))</f>
        <v>6</v>
      </c>
      <c r="BM426" s="2"/>
      <c r="BN426" s="2"/>
      <c r="BO426" s="2"/>
      <c r="BP426" s="2"/>
      <c r="BQ426" s="2"/>
      <c r="BR426" s="2"/>
      <c r="BS426" s="2"/>
      <c r="BT426" s="2"/>
      <c r="BU426" s="2"/>
      <c r="CA426" s="2"/>
      <c r="CD426" s="2"/>
      <c r="CE426" s="2"/>
      <c r="CF426" s="19"/>
      <c r="CG426" s="2"/>
      <c r="CP426" s="2"/>
      <c r="CQ426" s="2"/>
      <c r="CR426" s="2"/>
      <c r="CS426" s="2"/>
      <c r="CU426" s="2"/>
      <c r="CV426" s="2"/>
      <c r="CZ426" s="2">
        <v>9</v>
      </c>
      <c r="DA426" s="19"/>
    </row>
    <row r="427" spans="1:106" x14ac:dyDescent="0.3">
      <c r="A427" t="str">
        <f t="shared" si="306"/>
        <v>2143073</v>
      </c>
      <c r="B427" t="str">
        <f t="shared" si="307"/>
        <v>Ökológiai közgazdaságtan (web) 7</v>
      </c>
      <c r="C427" t="str">
        <f t="shared" si="308"/>
        <v>3073</v>
      </c>
      <c r="D427" t="str">
        <f t="shared" si="309"/>
        <v xml:space="preserve">Ökológiai közgazdaságtan (web) </v>
      </c>
      <c r="E427" t="str">
        <f t="shared" si="310"/>
        <v>Barócsi Zoltán3073</v>
      </c>
      <c r="F427" s="24" t="str">
        <f t="shared" si="311"/>
        <v>Ökológiai közgazdaságtan (Bp. 214, web)</v>
      </c>
      <c r="G427" t="str">
        <f t="shared" si="312"/>
        <v/>
      </c>
      <c r="H427" t="str">
        <f t="shared" si="313"/>
        <v/>
      </c>
      <c r="I427" t="str">
        <f t="shared" si="314"/>
        <v/>
      </c>
      <c r="J427" t="str">
        <f t="shared" si="315"/>
        <v/>
      </c>
      <c r="K427" t="str">
        <f t="shared" si="316"/>
        <v>3073</v>
      </c>
      <c r="L427" t="str">
        <f t="shared" si="317"/>
        <v/>
      </c>
      <c r="M427" t="str">
        <f t="shared" si="318"/>
        <v/>
      </c>
      <c r="N427" t="str">
        <f t="shared" si="319"/>
        <v/>
      </c>
      <c r="O427" t="str">
        <f t="shared" si="320"/>
        <v/>
      </c>
      <c r="P427" t="str">
        <f t="shared" si="321"/>
        <v/>
      </c>
      <c r="Q427" t="str">
        <f t="shared" si="322"/>
        <v/>
      </c>
      <c r="R427" t="str">
        <f t="shared" si="323"/>
        <v/>
      </c>
      <c r="S427" t="str">
        <f t="shared" si="324"/>
        <v/>
      </c>
      <c r="T427" t="str">
        <f t="shared" si="325"/>
        <v/>
      </c>
      <c r="U427" t="str">
        <f t="shared" si="326"/>
        <v/>
      </c>
      <c r="V427" t="str">
        <f t="shared" si="327"/>
        <v/>
      </c>
      <c r="W427" t="str">
        <f t="shared" si="328"/>
        <v/>
      </c>
      <c r="X427" t="str">
        <f t="shared" si="329"/>
        <v/>
      </c>
      <c r="Y427" t="str">
        <f t="shared" si="330"/>
        <v>Ökológiai közgazdaságtan (214, web)</v>
      </c>
      <c r="Z427" t="str">
        <f t="shared" si="331"/>
        <v/>
      </c>
      <c r="AA427" t="str">
        <f t="shared" si="332"/>
        <v/>
      </c>
      <c r="AB427" t="str">
        <f t="shared" si="333"/>
        <v/>
      </c>
      <c r="AC427" t="str">
        <f t="shared" si="334"/>
        <v/>
      </c>
      <c r="AD427" t="str">
        <f t="shared" si="335"/>
        <v/>
      </c>
      <c r="AE427" t="str">
        <f t="shared" si="336"/>
        <v/>
      </c>
      <c r="AF427" t="str">
        <f t="shared" si="337"/>
        <v/>
      </c>
      <c r="AG427" t="str">
        <f t="shared" si="338"/>
        <v/>
      </c>
      <c r="AH427" t="str">
        <f t="shared" si="339"/>
        <v/>
      </c>
      <c r="AI427" t="str">
        <f t="shared" si="340"/>
        <v/>
      </c>
      <c r="AJ427" t="str">
        <f t="shared" si="341"/>
        <v/>
      </c>
      <c r="AK427" t="str">
        <f t="shared" si="342"/>
        <v/>
      </c>
      <c r="AL427" t="str">
        <f t="shared" si="343"/>
        <v/>
      </c>
      <c r="AM427" t="str">
        <f t="shared" si="344"/>
        <v/>
      </c>
      <c r="AN427" t="str">
        <f t="shared" si="345"/>
        <v/>
      </c>
      <c r="AO427" t="str">
        <f t="shared" si="346"/>
        <v/>
      </c>
      <c r="AP427" t="str">
        <f t="shared" si="347"/>
        <v/>
      </c>
      <c r="AQ427" t="str">
        <f t="shared" si="348"/>
        <v/>
      </c>
      <c r="AR427" t="str">
        <f t="shared" si="349"/>
        <v/>
      </c>
      <c r="AS427" t="str">
        <f t="shared" si="350"/>
        <v/>
      </c>
      <c r="AT427" t="str">
        <f t="shared" si="351"/>
        <v/>
      </c>
      <c r="AU427" t="str">
        <f t="shared" si="352"/>
        <v/>
      </c>
      <c r="AV427" t="str">
        <f t="shared" si="353"/>
        <v/>
      </c>
      <c r="AW427" t="str">
        <f t="shared" si="354"/>
        <v/>
      </c>
      <c r="AX427" t="str">
        <f t="shared" si="355"/>
        <v>Ökológiai közgazdaságtan (, web)</v>
      </c>
      <c r="AY427" s="2">
        <v>307</v>
      </c>
      <c r="AZ427" s="2">
        <v>3</v>
      </c>
      <c r="BA427" s="18">
        <f>VLOOKUP(AY427,segéd!$F$9:$G$38,2,FALSE)</f>
        <v>46088</v>
      </c>
      <c r="BB427" s="2" t="str">
        <f>VLOOKUP(AZ427,segéd!$F$1:$G$7,2,FALSE)</f>
        <v>11.30-13.00</v>
      </c>
      <c r="BC427" s="20" t="s">
        <v>438</v>
      </c>
      <c r="BD427" t="s">
        <v>29</v>
      </c>
      <c r="BE427" s="20" t="s">
        <v>175</v>
      </c>
      <c r="BF427" s="19">
        <v>214</v>
      </c>
      <c r="BH427" s="19" t="s">
        <v>66</v>
      </c>
      <c r="BI427" s="30" t="s">
        <v>2014</v>
      </c>
      <c r="BJ427" s="2">
        <f t="shared" si="356"/>
        <v>7</v>
      </c>
      <c r="BK427" s="2">
        <f>IF(BF427="","",VLOOKUP(BC427,segéd!O:P,2,FALSE))</f>
        <v>7</v>
      </c>
      <c r="BL427" s="2" t="str">
        <f>IF(BG427="","",VLOOKUP(BC427,segéd!T:U,2,FALSE))</f>
        <v/>
      </c>
      <c r="BP427" s="2"/>
      <c r="BQ427" s="2">
        <v>9</v>
      </c>
      <c r="BR427" s="2"/>
      <c r="BW427" s="2"/>
      <c r="BX427" s="2"/>
      <c r="BY427" s="2"/>
      <c r="CD427" s="2"/>
      <c r="CH427" s="2"/>
      <c r="CN427" s="2"/>
      <c r="CP427" s="2"/>
      <c r="CR427" s="2"/>
      <c r="CS427" s="2"/>
      <c r="CU427" s="2"/>
      <c r="CV427" s="2"/>
    </row>
    <row r="428" spans="1:106" x14ac:dyDescent="0.3">
      <c r="A428" t="str">
        <f t="shared" si="306"/>
        <v>2023073</v>
      </c>
      <c r="B428" t="str">
        <f t="shared" si="307"/>
        <v>Prezentációs és karrt. tech. (Bp.-ről web) 19</v>
      </c>
      <c r="C428" t="str">
        <f t="shared" si="308"/>
        <v>2143073</v>
      </c>
      <c r="D428" t="str">
        <f t="shared" si="309"/>
        <v>Prezentációs és karrt. tech. (Bp.-ről web) 32</v>
      </c>
      <c r="E428" t="str">
        <f t="shared" si="310"/>
        <v>Gyalogos Norbert3073</v>
      </c>
      <c r="F428" s="24" t="str">
        <f t="shared" si="311"/>
        <v>Prezentációs és karrt. tech. (Bp. 202, Bp.-ről web)</v>
      </c>
      <c r="G428" t="str">
        <f t="shared" si="312"/>
        <v/>
      </c>
      <c r="H428" t="str">
        <f t="shared" si="313"/>
        <v/>
      </c>
      <c r="I428" t="str">
        <f t="shared" si="314"/>
        <v>3073</v>
      </c>
      <c r="J428" t="str">
        <f t="shared" si="315"/>
        <v/>
      </c>
      <c r="K428" t="str">
        <f t="shared" si="316"/>
        <v/>
      </c>
      <c r="L428" t="str">
        <f t="shared" si="317"/>
        <v/>
      </c>
      <c r="M428" t="str">
        <f t="shared" si="318"/>
        <v/>
      </c>
      <c r="N428" t="str">
        <f t="shared" si="319"/>
        <v/>
      </c>
      <c r="O428" t="str">
        <f t="shared" si="320"/>
        <v/>
      </c>
      <c r="P428" t="str">
        <f t="shared" si="321"/>
        <v/>
      </c>
      <c r="Q428" t="str">
        <f t="shared" si="322"/>
        <v/>
      </c>
      <c r="R428" t="str">
        <f t="shared" si="323"/>
        <v/>
      </c>
      <c r="S428" t="str">
        <f t="shared" si="324"/>
        <v/>
      </c>
      <c r="T428" t="str">
        <f t="shared" si="325"/>
        <v>3073</v>
      </c>
      <c r="U428" t="str">
        <f t="shared" si="326"/>
        <v>3073</v>
      </c>
      <c r="V428" t="str">
        <f t="shared" si="327"/>
        <v>3073</v>
      </c>
      <c r="W428" t="str">
        <f t="shared" si="328"/>
        <v>3073</v>
      </c>
      <c r="X428" t="str">
        <f t="shared" si="329"/>
        <v>3073</v>
      </c>
      <c r="Y428" t="str">
        <f t="shared" si="330"/>
        <v>Prezentációs és karrt. tech. (202, Bp.-ről web)</v>
      </c>
      <c r="Z428" t="str">
        <f t="shared" si="331"/>
        <v/>
      </c>
      <c r="AA428" t="str">
        <f t="shared" si="332"/>
        <v/>
      </c>
      <c r="AB428" t="str">
        <f t="shared" si="333"/>
        <v/>
      </c>
      <c r="AC428" t="str">
        <f t="shared" si="334"/>
        <v/>
      </c>
      <c r="AD428" t="str">
        <f t="shared" si="335"/>
        <v/>
      </c>
      <c r="AE428" t="str">
        <f t="shared" si="336"/>
        <v/>
      </c>
      <c r="AF428" t="str">
        <f t="shared" si="337"/>
        <v/>
      </c>
      <c r="AG428" t="str">
        <f t="shared" si="338"/>
        <v/>
      </c>
      <c r="AH428" t="str">
        <f t="shared" si="339"/>
        <v/>
      </c>
      <c r="AI428" t="str">
        <f t="shared" si="340"/>
        <v/>
      </c>
      <c r="AJ428" t="str">
        <f t="shared" si="341"/>
        <v/>
      </c>
      <c r="AK428" t="str">
        <f t="shared" si="342"/>
        <v/>
      </c>
      <c r="AL428" t="str">
        <f t="shared" si="343"/>
        <v/>
      </c>
      <c r="AM428" t="str">
        <f t="shared" si="344"/>
        <v>3073</v>
      </c>
      <c r="AN428" t="str">
        <f t="shared" si="345"/>
        <v>3073</v>
      </c>
      <c r="AO428" t="str">
        <f t="shared" si="346"/>
        <v>3073</v>
      </c>
      <c r="AP428" t="str">
        <f t="shared" si="347"/>
        <v>3073</v>
      </c>
      <c r="AQ428" t="str">
        <f t="shared" si="348"/>
        <v>3073</v>
      </c>
      <c r="AR428" t="str">
        <f t="shared" si="349"/>
        <v/>
      </c>
      <c r="AS428" t="str">
        <f t="shared" si="350"/>
        <v/>
      </c>
      <c r="AT428" t="str">
        <f t="shared" si="351"/>
        <v/>
      </c>
      <c r="AU428" t="str">
        <f t="shared" si="352"/>
        <v/>
      </c>
      <c r="AV428" t="str">
        <f t="shared" si="353"/>
        <v/>
      </c>
      <c r="AW428" t="str">
        <f t="shared" si="354"/>
        <v/>
      </c>
      <c r="AX428" t="str">
        <f t="shared" si="355"/>
        <v>Prezentációs és karrt. tech. (214, Bp.-ről web)</v>
      </c>
      <c r="AY428" s="2">
        <v>307</v>
      </c>
      <c r="AZ428" s="2">
        <v>3</v>
      </c>
      <c r="BA428" s="18">
        <f>VLOOKUP(AY428,segéd!$F$9:$G$38,2,FALSE)</f>
        <v>46088</v>
      </c>
      <c r="BB428" s="2" t="str">
        <f>VLOOKUP(AZ428,segéd!$F$1:$G$7,2,FALSE)</f>
        <v>11.30-13.00</v>
      </c>
      <c r="BC428" t="s">
        <v>116</v>
      </c>
      <c r="BD428" t="s">
        <v>432</v>
      </c>
      <c r="BE428" t="s">
        <v>169</v>
      </c>
      <c r="BF428" s="19">
        <v>202</v>
      </c>
      <c r="BG428" s="2">
        <v>214</v>
      </c>
      <c r="BH428" s="2" t="s">
        <v>75</v>
      </c>
      <c r="BI428" s="30" t="s">
        <v>1924</v>
      </c>
      <c r="BJ428" s="2">
        <f t="shared" si="356"/>
        <v>51</v>
      </c>
      <c r="BK428" s="2">
        <f>IF(BF428="","",VLOOKUP(BC428,segéd!O:P,2,FALSE))</f>
        <v>19</v>
      </c>
      <c r="BL428" s="2">
        <f>IF(BG428="","",VLOOKUP(BC428,segéd!T:U,2,FALSE))</f>
        <v>32</v>
      </c>
      <c r="BM428" s="2"/>
      <c r="BN428" s="2"/>
      <c r="BO428" s="2">
        <v>13</v>
      </c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>
        <v>6</v>
      </c>
      <c r="CA428" s="2">
        <v>4</v>
      </c>
      <c r="CB428" s="2">
        <v>3</v>
      </c>
      <c r="CC428" s="2">
        <v>4</v>
      </c>
      <c r="CD428" s="2">
        <v>2</v>
      </c>
      <c r="CH428" s="2"/>
      <c r="CI428" s="2"/>
      <c r="CJ428" s="2"/>
      <c r="CK428" s="2"/>
      <c r="CL428" s="2"/>
      <c r="CM428" s="2"/>
      <c r="CN428" s="2"/>
      <c r="CO428" s="2"/>
      <c r="CP428" s="2"/>
      <c r="CR428" s="2">
        <v>11</v>
      </c>
      <c r="CS428" s="2">
        <v>9</v>
      </c>
      <c r="CT428" s="2">
        <v>3</v>
      </c>
      <c r="CU428" s="2">
        <v>3</v>
      </c>
      <c r="CV428" s="2">
        <v>4</v>
      </c>
      <c r="CY428" s="2"/>
    </row>
    <row r="429" spans="1:106" x14ac:dyDescent="0.3">
      <c r="A429" t="str">
        <f t="shared" si="306"/>
        <v>3073</v>
      </c>
      <c r="B429" t="str">
        <f t="shared" si="307"/>
        <v xml:space="preserve">Robottechnika (web) </v>
      </c>
      <c r="C429" t="str">
        <f t="shared" si="308"/>
        <v>33073</v>
      </c>
      <c r="D429" t="str">
        <f t="shared" si="309"/>
        <v>Robottechnika (web) 10</v>
      </c>
      <c r="E429" t="str">
        <f t="shared" si="310"/>
        <v>Vavra Gábor3073</v>
      </c>
      <c r="F429" s="24" t="str">
        <f t="shared" si="311"/>
        <v>Robottechnika (Tb. 3, web)</v>
      </c>
      <c r="G429" t="str">
        <f t="shared" si="312"/>
        <v/>
      </c>
      <c r="H429" t="str">
        <f t="shared" si="313"/>
        <v/>
      </c>
      <c r="I429" t="str">
        <f t="shared" si="314"/>
        <v/>
      </c>
      <c r="J429" t="str">
        <f t="shared" si="315"/>
        <v/>
      </c>
      <c r="K429" t="str">
        <f t="shared" si="316"/>
        <v/>
      </c>
      <c r="L429" t="str">
        <f t="shared" si="317"/>
        <v/>
      </c>
      <c r="M429" t="str">
        <f t="shared" si="318"/>
        <v/>
      </c>
      <c r="N429" t="str">
        <f t="shared" si="319"/>
        <v/>
      </c>
      <c r="O429" t="str">
        <f t="shared" si="320"/>
        <v/>
      </c>
      <c r="P429" t="str">
        <f t="shared" si="321"/>
        <v/>
      </c>
      <c r="Q429" t="str">
        <f t="shared" si="322"/>
        <v/>
      </c>
      <c r="R429" t="str">
        <f t="shared" si="323"/>
        <v/>
      </c>
      <c r="S429" t="str">
        <f t="shared" si="324"/>
        <v/>
      </c>
      <c r="T429" t="str">
        <f t="shared" si="325"/>
        <v/>
      </c>
      <c r="U429" t="str">
        <f t="shared" si="326"/>
        <v/>
      </c>
      <c r="V429" t="str">
        <f t="shared" si="327"/>
        <v/>
      </c>
      <c r="W429" t="str">
        <f t="shared" si="328"/>
        <v/>
      </c>
      <c r="X429" t="str">
        <f t="shared" si="329"/>
        <v/>
      </c>
      <c r="Y429" t="str">
        <f t="shared" si="330"/>
        <v>Robottechnika (, web)</v>
      </c>
      <c r="Z429" t="str">
        <f t="shared" si="331"/>
        <v/>
      </c>
      <c r="AA429" t="str">
        <f t="shared" si="332"/>
        <v/>
      </c>
      <c r="AB429" t="str">
        <f t="shared" si="333"/>
        <v/>
      </c>
      <c r="AC429" t="str">
        <f t="shared" si="334"/>
        <v/>
      </c>
      <c r="AD429" t="str">
        <f t="shared" si="335"/>
        <v/>
      </c>
      <c r="AE429" t="str">
        <f t="shared" si="336"/>
        <v/>
      </c>
      <c r="AF429" t="str">
        <f t="shared" si="337"/>
        <v/>
      </c>
      <c r="AG429" t="str">
        <f t="shared" si="338"/>
        <v/>
      </c>
      <c r="AH429" t="str">
        <f t="shared" si="339"/>
        <v/>
      </c>
      <c r="AI429" t="str">
        <f t="shared" si="340"/>
        <v/>
      </c>
      <c r="AJ429" t="str">
        <f t="shared" si="341"/>
        <v/>
      </c>
      <c r="AK429" t="str">
        <f t="shared" si="342"/>
        <v/>
      </c>
      <c r="AL429" t="str">
        <f t="shared" si="343"/>
        <v/>
      </c>
      <c r="AM429" t="str">
        <f t="shared" si="344"/>
        <v/>
      </c>
      <c r="AN429" t="str">
        <f t="shared" si="345"/>
        <v/>
      </c>
      <c r="AO429" t="str">
        <f t="shared" si="346"/>
        <v/>
      </c>
      <c r="AP429" t="str">
        <f t="shared" si="347"/>
        <v/>
      </c>
      <c r="AQ429" t="str">
        <f t="shared" si="348"/>
        <v/>
      </c>
      <c r="AR429" t="str">
        <f t="shared" si="349"/>
        <v/>
      </c>
      <c r="AS429" t="str">
        <f t="shared" si="350"/>
        <v/>
      </c>
      <c r="AT429" t="str">
        <f t="shared" si="351"/>
        <v/>
      </c>
      <c r="AU429" t="str">
        <f t="shared" si="352"/>
        <v/>
      </c>
      <c r="AV429" t="str">
        <f t="shared" si="353"/>
        <v>3073</v>
      </c>
      <c r="AW429" t="str">
        <f t="shared" si="354"/>
        <v/>
      </c>
      <c r="AX429" t="str">
        <f t="shared" si="355"/>
        <v>Robottechnika (3, web)</v>
      </c>
      <c r="AY429" s="2">
        <v>307</v>
      </c>
      <c r="AZ429" s="2">
        <v>3</v>
      </c>
      <c r="BA429" s="18">
        <f>VLOOKUP(AY429,segéd!$F$9:$G$38,2,FALSE)</f>
        <v>46088</v>
      </c>
      <c r="BB429" s="2" t="str">
        <f>VLOOKUP(AZ429,segéd!$F$1:$G$7,2,FALSE)</f>
        <v>11.30-13.00</v>
      </c>
      <c r="BC429" t="s">
        <v>300</v>
      </c>
      <c r="BD429" s="20" t="s">
        <v>424</v>
      </c>
      <c r="BE429" t="s">
        <v>164</v>
      </c>
      <c r="BG429" s="2">
        <v>3</v>
      </c>
      <c r="BH429" s="2" t="s">
        <v>66</v>
      </c>
      <c r="BI429" s="30" t="s">
        <v>1951</v>
      </c>
      <c r="BJ429" s="2">
        <f t="shared" si="356"/>
        <v>10</v>
      </c>
      <c r="BK429" s="2" t="str">
        <f>IF(BF429="","",VLOOKUP(BC429,segéd!O:P,2,FALSE))</f>
        <v/>
      </c>
      <c r="BL429" s="2">
        <f>IF(BG429="","",VLOOKUP(BC429,segéd!T:U,2,FALSE))</f>
        <v>10</v>
      </c>
      <c r="BM429" s="2"/>
      <c r="BN429" s="2"/>
      <c r="BO429" s="2"/>
      <c r="BP429" s="2"/>
      <c r="BQ429" s="2"/>
      <c r="BR429" s="2"/>
      <c r="BS429" s="2"/>
      <c r="BT429" s="2"/>
      <c r="BU429" s="2"/>
      <c r="CA429" s="2"/>
      <c r="CD429" s="2"/>
      <c r="CE429" s="2"/>
      <c r="CF429" s="19"/>
      <c r="CG429" s="2"/>
      <c r="CP429" s="2"/>
      <c r="CR429" s="2"/>
      <c r="CS429" s="2"/>
      <c r="CU429" s="2"/>
      <c r="CV429" s="2"/>
      <c r="DA429" s="19">
        <v>13</v>
      </c>
    </row>
    <row r="430" spans="1:106" x14ac:dyDescent="0.3">
      <c r="A430" t="str">
        <f t="shared" si="306"/>
        <v>2063073</v>
      </c>
      <c r="B430" t="str">
        <f t="shared" si="307"/>
        <v>Vendéglátás szervezés, vezetés (web) 5</v>
      </c>
      <c r="C430" t="str">
        <f t="shared" si="308"/>
        <v>3073</v>
      </c>
      <c r="D430" t="str">
        <f t="shared" si="309"/>
        <v xml:space="preserve">Vendéglátás szervezés, vezetés (web) </v>
      </c>
      <c r="E430" t="str">
        <f t="shared" si="310"/>
        <v>Kárpáti-Daróczi Judit3073</v>
      </c>
      <c r="F430" s="24" t="str">
        <f t="shared" si="311"/>
        <v>Vendéglátás szervezés, vezetés (Bp. 206, web)</v>
      </c>
      <c r="G430" t="str">
        <f t="shared" si="312"/>
        <v/>
      </c>
      <c r="H430" t="str">
        <f t="shared" si="313"/>
        <v/>
      </c>
      <c r="I430" t="str">
        <f t="shared" si="314"/>
        <v/>
      </c>
      <c r="J430" t="str">
        <f t="shared" si="315"/>
        <v/>
      </c>
      <c r="K430" t="str">
        <f t="shared" si="316"/>
        <v/>
      </c>
      <c r="L430" t="str">
        <f t="shared" si="317"/>
        <v/>
      </c>
      <c r="M430" t="str">
        <f t="shared" si="318"/>
        <v/>
      </c>
      <c r="N430" t="str">
        <f t="shared" si="319"/>
        <v/>
      </c>
      <c r="O430" t="str">
        <f t="shared" si="320"/>
        <v/>
      </c>
      <c r="P430" t="str">
        <f t="shared" si="321"/>
        <v/>
      </c>
      <c r="Q430" t="str">
        <f t="shared" si="322"/>
        <v/>
      </c>
      <c r="R430" t="str">
        <f t="shared" si="323"/>
        <v/>
      </c>
      <c r="S430" t="str">
        <f t="shared" si="324"/>
        <v>3073</v>
      </c>
      <c r="T430" t="str">
        <f t="shared" si="325"/>
        <v/>
      </c>
      <c r="U430" t="str">
        <f t="shared" si="326"/>
        <v/>
      </c>
      <c r="V430" t="str">
        <f t="shared" si="327"/>
        <v/>
      </c>
      <c r="W430" t="str">
        <f t="shared" si="328"/>
        <v/>
      </c>
      <c r="X430" t="str">
        <f t="shared" si="329"/>
        <v/>
      </c>
      <c r="Y430" t="str">
        <f t="shared" si="330"/>
        <v>Vendéglátás szervezés, vezetés (206, web)</v>
      </c>
      <c r="Z430" t="str">
        <f t="shared" si="331"/>
        <v/>
      </c>
      <c r="AA430" t="str">
        <f t="shared" si="332"/>
        <v/>
      </c>
      <c r="AB430" t="str">
        <f t="shared" si="333"/>
        <v/>
      </c>
      <c r="AC430" t="str">
        <f t="shared" si="334"/>
        <v/>
      </c>
      <c r="AD430" t="str">
        <f t="shared" si="335"/>
        <v/>
      </c>
      <c r="AE430" t="str">
        <f t="shared" si="336"/>
        <v/>
      </c>
      <c r="AF430" t="str">
        <f t="shared" si="337"/>
        <v/>
      </c>
      <c r="AG430" t="str">
        <f t="shared" si="338"/>
        <v/>
      </c>
      <c r="AH430" t="str">
        <f t="shared" si="339"/>
        <v/>
      </c>
      <c r="AI430" t="str">
        <f t="shared" si="340"/>
        <v/>
      </c>
      <c r="AJ430" t="str">
        <f t="shared" si="341"/>
        <v/>
      </c>
      <c r="AK430" t="str">
        <f t="shared" si="342"/>
        <v/>
      </c>
      <c r="AL430" t="str">
        <f t="shared" si="343"/>
        <v/>
      </c>
      <c r="AM430" t="str">
        <f t="shared" si="344"/>
        <v/>
      </c>
      <c r="AN430" t="str">
        <f t="shared" si="345"/>
        <v/>
      </c>
      <c r="AO430" t="str">
        <f t="shared" si="346"/>
        <v/>
      </c>
      <c r="AP430" t="str">
        <f t="shared" si="347"/>
        <v/>
      </c>
      <c r="AQ430" t="str">
        <f t="shared" si="348"/>
        <v/>
      </c>
      <c r="AR430" t="str">
        <f t="shared" si="349"/>
        <v/>
      </c>
      <c r="AS430" t="str">
        <f t="shared" si="350"/>
        <v/>
      </c>
      <c r="AT430" t="str">
        <f t="shared" si="351"/>
        <v/>
      </c>
      <c r="AU430" t="str">
        <f t="shared" si="352"/>
        <v/>
      </c>
      <c r="AV430" t="str">
        <f t="shared" si="353"/>
        <v/>
      </c>
      <c r="AW430" t="str">
        <f t="shared" si="354"/>
        <v/>
      </c>
      <c r="AX430" t="str">
        <f t="shared" si="355"/>
        <v>Vendéglátás szervezés, vezetés (, web)</v>
      </c>
      <c r="AY430" s="2">
        <v>307</v>
      </c>
      <c r="AZ430" s="2">
        <v>3</v>
      </c>
      <c r="BA430" s="18">
        <f>VLOOKUP(AY430,segéd!$F$9:$G$38,2,FALSE)</f>
        <v>46088</v>
      </c>
      <c r="BB430" s="2" t="str">
        <f>VLOOKUP(AZ430,segéd!$F$1:$G$7,2,FALSE)</f>
        <v>11.30-13.00</v>
      </c>
      <c r="BC430" t="s">
        <v>392</v>
      </c>
      <c r="BD430" t="s">
        <v>265</v>
      </c>
      <c r="BE430" t="s">
        <v>165</v>
      </c>
      <c r="BF430" s="19">
        <v>206</v>
      </c>
      <c r="BH430" s="19" t="s">
        <v>66</v>
      </c>
      <c r="BI430" s="30" t="s">
        <v>1977</v>
      </c>
      <c r="BJ430" s="2">
        <f t="shared" si="356"/>
        <v>5</v>
      </c>
      <c r="BK430" s="2">
        <f>IF(BF430="","",VLOOKUP(BC430,segéd!O:P,2,FALSE))</f>
        <v>5</v>
      </c>
      <c r="BL430" s="2" t="str">
        <f>IF(BG430="","",VLOOKUP(BC430,segéd!T:U,2,FALSE))</f>
        <v/>
      </c>
      <c r="BP430" s="2"/>
      <c r="BQ430" s="2"/>
      <c r="BR430" s="2"/>
      <c r="BY430" s="19">
        <v>6</v>
      </c>
    </row>
    <row r="431" spans="1:106" x14ac:dyDescent="0.3">
      <c r="A431" t="str">
        <f t="shared" si="306"/>
        <v>3073</v>
      </c>
      <c r="B431" t="str">
        <f t="shared" si="307"/>
        <v xml:space="preserve">Vezetés, szervezés (web) </v>
      </c>
      <c r="C431" t="str">
        <f t="shared" si="308"/>
        <v>6013073</v>
      </c>
      <c r="D431" t="str">
        <f t="shared" si="309"/>
        <v>Vezetés, szervezés (web) 155</v>
      </c>
      <c r="E431" t="str">
        <f t="shared" si="310"/>
        <v>Krupánszki Kornél3073</v>
      </c>
      <c r="F431" s="24" t="str">
        <f t="shared" si="311"/>
        <v>Vezetés, szervezés (Tb. 601, web)</v>
      </c>
      <c r="G431" t="str">
        <f t="shared" si="312"/>
        <v/>
      </c>
      <c r="H431" t="str">
        <f t="shared" si="313"/>
        <v/>
      </c>
      <c r="I431" t="str">
        <f t="shared" si="314"/>
        <v/>
      </c>
      <c r="J431" t="str">
        <f t="shared" si="315"/>
        <v/>
      </c>
      <c r="K431" t="str">
        <f t="shared" si="316"/>
        <v/>
      </c>
      <c r="L431" t="str">
        <f t="shared" si="317"/>
        <v/>
      </c>
      <c r="M431" t="str">
        <f t="shared" si="318"/>
        <v/>
      </c>
      <c r="N431" t="str">
        <f t="shared" si="319"/>
        <v/>
      </c>
      <c r="O431" t="str">
        <f t="shared" si="320"/>
        <v/>
      </c>
      <c r="P431" t="str">
        <f t="shared" si="321"/>
        <v/>
      </c>
      <c r="Q431" t="str">
        <f t="shared" si="322"/>
        <v/>
      </c>
      <c r="R431" t="str">
        <f t="shared" si="323"/>
        <v/>
      </c>
      <c r="S431" t="str">
        <f t="shared" si="324"/>
        <v/>
      </c>
      <c r="T431" t="str">
        <f t="shared" si="325"/>
        <v/>
      </c>
      <c r="U431" t="str">
        <f t="shared" si="326"/>
        <v/>
      </c>
      <c r="V431" t="str">
        <f t="shared" si="327"/>
        <v/>
      </c>
      <c r="W431" t="str">
        <f t="shared" si="328"/>
        <v/>
      </c>
      <c r="X431" t="str">
        <f t="shared" si="329"/>
        <v/>
      </c>
      <c r="Y431" t="str">
        <f t="shared" si="330"/>
        <v>Vezetés, szervezés (, web)</v>
      </c>
      <c r="Z431" t="str">
        <f t="shared" si="331"/>
        <v>3073</v>
      </c>
      <c r="AA431" t="str">
        <f t="shared" si="332"/>
        <v/>
      </c>
      <c r="AB431" t="str">
        <f t="shared" si="333"/>
        <v/>
      </c>
      <c r="AC431" t="str">
        <f t="shared" si="334"/>
        <v/>
      </c>
      <c r="AD431" t="str">
        <f t="shared" si="335"/>
        <v/>
      </c>
      <c r="AE431" t="str">
        <f t="shared" si="336"/>
        <v/>
      </c>
      <c r="AF431" t="str">
        <f t="shared" si="337"/>
        <v/>
      </c>
      <c r="AG431" t="str">
        <f t="shared" si="338"/>
        <v/>
      </c>
      <c r="AH431" t="str">
        <f t="shared" si="339"/>
        <v/>
      </c>
      <c r="AI431" t="str">
        <f t="shared" si="340"/>
        <v/>
      </c>
      <c r="AJ431" t="str">
        <f t="shared" si="341"/>
        <v/>
      </c>
      <c r="AK431" t="str">
        <f t="shared" si="342"/>
        <v>3073</v>
      </c>
      <c r="AL431" t="str">
        <f t="shared" si="343"/>
        <v>3073</v>
      </c>
      <c r="AM431" t="str">
        <f t="shared" si="344"/>
        <v/>
      </c>
      <c r="AN431" t="str">
        <f t="shared" si="345"/>
        <v/>
      </c>
      <c r="AO431" t="str">
        <f t="shared" si="346"/>
        <v/>
      </c>
      <c r="AP431" t="str">
        <f t="shared" si="347"/>
        <v/>
      </c>
      <c r="AQ431" t="str">
        <f t="shared" si="348"/>
        <v/>
      </c>
      <c r="AR431" t="str">
        <f t="shared" si="349"/>
        <v/>
      </c>
      <c r="AS431" t="str">
        <f t="shared" si="350"/>
        <v/>
      </c>
      <c r="AT431" t="str">
        <f t="shared" si="351"/>
        <v/>
      </c>
      <c r="AU431" t="str">
        <f t="shared" si="352"/>
        <v/>
      </c>
      <c r="AV431" t="str">
        <f t="shared" si="353"/>
        <v/>
      </c>
      <c r="AW431" t="str">
        <f t="shared" si="354"/>
        <v/>
      </c>
      <c r="AX431" t="str">
        <f t="shared" si="355"/>
        <v>Vezetés, szervezés (601, web)</v>
      </c>
      <c r="AY431" s="2">
        <v>307</v>
      </c>
      <c r="AZ431" s="2">
        <v>3</v>
      </c>
      <c r="BA431" s="18">
        <f>VLOOKUP(AY431,segéd!$F$9:$G$38,2,FALSE)</f>
        <v>46088</v>
      </c>
      <c r="BB431" s="2" t="str">
        <f>VLOOKUP(AZ431,segéd!$F$1:$G$7,2,FALSE)</f>
        <v>11.30-13.00</v>
      </c>
      <c r="BC431" t="s">
        <v>65</v>
      </c>
      <c r="BD431" s="20" t="s">
        <v>428</v>
      </c>
      <c r="BE431" t="s">
        <v>164</v>
      </c>
      <c r="BG431" s="2">
        <v>601</v>
      </c>
      <c r="BH431" s="2" t="s">
        <v>66</v>
      </c>
      <c r="BI431" s="30" t="s">
        <v>2044</v>
      </c>
      <c r="BJ431" s="2">
        <f t="shared" si="356"/>
        <v>155</v>
      </c>
      <c r="BK431" s="2" t="str">
        <f>IF(BF431="","",VLOOKUP(BC431,segéd!O:P,2,FALSE))</f>
        <v/>
      </c>
      <c r="BL431" s="2">
        <f>IF(BG431="","",VLOOKUP(BC431,segéd!T:U,2,FALSE))</f>
        <v>155</v>
      </c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>
        <v>74</v>
      </c>
      <c r="CG431" s="2"/>
      <c r="CH431" s="2"/>
      <c r="CI431" s="2"/>
      <c r="CJ431" s="2"/>
      <c r="CK431" s="2"/>
      <c r="CL431" s="2"/>
      <c r="CM431" s="2"/>
      <c r="CN431" s="2"/>
      <c r="CO431" s="2"/>
      <c r="CP431" s="2">
        <v>52</v>
      </c>
      <c r="CQ431" s="2">
        <v>59</v>
      </c>
      <c r="CR431" s="2"/>
      <c r="CS431" s="2"/>
      <c r="CT431" s="2"/>
      <c r="CU431" s="2"/>
      <c r="CV431" s="2"/>
      <c r="CY431" s="2"/>
    </row>
    <row r="432" spans="1:106" x14ac:dyDescent="0.3">
      <c r="A432" t="str">
        <f t="shared" si="306"/>
        <v>2073074</v>
      </c>
      <c r="B432" t="str">
        <f t="shared" si="307"/>
        <v>Alkalmazott informatika (gépterem, web) 44</v>
      </c>
      <c r="C432" t="str">
        <f t="shared" si="308"/>
        <v>3074</v>
      </c>
      <c r="D432" t="str">
        <f t="shared" si="309"/>
        <v xml:space="preserve">Alkalmazott informatika (gépterem, web) </v>
      </c>
      <c r="E432" t="str">
        <f t="shared" si="310"/>
        <v>Szabó Tünde3074</v>
      </c>
      <c r="F432" s="24" t="str">
        <f t="shared" si="311"/>
        <v>Alkalmazott informatika (Bp. 207, gépterem, web)</v>
      </c>
      <c r="G432" t="str">
        <f t="shared" si="312"/>
        <v/>
      </c>
      <c r="H432" t="str">
        <f t="shared" si="313"/>
        <v/>
      </c>
      <c r="I432" t="str">
        <f t="shared" si="314"/>
        <v/>
      </c>
      <c r="J432" t="str">
        <f t="shared" si="315"/>
        <v/>
      </c>
      <c r="K432" t="str">
        <f t="shared" si="316"/>
        <v/>
      </c>
      <c r="L432" t="str">
        <f t="shared" si="317"/>
        <v/>
      </c>
      <c r="M432" t="str">
        <f t="shared" si="318"/>
        <v>3074</v>
      </c>
      <c r="N432" t="str">
        <f t="shared" si="319"/>
        <v>3074</v>
      </c>
      <c r="O432" t="str">
        <f t="shared" si="320"/>
        <v>3074</v>
      </c>
      <c r="P432" t="str">
        <f t="shared" si="321"/>
        <v>3074</v>
      </c>
      <c r="Q432" t="str">
        <f t="shared" si="322"/>
        <v>3074</v>
      </c>
      <c r="R432" t="str">
        <f t="shared" si="323"/>
        <v>3074</v>
      </c>
      <c r="S432" t="str">
        <f t="shared" si="324"/>
        <v/>
      </c>
      <c r="T432" t="str">
        <f t="shared" si="325"/>
        <v/>
      </c>
      <c r="U432" t="str">
        <f t="shared" si="326"/>
        <v/>
      </c>
      <c r="V432" t="str">
        <f t="shared" si="327"/>
        <v/>
      </c>
      <c r="W432" t="str">
        <f t="shared" si="328"/>
        <v/>
      </c>
      <c r="X432" t="str">
        <f t="shared" si="329"/>
        <v/>
      </c>
      <c r="Y432" t="str">
        <f t="shared" si="330"/>
        <v>Alkalmazott informatika (207, gépterem, web)</v>
      </c>
      <c r="Z432" t="str">
        <f t="shared" si="331"/>
        <v/>
      </c>
      <c r="AA432" t="str">
        <f t="shared" si="332"/>
        <v/>
      </c>
      <c r="AB432" t="str">
        <f t="shared" si="333"/>
        <v/>
      </c>
      <c r="AC432" t="str">
        <f t="shared" si="334"/>
        <v/>
      </c>
      <c r="AD432" t="str">
        <f t="shared" si="335"/>
        <v/>
      </c>
      <c r="AE432" t="str">
        <f t="shared" si="336"/>
        <v/>
      </c>
      <c r="AF432" t="str">
        <f t="shared" si="337"/>
        <v/>
      </c>
      <c r="AG432" t="str">
        <f t="shared" si="338"/>
        <v/>
      </c>
      <c r="AH432" t="str">
        <f t="shared" si="339"/>
        <v/>
      </c>
      <c r="AI432" t="str">
        <f t="shared" si="340"/>
        <v/>
      </c>
      <c r="AJ432" t="str">
        <f t="shared" si="341"/>
        <v/>
      </c>
      <c r="AK432" t="str">
        <f t="shared" si="342"/>
        <v/>
      </c>
      <c r="AL432" t="str">
        <f t="shared" si="343"/>
        <v/>
      </c>
      <c r="AM432" t="str">
        <f t="shared" si="344"/>
        <v/>
      </c>
      <c r="AN432" t="str">
        <f t="shared" si="345"/>
        <v/>
      </c>
      <c r="AO432" t="str">
        <f t="shared" si="346"/>
        <v/>
      </c>
      <c r="AP432" t="str">
        <f t="shared" si="347"/>
        <v/>
      </c>
      <c r="AQ432" t="str">
        <f t="shared" si="348"/>
        <v/>
      </c>
      <c r="AR432" t="str">
        <f t="shared" si="349"/>
        <v/>
      </c>
      <c r="AS432" t="str">
        <f t="shared" si="350"/>
        <v/>
      </c>
      <c r="AT432" t="str">
        <f t="shared" si="351"/>
        <v/>
      </c>
      <c r="AU432" t="str">
        <f t="shared" si="352"/>
        <v/>
      </c>
      <c r="AV432" t="str">
        <f t="shared" si="353"/>
        <v/>
      </c>
      <c r="AW432" t="str">
        <f t="shared" si="354"/>
        <v/>
      </c>
      <c r="AX432" t="str">
        <f t="shared" si="355"/>
        <v>Alkalmazott informatika (, gépterem, web)</v>
      </c>
      <c r="AY432" s="2">
        <v>307</v>
      </c>
      <c r="AZ432" s="2">
        <v>4</v>
      </c>
      <c r="BA432" s="18">
        <f>VLOOKUP(AY432,segéd!$F$9:$G$38,2,FALSE)</f>
        <v>46088</v>
      </c>
      <c r="BB432" s="2" t="str">
        <f>VLOOKUP(AZ432,segéd!$F$1:$G$7,2,FALSE)</f>
        <v>13.30-15.00</v>
      </c>
      <c r="BC432" t="s">
        <v>23</v>
      </c>
      <c r="BD432" t="s">
        <v>425</v>
      </c>
      <c r="BE432" t="s">
        <v>165</v>
      </c>
      <c r="BF432" s="19">
        <v>207</v>
      </c>
      <c r="BH432" s="19" t="s">
        <v>220</v>
      </c>
      <c r="BI432" s="30" t="s">
        <v>2033</v>
      </c>
      <c r="BJ432" s="2">
        <f t="shared" si="356"/>
        <v>44</v>
      </c>
      <c r="BK432" s="2">
        <f>IF(BF432="","",VLOOKUP(BC432,segéd!O:P,2,FALSE))</f>
        <v>44</v>
      </c>
      <c r="BL432" s="2" t="str">
        <f>IF(BG432="","",VLOOKUP(BC432,segéd!T:U,2,FALSE))</f>
        <v/>
      </c>
      <c r="BM432" s="2"/>
      <c r="BN432" s="2"/>
      <c r="BO432" s="2"/>
      <c r="BP432" s="2"/>
      <c r="BQ432" s="2"/>
      <c r="BR432" s="2"/>
      <c r="BS432" s="2">
        <v>6</v>
      </c>
      <c r="BT432" s="2">
        <v>6</v>
      </c>
      <c r="BU432" s="2">
        <v>9</v>
      </c>
      <c r="BV432" s="2">
        <v>6</v>
      </c>
      <c r="BW432" s="2">
        <v>13</v>
      </c>
      <c r="BX432" s="2">
        <v>2</v>
      </c>
      <c r="BY432" s="2"/>
      <c r="BZ432" s="2"/>
      <c r="CA432" s="2"/>
      <c r="CB432" s="2"/>
      <c r="CC432" s="2"/>
      <c r="CD432" s="2"/>
      <c r="CH432" s="2"/>
      <c r="CI432" s="2"/>
      <c r="CJ432" s="2"/>
      <c r="CK432" s="2"/>
      <c r="CL432" s="2"/>
      <c r="CM432" s="2"/>
      <c r="CN432" s="2"/>
      <c r="CO432" s="2"/>
      <c r="CP432" s="2"/>
      <c r="CR432" s="2"/>
      <c r="CS432" s="2"/>
      <c r="CT432" s="2"/>
      <c r="CU432" s="2"/>
      <c r="CV432" s="2"/>
      <c r="CY432" s="2"/>
    </row>
    <row r="433" spans="1:106" x14ac:dyDescent="0.3">
      <c r="A433" t="str">
        <f t="shared" si="306"/>
        <v>3074</v>
      </c>
      <c r="B433" t="str">
        <f t="shared" si="307"/>
        <v xml:space="preserve">Angol gazdasági szaknyelv II., 1. csop. </v>
      </c>
      <c r="C433" t="str">
        <f t="shared" si="308"/>
        <v>4083074</v>
      </c>
      <c r="D433" t="str">
        <f t="shared" si="309"/>
        <v>Angol gazdasági szaknyelv II., 1. csop. 17</v>
      </c>
      <c r="E433" t="str">
        <f t="shared" si="310"/>
        <v>Nagy Mónika3074</v>
      </c>
      <c r="F433" s="24" t="str">
        <f t="shared" si="311"/>
        <v>Angol gazdasági szaknyelv II., 1. csop. (Tb. 408)</v>
      </c>
      <c r="G433" t="str">
        <f t="shared" si="312"/>
        <v/>
      </c>
      <c r="H433" t="str">
        <f t="shared" si="313"/>
        <v/>
      </c>
      <c r="I433" t="str">
        <f t="shared" si="314"/>
        <v/>
      </c>
      <c r="J433" t="str">
        <f t="shared" si="315"/>
        <v/>
      </c>
      <c r="K433" t="str">
        <f t="shared" si="316"/>
        <v/>
      </c>
      <c r="L433" t="str">
        <f t="shared" si="317"/>
        <v/>
      </c>
      <c r="M433" t="str">
        <f t="shared" si="318"/>
        <v/>
      </c>
      <c r="N433" t="str">
        <f t="shared" si="319"/>
        <v/>
      </c>
      <c r="O433" t="str">
        <f t="shared" si="320"/>
        <v/>
      </c>
      <c r="P433" t="str">
        <f t="shared" si="321"/>
        <v/>
      </c>
      <c r="Q433" t="str">
        <f t="shared" si="322"/>
        <v/>
      </c>
      <c r="R433" t="str">
        <f t="shared" si="323"/>
        <v/>
      </c>
      <c r="S433" t="str">
        <f t="shared" si="324"/>
        <v/>
      </c>
      <c r="T433" t="str">
        <f t="shared" si="325"/>
        <v/>
      </c>
      <c r="U433" t="str">
        <f t="shared" si="326"/>
        <v/>
      </c>
      <c r="V433" t="str">
        <f t="shared" si="327"/>
        <v/>
      </c>
      <c r="W433" t="str">
        <f t="shared" si="328"/>
        <v/>
      </c>
      <c r="X433" t="str">
        <f t="shared" si="329"/>
        <v/>
      </c>
      <c r="Y433" t="str">
        <f t="shared" si="330"/>
        <v>Angol gazdasági szaknyelv II., 1. csop. ()</v>
      </c>
      <c r="Z433" t="str">
        <f t="shared" si="331"/>
        <v>3074</v>
      </c>
      <c r="AA433" t="str">
        <f t="shared" si="332"/>
        <v/>
      </c>
      <c r="AB433" t="str">
        <f t="shared" si="333"/>
        <v/>
      </c>
      <c r="AC433" t="str">
        <f t="shared" si="334"/>
        <v/>
      </c>
      <c r="AD433" t="str">
        <f t="shared" si="335"/>
        <v/>
      </c>
      <c r="AE433" t="str">
        <f t="shared" si="336"/>
        <v/>
      </c>
      <c r="AF433" t="str">
        <f t="shared" si="337"/>
        <v/>
      </c>
      <c r="AG433" t="str">
        <f t="shared" si="338"/>
        <v/>
      </c>
      <c r="AH433" t="str">
        <f t="shared" si="339"/>
        <v/>
      </c>
      <c r="AI433" t="str">
        <f t="shared" si="340"/>
        <v/>
      </c>
      <c r="AJ433" t="str">
        <f t="shared" si="341"/>
        <v/>
      </c>
      <c r="AK433" t="str">
        <f t="shared" si="342"/>
        <v/>
      </c>
      <c r="AL433" t="str">
        <f t="shared" si="343"/>
        <v/>
      </c>
      <c r="AM433" t="str">
        <f t="shared" si="344"/>
        <v/>
      </c>
      <c r="AN433" t="str">
        <f t="shared" si="345"/>
        <v/>
      </c>
      <c r="AO433" t="str">
        <f t="shared" si="346"/>
        <v/>
      </c>
      <c r="AP433" t="str">
        <f t="shared" si="347"/>
        <v/>
      </c>
      <c r="AQ433" t="str">
        <f t="shared" si="348"/>
        <v/>
      </c>
      <c r="AR433" t="str">
        <f t="shared" si="349"/>
        <v/>
      </c>
      <c r="AS433" t="str">
        <f t="shared" si="350"/>
        <v/>
      </c>
      <c r="AT433" t="str">
        <f t="shared" si="351"/>
        <v/>
      </c>
      <c r="AU433" t="str">
        <f t="shared" si="352"/>
        <v/>
      </c>
      <c r="AV433" t="str">
        <f t="shared" si="353"/>
        <v/>
      </c>
      <c r="AW433" t="str">
        <f t="shared" si="354"/>
        <v/>
      </c>
      <c r="AX433" t="str">
        <f t="shared" si="355"/>
        <v>Angol gazdasági szaknyelv II., 1. csop. (408)</v>
      </c>
      <c r="AY433" s="2">
        <v>307</v>
      </c>
      <c r="AZ433" s="2">
        <v>4</v>
      </c>
      <c r="BA433" s="18">
        <f>VLOOKUP(AY433,segéd!$F$9:$G$38,2,FALSE)</f>
        <v>46088</v>
      </c>
      <c r="BB433" s="2" t="str">
        <f>VLOOKUP(AZ433,segéd!$F$1:$G$7,2,FALSE)</f>
        <v>13.30-15.00</v>
      </c>
      <c r="BC433" t="s">
        <v>252</v>
      </c>
      <c r="BD433" t="s">
        <v>441</v>
      </c>
      <c r="BE433" t="s">
        <v>164</v>
      </c>
      <c r="BG433" s="2">
        <v>408</v>
      </c>
      <c r="BJ433" s="2">
        <f t="shared" si="356"/>
        <v>17</v>
      </c>
      <c r="BK433" s="2" t="str">
        <f>IF(BF433="","",VLOOKUP(BC433,segéd!O:P,2,FALSE))</f>
        <v/>
      </c>
      <c r="BL433" s="2">
        <f>IF(BG433="","",VLOOKUP(BC433,segéd!T:U,2,FALSE))</f>
        <v>17</v>
      </c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>
        <v>17</v>
      </c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Y433" s="2"/>
    </row>
    <row r="434" spans="1:106" x14ac:dyDescent="0.3">
      <c r="A434" t="str">
        <f t="shared" si="306"/>
        <v>3074</v>
      </c>
      <c r="B434" t="str">
        <f t="shared" si="307"/>
        <v xml:space="preserve">Angol gazdasági szaknyelv II., 2. csop. </v>
      </c>
      <c r="C434" t="str">
        <f t="shared" si="308"/>
        <v>2133074</v>
      </c>
      <c r="D434" t="str">
        <f t="shared" si="309"/>
        <v>Angol gazdasági szaknyelv II., 2. csop. 18</v>
      </c>
      <c r="E434" t="str">
        <f t="shared" si="310"/>
        <v>Szabó Zsófia3074</v>
      </c>
      <c r="F434" s="24" t="str">
        <f t="shared" si="311"/>
        <v>Angol gazdasági szaknyelv II., 2. csop. (Tb. 213)</v>
      </c>
      <c r="G434" t="str">
        <f t="shared" si="312"/>
        <v/>
      </c>
      <c r="H434" t="str">
        <f t="shared" si="313"/>
        <v/>
      </c>
      <c r="I434" t="str">
        <f t="shared" si="314"/>
        <v/>
      </c>
      <c r="J434" t="str">
        <f t="shared" si="315"/>
        <v/>
      </c>
      <c r="K434" t="str">
        <f t="shared" si="316"/>
        <v/>
      </c>
      <c r="L434" t="str">
        <f t="shared" si="317"/>
        <v/>
      </c>
      <c r="M434" t="str">
        <f t="shared" si="318"/>
        <v/>
      </c>
      <c r="N434" t="str">
        <f t="shared" si="319"/>
        <v/>
      </c>
      <c r="O434" t="str">
        <f t="shared" si="320"/>
        <v/>
      </c>
      <c r="P434" t="str">
        <f t="shared" si="321"/>
        <v/>
      </c>
      <c r="Q434" t="str">
        <f t="shared" si="322"/>
        <v/>
      </c>
      <c r="R434" t="str">
        <f t="shared" si="323"/>
        <v/>
      </c>
      <c r="S434" t="str">
        <f t="shared" si="324"/>
        <v/>
      </c>
      <c r="T434" t="str">
        <f t="shared" si="325"/>
        <v/>
      </c>
      <c r="U434" t="str">
        <f t="shared" si="326"/>
        <v/>
      </c>
      <c r="V434" t="str">
        <f t="shared" si="327"/>
        <v/>
      </c>
      <c r="W434" t="str">
        <f t="shared" si="328"/>
        <v/>
      </c>
      <c r="X434" t="str">
        <f t="shared" si="329"/>
        <v/>
      </c>
      <c r="Y434" t="str">
        <f t="shared" si="330"/>
        <v>Angol gazdasági szaknyelv II., 2. csop. ()</v>
      </c>
      <c r="Z434" t="str">
        <f t="shared" si="331"/>
        <v>3074</v>
      </c>
      <c r="AA434" t="str">
        <f t="shared" si="332"/>
        <v/>
      </c>
      <c r="AB434" t="str">
        <f t="shared" si="333"/>
        <v/>
      </c>
      <c r="AC434" t="str">
        <f t="shared" si="334"/>
        <v/>
      </c>
      <c r="AD434" t="str">
        <f t="shared" si="335"/>
        <v/>
      </c>
      <c r="AE434" t="str">
        <f t="shared" si="336"/>
        <v/>
      </c>
      <c r="AF434" t="str">
        <f t="shared" si="337"/>
        <v/>
      </c>
      <c r="AG434" t="str">
        <f t="shared" si="338"/>
        <v/>
      </c>
      <c r="AH434" t="str">
        <f t="shared" si="339"/>
        <v/>
      </c>
      <c r="AI434" t="str">
        <f t="shared" si="340"/>
        <v/>
      </c>
      <c r="AJ434" t="str">
        <f t="shared" si="341"/>
        <v/>
      </c>
      <c r="AK434" t="str">
        <f t="shared" si="342"/>
        <v/>
      </c>
      <c r="AL434" t="str">
        <f t="shared" si="343"/>
        <v/>
      </c>
      <c r="AM434" t="str">
        <f t="shared" si="344"/>
        <v/>
      </c>
      <c r="AN434" t="str">
        <f t="shared" si="345"/>
        <v/>
      </c>
      <c r="AO434" t="str">
        <f t="shared" si="346"/>
        <v/>
      </c>
      <c r="AP434" t="str">
        <f t="shared" si="347"/>
        <v/>
      </c>
      <c r="AQ434" t="str">
        <f t="shared" si="348"/>
        <v/>
      </c>
      <c r="AR434" t="str">
        <f t="shared" si="349"/>
        <v/>
      </c>
      <c r="AS434" t="str">
        <f t="shared" si="350"/>
        <v/>
      </c>
      <c r="AT434" t="str">
        <f t="shared" si="351"/>
        <v/>
      </c>
      <c r="AU434" t="str">
        <f t="shared" si="352"/>
        <v/>
      </c>
      <c r="AV434" t="str">
        <f t="shared" si="353"/>
        <v/>
      </c>
      <c r="AW434" t="str">
        <f t="shared" si="354"/>
        <v/>
      </c>
      <c r="AX434" t="str">
        <f t="shared" si="355"/>
        <v>Angol gazdasági szaknyelv II., 2. csop. (213)</v>
      </c>
      <c r="AY434" s="2">
        <v>307</v>
      </c>
      <c r="AZ434" s="2">
        <v>4</v>
      </c>
      <c r="BA434" s="18">
        <f>VLOOKUP(AY434,segéd!$F$9:$G$38,2,FALSE)</f>
        <v>46088</v>
      </c>
      <c r="BB434" s="2" t="str">
        <f>VLOOKUP(AZ434,segéd!$F$1:$G$7,2,FALSE)</f>
        <v>13.30-15.00</v>
      </c>
      <c r="BC434" t="s">
        <v>253</v>
      </c>
      <c r="BD434" t="s">
        <v>306</v>
      </c>
      <c r="BE434" t="s">
        <v>164</v>
      </c>
      <c r="BG434" s="2">
        <v>213</v>
      </c>
      <c r="BJ434" s="2">
        <f t="shared" si="356"/>
        <v>18</v>
      </c>
      <c r="BK434" s="2" t="str">
        <f>IF(BF434="","",VLOOKUP(BC434,segéd!O:P,2,FALSE))</f>
        <v/>
      </c>
      <c r="BL434" s="2">
        <f>IF(BG434="","",VLOOKUP(BC434,segéd!T:U,2,FALSE))</f>
        <v>18</v>
      </c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>
        <v>16</v>
      </c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Y434" s="2"/>
    </row>
    <row r="435" spans="1:106" x14ac:dyDescent="0.3">
      <c r="A435" t="str">
        <f t="shared" si="306"/>
        <v>2013074</v>
      </c>
      <c r="B435" t="str">
        <f t="shared" si="307"/>
        <v>Gazdasági matematika II. (web) 66</v>
      </c>
      <c r="C435" t="str">
        <f t="shared" si="308"/>
        <v>3074</v>
      </c>
      <c r="D435" t="str">
        <f t="shared" si="309"/>
        <v xml:space="preserve">Gazdasági matematika II. (web) </v>
      </c>
      <c r="E435" t="str">
        <f t="shared" si="310"/>
        <v>Kovács Gergely3074</v>
      </c>
      <c r="F435" s="24" t="str">
        <f t="shared" si="311"/>
        <v>Gazdasági matematika II. (Bp. 201, web)</v>
      </c>
      <c r="G435" t="str">
        <f t="shared" si="312"/>
        <v>3074</v>
      </c>
      <c r="H435" t="str">
        <f t="shared" si="313"/>
        <v>3074</v>
      </c>
      <c r="I435" t="str">
        <f t="shared" si="314"/>
        <v/>
      </c>
      <c r="J435" t="str">
        <f t="shared" si="315"/>
        <v/>
      </c>
      <c r="K435" t="str">
        <f t="shared" si="316"/>
        <v/>
      </c>
      <c r="L435" t="str">
        <f t="shared" si="317"/>
        <v/>
      </c>
      <c r="M435" t="str">
        <f t="shared" si="318"/>
        <v/>
      </c>
      <c r="N435" t="str">
        <f t="shared" si="319"/>
        <v/>
      </c>
      <c r="O435" t="str">
        <f t="shared" si="320"/>
        <v/>
      </c>
      <c r="P435" t="str">
        <f t="shared" si="321"/>
        <v/>
      </c>
      <c r="Q435" t="str">
        <f t="shared" si="322"/>
        <v/>
      </c>
      <c r="R435" t="str">
        <f t="shared" si="323"/>
        <v/>
      </c>
      <c r="S435" t="str">
        <f t="shared" si="324"/>
        <v/>
      </c>
      <c r="T435" t="str">
        <f t="shared" si="325"/>
        <v/>
      </c>
      <c r="U435" t="str">
        <f t="shared" si="326"/>
        <v/>
      </c>
      <c r="V435" t="str">
        <f t="shared" si="327"/>
        <v/>
      </c>
      <c r="W435" t="str">
        <f t="shared" si="328"/>
        <v/>
      </c>
      <c r="X435" t="str">
        <f t="shared" si="329"/>
        <v/>
      </c>
      <c r="Y435" t="str">
        <f t="shared" si="330"/>
        <v>Gazdasági matematika II. (201, web)</v>
      </c>
      <c r="Z435" t="str">
        <f t="shared" si="331"/>
        <v/>
      </c>
      <c r="AA435" t="str">
        <f t="shared" si="332"/>
        <v/>
      </c>
      <c r="AB435" t="str">
        <f t="shared" si="333"/>
        <v/>
      </c>
      <c r="AC435" t="str">
        <f t="shared" si="334"/>
        <v/>
      </c>
      <c r="AD435" t="str">
        <f t="shared" si="335"/>
        <v/>
      </c>
      <c r="AE435" t="str">
        <f t="shared" si="336"/>
        <v/>
      </c>
      <c r="AF435" t="str">
        <f t="shared" si="337"/>
        <v/>
      </c>
      <c r="AG435" t="str">
        <f t="shared" si="338"/>
        <v/>
      </c>
      <c r="AH435" t="str">
        <f t="shared" si="339"/>
        <v/>
      </c>
      <c r="AI435" t="str">
        <f t="shared" si="340"/>
        <v/>
      </c>
      <c r="AJ435" t="str">
        <f t="shared" si="341"/>
        <v/>
      </c>
      <c r="AK435" t="str">
        <f t="shared" si="342"/>
        <v/>
      </c>
      <c r="AL435" t="str">
        <f t="shared" si="343"/>
        <v/>
      </c>
      <c r="AM435" t="str">
        <f t="shared" si="344"/>
        <v/>
      </c>
      <c r="AN435" t="str">
        <f t="shared" si="345"/>
        <v/>
      </c>
      <c r="AO435" t="str">
        <f t="shared" si="346"/>
        <v/>
      </c>
      <c r="AP435" t="str">
        <f t="shared" si="347"/>
        <v/>
      </c>
      <c r="AQ435" t="str">
        <f t="shared" si="348"/>
        <v/>
      </c>
      <c r="AR435" t="str">
        <f t="shared" si="349"/>
        <v/>
      </c>
      <c r="AS435" t="str">
        <f t="shared" si="350"/>
        <v/>
      </c>
      <c r="AT435" t="str">
        <f t="shared" si="351"/>
        <v/>
      </c>
      <c r="AU435" t="str">
        <f t="shared" si="352"/>
        <v/>
      </c>
      <c r="AV435" t="str">
        <f t="shared" si="353"/>
        <v/>
      </c>
      <c r="AW435" t="str">
        <f t="shared" si="354"/>
        <v/>
      </c>
      <c r="AX435" t="str">
        <f t="shared" si="355"/>
        <v>Gazdasági matematika II. (, web)</v>
      </c>
      <c r="AY435" s="2">
        <v>307</v>
      </c>
      <c r="AZ435" s="2">
        <v>4</v>
      </c>
      <c r="BA435" s="18">
        <f>VLOOKUP(AY435,segéd!$F$9:$G$38,2,FALSE)</f>
        <v>46088</v>
      </c>
      <c r="BB435" s="2" t="str">
        <f>VLOOKUP(AZ435,segéd!$F$1:$G$7,2,FALSE)</f>
        <v>13.30-15.00</v>
      </c>
      <c r="BC435" t="s">
        <v>33</v>
      </c>
      <c r="BD435" t="s">
        <v>8</v>
      </c>
      <c r="BE435" t="s">
        <v>165</v>
      </c>
      <c r="BF435" s="19">
        <v>201</v>
      </c>
      <c r="BH435" s="2" t="s">
        <v>66</v>
      </c>
      <c r="BI435" s="30" t="s">
        <v>1935</v>
      </c>
      <c r="BJ435" s="2">
        <f t="shared" si="356"/>
        <v>66</v>
      </c>
      <c r="BK435" s="2">
        <f>IF(BF435="","",VLOOKUP(BC435,segéd!O:P,2,FALSE))</f>
        <v>66</v>
      </c>
      <c r="BL435" s="2" t="str">
        <f>IF(BG435="","",VLOOKUP(BC435,segéd!T:U,2,FALSE))</f>
        <v/>
      </c>
      <c r="BM435" s="2">
        <v>62</v>
      </c>
      <c r="BN435" s="2">
        <v>14</v>
      </c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Y435" s="2"/>
    </row>
    <row r="436" spans="1:106" x14ac:dyDescent="0.3">
      <c r="A436" t="str">
        <f t="shared" si="306"/>
        <v>3074</v>
      </c>
      <c r="B436" t="str">
        <f t="shared" si="307"/>
        <v xml:space="preserve">Gépgyártás technológia (web) </v>
      </c>
      <c r="C436" t="str">
        <f t="shared" si="308"/>
        <v>5013074</v>
      </c>
      <c r="D436" t="str">
        <f t="shared" si="309"/>
        <v>Gépgyártás technológia (web) 70</v>
      </c>
      <c r="E436" t="str">
        <f t="shared" si="310"/>
        <v>Szamosi Barna3074</v>
      </c>
      <c r="F436" s="24" t="str">
        <f t="shared" si="311"/>
        <v>Gépgyártás technológia (Tb. 501, web)</v>
      </c>
      <c r="G436" t="str">
        <f t="shared" si="312"/>
        <v/>
      </c>
      <c r="H436" t="str">
        <f t="shared" si="313"/>
        <v/>
      </c>
      <c r="I436" t="str">
        <f t="shared" si="314"/>
        <v/>
      </c>
      <c r="J436" t="str">
        <f t="shared" si="315"/>
        <v/>
      </c>
      <c r="K436" t="str">
        <f t="shared" si="316"/>
        <v/>
      </c>
      <c r="L436" t="str">
        <f t="shared" si="317"/>
        <v/>
      </c>
      <c r="M436" t="str">
        <f t="shared" si="318"/>
        <v/>
      </c>
      <c r="N436" t="str">
        <f t="shared" si="319"/>
        <v/>
      </c>
      <c r="O436" t="str">
        <f t="shared" si="320"/>
        <v/>
      </c>
      <c r="P436" t="str">
        <f t="shared" si="321"/>
        <v/>
      </c>
      <c r="Q436" t="str">
        <f t="shared" si="322"/>
        <v/>
      </c>
      <c r="R436" t="str">
        <f t="shared" si="323"/>
        <v/>
      </c>
      <c r="S436" t="str">
        <f t="shared" si="324"/>
        <v/>
      </c>
      <c r="T436" t="str">
        <f t="shared" si="325"/>
        <v/>
      </c>
      <c r="U436" t="str">
        <f t="shared" si="326"/>
        <v/>
      </c>
      <c r="V436" t="str">
        <f t="shared" si="327"/>
        <v/>
      </c>
      <c r="W436" t="str">
        <f t="shared" si="328"/>
        <v/>
      </c>
      <c r="X436" t="str">
        <f t="shared" si="329"/>
        <v/>
      </c>
      <c r="Y436" t="str">
        <f t="shared" si="330"/>
        <v>Gépgyártás technológia (, web)</v>
      </c>
      <c r="Z436" t="str">
        <f t="shared" si="331"/>
        <v/>
      </c>
      <c r="AA436" t="str">
        <f t="shared" si="332"/>
        <v>3074</v>
      </c>
      <c r="AB436" t="str">
        <f t="shared" si="333"/>
        <v>3074</v>
      </c>
      <c r="AC436" t="str">
        <f t="shared" si="334"/>
        <v>3074</v>
      </c>
      <c r="AD436" t="str">
        <f t="shared" si="335"/>
        <v/>
      </c>
      <c r="AE436" t="str">
        <f t="shared" si="336"/>
        <v/>
      </c>
      <c r="AF436" t="str">
        <f t="shared" si="337"/>
        <v/>
      </c>
      <c r="AG436" t="str">
        <f t="shared" si="338"/>
        <v/>
      </c>
      <c r="AH436" t="str">
        <f t="shared" si="339"/>
        <v/>
      </c>
      <c r="AI436" t="str">
        <f t="shared" si="340"/>
        <v/>
      </c>
      <c r="AJ436" t="str">
        <f t="shared" si="341"/>
        <v/>
      </c>
      <c r="AK436" t="str">
        <f t="shared" si="342"/>
        <v/>
      </c>
      <c r="AL436" t="str">
        <f t="shared" si="343"/>
        <v/>
      </c>
      <c r="AM436" t="str">
        <f t="shared" si="344"/>
        <v/>
      </c>
      <c r="AN436" t="str">
        <f t="shared" si="345"/>
        <v/>
      </c>
      <c r="AO436" t="str">
        <f t="shared" si="346"/>
        <v/>
      </c>
      <c r="AP436" t="str">
        <f t="shared" si="347"/>
        <v/>
      </c>
      <c r="AQ436" t="str">
        <f t="shared" si="348"/>
        <v/>
      </c>
      <c r="AR436" t="str">
        <f t="shared" si="349"/>
        <v/>
      </c>
      <c r="AS436" t="str">
        <f t="shared" si="350"/>
        <v/>
      </c>
      <c r="AT436" t="str">
        <f t="shared" si="351"/>
        <v/>
      </c>
      <c r="AU436" t="str">
        <f t="shared" si="352"/>
        <v/>
      </c>
      <c r="AV436" t="str">
        <f t="shared" si="353"/>
        <v/>
      </c>
      <c r="AW436" t="str">
        <f t="shared" si="354"/>
        <v/>
      </c>
      <c r="AX436" t="str">
        <f t="shared" si="355"/>
        <v>Gépgyártás technológia (501, web)</v>
      </c>
      <c r="AY436" s="2">
        <v>307</v>
      </c>
      <c r="AZ436" s="2">
        <v>4</v>
      </c>
      <c r="BA436" s="18">
        <f>VLOOKUP(AY436,segéd!$F$9:$G$38,2,FALSE)</f>
        <v>46088</v>
      </c>
      <c r="BB436" s="2" t="str">
        <f>VLOOKUP(AZ436,segéd!$F$1:$G$7,2,FALSE)</f>
        <v>13.30-15.00</v>
      </c>
      <c r="BC436" t="s">
        <v>80</v>
      </c>
      <c r="BD436" s="20" t="s">
        <v>304</v>
      </c>
      <c r="BE436" t="s">
        <v>166</v>
      </c>
      <c r="BG436" s="2">
        <v>501</v>
      </c>
      <c r="BH436" s="2" t="s">
        <v>66</v>
      </c>
      <c r="BI436" s="30" t="s">
        <v>1959</v>
      </c>
      <c r="BJ436" s="2">
        <f t="shared" si="356"/>
        <v>70</v>
      </c>
      <c r="BK436" s="2" t="str">
        <f>IF(BF436="","",VLOOKUP(BC436,segéd!O:P,2,FALSE))</f>
        <v/>
      </c>
      <c r="BL436" s="2">
        <f>IF(BG436="","",VLOOKUP(BC436,segéd!T:U,2,FALSE))</f>
        <v>70</v>
      </c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>
        <v>19</v>
      </c>
      <c r="CG436" s="2">
        <v>59</v>
      </c>
      <c r="CH436" s="2">
        <v>57</v>
      </c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Y436" s="2"/>
    </row>
    <row r="437" spans="1:106" x14ac:dyDescent="0.3">
      <c r="A437" t="str">
        <f t="shared" si="306"/>
        <v>2023074</v>
      </c>
      <c r="B437" t="str">
        <f t="shared" si="307"/>
        <v>Idegen nyelv II. 3</v>
      </c>
      <c r="C437" t="str">
        <f t="shared" si="308"/>
        <v>3074</v>
      </c>
      <c r="D437" t="str">
        <f t="shared" si="309"/>
        <v xml:space="preserve">Idegen nyelv II. </v>
      </c>
      <c r="E437" t="str">
        <f t="shared" si="310"/>
        <v>Ferencz-Antal Klára3074</v>
      </c>
      <c r="F437" s="24" t="str">
        <f t="shared" si="311"/>
        <v>Idegen nyelv II. (Bp. 202)</v>
      </c>
      <c r="G437" t="str">
        <f t="shared" si="312"/>
        <v/>
      </c>
      <c r="H437" t="str">
        <f t="shared" si="313"/>
        <v/>
      </c>
      <c r="I437" t="str">
        <f t="shared" si="314"/>
        <v>3074</v>
      </c>
      <c r="J437" t="str">
        <f t="shared" si="315"/>
        <v/>
      </c>
      <c r="K437" t="str">
        <f t="shared" si="316"/>
        <v/>
      </c>
      <c r="L437" t="str">
        <f t="shared" si="317"/>
        <v/>
      </c>
      <c r="M437" t="str">
        <f t="shared" si="318"/>
        <v/>
      </c>
      <c r="N437" t="str">
        <f t="shared" si="319"/>
        <v/>
      </c>
      <c r="O437" t="str">
        <f t="shared" si="320"/>
        <v/>
      </c>
      <c r="P437" t="str">
        <f t="shared" si="321"/>
        <v/>
      </c>
      <c r="Q437" t="str">
        <f t="shared" si="322"/>
        <v/>
      </c>
      <c r="R437" t="str">
        <f t="shared" si="323"/>
        <v/>
      </c>
      <c r="S437" t="str">
        <f t="shared" si="324"/>
        <v/>
      </c>
      <c r="T437" t="str">
        <f t="shared" si="325"/>
        <v/>
      </c>
      <c r="U437" t="str">
        <f t="shared" si="326"/>
        <v/>
      </c>
      <c r="V437" t="str">
        <f t="shared" si="327"/>
        <v/>
      </c>
      <c r="W437" t="str">
        <f t="shared" si="328"/>
        <v/>
      </c>
      <c r="X437" t="str">
        <f t="shared" si="329"/>
        <v/>
      </c>
      <c r="Y437" t="str">
        <f t="shared" si="330"/>
        <v>Idegen nyelv II. (202)</v>
      </c>
      <c r="Z437" t="str">
        <f t="shared" si="331"/>
        <v/>
      </c>
      <c r="AA437" t="str">
        <f t="shared" si="332"/>
        <v/>
      </c>
      <c r="AB437" t="str">
        <f t="shared" si="333"/>
        <v/>
      </c>
      <c r="AC437" t="str">
        <f t="shared" si="334"/>
        <v/>
      </c>
      <c r="AD437" t="str">
        <f t="shared" si="335"/>
        <v/>
      </c>
      <c r="AE437" t="str">
        <f t="shared" si="336"/>
        <v/>
      </c>
      <c r="AF437" t="str">
        <f t="shared" si="337"/>
        <v/>
      </c>
      <c r="AG437" t="str">
        <f t="shared" si="338"/>
        <v/>
      </c>
      <c r="AH437" t="str">
        <f t="shared" si="339"/>
        <v/>
      </c>
      <c r="AI437" t="str">
        <f t="shared" si="340"/>
        <v/>
      </c>
      <c r="AJ437" t="str">
        <f t="shared" si="341"/>
        <v/>
      </c>
      <c r="AK437" t="str">
        <f t="shared" si="342"/>
        <v/>
      </c>
      <c r="AL437" t="str">
        <f t="shared" si="343"/>
        <v/>
      </c>
      <c r="AM437" t="str">
        <f t="shared" si="344"/>
        <v/>
      </c>
      <c r="AN437" t="str">
        <f t="shared" si="345"/>
        <v/>
      </c>
      <c r="AO437" t="str">
        <f t="shared" si="346"/>
        <v/>
      </c>
      <c r="AP437" t="str">
        <f t="shared" si="347"/>
        <v/>
      </c>
      <c r="AQ437" t="str">
        <f t="shared" si="348"/>
        <v/>
      </c>
      <c r="AR437" t="str">
        <f t="shared" si="349"/>
        <v/>
      </c>
      <c r="AS437" t="str">
        <f t="shared" si="350"/>
        <v/>
      </c>
      <c r="AT437" t="str">
        <f t="shared" si="351"/>
        <v/>
      </c>
      <c r="AU437" t="str">
        <f t="shared" si="352"/>
        <v/>
      </c>
      <c r="AV437" t="str">
        <f t="shared" si="353"/>
        <v/>
      </c>
      <c r="AW437" t="str">
        <f t="shared" si="354"/>
        <v/>
      </c>
      <c r="AX437" t="str">
        <f t="shared" si="355"/>
        <v>Idegen nyelv II. ()</v>
      </c>
      <c r="AY437" s="2">
        <v>307</v>
      </c>
      <c r="AZ437" s="2">
        <v>4</v>
      </c>
      <c r="BA437" s="18">
        <f>VLOOKUP(AY437,segéd!$F$9:$G$38,2,FALSE)</f>
        <v>46088</v>
      </c>
      <c r="BB437" s="2" t="str">
        <f>VLOOKUP(AZ437,segéd!$F$1:$G$7,2,FALSE)</f>
        <v>13.30-15.00</v>
      </c>
      <c r="BC437" t="s">
        <v>319</v>
      </c>
      <c r="BD437" t="s">
        <v>309</v>
      </c>
      <c r="BE437" s="20" t="s">
        <v>409</v>
      </c>
      <c r="BF437" s="19">
        <v>202</v>
      </c>
      <c r="BH437" s="19"/>
      <c r="BJ437" s="2">
        <f t="shared" si="356"/>
        <v>3</v>
      </c>
      <c r="BK437" s="2">
        <f>IF(BF437="","",VLOOKUP(BC437,segéd!O:P,2,FALSE))</f>
        <v>3</v>
      </c>
      <c r="BL437" s="2" t="str">
        <f>IF(BG437="","",VLOOKUP(BC437,segéd!T:U,2,FALSE))</f>
        <v/>
      </c>
      <c r="BM437" s="2"/>
      <c r="BN437" s="2"/>
      <c r="BO437" s="2">
        <v>7</v>
      </c>
      <c r="BP437" s="2"/>
      <c r="BQ437" s="2"/>
      <c r="BR437" s="2"/>
      <c r="BS437" s="2"/>
      <c r="BT437" s="2"/>
      <c r="BU437" s="2"/>
      <c r="BW437" s="2"/>
      <c r="BX437" s="2"/>
      <c r="BY437" s="2"/>
      <c r="CD437" s="2"/>
      <c r="CH437" s="2"/>
      <c r="CK437" s="2"/>
      <c r="CN437" s="2"/>
      <c r="CP437" s="2"/>
      <c r="CR437" s="2"/>
      <c r="CS437" s="2"/>
      <c r="CU437" s="2"/>
      <c r="CV437" s="2"/>
    </row>
    <row r="438" spans="1:106" x14ac:dyDescent="0.3">
      <c r="A438" t="str">
        <f t="shared" si="306"/>
        <v>3074</v>
      </c>
      <c r="B438" t="str">
        <f t="shared" si="307"/>
        <v xml:space="preserve">Irányítástechnika (dupla terem) (gépterem, web) </v>
      </c>
      <c r="C438" t="str">
        <f t="shared" si="308"/>
        <v>6033074</v>
      </c>
      <c r="D438" t="str">
        <f t="shared" si="309"/>
        <v>Irányítástechnika (dupla terem) (gépterem, web) 0</v>
      </c>
      <c r="E438" t="str">
        <f t="shared" si="310"/>
        <v>Szilágyi Zoltán3074</v>
      </c>
      <c r="F438" s="24" t="str">
        <f t="shared" si="311"/>
        <v>Irányítástechnika (dupla terem) (Tb. 603, gépterem, web)</v>
      </c>
      <c r="G438" t="str">
        <f t="shared" si="312"/>
        <v/>
      </c>
      <c r="H438" t="str">
        <f t="shared" si="313"/>
        <v/>
      </c>
      <c r="I438" t="str">
        <f t="shared" si="314"/>
        <v/>
      </c>
      <c r="J438" t="str">
        <f t="shared" si="315"/>
        <v/>
      </c>
      <c r="K438" t="str">
        <f t="shared" si="316"/>
        <v/>
      </c>
      <c r="L438" t="str">
        <f t="shared" si="317"/>
        <v/>
      </c>
      <c r="M438" t="str">
        <f t="shared" si="318"/>
        <v/>
      </c>
      <c r="N438" t="str">
        <f t="shared" si="319"/>
        <v/>
      </c>
      <c r="O438" t="str">
        <f t="shared" si="320"/>
        <v/>
      </c>
      <c r="P438" t="str">
        <f t="shared" si="321"/>
        <v/>
      </c>
      <c r="Q438" t="str">
        <f t="shared" si="322"/>
        <v/>
      </c>
      <c r="R438" t="str">
        <f t="shared" si="323"/>
        <v/>
      </c>
      <c r="S438" t="str">
        <f t="shared" si="324"/>
        <v/>
      </c>
      <c r="T438" t="str">
        <f t="shared" si="325"/>
        <v/>
      </c>
      <c r="U438" t="str">
        <f t="shared" si="326"/>
        <v/>
      </c>
      <c r="V438" t="str">
        <f t="shared" si="327"/>
        <v/>
      </c>
      <c r="W438" t="str">
        <f t="shared" si="328"/>
        <v/>
      </c>
      <c r="X438" t="str">
        <f t="shared" si="329"/>
        <v/>
      </c>
      <c r="Y438" t="str">
        <f t="shared" si="330"/>
        <v>Irányítástechnika (dupla terem) (, gépterem, web)</v>
      </c>
      <c r="Z438" t="str">
        <f t="shared" si="331"/>
        <v/>
      </c>
      <c r="AA438" t="str">
        <f t="shared" si="332"/>
        <v/>
      </c>
      <c r="AB438" t="str">
        <f t="shared" si="333"/>
        <v/>
      </c>
      <c r="AC438" t="str">
        <f t="shared" si="334"/>
        <v/>
      </c>
      <c r="AD438" t="str">
        <f t="shared" si="335"/>
        <v/>
      </c>
      <c r="AE438" t="str">
        <f t="shared" si="336"/>
        <v/>
      </c>
      <c r="AF438" t="str">
        <f t="shared" si="337"/>
        <v/>
      </c>
      <c r="AG438" t="str">
        <f t="shared" si="338"/>
        <v/>
      </c>
      <c r="AH438" t="str">
        <f t="shared" si="339"/>
        <v/>
      </c>
      <c r="AI438" t="str">
        <f t="shared" si="340"/>
        <v/>
      </c>
      <c r="AJ438" t="str">
        <f t="shared" si="341"/>
        <v/>
      </c>
      <c r="AK438" t="str">
        <f t="shared" si="342"/>
        <v/>
      </c>
      <c r="AL438" t="str">
        <f t="shared" si="343"/>
        <v/>
      </c>
      <c r="AM438" t="str">
        <f t="shared" si="344"/>
        <v/>
      </c>
      <c r="AN438" t="str">
        <f t="shared" si="345"/>
        <v/>
      </c>
      <c r="AO438" t="str">
        <f t="shared" si="346"/>
        <v/>
      </c>
      <c r="AP438" t="str">
        <f t="shared" si="347"/>
        <v/>
      </c>
      <c r="AQ438" t="str">
        <f t="shared" si="348"/>
        <v/>
      </c>
      <c r="AR438" t="str">
        <f t="shared" si="349"/>
        <v/>
      </c>
      <c r="AS438" t="str">
        <f t="shared" si="350"/>
        <v/>
      </c>
      <c r="AT438" t="str">
        <f t="shared" si="351"/>
        <v/>
      </c>
      <c r="AU438" t="str">
        <f t="shared" si="352"/>
        <v/>
      </c>
      <c r="AV438" t="str">
        <f t="shared" si="353"/>
        <v/>
      </c>
      <c r="AW438" t="str">
        <f t="shared" si="354"/>
        <v/>
      </c>
      <c r="AX438" t="str">
        <f t="shared" si="355"/>
        <v>Irányítástechnika (dupla terem) (603, gépterem, web)</v>
      </c>
      <c r="AY438" s="2">
        <v>307</v>
      </c>
      <c r="AZ438" s="2">
        <v>4</v>
      </c>
      <c r="BA438" s="18">
        <f>VLOOKUP(AY438,segéd!$F$9:$G$38,2,FALSE)</f>
        <v>46088</v>
      </c>
      <c r="BB438" s="2" t="str">
        <f>VLOOKUP(AZ438,segéd!$F$1:$G$7,2,FALSE)</f>
        <v>13.30-15.00</v>
      </c>
      <c r="BC438" t="s">
        <v>469</v>
      </c>
      <c r="BD438" t="s">
        <v>179</v>
      </c>
      <c r="BE438" t="s">
        <v>164</v>
      </c>
      <c r="BG438" s="2">
        <v>603</v>
      </c>
      <c r="BH438" s="2" t="s">
        <v>220</v>
      </c>
      <c r="BI438" s="30" t="s">
        <v>1949</v>
      </c>
      <c r="BJ438" s="2">
        <f t="shared" si="356"/>
        <v>0</v>
      </c>
      <c r="BK438" s="2" t="str">
        <f>IF(BF438="","",VLOOKUP(BC438,segéd!O:P,2,FALSE))</f>
        <v/>
      </c>
      <c r="BL438" s="2">
        <f>IF(BG438="","",VLOOKUP(BC438,segéd!T:U,2,FALSE))</f>
        <v>0</v>
      </c>
      <c r="BM438" s="2"/>
      <c r="BN438" s="2"/>
      <c r="BO438" s="2"/>
      <c r="BP438" s="2"/>
      <c r="BQ438" s="2"/>
      <c r="BR438" s="2"/>
      <c r="BS438" s="2"/>
      <c r="BT438" s="2"/>
      <c r="BU438" s="2"/>
      <c r="BZ438" s="2"/>
      <c r="CA438" s="2"/>
      <c r="CD438" s="2"/>
      <c r="CE438" s="2"/>
      <c r="CF438" s="19"/>
      <c r="CG438" s="2"/>
      <c r="CJ438" s="2"/>
      <c r="CP438" s="2"/>
      <c r="CQ438" s="2"/>
      <c r="CR438" s="2"/>
      <c r="CS438" s="2"/>
      <c r="CU438" s="2"/>
      <c r="CV438" s="2"/>
      <c r="DA438" s="19"/>
    </row>
    <row r="439" spans="1:106" x14ac:dyDescent="0.3">
      <c r="A439" t="str">
        <f t="shared" si="306"/>
        <v>3074</v>
      </c>
      <c r="B439" t="str">
        <f t="shared" si="307"/>
        <v xml:space="preserve">Irányítástechnika, mikrovezérlők (gépterem, web) </v>
      </c>
      <c r="C439" t="str">
        <f t="shared" si="308"/>
        <v>6043074</v>
      </c>
      <c r="D439" t="str">
        <f t="shared" si="309"/>
        <v>Irányítástechnika, mikrovezérlők (gépterem, web) 46</v>
      </c>
      <c r="E439" t="str">
        <f t="shared" si="310"/>
        <v>Szilágyi Zoltán3074</v>
      </c>
      <c r="F439" s="24" t="str">
        <f t="shared" si="311"/>
        <v>Irányítástechnika, mikrovezérlők (Tb. 604, gépterem, web)</v>
      </c>
      <c r="G439" t="str">
        <f t="shared" si="312"/>
        <v/>
      </c>
      <c r="H439" t="str">
        <f t="shared" si="313"/>
        <v/>
      </c>
      <c r="I439" t="str">
        <f t="shared" si="314"/>
        <v/>
      </c>
      <c r="J439" t="str">
        <f t="shared" si="315"/>
        <v/>
      </c>
      <c r="K439" t="str">
        <f t="shared" si="316"/>
        <v/>
      </c>
      <c r="L439" t="str">
        <f t="shared" si="317"/>
        <v/>
      </c>
      <c r="M439" t="str">
        <f t="shared" si="318"/>
        <v/>
      </c>
      <c r="N439" t="str">
        <f t="shared" si="319"/>
        <v/>
      </c>
      <c r="O439" t="str">
        <f t="shared" si="320"/>
        <v/>
      </c>
      <c r="P439" t="str">
        <f t="shared" si="321"/>
        <v/>
      </c>
      <c r="Q439" t="str">
        <f t="shared" si="322"/>
        <v/>
      </c>
      <c r="R439" t="str">
        <f t="shared" si="323"/>
        <v/>
      </c>
      <c r="S439" t="str">
        <f t="shared" si="324"/>
        <v/>
      </c>
      <c r="T439" t="str">
        <f t="shared" si="325"/>
        <v/>
      </c>
      <c r="U439" t="str">
        <f t="shared" si="326"/>
        <v/>
      </c>
      <c r="V439" t="str">
        <f t="shared" si="327"/>
        <v/>
      </c>
      <c r="W439" t="str">
        <f t="shared" si="328"/>
        <v/>
      </c>
      <c r="X439" t="str">
        <f t="shared" si="329"/>
        <v/>
      </c>
      <c r="Y439" t="str">
        <f t="shared" si="330"/>
        <v>Irányítástechnika, mikrovezérlők (, gépterem, web)</v>
      </c>
      <c r="Z439" t="str">
        <f t="shared" si="331"/>
        <v/>
      </c>
      <c r="AA439" t="str">
        <f t="shared" si="332"/>
        <v/>
      </c>
      <c r="AB439" t="str">
        <f t="shared" si="333"/>
        <v/>
      </c>
      <c r="AC439" t="str">
        <f t="shared" si="334"/>
        <v/>
      </c>
      <c r="AD439" t="str">
        <f t="shared" si="335"/>
        <v/>
      </c>
      <c r="AE439" t="str">
        <f t="shared" si="336"/>
        <v/>
      </c>
      <c r="AF439" t="str">
        <f t="shared" si="337"/>
        <v/>
      </c>
      <c r="AG439" t="str">
        <f t="shared" si="338"/>
        <v/>
      </c>
      <c r="AH439" t="str">
        <f t="shared" si="339"/>
        <v/>
      </c>
      <c r="AI439" t="str">
        <f t="shared" si="340"/>
        <v/>
      </c>
      <c r="AJ439" t="str">
        <f t="shared" si="341"/>
        <v/>
      </c>
      <c r="AK439" t="str">
        <f t="shared" si="342"/>
        <v/>
      </c>
      <c r="AL439" t="str">
        <f t="shared" si="343"/>
        <v>3074</v>
      </c>
      <c r="AM439" t="str">
        <f t="shared" si="344"/>
        <v/>
      </c>
      <c r="AN439" t="str">
        <f t="shared" si="345"/>
        <v/>
      </c>
      <c r="AO439" t="str">
        <f t="shared" si="346"/>
        <v/>
      </c>
      <c r="AP439" t="str">
        <f t="shared" si="347"/>
        <v/>
      </c>
      <c r="AQ439" t="str">
        <f t="shared" si="348"/>
        <v/>
      </c>
      <c r="AR439" t="str">
        <f t="shared" si="349"/>
        <v/>
      </c>
      <c r="AS439" t="str">
        <f t="shared" si="350"/>
        <v/>
      </c>
      <c r="AT439" t="str">
        <f t="shared" si="351"/>
        <v/>
      </c>
      <c r="AU439" t="str">
        <f t="shared" si="352"/>
        <v/>
      </c>
      <c r="AV439" t="str">
        <f t="shared" si="353"/>
        <v/>
      </c>
      <c r="AW439" t="str">
        <f t="shared" si="354"/>
        <v/>
      </c>
      <c r="AX439" t="str">
        <f t="shared" si="355"/>
        <v>Irányítástechnika, mikrovezérlők (604, gépterem, web)</v>
      </c>
      <c r="AY439" s="2">
        <v>307</v>
      </c>
      <c r="AZ439" s="2">
        <v>4</v>
      </c>
      <c r="BA439" s="18">
        <f>VLOOKUP(AY439,segéd!$F$9:$G$38,2,FALSE)</f>
        <v>46088</v>
      </c>
      <c r="BB439" s="2" t="str">
        <f>VLOOKUP(AZ439,segéd!$F$1:$G$7,2,FALSE)</f>
        <v>13.30-15.00</v>
      </c>
      <c r="BC439" t="s">
        <v>127</v>
      </c>
      <c r="BD439" t="s">
        <v>179</v>
      </c>
      <c r="BE439" t="s">
        <v>164</v>
      </c>
      <c r="BG439" s="2">
        <v>604</v>
      </c>
      <c r="BH439" s="2" t="s">
        <v>220</v>
      </c>
      <c r="BI439" s="30" t="s">
        <v>1949</v>
      </c>
      <c r="BJ439" s="2">
        <f t="shared" si="356"/>
        <v>46</v>
      </c>
      <c r="BK439" s="2" t="str">
        <f>IF(BF439="","",VLOOKUP(BC439,segéd!O:P,2,FALSE))</f>
        <v/>
      </c>
      <c r="BL439" s="2">
        <f>IF(BG439="","",VLOOKUP(BC439,segéd!T:U,2,FALSE))</f>
        <v>46</v>
      </c>
      <c r="BM439" s="2"/>
      <c r="BN439" s="2"/>
      <c r="BO439" s="2"/>
      <c r="BP439" s="2"/>
      <c r="BQ439" s="2"/>
      <c r="BR439" s="2"/>
      <c r="BS439" s="2"/>
      <c r="BT439" s="2"/>
      <c r="BU439" s="2"/>
      <c r="BZ439" s="2"/>
      <c r="CA439" s="2"/>
      <c r="CD439" s="2"/>
      <c r="CE439" s="2"/>
      <c r="CF439" s="19"/>
      <c r="CG439" s="2"/>
      <c r="CJ439" s="2"/>
      <c r="CP439" s="2"/>
      <c r="CQ439" s="2">
        <v>59</v>
      </c>
      <c r="CR439" s="2"/>
      <c r="CS439" s="2"/>
      <c r="CU439" s="2"/>
      <c r="CV439" s="2"/>
      <c r="DA439" s="19"/>
    </row>
    <row r="440" spans="1:106" x14ac:dyDescent="0.3">
      <c r="A440" t="str">
        <f t="shared" si="306"/>
        <v>2053074</v>
      </c>
      <c r="B440" t="str">
        <f t="shared" si="307"/>
        <v>Külker. és értékesítéstechnika (Tb.-ről web) 9</v>
      </c>
      <c r="C440" t="str">
        <f t="shared" si="308"/>
        <v>2163074</v>
      </c>
      <c r="D440" t="str">
        <f t="shared" si="309"/>
        <v>Külker. és értékesítéstechnika (Tb.-ről web) 16</v>
      </c>
      <c r="E440" t="str">
        <f t="shared" si="310"/>
        <v>Vigh László3074</v>
      </c>
      <c r="F440" s="24" t="str">
        <f t="shared" si="311"/>
        <v>Külker. és értékesítéstechnika (Tb. 216, Tb.-ről web)</v>
      </c>
      <c r="G440" t="str">
        <f t="shared" si="312"/>
        <v/>
      </c>
      <c r="H440" t="str">
        <f t="shared" si="313"/>
        <v/>
      </c>
      <c r="I440" t="str">
        <f t="shared" si="314"/>
        <v/>
      </c>
      <c r="J440" t="str">
        <f t="shared" si="315"/>
        <v/>
      </c>
      <c r="K440" t="str">
        <f t="shared" si="316"/>
        <v/>
      </c>
      <c r="L440" t="str">
        <f t="shared" si="317"/>
        <v/>
      </c>
      <c r="M440" t="str">
        <f t="shared" si="318"/>
        <v/>
      </c>
      <c r="N440" t="str">
        <f t="shared" si="319"/>
        <v/>
      </c>
      <c r="O440" t="str">
        <f t="shared" si="320"/>
        <v/>
      </c>
      <c r="P440" t="str">
        <f t="shared" si="321"/>
        <v/>
      </c>
      <c r="Q440" t="str">
        <f t="shared" si="322"/>
        <v/>
      </c>
      <c r="R440" t="str">
        <f t="shared" si="323"/>
        <v/>
      </c>
      <c r="S440" t="str">
        <f t="shared" si="324"/>
        <v/>
      </c>
      <c r="T440" t="str">
        <f t="shared" si="325"/>
        <v/>
      </c>
      <c r="U440" t="str">
        <f t="shared" si="326"/>
        <v/>
      </c>
      <c r="V440" t="str">
        <f t="shared" si="327"/>
        <v>3074</v>
      </c>
      <c r="W440" t="str">
        <f t="shared" si="328"/>
        <v>3074</v>
      </c>
      <c r="X440" t="str">
        <f t="shared" si="329"/>
        <v>3074</v>
      </c>
      <c r="Y440" t="str">
        <f t="shared" si="330"/>
        <v>Külker. és értékesítéstechnika (205, Tb.-ről web)</v>
      </c>
      <c r="Z440" t="str">
        <f t="shared" si="331"/>
        <v/>
      </c>
      <c r="AA440" t="str">
        <f t="shared" si="332"/>
        <v/>
      </c>
      <c r="AB440" t="str">
        <f t="shared" si="333"/>
        <v/>
      </c>
      <c r="AC440" t="str">
        <f t="shared" si="334"/>
        <v/>
      </c>
      <c r="AD440" t="str">
        <f t="shared" si="335"/>
        <v/>
      </c>
      <c r="AE440" t="str">
        <f t="shared" si="336"/>
        <v/>
      </c>
      <c r="AF440" t="str">
        <f t="shared" si="337"/>
        <v/>
      </c>
      <c r="AG440" t="str">
        <f t="shared" si="338"/>
        <v/>
      </c>
      <c r="AH440" t="str">
        <f t="shared" si="339"/>
        <v/>
      </c>
      <c r="AI440" t="str">
        <f t="shared" si="340"/>
        <v/>
      </c>
      <c r="AJ440" t="str">
        <f t="shared" si="341"/>
        <v/>
      </c>
      <c r="AK440" t="str">
        <f t="shared" si="342"/>
        <v/>
      </c>
      <c r="AL440" t="str">
        <f t="shared" si="343"/>
        <v/>
      </c>
      <c r="AM440" t="str">
        <f t="shared" si="344"/>
        <v/>
      </c>
      <c r="AN440" t="str">
        <f t="shared" si="345"/>
        <v/>
      </c>
      <c r="AO440" t="str">
        <f t="shared" si="346"/>
        <v>3074</v>
      </c>
      <c r="AP440" t="str">
        <f t="shared" si="347"/>
        <v>3074</v>
      </c>
      <c r="AQ440" t="str">
        <f t="shared" si="348"/>
        <v>3074</v>
      </c>
      <c r="AR440" t="str">
        <f t="shared" si="349"/>
        <v/>
      </c>
      <c r="AS440" t="str">
        <f t="shared" si="350"/>
        <v/>
      </c>
      <c r="AT440" t="str">
        <f t="shared" si="351"/>
        <v/>
      </c>
      <c r="AU440" t="str">
        <f t="shared" si="352"/>
        <v/>
      </c>
      <c r="AV440" t="str">
        <f t="shared" si="353"/>
        <v/>
      </c>
      <c r="AW440" t="str">
        <f t="shared" si="354"/>
        <v/>
      </c>
      <c r="AX440" t="str">
        <f t="shared" si="355"/>
        <v>Külker. és értékesítéstechnika (216, Tb.-ről web)</v>
      </c>
      <c r="AY440" s="2">
        <v>307</v>
      </c>
      <c r="AZ440" s="2">
        <v>4</v>
      </c>
      <c r="BA440" s="18">
        <f>VLOOKUP(AY440,segéd!$F$9:$G$38,2,FALSE)</f>
        <v>46088</v>
      </c>
      <c r="BB440" s="2" t="str">
        <f>VLOOKUP(AZ440,segéd!$F$1:$G$7,2,FALSE)</f>
        <v>13.30-15.00</v>
      </c>
      <c r="BC440" t="s">
        <v>170</v>
      </c>
      <c r="BD440" t="s">
        <v>35</v>
      </c>
      <c r="BE440" t="s">
        <v>167</v>
      </c>
      <c r="BF440" s="19">
        <v>205</v>
      </c>
      <c r="BG440" s="2">
        <v>216</v>
      </c>
      <c r="BH440" s="19" t="s">
        <v>76</v>
      </c>
      <c r="BI440" s="30" t="s">
        <v>1950</v>
      </c>
      <c r="BJ440" s="2">
        <f t="shared" si="356"/>
        <v>25</v>
      </c>
      <c r="BK440" s="2">
        <f>IF(BF440="","",VLOOKUP(BC440,segéd!O:P,2,FALSE))</f>
        <v>9</v>
      </c>
      <c r="BL440" s="2">
        <f>IF(BG440="","",VLOOKUP(BC440,segéd!T:U,2,FALSE))</f>
        <v>16</v>
      </c>
      <c r="BP440" s="2"/>
      <c r="BQ440" s="2"/>
      <c r="BR440" s="2"/>
      <c r="BV440" s="2"/>
      <c r="BW440" s="2"/>
      <c r="BX440" s="2"/>
      <c r="BY440" s="2"/>
      <c r="BZ440" s="2"/>
      <c r="CA440" s="2"/>
      <c r="CB440" s="2">
        <v>5</v>
      </c>
      <c r="CC440" s="2">
        <v>8</v>
      </c>
      <c r="CD440" s="2">
        <v>3</v>
      </c>
      <c r="CH440" s="2"/>
      <c r="CI440" s="2"/>
      <c r="CM440" s="2"/>
      <c r="CN440" s="2"/>
      <c r="CO440" s="2"/>
      <c r="CP440" s="2"/>
      <c r="CR440" s="2"/>
      <c r="CS440" s="2"/>
      <c r="CT440" s="2">
        <v>6</v>
      </c>
      <c r="CU440" s="2">
        <v>6</v>
      </c>
      <c r="CV440" s="2">
        <v>7</v>
      </c>
      <c r="CY440" s="2"/>
    </row>
    <row r="441" spans="1:106" x14ac:dyDescent="0.3">
      <c r="A441" t="str">
        <f t="shared" si="306"/>
        <v>2173074</v>
      </c>
      <c r="B441" t="str">
        <f t="shared" si="307"/>
        <v>Megújuló energiaforrások és fennt. (web) 11</v>
      </c>
      <c r="C441" t="str">
        <f t="shared" si="308"/>
        <v>3074</v>
      </c>
      <c r="D441" t="str">
        <f t="shared" si="309"/>
        <v xml:space="preserve">Megújuló energiaforrások és fennt. (web) </v>
      </c>
      <c r="E441" t="str">
        <f t="shared" si="310"/>
        <v>Molnárné Dőry Zsófia3074</v>
      </c>
      <c r="F441" s="24" t="str">
        <f t="shared" si="311"/>
        <v>Megújuló energiaforrások és fennt. (Bp. 217, web)</v>
      </c>
      <c r="G441" t="str">
        <f t="shared" si="312"/>
        <v/>
      </c>
      <c r="H441" t="str">
        <f t="shared" si="313"/>
        <v/>
      </c>
      <c r="I441" t="str">
        <f t="shared" si="314"/>
        <v/>
      </c>
      <c r="J441" t="str">
        <f t="shared" si="315"/>
        <v/>
      </c>
      <c r="K441" t="str">
        <f t="shared" si="316"/>
        <v/>
      </c>
      <c r="L441" t="str">
        <f t="shared" si="317"/>
        <v>3074</v>
      </c>
      <c r="M441" t="str">
        <f t="shared" si="318"/>
        <v/>
      </c>
      <c r="N441" t="str">
        <f t="shared" si="319"/>
        <v/>
      </c>
      <c r="O441" t="str">
        <f t="shared" si="320"/>
        <v/>
      </c>
      <c r="P441" t="str">
        <f t="shared" si="321"/>
        <v/>
      </c>
      <c r="Q441" t="str">
        <f t="shared" si="322"/>
        <v/>
      </c>
      <c r="R441" t="str">
        <f t="shared" si="323"/>
        <v/>
      </c>
      <c r="S441" t="str">
        <f t="shared" si="324"/>
        <v/>
      </c>
      <c r="T441" t="str">
        <f t="shared" si="325"/>
        <v/>
      </c>
      <c r="U441" t="str">
        <f t="shared" si="326"/>
        <v/>
      </c>
      <c r="V441" t="str">
        <f t="shared" si="327"/>
        <v/>
      </c>
      <c r="W441" t="str">
        <f t="shared" si="328"/>
        <v/>
      </c>
      <c r="X441" t="str">
        <f t="shared" si="329"/>
        <v/>
      </c>
      <c r="Y441" t="str">
        <f t="shared" si="330"/>
        <v>Megújuló energiaforrások és fennt. (217, web)</v>
      </c>
      <c r="Z441" t="str">
        <f t="shared" si="331"/>
        <v/>
      </c>
      <c r="AA441" t="str">
        <f t="shared" si="332"/>
        <v/>
      </c>
      <c r="AB441" t="str">
        <f t="shared" si="333"/>
        <v/>
      </c>
      <c r="AC441" t="str">
        <f t="shared" si="334"/>
        <v/>
      </c>
      <c r="AD441" t="str">
        <f t="shared" si="335"/>
        <v/>
      </c>
      <c r="AE441" t="str">
        <f t="shared" si="336"/>
        <v/>
      </c>
      <c r="AF441" t="str">
        <f t="shared" si="337"/>
        <v/>
      </c>
      <c r="AG441" t="str">
        <f t="shared" si="338"/>
        <v/>
      </c>
      <c r="AH441" t="str">
        <f t="shared" si="339"/>
        <v/>
      </c>
      <c r="AI441" t="str">
        <f t="shared" si="340"/>
        <v/>
      </c>
      <c r="AJ441" t="str">
        <f t="shared" si="341"/>
        <v/>
      </c>
      <c r="AK441" t="str">
        <f t="shared" si="342"/>
        <v/>
      </c>
      <c r="AL441" t="str">
        <f t="shared" si="343"/>
        <v/>
      </c>
      <c r="AM441" t="str">
        <f t="shared" si="344"/>
        <v/>
      </c>
      <c r="AN441" t="str">
        <f t="shared" si="345"/>
        <v/>
      </c>
      <c r="AO441" t="str">
        <f t="shared" si="346"/>
        <v/>
      </c>
      <c r="AP441" t="str">
        <f t="shared" si="347"/>
        <v/>
      </c>
      <c r="AQ441" t="str">
        <f t="shared" si="348"/>
        <v/>
      </c>
      <c r="AR441" t="str">
        <f t="shared" si="349"/>
        <v/>
      </c>
      <c r="AS441" t="str">
        <f t="shared" si="350"/>
        <v/>
      </c>
      <c r="AT441" t="str">
        <f t="shared" si="351"/>
        <v/>
      </c>
      <c r="AU441" t="str">
        <f t="shared" si="352"/>
        <v/>
      </c>
      <c r="AV441" t="str">
        <f t="shared" si="353"/>
        <v/>
      </c>
      <c r="AW441" t="str">
        <f t="shared" si="354"/>
        <v/>
      </c>
      <c r="AX441" t="str">
        <f t="shared" si="355"/>
        <v>Megújuló energiaforrások és fennt. (, web)</v>
      </c>
      <c r="AY441" s="2">
        <v>307</v>
      </c>
      <c r="AZ441" s="2">
        <v>4</v>
      </c>
      <c r="BA441" s="18">
        <f>VLOOKUP(AY441,segéd!$F$9:$G$38,2,FALSE)</f>
        <v>46088</v>
      </c>
      <c r="BB441" s="2" t="str">
        <f>VLOOKUP(AZ441,segéd!$F$1:$G$7,2,FALSE)</f>
        <v>13.30-15.00</v>
      </c>
      <c r="BC441" s="20" t="s">
        <v>417</v>
      </c>
      <c r="BD441" t="s">
        <v>190</v>
      </c>
      <c r="BE441" s="20" t="s">
        <v>175</v>
      </c>
      <c r="BF441" s="19">
        <v>217</v>
      </c>
      <c r="BH441" s="19" t="s">
        <v>66</v>
      </c>
      <c r="BI441" s="30" t="s">
        <v>1972</v>
      </c>
      <c r="BJ441" s="2">
        <f t="shared" si="356"/>
        <v>11</v>
      </c>
      <c r="BK441" s="2">
        <f>IF(BF441="","",VLOOKUP(BC441,segéd!O:P,2,FALSE))</f>
        <v>11</v>
      </c>
      <c r="BL441" s="2" t="str">
        <f>IF(BG441="","",VLOOKUP(BC441,segéd!T:U,2,FALSE))</f>
        <v/>
      </c>
      <c r="BQ441" s="2"/>
      <c r="BR441" s="2">
        <v>11</v>
      </c>
      <c r="CH441" s="2"/>
      <c r="CP441" s="2"/>
    </row>
    <row r="442" spans="1:106" x14ac:dyDescent="0.3">
      <c r="A442" t="str">
        <f t="shared" si="306"/>
        <v>3074</v>
      </c>
      <c r="B442" t="str">
        <f t="shared" si="307"/>
        <v xml:space="preserve">Minőségir. rendszerek (web) </v>
      </c>
      <c r="C442" t="str">
        <f t="shared" si="308"/>
        <v>6013074</v>
      </c>
      <c r="D442" t="str">
        <f t="shared" si="309"/>
        <v>Minőségir. rendszerek (web) 73</v>
      </c>
      <c r="E442" t="str">
        <f t="shared" si="310"/>
        <v>Peredy Zoltán3074</v>
      </c>
      <c r="F442" s="24" t="str">
        <f t="shared" si="311"/>
        <v>Minőségir. rendszerek (Tb. 601, web)</v>
      </c>
      <c r="G442" t="str">
        <f t="shared" si="312"/>
        <v/>
      </c>
      <c r="H442" t="str">
        <f t="shared" si="313"/>
        <v/>
      </c>
      <c r="I442" t="str">
        <f t="shared" si="314"/>
        <v/>
      </c>
      <c r="J442" t="str">
        <f t="shared" si="315"/>
        <v/>
      </c>
      <c r="K442" t="str">
        <f t="shared" si="316"/>
        <v/>
      </c>
      <c r="L442" t="str">
        <f t="shared" si="317"/>
        <v/>
      </c>
      <c r="M442" t="str">
        <f t="shared" si="318"/>
        <v/>
      </c>
      <c r="N442" t="str">
        <f t="shared" si="319"/>
        <v/>
      </c>
      <c r="O442" t="str">
        <f t="shared" si="320"/>
        <v/>
      </c>
      <c r="P442" t="str">
        <f t="shared" si="321"/>
        <v/>
      </c>
      <c r="Q442" t="str">
        <f t="shared" si="322"/>
        <v/>
      </c>
      <c r="R442" t="str">
        <f t="shared" si="323"/>
        <v/>
      </c>
      <c r="S442" t="str">
        <f t="shared" si="324"/>
        <v/>
      </c>
      <c r="T442" t="str">
        <f t="shared" si="325"/>
        <v/>
      </c>
      <c r="U442" t="str">
        <f t="shared" si="326"/>
        <v/>
      </c>
      <c r="V442" t="str">
        <f t="shared" si="327"/>
        <v/>
      </c>
      <c r="W442" t="str">
        <f t="shared" si="328"/>
        <v/>
      </c>
      <c r="X442" t="str">
        <f t="shared" si="329"/>
        <v/>
      </c>
      <c r="Y442" t="str">
        <f t="shared" si="330"/>
        <v>Minőségir. rendszerek (, web)</v>
      </c>
      <c r="Z442" t="str">
        <f t="shared" si="331"/>
        <v/>
      </c>
      <c r="AA442" t="str">
        <f t="shared" si="332"/>
        <v/>
      </c>
      <c r="AB442" t="str">
        <f t="shared" si="333"/>
        <v/>
      </c>
      <c r="AC442" t="str">
        <f t="shared" si="334"/>
        <v/>
      </c>
      <c r="AD442" t="str">
        <f t="shared" si="335"/>
        <v/>
      </c>
      <c r="AE442" t="str">
        <f t="shared" si="336"/>
        <v/>
      </c>
      <c r="AF442" t="str">
        <f t="shared" si="337"/>
        <v/>
      </c>
      <c r="AG442" t="str">
        <f t="shared" si="338"/>
        <v/>
      </c>
      <c r="AH442" t="str">
        <f t="shared" si="339"/>
        <v/>
      </c>
      <c r="AI442" t="str">
        <f t="shared" si="340"/>
        <v/>
      </c>
      <c r="AJ442" t="str">
        <f t="shared" si="341"/>
        <v/>
      </c>
      <c r="AK442" t="str">
        <f t="shared" si="342"/>
        <v/>
      </c>
      <c r="AL442" t="str">
        <f t="shared" si="343"/>
        <v/>
      </c>
      <c r="AM442" t="str">
        <f t="shared" si="344"/>
        <v/>
      </c>
      <c r="AN442" t="str">
        <f t="shared" si="345"/>
        <v/>
      </c>
      <c r="AO442" t="str">
        <f t="shared" si="346"/>
        <v/>
      </c>
      <c r="AP442" t="str">
        <f t="shared" si="347"/>
        <v/>
      </c>
      <c r="AQ442" t="str">
        <f t="shared" si="348"/>
        <v/>
      </c>
      <c r="AR442" t="str">
        <f t="shared" si="349"/>
        <v>3074</v>
      </c>
      <c r="AS442" t="str">
        <f t="shared" si="350"/>
        <v>3074</v>
      </c>
      <c r="AT442" t="str">
        <f t="shared" si="351"/>
        <v>3074</v>
      </c>
      <c r="AU442" t="str">
        <f t="shared" si="352"/>
        <v>3074</v>
      </c>
      <c r="AV442" t="str">
        <f t="shared" si="353"/>
        <v>3074</v>
      </c>
      <c r="AW442" t="str">
        <f t="shared" si="354"/>
        <v>3074</v>
      </c>
      <c r="AX442" t="str">
        <f t="shared" si="355"/>
        <v>Minőségir. rendszerek (601, web)</v>
      </c>
      <c r="AY442" s="2">
        <v>307</v>
      </c>
      <c r="AZ442" s="2">
        <v>4</v>
      </c>
      <c r="BA442" s="18">
        <f>VLOOKUP(AY442,segéd!$F$9:$G$38,2,FALSE)</f>
        <v>46088</v>
      </c>
      <c r="BB442" s="2" t="str">
        <f>VLOOKUP(AZ442,segéd!$F$1:$G$7,2,FALSE)</f>
        <v>13.30-15.00</v>
      </c>
      <c r="BC442" t="s">
        <v>83</v>
      </c>
      <c r="BD442" s="20" t="s">
        <v>104</v>
      </c>
      <c r="BE442" t="s">
        <v>164</v>
      </c>
      <c r="BG442" s="2">
        <v>601</v>
      </c>
      <c r="BH442" s="2" t="s">
        <v>66</v>
      </c>
      <c r="BI442" s="30" t="s">
        <v>2010</v>
      </c>
      <c r="BJ442" s="2">
        <f t="shared" si="356"/>
        <v>73</v>
      </c>
      <c r="BK442" s="2" t="str">
        <f>IF(BF442="","",VLOOKUP(BC442,segéd!O:P,2,FALSE))</f>
        <v/>
      </c>
      <c r="BL442" s="2">
        <f>IF(BG442="","",VLOOKUP(BC442,segéd!T:U,2,FALSE))</f>
        <v>73</v>
      </c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Z442" s="2"/>
      <c r="CA442" s="2"/>
      <c r="CB442" s="2"/>
      <c r="CC442" s="2"/>
      <c r="CD442" s="2"/>
      <c r="CE442" s="2"/>
      <c r="CG442" s="2"/>
      <c r="CH442" s="2"/>
      <c r="CI442" s="2"/>
      <c r="CJ442" s="2"/>
      <c r="CK442" s="2"/>
      <c r="CM442" s="2"/>
      <c r="CP442" s="2"/>
      <c r="CQ442" s="2"/>
      <c r="CR442" s="2"/>
      <c r="CS442" s="2"/>
      <c r="CT442" s="2"/>
      <c r="CU442" s="2"/>
      <c r="CV442" s="2"/>
      <c r="CW442" s="2">
        <v>16</v>
      </c>
      <c r="CX442" s="2">
        <v>8</v>
      </c>
      <c r="CY442" s="2">
        <v>13</v>
      </c>
      <c r="CZ442" s="2">
        <v>9</v>
      </c>
      <c r="DA442" s="2">
        <v>13</v>
      </c>
      <c r="DB442" s="2">
        <v>34</v>
      </c>
    </row>
    <row r="443" spans="1:106" x14ac:dyDescent="0.3">
      <c r="A443" t="str">
        <f t="shared" si="306"/>
        <v>2103074</v>
      </c>
      <c r="B443" t="str">
        <f t="shared" si="307"/>
        <v>Nemz. és interk. marketing (web) 5</v>
      </c>
      <c r="C443" t="str">
        <f t="shared" si="308"/>
        <v>3074</v>
      </c>
      <c r="D443" t="str">
        <f t="shared" si="309"/>
        <v xml:space="preserve">Nemz. és interk. marketing (web) </v>
      </c>
      <c r="E443" t="str">
        <f t="shared" si="310"/>
        <v>Duga Zsófia3074</v>
      </c>
      <c r="F443" s="24" t="str">
        <f t="shared" si="311"/>
        <v>Nemz. és interk. marketing (Bp. 210, web)</v>
      </c>
      <c r="G443" t="str">
        <f t="shared" si="312"/>
        <v/>
      </c>
      <c r="H443" t="str">
        <f t="shared" si="313"/>
        <v/>
      </c>
      <c r="I443" t="str">
        <f t="shared" si="314"/>
        <v/>
      </c>
      <c r="J443" t="str">
        <f t="shared" si="315"/>
        <v>3074</v>
      </c>
      <c r="K443" t="str">
        <f t="shared" si="316"/>
        <v/>
      </c>
      <c r="L443" t="str">
        <f t="shared" si="317"/>
        <v/>
      </c>
      <c r="M443" t="str">
        <f t="shared" si="318"/>
        <v/>
      </c>
      <c r="N443" t="str">
        <f t="shared" si="319"/>
        <v/>
      </c>
      <c r="O443" t="str">
        <f t="shared" si="320"/>
        <v/>
      </c>
      <c r="P443" t="str">
        <f t="shared" si="321"/>
        <v/>
      </c>
      <c r="Q443" t="str">
        <f t="shared" si="322"/>
        <v/>
      </c>
      <c r="R443" t="str">
        <f t="shared" si="323"/>
        <v/>
      </c>
      <c r="S443" t="str">
        <f t="shared" si="324"/>
        <v/>
      </c>
      <c r="T443" t="str">
        <f t="shared" si="325"/>
        <v/>
      </c>
      <c r="U443" t="str">
        <f t="shared" si="326"/>
        <v/>
      </c>
      <c r="V443" t="str">
        <f t="shared" si="327"/>
        <v/>
      </c>
      <c r="W443" t="str">
        <f t="shared" si="328"/>
        <v/>
      </c>
      <c r="X443" t="str">
        <f t="shared" si="329"/>
        <v/>
      </c>
      <c r="Y443" t="str">
        <f t="shared" si="330"/>
        <v>Nemz. és interk. marketing (210, web)</v>
      </c>
      <c r="Z443" t="str">
        <f t="shared" si="331"/>
        <v/>
      </c>
      <c r="AA443" t="str">
        <f t="shared" si="332"/>
        <v/>
      </c>
      <c r="AB443" t="str">
        <f t="shared" si="333"/>
        <v/>
      </c>
      <c r="AC443" t="str">
        <f t="shared" si="334"/>
        <v/>
      </c>
      <c r="AD443" t="str">
        <f t="shared" si="335"/>
        <v/>
      </c>
      <c r="AE443" t="str">
        <f t="shared" si="336"/>
        <v/>
      </c>
      <c r="AF443" t="str">
        <f t="shared" si="337"/>
        <v/>
      </c>
      <c r="AG443" t="str">
        <f t="shared" si="338"/>
        <v/>
      </c>
      <c r="AH443" t="str">
        <f t="shared" si="339"/>
        <v/>
      </c>
      <c r="AI443" t="str">
        <f t="shared" si="340"/>
        <v/>
      </c>
      <c r="AJ443" t="str">
        <f t="shared" si="341"/>
        <v/>
      </c>
      <c r="AK443" t="str">
        <f t="shared" si="342"/>
        <v/>
      </c>
      <c r="AL443" t="str">
        <f t="shared" si="343"/>
        <v/>
      </c>
      <c r="AM443" t="str">
        <f t="shared" si="344"/>
        <v/>
      </c>
      <c r="AN443" t="str">
        <f t="shared" si="345"/>
        <v/>
      </c>
      <c r="AO443" t="str">
        <f t="shared" si="346"/>
        <v/>
      </c>
      <c r="AP443" t="str">
        <f t="shared" si="347"/>
        <v/>
      </c>
      <c r="AQ443" t="str">
        <f t="shared" si="348"/>
        <v/>
      </c>
      <c r="AR443" t="str">
        <f t="shared" si="349"/>
        <v/>
      </c>
      <c r="AS443" t="str">
        <f t="shared" si="350"/>
        <v/>
      </c>
      <c r="AT443" t="str">
        <f t="shared" si="351"/>
        <v/>
      </c>
      <c r="AU443" t="str">
        <f t="shared" si="352"/>
        <v/>
      </c>
      <c r="AV443" t="str">
        <f t="shared" si="353"/>
        <v/>
      </c>
      <c r="AW443" t="str">
        <f t="shared" si="354"/>
        <v/>
      </c>
      <c r="AX443" t="str">
        <f t="shared" si="355"/>
        <v>Nemz. és interk. marketing (, web)</v>
      </c>
      <c r="AY443" s="2">
        <v>307</v>
      </c>
      <c r="AZ443" s="2">
        <v>4</v>
      </c>
      <c r="BA443" s="18">
        <f>VLOOKUP(AY443,segéd!$F$9:$G$38,2,FALSE)</f>
        <v>46088</v>
      </c>
      <c r="BB443" s="2" t="str">
        <f>VLOOKUP(AZ443,segéd!$F$1:$G$7,2,FALSE)</f>
        <v>13.30-15.00</v>
      </c>
      <c r="BC443" t="s">
        <v>74</v>
      </c>
      <c r="BD443" t="s">
        <v>103</v>
      </c>
      <c r="BE443" t="s">
        <v>175</v>
      </c>
      <c r="BF443" s="19">
        <v>210</v>
      </c>
      <c r="BH443" s="2" t="s">
        <v>66</v>
      </c>
      <c r="BI443" s="30" t="s">
        <v>1986</v>
      </c>
      <c r="BJ443" s="2">
        <f t="shared" si="356"/>
        <v>5</v>
      </c>
      <c r="BK443" s="2">
        <f>IF(BF443="","",VLOOKUP(BC443,segéd!O:P,2,FALSE))</f>
        <v>5</v>
      </c>
      <c r="BL443" s="2" t="str">
        <f>IF(BG443="","",VLOOKUP(BC443,segéd!T:U,2,FALSE))</f>
        <v/>
      </c>
      <c r="BP443" s="2">
        <v>9</v>
      </c>
      <c r="BQ443" s="2"/>
      <c r="BR443" s="2"/>
      <c r="BY443" s="2"/>
      <c r="CH443" s="2"/>
      <c r="CP443" s="2"/>
    </row>
    <row r="444" spans="1:106" x14ac:dyDescent="0.3">
      <c r="A444" t="str">
        <f t="shared" si="306"/>
        <v>2143074</v>
      </c>
      <c r="B444" t="str">
        <f t="shared" si="307"/>
        <v>Szállítási log. az ellátási láncban (web) 8</v>
      </c>
      <c r="C444" t="str">
        <f t="shared" si="308"/>
        <v>3074</v>
      </c>
      <c r="D444" t="str">
        <f t="shared" si="309"/>
        <v xml:space="preserve">Szállítási log. az ellátási láncban (web) </v>
      </c>
      <c r="E444" t="str">
        <f t="shared" si="310"/>
        <v>Mészáros Sándor3074</v>
      </c>
      <c r="F444" s="24" t="str">
        <f t="shared" si="311"/>
        <v>Szállítási log. az ellátási láncban (Bp. 214, web)</v>
      </c>
      <c r="G444" t="str">
        <f t="shared" si="312"/>
        <v/>
      </c>
      <c r="H444" t="str">
        <f t="shared" si="313"/>
        <v/>
      </c>
      <c r="I444" t="str">
        <f t="shared" si="314"/>
        <v/>
      </c>
      <c r="J444" t="str">
        <f t="shared" si="315"/>
        <v/>
      </c>
      <c r="K444" t="str">
        <f t="shared" si="316"/>
        <v>3074</v>
      </c>
      <c r="L444" t="str">
        <f t="shared" si="317"/>
        <v/>
      </c>
      <c r="M444" t="str">
        <f t="shared" si="318"/>
        <v/>
      </c>
      <c r="N444" t="str">
        <f t="shared" si="319"/>
        <v/>
      </c>
      <c r="O444" t="str">
        <f t="shared" si="320"/>
        <v/>
      </c>
      <c r="P444" t="str">
        <f t="shared" si="321"/>
        <v/>
      </c>
      <c r="Q444" t="str">
        <f t="shared" si="322"/>
        <v/>
      </c>
      <c r="R444" t="str">
        <f t="shared" si="323"/>
        <v/>
      </c>
      <c r="S444" t="str">
        <f t="shared" si="324"/>
        <v/>
      </c>
      <c r="T444" t="str">
        <f t="shared" si="325"/>
        <v/>
      </c>
      <c r="U444" t="str">
        <f t="shared" si="326"/>
        <v/>
      </c>
      <c r="V444" t="str">
        <f t="shared" si="327"/>
        <v/>
      </c>
      <c r="W444" t="str">
        <f t="shared" si="328"/>
        <v/>
      </c>
      <c r="X444" t="str">
        <f t="shared" si="329"/>
        <v/>
      </c>
      <c r="Y444" t="str">
        <f t="shared" si="330"/>
        <v>Szállítási log. az ellátási láncban (214, web)</v>
      </c>
      <c r="Z444" t="str">
        <f t="shared" si="331"/>
        <v/>
      </c>
      <c r="AA444" t="str">
        <f t="shared" si="332"/>
        <v/>
      </c>
      <c r="AB444" t="str">
        <f t="shared" si="333"/>
        <v/>
      </c>
      <c r="AC444" t="str">
        <f t="shared" si="334"/>
        <v/>
      </c>
      <c r="AD444" t="str">
        <f t="shared" si="335"/>
        <v/>
      </c>
      <c r="AE444" t="str">
        <f t="shared" si="336"/>
        <v/>
      </c>
      <c r="AF444" t="str">
        <f t="shared" si="337"/>
        <v/>
      </c>
      <c r="AG444" t="str">
        <f t="shared" si="338"/>
        <v/>
      </c>
      <c r="AH444" t="str">
        <f t="shared" si="339"/>
        <v/>
      </c>
      <c r="AI444" t="str">
        <f t="shared" si="340"/>
        <v/>
      </c>
      <c r="AJ444" t="str">
        <f t="shared" si="341"/>
        <v/>
      </c>
      <c r="AK444" t="str">
        <f t="shared" si="342"/>
        <v/>
      </c>
      <c r="AL444" t="str">
        <f t="shared" si="343"/>
        <v/>
      </c>
      <c r="AM444" t="str">
        <f t="shared" si="344"/>
        <v/>
      </c>
      <c r="AN444" t="str">
        <f t="shared" si="345"/>
        <v/>
      </c>
      <c r="AO444" t="str">
        <f t="shared" si="346"/>
        <v/>
      </c>
      <c r="AP444" t="str">
        <f t="shared" si="347"/>
        <v/>
      </c>
      <c r="AQ444" t="str">
        <f t="shared" si="348"/>
        <v/>
      </c>
      <c r="AR444" t="str">
        <f t="shared" si="349"/>
        <v/>
      </c>
      <c r="AS444" t="str">
        <f t="shared" si="350"/>
        <v/>
      </c>
      <c r="AT444" t="str">
        <f t="shared" si="351"/>
        <v/>
      </c>
      <c r="AU444" t="str">
        <f t="shared" si="352"/>
        <v/>
      </c>
      <c r="AV444" t="str">
        <f t="shared" si="353"/>
        <v/>
      </c>
      <c r="AW444" t="str">
        <f t="shared" si="354"/>
        <v/>
      </c>
      <c r="AX444" t="str">
        <f t="shared" si="355"/>
        <v>Szállítási log. az ellátási láncban (, web)</v>
      </c>
      <c r="AY444" s="2">
        <v>307</v>
      </c>
      <c r="AZ444" s="2">
        <v>4</v>
      </c>
      <c r="BA444" s="18">
        <f>VLOOKUP(AY444,segéd!$F$9:$G$38,2,FALSE)</f>
        <v>46088</v>
      </c>
      <c r="BB444" s="2" t="str">
        <f>VLOOKUP(AZ444,segéd!$F$1:$G$7,2,FALSE)</f>
        <v>13.30-15.00</v>
      </c>
      <c r="BC444" t="s">
        <v>259</v>
      </c>
      <c r="BD444" t="s">
        <v>435</v>
      </c>
      <c r="BE444" t="s">
        <v>175</v>
      </c>
      <c r="BF444" s="19">
        <v>214</v>
      </c>
      <c r="BH444" s="2" t="s">
        <v>66</v>
      </c>
      <c r="BI444" s="30" t="s">
        <v>2009</v>
      </c>
      <c r="BJ444" s="2">
        <f t="shared" si="356"/>
        <v>8</v>
      </c>
      <c r="BK444" s="2">
        <f>IF(BF444="","",VLOOKUP(BC444,segéd!O:P,2,FALSE))</f>
        <v>8</v>
      </c>
      <c r="BL444" s="2" t="str">
        <f>IF(BG444="","",VLOOKUP(BC444,segéd!T:U,2,FALSE))</f>
        <v/>
      </c>
      <c r="BP444" s="2"/>
      <c r="BQ444" s="2">
        <v>10</v>
      </c>
      <c r="BR444" s="2"/>
      <c r="BY444" s="2"/>
      <c r="CB444" s="2"/>
      <c r="CH444" s="2"/>
      <c r="CP444" s="2"/>
      <c r="CT444" s="2"/>
      <c r="CY444" s="2"/>
    </row>
    <row r="445" spans="1:106" x14ac:dyDescent="0.3">
      <c r="A445" t="str">
        <f t="shared" si="306"/>
        <v>2083074</v>
      </c>
      <c r="B445" t="str">
        <f t="shared" si="307"/>
        <v>Transzn. váll. gazdaságtana (Tb.-ről web) 25</v>
      </c>
      <c r="C445" t="str">
        <f t="shared" si="308"/>
        <v>2143074</v>
      </c>
      <c r="D445" t="str">
        <f t="shared" si="309"/>
        <v>Transzn. váll. gazdaságtana (Tb.-ről web) 29</v>
      </c>
      <c r="E445" t="str">
        <f t="shared" si="310"/>
        <v>Buda Lorina3074</v>
      </c>
      <c r="F445" s="24" t="str">
        <f t="shared" si="311"/>
        <v>Transzn. váll. gazdaságtana (Tb. 214, Tb.-ről web)</v>
      </c>
      <c r="G445" t="str">
        <f t="shared" si="312"/>
        <v/>
      </c>
      <c r="H445" t="str">
        <f t="shared" si="313"/>
        <v/>
      </c>
      <c r="I445" t="str">
        <f t="shared" si="314"/>
        <v/>
      </c>
      <c r="J445" t="str">
        <f t="shared" si="315"/>
        <v/>
      </c>
      <c r="K445" t="str">
        <f t="shared" si="316"/>
        <v/>
      </c>
      <c r="L445" t="str">
        <f t="shared" si="317"/>
        <v/>
      </c>
      <c r="M445" t="str">
        <f t="shared" si="318"/>
        <v/>
      </c>
      <c r="N445" t="str">
        <f t="shared" si="319"/>
        <v/>
      </c>
      <c r="O445" t="str">
        <f t="shared" si="320"/>
        <v/>
      </c>
      <c r="P445" t="str">
        <f t="shared" si="321"/>
        <v/>
      </c>
      <c r="Q445" t="str">
        <f t="shared" si="322"/>
        <v/>
      </c>
      <c r="R445" t="str">
        <f t="shared" si="323"/>
        <v/>
      </c>
      <c r="S445" t="str">
        <f t="shared" si="324"/>
        <v/>
      </c>
      <c r="T445" t="str">
        <f t="shared" si="325"/>
        <v>3074</v>
      </c>
      <c r="U445" t="str">
        <f t="shared" si="326"/>
        <v>3074</v>
      </c>
      <c r="V445" t="str">
        <f t="shared" si="327"/>
        <v/>
      </c>
      <c r="W445" t="str">
        <f t="shared" si="328"/>
        <v/>
      </c>
      <c r="X445" t="str">
        <f t="shared" si="329"/>
        <v/>
      </c>
      <c r="Y445" t="str">
        <f t="shared" si="330"/>
        <v>Transzn. váll. gazdaságtana (208, Tb.-ről web)</v>
      </c>
      <c r="Z445" t="str">
        <f t="shared" si="331"/>
        <v/>
      </c>
      <c r="AA445" t="str">
        <f t="shared" si="332"/>
        <v/>
      </c>
      <c r="AB445" t="str">
        <f t="shared" si="333"/>
        <v/>
      </c>
      <c r="AC445" t="str">
        <f t="shared" si="334"/>
        <v/>
      </c>
      <c r="AD445" t="str">
        <f t="shared" si="335"/>
        <v/>
      </c>
      <c r="AE445" t="str">
        <f t="shared" si="336"/>
        <v/>
      </c>
      <c r="AF445" t="str">
        <f t="shared" si="337"/>
        <v/>
      </c>
      <c r="AG445" t="str">
        <f t="shared" si="338"/>
        <v/>
      </c>
      <c r="AH445" t="str">
        <f t="shared" si="339"/>
        <v/>
      </c>
      <c r="AI445" t="str">
        <f t="shared" si="340"/>
        <v/>
      </c>
      <c r="AJ445" t="str">
        <f t="shared" si="341"/>
        <v/>
      </c>
      <c r="AK445" t="str">
        <f t="shared" si="342"/>
        <v/>
      </c>
      <c r="AL445" t="str">
        <f t="shared" si="343"/>
        <v/>
      </c>
      <c r="AM445" t="str">
        <f t="shared" si="344"/>
        <v>3074</v>
      </c>
      <c r="AN445" t="str">
        <f t="shared" si="345"/>
        <v>3074</v>
      </c>
      <c r="AO445" t="str">
        <f t="shared" si="346"/>
        <v/>
      </c>
      <c r="AP445" t="str">
        <f t="shared" si="347"/>
        <v/>
      </c>
      <c r="AQ445" t="str">
        <f t="shared" si="348"/>
        <v/>
      </c>
      <c r="AR445" t="str">
        <f t="shared" si="349"/>
        <v/>
      </c>
      <c r="AS445" t="str">
        <f t="shared" si="350"/>
        <v/>
      </c>
      <c r="AT445" t="str">
        <f t="shared" si="351"/>
        <v/>
      </c>
      <c r="AU445" t="str">
        <f t="shared" si="352"/>
        <v/>
      </c>
      <c r="AV445" t="str">
        <f t="shared" si="353"/>
        <v/>
      </c>
      <c r="AW445" t="str">
        <f t="shared" si="354"/>
        <v/>
      </c>
      <c r="AX445" t="str">
        <f t="shared" si="355"/>
        <v>Transzn. váll. gazdaságtana (214, Tb.-ről web)</v>
      </c>
      <c r="AY445" s="2">
        <v>307</v>
      </c>
      <c r="AZ445" s="2">
        <v>4</v>
      </c>
      <c r="BA445" s="18">
        <f>VLOOKUP(AY445,segéd!$F$9:$G$38,2,FALSE)</f>
        <v>46088</v>
      </c>
      <c r="BB445" s="2" t="str">
        <f>VLOOKUP(AZ445,segéd!$F$1:$G$7,2,FALSE)</f>
        <v>13.30-15.00</v>
      </c>
      <c r="BC445" t="s">
        <v>171</v>
      </c>
      <c r="BD445" t="s">
        <v>264</v>
      </c>
      <c r="BE445" t="s">
        <v>167</v>
      </c>
      <c r="BF445" s="19">
        <v>208</v>
      </c>
      <c r="BG445" s="2">
        <v>214</v>
      </c>
      <c r="BH445" s="19" t="s">
        <v>76</v>
      </c>
      <c r="BI445" s="30" t="s">
        <v>1988</v>
      </c>
      <c r="BJ445" s="2">
        <f t="shared" si="356"/>
        <v>54</v>
      </c>
      <c r="BK445" s="2">
        <f>IF(BF445="","",VLOOKUP(BC445,segéd!O:P,2,FALSE))</f>
        <v>25</v>
      </c>
      <c r="BL445" s="2">
        <f>IF(BG445="","",VLOOKUP(BC445,segéd!T:U,2,FALSE))</f>
        <v>29</v>
      </c>
      <c r="BP445" s="2"/>
      <c r="BQ445" s="2"/>
      <c r="BR445" s="2"/>
      <c r="BV445" s="2"/>
      <c r="BW445" s="2"/>
      <c r="BX445" s="2"/>
      <c r="BY445" s="2"/>
      <c r="BZ445" s="2">
        <v>12</v>
      </c>
      <c r="CA445" s="2">
        <v>7</v>
      </c>
      <c r="CB445" s="2"/>
      <c r="CC445" s="2"/>
      <c r="CD445" s="2"/>
      <c r="CH445" s="2"/>
      <c r="CI445" s="2"/>
      <c r="CM445" s="2"/>
      <c r="CN445" s="2"/>
      <c r="CO445" s="2"/>
      <c r="CP445" s="2"/>
      <c r="CR445" s="2">
        <v>21</v>
      </c>
      <c r="CS445" s="2">
        <v>17</v>
      </c>
      <c r="CT445" s="2"/>
      <c r="CU445" s="2"/>
      <c r="CV445" s="2"/>
      <c r="CY445" s="2"/>
    </row>
    <row r="446" spans="1:106" x14ac:dyDescent="0.3">
      <c r="A446" t="str">
        <f t="shared" si="306"/>
        <v>3074</v>
      </c>
      <c r="B446" t="str">
        <f t="shared" si="307"/>
        <v xml:space="preserve">Vállalati pénzügy (web) </v>
      </c>
      <c r="C446" t="str">
        <f t="shared" si="308"/>
        <v>2123074</v>
      </c>
      <c r="D446" t="str">
        <f t="shared" si="309"/>
        <v>Vállalati pénzügy (web) 35</v>
      </c>
      <c r="E446" t="str">
        <f t="shared" si="310"/>
        <v>Antalík Imrich3074</v>
      </c>
      <c r="F446" s="24" t="str">
        <f t="shared" si="311"/>
        <v>Vállalati pénzügy (Tb. 212, web)</v>
      </c>
      <c r="G446" t="str">
        <f t="shared" si="312"/>
        <v/>
      </c>
      <c r="H446" t="str">
        <f t="shared" si="313"/>
        <v/>
      </c>
      <c r="I446" t="str">
        <f t="shared" si="314"/>
        <v/>
      </c>
      <c r="J446" t="str">
        <f t="shared" si="315"/>
        <v/>
      </c>
      <c r="K446" t="str">
        <f t="shared" si="316"/>
        <v/>
      </c>
      <c r="L446" t="str">
        <f t="shared" si="317"/>
        <v/>
      </c>
      <c r="M446" t="str">
        <f t="shared" si="318"/>
        <v/>
      </c>
      <c r="N446" t="str">
        <f t="shared" si="319"/>
        <v/>
      </c>
      <c r="O446" t="str">
        <f t="shared" si="320"/>
        <v/>
      </c>
      <c r="P446" t="str">
        <f t="shared" si="321"/>
        <v/>
      </c>
      <c r="Q446" t="str">
        <f t="shared" si="322"/>
        <v/>
      </c>
      <c r="R446" t="str">
        <f t="shared" si="323"/>
        <v/>
      </c>
      <c r="S446" t="str">
        <f t="shared" si="324"/>
        <v/>
      </c>
      <c r="T446" t="str">
        <f t="shared" si="325"/>
        <v/>
      </c>
      <c r="U446" t="str">
        <f t="shared" si="326"/>
        <v/>
      </c>
      <c r="V446" t="str">
        <f t="shared" si="327"/>
        <v/>
      </c>
      <c r="W446" t="str">
        <f t="shared" si="328"/>
        <v/>
      </c>
      <c r="X446" t="str">
        <f t="shared" si="329"/>
        <v/>
      </c>
      <c r="Y446" t="str">
        <f t="shared" si="330"/>
        <v>Vállalati pénzügy (, web)</v>
      </c>
      <c r="Z446" t="str">
        <f t="shared" si="331"/>
        <v/>
      </c>
      <c r="AA446" t="str">
        <f t="shared" si="332"/>
        <v/>
      </c>
      <c r="AB446" t="str">
        <f t="shared" si="333"/>
        <v/>
      </c>
      <c r="AC446" t="str">
        <f t="shared" si="334"/>
        <v/>
      </c>
      <c r="AD446" t="str">
        <f t="shared" si="335"/>
        <v/>
      </c>
      <c r="AE446" t="str">
        <f t="shared" si="336"/>
        <v>3074</v>
      </c>
      <c r="AF446" t="str">
        <f t="shared" si="337"/>
        <v>3074</v>
      </c>
      <c r="AG446" t="str">
        <f t="shared" si="338"/>
        <v>3074</v>
      </c>
      <c r="AH446" t="str">
        <f t="shared" si="339"/>
        <v>3074</v>
      </c>
      <c r="AI446" t="str">
        <f t="shared" si="340"/>
        <v>3074</v>
      </c>
      <c r="AJ446" t="str">
        <f t="shared" si="341"/>
        <v>3074</v>
      </c>
      <c r="AK446" t="str">
        <f t="shared" si="342"/>
        <v/>
      </c>
      <c r="AL446" t="str">
        <f t="shared" si="343"/>
        <v/>
      </c>
      <c r="AM446" t="str">
        <f t="shared" si="344"/>
        <v/>
      </c>
      <c r="AN446" t="str">
        <f t="shared" si="345"/>
        <v/>
      </c>
      <c r="AO446" t="str">
        <f t="shared" si="346"/>
        <v/>
      </c>
      <c r="AP446" t="str">
        <f t="shared" si="347"/>
        <v/>
      </c>
      <c r="AQ446" t="str">
        <f t="shared" si="348"/>
        <v/>
      </c>
      <c r="AR446" t="str">
        <f t="shared" si="349"/>
        <v/>
      </c>
      <c r="AS446" t="str">
        <f t="shared" si="350"/>
        <v/>
      </c>
      <c r="AT446" t="str">
        <f t="shared" si="351"/>
        <v/>
      </c>
      <c r="AU446" t="str">
        <f t="shared" si="352"/>
        <v/>
      </c>
      <c r="AV446" t="str">
        <f t="shared" si="353"/>
        <v/>
      </c>
      <c r="AW446" t="str">
        <f t="shared" si="354"/>
        <v/>
      </c>
      <c r="AX446" t="str">
        <f t="shared" si="355"/>
        <v>Vállalati pénzügy (212, web)</v>
      </c>
      <c r="AY446" s="2">
        <v>307</v>
      </c>
      <c r="AZ446" s="2">
        <v>4</v>
      </c>
      <c r="BA446" s="18">
        <f>VLOOKUP(AY446,segéd!$F$9:$G$38,2,FALSE)</f>
        <v>46088</v>
      </c>
      <c r="BB446" s="2" t="str">
        <f>VLOOKUP(AZ446,segéd!$F$1:$G$7,2,FALSE)</f>
        <v>13.30-15.00</v>
      </c>
      <c r="BC446" t="s">
        <v>37</v>
      </c>
      <c r="BD446" t="s">
        <v>178</v>
      </c>
      <c r="BE446" t="s">
        <v>164</v>
      </c>
      <c r="BG446" s="2">
        <v>212</v>
      </c>
      <c r="BH446" s="19" t="s">
        <v>66</v>
      </c>
      <c r="BI446" s="30" t="s">
        <v>2043</v>
      </c>
      <c r="BJ446" s="2">
        <f t="shared" si="356"/>
        <v>35</v>
      </c>
      <c r="BK446" s="2" t="str">
        <f>IF(BF446="","",VLOOKUP(BC446,segéd!O:P,2,FALSE))</f>
        <v/>
      </c>
      <c r="BL446" s="2">
        <f>IF(BG446="","",VLOOKUP(BC446,segéd!T:U,2,FALSE))</f>
        <v>35</v>
      </c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H446" s="2"/>
      <c r="CI446" s="2"/>
      <c r="CJ446" s="2">
        <v>3</v>
      </c>
      <c r="CK446" s="2">
        <v>7</v>
      </c>
      <c r="CL446" s="2">
        <v>10</v>
      </c>
      <c r="CM446" s="2">
        <v>3</v>
      </c>
      <c r="CN446" s="2">
        <v>2</v>
      </c>
      <c r="CO446" s="2">
        <v>4</v>
      </c>
      <c r="CP446" s="2"/>
      <c r="CR446" s="2"/>
      <c r="CS446" s="2"/>
      <c r="CT446" s="2"/>
      <c r="CU446" s="2"/>
      <c r="CV446" s="2"/>
      <c r="CY446" s="2"/>
    </row>
    <row r="447" spans="1:106" x14ac:dyDescent="0.3">
      <c r="A447" t="str">
        <f t="shared" si="306"/>
        <v>2063074</v>
      </c>
      <c r="B447" t="str">
        <f t="shared" si="307"/>
        <v>Vendéglátás szervezés, vezetés (web) 5</v>
      </c>
      <c r="C447" t="str">
        <f t="shared" si="308"/>
        <v>3074</v>
      </c>
      <c r="D447" t="str">
        <f t="shared" si="309"/>
        <v xml:space="preserve">Vendéglátás szervezés, vezetés (web) </v>
      </c>
      <c r="E447" t="str">
        <f t="shared" si="310"/>
        <v>Kárpáti-Daróczi Judit3074</v>
      </c>
      <c r="F447" s="24" t="str">
        <f t="shared" si="311"/>
        <v>Vendéglátás szervezés, vezetés (Bp. 206, web)</v>
      </c>
      <c r="G447" t="str">
        <f t="shared" si="312"/>
        <v/>
      </c>
      <c r="H447" t="str">
        <f t="shared" si="313"/>
        <v/>
      </c>
      <c r="I447" t="str">
        <f t="shared" si="314"/>
        <v/>
      </c>
      <c r="J447" t="str">
        <f t="shared" si="315"/>
        <v/>
      </c>
      <c r="K447" t="str">
        <f t="shared" si="316"/>
        <v/>
      </c>
      <c r="L447" t="str">
        <f t="shared" si="317"/>
        <v/>
      </c>
      <c r="M447" t="str">
        <f t="shared" si="318"/>
        <v/>
      </c>
      <c r="N447" t="str">
        <f t="shared" si="319"/>
        <v/>
      </c>
      <c r="O447" t="str">
        <f t="shared" si="320"/>
        <v/>
      </c>
      <c r="P447" t="str">
        <f t="shared" si="321"/>
        <v/>
      </c>
      <c r="Q447" t="str">
        <f t="shared" si="322"/>
        <v/>
      </c>
      <c r="R447" t="str">
        <f t="shared" si="323"/>
        <v/>
      </c>
      <c r="S447" t="str">
        <f t="shared" si="324"/>
        <v>3074</v>
      </c>
      <c r="T447" t="str">
        <f t="shared" si="325"/>
        <v/>
      </c>
      <c r="U447" t="str">
        <f t="shared" si="326"/>
        <v/>
      </c>
      <c r="V447" t="str">
        <f t="shared" si="327"/>
        <v/>
      </c>
      <c r="W447" t="str">
        <f t="shared" si="328"/>
        <v/>
      </c>
      <c r="X447" t="str">
        <f t="shared" si="329"/>
        <v/>
      </c>
      <c r="Y447" t="str">
        <f t="shared" si="330"/>
        <v>Vendéglátás szervezés, vezetés (206, web)</v>
      </c>
      <c r="Z447" t="str">
        <f t="shared" si="331"/>
        <v/>
      </c>
      <c r="AA447" t="str">
        <f t="shared" si="332"/>
        <v/>
      </c>
      <c r="AB447" t="str">
        <f t="shared" si="333"/>
        <v/>
      </c>
      <c r="AC447" t="str">
        <f t="shared" si="334"/>
        <v/>
      </c>
      <c r="AD447" t="str">
        <f t="shared" si="335"/>
        <v/>
      </c>
      <c r="AE447" t="str">
        <f t="shared" si="336"/>
        <v/>
      </c>
      <c r="AF447" t="str">
        <f t="shared" si="337"/>
        <v/>
      </c>
      <c r="AG447" t="str">
        <f t="shared" si="338"/>
        <v/>
      </c>
      <c r="AH447" t="str">
        <f t="shared" si="339"/>
        <v/>
      </c>
      <c r="AI447" t="str">
        <f t="shared" si="340"/>
        <v/>
      </c>
      <c r="AJ447" t="str">
        <f t="shared" si="341"/>
        <v/>
      </c>
      <c r="AK447" t="str">
        <f t="shared" si="342"/>
        <v/>
      </c>
      <c r="AL447" t="str">
        <f t="shared" si="343"/>
        <v/>
      </c>
      <c r="AM447" t="str">
        <f t="shared" si="344"/>
        <v/>
      </c>
      <c r="AN447" t="str">
        <f t="shared" si="345"/>
        <v/>
      </c>
      <c r="AO447" t="str">
        <f t="shared" si="346"/>
        <v/>
      </c>
      <c r="AP447" t="str">
        <f t="shared" si="347"/>
        <v/>
      </c>
      <c r="AQ447" t="str">
        <f t="shared" si="348"/>
        <v/>
      </c>
      <c r="AR447" t="str">
        <f t="shared" si="349"/>
        <v/>
      </c>
      <c r="AS447" t="str">
        <f t="shared" si="350"/>
        <v/>
      </c>
      <c r="AT447" t="str">
        <f t="shared" si="351"/>
        <v/>
      </c>
      <c r="AU447" t="str">
        <f t="shared" si="352"/>
        <v/>
      </c>
      <c r="AV447" t="str">
        <f t="shared" si="353"/>
        <v/>
      </c>
      <c r="AW447" t="str">
        <f t="shared" si="354"/>
        <v/>
      </c>
      <c r="AX447" t="str">
        <f t="shared" si="355"/>
        <v>Vendéglátás szervezés, vezetés (, web)</v>
      </c>
      <c r="AY447" s="2">
        <v>307</v>
      </c>
      <c r="AZ447" s="2">
        <v>4</v>
      </c>
      <c r="BA447" s="18">
        <f>VLOOKUP(AY447,segéd!$F$9:$G$38,2,FALSE)</f>
        <v>46088</v>
      </c>
      <c r="BB447" s="2" t="str">
        <f>VLOOKUP(AZ447,segéd!$F$1:$G$7,2,FALSE)</f>
        <v>13.30-15.00</v>
      </c>
      <c r="BC447" t="s">
        <v>392</v>
      </c>
      <c r="BD447" t="s">
        <v>265</v>
      </c>
      <c r="BE447" t="s">
        <v>165</v>
      </c>
      <c r="BF447" s="19">
        <v>206</v>
      </c>
      <c r="BH447" s="19" t="s">
        <v>66</v>
      </c>
      <c r="BI447" s="30" t="s">
        <v>1977</v>
      </c>
      <c r="BJ447" s="2">
        <f t="shared" si="356"/>
        <v>5</v>
      </c>
      <c r="BK447" s="2">
        <f>IF(BF447="","",VLOOKUP(BC447,segéd!O:P,2,FALSE))</f>
        <v>5</v>
      </c>
      <c r="BL447" s="2" t="str">
        <f>IF(BG447="","",VLOOKUP(BC447,segéd!T:U,2,FALSE))</f>
        <v/>
      </c>
      <c r="BP447" s="2"/>
      <c r="BQ447" s="2"/>
      <c r="BR447" s="2"/>
      <c r="BY447" s="19">
        <v>6</v>
      </c>
    </row>
    <row r="448" spans="1:106" x14ac:dyDescent="0.3">
      <c r="A448" t="str">
        <f t="shared" si="306"/>
        <v>2023075</v>
      </c>
      <c r="B448" t="str">
        <f t="shared" si="307"/>
        <v>Angol gazdasági szaknyelv II., 1. csop. 21</v>
      </c>
      <c r="C448" t="str">
        <f t="shared" si="308"/>
        <v>3075</v>
      </c>
      <c r="D448" t="str">
        <f t="shared" si="309"/>
        <v xml:space="preserve">Angol gazdasági szaknyelv II., 1. csop. </v>
      </c>
      <c r="E448" t="str">
        <f t="shared" si="310"/>
        <v>Ferencz-Antal Klára3075</v>
      </c>
      <c r="F448" s="24" t="str">
        <f t="shared" si="311"/>
        <v>Angol gazdasági szaknyelv II., 1. csop. (Bp. 202)</v>
      </c>
      <c r="G448" t="str">
        <f t="shared" si="312"/>
        <v>3075</v>
      </c>
      <c r="H448" t="str">
        <f t="shared" si="313"/>
        <v>3075</v>
      </c>
      <c r="I448" t="str">
        <f t="shared" si="314"/>
        <v/>
      </c>
      <c r="J448" t="str">
        <f t="shared" si="315"/>
        <v/>
      </c>
      <c r="K448" t="str">
        <f t="shared" si="316"/>
        <v/>
      </c>
      <c r="L448" t="str">
        <f t="shared" si="317"/>
        <v/>
      </c>
      <c r="M448" t="str">
        <f t="shared" si="318"/>
        <v/>
      </c>
      <c r="N448" t="str">
        <f t="shared" si="319"/>
        <v/>
      </c>
      <c r="O448" t="str">
        <f t="shared" si="320"/>
        <v/>
      </c>
      <c r="P448" t="str">
        <f t="shared" si="321"/>
        <v/>
      </c>
      <c r="Q448" t="str">
        <f t="shared" si="322"/>
        <v/>
      </c>
      <c r="R448" t="str">
        <f t="shared" si="323"/>
        <v/>
      </c>
      <c r="S448" t="str">
        <f t="shared" si="324"/>
        <v/>
      </c>
      <c r="T448" t="str">
        <f t="shared" si="325"/>
        <v/>
      </c>
      <c r="U448" t="str">
        <f t="shared" si="326"/>
        <v/>
      </c>
      <c r="V448" t="str">
        <f t="shared" si="327"/>
        <v/>
      </c>
      <c r="W448" t="str">
        <f t="shared" si="328"/>
        <v/>
      </c>
      <c r="X448" t="str">
        <f t="shared" si="329"/>
        <v/>
      </c>
      <c r="Y448" t="str">
        <f t="shared" si="330"/>
        <v>Angol gazdasági szaknyelv II., 1. csop. (202)</v>
      </c>
      <c r="Z448" t="str">
        <f t="shared" si="331"/>
        <v/>
      </c>
      <c r="AA448" t="str">
        <f t="shared" si="332"/>
        <v/>
      </c>
      <c r="AB448" t="str">
        <f t="shared" si="333"/>
        <v/>
      </c>
      <c r="AC448" t="str">
        <f t="shared" si="334"/>
        <v/>
      </c>
      <c r="AD448" t="str">
        <f t="shared" si="335"/>
        <v/>
      </c>
      <c r="AE448" t="str">
        <f t="shared" si="336"/>
        <v/>
      </c>
      <c r="AF448" t="str">
        <f t="shared" si="337"/>
        <v/>
      </c>
      <c r="AG448" t="str">
        <f t="shared" si="338"/>
        <v/>
      </c>
      <c r="AH448" t="str">
        <f t="shared" si="339"/>
        <v/>
      </c>
      <c r="AI448" t="str">
        <f t="shared" si="340"/>
        <v/>
      </c>
      <c r="AJ448" t="str">
        <f t="shared" si="341"/>
        <v/>
      </c>
      <c r="AK448" t="str">
        <f t="shared" si="342"/>
        <v/>
      </c>
      <c r="AL448" t="str">
        <f t="shared" si="343"/>
        <v/>
      </c>
      <c r="AM448" t="str">
        <f t="shared" si="344"/>
        <v/>
      </c>
      <c r="AN448" t="str">
        <f t="shared" si="345"/>
        <v/>
      </c>
      <c r="AO448" t="str">
        <f t="shared" si="346"/>
        <v/>
      </c>
      <c r="AP448" t="str">
        <f t="shared" si="347"/>
        <v/>
      </c>
      <c r="AQ448" t="str">
        <f t="shared" si="348"/>
        <v/>
      </c>
      <c r="AR448" t="str">
        <f t="shared" si="349"/>
        <v/>
      </c>
      <c r="AS448" t="str">
        <f t="shared" si="350"/>
        <v/>
      </c>
      <c r="AT448" t="str">
        <f t="shared" si="351"/>
        <v/>
      </c>
      <c r="AU448" t="str">
        <f t="shared" si="352"/>
        <v/>
      </c>
      <c r="AV448" t="str">
        <f t="shared" si="353"/>
        <v/>
      </c>
      <c r="AW448" t="str">
        <f t="shared" si="354"/>
        <v/>
      </c>
      <c r="AX448" t="str">
        <f t="shared" si="355"/>
        <v>Angol gazdasági szaknyelv II., 1. csop. ()</v>
      </c>
      <c r="AY448" s="2">
        <v>307</v>
      </c>
      <c r="AZ448" s="2">
        <v>5</v>
      </c>
      <c r="BA448" s="18">
        <f>VLOOKUP(AY448,segéd!$F$9:$G$38,2,FALSE)</f>
        <v>46088</v>
      </c>
      <c r="BB448" s="2" t="str">
        <f>VLOOKUP(AZ448,segéd!$F$1:$G$7,2,FALSE)</f>
        <v>15.15-16.45</v>
      </c>
      <c r="BC448" t="s">
        <v>252</v>
      </c>
      <c r="BD448" t="s">
        <v>309</v>
      </c>
      <c r="BE448" t="s">
        <v>165</v>
      </c>
      <c r="BF448" s="19">
        <v>202</v>
      </c>
      <c r="BH448" s="19"/>
      <c r="BJ448" s="2">
        <f t="shared" si="356"/>
        <v>21</v>
      </c>
      <c r="BK448" s="2">
        <f>IF(BF448="","",VLOOKUP(BC448,segéd!O:P,2,FALSE))</f>
        <v>21</v>
      </c>
      <c r="BL448" s="2" t="str">
        <f>IF(BG448="","",VLOOKUP(BC448,segéd!T:U,2,FALSE))</f>
        <v/>
      </c>
      <c r="BM448" s="19">
        <v>18</v>
      </c>
      <c r="BN448" s="2">
        <v>3</v>
      </c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H448" s="2"/>
      <c r="CI448" s="2"/>
      <c r="CJ448" s="2"/>
      <c r="CK448" s="2"/>
      <c r="CL448" s="2"/>
      <c r="CM448" s="2"/>
      <c r="CN448" s="2"/>
      <c r="CO448" s="2"/>
      <c r="CP448" s="2"/>
      <c r="CR448" s="2"/>
      <c r="CS448" s="2"/>
      <c r="CT448" s="2"/>
      <c r="CU448" s="2"/>
      <c r="CV448" s="2"/>
      <c r="CY448" s="2"/>
    </row>
    <row r="449" spans="1:106" x14ac:dyDescent="0.3">
      <c r="A449" t="str">
        <f t="shared" si="306"/>
        <v>3075</v>
      </c>
      <c r="B449" t="str">
        <f t="shared" si="307"/>
        <v xml:space="preserve">Angol gazdasági szaknyelv II., 1. csop. </v>
      </c>
      <c r="C449" t="str">
        <f t="shared" si="308"/>
        <v>4083075</v>
      </c>
      <c r="D449" t="str">
        <f t="shared" si="309"/>
        <v>Angol gazdasági szaknyelv II., 1. csop. 17</v>
      </c>
      <c r="E449" t="str">
        <f t="shared" si="310"/>
        <v>Nagy Mónika3075</v>
      </c>
      <c r="F449" s="24" t="str">
        <f t="shared" si="311"/>
        <v>Angol gazdasági szaknyelv II., 1. csop. (Tb. 408)</v>
      </c>
      <c r="G449" t="str">
        <f t="shared" si="312"/>
        <v/>
      </c>
      <c r="H449" t="str">
        <f t="shared" si="313"/>
        <v/>
      </c>
      <c r="I449" t="str">
        <f t="shared" si="314"/>
        <v/>
      </c>
      <c r="J449" t="str">
        <f t="shared" si="315"/>
        <v/>
      </c>
      <c r="K449" t="str">
        <f t="shared" si="316"/>
        <v/>
      </c>
      <c r="L449" t="str">
        <f t="shared" si="317"/>
        <v/>
      </c>
      <c r="M449" t="str">
        <f t="shared" si="318"/>
        <v/>
      </c>
      <c r="N449" t="str">
        <f t="shared" si="319"/>
        <v/>
      </c>
      <c r="O449" t="str">
        <f t="shared" si="320"/>
        <v/>
      </c>
      <c r="P449" t="str">
        <f t="shared" si="321"/>
        <v/>
      </c>
      <c r="Q449" t="str">
        <f t="shared" si="322"/>
        <v/>
      </c>
      <c r="R449" t="str">
        <f t="shared" si="323"/>
        <v/>
      </c>
      <c r="S449" t="str">
        <f t="shared" si="324"/>
        <v/>
      </c>
      <c r="T449" t="str">
        <f t="shared" si="325"/>
        <v/>
      </c>
      <c r="U449" t="str">
        <f t="shared" si="326"/>
        <v/>
      </c>
      <c r="V449" t="str">
        <f t="shared" si="327"/>
        <v/>
      </c>
      <c r="W449" t="str">
        <f t="shared" si="328"/>
        <v/>
      </c>
      <c r="X449" t="str">
        <f t="shared" si="329"/>
        <v/>
      </c>
      <c r="Y449" t="str">
        <f t="shared" si="330"/>
        <v>Angol gazdasági szaknyelv II., 1. csop. ()</v>
      </c>
      <c r="Z449" t="str">
        <f t="shared" si="331"/>
        <v>3075</v>
      </c>
      <c r="AA449" t="str">
        <f t="shared" si="332"/>
        <v/>
      </c>
      <c r="AB449" t="str">
        <f t="shared" si="333"/>
        <v/>
      </c>
      <c r="AC449" t="str">
        <f t="shared" si="334"/>
        <v/>
      </c>
      <c r="AD449" t="str">
        <f t="shared" si="335"/>
        <v/>
      </c>
      <c r="AE449" t="str">
        <f t="shared" si="336"/>
        <v/>
      </c>
      <c r="AF449" t="str">
        <f t="shared" si="337"/>
        <v/>
      </c>
      <c r="AG449" t="str">
        <f t="shared" si="338"/>
        <v/>
      </c>
      <c r="AH449" t="str">
        <f t="shared" si="339"/>
        <v/>
      </c>
      <c r="AI449" t="str">
        <f t="shared" si="340"/>
        <v/>
      </c>
      <c r="AJ449" t="str">
        <f t="shared" si="341"/>
        <v/>
      </c>
      <c r="AK449" t="str">
        <f t="shared" si="342"/>
        <v/>
      </c>
      <c r="AL449" t="str">
        <f t="shared" si="343"/>
        <v/>
      </c>
      <c r="AM449" t="str">
        <f t="shared" si="344"/>
        <v/>
      </c>
      <c r="AN449" t="str">
        <f t="shared" si="345"/>
        <v/>
      </c>
      <c r="AO449" t="str">
        <f t="shared" si="346"/>
        <v/>
      </c>
      <c r="AP449" t="str">
        <f t="shared" si="347"/>
        <v/>
      </c>
      <c r="AQ449" t="str">
        <f t="shared" si="348"/>
        <v/>
      </c>
      <c r="AR449" t="str">
        <f t="shared" si="349"/>
        <v/>
      </c>
      <c r="AS449" t="str">
        <f t="shared" si="350"/>
        <v/>
      </c>
      <c r="AT449" t="str">
        <f t="shared" si="351"/>
        <v/>
      </c>
      <c r="AU449" t="str">
        <f t="shared" si="352"/>
        <v/>
      </c>
      <c r="AV449" t="str">
        <f t="shared" si="353"/>
        <v/>
      </c>
      <c r="AW449" t="str">
        <f t="shared" si="354"/>
        <v/>
      </c>
      <c r="AX449" t="str">
        <f t="shared" si="355"/>
        <v>Angol gazdasági szaknyelv II., 1. csop. (408)</v>
      </c>
      <c r="AY449" s="2">
        <v>307</v>
      </c>
      <c r="AZ449" s="2">
        <v>5</v>
      </c>
      <c r="BA449" s="18">
        <f>VLOOKUP(AY449,segéd!$F$9:$G$38,2,FALSE)</f>
        <v>46088</v>
      </c>
      <c r="BB449" s="2" t="str">
        <f>VLOOKUP(AZ449,segéd!$F$1:$G$7,2,FALSE)</f>
        <v>15.15-16.45</v>
      </c>
      <c r="BC449" t="s">
        <v>252</v>
      </c>
      <c r="BD449" t="s">
        <v>441</v>
      </c>
      <c r="BE449" t="s">
        <v>164</v>
      </c>
      <c r="BG449" s="2">
        <v>408</v>
      </c>
      <c r="BJ449" s="2">
        <f t="shared" si="356"/>
        <v>17</v>
      </c>
      <c r="BK449" s="2" t="str">
        <f>IF(BF449="","",VLOOKUP(BC449,segéd!O:P,2,FALSE))</f>
        <v/>
      </c>
      <c r="BL449" s="2">
        <f>IF(BG449="","",VLOOKUP(BC449,segéd!T:U,2,FALSE))</f>
        <v>17</v>
      </c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>
        <v>17</v>
      </c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Y449" s="2"/>
    </row>
    <row r="450" spans="1:106" x14ac:dyDescent="0.3">
      <c r="A450" t="str">
        <f t="shared" si="306"/>
        <v>3075</v>
      </c>
      <c r="B450" t="str">
        <f t="shared" si="307"/>
        <v xml:space="preserve">Angol gazdasági szaknyelv II., 2. csop. </v>
      </c>
      <c r="C450" t="str">
        <f t="shared" si="308"/>
        <v>2133075</v>
      </c>
      <c r="D450" t="str">
        <f t="shared" si="309"/>
        <v>Angol gazdasági szaknyelv II., 2. csop. 18</v>
      </c>
      <c r="E450" t="str">
        <f t="shared" si="310"/>
        <v>Szabó Zsófia3075</v>
      </c>
      <c r="F450" s="24" t="str">
        <f t="shared" si="311"/>
        <v>Angol gazdasági szaknyelv II., 2. csop. (Tb. 213)</v>
      </c>
      <c r="G450" t="str">
        <f t="shared" si="312"/>
        <v/>
      </c>
      <c r="H450" t="str">
        <f t="shared" si="313"/>
        <v/>
      </c>
      <c r="I450" t="str">
        <f t="shared" si="314"/>
        <v/>
      </c>
      <c r="J450" t="str">
        <f t="shared" si="315"/>
        <v/>
      </c>
      <c r="K450" t="str">
        <f t="shared" si="316"/>
        <v/>
      </c>
      <c r="L450" t="str">
        <f t="shared" si="317"/>
        <v/>
      </c>
      <c r="M450" t="str">
        <f t="shared" si="318"/>
        <v/>
      </c>
      <c r="N450" t="str">
        <f t="shared" si="319"/>
        <v/>
      </c>
      <c r="O450" t="str">
        <f t="shared" si="320"/>
        <v/>
      </c>
      <c r="P450" t="str">
        <f t="shared" si="321"/>
        <v/>
      </c>
      <c r="Q450" t="str">
        <f t="shared" si="322"/>
        <v/>
      </c>
      <c r="R450" t="str">
        <f t="shared" si="323"/>
        <v/>
      </c>
      <c r="S450" t="str">
        <f t="shared" si="324"/>
        <v/>
      </c>
      <c r="T450" t="str">
        <f t="shared" si="325"/>
        <v/>
      </c>
      <c r="U450" t="str">
        <f t="shared" si="326"/>
        <v/>
      </c>
      <c r="V450" t="str">
        <f t="shared" si="327"/>
        <v/>
      </c>
      <c r="W450" t="str">
        <f t="shared" si="328"/>
        <v/>
      </c>
      <c r="X450" t="str">
        <f t="shared" si="329"/>
        <v/>
      </c>
      <c r="Y450" t="str">
        <f t="shared" si="330"/>
        <v>Angol gazdasági szaknyelv II., 2. csop. ()</v>
      </c>
      <c r="Z450" t="str">
        <f t="shared" si="331"/>
        <v>3075</v>
      </c>
      <c r="AA450" t="str">
        <f t="shared" si="332"/>
        <v/>
      </c>
      <c r="AB450" t="str">
        <f t="shared" si="333"/>
        <v/>
      </c>
      <c r="AC450" t="str">
        <f t="shared" si="334"/>
        <v/>
      </c>
      <c r="AD450" t="str">
        <f t="shared" si="335"/>
        <v/>
      </c>
      <c r="AE450" t="str">
        <f t="shared" si="336"/>
        <v/>
      </c>
      <c r="AF450" t="str">
        <f t="shared" si="337"/>
        <v/>
      </c>
      <c r="AG450" t="str">
        <f t="shared" si="338"/>
        <v/>
      </c>
      <c r="AH450" t="str">
        <f t="shared" si="339"/>
        <v/>
      </c>
      <c r="AI450" t="str">
        <f t="shared" si="340"/>
        <v/>
      </c>
      <c r="AJ450" t="str">
        <f t="shared" si="341"/>
        <v/>
      </c>
      <c r="AK450" t="str">
        <f t="shared" si="342"/>
        <v/>
      </c>
      <c r="AL450" t="str">
        <f t="shared" si="343"/>
        <v/>
      </c>
      <c r="AM450" t="str">
        <f t="shared" si="344"/>
        <v/>
      </c>
      <c r="AN450" t="str">
        <f t="shared" si="345"/>
        <v/>
      </c>
      <c r="AO450" t="str">
        <f t="shared" si="346"/>
        <v/>
      </c>
      <c r="AP450" t="str">
        <f t="shared" si="347"/>
        <v/>
      </c>
      <c r="AQ450" t="str">
        <f t="shared" si="348"/>
        <v/>
      </c>
      <c r="AR450" t="str">
        <f t="shared" si="349"/>
        <v/>
      </c>
      <c r="AS450" t="str">
        <f t="shared" si="350"/>
        <v/>
      </c>
      <c r="AT450" t="str">
        <f t="shared" si="351"/>
        <v/>
      </c>
      <c r="AU450" t="str">
        <f t="shared" si="352"/>
        <v/>
      </c>
      <c r="AV450" t="str">
        <f t="shared" si="353"/>
        <v/>
      </c>
      <c r="AW450" t="str">
        <f t="shared" si="354"/>
        <v/>
      </c>
      <c r="AX450" t="str">
        <f t="shared" si="355"/>
        <v>Angol gazdasági szaknyelv II., 2. csop. (213)</v>
      </c>
      <c r="AY450" s="2">
        <v>307</v>
      </c>
      <c r="AZ450" s="2">
        <v>5</v>
      </c>
      <c r="BA450" s="18">
        <f>VLOOKUP(AY450,segéd!$F$9:$G$38,2,FALSE)</f>
        <v>46088</v>
      </c>
      <c r="BB450" s="2" t="str">
        <f>VLOOKUP(AZ450,segéd!$F$1:$G$7,2,FALSE)</f>
        <v>15.15-16.45</v>
      </c>
      <c r="BC450" t="s">
        <v>253</v>
      </c>
      <c r="BD450" t="s">
        <v>306</v>
      </c>
      <c r="BE450" t="s">
        <v>164</v>
      </c>
      <c r="BG450" s="2">
        <v>213</v>
      </c>
      <c r="BJ450" s="2">
        <f t="shared" si="356"/>
        <v>18</v>
      </c>
      <c r="BK450" s="2" t="str">
        <f>IF(BF450="","",VLOOKUP(BC450,segéd!O:P,2,FALSE))</f>
        <v/>
      </c>
      <c r="BL450" s="2">
        <f>IF(BG450="","",VLOOKUP(BC450,segéd!T:U,2,FALSE))</f>
        <v>18</v>
      </c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>
        <v>16</v>
      </c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Y450" s="2"/>
    </row>
    <row r="451" spans="1:106" x14ac:dyDescent="0.3">
      <c r="A451" t="str">
        <f t="shared" ref="A451:A467" si="357">CONCATENATE(BF451,AY451,AZ451)</f>
        <v>3075</v>
      </c>
      <c r="B451" t="str">
        <f t="shared" ref="B451:B467" si="358">CONCATENATE(BC451,IF(BH451="","",CONCATENATE(" (",BH451,")"))," ",BK451)</f>
        <v xml:space="preserve">Gépgyártás technológia (web) </v>
      </c>
      <c r="C451" t="str">
        <f t="shared" ref="C451:C514" si="359">CONCATENATE(BG451,AY451,AZ451)</f>
        <v>5013075</v>
      </c>
      <c r="D451" t="str">
        <f t="shared" ref="D451:D514" si="360">CONCATENATE(BC451,IF(BH451="","",CONCATENATE(" (",BH451,")"))," ",BL451)</f>
        <v>Gépgyártás technológia (web) 70</v>
      </c>
      <c r="E451" t="str">
        <f t="shared" ref="E451:E514" si="361">CONCATENATE(BD451,AY451,AZ451)</f>
        <v>Szamosi Barna3075</v>
      </c>
      <c r="F451" s="24" t="str">
        <f t="shared" ref="F451:F514" si="362">CONCATENATE(BC451," (",IF(OR(BF451="",BH451="Tb.-ről web",BH451="gépterem, Tb.-ről web"),"",CONCATENATE("Bp. ",BF451)),IF(OR(BG451="",BH451="Bp.-ről web",BH451="gépterem, Bp.-ről web"),"",CONCATENATE("Tb. ",BG451)),IF(BH451="","",CONCATENATE(", ",BH451)),")")</f>
        <v>Gépgyártás technológia (Tb. 501, web)</v>
      </c>
      <c r="G451" t="str">
        <f t="shared" ref="G451:G514" si="363">IF(BM451="","",CONCATENATE($AY451,$AZ451))</f>
        <v/>
      </c>
      <c r="H451" t="str">
        <f t="shared" ref="H451:H514" si="364">IF(BN451="","",CONCATENATE($AY451,$AZ451))</f>
        <v/>
      </c>
      <c r="I451" t="str">
        <f t="shared" ref="I451:I514" si="365">IF(BO451="","",CONCATENATE($AY451,$AZ451))</f>
        <v/>
      </c>
      <c r="J451" t="str">
        <f t="shared" ref="J451:J514" si="366">IF(BP451="","",CONCATENATE($AY451,$AZ451))</f>
        <v/>
      </c>
      <c r="K451" t="str">
        <f t="shared" ref="K451:K514" si="367">IF(BQ451="","",CONCATENATE($AY451,$AZ451))</f>
        <v/>
      </c>
      <c r="L451" t="str">
        <f t="shared" ref="L451:L514" si="368">IF(BR451="","",CONCATENATE($AY451,$AZ451))</f>
        <v/>
      </c>
      <c r="M451" t="str">
        <f t="shared" ref="M451:M514" si="369">IF(BS451="","",CONCATENATE($AY451,$AZ451))</f>
        <v/>
      </c>
      <c r="N451" t="str">
        <f t="shared" ref="N451:N514" si="370">IF(BT451="","",CONCATENATE($AY451,$AZ451))</f>
        <v/>
      </c>
      <c r="O451" t="str">
        <f t="shared" ref="O451:O514" si="371">IF(BU451="","",CONCATENATE($AY451,$AZ451))</f>
        <v/>
      </c>
      <c r="P451" t="str">
        <f t="shared" ref="P451:P514" si="372">IF(BV451="","",CONCATENATE($AY451,$AZ451))</f>
        <v/>
      </c>
      <c r="Q451" t="str">
        <f t="shared" ref="Q451:Q514" si="373">IF(BW451="","",CONCATENATE($AY451,$AZ451))</f>
        <v/>
      </c>
      <c r="R451" t="str">
        <f t="shared" ref="R451:R514" si="374">IF(BX451="","",CONCATENATE($AY451,$AZ451))</f>
        <v/>
      </c>
      <c r="S451" t="str">
        <f t="shared" ref="S451:S514" si="375">IF(BY451="","",CONCATENATE($AY451,$AZ451))</f>
        <v/>
      </c>
      <c r="T451" t="str">
        <f t="shared" ref="T451:T514" si="376">IF(BZ451="","",CONCATENATE($AY451,$AZ451))</f>
        <v/>
      </c>
      <c r="U451" t="str">
        <f t="shared" ref="U451:U514" si="377">IF(CA451="","",CONCATENATE($AY451,$AZ451))</f>
        <v/>
      </c>
      <c r="V451" t="str">
        <f t="shared" ref="V451:V514" si="378">IF(CB451="","",CONCATENATE($AY451,$AZ451))</f>
        <v/>
      </c>
      <c r="W451" t="str">
        <f t="shared" ref="W451:W514" si="379">IF(CC451="","",CONCATENATE($AY451,$AZ451))</f>
        <v/>
      </c>
      <c r="X451" t="str">
        <f t="shared" ref="X451:X514" si="380">IF(CD451="","",CONCATENATE($AY451,$AZ451))</f>
        <v/>
      </c>
      <c r="Y451" t="str">
        <f t="shared" ref="Y451:Y514" si="381">CONCATENATE(BC451," (",BF451,IF(BH451="","",CONCATENATE(", ",BH451)),")")</f>
        <v>Gépgyártás technológia (, web)</v>
      </c>
      <c r="Z451" t="str">
        <f t="shared" ref="Z451:Z514" si="382">IF(CE451="","",CONCATENATE($AY451,$AZ451))</f>
        <v/>
      </c>
      <c r="AA451" t="str">
        <f t="shared" ref="AA451:AA514" si="383">IF(CF451="","",CONCATENATE($AY451,$AZ451))</f>
        <v>3075</v>
      </c>
      <c r="AB451" t="str">
        <f t="shared" ref="AB451:AB514" si="384">IF(CG451="","",CONCATENATE($AY451,$AZ451))</f>
        <v>3075</v>
      </c>
      <c r="AC451" t="str">
        <f t="shared" ref="AC451:AC514" si="385">IF(CH451="","",CONCATENATE($AY451,$AZ451))</f>
        <v>3075</v>
      </c>
      <c r="AD451" t="str">
        <f t="shared" ref="AD451:AD514" si="386">IF(CI451="","",CONCATENATE($AY451,$AZ451))</f>
        <v/>
      </c>
      <c r="AE451" t="str">
        <f t="shared" ref="AE451:AE514" si="387">IF(CJ451="","",CONCATENATE($AY451,$AZ451))</f>
        <v/>
      </c>
      <c r="AF451" t="str">
        <f t="shared" ref="AF451:AF514" si="388">IF(CK451="","",CONCATENATE($AY451,$AZ451))</f>
        <v/>
      </c>
      <c r="AG451" t="str">
        <f t="shared" ref="AG451:AG514" si="389">IF(CL451="","",CONCATENATE($AY451,$AZ451))</f>
        <v/>
      </c>
      <c r="AH451" t="str">
        <f t="shared" ref="AH451:AH514" si="390">IF(CM451="","",CONCATENATE($AY451,$AZ451))</f>
        <v/>
      </c>
      <c r="AI451" t="str">
        <f t="shared" ref="AI451:AI514" si="391">IF(CN451="","",CONCATENATE($AY451,$AZ451))</f>
        <v/>
      </c>
      <c r="AJ451" t="str">
        <f t="shared" ref="AJ451:AJ514" si="392">IF(CO451="","",CONCATENATE($AY451,$AZ451))</f>
        <v/>
      </c>
      <c r="AK451" t="str">
        <f t="shared" ref="AK451:AK514" si="393">IF(CP451="","",CONCATENATE($AY451,$AZ451))</f>
        <v/>
      </c>
      <c r="AL451" t="str">
        <f t="shared" ref="AL451:AL514" si="394">IF(CQ451="","",CONCATENATE($AY451,$AZ451))</f>
        <v/>
      </c>
      <c r="AM451" t="str">
        <f t="shared" ref="AM451:AM514" si="395">IF(CR451="","",CONCATENATE($AY451,$AZ451))</f>
        <v/>
      </c>
      <c r="AN451" t="str">
        <f t="shared" ref="AN451:AN514" si="396">IF(CS451="","",CONCATENATE($AY451,$AZ451))</f>
        <v/>
      </c>
      <c r="AO451" t="str">
        <f t="shared" ref="AO451:AO514" si="397">IF(CT451="","",CONCATENATE($AY451,$AZ451))</f>
        <v/>
      </c>
      <c r="AP451" t="str">
        <f t="shared" ref="AP451:AP514" si="398">IF(CU451="","",CONCATENATE($AY451,$AZ451))</f>
        <v/>
      </c>
      <c r="AQ451" t="str">
        <f t="shared" ref="AQ451:AQ514" si="399">IF(CV451="","",CONCATENATE($AY451,$AZ451))</f>
        <v/>
      </c>
      <c r="AR451" t="str">
        <f t="shared" ref="AR451:AR514" si="400">IF(CW451="","",CONCATENATE($AY451,$AZ451))</f>
        <v/>
      </c>
      <c r="AS451" t="str">
        <f t="shared" ref="AS451:AS514" si="401">IF(CX451="","",CONCATENATE($AY451,$AZ451))</f>
        <v/>
      </c>
      <c r="AT451" t="str">
        <f t="shared" ref="AT451:AT514" si="402">IF(CY451="","",CONCATENATE($AY451,$AZ451))</f>
        <v/>
      </c>
      <c r="AU451" t="str">
        <f t="shared" ref="AU451:AU514" si="403">IF(CZ451="","",CONCATENATE($AY451,$AZ451))</f>
        <v/>
      </c>
      <c r="AV451" t="str">
        <f t="shared" ref="AV451:AV514" si="404">IF(DA451="","",CONCATENATE($AY451,$AZ451))</f>
        <v/>
      </c>
      <c r="AW451" t="str">
        <f t="shared" ref="AW451:AW514" si="405">IF(DB451="","",CONCATENATE($AY451,$AZ451))</f>
        <v/>
      </c>
      <c r="AX451" t="str">
        <f t="shared" ref="AX451:AX514" si="406">CONCATENATE(BC451," (",BG451,IF(BH451="","",CONCATENATE(", ",BH451)),")")</f>
        <v>Gépgyártás technológia (501, web)</v>
      </c>
      <c r="AY451" s="2">
        <v>307</v>
      </c>
      <c r="AZ451" s="2">
        <v>5</v>
      </c>
      <c r="BA451" s="18">
        <f>VLOOKUP(AY451,segéd!$F$9:$G$38,2,FALSE)</f>
        <v>46088</v>
      </c>
      <c r="BB451" s="2" t="str">
        <f>VLOOKUP(AZ451,segéd!$F$1:$G$7,2,FALSE)</f>
        <v>15.15-16.45</v>
      </c>
      <c r="BC451" t="s">
        <v>80</v>
      </c>
      <c r="BD451" s="20" t="s">
        <v>304</v>
      </c>
      <c r="BE451" t="s">
        <v>166</v>
      </c>
      <c r="BG451" s="2">
        <v>501</v>
      </c>
      <c r="BH451" s="2" t="s">
        <v>66</v>
      </c>
      <c r="BI451" s="30" t="s">
        <v>1959</v>
      </c>
      <c r="BJ451" s="2">
        <f t="shared" ref="BJ451:BJ514" si="407">SUM(BK451:BL451)</f>
        <v>70</v>
      </c>
      <c r="BK451" s="2" t="str">
        <f>IF(BF451="","",VLOOKUP(BC451,segéd!O:P,2,FALSE))</f>
        <v/>
      </c>
      <c r="BL451" s="2">
        <f>IF(BG451="","",VLOOKUP(BC451,segéd!T:U,2,FALSE))</f>
        <v>70</v>
      </c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>
        <v>19</v>
      </c>
      <c r="CG451" s="2">
        <v>59</v>
      </c>
      <c r="CH451" s="2">
        <v>57</v>
      </c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Y451" s="2"/>
    </row>
    <row r="452" spans="1:106" x14ac:dyDescent="0.3">
      <c r="A452" t="str">
        <f t="shared" si="357"/>
        <v>3075</v>
      </c>
      <c r="B452" t="str">
        <f t="shared" si="358"/>
        <v xml:space="preserve">Irányítástechnika (dupla terem) (gépterem, web) </v>
      </c>
      <c r="C452" t="str">
        <f t="shared" si="359"/>
        <v>6033075</v>
      </c>
      <c r="D452" t="str">
        <f t="shared" si="360"/>
        <v>Irányítástechnika (dupla terem) (gépterem, web) 0</v>
      </c>
      <c r="E452" t="str">
        <f t="shared" si="361"/>
        <v>Szilágyi Zoltán3075</v>
      </c>
      <c r="F452" s="24" t="str">
        <f t="shared" si="362"/>
        <v>Irányítástechnika (dupla terem) (Tb. 603, gépterem, web)</v>
      </c>
      <c r="G452" t="str">
        <f t="shared" si="363"/>
        <v/>
      </c>
      <c r="H452" t="str">
        <f t="shared" si="364"/>
        <v/>
      </c>
      <c r="I452" t="str">
        <f t="shared" si="365"/>
        <v/>
      </c>
      <c r="J452" t="str">
        <f t="shared" si="366"/>
        <v/>
      </c>
      <c r="K452" t="str">
        <f t="shared" si="367"/>
        <v/>
      </c>
      <c r="L452" t="str">
        <f t="shared" si="368"/>
        <v/>
      </c>
      <c r="M452" t="str">
        <f t="shared" si="369"/>
        <v/>
      </c>
      <c r="N452" t="str">
        <f t="shared" si="370"/>
        <v/>
      </c>
      <c r="O452" t="str">
        <f t="shared" si="371"/>
        <v/>
      </c>
      <c r="P452" t="str">
        <f t="shared" si="372"/>
        <v/>
      </c>
      <c r="Q452" t="str">
        <f t="shared" si="373"/>
        <v/>
      </c>
      <c r="R452" t="str">
        <f t="shared" si="374"/>
        <v/>
      </c>
      <c r="S452" t="str">
        <f t="shared" si="375"/>
        <v/>
      </c>
      <c r="T452" t="str">
        <f t="shared" si="376"/>
        <v/>
      </c>
      <c r="U452" t="str">
        <f t="shared" si="377"/>
        <v/>
      </c>
      <c r="V452" t="str">
        <f t="shared" si="378"/>
        <v/>
      </c>
      <c r="W452" t="str">
        <f t="shared" si="379"/>
        <v/>
      </c>
      <c r="X452" t="str">
        <f t="shared" si="380"/>
        <v/>
      </c>
      <c r="Y452" t="str">
        <f t="shared" si="381"/>
        <v>Irányítástechnika (dupla terem) (, gépterem, web)</v>
      </c>
      <c r="Z452" t="str">
        <f t="shared" si="382"/>
        <v/>
      </c>
      <c r="AA452" t="str">
        <f t="shared" si="383"/>
        <v/>
      </c>
      <c r="AB452" t="str">
        <f t="shared" si="384"/>
        <v/>
      </c>
      <c r="AC452" t="str">
        <f t="shared" si="385"/>
        <v/>
      </c>
      <c r="AD452" t="str">
        <f t="shared" si="386"/>
        <v/>
      </c>
      <c r="AE452" t="str">
        <f t="shared" si="387"/>
        <v/>
      </c>
      <c r="AF452" t="str">
        <f t="shared" si="388"/>
        <v/>
      </c>
      <c r="AG452" t="str">
        <f t="shared" si="389"/>
        <v/>
      </c>
      <c r="AH452" t="str">
        <f t="shared" si="390"/>
        <v/>
      </c>
      <c r="AI452" t="str">
        <f t="shared" si="391"/>
        <v/>
      </c>
      <c r="AJ452" t="str">
        <f t="shared" si="392"/>
        <v/>
      </c>
      <c r="AK452" t="str">
        <f t="shared" si="393"/>
        <v/>
      </c>
      <c r="AL452" t="str">
        <f t="shared" si="394"/>
        <v/>
      </c>
      <c r="AM452" t="str">
        <f t="shared" si="395"/>
        <v/>
      </c>
      <c r="AN452" t="str">
        <f t="shared" si="396"/>
        <v/>
      </c>
      <c r="AO452" t="str">
        <f t="shared" si="397"/>
        <v/>
      </c>
      <c r="AP452" t="str">
        <f t="shared" si="398"/>
        <v/>
      </c>
      <c r="AQ452" t="str">
        <f t="shared" si="399"/>
        <v/>
      </c>
      <c r="AR452" t="str">
        <f t="shared" si="400"/>
        <v/>
      </c>
      <c r="AS452" t="str">
        <f t="shared" si="401"/>
        <v/>
      </c>
      <c r="AT452" t="str">
        <f t="shared" si="402"/>
        <v/>
      </c>
      <c r="AU452" t="str">
        <f t="shared" si="403"/>
        <v/>
      </c>
      <c r="AV452" t="str">
        <f t="shared" si="404"/>
        <v/>
      </c>
      <c r="AW452" t="str">
        <f t="shared" si="405"/>
        <v/>
      </c>
      <c r="AX452" t="str">
        <f t="shared" si="406"/>
        <v>Irányítástechnika (dupla terem) (603, gépterem, web)</v>
      </c>
      <c r="AY452" s="2">
        <v>307</v>
      </c>
      <c r="AZ452" s="2">
        <v>5</v>
      </c>
      <c r="BA452" s="18">
        <f>VLOOKUP(AY452,segéd!$F$9:$G$38,2,FALSE)</f>
        <v>46088</v>
      </c>
      <c r="BB452" s="2" t="str">
        <f>VLOOKUP(AZ452,segéd!$F$1:$G$7,2,FALSE)</f>
        <v>15.15-16.45</v>
      </c>
      <c r="BC452" t="s">
        <v>469</v>
      </c>
      <c r="BD452" t="s">
        <v>179</v>
      </c>
      <c r="BE452" t="s">
        <v>164</v>
      </c>
      <c r="BG452" s="2">
        <v>603</v>
      </c>
      <c r="BH452" s="2" t="s">
        <v>220</v>
      </c>
      <c r="BI452" s="30" t="s">
        <v>1949</v>
      </c>
      <c r="BJ452" s="2">
        <f t="shared" si="407"/>
        <v>0</v>
      </c>
      <c r="BK452" s="2" t="str">
        <f>IF(BF452="","",VLOOKUP(BC452,segéd!O:P,2,FALSE))</f>
        <v/>
      </c>
      <c r="BL452" s="2">
        <f>IF(BG452="","",VLOOKUP(BC452,segéd!T:U,2,FALSE))</f>
        <v>0</v>
      </c>
      <c r="BM452" s="2"/>
      <c r="BN452" s="2"/>
      <c r="BO452" s="2"/>
      <c r="BP452" s="2"/>
      <c r="BQ452" s="2"/>
      <c r="BR452" s="2"/>
      <c r="BS452" s="2"/>
      <c r="BT452" s="2"/>
      <c r="BU452" s="2"/>
      <c r="BZ452" s="2"/>
      <c r="CA452" s="2"/>
      <c r="CD452" s="2"/>
      <c r="CE452" s="2"/>
      <c r="CF452" s="19"/>
      <c r="CG452" s="2"/>
      <c r="CJ452" s="2"/>
      <c r="CP452" s="2"/>
      <c r="CQ452" s="2"/>
      <c r="CR452" s="2"/>
      <c r="CS452" s="2"/>
      <c r="CU452" s="2"/>
      <c r="CV452" s="2"/>
      <c r="DA452" s="19"/>
    </row>
    <row r="453" spans="1:106" x14ac:dyDescent="0.3">
      <c r="A453" t="str">
        <f t="shared" si="357"/>
        <v>3075</v>
      </c>
      <c r="B453" t="str">
        <f t="shared" si="358"/>
        <v xml:space="preserve">Irányítástechnika, mikrovezérlők (gépterem, web) </v>
      </c>
      <c r="C453" t="str">
        <f t="shared" si="359"/>
        <v>6043075</v>
      </c>
      <c r="D453" t="str">
        <f t="shared" si="360"/>
        <v>Irányítástechnika, mikrovezérlők (gépterem, web) 46</v>
      </c>
      <c r="E453" t="str">
        <f t="shared" si="361"/>
        <v>Szilágyi Zoltán3075</v>
      </c>
      <c r="F453" s="24" t="str">
        <f t="shared" si="362"/>
        <v>Irányítástechnika, mikrovezérlők (Tb. 604, gépterem, web)</v>
      </c>
      <c r="G453" t="str">
        <f t="shared" si="363"/>
        <v/>
      </c>
      <c r="H453" t="str">
        <f t="shared" si="364"/>
        <v/>
      </c>
      <c r="I453" t="str">
        <f t="shared" si="365"/>
        <v/>
      </c>
      <c r="J453" t="str">
        <f t="shared" si="366"/>
        <v/>
      </c>
      <c r="K453" t="str">
        <f t="shared" si="367"/>
        <v/>
      </c>
      <c r="L453" t="str">
        <f t="shared" si="368"/>
        <v/>
      </c>
      <c r="M453" t="str">
        <f t="shared" si="369"/>
        <v/>
      </c>
      <c r="N453" t="str">
        <f t="shared" si="370"/>
        <v/>
      </c>
      <c r="O453" t="str">
        <f t="shared" si="371"/>
        <v/>
      </c>
      <c r="P453" t="str">
        <f t="shared" si="372"/>
        <v/>
      </c>
      <c r="Q453" t="str">
        <f t="shared" si="373"/>
        <v/>
      </c>
      <c r="R453" t="str">
        <f t="shared" si="374"/>
        <v/>
      </c>
      <c r="S453" t="str">
        <f t="shared" si="375"/>
        <v/>
      </c>
      <c r="T453" t="str">
        <f t="shared" si="376"/>
        <v/>
      </c>
      <c r="U453" t="str">
        <f t="shared" si="377"/>
        <v/>
      </c>
      <c r="V453" t="str">
        <f t="shared" si="378"/>
        <v/>
      </c>
      <c r="W453" t="str">
        <f t="shared" si="379"/>
        <v/>
      </c>
      <c r="X453" t="str">
        <f t="shared" si="380"/>
        <v/>
      </c>
      <c r="Y453" t="str">
        <f t="shared" si="381"/>
        <v>Irányítástechnika, mikrovezérlők (, gépterem, web)</v>
      </c>
      <c r="Z453" t="str">
        <f t="shared" si="382"/>
        <v/>
      </c>
      <c r="AA453" t="str">
        <f t="shared" si="383"/>
        <v/>
      </c>
      <c r="AB453" t="str">
        <f t="shared" si="384"/>
        <v/>
      </c>
      <c r="AC453" t="str">
        <f t="shared" si="385"/>
        <v/>
      </c>
      <c r="AD453" t="str">
        <f t="shared" si="386"/>
        <v/>
      </c>
      <c r="AE453" t="str">
        <f t="shared" si="387"/>
        <v/>
      </c>
      <c r="AF453" t="str">
        <f t="shared" si="388"/>
        <v/>
      </c>
      <c r="AG453" t="str">
        <f t="shared" si="389"/>
        <v/>
      </c>
      <c r="AH453" t="str">
        <f t="shared" si="390"/>
        <v/>
      </c>
      <c r="AI453" t="str">
        <f t="shared" si="391"/>
        <v/>
      </c>
      <c r="AJ453" t="str">
        <f t="shared" si="392"/>
        <v/>
      </c>
      <c r="AK453" t="str">
        <f t="shared" si="393"/>
        <v/>
      </c>
      <c r="AL453" t="str">
        <f t="shared" si="394"/>
        <v>3075</v>
      </c>
      <c r="AM453" t="str">
        <f t="shared" si="395"/>
        <v/>
      </c>
      <c r="AN453" t="str">
        <f t="shared" si="396"/>
        <v/>
      </c>
      <c r="AO453" t="str">
        <f t="shared" si="397"/>
        <v/>
      </c>
      <c r="AP453" t="str">
        <f t="shared" si="398"/>
        <v/>
      </c>
      <c r="AQ453" t="str">
        <f t="shared" si="399"/>
        <v/>
      </c>
      <c r="AR453" t="str">
        <f t="shared" si="400"/>
        <v/>
      </c>
      <c r="AS453" t="str">
        <f t="shared" si="401"/>
        <v/>
      </c>
      <c r="AT453" t="str">
        <f t="shared" si="402"/>
        <v/>
      </c>
      <c r="AU453" t="str">
        <f t="shared" si="403"/>
        <v/>
      </c>
      <c r="AV453" t="str">
        <f t="shared" si="404"/>
        <v/>
      </c>
      <c r="AW453" t="str">
        <f t="shared" si="405"/>
        <v/>
      </c>
      <c r="AX453" t="str">
        <f t="shared" si="406"/>
        <v>Irányítástechnika, mikrovezérlők (604, gépterem, web)</v>
      </c>
      <c r="AY453" s="2">
        <v>307</v>
      </c>
      <c r="AZ453" s="2">
        <v>5</v>
      </c>
      <c r="BA453" s="18">
        <f>VLOOKUP(AY453,segéd!$F$9:$G$38,2,FALSE)</f>
        <v>46088</v>
      </c>
      <c r="BB453" s="2" t="str">
        <f>VLOOKUP(AZ453,segéd!$F$1:$G$7,2,FALSE)</f>
        <v>15.15-16.45</v>
      </c>
      <c r="BC453" t="s">
        <v>127</v>
      </c>
      <c r="BD453" t="s">
        <v>179</v>
      </c>
      <c r="BE453" t="s">
        <v>164</v>
      </c>
      <c r="BG453" s="2">
        <v>604</v>
      </c>
      <c r="BH453" s="2" t="s">
        <v>220</v>
      </c>
      <c r="BI453" s="30" t="s">
        <v>1949</v>
      </c>
      <c r="BJ453" s="2">
        <f t="shared" si="407"/>
        <v>46</v>
      </c>
      <c r="BK453" s="2" t="str">
        <f>IF(BF453="","",VLOOKUP(BC453,segéd!O:P,2,FALSE))</f>
        <v/>
      </c>
      <c r="BL453" s="2">
        <f>IF(BG453="","",VLOOKUP(BC453,segéd!T:U,2,FALSE))</f>
        <v>46</v>
      </c>
      <c r="BM453" s="2"/>
      <c r="BN453" s="2"/>
      <c r="BO453" s="2"/>
      <c r="BP453" s="2"/>
      <c r="BQ453" s="2"/>
      <c r="BR453" s="2"/>
      <c r="BS453" s="2"/>
      <c r="BT453" s="2"/>
      <c r="BU453" s="2"/>
      <c r="BZ453" s="2"/>
      <c r="CA453" s="2"/>
      <c r="CD453" s="2"/>
      <c r="CE453" s="2"/>
      <c r="CF453" s="19"/>
      <c r="CG453" s="2"/>
      <c r="CJ453" s="2"/>
      <c r="CP453" s="2"/>
      <c r="CQ453" s="2">
        <v>59</v>
      </c>
      <c r="CR453" s="2"/>
      <c r="CS453" s="2"/>
      <c r="CU453" s="2"/>
      <c r="CV453" s="2"/>
      <c r="DA453" s="19"/>
    </row>
    <row r="454" spans="1:106" x14ac:dyDescent="0.3">
      <c r="A454" t="str">
        <f t="shared" si="357"/>
        <v>2053075</v>
      </c>
      <c r="B454" t="str">
        <f t="shared" si="358"/>
        <v>Külker. és értékesítéstechnika (Tb.-ről web) 9</v>
      </c>
      <c r="C454" t="str">
        <f t="shared" si="359"/>
        <v>2163075</v>
      </c>
      <c r="D454" t="str">
        <f t="shared" si="360"/>
        <v>Külker. és értékesítéstechnika (Tb.-ről web) 16</v>
      </c>
      <c r="E454" t="str">
        <f t="shared" si="361"/>
        <v>Vigh László3075</v>
      </c>
      <c r="F454" s="24" t="str">
        <f t="shared" si="362"/>
        <v>Külker. és értékesítéstechnika (Tb. 216, Tb.-ről web)</v>
      </c>
      <c r="G454" t="str">
        <f t="shared" si="363"/>
        <v/>
      </c>
      <c r="H454" t="str">
        <f t="shared" si="364"/>
        <v/>
      </c>
      <c r="I454" t="str">
        <f t="shared" si="365"/>
        <v/>
      </c>
      <c r="J454" t="str">
        <f t="shared" si="366"/>
        <v/>
      </c>
      <c r="K454" t="str">
        <f t="shared" si="367"/>
        <v/>
      </c>
      <c r="L454" t="str">
        <f t="shared" si="368"/>
        <v/>
      </c>
      <c r="M454" t="str">
        <f t="shared" si="369"/>
        <v/>
      </c>
      <c r="N454" t="str">
        <f t="shared" si="370"/>
        <v/>
      </c>
      <c r="O454" t="str">
        <f t="shared" si="371"/>
        <v/>
      </c>
      <c r="P454" t="str">
        <f t="shared" si="372"/>
        <v/>
      </c>
      <c r="Q454" t="str">
        <f t="shared" si="373"/>
        <v/>
      </c>
      <c r="R454" t="str">
        <f t="shared" si="374"/>
        <v/>
      </c>
      <c r="S454" t="str">
        <f t="shared" si="375"/>
        <v/>
      </c>
      <c r="T454" t="str">
        <f t="shared" si="376"/>
        <v/>
      </c>
      <c r="U454" t="str">
        <f t="shared" si="377"/>
        <v/>
      </c>
      <c r="V454" t="str">
        <f t="shared" si="378"/>
        <v>3075</v>
      </c>
      <c r="W454" t="str">
        <f t="shared" si="379"/>
        <v>3075</v>
      </c>
      <c r="X454" t="str">
        <f t="shared" si="380"/>
        <v>3075</v>
      </c>
      <c r="Y454" t="str">
        <f t="shared" si="381"/>
        <v>Külker. és értékesítéstechnika (205, Tb.-ről web)</v>
      </c>
      <c r="Z454" t="str">
        <f t="shared" si="382"/>
        <v/>
      </c>
      <c r="AA454" t="str">
        <f t="shared" si="383"/>
        <v/>
      </c>
      <c r="AB454" t="str">
        <f t="shared" si="384"/>
        <v/>
      </c>
      <c r="AC454" t="str">
        <f t="shared" si="385"/>
        <v/>
      </c>
      <c r="AD454" t="str">
        <f t="shared" si="386"/>
        <v/>
      </c>
      <c r="AE454" t="str">
        <f t="shared" si="387"/>
        <v/>
      </c>
      <c r="AF454" t="str">
        <f t="shared" si="388"/>
        <v/>
      </c>
      <c r="AG454" t="str">
        <f t="shared" si="389"/>
        <v/>
      </c>
      <c r="AH454" t="str">
        <f t="shared" si="390"/>
        <v/>
      </c>
      <c r="AI454" t="str">
        <f t="shared" si="391"/>
        <v/>
      </c>
      <c r="AJ454" t="str">
        <f t="shared" si="392"/>
        <v/>
      </c>
      <c r="AK454" t="str">
        <f t="shared" si="393"/>
        <v/>
      </c>
      <c r="AL454" t="str">
        <f t="shared" si="394"/>
        <v/>
      </c>
      <c r="AM454" t="str">
        <f t="shared" si="395"/>
        <v/>
      </c>
      <c r="AN454" t="str">
        <f t="shared" si="396"/>
        <v/>
      </c>
      <c r="AO454" t="str">
        <f t="shared" si="397"/>
        <v>3075</v>
      </c>
      <c r="AP454" t="str">
        <f t="shared" si="398"/>
        <v>3075</v>
      </c>
      <c r="AQ454" t="str">
        <f t="shared" si="399"/>
        <v>3075</v>
      </c>
      <c r="AR454" t="str">
        <f t="shared" si="400"/>
        <v/>
      </c>
      <c r="AS454" t="str">
        <f t="shared" si="401"/>
        <v/>
      </c>
      <c r="AT454" t="str">
        <f t="shared" si="402"/>
        <v/>
      </c>
      <c r="AU454" t="str">
        <f t="shared" si="403"/>
        <v/>
      </c>
      <c r="AV454" t="str">
        <f t="shared" si="404"/>
        <v/>
      </c>
      <c r="AW454" t="str">
        <f t="shared" si="405"/>
        <v/>
      </c>
      <c r="AX454" t="str">
        <f t="shared" si="406"/>
        <v>Külker. és értékesítéstechnika (216, Tb.-ről web)</v>
      </c>
      <c r="AY454" s="2">
        <v>307</v>
      </c>
      <c r="AZ454" s="2">
        <v>5</v>
      </c>
      <c r="BA454" s="18">
        <f>VLOOKUP(AY454,segéd!$F$9:$G$38,2,FALSE)</f>
        <v>46088</v>
      </c>
      <c r="BB454" s="2" t="str">
        <f>VLOOKUP(AZ454,segéd!$F$1:$G$7,2,FALSE)</f>
        <v>15.15-16.45</v>
      </c>
      <c r="BC454" t="s">
        <v>170</v>
      </c>
      <c r="BD454" t="s">
        <v>35</v>
      </c>
      <c r="BE454" t="s">
        <v>167</v>
      </c>
      <c r="BF454" s="19">
        <v>205</v>
      </c>
      <c r="BG454" s="2">
        <v>216</v>
      </c>
      <c r="BH454" s="19" t="s">
        <v>76</v>
      </c>
      <c r="BI454" s="30" t="s">
        <v>1950</v>
      </c>
      <c r="BJ454" s="2">
        <f t="shared" si="407"/>
        <v>25</v>
      </c>
      <c r="BK454" s="2">
        <f>IF(BF454="","",VLOOKUP(BC454,segéd!O:P,2,FALSE))</f>
        <v>9</v>
      </c>
      <c r="BL454" s="2">
        <f>IF(BG454="","",VLOOKUP(BC454,segéd!T:U,2,FALSE))</f>
        <v>16</v>
      </c>
      <c r="BP454" s="2"/>
      <c r="BQ454" s="2"/>
      <c r="BR454" s="2"/>
      <c r="BV454" s="2"/>
      <c r="BW454" s="2"/>
      <c r="BX454" s="2"/>
      <c r="BY454" s="2"/>
      <c r="BZ454" s="2"/>
      <c r="CA454" s="2"/>
      <c r="CB454" s="2">
        <v>5</v>
      </c>
      <c r="CC454" s="2">
        <v>8</v>
      </c>
      <c r="CD454" s="2">
        <v>3</v>
      </c>
      <c r="CH454" s="2"/>
      <c r="CI454" s="2"/>
      <c r="CM454" s="2"/>
      <c r="CN454" s="2"/>
      <c r="CO454" s="2"/>
      <c r="CP454" s="2"/>
      <c r="CR454" s="2"/>
      <c r="CS454" s="2"/>
      <c r="CT454" s="2">
        <v>6</v>
      </c>
      <c r="CU454" s="2">
        <v>6</v>
      </c>
      <c r="CV454" s="2">
        <v>7</v>
      </c>
      <c r="CY454" s="2"/>
    </row>
    <row r="455" spans="1:106" x14ac:dyDescent="0.3">
      <c r="A455" t="str">
        <f t="shared" si="357"/>
        <v>3075</v>
      </c>
      <c r="B455" t="str">
        <f t="shared" si="358"/>
        <v xml:space="preserve">Minőségir. rendszerek (web) </v>
      </c>
      <c r="C455" t="str">
        <f t="shared" si="359"/>
        <v>6013075</v>
      </c>
      <c r="D455" t="str">
        <f t="shared" si="360"/>
        <v>Minőségir. rendszerek (web) 73</v>
      </c>
      <c r="E455" t="str">
        <f t="shared" si="361"/>
        <v>Peredy Zoltán3075</v>
      </c>
      <c r="F455" s="24" t="str">
        <f t="shared" si="362"/>
        <v>Minőségir. rendszerek (Tb. 601, web)</v>
      </c>
      <c r="G455" t="str">
        <f t="shared" si="363"/>
        <v/>
      </c>
      <c r="H455" t="str">
        <f t="shared" si="364"/>
        <v/>
      </c>
      <c r="I455" t="str">
        <f t="shared" si="365"/>
        <v/>
      </c>
      <c r="J455" t="str">
        <f t="shared" si="366"/>
        <v/>
      </c>
      <c r="K455" t="str">
        <f t="shared" si="367"/>
        <v/>
      </c>
      <c r="L455" t="str">
        <f t="shared" si="368"/>
        <v/>
      </c>
      <c r="M455" t="str">
        <f t="shared" si="369"/>
        <v/>
      </c>
      <c r="N455" t="str">
        <f t="shared" si="370"/>
        <v/>
      </c>
      <c r="O455" t="str">
        <f t="shared" si="371"/>
        <v/>
      </c>
      <c r="P455" t="str">
        <f t="shared" si="372"/>
        <v/>
      </c>
      <c r="Q455" t="str">
        <f t="shared" si="373"/>
        <v/>
      </c>
      <c r="R455" t="str">
        <f t="shared" si="374"/>
        <v/>
      </c>
      <c r="S455" t="str">
        <f t="shared" si="375"/>
        <v/>
      </c>
      <c r="T455" t="str">
        <f t="shared" si="376"/>
        <v/>
      </c>
      <c r="U455" t="str">
        <f t="shared" si="377"/>
        <v/>
      </c>
      <c r="V455" t="str">
        <f t="shared" si="378"/>
        <v/>
      </c>
      <c r="W455" t="str">
        <f t="shared" si="379"/>
        <v/>
      </c>
      <c r="X455" t="str">
        <f t="shared" si="380"/>
        <v/>
      </c>
      <c r="Y455" t="str">
        <f t="shared" si="381"/>
        <v>Minőségir. rendszerek (, web)</v>
      </c>
      <c r="Z455" t="str">
        <f t="shared" si="382"/>
        <v/>
      </c>
      <c r="AA455" t="str">
        <f t="shared" si="383"/>
        <v/>
      </c>
      <c r="AB455" t="str">
        <f t="shared" si="384"/>
        <v/>
      </c>
      <c r="AC455" t="str">
        <f t="shared" si="385"/>
        <v/>
      </c>
      <c r="AD455" t="str">
        <f t="shared" si="386"/>
        <v/>
      </c>
      <c r="AE455" t="str">
        <f t="shared" si="387"/>
        <v/>
      </c>
      <c r="AF455" t="str">
        <f t="shared" si="388"/>
        <v/>
      </c>
      <c r="AG455" t="str">
        <f t="shared" si="389"/>
        <v/>
      </c>
      <c r="AH455" t="str">
        <f t="shared" si="390"/>
        <v/>
      </c>
      <c r="AI455" t="str">
        <f t="shared" si="391"/>
        <v/>
      </c>
      <c r="AJ455" t="str">
        <f t="shared" si="392"/>
        <v/>
      </c>
      <c r="AK455" t="str">
        <f t="shared" si="393"/>
        <v/>
      </c>
      <c r="AL455" t="str">
        <f t="shared" si="394"/>
        <v/>
      </c>
      <c r="AM455" t="str">
        <f t="shared" si="395"/>
        <v/>
      </c>
      <c r="AN455" t="str">
        <f t="shared" si="396"/>
        <v/>
      </c>
      <c r="AO455" t="str">
        <f t="shared" si="397"/>
        <v/>
      </c>
      <c r="AP455" t="str">
        <f t="shared" si="398"/>
        <v/>
      </c>
      <c r="AQ455" t="str">
        <f t="shared" si="399"/>
        <v/>
      </c>
      <c r="AR455" t="str">
        <f t="shared" si="400"/>
        <v>3075</v>
      </c>
      <c r="AS455" t="str">
        <f t="shared" si="401"/>
        <v>3075</v>
      </c>
      <c r="AT455" t="str">
        <f t="shared" si="402"/>
        <v>3075</v>
      </c>
      <c r="AU455" t="str">
        <f t="shared" si="403"/>
        <v>3075</v>
      </c>
      <c r="AV455" t="str">
        <f t="shared" si="404"/>
        <v>3075</v>
      </c>
      <c r="AW455" t="str">
        <f t="shared" si="405"/>
        <v>3075</v>
      </c>
      <c r="AX455" t="str">
        <f t="shared" si="406"/>
        <v>Minőségir. rendszerek (601, web)</v>
      </c>
      <c r="AY455" s="2">
        <v>307</v>
      </c>
      <c r="AZ455" s="2">
        <v>5</v>
      </c>
      <c r="BA455" s="18">
        <f>VLOOKUP(AY455,segéd!$F$9:$G$38,2,FALSE)</f>
        <v>46088</v>
      </c>
      <c r="BB455" s="2" t="str">
        <f>VLOOKUP(AZ455,segéd!$F$1:$G$7,2,FALSE)</f>
        <v>15.15-16.45</v>
      </c>
      <c r="BC455" t="s">
        <v>83</v>
      </c>
      <c r="BD455" s="20" t="s">
        <v>104</v>
      </c>
      <c r="BE455" t="s">
        <v>164</v>
      </c>
      <c r="BG455" s="2">
        <v>601</v>
      </c>
      <c r="BH455" s="2" t="s">
        <v>66</v>
      </c>
      <c r="BI455" s="30" t="s">
        <v>2010</v>
      </c>
      <c r="BJ455" s="2">
        <f t="shared" si="407"/>
        <v>73</v>
      </c>
      <c r="BK455" s="2" t="str">
        <f>IF(BF455="","",VLOOKUP(BC455,segéd!O:P,2,FALSE))</f>
        <v/>
      </c>
      <c r="BL455" s="2">
        <f>IF(BG455="","",VLOOKUP(BC455,segéd!T:U,2,FALSE))</f>
        <v>73</v>
      </c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Z455" s="2"/>
      <c r="CA455" s="2"/>
      <c r="CB455" s="2"/>
      <c r="CC455" s="2"/>
      <c r="CD455" s="2"/>
      <c r="CE455" s="2"/>
      <c r="CG455" s="2"/>
      <c r="CH455" s="2"/>
      <c r="CI455" s="2"/>
      <c r="CJ455" s="2"/>
      <c r="CK455" s="2"/>
      <c r="CM455" s="2"/>
      <c r="CP455" s="2"/>
      <c r="CQ455" s="2"/>
      <c r="CR455" s="2"/>
      <c r="CS455" s="2"/>
      <c r="CT455" s="2"/>
      <c r="CU455" s="2"/>
      <c r="CV455" s="2"/>
      <c r="CW455" s="2">
        <v>16</v>
      </c>
      <c r="CX455" s="2">
        <v>8</v>
      </c>
      <c r="CY455" s="2">
        <v>13</v>
      </c>
      <c r="CZ455" s="2">
        <v>9</v>
      </c>
      <c r="DA455" s="2">
        <v>13</v>
      </c>
      <c r="DB455" s="2">
        <v>34</v>
      </c>
    </row>
    <row r="456" spans="1:106" x14ac:dyDescent="0.3">
      <c r="A456" t="str">
        <f t="shared" si="357"/>
        <v>2103075</v>
      </c>
      <c r="B456" t="str">
        <f t="shared" si="358"/>
        <v>Nemz. és interk. marketing (web) 5</v>
      </c>
      <c r="C456" t="str">
        <f t="shared" si="359"/>
        <v>3075</v>
      </c>
      <c r="D456" t="str">
        <f t="shared" si="360"/>
        <v xml:space="preserve">Nemz. és interk. marketing (web) </v>
      </c>
      <c r="E456" t="str">
        <f t="shared" si="361"/>
        <v>Duga Zsófia3075</v>
      </c>
      <c r="F456" s="24" t="str">
        <f t="shared" si="362"/>
        <v>Nemz. és interk. marketing (Bp. 210, web)</v>
      </c>
      <c r="G456" t="str">
        <f t="shared" si="363"/>
        <v/>
      </c>
      <c r="H456" t="str">
        <f t="shared" si="364"/>
        <v/>
      </c>
      <c r="I456" t="str">
        <f t="shared" si="365"/>
        <v/>
      </c>
      <c r="J456" t="str">
        <f t="shared" si="366"/>
        <v>3075</v>
      </c>
      <c r="K456" t="str">
        <f t="shared" si="367"/>
        <v/>
      </c>
      <c r="L456" t="str">
        <f t="shared" si="368"/>
        <v/>
      </c>
      <c r="M456" t="str">
        <f t="shared" si="369"/>
        <v/>
      </c>
      <c r="N456" t="str">
        <f t="shared" si="370"/>
        <v/>
      </c>
      <c r="O456" t="str">
        <f t="shared" si="371"/>
        <v/>
      </c>
      <c r="P456" t="str">
        <f t="shared" si="372"/>
        <v/>
      </c>
      <c r="Q456" t="str">
        <f t="shared" si="373"/>
        <v/>
      </c>
      <c r="R456" t="str">
        <f t="shared" si="374"/>
        <v/>
      </c>
      <c r="S456" t="str">
        <f t="shared" si="375"/>
        <v/>
      </c>
      <c r="T456" t="str">
        <f t="shared" si="376"/>
        <v/>
      </c>
      <c r="U456" t="str">
        <f t="shared" si="377"/>
        <v/>
      </c>
      <c r="V456" t="str">
        <f t="shared" si="378"/>
        <v/>
      </c>
      <c r="W456" t="str">
        <f t="shared" si="379"/>
        <v/>
      </c>
      <c r="X456" t="str">
        <f t="shared" si="380"/>
        <v/>
      </c>
      <c r="Y456" t="str">
        <f t="shared" si="381"/>
        <v>Nemz. és interk. marketing (210, web)</v>
      </c>
      <c r="Z456" t="str">
        <f t="shared" si="382"/>
        <v/>
      </c>
      <c r="AA456" t="str">
        <f t="shared" si="383"/>
        <v/>
      </c>
      <c r="AB456" t="str">
        <f t="shared" si="384"/>
        <v/>
      </c>
      <c r="AC456" t="str">
        <f t="shared" si="385"/>
        <v/>
      </c>
      <c r="AD456" t="str">
        <f t="shared" si="386"/>
        <v/>
      </c>
      <c r="AE456" t="str">
        <f t="shared" si="387"/>
        <v/>
      </c>
      <c r="AF456" t="str">
        <f t="shared" si="388"/>
        <v/>
      </c>
      <c r="AG456" t="str">
        <f t="shared" si="389"/>
        <v/>
      </c>
      <c r="AH456" t="str">
        <f t="shared" si="390"/>
        <v/>
      </c>
      <c r="AI456" t="str">
        <f t="shared" si="391"/>
        <v/>
      </c>
      <c r="AJ456" t="str">
        <f t="shared" si="392"/>
        <v/>
      </c>
      <c r="AK456" t="str">
        <f t="shared" si="393"/>
        <v/>
      </c>
      <c r="AL456" t="str">
        <f t="shared" si="394"/>
        <v/>
      </c>
      <c r="AM456" t="str">
        <f t="shared" si="395"/>
        <v/>
      </c>
      <c r="AN456" t="str">
        <f t="shared" si="396"/>
        <v/>
      </c>
      <c r="AO456" t="str">
        <f t="shared" si="397"/>
        <v/>
      </c>
      <c r="AP456" t="str">
        <f t="shared" si="398"/>
        <v/>
      </c>
      <c r="AQ456" t="str">
        <f t="shared" si="399"/>
        <v/>
      </c>
      <c r="AR456" t="str">
        <f t="shared" si="400"/>
        <v/>
      </c>
      <c r="AS456" t="str">
        <f t="shared" si="401"/>
        <v/>
      </c>
      <c r="AT456" t="str">
        <f t="shared" si="402"/>
        <v/>
      </c>
      <c r="AU456" t="str">
        <f t="shared" si="403"/>
        <v/>
      </c>
      <c r="AV456" t="str">
        <f t="shared" si="404"/>
        <v/>
      </c>
      <c r="AW456" t="str">
        <f t="shared" si="405"/>
        <v/>
      </c>
      <c r="AX456" t="str">
        <f t="shared" si="406"/>
        <v>Nemz. és interk. marketing (, web)</v>
      </c>
      <c r="AY456" s="2">
        <v>307</v>
      </c>
      <c r="AZ456" s="2">
        <v>5</v>
      </c>
      <c r="BA456" s="18">
        <f>VLOOKUP(AY456,segéd!$F$9:$G$38,2,FALSE)</f>
        <v>46088</v>
      </c>
      <c r="BB456" s="2" t="str">
        <f>VLOOKUP(AZ456,segéd!$F$1:$G$7,2,FALSE)</f>
        <v>15.15-16.45</v>
      </c>
      <c r="BC456" t="s">
        <v>74</v>
      </c>
      <c r="BD456" t="s">
        <v>103</v>
      </c>
      <c r="BE456" t="s">
        <v>175</v>
      </c>
      <c r="BF456" s="19">
        <v>210</v>
      </c>
      <c r="BH456" s="2" t="s">
        <v>66</v>
      </c>
      <c r="BI456" s="30" t="s">
        <v>1986</v>
      </c>
      <c r="BJ456" s="2">
        <f t="shared" si="407"/>
        <v>5</v>
      </c>
      <c r="BK456" s="2">
        <f>IF(BF456="","",VLOOKUP(BC456,segéd!O:P,2,FALSE))</f>
        <v>5</v>
      </c>
      <c r="BL456" s="2" t="str">
        <f>IF(BG456="","",VLOOKUP(BC456,segéd!T:U,2,FALSE))</f>
        <v/>
      </c>
      <c r="BP456" s="2">
        <v>9</v>
      </c>
      <c r="BQ456" s="2"/>
      <c r="BR456" s="2"/>
      <c r="BY456" s="2"/>
      <c r="CH456" s="2"/>
      <c r="CP456" s="2"/>
    </row>
    <row r="457" spans="1:106" x14ac:dyDescent="0.3">
      <c r="A457" t="str">
        <f t="shared" si="357"/>
        <v>2143075</v>
      </c>
      <c r="B457" t="str">
        <f t="shared" si="358"/>
        <v>Szállítási log. az ellátási láncban (web) 8</v>
      </c>
      <c r="C457" t="str">
        <f t="shared" si="359"/>
        <v>3075</v>
      </c>
      <c r="D457" t="str">
        <f t="shared" si="360"/>
        <v xml:space="preserve">Szállítási log. az ellátási láncban (web) </v>
      </c>
      <c r="E457" t="str">
        <f t="shared" si="361"/>
        <v>Mészáros Sándor3075</v>
      </c>
      <c r="F457" s="24" t="str">
        <f t="shared" si="362"/>
        <v>Szállítási log. az ellátási láncban (Bp. 214, web)</v>
      </c>
      <c r="G457" t="str">
        <f t="shared" si="363"/>
        <v/>
      </c>
      <c r="H457" t="str">
        <f t="shared" si="364"/>
        <v/>
      </c>
      <c r="I457" t="str">
        <f t="shared" si="365"/>
        <v/>
      </c>
      <c r="J457" t="str">
        <f t="shared" si="366"/>
        <v/>
      </c>
      <c r="K457" t="str">
        <f t="shared" si="367"/>
        <v>3075</v>
      </c>
      <c r="L457" t="str">
        <f t="shared" si="368"/>
        <v/>
      </c>
      <c r="M457" t="str">
        <f t="shared" si="369"/>
        <v/>
      </c>
      <c r="N457" t="str">
        <f t="shared" si="370"/>
        <v/>
      </c>
      <c r="O457" t="str">
        <f t="shared" si="371"/>
        <v/>
      </c>
      <c r="P457" t="str">
        <f t="shared" si="372"/>
        <v/>
      </c>
      <c r="Q457" t="str">
        <f t="shared" si="373"/>
        <v/>
      </c>
      <c r="R457" t="str">
        <f t="shared" si="374"/>
        <v/>
      </c>
      <c r="S457" t="str">
        <f t="shared" si="375"/>
        <v/>
      </c>
      <c r="T457" t="str">
        <f t="shared" si="376"/>
        <v/>
      </c>
      <c r="U457" t="str">
        <f t="shared" si="377"/>
        <v/>
      </c>
      <c r="V457" t="str">
        <f t="shared" si="378"/>
        <v/>
      </c>
      <c r="W457" t="str">
        <f t="shared" si="379"/>
        <v/>
      </c>
      <c r="X457" t="str">
        <f t="shared" si="380"/>
        <v/>
      </c>
      <c r="Y457" t="str">
        <f t="shared" si="381"/>
        <v>Szállítási log. az ellátási láncban (214, web)</v>
      </c>
      <c r="Z457" t="str">
        <f t="shared" si="382"/>
        <v/>
      </c>
      <c r="AA457" t="str">
        <f t="shared" si="383"/>
        <v/>
      </c>
      <c r="AB457" t="str">
        <f t="shared" si="384"/>
        <v/>
      </c>
      <c r="AC457" t="str">
        <f t="shared" si="385"/>
        <v/>
      </c>
      <c r="AD457" t="str">
        <f t="shared" si="386"/>
        <v/>
      </c>
      <c r="AE457" t="str">
        <f t="shared" si="387"/>
        <v/>
      </c>
      <c r="AF457" t="str">
        <f t="shared" si="388"/>
        <v/>
      </c>
      <c r="AG457" t="str">
        <f t="shared" si="389"/>
        <v/>
      </c>
      <c r="AH457" t="str">
        <f t="shared" si="390"/>
        <v/>
      </c>
      <c r="AI457" t="str">
        <f t="shared" si="391"/>
        <v/>
      </c>
      <c r="AJ457" t="str">
        <f t="shared" si="392"/>
        <v/>
      </c>
      <c r="AK457" t="str">
        <f t="shared" si="393"/>
        <v/>
      </c>
      <c r="AL457" t="str">
        <f t="shared" si="394"/>
        <v/>
      </c>
      <c r="AM457" t="str">
        <f t="shared" si="395"/>
        <v/>
      </c>
      <c r="AN457" t="str">
        <f t="shared" si="396"/>
        <v/>
      </c>
      <c r="AO457" t="str">
        <f t="shared" si="397"/>
        <v/>
      </c>
      <c r="AP457" t="str">
        <f t="shared" si="398"/>
        <v/>
      </c>
      <c r="AQ457" t="str">
        <f t="shared" si="399"/>
        <v/>
      </c>
      <c r="AR457" t="str">
        <f t="shared" si="400"/>
        <v/>
      </c>
      <c r="AS457" t="str">
        <f t="shared" si="401"/>
        <v/>
      </c>
      <c r="AT457" t="str">
        <f t="shared" si="402"/>
        <v/>
      </c>
      <c r="AU457" t="str">
        <f t="shared" si="403"/>
        <v/>
      </c>
      <c r="AV457" t="str">
        <f t="shared" si="404"/>
        <v/>
      </c>
      <c r="AW457" t="str">
        <f t="shared" si="405"/>
        <v/>
      </c>
      <c r="AX457" t="str">
        <f t="shared" si="406"/>
        <v>Szállítási log. az ellátási láncban (, web)</v>
      </c>
      <c r="AY457" s="2">
        <v>307</v>
      </c>
      <c r="AZ457" s="2">
        <v>5</v>
      </c>
      <c r="BA457" s="18">
        <f>VLOOKUP(AY457,segéd!$F$9:$G$38,2,FALSE)</f>
        <v>46088</v>
      </c>
      <c r="BB457" s="2" t="str">
        <f>VLOOKUP(AZ457,segéd!$F$1:$G$7,2,FALSE)</f>
        <v>15.15-16.45</v>
      </c>
      <c r="BC457" t="s">
        <v>259</v>
      </c>
      <c r="BD457" t="s">
        <v>435</v>
      </c>
      <c r="BE457" t="s">
        <v>175</v>
      </c>
      <c r="BF457" s="19">
        <v>214</v>
      </c>
      <c r="BH457" s="2" t="s">
        <v>66</v>
      </c>
      <c r="BI457" s="30" t="s">
        <v>2009</v>
      </c>
      <c r="BJ457" s="2">
        <f t="shared" si="407"/>
        <v>8</v>
      </c>
      <c r="BK457" s="2">
        <f>IF(BF457="","",VLOOKUP(BC457,segéd!O:P,2,FALSE))</f>
        <v>8</v>
      </c>
      <c r="BL457" s="2" t="str">
        <f>IF(BG457="","",VLOOKUP(BC457,segéd!T:U,2,FALSE))</f>
        <v/>
      </c>
      <c r="BP457" s="2"/>
      <c r="BQ457" s="2">
        <v>10</v>
      </c>
      <c r="BR457" s="2"/>
      <c r="BY457" s="2"/>
      <c r="CB457" s="2"/>
      <c r="CH457" s="2"/>
      <c r="CP457" s="2"/>
      <c r="CT457" s="2"/>
      <c r="CY457" s="2"/>
    </row>
    <row r="458" spans="1:106" x14ac:dyDescent="0.3">
      <c r="A458" t="str">
        <f t="shared" si="357"/>
        <v>2083075</v>
      </c>
      <c r="B458" t="str">
        <f t="shared" si="358"/>
        <v>Transzn. váll. gazdaságtana (Tb.-ről web) 25</v>
      </c>
      <c r="C458" t="str">
        <f t="shared" si="359"/>
        <v>2143075</v>
      </c>
      <c r="D458" t="str">
        <f t="shared" si="360"/>
        <v>Transzn. váll. gazdaságtana (Tb.-ről web) 29</v>
      </c>
      <c r="E458" t="str">
        <f t="shared" si="361"/>
        <v>Buda Lorina3075</v>
      </c>
      <c r="F458" s="24" t="str">
        <f t="shared" si="362"/>
        <v>Transzn. váll. gazdaságtana (Tb. 214, Tb.-ről web)</v>
      </c>
      <c r="G458" t="str">
        <f t="shared" si="363"/>
        <v/>
      </c>
      <c r="H458" t="str">
        <f t="shared" si="364"/>
        <v/>
      </c>
      <c r="I458" t="str">
        <f t="shared" si="365"/>
        <v/>
      </c>
      <c r="J458" t="str">
        <f t="shared" si="366"/>
        <v/>
      </c>
      <c r="K458" t="str">
        <f t="shared" si="367"/>
        <v/>
      </c>
      <c r="L458" t="str">
        <f t="shared" si="368"/>
        <v/>
      </c>
      <c r="M458" t="str">
        <f t="shared" si="369"/>
        <v/>
      </c>
      <c r="N458" t="str">
        <f t="shared" si="370"/>
        <v/>
      </c>
      <c r="O458" t="str">
        <f t="shared" si="371"/>
        <v/>
      </c>
      <c r="P458" t="str">
        <f t="shared" si="372"/>
        <v/>
      </c>
      <c r="Q458" t="str">
        <f t="shared" si="373"/>
        <v/>
      </c>
      <c r="R458" t="str">
        <f t="shared" si="374"/>
        <v/>
      </c>
      <c r="S458" t="str">
        <f t="shared" si="375"/>
        <v/>
      </c>
      <c r="T458" t="str">
        <f t="shared" si="376"/>
        <v>3075</v>
      </c>
      <c r="U458" t="str">
        <f t="shared" si="377"/>
        <v>3075</v>
      </c>
      <c r="V458" t="str">
        <f t="shared" si="378"/>
        <v/>
      </c>
      <c r="W458" t="str">
        <f t="shared" si="379"/>
        <v/>
      </c>
      <c r="X458" t="str">
        <f t="shared" si="380"/>
        <v/>
      </c>
      <c r="Y458" t="str">
        <f t="shared" si="381"/>
        <v>Transzn. váll. gazdaságtana (208, Tb.-ről web)</v>
      </c>
      <c r="Z458" t="str">
        <f t="shared" si="382"/>
        <v/>
      </c>
      <c r="AA458" t="str">
        <f t="shared" si="383"/>
        <v/>
      </c>
      <c r="AB458" t="str">
        <f t="shared" si="384"/>
        <v/>
      </c>
      <c r="AC458" t="str">
        <f t="shared" si="385"/>
        <v/>
      </c>
      <c r="AD458" t="str">
        <f t="shared" si="386"/>
        <v/>
      </c>
      <c r="AE458" t="str">
        <f t="shared" si="387"/>
        <v/>
      </c>
      <c r="AF458" t="str">
        <f t="shared" si="388"/>
        <v/>
      </c>
      <c r="AG458" t="str">
        <f t="shared" si="389"/>
        <v/>
      </c>
      <c r="AH458" t="str">
        <f t="shared" si="390"/>
        <v/>
      </c>
      <c r="AI458" t="str">
        <f t="shared" si="391"/>
        <v/>
      </c>
      <c r="AJ458" t="str">
        <f t="shared" si="392"/>
        <v/>
      </c>
      <c r="AK458" t="str">
        <f t="shared" si="393"/>
        <v/>
      </c>
      <c r="AL458" t="str">
        <f t="shared" si="394"/>
        <v/>
      </c>
      <c r="AM458" t="str">
        <f t="shared" si="395"/>
        <v>3075</v>
      </c>
      <c r="AN458" t="str">
        <f t="shared" si="396"/>
        <v>3075</v>
      </c>
      <c r="AO458" t="str">
        <f t="shared" si="397"/>
        <v/>
      </c>
      <c r="AP458" t="str">
        <f t="shared" si="398"/>
        <v/>
      </c>
      <c r="AQ458" t="str">
        <f t="shared" si="399"/>
        <v/>
      </c>
      <c r="AR458" t="str">
        <f t="shared" si="400"/>
        <v/>
      </c>
      <c r="AS458" t="str">
        <f t="shared" si="401"/>
        <v/>
      </c>
      <c r="AT458" t="str">
        <f t="shared" si="402"/>
        <v/>
      </c>
      <c r="AU458" t="str">
        <f t="shared" si="403"/>
        <v/>
      </c>
      <c r="AV458" t="str">
        <f t="shared" si="404"/>
        <v/>
      </c>
      <c r="AW458" t="str">
        <f t="shared" si="405"/>
        <v/>
      </c>
      <c r="AX458" t="str">
        <f t="shared" si="406"/>
        <v>Transzn. váll. gazdaságtana (214, Tb.-ről web)</v>
      </c>
      <c r="AY458" s="2">
        <v>307</v>
      </c>
      <c r="AZ458" s="2">
        <v>5</v>
      </c>
      <c r="BA458" s="18">
        <f>VLOOKUP(AY458,segéd!$F$9:$G$38,2,FALSE)</f>
        <v>46088</v>
      </c>
      <c r="BB458" s="2" t="str">
        <f>VLOOKUP(AZ458,segéd!$F$1:$G$7,2,FALSE)</f>
        <v>15.15-16.45</v>
      </c>
      <c r="BC458" t="s">
        <v>171</v>
      </c>
      <c r="BD458" t="s">
        <v>264</v>
      </c>
      <c r="BE458" t="s">
        <v>167</v>
      </c>
      <c r="BF458" s="19">
        <v>208</v>
      </c>
      <c r="BG458" s="2">
        <v>214</v>
      </c>
      <c r="BH458" s="19" t="s">
        <v>76</v>
      </c>
      <c r="BI458" s="30" t="s">
        <v>1988</v>
      </c>
      <c r="BJ458" s="2">
        <f t="shared" si="407"/>
        <v>54</v>
      </c>
      <c r="BK458" s="2">
        <f>IF(BF458="","",VLOOKUP(BC458,segéd!O:P,2,FALSE))</f>
        <v>25</v>
      </c>
      <c r="BL458" s="2">
        <f>IF(BG458="","",VLOOKUP(BC458,segéd!T:U,2,FALSE))</f>
        <v>29</v>
      </c>
      <c r="BP458" s="2"/>
      <c r="BQ458" s="2"/>
      <c r="BR458" s="2"/>
      <c r="BV458" s="2"/>
      <c r="BW458" s="2"/>
      <c r="BX458" s="2"/>
      <c r="BY458" s="2"/>
      <c r="BZ458" s="2">
        <v>12</v>
      </c>
      <c r="CA458" s="2">
        <v>7</v>
      </c>
      <c r="CB458" s="2"/>
      <c r="CC458" s="2"/>
      <c r="CD458" s="2"/>
      <c r="CH458" s="2"/>
      <c r="CI458" s="2"/>
      <c r="CM458" s="2"/>
      <c r="CN458" s="2"/>
      <c r="CO458" s="2"/>
      <c r="CP458" s="2"/>
      <c r="CR458" s="2">
        <v>21</v>
      </c>
      <c r="CS458" s="2">
        <v>17</v>
      </c>
      <c r="CT458" s="2"/>
      <c r="CU458" s="2"/>
      <c r="CV458" s="2"/>
      <c r="CY458" s="2"/>
    </row>
    <row r="459" spans="1:106" x14ac:dyDescent="0.3">
      <c r="A459" t="str">
        <f t="shared" si="357"/>
        <v>3075</v>
      </c>
      <c r="B459" t="str">
        <f t="shared" si="358"/>
        <v xml:space="preserve">Vállalati pénzügy (web) </v>
      </c>
      <c r="C459" t="str">
        <f t="shared" si="359"/>
        <v>2123075</v>
      </c>
      <c r="D459" t="str">
        <f t="shared" si="360"/>
        <v>Vállalati pénzügy (web) 35</v>
      </c>
      <c r="E459" t="str">
        <f t="shared" si="361"/>
        <v>Antalík Imrich3075</v>
      </c>
      <c r="F459" s="24" t="str">
        <f t="shared" si="362"/>
        <v>Vállalati pénzügy (Tb. 212, web)</v>
      </c>
      <c r="G459" t="str">
        <f t="shared" si="363"/>
        <v/>
      </c>
      <c r="H459" t="str">
        <f t="shared" si="364"/>
        <v/>
      </c>
      <c r="I459" t="str">
        <f t="shared" si="365"/>
        <v/>
      </c>
      <c r="J459" t="str">
        <f t="shared" si="366"/>
        <v/>
      </c>
      <c r="K459" t="str">
        <f t="shared" si="367"/>
        <v/>
      </c>
      <c r="L459" t="str">
        <f t="shared" si="368"/>
        <v/>
      </c>
      <c r="M459" t="str">
        <f t="shared" si="369"/>
        <v/>
      </c>
      <c r="N459" t="str">
        <f t="shared" si="370"/>
        <v/>
      </c>
      <c r="O459" t="str">
        <f t="shared" si="371"/>
        <v/>
      </c>
      <c r="P459" t="str">
        <f t="shared" si="372"/>
        <v/>
      </c>
      <c r="Q459" t="str">
        <f t="shared" si="373"/>
        <v/>
      </c>
      <c r="R459" t="str">
        <f t="shared" si="374"/>
        <v/>
      </c>
      <c r="S459" t="str">
        <f t="shared" si="375"/>
        <v/>
      </c>
      <c r="T459" t="str">
        <f t="shared" si="376"/>
        <v/>
      </c>
      <c r="U459" t="str">
        <f t="shared" si="377"/>
        <v/>
      </c>
      <c r="V459" t="str">
        <f t="shared" si="378"/>
        <v/>
      </c>
      <c r="W459" t="str">
        <f t="shared" si="379"/>
        <v/>
      </c>
      <c r="X459" t="str">
        <f t="shared" si="380"/>
        <v/>
      </c>
      <c r="Y459" t="str">
        <f t="shared" si="381"/>
        <v>Vállalati pénzügy (, web)</v>
      </c>
      <c r="Z459" t="str">
        <f t="shared" si="382"/>
        <v/>
      </c>
      <c r="AA459" t="str">
        <f t="shared" si="383"/>
        <v/>
      </c>
      <c r="AB459" t="str">
        <f t="shared" si="384"/>
        <v/>
      </c>
      <c r="AC459" t="str">
        <f t="shared" si="385"/>
        <v/>
      </c>
      <c r="AD459" t="str">
        <f t="shared" si="386"/>
        <v/>
      </c>
      <c r="AE459" t="str">
        <f t="shared" si="387"/>
        <v>3075</v>
      </c>
      <c r="AF459" t="str">
        <f t="shared" si="388"/>
        <v>3075</v>
      </c>
      <c r="AG459" t="str">
        <f t="shared" si="389"/>
        <v>3075</v>
      </c>
      <c r="AH459" t="str">
        <f t="shared" si="390"/>
        <v>3075</v>
      </c>
      <c r="AI459" t="str">
        <f t="shared" si="391"/>
        <v>3075</v>
      </c>
      <c r="AJ459" t="str">
        <f t="shared" si="392"/>
        <v>3075</v>
      </c>
      <c r="AK459" t="str">
        <f t="shared" si="393"/>
        <v/>
      </c>
      <c r="AL459" t="str">
        <f t="shared" si="394"/>
        <v/>
      </c>
      <c r="AM459" t="str">
        <f t="shared" si="395"/>
        <v/>
      </c>
      <c r="AN459" t="str">
        <f t="shared" si="396"/>
        <v/>
      </c>
      <c r="AO459" t="str">
        <f t="shared" si="397"/>
        <v/>
      </c>
      <c r="AP459" t="str">
        <f t="shared" si="398"/>
        <v/>
      </c>
      <c r="AQ459" t="str">
        <f t="shared" si="399"/>
        <v/>
      </c>
      <c r="AR459" t="str">
        <f t="shared" si="400"/>
        <v/>
      </c>
      <c r="AS459" t="str">
        <f t="shared" si="401"/>
        <v/>
      </c>
      <c r="AT459" t="str">
        <f t="shared" si="402"/>
        <v/>
      </c>
      <c r="AU459" t="str">
        <f t="shared" si="403"/>
        <v/>
      </c>
      <c r="AV459" t="str">
        <f t="shared" si="404"/>
        <v/>
      </c>
      <c r="AW459" t="str">
        <f t="shared" si="405"/>
        <v/>
      </c>
      <c r="AX459" t="str">
        <f t="shared" si="406"/>
        <v>Vállalati pénzügy (212, web)</v>
      </c>
      <c r="AY459" s="2">
        <v>307</v>
      </c>
      <c r="AZ459" s="2">
        <v>5</v>
      </c>
      <c r="BA459" s="18">
        <f>VLOOKUP(AY459,segéd!$F$9:$G$38,2,FALSE)</f>
        <v>46088</v>
      </c>
      <c r="BB459" s="2" t="str">
        <f>VLOOKUP(AZ459,segéd!$F$1:$G$7,2,FALSE)</f>
        <v>15.15-16.45</v>
      </c>
      <c r="BC459" t="s">
        <v>37</v>
      </c>
      <c r="BD459" t="s">
        <v>178</v>
      </c>
      <c r="BE459" t="s">
        <v>164</v>
      </c>
      <c r="BG459" s="2">
        <v>212</v>
      </c>
      <c r="BH459" s="19" t="s">
        <v>66</v>
      </c>
      <c r="BI459" s="30" t="s">
        <v>2043</v>
      </c>
      <c r="BJ459" s="2">
        <f t="shared" si="407"/>
        <v>35</v>
      </c>
      <c r="BK459" s="2" t="str">
        <f>IF(BF459="","",VLOOKUP(BC459,segéd!O:P,2,FALSE))</f>
        <v/>
      </c>
      <c r="BL459" s="2">
        <f>IF(BG459="","",VLOOKUP(BC459,segéd!T:U,2,FALSE))</f>
        <v>35</v>
      </c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H459" s="2"/>
      <c r="CI459" s="2"/>
      <c r="CJ459" s="2">
        <v>3</v>
      </c>
      <c r="CK459" s="2">
        <v>7</v>
      </c>
      <c r="CL459" s="2">
        <v>10</v>
      </c>
      <c r="CM459" s="2">
        <v>3</v>
      </c>
      <c r="CN459" s="2">
        <v>2</v>
      </c>
      <c r="CO459" s="2">
        <v>4</v>
      </c>
      <c r="CP459" s="2"/>
      <c r="CR459" s="2"/>
      <c r="CS459" s="2"/>
      <c r="CT459" s="2"/>
      <c r="CU459" s="2"/>
      <c r="CV459" s="2"/>
      <c r="CY459" s="2"/>
    </row>
    <row r="460" spans="1:106" x14ac:dyDescent="0.3">
      <c r="A460" t="str">
        <f t="shared" si="357"/>
        <v>2023076</v>
      </c>
      <c r="B460" t="str">
        <f t="shared" si="358"/>
        <v>Angol gazdasági szaknyelv II., 1. csop. 21</v>
      </c>
      <c r="C460" t="str">
        <f t="shared" si="359"/>
        <v>3076</v>
      </c>
      <c r="D460" t="str">
        <f t="shared" si="360"/>
        <v xml:space="preserve">Angol gazdasági szaknyelv II., 1. csop. </v>
      </c>
      <c r="E460" t="str">
        <f t="shared" si="361"/>
        <v>Ferencz-Antal Klára3076</v>
      </c>
      <c r="F460" s="24" t="str">
        <f t="shared" si="362"/>
        <v>Angol gazdasági szaknyelv II., 1. csop. (Bp. 202)</v>
      </c>
      <c r="G460" t="str">
        <f t="shared" si="363"/>
        <v>3076</v>
      </c>
      <c r="H460" t="str">
        <f t="shared" si="364"/>
        <v>3076</v>
      </c>
      <c r="I460" t="str">
        <f t="shared" si="365"/>
        <v/>
      </c>
      <c r="J460" t="str">
        <f t="shared" si="366"/>
        <v/>
      </c>
      <c r="K460" t="str">
        <f t="shared" si="367"/>
        <v/>
      </c>
      <c r="L460" t="str">
        <f t="shared" si="368"/>
        <v/>
      </c>
      <c r="M460" t="str">
        <f t="shared" si="369"/>
        <v/>
      </c>
      <c r="N460" t="str">
        <f t="shared" si="370"/>
        <v/>
      </c>
      <c r="O460" t="str">
        <f t="shared" si="371"/>
        <v/>
      </c>
      <c r="P460" t="str">
        <f t="shared" si="372"/>
        <v/>
      </c>
      <c r="Q460" t="str">
        <f t="shared" si="373"/>
        <v/>
      </c>
      <c r="R460" t="str">
        <f t="shared" si="374"/>
        <v/>
      </c>
      <c r="S460" t="str">
        <f t="shared" si="375"/>
        <v/>
      </c>
      <c r="T460" t="str">
        <f t="shared" si="376"/>
        <v/>
      </c>
      <c r="U460" t="str">
        <f t="shared" si="377"/>
        <v/>
      </c>
      <c r="V460" t="str">
        <f t="shared" si="378"/>
        <v/>
      </c>
      <c r="W460" t="str">
        <f t="shared" si="379"/>
        <v/>
      </c>
      <c r="X460" t="str">
        <f t="shared" si="380"/>
        <v/>
      </c>
      <c r="Y460" t="str">
        <f t="shared" si="381"/>
        <v>Angol gazdasági szaknyelv II., 1. csop. (202)</v>
      </c>
      <c r="Z460" t="str">
        <f t="shared" si="382"/>
        <v/>
      </c>
      <c r="AA460" t="str">
        <f t="shared" si="383"/>
        <v/>
      </c>
      <c r="AB460" t="str">
        <f t="shared" si="384"/>
        <v/>
      </c>
      <c r="AC460" t="str">
        <f t="shared" si="385"/>
        <v/>
      </c>
      <c r="AD460" t="str">
        <f t="shared" si="386"/>
        <v/>
      </c>
      <c r="AE460" t="str">
        <f t="shared" si="387"/>
        <v/>
      </c>
      <c r="AF460" t="str">
        <f t="shared" si="388"/>
        <v/>
      </c>
      <c r="AG460" t="str">
        <f t="shared" si="389"/>
        <v/>
      </c>
      <c r="AH460" t="str">
        <f t="shared" si="390"/>
        <v/>
      </c>
      <c r="AI460" t="str">
        <f t="shared" si="391"/>
        <v/>
      </c>
      <c r="AJ460" t="str">
        <f t="shared" si="392"/>
        <v/>
      </c>
      <c r="AK460" t="str">
        <f t="shared" si="393"/>
        <v/>
      </c>
      <c r="AL460" t="str">
        <f t="shared" si="394"/>
        <v/>
      </c>
      <c r="AM460" t="str">
        <f t="shared" si="395"/>
        <v/>
      </c>
      <c r="AN460" t="str">
        <f t="shared" si="396"/>
        <v/>
      </c>
      <c r="AO460" t="str">
        <f t="shared" si="397"/>
        <v/>
      </c>
      <c r="AP460" t="str">
        <f t="shared" si="398"/>
        <v/>
      </c>
      <c r="AQ460" t="str">
        <f t="shared" si="399"/>
        <v/>
      </c>
      <c r="AR460" t="str">
        <f t="shared" si="400"/>
        <v/>
      </c>
      <c r="AS460" t="str">
        <f t="shared" si="401"/>
        <v/>
      </c>
      <c r="AT460" t="str">
        <f t="shared" si="402"/>
        <v/>
      </c>
      <c r="AU460" t="str">
        <f t="shared" si="403"/>
        <v/>
      </c>
      <c r="AV460" t="str">
        <f t="shared" si="404"/>
        <v/>
      </c>
      <c r="AW460" t="str">
        <f t="shared" si="405"/>
        <v/>
      </c>
      <c r="AX460" t="str">
        <f t="shared" si="406"/>
        <v>Angol gazdasági szaknyelv II., 1. csop. ()</v>
      </c>
      <c r="AY460" s="2">
        <v>307</v>
      </c>
      <c r="AZ460" s="2">
        <v>6</v>
      </c>
      <c r="BA460" s="18">
        <f>VLOOKUP(AY460,segéd!$F$9:$G$38,2,FALSE)</f>
        <v>46088</v>
      </c>
      <c r="BB460" s="2" t="str">
        <f>VLOOKUP(AZ460,segéd!$F$1:$G$7,2,FALSE)</f>
        <v>17.00-18.30</v>
      </c>
      <c r="BC460" t="s">
        <v>252</v>
      </c>
      <c r="BD460" t="s">
        <v>309</v>
      </c>
      <c r="BE460" t="s">
        <v>165</v>
      </c>
      <c r="BF460" s="19">
        <v>202</v>
      </c>
      <c r="BH460" s="19"/>
      <c r="BJ460" s="2">
        <f t="shared" si="407"/>
        <v>21</v>
      </c>
      <c r="BK460" s="2">
        <f>IF(BF460="","",VLOOKUP(BC460,segéd!O:P,2,FALSE))</f>
        <v>21</v>
      </c>
      <c r="BL460" s="2" t="str">
        <f>IF(BG460="","",VLOOKUP(BC460,segéd!T:U,2,FALSE))</f>
        <v/>
      </c>
      <c r="BM460" s="19">
        <v>18</v>
      </c>
      <c r="BN460" s="2">
        <v>3</v>
      </c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H460" s="2"/>
      <c r="CI460" s="2"/>
      <c r="CJ460" s="2"/>
      <c r="CK460" s="2"/>
      <c r="CL460" s="2"/>
      <c r="CM460" s="2"/>
      <c r="CN460" s="2"/>
      <c r="CO460" s="2"/>
      <c r="CP460" s="2"/>
      <c r="CR460" s="2"/>
      <c r="CS460" s="2"/>
      <c r="CT460" s="2"/>
      <c r="CU460" s="2"/>
      <c r="CV460" s="2"/>
      <c r="CY460" s="2"/>
    </row>
    <row r="461" spans="1:106" x14ac:dyDescent="0.3">
      <c r="A461" t="str">
        <f t="shared" si="357"/>
        <v>3076</v>
      </c>
      <c r="B461" t="str">
        <f t="shared" si="358"/>
        <v xml:space="preserve">Angol gazdasági szaknyelv II., 1. csop. </v>
      </c>
      <c r="C461" t="str">
        <f t="shared" si="359"/>
        <v>4083076</v>
      </c>
      <c r="D461" t="str">
        <f t="shared" si="360"/>
        <v>Angol gazdasági szaknyelv II., 1. csop. 17</v>
      </c>
      <c r="E461" t="str">
        <f t="shared" si="361"/>
        <v>Nagy Mónika3076</v>
      </c>
      <c r="F461" s="24" t="str">
        <f t="shared" si="362"/>
        <v>Angol gazdasági szaknyelv II., 1. csop. (Tb. 408)</v>
      </c>
      <c r="G461" t="str">
        <f t="shared" si="363"/>
        <v/>
      </c>
      <c r="H461" t="str">
        <f t="shared" si="364"/>
        <v/>
      </c>
      <c r="I461" t="str">
        <f t="shared" si="365"/>
        <v/>
      </c>
      <c r="J461" t="str">
        <f t="shared" si="366"/>
        <v/>
      </c>
      <c r="K461" t="str">
        <f t="shared" si="367"/>
        <v/>
      </c>
      <c r="L461" t="str">
        <f t="shared" si="368"/>
        <v/>
      </c>
      <c r="M461" t="str">
        <f t="shared" si="369"/>
        <v/>
      </c>
      <c r="N461" t="str">
        <f t="shared" si="370"/>
        <v/>
      </c>
      <c r="O461" t="str">
        <f t="shared" si="371"/>
        <v/>
      </c>
      <c r="P461" t="str">
        <f t="shared" si="372"/>
        <v/>
      </c>
      <c r="Q461" t="str">
        <f t="shared" si="373"/>
        <v/>
      </c>
      <c r="R461" t="str">
        <f t="shared" si="374"/>
        <v/>
      </c>
      <c r="S461" t="str">
        <f t="shared" si="375"/>
        <v/>
      </c>
      <c r="T461" t="str">
        <f t="shared" si="376"/>
        <v/>
      </c>
      <c r="U461" t="str">
        <f t="shared" si="377"/>
        <v/>
      </c>
      <c r="V461" t="str">
        <f t="shared" si="378"/>
        <v/>
      </c>
      <c r="W461" t="str">
        <f t="shared" si="379"/>
        <v/>
      </c>
      <c r="X461" t="str">
        <f t="shared" si="380"/>
        <v/>
      </c>
      <c r="Y461" t="str">
        <f t="shared" si="381"/>
        <v>Angol gazdasági szaknyelv II., 1. csop. ()</v>
      </c>
      <c r="Z461" t="str">
        <f t="shared" si="382"/>
        <v>3076</v>
      </c>
      <c r="AA461" t="str">
        <f t="shared" si="383"/>
        <v/>
      </c>
      <c r="AB461" t="str">
        <f t="shared" si="384"/>
        <v/>
      </c>
      <c r="AC461" t="str">
        <f t="shared" si="385"/>
        <v/>
      </c>
      <c r="AD461" t="str">
        <f t="shared" si="386"/>
        <v/>
      </c>
      <c r="AE461" t="str">
        <f t="shared" si="387"/>
        <v/>
      </c>
      <c r="AF461" t="str">
        <f t="shared" si="388"/>
        <v/>
      </c>
      <c r="AG461" t="str">
        <f t="shared" si="389"/>
        <v/>
      </c>
      <c r="AH461" t="str">
        <f t="shared" si="390"/>
        <v/>
      </c>
      <c r="AI461" t="str">
        <f t="shared" si="391"/>
        <v/>
      </c>
      <c r="AJ461" t="str">
        <f t="shared" si="392"/>
        <v/>
      </c>
      <c r="AK461" t="str">
        <f t="shared" si="393"/>
        <v/>
      </c>
      <c r="AL461" t="str">
        <f t="shared" si="394"/>
        <v/>
      </c>
      <c r="AM461" t="str">
        <f t="shared" si="395"/>
        <v/>
      </c>
      <c r="AN461" t="str">
        <f t="shared" si="396"/>
        <v/>
      </c>
      <c r="AO461" t="str">
        <f t="shared" si="397"/>
        <v/>
      </c>
      <c r="AP461" t="str">
        <f t="shared" si="398"/>
        <v/>
      </c>
      <c r="AQ461" t="str">
        <f t="shared" si="399"/>
        <v/>
      </c>
      <c r="AR461" t="str">
        <f t="shared" si="400"/>
        <v/>
      </c>
      <c r="AS461" t="str">
        <f t="shared" si="401"/>
        <v/>
      </c>
      <c r="AT461" t="str">
        <f t="shared" si="402"/>
        <v/>
      </c>
      <c r="AU461" t="str">
        <f t="shared" si="403"/>
        <v/>
      </c>
      <c r="AV461" t="str">
        <f t="shared" si="404"/>
        <v/>
      </c>
      <c r="AW461" t="str">
        <f t="shared" si="405"/>
        <v/>
      </c>
      <c r="AX461" t="str">
        <f t="shared" si="406"/>
        <v>Angol gazdasági szaknyelv II., 1. csop. (408)</v>
      </c>
      <c r="AY461" s="2">
        <v>307</v>
      </c>
      <c r="AZ461" s="2">
        <v>6</v>
      </c>
      <c r="BA461" s="18">
        <f>VLOOKUP(AY461,segéd!$F$9:$G$38,2,FALSE)</f>
        <v>46088</v>
      </c>
      <c r="BB461" s="2" t="str">
        <f>VLOOKUP(AZ461,segéd!$F$1:$G$7,2,FALSE)</f>
        <v>17.00-18.30</v>
      </c>
      <c r="BC461" t="s">
        <v>252</v>
      </c>
      <c r="BD461" t="s">
        <v>441</v>
      </c>
      <c r="BE461" t="s">
        <v>164</v>
      </c>
      <c r="BG461" s="2">
        <v>408</v>
      </c>
      <c r="BJ461" s="2">
        <f t="shared" si="407"/>
        <v>17</v>
      </c>
      <c r="BK461" s="2" t="str">
        <f>IF(BF461="","",VLOOKUP(BC461,segéd!O:P,2,FALSE))</f>
        <v/>
      </c>
      <c r="BL461" s="2">
        <f>IF(BG461="","",VLOOKUP(BC461,segéd!T:U,2,FALSE))</f>
        <v>17</v>
      </c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>
        <v>17</v>
      </c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Y461" s="2"/>
    </row>
    <row r="462" spans="1:106" x14ac:dyDescent="0.3">
      <c r="A462" t="str">
        <f t="shared" si="357"/>
        <v>3076</v>
      </c>
      <c r="B462" t="str">
        <f t="shared" si="358"/>
        <v xml:space="preserve">Irányítástechnika (dupla terem) (gépterem, web) </v>
      </c>
      <c r="C462" t="str">
        <f t="shared" si="359"/>
        <v>6033076</v>
      </c>
      <c r="D462" t="str">
        <f t="shared" si="360"/>
        <v>Irányítástechnika (dupla terem) (gépterem, web) 0</v>
      </c>
      <c r="E462" t="str">
        <f t="shared" si="361"/>
        <v>Szilágyi Zoltán3076</v>
      </c>
      <c r="F462" s="24" t="str">
        <f t="shared" si="362"/>
        <v>Irányítástechnika (dupla terem) (Tb. 603, gépterem, web)</v>
      </c>
      <c r="G462" t="str">
        <f t="shared" si="363"/>
        <v/>
      </c>
      <c r="H462" t="str">
        <f t="shared" si="364"/>
        <v/>
      </c>
      <c r="I462" t="str">
        <f t="shared" si="365"/>
        <v/>
      </c>
      <c r="J462" t="str">
        <f t="shared" si="366"/>
        <v/>
      </c>
      <c r="K462" t="str">
        <f t="shared" si="367"/>
        <v/>
      </c>
      <c r="L462" t="str">
        <f t="shared" si="368"/>
        <v/>
      </c>
      <c r="M462" t="str">
        <f t="shared" si="369"/>
        <v/>
      </c>
      <c r="N462" t="str">
        <f t="shared" si="370"/>
        <v/>
      </c>
      <c r="O462" t="str">
        <f t="shared" si="371"/>
        <v/>
      </c>
      <c r="P462" t="str">
        <f t="shared" si="372"/>
        <v/>
      </c>
      <c r="Q462" t="str">
        <f t="shared" si="373"/>
        <v/>
      </c>
      <c r="R462" t="str">
        <f t="shared" si="374"/>
        <v/>
      </c>
      <c r="S462" t="str">
        <f t="shared" si="375"/>
        <v/>
      </c>
      <c r="T462" t="str">
        <f t="shared" si="376"/>
        <v/>
      </c>
      <c r="U462" t="str">
        <f t="shared" si="377"/>
        <v/>
      </c>
      <c r="V462" t="str">
        <f t="shared" si="378"/>
        <v/>
      </c>
      <c r="W462" t="str">
        <f t="shared" si="379"/>
        <v/>
      </c>
      <c r="X462" t="str">
        <f t="shared" si="380"/>
        <v/>
      </c>
      <c r="Y462" t="str">
        <f t="shared" si="381"/>
        <v>Irányítástechnika (dupla terem) (, gépterem, web)</v>
      </c>
      <c r="Z462" t="str">
        <f t="shared" si="382"/>
        <v/>
      </c>
      <c r="AA462" t="str">
        <f t="shared" si="383"/>
        <v/>
      </c>
      <c r="AB462" t="str">
        <f t="shared" si="384"/>
        <v/>
      </c>
      <c r="AC462" t="str">
        <f t="shared" si="385"/>
        <v/>
      </c>
      <c r="AD462" t="str">
        <f t="shared" si="386"/>
        <v/>
      </c>
      <c r="AE462" t="str">
        <f t="shared" si="387"/>
        <v/>
      </c>
      <c r="AF462" t="str">
        <f t="shared" si="388"/>
        <v/>
      </c>
      <c r="AG462" t="str">
        <f t="shared" si="389"/>
        <v/>
      </c>
      <c r="AH462" t="str">
        <f t="shared" si="390"/>
        <v/>
      </c>
      <c r="AI462" t="str">
        <f t="shared" si="391"/>
        <v/>
      </c>
      <c r="AJ462" t="str">
        <f t="shared" si="392"/>
        <v/>
      </c>
      <c r="AK462" t="str">
        <f t="shared" si="393"/>
        <v/>
      </c>
      <c r="AL462" t="str">
        <f t="shared" si="394"/>
        <v/>
      </c>
      <c r="AM462" t="str">
        <f t="shared" si="395"/>
        <v/>
      </c>
      <c r="AN462" t="str">
        <f t="shared" si="396"/>
        <v/>
      </c>
      <c r="AO462" t="str">
        <f t="shared" si="397"/>
        <v/>
      </c>
      <c r="AP462" t="str">
        <f t="shared" si="398"/>
        <v/>
      </c>
      <c r="AQ462" t="str">
        <f t="shared" si="399"/>
        <v/>
      </c>
      <c r="AR462" t="str">
        <f t="shared" si="400"/>
        <v/>
      </c>
      <c r="AS462" t="str">
        <f t="shared" si="401"/>
        <v/>
      </c>
      <c r="AT462" t="str">
        <f t="shared" si="402"/>
        <v/>
      </c>
      <c r="AU462" t="str">
        <f t="shared" si="403"/>
        <v/>
      </c>
      <c r="AV462" t="str">
        <f t="shared" si="404"/>
        <v/>
      </c>
      <c r="AW462" t="str">
        <f t="shared" si="405"/>
        <v/>
      </c>
      <c r="AX462" t="str">
        <f t="shared" si="406"/>
        <v>Irányítástechnika (dupla terem) (603, gépterem, web)</v>
      </c>
      <c r="AY462" s="2">
        <v>307</v>
      </c>
      <c r="AZ462" s="2">
        <v>6</v>
      </c>
      <c r="BA462" s="18">
        <f>VLOOKUP(AY462,segéd!$F$9:$G$38,2,FALSE)</f>
        <v>46088</v>
      </c>
      <c r="BB462" s="2" t="str">
        <f>VLOOKUP(AZ462,segéd!$F$1:$G$7,2,FALSE)</f>
        <v>17.00-18.30</v>
      </c>
      <c r="BC462" t="s">
        <v>469</v>
      </c>
      <c r="BD462" t="s">
        <v>179</v>
      </c>
      <c r="BE462" t="s">
        <v>164</v>
      </c>
      <c r="BG462" s="2">
        <v>603</v>
      </c>
      <c r="BH462" s="2" t="s">
        <v>220</v>
      </c>
      <c r="BI462" s="30" t="s">
        <v>1949</v>
      </c>
      <c r="BJ462" s="2">
        <f t="shared" si="407"/>
        <v>0</v>
      </c>
      <c r="BK462" s="2" t="str">
        <f>IF(BF462="","",VLOOKUP(BC462,segéd!O:P,2,FALSE))</f>
        <v/>
      </c>
      <c r="BL462" s="2">
        <f>IF(BG462="","",VLOOKUP(BC462,segéd!T:U,2,FALSE))</f>
        <v>0</v>
      </c>
      <c r="BM462" s="2"/>
      <c r="BN462" s="2"/>
      <c r="BO462" s="2"/>
      <c r="BP462" s="2"/>
      <c r="BQ462" s="2"/>
      <c r="BR462" s="2"/>
      <c r="BS462" s="2"/>
      <c r="BT462" s="2"/>
      <c r="BU462" s="2"/>
      <c r="BZ462" s="2"/>
      <c r="CA462" s="2"/>
      <c r="CD462" s="2"/>
      <c r="CE462" s="2"/>
      <c r="CF462" s="19"/>
      <c r="CG462" s="2"/>
      <c r="CJ462" s="2"/>
      <c r="CP462" s="2"/>
      <c r="CQ462" s="2"/>
      <c r="CR462" s="2"/>
      <c r="CS462" s="2"/>
      <c r="CU462" s="2"/>
      <c r="CV462" s="2"/>
      <c r="DA462" s="19"/>
    </row>
    <row r="463" spans="1:106" x14ac:dyDescent="0.3">
      <c r="A463" t="str">
        <f t="shared" si="357"/>
        <v>3076</v>
      </c>
      <c r="B463" t="str">
        <f t="shared" si="358"/>
        <v xml:space="preserve">Irányítástechnika, mikrovezérlők (gépterem, web) </v>
      </c>
      <c r="C463" t="str">
        <f t="shared" si="359"/>
        <v>6043076</v>
      </c>
      <c r="D463" t="str">
        <f t="shared" si="360"/>
        <v>Irányítástechnika, mikrovezérlők (gépterem, web) 46</v>
      </c>
      <c r="E463" t="str">
        <f t="shared" si="361"/>
        <v>Szilágyi Zoltán3076</v>
      </c>
      <c r="F463" s="24" t="str">
        <f t="shared" si="362"/>
        <v>Irányítástechnika, mikrovezérlők (Tb. 604, gépterem, web)</v>
      </c>
      <c r="G463" t="str">
        <f t="shared" si="363"/>
        <v/>
      </c>
      <c r="H463" t="str">
        <f t="shared" si="364"/>
        <v/>
      </c>
      <c r="I463" t="str">
        <f t="shared" si="365"/>
        <v/>
      </c>
      <c r="J463" t="str">
        <f t="shared" si="366"/>
        <v/>
      </c>
      <c r="K463" t="str">
        <f t="shared" si="367"/>
        <v/>
      </c>
      <c r="L463" t="str">
        <f t="shared" si="368"/>
        <v/>
      </c>
      <c r="M463" t="str">
        <f t="shared" si="369"/>
        <v/>
      </c>
      <c r="N463" t="str">
        <f t="shared" si="370"/>
        <v/>
      </c>
      <c r="O463" t="str">
        <f t="shared" si="371"/>
        <v/>
      </c>
      <c r="P463" t="str">
        <f t="shared" si="372"/>
        <v/>
      </c>
      <c r="Q463" t="str">
        <f t="shared" si="373"/>
        <v/>
      </c>
      <c r="R463" t="str">
        <f t="shared" si="374"/>
        <v/>
      </c>
      <c r="S463" t="str">
        <f t="shared" si="375"/>
        <v/>
      </c>
      <c r="T463" t="str">
        <f t="shared" si="376"/>
        <v/>
      </c>
      <c r="U463" t="str">
        <f t="shared" si="377"/>
        <v/>
      </c>
      <c r="V463" t="str">
        <f t="shared" si="378"/>
        <v/>
      </c>
      <c r="W463" t="str">
        <f t="shared" si="379"/>
        <v/>
      </c>
      <c r="X463" t="str">
        <f t="shared" si="380"/>
        <v/>
      </c>
      <c r="Y463" t="str">
        <f t="shared" si="381"/>
        <v>Irányítástechnika, mikrovezérlők (, gépterem, web)</v>
      </c>
      <c r="Z463" t="str">
        <f t="shared" si="382"/>
        <v/>
      </c>
      <c r="AA463" t="str">
        <f t="shared" si="383"/>
        <v/>
      </c>
      <c r="AB463" t="str">
        <f t="shared" si="384"/>
        <v/>
      </c>
      <c r="AC463" t="str">
        <f t="shared" si="385"/>
        <v/>
      </c>
      <c r="AD463" t="str">
        <f t="shared" si="386"/>
        <v/>
      </c>
      <c r="AE463" t="str">
        <f t="shared" si="387"/>
        <v/>
      </c>
      <c r="AF463" t="str">
        <f t="shared" si="388"/>
        <v/>
      </c>
      <c r="AG463" t="str">
        <f t="shared" si="389"/>
        <v/>
      </c>
      <c r="AH463" t="str">
        <f t="shared" si="390"/>
        <v/>
      </c>
      <c r="AI463" t="str">
        <f t="shared" si="391"/>
        <v/>
      </c>
      <c r="AJ463" t="str">
        <f t="shared" si="392"/>
        <v/>
      </c>
      <c r="AK463" t="str">
        <f t="shared" si="393"/>
        <v/>
      </c>
      <c r="AL463" t="str">
        <f t="shared" si="394"/>
        <v>3076</v>
      </c>
      <c r="AM463" t="str">
        <f t="shared" si="395"/>
        <v/>
      </c>
      <c r="AN463" t="str">
        <f t="shared" si="396"/>
        <v/>
      </c>
      <c r="AO463" t="str">
        <f t="shared" si="397"/>
        <v/>
      </c>
      <c r="AP463" t="str">
        <f t="shared" si="398"/>
        <v/>
      </c>
      <c r="AQ463" t="str">
        <f t="shared" si="399"/>
        <v/>
      </c>
      <c r="AR463" t="str">
        <f t="shared" si="400"/>
        <v/>
      </c>
      <c r="AS463" t="str">
        <f t="shared" si="401"/>
        <v/>
      </c>
      <c r="AT463" t="str">
        <f t="shared" si="402"/>
        <v/>
      </c>
      <c r="AU463" t="str">
        <f t="shared" si="403"/>
        <v/>
      </c>
      <c r="AV463" t="str">
        <f t="shared" si="404"/>
        <v/>
      </c>
      <c r="AW463" t="str">
        <f t="shared" si="405"/>
        <v/>
      </c>
      <c r="AX463" t="str">
        <f t="shared" si="406"/>
        <v>Irányítástechnika, mikrovezérlők (604, gépterem, web)</v>
      </c>
      <c r="AY463" s="2">
        <v>307</v>
      </c>
      <c r="AZ463" s="2">
        <v>6</v>
      </c>
      <c r="BA463" s="18">
        <f>VLOOKUP(AY463,segéd!$F$9:$G$38,2,FALSE)</f>
        <v>46088</v>
      </c>
      <c r="BB463" s="2" t="str">
        <f>VLOOKUP(AZ463,segéd!$F$1:$G$7,2,FALSE)</f>
        <v>17.00-18.30</v>
      </c>
      <c r="BC463" t="s">
        <v>127</v>
      </c>
      <c r="BD463" t="s">
        <v>179</v>
      </c>
      <c r="BE463" t="s">
        <v>164</v>
      </c>
      <c r="BG463" s="2">
        <v>604</v>
      </c>
      <c r="BH463" s="2" t="s">
        <v>220</v>
      </c>
      <c r="BI463" s="30" t="s">
        <v>1949</v>
      </c>
      <c r="BJ463" s="2">
        <f t="shared" si="407"/>
        <v>46</v>
      </c>
      <c r="BK463" s="2" t="str">
        <f>IF(BF463="","",VLOOKUP(BC463,segéd!O:P,2,FALSE))</f>
        <v/>
      </c>
      <c r="BL463" s="2">
        <f>IF(BG463="","",VLOOKUP(BC463,segéd!T:U,2,FALSE))</f>
        <v>46</v>
      </c>
      <c r="BM463" s="2"/>
      <c r="BN463" s="2"/>
      <c r="BO463" s="2"/>
      <c r="BP463" s="2"/>
      <c r="BQ463" s="2"/>
      <c r="BR463" s="2"/>
      <c r="BS463" s="2"/>
      <c r="BT463" s="2"/>
      <c r="BU463" s="2"/>
      <c r="BZ463" s="2"/>
      <c r="CA463" s="2"/>
      <c r="CD463" s="2"/>
      <c r="CE463" s="2"/>
      <c r="CF463" s="19"/>
      <c r="CG463" s="2"/>
      <c r="CJ463" s="2"/>
      <c r="CP463" s="2"/>
      <c r="CQ463" s="2">
        <v>59</v>
      </c>
      <c r="CR463" s="2"/>
      <c r="CS463" s="2"/>
      <c r="CU463" s="2"/>
      <c r="CV463" s="2"/>
      <c r="DA463" s="19"/>
    </row>
    <row r="464" spans="1:106" x14ac:dyDescent="0.3">
      <c r="A464" t="str">
        <f t="shared" si="357"/>
        <v>3076</v>
      </c>
      <c r="B464" t="str">
        <f t="shared" si="358"/>
        <v xml:space="preserve">Kémia és anyagismeret (web) </v>
      </c>
      <c r="C464" t="str">
        <f t="shared" si="359"/>
        <v>5013076</v>
      </c>
      <c r="D464" t="str">
        <f t="shared" si="360"/>
        <v>Kémia és anyagismeret (web) 90</v>
      </c>
      <c r="E464" t="str">
        <f t="shared" si="361"/>
        <v>Peredy Zoltán3076</v>
      </c>
      <c r="F464" s="24" t="str">
        <f t="shared" si="362"/>
        <v>Kémia és anyagismeret (Tb. 501, web)</v>
      </c>
      <c r="G464" t="str">
        <f t="shared" si="363"/>
        <v/>
      </c>
      <c r="H464" t="str">
        <f t="shared" si="364"/>
        <v/>
      </c>
      <c r="I464" t="str">
        <f t="shared" si="365"/>
        <v/>
      </c>
      <c r="J464" t="str">
        <f t="shared" si="366"/>
        <v/>
      </c>
      <c r="K464" t="str">
        <f t="shared" si="367"/>
        <v/>
      </c>
      <c r="L464" t="str">
        <f t="shared" si="368"/>
        <v/>
      </c>
      <c r="M464" t="str">
        <f t="shared" si="369"/>
        <v/>
      </c>
      <c r="N464" t="str">
        <f t="shared" si="370"/>
        <v/>
      </c>
      <c r="O464" t="str">
        <f t="shared" si="371"/>
        <v/>
      </c>
      <c r="P464" t="str">
        <f t="shared" si="372"/>
        <v/>
      </c>
      <c r="Q464" t="str">
        <f t="shared" si="373"/>
        <v/>
      </c>
      <c r="R464" t="str">
        <f t="shared" si="374"/>
        <v/>
      </c>
      <c r="S464" t="str">
        <f t="shared" si="375"/>
        <v/>
      </c>
      <c r="T464" t="str">
        <f t="shared" si="376"/>
        <v/>
      </c>
      <c r="U464" t="str">
        <f t="shared" si="377"/>
        <v/>
      </c>
      <c r="V464" t="str">
        <f t="shared" si="378"/>
        <v/>
      </c>
      <c r="W464" t="str">
        <f t="shared" si="379"/>
        <v/>
      </c>
      <c r="X464" t="str">
        <f t="shared" si="380"/>
        <v/>
      </c>
      <c r="Y464" t="str">
        <f t="shared" si="381"/>
        <v>Kémia és anyagismeret (, web)</v>
      </c>
      <c r="Z464" t="str">
        <f t="shared" si="382"/>
        <v/>
      </c>
      <c r="AA464" t="str">
        <f t="shared" si="383"/>
        <v/>
      </c>
      <c r="AB464" t="str">
        <f t="shared" si="384"/>
        <v>3076</v>
      </c>
      <c r="AC464" t="str">
        <f t="shared" si="385"/>
        <v>3076</v>
      </c>
      <c r="AD464" t="str">
        <f t="shared" si="386"/>
        <v/>
      </c>
      <c r="AE464" t="str">
        <f t="shared" si="387"/>
        <v/>
      </c>
      <c r="AF464" t="str">
        <f t="shared" si="388"/>
        <v/>
      </c>
      <c r="AG464" t="str">
        <f t="shared" si="389"/>
        <v/>
      </c>
      <c r="AH464" t="str">
        <f t="shared" si="390"/>
        <v/>
      </c>
      <c r="AI464" t="str">
        <f t="shared" si="391"/>
        <v/>
      </c>
      <c r="AJ464" t="str">
        <f t="shared" si="392"/>
        <v/>
      </c>
      <c r="AK464" t="str">
        <f t="shared" si="393"/>
        <v/>
      </c>
      <c r="AL464" t="str">
        <f t="shared" si="394"/>
        <v/>
      </c>
      <c r="AM464" t="str">
        <f t="shared" si="395"/>
        <v/>
      </c>
      <c r="AN464" t="str">
        <f t="shared" si="396"/>
        <v/>
      </c>
      <c r="AO464" t="str">
        <f t="shared" si="397"/>
        <v/>
      </c>
      <c r="AP464" t="str">
        <f t="shared" si="398"/>
        <v/>
      </c>
      <c r="AQ464" t="str">
        <f t="shared" si="399"/>
        <v/>
      </c>
      <c r="AR464" t="str">
        <f t="shared" si="400"/>
        <v/>
      </c>
      <c r="AS464" t="str">
        <f t="shared" si="401"/>
        <v/>
      </c>
      <c r="AT464" t="str">
        <f t="shared" si="402"/>
        <v/>
      </c>
      <c r="AU464" t="str">
        <f t="shared" si="403"/>
        <v/>
      </c>
      <c r="AV464" t="str">
        <f t="shared" si="404"/>
        <v/>
      </c>
      <c r="AW464" t="str">
        <f t="shared" si="405"/>
        <v/>
      </c>
      <c r="AX464" t="str">
        <f t="shared" si="406"/>
        <v>Kémia és anyagismeret (501, web)</v>
      </c>
      <c r="AY464" s="2">
        <v>307</v>
      </c>
      <c r="AZ464" s="2">
        <v>6</v>
      </c>
      <c r="BA464" s="18">
        <f>VLOOKUP(AY464,segéd!$F$9:$G$38,2,FALSE)</f>
        <v>46088</v>
      </c>
      <c r="BB464" s="2" t="str">
        <f>VLOOKUP(AZ464,segéd!$F$1:$G$7,2,FALSE)</f>
        <v>17.00-18.30</v>
      </c>
      <c r="BC464" t="s">
        <v>117</v>
      </c>
      <c r="BD464" s="20" t="s">
        <v>104</v>
      </c>
      <c r="BE464" t="s">
        <v>164</v>
      </c>
      <c r="BG464" s="2">
        <v>501</v>
      </c>
      <c r="BH464" s="2" t="s">
        <v>66</v>
      </c>
      <c r="BI464" s="30" t="s">
        <v>2007</v>
      </c>
      <c r="BJ464" s="2">
        <f t="shared" si="407"/>
        <v>90</v>
      </c>
      <c r="BK464" s="2" t="str">
        <f>IF(BF464="","",VLOOKUP(BC464,segéd!O:P,2,FALSE))</f>
        <v/>
      </c>
      <c r="BL464" s="2">
        <f>IF(BG464="","",VLOOKUP(BC464,segéd!T:U,2,FALSE))</f>
        <v>90</v>
      </c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G464" s="2">
        <v>59</v>
      </c>
      <c r="CH464" s="2">
        <v>57</v>
      </c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Y464" s="2"/>
    </row>
    <row r="465" spans="1:103" x14ac:dyDescent="0.3">
      <c r="A465" t="str">
        <f t="shared" si="357"/>
        <v>otthon3136</v>
      </c>
      <c r="B465" t="str">
        <f t="shared" si="358"/>
        <v>Angol gazdasági szaknyelv I. (otthonról web) 8</v>
      </c>
      <c r="C465" t="str">
        <f t="shared" si="359"/>
        <v>otthon3136</v>
      </c>
      <c r="D465" t="str">
        <f t="shared" si="360"/>
        <v>Angol gazdasági szaknyelv I. (otthonról web) 7</v>
      </c>
      <c r="E465" t="str">
        <f t="shared" si="361"/>
        <v>Balog Mónika3136</v>
      </c>
      <c r="F465" s="24" t="str">
        <f t="shared" si="362"/>
        <v>Angol gazdasági szaknyelv I. (Bp. otthonTb. otthon, otthonról web)</v>
      </c>
      <c r="G465" t="str">
        <f t="shared" si="363"/>
        <v>3136</v>
      </c>
      <c r="H465" t="str">
        <f t="shared" si="364"/>
        <v>3136</v>
      </c>
      <c r="I465" t="str">
        <f t="shared" si="365"/>
        <v/>
      </c>
      <c r="J465" t="str">
        <f t="shared" si="366"/>
        <v/>
      </c>
      <c r="K465" t="str">
        <f t="shared" si="367"/>
        <v/>
      </c>
      <c r="L465" t="str">
        <f t="shared" si="368"/>
        <v/>
      </c>
      <c r="M465" t="str">
        <f t="shared" si="369"/>
        <v/>
      </c>
      <c r="N465" t="str">
        <f t="shared" si="370"/>
        <v/>
      </c>
      <c r="O465" t="str">
        <f t="shared" si="371"/>
        <v/>
      </c>
      <c r="P465" t="str">
        <f t="shared" si="372"/>
        <v/>
      </c>
      <c r="Q465" t="str">
        <f t="shared" si="373"/>
        <v/>
      </c>
      <c r="R465" t="str">
        <f t="shared" si="374"/>
        <v/>
      </c>
      <c r="S465" t="str">
        <f t="shared" si="375"/>
        <v/>
      </c>
      <c r="T465" t="str">
        <f t="shared" si="376"/>
        <v/>
      </c>
      <c r="U465" t="str">
        <f t="shared" si="377"/>
        <v/>
      </c>
      <c r="V465" t="str">
        <f t="shared" si="378"/>
        <v/>
      </c>
      <c r="W465" t="str">
        <f t="shared" si="379"/>
        <v/>
      </c>
      <c r="X465" t="str">
        <f t="shared" si="380"/>
        <v/>
      </c>
      <c r="Y465" t="str">
        <f t="shared" si="381"/>
        <v>Angol gazdasági szaknyelv I. (otthon, otthonról web)</v>
      </c>
      <c r="Z465" t="str">
        <f t="shared" si="382"/>
        <v>3136</v>
      </c>
      <c r="AA465" t="str">
        <f t="shared" si="383"/>
        <v/>
      </c>
      <c r="AB465" t="str">
        <f t="shared" si="384"/>
        <v/>
      </c>
      <c r="AC465" t="str">
        <f t="shared" si="385"/>
        <v/>
      </c>
      <c r="AD465" t="str">
        <f t="shared" si="386"/>
        <v/>
      </c>
      <c r="AE465" t="str">
        <f t="shared" si="387"/>
        <v/>
      </c>
      <c r="AF465" t="str">
        <f t="shared" si="388"/>
        <v/>
      </c>
      <c r="AG465" t="str">
        <f t="shared" si="389"/>
        <v/>
      </c>
      <c r="AH465" t="str">
        <f t="shared" si="390"/>
        <v/>
      </c>
      <c r="AI465" t="str">
        <f t="shared" si="391"/>
        <v/>
      </c>
      <c r="AJ465" t="str">
        <f t="shared" si="392"/>
        <v/>
      </c>
      <c r="AK465" t="str">
        <f t="shared" si="393"/>
        <v/>
      </c>
      <c r="AL465" t="str">
        <f t="shared" si="394"/>
        <v/>
      </c>
      <c r="AM465" t="str">
        <f t="shared" si="395"/>
        <v/>
      </c>
      <c r="AN465" t="str">
        <f t="shared" si="396"/>
        <v/>
      </c>
      <c r="AO465" t="str">
        <f t="shared" si="397"/>
        <v/>
      </c>
      <c r="AP465" t="str">
        <f t="shared" si="398"/>
        <v/>
      </c>
      <c r="AQ465" t="str">
        <f t="shared" si="399"/>
        <v/>
      </c>
      <c r="AR465" t="str">
        <f t="shared" si="400"/>
        <v/>
      </c>
      <c r="AS465" t="str">
        <f t="shared" si="401"/>
        <v/>
      </c>
      <c r="AT465" t="str">
        <f t="shared" si="402"/>
        <v/>
      </c>
      <c r="AU465" t="str">
        <f t="shared" si="403"/>
        <v/>
      </c>
      <c r="AV465" t="str">
        <f t="shared" si="404"/>
        <v/>
      </c>
      <c r="AW465" t="str">
        <f t="shared" si="405"/>
        <v/>
      </c>
      <c r="AX465" t="str">
        <f t="shared" si="406"/>
        <v>Angol gazdasági szaknyelv I. (otthon, otthonról web)</v>
      </c>
      <c r="AY465" s="2">
        <v>313</v>
      </c>
      <c r="AZ465" s="2">
        <v>6</v>
      </c>
      <c r="BA465" s="18">
        <f>VLOOKUP(AY465,segéd!$F$9:$G$38,2,FALSE)</f>
        <v>46094</v>
      </c>
      <c r="BB465" s="2" t="str">
        <f>VLOOKUP(AZ465,segéd!$F$1:$G$7,2,FALSE)</f>
        <v>17.00-18.30</v>
      </c>
      <c r="BC465" t="s">
        <v>1489</v>
      </c>
      <c r="BD465" t="s">
        <v>85</v>
      </c>
      <c r="BE465" t="s">
        <v>167</v>
      </c>
      <c r="BF465" s="19" t="s">
        <v>484</v>
      </c>
      <c r="BG465" s="2" t="s">
        <v>484</v>
      </c>
      <c r="BH465" s="2" t="s">
        <v>485</v>
      </c>
      <c r="BI465" s="30" t="s">
        <v>2048</v>
      </c>
      <c r="BJ465" s="2">
        <f t="shared" si="407"/>
        <v>15</v>
      </c>
      <c r="BK465" s="2">
        <f>IF(BF465="","",VLOOKUP(BC465,segéd!O:P,2,FALSE))</f>
        <v>8</v>
      </c>
      <c r="BL465" s="2">
        <f>IF(BG465="","",VLOOKUP(BC465,segéd!T:U,2,FALSE))</f>
        <v>7</v>
      </c>
      <c r="BM465" s="2">
        <v>0</v>
      </c>
      <c r="BN465" s="2">
        <v>0</v>
      </c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>
        <v>5</v>
      </c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Y465" s="2"/>
    </row>
    <row r="466" spans="1:103" x14ac:dyDescent="0.3">
      <c r="A466" t="str">
        <f t="shared" si="357"/>
        <v>otthon3136</v>
      </c>
      <c r="B466" t="str">
        <f t="shared" si="358"/>
        <v>Ellátásilánc menedzsment (otthonról web) 4</v>
      </c>
      <c r="C466" t="str">
        <f t="shared" si="359"/>
        <v>3136</v>
      </c>
      <c r="D466" t="str">
        <f t="shared" si="360"/>
        <v xml:space="preserve">Ellátásilánc menedzsment (otthonról web) </v>
      </c>
      <c r="E466" t="str">
        <f t="shared" si="361"/>
        <v>Lakatos Péter3136</v>
      </c>
      <c r="F466" s="24" t="str">
        <f t="shared" si="362"/>
        <v>Ellátásilánc menedzsment (Bp. otthon, otthonról web)</v>
      </c>
      <c r="G466" t="str">
        <f t="shared" si="363"/>
        <v/>
      </c>
      <c r="H466" t="str">
        <f t="shared" si="364"/>
        <v/>
      </c>
      <c r="I466" t="str">
        <f t="shared" si="365"/>
        <v/>
      </c>
      <c r="J466" t="str">
        <f t="shared" si="366"/>
        <v>3136</v>
      </c>
      <c r="K466" t="str">
        <f t="shared" si="367"/>
        <v/>
      </c>
      <c r="L466" t="str">
        <f t="shared" si="368"/>
        <v/>
      </c>
      <c r="M466" t="str">
        <f t="shared" si="369"/>
        <v/>
      </c>
      <c r="N466" t="str">
        <f t="shared" si="370"/>
        <v/>
      </c>
      <c r="O466" t="str">
        <f t="shared" si="371"/>
        <v/>
      </c>
      <c r="P466" t="str">
        <f t="shared" si="372"/>
        <v/>
      </c>
      <c r="Q466" t="str">
        <f t="shared" si="373"/>
        <v/>
      </c>
      <c r="R466" t="str">
        <f t="shared" si="374"/>
        <v/>
      </c>
      <c r="S466" t="str">
        <f t="shared" si="375"/>
        <v/>
      </c>
      <c r="T466" t="str">
        <f t="shared" si="376"/>
        <v/>
      </c>
      <c r="U466" t="str">
        <f t="shared" si="377"/>
        <v/>
      </c>
      <c r="V466" t="str">
        <f t="shared" si="378"/>
        <v/>
      </c>
      <c r="W466" t="str">
        <f t="shared" si="379"/>
        <v/>
      </c>
      <c r="X466" t="str">
        <f t="shared" si="380"/>
        <v/>
      </c>
      <c r="Y466" t="str">
        <f t="shared" si="381"/>
        <v>Ellátásilánc menedzsment (otthon, otthonról web)</v>
      </c>
      <c r="Z466" t="str">
        <f t="shared" si="382"/>
        <v/>
      </c>
      <c r="AA466" t="str">
        <f t="shared" si="383"/>
        <v/>
      </c>
      <c r="AB466" t="str">
        <f t="shared" si="384"/>
        <v/>
      </c>
      <c r="AC466" t="str">
        <f t="shared" si="385"/>
        <v/>
      </c>
      <c r="AD466" t="str">
        <f t="shared" si="386"/>
        <v/>
      </c>
      <c r="AE466" t="str">
        <f t="shared" si="387"/>
        <v/>
      </c>
      <c r="AF466" t="str">
        <f t="shared" si="388"/>
        <v/>
      </c>
      <c r="AG466" t="str">
        <f t="shared" si="389"/>
        <v/>
      </c>
      <c r="AH466" t="str">
        <f t="shared" si="390"/>
        <v/>
      </c>
      <c r="AI466" t="str">
        <f t="shared" si="391"/>
        <v/>
      </c>
      <c r="AJ466" t="str">
        <f t="shared" si="392"/>
        <v/>
      </c>
      <c r="AK466" t="str">
        <f t="shared" si="393"/>
        <v/>
      </c>
      <c r="AL466" t="str">
        <f t="shared" si="394"/>
        <v/>
      </c>
      <c r="AM466" t="str">
        <f t="shared" si="395"/>
        <v/>
      </c>
      <c r="AN466" t="str">
        <f t="shared" si="396"/>
        <v/>
      </c>
      <c r="AO466" t="str">
        <f t="shared" si="397"/>
        <v/>
      </c>
      <c r="AP466" t="str">
        <f t="shared" si="398"/>
        <v/>
      </c>
      <c r="AQ466" t="str">
        <f t="shared" si="399"/>
        <v/>
      </c>
      <c r="AR466" t="str">
        <f t="shared" si="400"/>
        <v/>
      </c>
      <c r="AS466" t="str">
        <f t="shared" si="401"/>
        <v/>
      </c>
      <c r="AT466" t="str">
        <f t="shared" si="402"/>
        <v/>
      </c>
      <c r="AU466" t="str">
        <f t="shared" si="403"/>
        <v/>
      </c>
      <c r="AV466" t="str">
        <f t="shared" si="404"/>
        <v/>
      </c>
      <c r="AW466" t="str">
        <f t="shared" si="405"/>
        <v/>
      </c>
      <c r="AX466" t="str">
        <f t="shared" si="406"/>
        <v>Ellátásilánc menedzsment (, otthonról web)</v>
      </c>
      <c r="AY466" s="2">
        <v>313</v>
      </c>
      <c r="AZ466" s="2">
        <v>6</v>
      </c>
      <c r="BA466" s="18">
        <f>VLOOKUP(AY466,segéd!$F$9:$G$38,2,FALSE)</f>
        <v>46094</v>
      </c>
      <c r="BB466" s="2" t="str">
        <f>VLOOKUP(AZ466,segéd!$F$1:$G$7,2,FALSE)</f>
        <v>17.00-18.30</v>
      </c>
      <c r="BC466" t="s">
        <v>2249</v>
      </c>
      <c r="BD466" t="s">
        <v>187</v>
      </c>
      <c r="BE466" t="s">
        <v>175</v>
      </c>
      <c r="BF466" s="19" t="s">
        <v>484</v>
      </c>
      <c r="BH466" s="19" t="s">
        <v>485</v>
      </c>
      <c r="BI466" s="30" t="s">
        <v>2256</v>
      </c>
      <c r="BJ466" s="2">
        <f t="shared" si="407"/>
        <v>4</v>
      </c>
      <c r="BK466" s="2">
        <f>IF(BF466="","",VLOOKUP(BC466,segéd!O:P,2,FALSE))</f>
        <v>4</v>
      </c>
      <c r="BL466" s="2" t="str">
        <f>IF(BG466="","",VLOOKUP(BC466,segéd!T:U,2,FALSE))</f>
        <v/>
      </c>
      <c r="BN466" s="2"/>
      <c r="BO466" s="2"/>
      <c r="BP466" s="2">
        <v>4</v>
      </c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H466" s="2"/>
      <c r="CI466" s="2"/>
      <c r="CJ466" s="2"/>
      <c r="CK466" s="2"/>
      <c r="CL466" s="2"/>
      <c r="CM466" s="2"/>
      <c r="CN466" s="2"/>
      <c r="CO466" s="2"/>
      <c r="CP466" s="2"/>
      <c r="CR466" s="2"/>
      <c r="CS466" s="2"/>
      <c r="CT466" s="2"/>
      <c r="CU466" s="2"/>
      <c r="CV466" s="2"/>
      <c r="CY466" s="2"/>
    </row>
    <row r="467" spans="1:103" x14ac:dyDescent="0.3">
      <c r="A467" t="str">
        <f t="shared" si="357"/>
        <v>2053136</v>
      </c>
      <c r="B467" t="str">
        <f t="shared" si="358"/>
        <v>Turisztikai erőforrások (web) 7</v>
      </c>
      <c r="C467" t="str">
        <f t="shared" si="359"/>
        <v>3136</v>
      </c>
      <c r="D467" t="str">
        <f t="shared" si="360"/>
        <v xml:space="preserve">Turisztikai erőforrások (web) </v>
      </c>
      <c r="E467" t="str">
        <f t="shared" si="361"/>
        <v>Köbli Ádám3136</v>
      </c>
      <c r="F467" s="24" t="str">
        <f t="shared" si="362"/>
        <v>Turisztikai erőforrások (Bp. 205, web)</v>
      </c>
      <c r="G467" t="str">
        <f t="shared" si="363"/>
        <v/>
      </c>
      <c r="H467" t="str">
        <f t="shared" si="364"/>
        <v/>
      </c>
      <c r="I467" t="str">
        <f t="shared" si="365"/>
        <v/>
      </c>
      <c r="J467" t="str">
        <f t="shared" si="366"/>
        <v/>
      </c>
      <c r="K467" t="str">
        <f t="shared" si="367"/>
        <v/>
      </c>
      <c r="L467" t="str">
        <f t="shared" si="368"/>
        <v/>
      </c>
      <c r="M467" t="str">
        <f t="shared" si="369"/>
        <v/>
      </c>
      <c r="N467" t="str">
        <f t="shared" si="370"/>
        <v/>
      </c>
      <c r="O467" t="str">
        <f t="shared" si="371"/>
        <v/>
      </c>
      <c r="P467" t="str">
        <f t="shared" si="372"/>
        <v/>
      </c>
      <c r="Q467" t="str">
        <f t="shared" si="373"/>
        <v/>
      </c>
      <c r="R467" t="str">
        <f t="shared" si="374"/>
        <v/>
      </c>
      <c r="S467" t="str">
        <f t="shared" si="375"/>
        <v>3136</v>
      </c>
      <c r="T467" t="str">
        <f t="shared" si="376"/>
        <v/>
      </c>
      <c r="U467" t="str">
        <f t="shared" si="377"/>
        <v/>
      </c>
      <c r="V467" t="str">
        <f t="shared" si="378"/>
        <v/>
      </c>
      <c r="W467" t="str">
        <f t="shared" si="379"/>
        <v/>
      </c>
      <c r="X467" t="str">
        <f t="shared" si="380"/>
        <v/>
      </c>
      <c r="Y467" t="str">
        <f t="shared" si="381"/>
        <v>Turisztikai erőforrások (205, web)</v>
      </c>
      <c r="Z467" t="str">
        <f t="shared" si="382"/>
        <v/>
      </c>
      <c r="AA467" t="str">
        <f t="shared" si="383"/>
        <v/>
      </c>
      <c r="AB467" t="str">
        <f t="shared" si="384"/>
        <v/>
      </c>
      <c r="AC467" t="str">
        <f t="shared" si="385"/>
        <v/>
      </c>
      <c r="AD467" t="str">
        <f t="shared" si="386"/>
        <v/>
      </c>
      <c r="AE467" t="str">
        <f t="shared" si="387"/>
        <v/>
      </c>
      <c r="AF467" t="str">
        <f t="shared" si="388"/>
        <v/>
      </c>
      <c r="AG467" t="str">
        <f t="shared" si="389"/>
        <v/>
      </c>
      <c r="AH467" t="str">
        <f t="shared" si="390"/>
        <v/>
      </c>
      <c r="AI467" t="str">
        <f t="shared" si="391"/>
        <v/>
      </c>
      <c r="AJ467" t="str">
        <f t="shared" si="392"/>
        <v/>
      </c>
      <c r="AK467" t="str">
        <f t="shared" si="393"/>
        <v/>
      </c>
      <c r="AL467" t="str">
        <f t="shared" si="394"/>
        <v/>
      </c>
      <c r="AM467" t="str">
        <f t="shared" si="395"/>
        <v/>
      </c>
      <c r="AN467" t="str">
        <f t="shared" si="396"/>
        <v/>
      </c>
      <c r="AO467" t="str">
        <f t="shared" si="397"/>
        <v/>
      </c>
      <c r="AP467" t="str">
        <f t="shared" si="398"/>
        <v/>
      </c>
      <c r="AQ467" t="str">
        <f t="shared" si="399"/>
        <v/>
      </c>
      <c r="AR467" t="str">
        <f t="shared" si="400"/>
        <v/>
      </c>
      <c r="AS467" t="str">
        <f t="shared" si="401"/>
        <v/>
      </c>
      <c r="AT467" t="str">
        <f t="shared" si="402"/>
        <v/>
      </c>
      <c r="AU467" t="str">
        <f t="shared" si="403"/>
        <v/>
      </c>
      <c r="AV467" t="str">
        <f t="shared" si="404"/>
        <v/>
      </c>
      <c r="AW467" t="str">
        <f t="shared" si="405"/>
        <v/>
      </c>
      <c r="AX467" t="str">
        <f t="shared" si="406"/>
        <v>Turisztikai erőforrások (, web)</v>
      </c>
      <c r="AY467" s="2">
        <v>313</v>
      </c>
      <c r="AZ467" s="2">
        <v>6</v>
      </c>
      <c r="BA467" s="18">
        <f>VLOOKUP(AY467,segéd!$F$9:$G$38,2,FALSE)</f>
        <v>46094</v>
      </c>
      <c r="BB467" s="2" t="str">
        <f>VLOOKUP(AZ467,segéd!$F$1:$G$7,2,FALSE)</f>
        <v>17.00-18.30</v>
      </c>
      <c r="BC467" t="s">
        <v>390</v>
      </c>
      <c r="BD467" t="s">
        <v>112</v>
      </c>
      <c r="BE467" t="s">
        <v>165</v>
      </c>
      <c r="BF467" s="19">
        <v>205</v>
      </c>
      <c r="BH467" s="19" t="s">
        <v>66</v>
      </c>
      <c r="BI467" s="30" t="s">
        <v>1989</v>
      </c>
      <c r="BJ467" s="2">
        <f t="shared" si="407"/>
        <v>7</v>
      </c>
      <c r="BK467" s="2">
        <f>IF(BF467="","",VLOOKUP(BC467,segéd!O:P,2,FALSE))</f>
        <v>7</v>
      </c>
      <c r="BL467" s="2" t="str">
        <f>IF(BG467="","",VLOOKUP(BC467,segéd!T:U,2,FALSE))</f>
        <v/>
      </c>
      <c r="BP467" s="2"/>
      <c r="BQ467" s="2"/>
      <c r="BR467" s="2"/>
      <c r="BY467" s="19">
        <v>6</v>
      </c>
    </row>
    <row r="468" spans="1:103" x14ac:dyDescent="0.3">
      <c r="A468" t="str">
        <f t="shared" ref="A468:A531" si="408">CONCATENATE(BF468,AY468,AZ468)</f>
        <v>otthon3137</v>
      </c>
      <c r="B468" t="str">
        <f t="shared" ref="B468:B531" si="409">CONCATENATE(BC468,IF(BH468="","",CONCATENATE(" (",BH468,")"))," ",BK468)</f>
        <v>Angol gazdasági szaknyelv I. (otthonról web) 8</v>
      </c>
      <c r="C468" t="str">
        <f t="shared" si="359"/>
        <v>otthon3137</v>
      </c>
      <c r="D468" t="str">
        <f t="shared" si="360"/>
        <v>Angol gazdasági szaknyelv I. (otthonról web) 7</v>
      </c>
      <c r="E468" t="str">
        <f t="shared" si="361"/>
        <v>Balog Mónika3137</v>
      </c>
      <c r="F468" s="24" t="str">
        <f t="shared" si="362"/>
        <v>Angol gazdasági szaknyelv I. (Bp. otthonTb. otthon, otthonról web)</v>
      </c>
      <c r="G468" t="str">
        <f t="shared" si="363"/>
        <v>3137</v>
      </c>
      <c r="H468" t="str">
        <f t="shared" si="364"/>
        <v>3137</v>
      </c>
      <c r="I468" t="str">
        <f t="shared" si="365"/>
        <v/>
      </c>
      <c r="J468" t="str">
        <f t="shared" si="366"/>
        <v/>
      </c>
      <c r="K468" t="str">
        <f t="shared" si="367"/>
        <v/>
      </c>
      <c r="L468" t="str">
        <f t="shared" si="368"/>
        <v/>
      </c>
      <c r="M468" t="str">
        <f t="shared" si="369"/>
        <v/>
      </c>
      <c r="N468" t="str">
        <f t="shared" si="370"/>
        <v/>
      </c>
      <c r="O468" t="str">
        <f t="shared" si="371"/>
        <v/>
      </c>
      <c r="P468" t="str">
        <f t="shared" si="372"/>
        <v/>
      </c>
      <c r="Q468" t="str">
        <f t="shared" si="373"/>
        <v/>
      </c>
      <c r="R468" t="str">
        <f t="shared" si="374"/>
        <v/>
      </c>
      <c r="S468" t="str">
        <f t="shared" si="375"/>
        <v/>
      </c>
      <c r="T468" t="str">
        <f t="shared" si="376"/>
        <v/>
      </c>
      <c r="U468" t="str">
        <f t="shared" si="377"/>
        <v/>
      </c>
      <c r="V468" t="str">
        <f t="shared" si="378"/>
        <v/>
      </c>
      <c r="W468" t="str">
        <f t="shared" si="379"/>
        <v/>
      </c>
      <c r="X468" t="str">
        <f t="shared" si="380"/>
        <v/>
      </c>
      <c r="Y468" t="str">
        <f t="shared" si="381"/>
        <v>Angol gazdasági szaknyelv I. (otthon, otthonról web)</v>
      </c>
      <c r="Z468" t="str">
        <f t="shared" si="382"/>
        <v>3137</v>
      </c>
      <c r="AA468" t="str">
        <f t="shared" si="383"/>
        <v/>
      </c>
      <c r="AB468" t="str">
        <f t="shared" si="384"/>
        <v/>
      </c>
      <c r="AC468" t="str">
        <f t="shared" si="385"/>
        <v/>
      </c>
      <c r="AD468" t="str">
        <f t="shared" si="386"/>
        <v/>
      </c>
      <c r="AE468" t="str">
        <f t="shared" si="387"/>
        <v/>
      </c>
      <c r="AF468" t="str">
        <f t="shared" si="388"/>
        <v/>
      </c>
      <c r="AG468" t="str">
        <f t="shared" si="389"/>
        <v/>
      </c>
      <c r="AH468" t="str">
        <f t="shared" si="390"/>
        <v/>
      </c>
      <c r="AI468" t="str">
        <f t="shared" si="391"/>
        <v/>
      </c>
      <c r="AJ468" t="str">
        <f t="shared" si="392"/>
        <v/>
      </c>
      <c r="AK468" t="str">
        <f t="shared" si="393"/>
        <v/>
      </c>
      <c r="AL468" t="str">
        <f t="shared" si="394"/>
        <v/>
      </c>
      <c r="AM468" t="str">
        <f t="shared" si="395"/>
        <v/>
      </c>
      <c r="AN468" t="str">
        <f t="shared" si="396"/>
        <v/>
      </c>
      <c r="AO468" t="str">
        <f t="shared" si="397"/>
        <v/>
      </c>
      <c r="AP468" t="str">
        <f t="shared" si="398"/>
        <v/>
      </c>
      <c r="AQ468" t="str">
        <f t="shared" si="399"/>
        <v/>
      </c>
      <c r="AR468" t="str">
        <f t="shared" si="400"/>
        <v/>
      </c>
      <c r="AS468" t="str">
        <f t="shared" si="401"/>
        <v/>
      </c>
      <c r="AT468" t="str">
        <f t="shared" si="402"/>
        <v/>
      </c>
      <c r="AU468" t="str">
        <f t="shared" si="403"/>
        <v/>
      </c>
      <c r="AV468" t="str">
        <f t="shared" si="404"/>
        <v/>
      </c>
      <c r="AW468" t="str">
        <f t="shared" si="405"/>
        <v/>
      </c>
      <c r="AX468" t="str">
        <f t="shared" si="406"/>
        <v>Angol gazdasági szaknyelv I. (otthon, otthonról web)</v>
      </c>
      <c r="AY468" s="2">
        <v>313</v>
      </c>
      <c r="AZ468" s="2">
        <v>7</v>
      </c>
      <c r="BA468" s="18">
        <f>VLOOKUP(AY468,segéd!$F$9:$G$38,2,FALSE)</f>
        <v>46094</v>
      </c>
      <c r="BB468" s="2" t="str">
        <f>VLOOKUP(AZ468,segéd!$F$1:$G$7,2,FALSE)</f>
        <v>18.45-20.15</v>
      </c>
      <c r="BC468" t="s">
        <v>1489</v>
      </c>
      <c r="BD468" t="s">
        <v>85</v>
      </c>
      <c r="BE468" t="s">
        <v>167</v>
      </c>
      <c r="BF468" s="19" t="s">
        <v>484</v>
      </c>
      <c r="BG468" s="2" t="s">
        <v>484</v>
      </c>
      <c r="BH468" s="2" t="s">
        <v>485</v>
      </c>
      <c r="BI468" s="30" t="s">
        <v>2048</v>
      </c>
      <c r="BJ468" s="2">
        <f t="shared" si="407"/>
        <v>15</v>
      </c>
      <c r="BK468" s="2">
        <f>IF(BF468="","",VLOOKUP(BC468,segéd!O:P,2,FALSE))</f>
        <v>8</v>
      </c>
      <c r="BL468" s="2">
        <f>IF(BG468="","",VLOOKUP(BC468,segéd!T:U,2,FALSE))</f>
        <v>7</v>
      </c>
      <c r="BM468" s="2">
        <v>0</v>
      </c>
      <c r="BN468" s="2">
        <v>0</v>
      </c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>
        <v>5</v>
      </c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Y468" s="2"/>
    </row>
    <row r="469" spans="1:103" x14ac:dyDescent="0.3">
      <c r="A469" t="str">
        <f t="shared" si="408"/>
        <v>otthon3137</v>
      </c>
      <c r="B469" t="str">
        <f t="shared" si="409"/>
        <v>Ellátásilánc menedzsment (otthonról web) 4</v>
      </c>
      <c r="C469" t="str">
        <f t="shared" si="359"/>
        <v>3137</v>
      </c>
      <c r="D469" t="str">
        <f t="shared" si="360"/>
        <v xml:space="preserve">Ellátásilánc menedzsment (otthonról web) </v>
      </c>
      <c r="E469" t="str">
        <f t="shared" si="361"/>
        <v>Lakatos Péter3137</v>
      </c>
      <c r="F469" s="24" t="str">
        <f t="shared" si="362"/>
        <v>Ellátásilánc menedzsment (Bp. otthon, otthonról web)</v>
      </c>
      <c r="G469" t="str">
        <f t="shared" si="363"/>
        <v/>
      </c>
      <c r="H469" t="str">
        <f t="shared" si="364"/>
        <v/>
      </c>
      <c r="I469" t="str">
        <f t="shared" si="365"/>
        <v/>
      </c>
      <c r="J469" t="str">
        <f t="shared" si="366"/>
        <v>3137</v>
      </c>
      <c r="K469" t="str">
        <f t="shared" si="367"/>
        <v/>
      </c>
      <c r="L469" t="str">
        <f t="shared" si="368"/>
        <v/>
      </c>
      <c r="M469" t="str">
        <f t="shared" si="369"/>
        <v/>
      </c>
      <c r="N469" t="str">
        <f t="shared" si="370"/>
        <v/>
      </c>
      <c r="O469" t="str">
        <f t="shared" si="371"/>
        <v/>
      </c>
      <c r="P469" t="str">
        <f t="shared" si="372"/>
        <v/>
      </c>
      <c r="Q469" t="str">
        <f t="shared" si="373"/>
        <v/>
      </c>
      <c r="R469" t="str">
        <f t="shared" si="374"/>
        <v/>
      </c>
      <c r="S469" t="str">
        <f t="shared" si="375"/>
        <v/>
      </c>
      <c r="T469" t="str">
        <f t="shared" si="376"/>
        <v/>
      </c>
      <c r="U469" t="str">
        <f t="shared" si="377"/>
        <v/>
      </c>
      <c r="V469" t="str">
        <f t="shared" si="378"/>
        <v/>
      </c>
      <c r="W469" t="str">
        <f t="shared" si="379"/>
        <v/>
      </c>
      <c r="X469" t="str">
        <f t="shared" si="380"/>
        <v/>
      </c>
      <c r="Y469" t="str">
        <f t="shared" si="381"/>
        <v>Ellátásilánc menedzsment (otthon, otthonról web)</v>
      </c>
      <c r="Z469" t="str">
        <f t="shared" si="382"/>
        <v/>
      </c>
      <c r="AA469" t="str">
        <f t="shared" si="383"/>
        <v/>
      </c>
      <c r="AB469" t="str">
        <f t="shared" si="384"/>
        <v/>
      </c>
      <c r="AC469" t="str">
        <f t="shared" si="385"/>
        <v/>
      </c>
      <c r="AD469" t="str">
        <f t="shared" si="386"/>
        <v/>
      </c>
      <c r="AE469" t="str">
        <f t="shared" si="387"/>
        <v/>
      </c>
      <c r="AF469" t="str">
        <f t="shared" si="388"/>
        <v/>
      </c>
      <c r="AG469" t="str">
        <f t="shared" si="389"/>
        <v/>
      </c>
      <c r="AH469" t="str">
        <f t="shared" si="390"/>
        <v/>
      </c>
      <c r="AI469" t="str">
        <f t="shared" si="391"/>
        <v/>
      </c>
      <c r="AJ469" t="str">
        <f t="shared" si="392"/>
        <v/>
      </c>
      <c r="AK469" t="str">
        <f t="shared" si="393"/>
        <v/>
      </c>
      <c r="AL469" t="str">
        <f t="shared" si="394"/>
        <v/>
      </c>
      <c r="AM469" t="str">
        <f t="shared" si="395"/>
        <v/>
      </c>
      <c r="AN469" t="str">
        <f t="shared" si="396"/>
        <v/>
      </c>
      <c r="AO469" t="str">
        <f t="shared" si="397"/>
        <v/>
      </c>
      <c r="AP469" t="str">
        <f t="shared" si="398"/>
        <v/>
      </c>
      <c r="AQ469" t="str">
        <f t="shared" si="399"/>
        <v/>
      </c>
      <c r="AR469" t="str">
        <f t="shared" si="400"/>
        <v/>
      </c>
      <c r="AS469" t="str">
        <f t="shared" si="401"/>
        <v/>
      </c>
      <c r="AT469" t="str">
        <f t="shared" si="402"/>
        <v/>
      </c>
      <c r="AU469" t="str">
        <f t="shared" si="403"/>
        <v/>
      </c>
      <c r="AV469" t="str">
        <f t="shared" si="404"/>
        <v/>
      </c>
      <c r="AW469" t="str">
        <f t="shared" si="405"/>
        <v/>
      </c>
      <c r="AX469" t="str">
        <f t="shared" si="406"/>
        <v>Ellátásilánc menedzsment (, otthonról web)</v>
      </c>
      <c r="AY469" s="2">
        <v>313</v>
      </c>
      <c r="AZ469" s="2">
        <v>7</v>
      </c>
      <c r="BA469" s="18">
        <f>VLOOKUP(AY469,segéd!$F$9:$G$38,2,FALSE)</f>
        <v>46094</v>
      </c>
      <c r="BB469" s="2" t="str">
        <f>VLOOKUP(AZ469,segéd!$F$1:$G$7,2,FALSE)</f>
        <v>18.45-20.15</v>
      </c>
      <c r="BC469" t="s">
        <v>2249</v>
      </c>
      <c r="BD469" t="s">
        <v>187</v>
      </c>
      <c r="BE469" t="s">
        <v>175</v>
      </c>
      <c r="BF469" s="19" t="s">
        <v>484</v>
      </c>
      <c r="BH469" s="19" t="s">
        <v>485</v>
      </c>
      <c r="BI469" s="30" t="s">
        <v>2256</v>
      </c>
      <c r="BJ469" s="2">
        <f t="shared" si="407"/>
        <v>4</v>
      </c>
      <c r="BK469" s="2">
        <f>IF(BF469="","",VLOOKUP(BC469,segéd!O:P,2,FALSE))</f>
        <v>4</v>
      </c>
      <c r="BL469" s="2" t="str">
        <f>IF(BG469="","",VLOOKUP(BC469,segéd!T:U,2,FALSE))</f>
        <v/>
      </c>
      <c r="BN469" s="2"/>
      <c r="BO469" s="2"/>
      <c r="BP469" s="2">
        <v>4</v>
      </c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H469" s="2"/>
      <c r="CI469" s="2"/>
      <c r="CJ469" s="2"/>
      <c r="CK469" s="2"/>
      <c r="CL469" s="2"/>
      <c r="CM469" s="2"/>
      <c r="CN469" s="2"/>
      <c r="CO469" s="2"/>
      <c r="CP469" s="2"/>
      <c r="CR469" s="2"/>
      <c r="CS469" s="2"/>
      <c r="CT469" s="2"/>
      <c r="CU469" s="2"/>
      <c r="CV469" s="2"/>
      <c r="CY469" s="2"/>
    </row>
    <row r="470" spans="1:103" x14ac:dyDescent="0.3">
      <c r="A470" t="str">
        <f t="shared" si="408"/>
        <v>2053137</v>
      </c>
      <c r="B470" t="str">
        <f t="shared" si="409"/>
        <v>Turisztikai erőforrások (web) 7</v>
      </c>
      <c r="C470" t="str">
        <f t="shared" si="359"/>
        <v>3137</v>
      </c>
      <c r="D470" t="str">
        <f t="shared" si="360"/>
        <v xml:space="preserve">Turisztikai erőforrások (web) </v>
      </c>
      <c r="E470" t="str">
        <f t="shared" si="361"/>
        <v>Köbli Ádám3137</v>
      </c>
      <c r="F470" s="24" t="str">
        <f t="shared" si="362"/>
        <v>Turisztikai erőforrások (Bp. 205, web)</v>
      </c>
      <c r="G470" t="str">
        <f t="shared" si="363"/>
        <v/>
      </c>
      <c r="H470" t="str">
        <f t="shared" si="364"/>
        <v/>
      </c>
      <c r="I470" t="str">
        <f t="shared" si="365"/>
        <v/>
      </c>
      <c r="J470" t="str">
        <f t="shared" si="366"/>
        <v/>
      </c>
      <c r="K470" t="str">
        <f t="shared" si="367"/>
        <v/>
      </c>
      <c r="L470" t="str">
        <f t="shared" si="368"/>
        <v/>
      </c>
      <c r="M470" t="str">
        <f t="shared" si="369"/>
        <v/>
      </c>
      <c r="N470" t="str">
        <f t="shared" si="370"/>
        <v/>
      </c>
      <c r="O470" t="str">
        <f t="shared" si="371"/>
        <v/>
      </c>
      <c r="P470" t="str">
        <f t="shared" si="372"/>
        <v/>
      </c>
      <c r="Q470" t="str">
        <f t="shared" si="373"/>
        <v/>
      </c>
      <c r="R470" t="str">
        <f t="shared" si="374"/>
        <v/>
      </c>
      <c r="S470" t="str">
        <f t="shared" si="375"/>
        <v>3137</v>
      </c>
      <c r="T470" t="str">
        <f t="shared" si="376"/>
        <v/>
      </c>
      <c r="U470" t="str">
        <f t="shared" si="377"/>
        <v/>
      </c>
      <c r="V470" t="str">
        <f t="shared" si="378"/>
        <v/>
      </c>
      <c r="W470" t="str">
        <f t="shared" si="379"/>
        <v/>
      </c>
      <c r="X470" t="str">
        <f t="shared" si="380"/>
        <v/>
      </c>
      <c r="Y470" t="str">
        <f t="shared" si="381"/>
        <v>Turisztikai erőforrások (205, web)</v>
      </c>
      <c r="Z470" t="str">
        <f t="shared" si="382"/>
        <v/>
      </c>
      <c r="AA470" t="str">
        <f t="shared" si="383"/>
        <v/>
      </c>
      <c r="AB470" t="str">
        <f t="shared" si="384"/>
        <v/>
      </c>
      <c r="AC470" t="str">
        <f t="shared" si="385"/>
        <v/>
      </c>
      <c r="AD470" t="str">
        <f t="shared" si="386"/>
        <v/>
      </c>
      <c r="AE470" t="str">
        <f t="shared" si="387"/>
        <v/>
      </c>
      <c r="AF470" t="str">
        <f t="shared" si="388"/>
        <v/>
      </c>
      <c r="AG470" t="str">
        <f t="shared" si="389"/>
        <v/>
      </c>
      <c r="AH470" t="str">
        <f t="shared" si="390"/>
        <v/>
      </c>
      <c r="AI470" t="str">
        <f t="shared" si="391"/>
        <v/>
      </c>
      <c r="AJ470" t="str">
        <f t="shared" si="392"/>
        <v/>
      </c>
      <c r="AK470" t="str">
        <f t="shared" si="393"/>
        <v/>
      </c>
      <c r="AL470" t="str">
        <f t="shared" si="394"/>
        <v/>
      </c>
      <c r="AM470" t="str">
        <f t="shared" si="395"/>
        <v/>
      </c>
      <c r="AN470" t="str">
        <f t="shared" si="396"/>
        <v/>
      </c>
      <c r="AO470" t="str">
        <f t="shared" si="397"/>
        <v/>
      </c>
      <c r="AP470" t="str">
        <f t="shared" si="398"/>
        <v/>
      </c>
      <c r="AQ470" t="str">
        <f t="shared" si="399"/>
        <v/>
      </c>
      <c r="AR470" t="str">
        <f t="shared" si="400"/>
        <v/>
      </c>
      <c r="AS470" t="str">
        <f t="shared" si="401"/>
        <v/>
      </c>
      <c r="AT470" t="str">
        <f t="shared" si="402"/>
        <v/>
      </c>
      <c r="AU470" t="str">
        <f t="shared" si="403"/>
        <v/>
      </c>
      <c r="AV470" t="str">
        <f t="shared" si="404"/>
        <v/>
      </c>
      <c r="AW470" t="str">
        <f t="shared" si="405"/>
        <v/>
      </c>
      <c r="AX470" t="str">
        <f t="shared" si="406"/>
        <v>Turisztikai erőforrások (, web)</v>
      </c>
      <c r="AY470" s="2">
        <v>313</v>
      </c>
      <c r="AZ470" s="2">
        <v>7</v>
      </c>
      <c r="BA470" s="18">
        <f>VLOOKUP(AY470,segéd!$F$9:$G$38,2,FALSE)</f>
        <v>46094</v>
      </c>
      <c r="BB470" s="2" t="str">
        <f>VLOOKUP(AZ470,segéd!$F$1:$G$7,2,FALSE)</f>
        <v>18.45-20.15</v>
      </c>
      <c r="BC470" t="s">
        <v>390</v>
      </c>
      <c r="BD470" t="s">
        <v>112</v>
      </c>
      <c r="BE470" t="s">
        <v>165</v>
      </c>
      <c r="BF470" s="19">
        <v>205</v>
      </c>
      <c r="BH470" s="19" t="s">
        <v>66</v>
      </c>
      <c r="BI470" s="30" t="s">
        <v>1989</v>
      </c>
      <c r="BJ470" s="2">
        <f t="shared" si="407"/>
        <v>7</v>
      </c>
      <c r="BK470" s="2">
        <f>IF(BF470="","",VLOOKUP(BC470,segéd!O:P,2,FALSE))</f>
        <v>7</v>
      </c>
      <c r="BL470" s="2" t="str">
        <f>IF(BG470="","",VLOOKUP(BC470,segéd!T:U,2,FALSE))</f>
        <v/>
      </c>
      <c r="BP470" s="2"/>
      <c r="BQ470" s="2"/>
      <c r="BR470" s="2"/>
      <c r="BY470" s="19">
        <v>6</v>
      </c>
    </row>
    <row r="471" spans="1:103" x14ac:dyDescent="0.3">
      <c r="A471" t="str">
        <f t="shared" si="408"/>
        <v>4633141</v>
      </c>
      <c r="B471" t="str">
        <f t="shared" si="409"/>
        <v>Ellátáslánc menedzsment alapjai (otthonról web) 7</v>
      </c>
      <c r="C471" t="str">
        <f t="shared" si="359"/>
        <v>4013141</v>
      </c>
      <c r="D471" t="str">
        <f t="shared" si="360"/>
        <v>Ellátáslánc menedzsment alapjai (otthonról web) 3</v>
      </c>
      <c r="E471" t="str">
        <f t="shared" si="361"/>
        <v>Lakatos Péter3141</v>
      </c>
      <c r="F471" s="24" t="str">
        <f t="shared" si="362"/>
        <v>Ellátáslánc menedzsment alapjai (Bp. 463Tb. 401, otthonról web)</v>
      </c>
      <c r="G471" t="str">
        <f t="shared" si="363"/>
        <v/>
      </c>
      <c r="H471" t="str">
        <f t="shared" si="364"/>
        <v/>
      </c>
      <c r="I471" t="str">
        <f t="shared" si="365"/>
        <v/>
      </c>
      <c r="J471" t="str">
        <f t="shared" si="366"/>
        <v/>
      </c>
      <c r="K471" t="str">
        <f t="shared" si="367"/>
        <v/>
      </c>
      <c r="L471" t="str">
        <f t="shared" si="368"/>
        <v/>
      </c>
      <c r="M471" t="str">
        <f t="shared" si="369"/>
        <v/>
      </c>
      <c r="N471" t="str">
        <f t="shared" si="370"/>
        <v/>
      </c>
      <c r="O471" t="str">
        <f t="shared" si="371"/>
        <v/>
      </c>
      <c r="P471" t="str">
        <f t="shared" si="372"/>
        <v>3141</v>
      </c>
      <c r="Q471" t="str">
        <f t="shared" si="373"/>
        <v/>
      </c>
      <c r="R471" t="str">
        <f t="shared" si="374"/>
        <v/>
      </c>
      <c r="S471" t="str">
        <f t="shared" si="375"/>
        <v/>
      </c>
      <c r="T471" t="str">
        <f t="shared" si="376"/>
        <v/>
      </c>
      <c r="U471" t="str">
        <f t="shared" si="377"/>
        <v/>
      </c>
      <c r="V471" t="str">
        <f t="shared" si="378"/>
        <v/>
      </c>
      <c r="W471" t="str">
        <f t="shared" si="379"/>
        <v/>
      </c>
      <c r="X471" t="str">
        <f t="shared" si="380"/>
        <v/>
      </c>
      <c r="Y471" t="str">
        <f t="shared" si="381"/>
        <v>Ellátáslánc menedzsment alapjai (463, otthonról web)</v>
      </c>
      <c r="Z471" t="str">
        <f t="shared" si="382"/>
        <v/>
      </c>
      <c r="AA471" t="str">
        <f t="shared" si="383"/>
        <v/>
      </c>
      <c r="AB471" t="str">
        <f t="shared" si="384"/>
        <v/>
      </c>
      <c r="AC471" t="str">
        <f t="shared" si="385"/>
        <v/>
      </c>
      <c r="AD471" t="str">
        <f t="shared" si="386"/>
        <v/>
      </c>
      <c r="AE471" t="str">
        <f t="shared" si="387"/>
        <v/>
      </c>
      <c r="AF471" t="str">
        <f t="shared" si="388"/>
        <v/>
      </c>
      <c r="AG471" t="str">
        <f t="shared" si="389"/>
        <v/>
      </c>
      <c r="AH471" t="str">
        <f t="shared" si="390"/>
        <v>3141</v>
      </c>
      <c r="AI471" t="str">
        <f t="shared" si="391"/>
        <v/>
      </c>
      <c r="AJ471" t="str">
        <f t="shared" si="392"/>
        <v/>
      </c>
      <c r="AK471" t="str">
        <f t="shared" si="393"/>
        <v/>
      </c>
      <c r="AL471" t="str">
        <f t="shared" si="394"/>
        <v/>
      </c>
      <c r="AM471" t="str">
        <f t="shared" si="395"/>
        <v/>
      </c>
      <c r="AN471" t="str">
        <f t="shared" si="396"/>
        <v/>
      </c>
      <c r="AO471" t="str">
        <f t="shared" si="397"/>
        <v/>
      </c>
      <c r="AP471" t="str">
        <f t="shared" si="398"/>
        <v/>
      </c>
      <c r="AQ471" t="str">
        <f t="shared" si="399"/>
        <v/>
      </c>
      <c r="AR471" t="str">
        <f t="shared" si="400"/>
        <v/>
      </c>
      <c r="AS471" t="str">
        <f t="shared" si="401"/>
        <v/>
      </c>
      <c r="AT471" t="str">
        <f t="shared" si="402"/>
        <v/>
      </c>
      <c r="AU471" t="str">
        <f t="shared" si="403"/>
        <v/>
      </c>
      <c r="AV471" t="str">
        <f t="shared" si="404"/>
        <v/>
      </c>
      <c r="AW471" t="str">
        <f t="shared" si="405"/>
        <v/>
      </c>
      <c r="AX471" t="str">
        <f t="shared" si="406"/>
        <v>Ellátáslánc menedzsment alapjai (401, otthonról web)</v>
      </c>
      <c r="AY471" s="2">
        <v>314</v>
      </c>
      <c r="AZ471" s="2">
        <v>1</v>
      </c>
      <c r="BA471" s="18">
        <f>VLOOKUP(AY471,segéd!$F$9:$G$38,2,FALSE)</f>
        <v>46095</v>
      </c>
      <c r="BB471" s="2" t="str">
        <f>VLOOKUP(AZ471,segéd!$F$1:$G$7,2,FALSE)</f>
        <v>8.00-9.30</v>
      </c>
      <c r="BC471" t="s">
        <v>216</v>
      </c>
      <c r="BD471" t="s">
        <v>187</v>
      </c>
      <c r="BE471" t="s">
        <v>167</v>
      </c>
      <c r="BF471" s="19">
        <v>463</v>
      </c>
      <c r="BG471" s="2">
        <v>401</v>
      </c>
      <c r="BH471" s="19" t="s">
        <v>485</v>
      </c>
      <c r="BI471" s="30" t="s">
        <v>1982</v>
      </c>
      <c r="BJ471" s="2">
        <f t="shared" si="407"/>
        <v>10</v>
      </c>
      <c r="BK471" s="2">
        <f>IF(BF471="","",VLOOKUP(BC471,segéd!O:P,2,FALSE))</f>
        <v>7</v>
      </c>
      <c r="BL471" s="2">
        <f>IF(BG471="","",VLOOKUP(BC471,segéd!T:U,2,FALSE))</f>
        <v>3</v>
      </c>
      <c r="BM471" s="2"/>
      <c r="BN471" s="2"/>
      <c r="BO471" s="2"/>
      <c r="BP471" s="2"/>
      <c r="BQ471" s="2"/>
      <c r="BR471" s="2"/>
      <c r="BS471" s="2"/>
      <c r="BT471" s="2"/>
      <c r="BU471" s="2"/>
      <c r="BV471" s="2">
        <v>8</v>
      </c>
      <c r="BW471" s="2"/>
      <c r="BZ471" s="2"/>
      <c r="CA471" s="2"/>
      <c r="CB471" s="2"/>
      <c r="CC471" s="2"/>
      <c r="CD471" s="2"/>
      <c r="CH471" s="2"/>
      <c r="CI471" s="2"/>
      <c r="CJ471" s="2"/>
      <c r="CK471" s="2"/>
      <c r="CM471" s="2">
        <v>5</v>
      </c>
      <c r="CP471" s="2"/>
      <c r="CR471" s="2"/>
      <c r="CS471" s="2"/>
      <c r="CT471" s="2"/>
      <c r="CU471" s="2"/>
      <c r="CV471" s="2"/>
      <c r="CY471" s="2"/>
    </row>
    <row r="472" spans="1:103" x14ac:dyDescent="0.3">
      <c r="A472" t="str">
        <f t="shared" si="408"/>
        <v>3141</v>
      </c>
      <c r="B472" t="str">
        <f t="shared" si="409"/>
        <v xml:space="preserve">Energia és környezet (web) </v>
      </c>
      <c r="C472" t="str">
        <f t="shared" si="359"/>
        <v>Passzív3141</v>
      </c>
      <c r="D472" t="str">
        <f t="shared" si="360"/>
        <v>Energia és környezet (web) 19</v>
      </c>
      <c r="E472" t="str">
        <f t="shared" si="361"/>
        <v>Molnárné Dőry Zsófia3141</v>
      </c>
      <c r="F472" s="24" t="str">
        <f t="shared" si="362"/>
        <v>Energia és környezet (Tb. Passzív, web)</v>
      </c>
      <c r="G472" t="str">
        <f t="shared" si="363"/>
        <v/>
      </c>
      <c r="H472" t="str">
        <f t="shared" si="364"/>
        <v/>
      </c>
      <c r="I472" t="str">
        <f t="shared" si="365"/>
        <v/>
      </c>
      <c r="J472" t="str">
        <f t="shared" si="366"/>
        <v/>
      </c>
      <c r="K472" t="str">
        <f t="shared" si="367"/>
        <v/>
      </c>
      <c r="L472" t="str">
        <f t="shared" si="368"/>
        <v/>
      </c>
      <c r="M472" t="str">
        <f t="shared" si="369"/>
        <v/>
      </c>
      <c r="N472" t="str">
        <f t="shared" si="370"/>
        <v/>
      </c>
      <c r="O472" t="str">
        <f t="shared" si="371"/>
        <v/>
      </c>
      <c r="P472" t="str">
        <f t="shared" si="372"/>
        <v/>
      </c>
      <c r="Q472" t="str">
        <f t="shared" si="373"/>
        <v/>
      </c>
      <c r="R472" t="str">
        <f t="shared" si="374"/>
        <v/>
      </c>
      <c r="S472" t="str">
        <f t="shared" si="375"/>
        <v/>
      </c>
      <c r="T472" t="str">
        <f t="shared" si="376"/>
        <v/>
      </c>
      <c r="U472" t="str">
        <f t="shared" si="377"/>
        <v/>
      </c>
      <c r="V472" t="str">
        <f t="shared" si="378"/>
        <v/>
      </c>
      <c r="W472" t="str">
        <f t="shared" si="379"/>
        <v/>
      </c>
      <c r="X472" t="str">
        <f t="shared" si="380"/>
        <v/>
      </c>
      <c r="Y472" t="str">
        <f t="shared" si="381"/>
        <v>Energia és környezet (, web)</v>
      </c>
      <c r="Z472" t="str">
        <f t="shared" si="382"/>
        <v/>
      </c>
      <c r="AA472" t="str">
        <f t="shared" si="383"/>
        <v/>
      </c>
      <c r="AB472" t="str">
        <f t="shared" si="384"/>
        <v/>
      </c>
      <c r="AC472" t="str">
        <f t="shared" si="385"/>
        <v/>
      </c>
      <c r="AD472" t="str">
        <f t="shared" si="386"/>
        <v/>
      </c>
      <c r="AE472" t="str">
        <f t="shared" si="387"/>
        <v/>
      </c>
      <c r="AF472" t="str">
        <f t="shared" si="388"/>
        <v/>
      </c>
      <c r="AG472" t="str">
        <f t="shared" si="389"/>
        <v/>
      </c>
      <c r="AH472" t="str">
        <f t="shared" si="390"/>
        <v/>
      </c>
      <c r="AI472" t="str">
        <f t="shared" si="391"/>
        <v/>
      </c>
      <c r="AJ472" t="str">
        <f t="shared" si="392"/>
        <v/>
      </c>
      <c r="AK472" t="str">
        <f t="shared" si="393"/>
        <v/>
      </c>
      <c r="AL472" t="str">
        <f t="shared" si="394"/>
        <v/>
      </c>
      <c r="AM472" t="str">
        <f t="shared" si="395"/>
        <v/>
      </c>
      <c r="AN472" t="str">
        <f t="shared" si="396"/>
        <v/>
      </c>
      <c r="AO472" t="str">
        <f t="shared" si="397"/>
        <v/>
      </c>
      <c r="AP472" t="str">
        <f t="shared" si="398"/>
        <v/>
      </c>
      <c r="AQ472" t="str">
        <f t="shared" si="399"/>
        <v/>
      </c>
      <c r="AR472" t="str">
        <f t="shared" si="400"/>
        <v>3141</v>
      </c>
      <c r="AS472" t="str">
        <f t="shared" si="401"/>
        <v/>
      </c>
      <c r="AT472" t="str">
        <f t="shared" si="402"/>
        <v/>
      </c>
      <c r="AU472" t="str">
        <f t="shared" si="403"/>
        <v/>
      </c>
      <c r="AV472" t="str">
        <f t="shared" si="404"/>
        <v/>
      </c>
      <c r="AW472" t="str">
        <f t="shared" si="405"/>
        <v/>
      </c>
      <c r="AX472" t="str">
        <f t="shared" si="406"/>
        <v>Energia és környezet (Passzív, web)</v>
      </c>
      <c r="AY472" s="2">
        <v>314</v>
      </c>
      <c r="AZ472" s="2">
        <v>1</v>
      </c>
      <c r="BA472" s="18">
        <f>VLOOKUP(AY472,segéd!$F$9:$G$38,2,FALSE)</f>
        <v>46095</v>
      </c>
      <c r="BB472" s="2" t="str">
        <f>VLOOKUP(AZ472,segéd!$F$1:$G$7,2,FALSE)</f>
        <v>8.00-9.30</v>
      </c>
      <c r="BC472" t="s">
        <v>84</v>
      </c>
      <c r="BD472" t="s">
        <v>190</v>
      </c>
      <c r="BE472" t="s">
        <v>164</v>
      </c>
      <c r="BG472" s="2" t="s">
        <v>272</v>
      </c>
      <c r="BH472" s="2" t="s">
        <v>66</v>
      </c>
      <c r="BI472" s="30" t="s">
        <v>2017</v>
      </c>
      <c r="BJ472" s="2">
        <f t="shared" si="407"/>
        <v>19</v>
      </c>
      <c r="BK472" s="2" t="str">
        <f>IF(BF472="","",VLOOKUP(BC472,segéd!O:P,2,FALSE))</f>
        <v/>
      </c>
      <c r="BL472" s="2">
        <f>IF(BG472="","",VLOOKUP(BC472,segéd!T:U,2,FALSE))</f>
        <v>19</v>
      </c>
      <c r="BM472" s="2"/>
      <c r="BN472" s="2"/>
      <c r="BO472" s="2"/>
      <c r="BP472" s="2"/>
      <c r="BQ472" s="2"/>
      <c r="BR472" s="2"/>
      <c r="BS472" s="2"/>
      <c r="BT472" s="2"/>
      <c r="BU472" s="2"/>
      <c r="BZ472" s="2"/>
      <c r="CA472" s="2"/>
      <c r="CD472" s="2"/>
      <c r="CE472" s="2"/>
      <c r="CF472" s="19"/>
      <c r="CG472" s="2"/>
      <c r="CH472" s="2"/>
      <c r="CI472" s="2"/>
      <c r="CJ472" s="2"/>
      <c r="CP472" s="2"/>
      <c r="CR472" s="2"/>
      <c r="CS472" s="2"/>
      <c r="CU472" s="2"/>
      <c r="CV472" s="2"/>
      <c r="CW472" s="2">
        <v>16</v>
      </c>
    </row>
    <row r="473" spans="1:103" x14ac:dyDescent="0.3">
      <c r="A473" t="str">
        <f t="shared" si="408"/>
        <v>3141</v>
      </c>
      <c r="B473" t="str">
        <f t="shared" si="409"/>
        <v xml:space="preserve">Épületszerkezetek, akadálym. (web) </v>
      </c>
      <c r="C473" t="str">
        <f t="shared" si="359"/>
        <v>6053141</v>
      </c>
      <c r="D473" t="str">
        <f t="shared" si="360"/>
        <v>Épületszerkezetek, akadálym. (web) 8</v>
      </c>
      <c r="E473" t="str">
        <f t="shared" si="361"/>
        <v>Tarján Gábor3141</v>
      </c>
      <c r="F473" s="24" t="str">
        <f t="shared" si="362"/>
        <v>Épületszerkezetek, akadálym. (Tb. 605, web)</v>
      </c>
      <c r="G473" t="str">
        <f t="shared" si="363"/>
        <v/>
      </c>
      <c r="H473" t="str">
        <f t="shared" si="364"/>
        <v/>
      </c>
      <c r="I473" t="str">
        <f t="shared" si="365"/>
        <v/>
      </c>
      <c r="J473" t="str">
        <f t="shared" si="366"/>
        <v/>
      </c>
      <c r="K473" t="str">
        <f t="shared" si="367"/>
        <v/>
      </c>
      <c r="L473" t="str">
        <f t="shared" si="368"/>
        <v/>
      </c>
      <c r="M473" t="str">
        <f t="shared" si="369"/>
        <v/>
      </c>
      <c r="N473" t="str">
        <f t="shared" si="370"/>
        <v/>
      </c>
      <c r="O473" t="str">
        <f t="shared" si="371"/>
        <v/>
      </c>
      <c r="P473" t="str">
        <f t="shared" si="372"/>
        <v/>
      </c>
      <c r="Q473" t="str">
        <f t="shared" si="373"/>
        <v/>
      </c>
      <c r="R473" t="str">
        <f t="shared" si="374"/>
        <v/>
      </c>
      <c r="S473" t="str">
        <f t="shared" si="375"/>
        <v/>
      </c>
      <c r="T473" t="str">
        <f t="shared" si="376"/>
        <v/>
      </c>
      <c r="U473" t="str">
        <f t="shared" si="377"/>
        <v/>
      </c>
      <c r="V473" t="str">
        <f t="shared" si="378"/>
        <v/>
      </c>
      <c r="W473" t="str">
        <f t="shared" si="379"/>
        <v/>
      </c>
      <c r="X473" t="str">
        <f t="shared" si="380"/>
        <v/>
      </c>
      <c r="Y473" t="str">
        <f t="shared" si="381"/>
        <v>Épületszerkezetek, akadálym. (, web)</v>
      </c>
      <c r="Z473" t="str">
        <f t="shared" si="382"/>
        <v/>
      </c>
      <c r="AA473" t="str">
        <f t="shared" si="383"/>
        <v/>
      </c>
      <c r="AB473" t="str">
        <f t="shared" si="384"/>
        <v/>
      </c>
      <c r="AC473" t="str">
        <f t="shared" si="385"/>
        <v/>
      </c>
      <c r="AD473" t="str">
        <f t="shared" si="386"/>
        <v/>
      </c>
      <c r="AE473" t="str">
        <f t="shared" si="387"/>
        <v/>
      </c>
      <c r="AF473" t="str">
        <f t="shared" si="388"/>
        <v/>
      </c>
      <c r="AG473" t="str">
        <f t="shared" si="389"/>
        <v/>
      </c>
      <c r="AH473" t="str">
        <f t="shared" si="390"/>
        <v/>
      </c>
      <c r="AI473" t="str">
        <f t="shared" si="391"/>
        <v/>
      </c>
      <c r="AJ473" t="str">
        <f t="shared" si="392"/>
        <v/>
      </c>
      <c r="AK473" t="str">
        <f t="shared" si="393"/>
        <v/>
      </c>
      <c r="AL473" t="str">
        <f t="shared" si="394"/>
        <v/>
      </c>
      <c r="AM473" t="str">
        <f t="shared" si="395"/>
        <v/>
      </c>
      <c r="AN473" t="str">
        <f t="shared" si="396"/>
        <v/>
      </c>
      <c r="AO473" t="str">
        <f t="shared" si="397"/>
        <v/>
      </c>
      <c r="AP473" t="str">
        <f t="shared" si="398"/>
        <v/>
      </c>
      <c r="AQ473" t="str">
        <f t="shared" si="399"/>
        <v/>
      </c>
      <c r="AR473" t="str">
        <f t="shared" si="400"/>
        <v/>
      </c>
      <c r="AS473" t="str">
        <f t="shared" si="401"/>
        <v>3141</v>
      </c>
      <c r="AT473" t="str">
        <f t="shared" si="402"/>
        <v/>
      </c>
      <c r="AU473" t="str">
        <f t="shared" si="403"/>
        <v/>
      </c>
      <c r="AV473" t="str">
        <f t="shared" si="404"/>
        <v/>
      </c>
      <c r="AW473" t="str">
        <f t="shared" si="405"/>
        <v/>
      </c>
      <c r="AX473" t="str">
        <f t="shared" si="406"/>
        <v>Épületszerkezetek, akadálym. (605, web)</v>
      </c>
      <c r="AY473" s="2">
        <v>314</v>
      </c>
      <c r="AZ473" s="2">
        <v>1</v>
      </c>
      <c r="BA473" s="18">
        <f>VLOOKUP(AY473,segéd!$F$9:$G$38,2,FALSE)</f>
        <v>46095</v>
      </c>
      <c r="BB473" s="2" t="str">
        <f>VLOOKUP(AZ473,segéd!$F$1:$G$7,2,FALSE)</f>
        <v>8.00-9.30</v>
      </c>
      <c r="BC473" t="s">
        <v>399</v>
      </c>
      <c r="BD473" t="s">
        <v>422</v>
      </c>
      <c r="BE473" t="s">
        <v>164</v>
      </c>
      <c r="BG473" s="2">
        <v>605</v>
      </c>
      <c r="BH473" s="2" t="s">
        <v>66</v>
      </c>
      <c r="BI473" s="30" t="s">
        <v>2005</v>
      </c>
      <c r="BJ473" s="2">
        <f t="shared" si="407"/>
        <v>8</v>
      </c>
      <c r="BK473" s="2" t="str">
        <f>IF(BF473="","",VLOOKUP(BC473,segéd!O:P,2,FALSE))</f>
        <v/>
      </c>
      <c r="BL473" s="2">
        <f>IF(BG473="","",VLOOKUP(BC473,segéd!T:U,2,FALSE))</f>
        <v>8</v>
      </c>
      <c r="CH473" s="2"/>
      <c r="CI473" s="2"/>
      <c r="CP473" s="2"/>
      <c r="CX473" s="2">
        <v>8</v>
      </c>
    </row>
    <row r="474" spans="1:103" x14ac:dyDescent="0.3">
      <c r="A474" t="str">
        <f t="shared" si="408"/>
        <v>3141</v>
      </c>
      <c r="B474" t="str">
        <f t="shared" si="409"/>
        <v xml:space="preserve">Gazdasági matematika II. (web) </v>
      </c>
      <c r="C474" t="str">
        <f t="shared" si="359"/>
        <v>6013141</v>
      </c>
      <c r="D474" t="str">
        <f t="shared" si="360"/>
        <v>Gazdasági matematika II. (web) 63</v>
      </c>
      <c r="E474" t="str">
        <f t="shared" si="361"/>
        <v>Kovács Gergely3141</v>
      </c>
      <c r="F474" s="24" t="str">
        <f t="shared" si="362"/>
        <v>Gazdasági matematika II. (Tb. 601, web)</v>
      </c>
      <c r="G474" t="str">
        <f t="shared" si="363"/>
        <v/>
      </c>
      <c r="H474" t="str">
        <f t="shared" si="364"/>
        <v/>
      </c>
      <c r="I474" t="str">
        <f t="shared" si="365"/>
        <v/>
      </c>
      <c r="J474" t="str">
        <f t="shared" si="366"/>
        <v/>
      </c>
      <c r="K474" t="str">
        <f t="shared" si="367"/>
        <v/>
      </c>
      <c r="L474" t="str">
        <f t="shared" si="368"/>
        <v/>
      </c>
      <c r="M474" t="str">
        <f t="shared" si="369"/>
        <v/>
      </c>
      <c r="N474" t="str">
        <f t="shared" si="370"/>
        <v/>
      </c>
      <c r="O474" t="str">
        <f t="shared" si="371"/>
        <v/>
      </c>
      <c r="P474" t="str">
        <f t="shared" si="372"/>
        <v/>
      </c>
      <c r="Q474" t="str">
        <f t="shared" si="373"/>
        <v/>
      </c>
      <c r="R474" t="str">
        <f t="shared" si="374"/>
        <v/>
      </c>
      <c r="S474" t="str">
        <f t="shared" si="375"/>
        <v/>
      </c>
      <c r="T474" t="str">
        <f t="shared" si="376"/>
        <v/>
      </c>
      <c r="U474" t="str">
        <f t="shared" si="377"/>
        <v/>
      </c>
      <c r="V474" t="str">
        <f t="shared" si="378"/>
        <v/>
      </c>
      <c r="W474" t="str">
        <f t="shared" si="379"/>
        <v/>
      </c>
      <c r="X474" t="str">
        <f t="shared" si="380"/>
        <v/>
      </c>
      <c r="Y474" t="str">
        <f t="shared" si="381"/>
        <v>Gazdasági matematika II. (, web)</v>
      </c>
      <c r="Z474" t="str">
        <f t="shared" si="382"/>
        <v>3141</v>
      </c>
      <c r="AA474" t="str">
        <f t="shared" si="383"/>
        <v/>
      </c>
      <c r="AB474" t="str">
        <f t="shared" si="384"/>
        <v/>
      </c>
      <c r="AC474" t="str">
        <f t="shared" si="385"/>
        <v/>
      </c>
      <c r="AD474" t="str">
        <f t="shared" si="386"/>
        <v/>
      </c>
      <c r="AE474" t="str">
        <f t="shared" si="387"/>
        <v/>
      </c>
      <c r="AF474" t="str">
        <f t="shared" si="388"/>
        <v/>
      </c>
      <c r="AG474" t="str">
        <f t="shared" si="389"/>
        <v/>
      </c>
      <c r="AH474" t="str">
        <f t="shared" si="390"/>
        <v/>
      </c>
      <c r="AI474" t="str">
        <f t="shared" si="391"/>
        <v/>
      </c>
      <c r="AJ474" t="str">
        <f t="shared" si="392"/>
        <v/>
      </c>
      <c r="AK474" t="str">
        <f t="shared" si="393"/>
        <v/>
      </c>
      <c r="AL474" t="str">
        <f t="shared" si="394"/>
        <v/>
      </c>
      <c r="AM474" t="str">
        <f t="shared" si="395"/>
        <v/>
      </c>
      <c r="AN474" t="str">
        <f t="shared" si="396"/>
        <v/>
      </c>
      <c r="AO474" t="str">
        <f t="shared" si="397"/>
        <v/>
      </c>
      <c r="AP474" t="str">
        <f t="shared" si="398"/>
        <v/>
      </c>
      <c r="AQ474" t="str">
        <f t="shared" si="399"/>
        <v/>
      </c>
      <c r="AR474" t="str">
        <f t="shared" si="400"/>
        <v/>
      </c>
      <c r="AS474" t="str">
        <f t="shared" si="401"/>
        <v/>
      </c>
      <c r="AT474" t="str">
        <f t="shared" si="402"/>
        <v/>
      </c>
      <c r="AU474" t="str">
        <f t="shared" si="403"/>
        <v/>
      </c>
      <c r="AV474" t="str">
        <f t="shared" si="404"/>
        <v/>
      </c>
      <c r="AW474" t="str">
        <f t="shared" si="405"/>
        <v/>
      </c>
      <c r="AX474" t="str">
        <f t="shared" si="406"/>
        <v>Gazdasági matematika II. (601, web)</v>
      </c>
      <c r="AY474" s="2">
        <v>314</v>
      </c>
      <c r="AZ474" s="2">
        <v>1</v>
      </c>
      <c r="BA474" s="18">
        <f>VLOOKUP(AY474,segéd!$F$9:$G$38,2,FALSE)</f>
        <v>46095</v>
      </c>
      <c r="BB474" s="2" t="str">
        <f>VLOOKUP(AZ474,segéd!$F$1:$G$7,2,FALSE)</f>
        <v>8.00-9.30</v>
      </c>
      <c r="BC474" t="s">
        <v>33</v>
      </c>
      <c r="BD474" t="s">
        <v>8</v>
      </c>
      <c r="BE474" t="s">
        <v>164</v>
      </c>
      <c r="BG474" s="2">
        <v>601</v>
      </c>
      <c r="BH474" s="2" t="s">
        <v>66</v>
      </c>
      <c r="BI474" s="30" t="s">
        <v>2035</v>
      </c>
      <c r="BJ474" s="2">
        <f t="shared" si="407"/>
        <v>63</v>
      </c>
      <c r="BK474" s="2" t="str">
        <f>IF(BF474="","",VLOOKUP(BC474,segéd!O:P,2,FALSE))</f>
        <v/>
      </c>
      <c r="BL474" s="2">
        <f>IF(BG474="","",VLOOKUP(BC474,segéd!T:U,2,FALSE))</f>
        <v>63</v>
      </c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>
        <v>74</v>
      </c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Y474" s="2"/>
    </row>
    <row r="475" spans="1:103" x14ac:dyDescent="0.3">
      <c r="A475" t="str">
        <f t="shared" si="408"/>
        <v>3141</v>
      </c>
      <c r="B475" t="str">
        <f t="shared" si="409"/>
        <v xml:space="preserve">Hulladékgazdálkodási tech. (web) </v>
      </c>
      <c r="C475" t="str">
        <f t="shared" si="359"/>
        <v>33141</v>
      </c>
      <c r="D475" t="str">
        <f t="shared" si="360"/>
        <v>Hulladékgazdálkodási tech. (web) 6</v>
      </c>
      <c r="E475" t="str">
        <f t="shared" si="361"/>
        <v>Nagy Judit3141</v>
      </c>
      <c r="F475" s="24" t="str">
        <f t="shared" si="362"/>
        <v>Hulladékgazdálkodási tech. (Tb. 3, web)</v>
      </c>
      <c r="G475" t="str">
        <f t="shared" si="363"/>
        <v/>
      </c>
      <c r="H475" t="str">
        <f t="shared" si="364"/>
        <v/>
      </c>
      <c r="I475" t="str">
        <f t="shared" si="365"/>
        <v/>
      </c>
      <c r="J475" t="str">
        <f t="shared" si="366"/>
        <v/>
      </c>
      <c r="K475" t="str">
        <f t="shared" si="367"/>
        <v/>
      </c>
      <c r="L475" t="str">
        <f t="shared" si="368"/>
        <v/>
      </c>
      <c r="M475" t="str">
        <f t="shared" si="369"/>
        <v/>
      </c>
      <c r="N475" t="str">
        <f t="shared" si="370"/>
        <v/>
      </c>
      <c r="O475" t="str">
        <f t="shared" si="371"/>
        <v/>
      </c>
      <c r="P475" t="str">
        <f t="shared" si="372"/>
        <v/>
      </c>
      <c r="Q475" t="str">
        <f t="shared" si="373"/>
        <v/>
      </c>
      <c r="R475" t="str">
        <f t="shared" si="374"/>
        <v/>
      </c>
      <c r="S475" t="str">
        <f t="shared" si="375"/>
        <v/>
      </c>
      <c r="T475" t="str">
        <f t="shared" si="376"/>
        <v/>
      </c>
      <c r="U475" t="str">
        <f t="shared" si="377"/>
        <v/>
      </c>
      <c r="V475" t="str">
        <f t="shared" si="378"/>
        <v/>
      </c>
      <c r="W475" t="str">
        <f t="shared" si="379"/>
        <v/>
      </c>
      <c r="X475" t="str">
        <f t="shared" si="380"/>
        <v/>
      </c>
      <c r="Y475" t="str">
        <f t="shared" si="381"/>
        <v>Hulladékgazdálkodási tech. (, web)</v>
      </c>
      <c r="Z475" t="str">
        <f t="shared" si="382"/>
        <v/>
      </c>
      <c r="AA475" t="str">
        <f t="shared" si="383"/>
        <v/>
      </c>
      <c r="AB475" t="str">
        <f t="shared" si="384"/>
        <v/>
      </c>
      <c r="AC475" t="str">
        <f t="shared" si="385"/>
        <v/>
      </c>
      <c r="AD475" t="str">
        <f t="shared" si="386"/>
        <v>3141</v>
      </c>
      <c r="AE475" t="str">
        <f t="shared" si="387"/>
        <v/>
      </c>
      <c r="AF475" t="str">
        <f t="shared" si="388"/>
        <v/>
      </c>
      <c r="AG475" t="str">
        <f t="shared" si="389"/>
        <v/>
      </c>
      <c r="AH475" t="str">
        <f t="shared" si="390"/>
        <v/>
      </c>
      <c r="AI475" t="str">
        <f t="shared" si="391"/>
        <v/>
      </c>
      <c r="AJ475" t="str">
        <f t="shared" si="392"/>
        <v/>
      </c>
      <c r="AK475" t="str">
        <f t="shared" si="393"/>
        <v/>
      </c>
      <c r="AL475" t="str">
        <f t="shared" si="394"/>
        <v/>
      </c>
      <c r="AM475" t="str">
        <f t="shared" si="395"/>
        <v/>
      </c>
      <c r="AN475" t="str">
        <f t="shared" si="396"/>
        <v/>
      </c>
      <c r="AO475" t="str">
        <f t="shared" si="397"/>
        <v/>
      </c>
      <c r="AP475" t="str">
        <f t="shared" si="398"/>
        <v/>
      </c>
      <c r="AQ475" t="str">
        <f t="shared" si="399"/>
        <v/>
      </c>
      <c r="AR475" t="str">
        <f t="shared" si="400"/>
        <v/>
      </c>
      <c r="AS475" t="str">
        <f t="shared" si="401"/>
        <v/>
      </c>
      <c r="AT475" t="str">
        <f t="shared" si="402"/>
        <v/>
      </c>
      <c r="AU475" t="str">
        <f t="shared" si="403"/>
        <v/>
      </c>
      <c r="AV475" t="str">
        <f t="shared" si="404"/>
        <v/>
      </c>
      <c r="AW475" t="str">
        <f t="shared" si="405"/>
        <v/>
      </c>
      <c r="AX475" t="str">
        <f t="shared" si="406"/>
        <v>Hulladékgazdálkodási tech. (3, web)</v>
      </c>
      <c r="AY475" s="2">
        <v>314</v>
      </c>
      <c r="AZ475" s="2">
        <v>1</v>
      </c>
      <c r="BA475" s="18">
        <f>VLOOKUP(AY475,segéd!$F$9:$G$38,2,FALSE)</f>
        <v>46095</v>
      </c>
      <c r="BB475" s="2" t="str">
        <f>VLOOKUP(AZ475,segéd!$F$1:$G$7,2,FALSE)</f>
        <v>8.00-9.30</v>
      </c>
      <c r="BC475" t="s">
        <v>133</v>
      </c>
      <c r="BD475" t="s">
        <v>421</v>
      </c>
      <c r="BE475" t="s">
        <v>177</v>
      </c>
      <c r="BG475" s="2">
        <v>3</v>
      </c>
      <c r="BH475" s="2" t="s">
        <v>66</v>
      </c>
      <c r="BI475" s="30" t="s">
        <v>2011</v>
      </c>
      <c r="BJ475" s="2">
        <f t="shared" si="407"/>
        <v>6</v>
      </c>
      <c r="BK475" s="2" t="str">
        <f>IF(BF475="","",VLOOKUP(BC475,segéd!O:P,2,FALSE))</f>
        <v/>
      </c>
      <c r="BL475" s="2">
        <f>IF(BG475="","",VLOOKUP(BC475,segéd!T:U,2,FALSE))</f>
        <v>6</v>
      </c>
      <c r="CH475" s="2"/>
      <c r="CI475" s="2">
        <v>6</v>
      </c>
      <c r="CP475" s="2"/>
    </row>
    <row r="476" spans="1:103" x14ac:dyDescent="0.3">
      <c r="A476" t="str">
        <f t="shared" si="408"/>
        <v>2023141</v>
      </c>
      <c r="B476" t="str">
        <f t="shared" si="409"/>
        <v>KKV-k versenyképessége (Tb.-ről web) 6</v>
      </c>
      <c r="C476" t="str">
        <f t="shared" si="359"/>
        <v>2173141</v>
      </c>
      <c r="D476" t="str">
        <f t="shared" si="360"/>
        <v>KKV-k versenyképessége (Tb.-ről web) 9</v>
      </c>
      <c r="E476" t="str">
        <f t="shared" si="361"/>
        <v>Némethné Gál Andrea3141</v>
      </c>
      <c r="F476" s="24" t="str">
        <f t="shared" si="362"/>
        <v>KKV-k versenyképessége (Tb. 217, Tb.-ről web)</v>
      </c>
      <c r="G476" t="str">
        <f t="shared" si="363"/>
        <v/>
      </c>
      <c r="H476" t="str">
        <f t="shared" si="364"/>
        <v/>
      </c>
      <c r="I476" t="str">
        <f t="shared" si="365"/>
        <v/>
      </c>
      <c r="J476" t="str">
        <f t="shared" si="366"/>
        <v/>
      </c>
      <c r="K476" t="str">
        <f t="shared" si="367"/>
        <v/>
      </c>
      <c r="L476" t="str">
        <f t="shared" si="368"/>
        <v/>
      </c>
      <c r="M476" t="str">
        <f t="shared" si="369"/>
        <v>3141</v>
      </c>
      <c r="N476" t="str">
        <f t="shared" si="370"/>
        <v/>
      </c>
      <c r="O476" t="str">
        <f t="shared" si="371"/>
        <v/>
      </c>
      <c r="P476" t="str">
        <f t="shared" si="372"/>
        <v/>
      </c>
      <c r="Q476" t="str">
        <f t="shared" si="373"/>
        <v/>
      </c>
      <c r="R476" t="str">
        <f t="shared" si="374"/>
        <v/>
      </c>
      <c r="S476" t="str">
        <f t="shared" si="375"/>
        <v/>
      </c>
      <c r="T476" t="str">
        <f t="shared" si="376"/>
        <v/>
      </c>
      <c r="U476" t="str">
        <f t="shared" si="377"/>
        <v/>
      </c>
      <c r="V476" t="str">
        <f t="shared" si="378"/>
        <v/>
      </c>
      <c r="W476" t="str">
        <f t="shared" si="379"/>
        <v/>
      </c>
      <c r="X476" t="str">
        <f t="shared" si="380"/>
        <v/>
      </c>
      <c r="Y476" t="str">
        <f t="shared" si="381"/>
        <v>KKV-k versenyképessége (202, Tb.-ről web)</v>
      </c>
      <c r="Z476" t="str">
        <f t="shared" si="382"/>
        <v/>
      </c>
      <c r="AA476" t="str">
        <f t="shared" si="383"/>
        <v/>
      </c>
      <c r="AB476" t="str">
        <f t="shared" si="384"/>
        <v/>
      </c>
      <c r="AC476" t="str">
        <f t="shared" si="385"/>
        <v/>
      </c>
      <c r="AD476" t="str">
        <f t="shared" si="386"/>
        <v/>
      </c>
      <c r="AE476" t="str">
        <f t="shared" si="387"/>
        <v>3141</v>
      </c>
      <c r="AF476" t="str">
        <f t="shared" si="388"/>
        <v/>
      </c>
      <c r="AG476" t="str">
        <f t="shared" si="389"/>
        <v/>
      </c>
      <c r="AH476" t="str">
        <f t="shared" si="390"/>
        <v/>
      </c>
      <c r="AI476" t="str">
        <f t="shared" si="391"/>
        <v/>
      </c>
      <c r="AJ476" t="str">
        <f t="shared" si="392"/>
        <v/>
      </c>
      <c r="AK476" t="str">
        <f t="shared" si="393"/>
        <v/>
      </c>
      <c r="AL476" t="str">
        <f t="shared" si="394"/>
        <v/>
      </c>
      <c r="AM476" t="str">
        <f t="shared" si="395"/>
        <v/>
      </c>
      <c r="AN476" t="str">
        <f t="shared" si="396"/>
        <v/>
      </c>
      <c r="AO476" t="str">
        <f t="shared" si="397"/>
        <v/>
      </c>
      <c r="AP476" t="str">
        <f t="shared" si="398"/>
        <v/>
      </c>
      <c r="AQ476" t="str">
        <f t="shared" si="399"/>
        <v/>
      </c>
      <c r="AR476" t="str">
        <f t="shared" si="400"/>
        <v/>
      </c>
      <c r="AS476" t="str">
        <f t="shared" si="401"/>
        <v/>
      </c>
      <c r="AT476" t="str">
        <f t="shared" si="402"/>
        <v/>
      </c>
      <c r="AU476" t="str">
        <f t="shared" si="403"/>
        <v/>
      </c>
      <c r="AV476" t="str">
        <f t="shared" si="404"/>
        <v/>
      </c>
      <c r="AW476" t="str">
        <f t="shared" si="405"/>
        <v/>
      </c>
      <c r="AX476" t="str">
        <f t="shared" si="406"/>
        <v>KKV-k versenyképessége (217, Tb.-ről web)</v>
      </c>
      <c r="AY476" s="2">
        <v>314</v>
      </c>
      <c r="AZ476" s="2">
        <v>1</v>
      </c>
      <c r="BA476" s="18">
        <f>VLOOKUP(AY476,segéd!$F$9:$G$38,2,FALSE)</f>
        <v>46095</v>
      </c>
      <c r="BB476" s="2" t="str">
        <f>VLOOKUP(AZ476,segéd!$F$1:$G$7,2,FALSE)</f>
        <v>8.00-9.30</v>
      </c>
      <c r="BC476" t="s">
        <v>105</v>
      </c>
      <c r="BD476" t="s">
        <v>28</v>
      </c>
      <c r="BE476" t="s">
        <v>167</v>
      </c>
      <c r="BF476" s="19">
        <v>202</v>
      </c>
      <c r="BG476" s="2">
        <v>217</v>
      </c>
      <c r="BH476" s="2" t="s">
        <v>76</v>
      </c>
      <c r="BI476" s="30" t="s">
        <v>1983</v>
      </c>
      <c r="BJ476" s="2">
        <f t="shared" si="407"/>
        <v>15</v>
      </c>
      <c r="BK476" s="2">
        <f>IF(BF476="","",VLOOKUP(BC476,segéd!O:P,2,FALSE))</f>
        <v>6</v>
      </c>
      <c r="BL476" s="2">
        <f>IF(BG476="","",VLOOKUP(BC476,segéd!T:U,2,FALSE))</f>
        <v>9</v>
      </c>
      <c r="BM476" s="2"/>
      <c r="BN476" s="2"/>
      <c r="BO476" s="2"/>
      <c r="BP476" s="2"/>
      <c r="BQ476" s="2"/>
      <c r="BR476" s="2"/>
      <c r="BS476" s="2">
        <v>6</v>
      </c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H476" s="2"/>
      <c r="CI476" s="2"/>
      <c r="CJ476" s="2">
        <v>4</v>
      </c>
      <c r="CK476" s="2"/>
      <c r="CL476" s="2"/>
      <c r="CM476" s="2"/>
      <c r="CN476" s="2"/>
      <c r="CO476" s="2"/>
      <c r="CP476" s="2"/>
      <c r="CR476" s="2"/>
      <c r="CS476" s="2"/>
      <c r="CT476" s="2"/>
      <c r="CU476" s="2"/>
      <c r="CV476" s="2"/>
      <c r="CY476" s="2"/>
    </row>
    <row r="477" spans="1:103" x14ac:dyDescent="0.3">
      <c r="A477" t="str">
        <f t="shared" si="408"/>
        <v>3141</v>
      </c>
      <c r="B477" t="str">
        <f t="shared" si="409"/>
        <v xml:space="preserve">Környezetgazdaságtan (web) </v>
      </c>
      <c r="C477" t="str">
        <f t="shared" si="359"/>
        <v>2123141</v>
      </c>
      <c r="D477" t="str">
        <f t="shared" si="360"/>
        <v>Környezetgazdaságtan (web) 45</v>
      </c>
      <c r="E477" t="str">
        <f t="shared" si="361"/>
        <v>Barócsi Zoltán3141</v>
      </c>
      <c r="F477" s="24" t="str">
        <f t="shared" si="362"/>
        <v>Környezetgazdaságtan (Tb. 212, web)</v>
      </c>
      <c r="G477" t="str">
        <f t="shared" si="363"/>
        <v/>
      </c>
      <c r="H477" t="str">
        <f t="shared" si="364"/>
        <v/>
      </c>
      <c r="I477" t="str">
        <f t="shared" si="365"/>
        <v/>
      </c>
      <c r="J477" t="str">
        <f t="shared" si="366"/>
        <v/>
      </c>
      <c r="K477" t="str">
        <f t="shared" si="367"/>
        <v/>
      </c>
      <c r="L477" t="str">
        <f t="shared" si="368"/>
        <v/>
      </c>
      <c r="M477" t="str">
        <f t="shared" si="369"/>
        <v/>
      </c>
      <c r="N477" t="str">
        <f t="shared" si="370"/>
        <v/>
      </c>
      <c r="O477" t="str">
        <f t="shared" si="371"/>
        <v/>
      </c>
      <c r="P477" t="str">
        <f t="shared" si="372"/>
        <v/>
      </c>
      <c r="Q477" t="str">
        <f t="shared" si="373"/>
        <v/>
      </c>
      <c r="R477" t="str">
        <f t="shared" si="374"/>
        <v/>
      </c>
      <c r="S477" t="str">
        <f t="shared" si="375"/>
        <v/>
      </c>
      <c r="T477" t="str">
        <f t="shared" si="376"/>
        <v/>
      </c>
      <c r="U477" t="str">
        <f t="shared" si="377"/>
        <v/>
      </c>
      <c r="V477" t="str">
        <f t="shared" si="378"/>
        <v/>
      </c>
      <c r="W477" t="str">
        <f t="shared" si="379"/>
        <v/>
      </c>
      <c r="X477" t="str">
        <f t="shared" si="380"/>
        <v/>
      </c>
      <c r="Y477" t="str">
        <f t="shared" si="381"/>
        <v>Környezetgazdaságtan (, web)</v>
      </c>
      <c r="Z477" t="str">
        <f t="shared" si="382"/>
        <v/>
      </c>
      <c r="AA477" t="str">
        <f t="shared" si="383"/>
        <v/>
      </c>
      <c r="AB477" t="str">
        <f t="shared" si="384"/>
        <v/>
      </c>
      <c r="AC477" t="str">
        <f t="shared" si="385"/>
        <v/>
      </c>
      <c r="AD477" t="str">
        <f t="shared" si="386"/>
        <v/>
      </c>
      <c r="AE477" t="str">
        <f t="shared" si="387"/>
        <v/>
      </c>
      <c r="AF477" t="str">
        <f t="shared" si="388"/>
        <v/>
      </c>
      <c r="AG477" t="str">
        <f t="shared" si="389"/>
        <v/>
      </c>
      <c r="AH477" t="str">
        <f t="shared" si="390"/>
        <v/>
      </c>
      <c r="AI477" t="str">
        <f t="shared" si="391"/>
        <v/>
      </c>
      <c r="AJ477" t="str">
        <f t="shared" si="392"/>
        <v/>
      </c>
      <c r="AK477" t="str">
        <f t="shared" si="393"/>
        <v/>
      </c>
      <c r="AL477" t="str">
        <f t="shared" si="394"/>
        <v/>
      </c>
      <c r="AM477" t="str">
        <f t="shared" si="395"/>
        <v>3141</v>
      </c>
      <c r="AN477" t="str">
        <f t="shared" si="396"/>
        <v>3141</v>
      </c>
      <c r="AO477" t="str">
        <f t="shared" si="397"/>
        <v>3141</v>
      </c>
      <c r="AP477" t="str">
        <f t="shared" si="398"/>
        <v>3141</v>
      </c>
      <c r="AQ477" t="str">
        <f t="shared" si="399"/>
        <v>3141</v>
      </c>
      <c r="AR477" t="str">
        <f t="shared" si="400"/>
        <v/>
      </c>
      <c r="AS477" t="str">
        <f t="shared" si="401"/>
        <v/>
      </c>
      <c r="AT477" t="str">
        <f t="shared" si="402"/>
        <v/>
      </c>
      <c r="AU477" t="str">
        <f t="shared" si="403"/>
        <v/>
      </c>
      <c r="AV477" t="str">
        <f t="shared" si="404"/>
        <v/>
      </c>
      <c r="AW477" t="str">
        <f t="shared" si="405"/>
        <v/>
      </c>
      <c r="AX477" t="str">
        <f t="shared" si="406"/>
        <v>Környezetgazdaságtan (212, web)</v>
      </c>
      <c r="AY477" s="2">
        <v>314</v>
      </c>
      <c r="AZ477" s="2">
        <v>1</v>
      </c>
      <c r="BA477" s="18">
        <f>VLOOKUP(AY477,segéd!$F$9:$G$38,2,FALSE)</f>
        <v>46095</v>
      </c>
      <c r="BB477" s="2" t="str">
        <f>VLOOKUP(AZ477,segéd!$F$1:$G$7,2,FALSE)</f>
        <v>8.00-9.30</v>
      </c>
      <c r="BC477" t="s">
        <v>69</v>
      </c>
      <c r="BD477" s="20" t="s">
        <v>29</v>
      </c>
      <c r="BE477" t="s">
        <v>164</v>
      </c>
      <c r="BG477" s="2">
        <v>212</v>
      </c>
      <c r="BH477" s="19" t="s">
        <v>66</v>
      </c>
      <c r="BI477" s="30" t="s">
        <v>2037</v>
      </c>
      <c r="BJ477" s="2">
        <f t="shared" si="407"/>
        <v>45</v>
      </c>
      <c r="BK477" s="2" t="str">
        <f>IF(BF477="","",VLOOKUP(BC477,segéd!O:P,2,FALSE))</f>
        <v/>
      </c>
      <c r="BL477" s="2">
        <f>IF(BG477="","",VLOOKUP(BC477,segéd!T:U,2,FALSE))</f>
        <v>45</v>
      </c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>
        <v>21</v>
      </c>
      <c r="CS477" s="2">
        <v>17</v>
      </c>
      <c r="CT477" s="2">
        <v>6</v>
      </c>
      <c r="CU477" s="2">
        <v>6</v>
      </c>
      <c r="CV477" s="2">
        <v>7</v>
      </c>
      <c r="CY477" s="2"/>
    </row>
    <row r="478" spans="1:103" x14ac:dyDescent="0.3">
      <c r="A478" t="str">
        <f t="shared" si="408"/>
        <v>2073141</v>
      </c>
      <c r="B478" t="str">
        <f t="shared" si="409"/>
        <v>Logisztikai folyamatok és techn. (gépterem) 14</v>
      </c>
      <c r="C478" t="str">
        <f t="shared" si="359"/>
        <v>3141</v>
      </c>
      <c r="D478" t="str">
        <f t="shared" si="360"/>
        <v xml:space="preserve">Logisztikai folyamatok és techn. (gépterem) </v>
      </c>
      <c r="E478" t="str">
        <f t="shared" si="361"/>
        <v>Cservenyi Dóra3141</v>
      </c>
      <c r="F478" s="24" t="str">
        <f t="shared" si="362"/>
        <v>Logisztikai folyamatok és techn. (Bp. 207, gépterem)</v>
      </c>
      <c r="G478" t="str">
        <f t="shared" si="363"/>
        <v/>
      </c>
      <c r="H478" t="str">
        <f t="shared" si="364"/>
        <v/>
      </c>
      <c r="I478" t="str">
        <f t="shared" si="365"/>
        <v/>
      </c>
      <c r="J478" t="str">
        <f t="shared" si="366"/>
        <v/>
      </c>
      <c r="K478" t="str">
        <f t="shared" si="367"/>
        <v>3141</v>
      </c>
      <c r="L478" t="str">
        <f t="shared" si="368"/>
        <v/>
      </c>
      <c r="M478" t="str">
        <f t="shared" si="369"/>
        <v/>
      </c>
      <c r="N478" t="str">
        <f t="shared" si="370"/>
        <v/>
      </c>
      <c r="O478" t="str">
        <f t="shared" si="371"/>
        <v/>
      </c>
      <c r="P478" t="str">
        <f t="shared" si="372"/>
        <v/>
      </c>
      <c r="Q478" t="str">
        <f t="shared" si="373"/>
        <v/>
      </c>
      <c r="R478" t="str">
        <f t="shared" si="374"/>
        <v/>
      </c>
      <c r="S478" t="str">
        <f t="shared" si="375"/>
        <v/>
      </c>
      <c r="T478" t="str">
        <f t="shared" si="376"/>
        <v/>
      </c>
      <c r="U478" t="str">
        <f t="shared" si="377"/>
        <v/>
      </c>
      <c r="V478" t="str">
        <f t="shared" si="378"/>
        <v/>
      </c>
      <c r="W478" t="str">
        <f t="shared" si="379"/>
        <v/>
      </c>
      <c r="X478" t="str">
        <f t="shared" si="380"/>
        <v/>
      </c>
      <c r="Y478" t="str">
        <f t="shared" si="381"/>
        <v>Logisztikai folyamatok és techn. (207, gépterem)</v>
      </c>
      <c r="Z478" t="str">
        <f t="shared" si="382"/>
        <v/>
      </c>
      <c r="AA478" t="str">
        <f t="shared" si="383"/>
        <v/>
      </c>
      <c r="AB478" t="str">
        <f t="shared" si="384"/>
        <v/>
      </c>
      <c r="AC478" t="str">
        <f t="shared" si="385"/>
        <v/>
      </c>
      <c r="AD478" t="str">
        <f t="shared" si="386"/>
        <v/>
      </c>
      <c r="AE478" t="str">
        <f t="shared" si="387"/>
        <v/>
      </c>
      <c r="AF478" t="str">
        <f t="shared" si="388"/>
        <v/>
      </c>
      <c r="AG478" t="str">
        <f t="shared" si="389"/>
        <v/>
      </c>
      <c r="AH478" t="str">
        <f t="shared" si="390"/>
        <v/>
      </c>
      <c r="AI478" t="str">
        <f t="shared" si="391"/>
        <v/>
      </c>
      <c r="AJ478" t="str">
        <f t="shared" si="392"/>
        <v/>
      </c>
      <c r="AK478" t="str">
        <f t="shared" si="393"/>
        <v/>
      </c>
      <c r="AL478" t="str">
        <f t="shared" si="394"/>
        <v/>
      </c>
      <c r="AM478" t="str">
        <f t="shared" si="395"/>
        <v/>
      </c>
      <c r="AN478" t="str">
        <f t="shared" si="396"/>
        <v/>
      </c>
      <c r="AO478" t="str">
        <f t="shared" si="397"/>
        <v/>
      </c>
      <c r="AP478" t="str">
        <f t="shared" si="398"/>
        <v/>
      </c>
      <c r="AQ478" t="str">
        <f t="shared" si="399"/>
        <v/>
      </c>
      <c r="AR478" t="str">
        <f t="shared" si="400"/>
        <v/>
      </c>
      <c r="AS478" t="str">
        <f t="shared" si="401"/>
        <v/>
      </c>
      <c r="AT478" t="str">
        <f t="shared" si="402"/>
        <v/>
      </c>
      <c r="AU478" t="str">
        <f t="shared" si="403"/>
        <v/>
      </c>
      <c r="AV478" t="str">
        <f t="shared" si="404"/>
        <v/>
      </c>
      <c r="AW478" t="str">
        <f t="shared" si="405"/>
        <v/>
      </c>
      <c r="AX478" t="str">
        <f t="shared" si="406"/>
        <v>Logisztikai folyamatok és techn. (, gépterem)</v>
      </c>
      <c r="AY478" s="2">
        <v>314</v>
      </c>
      <c r="AZ478" s="2">
        <v>1</v>
      </c>
      <c r="BA478" s="18">
        <f>VLOOKUP(AY478,segéd!$F$9:$G$38,2,FALSE)</f>
        <v>46095</v>
      </c>
      <c r="BB478" s="2" t="str">
        <f>VLOOKUP(AZ478,segéd!$F$1:$G$7,2,FALSE)</f>
        <v>8.00-9.30</v>
      </c>
      <c r="BC478" t="s">
        <v>258</v>
      </c>
      <c r="BD478" t="s">
        <v>294</v>
      </c>
      <c r="BE478" t="s">
        <v>175</v>
      </c>
      <c r="BF478" s="19">
        <v>207</v>
      </c>
      <c r="BH478" s="19" t="s">
        <v>267</v>
      </c>
      <c r="BJ478" s="2">
        <f t="shared" si="407"/>
        <v>14</v>
      </c>
      <c r="BK478" s="2">
        <f>IF(BF478="","",VLOOKUP(BC478,segéd!O:P,2,FALSE))</f>
        <v>14</v>
      </c>
      <c r="BL478" s="2" t="str">
        <f>IF(BG478="","",VLOOKUP(BC478,segéd!T:U,2,FALSE))</f>
        <v/>
      </c>
      <c r="BP478" s="2"/>
      <c r="BQ478" s="2">
        <v>15</v>
      </c>
      <c r="BR478" s="2"/>
      <c r="BY478" s="2"/>
      <c r="CH478" s="2"/>
      <c r="CP478" s="2"/>
    </row>
    <row r="479" spans="1:103" x14ac:dyDescent="0.3">
      <c r="A479" t="str">
        <f t="shared" si="408"/>
        <v>2143141</v>
      </c>
      <c r="B479" t="str">
        <f t="shared" si="409"/>
        <v>Marketingpszichológia (Tb.-ről web) 16</v>
      </c>
      <c r="C479" t="str">
        <f t="shared" si="359"/>
        <v>2143141</v>
      </c>
      <c r="D479" t="str">
        <f t="shared" si="360"/>
        <v>Marketingpszichológia (Tb.-ről web) 3</v>
      </c>
      <c r="E479" t="str">
        <f t="shared" si="361"/>
        <v>Papp Vanda3141</v>
      </c>
      <c r="F479" s="24" t="str">
        <f t="shared" si="362"/>
        <v>Marketingpszichológia (Tb. 214, Tb.-ről web)</v>
      </c>
      <c r="G479" t="str">
        <f t="shared" si="363"/>
        <v/>
      </c>
      <c r="H479" t="str">
        <f t="shared" si="364"/>
        <v/>
      </c>
      <c r="I479" t="str">
        <f t="shared" si="365"/>
        <v/>
      </c>
      <c r="J479" t="str">
        <f t="shared" si="366"/>
        <v/>
      </c>
      <c r="K479" t="str">
        <f t="shared" si="367"/>
        <v/>
      </c>
      <c r="L479" t="str">
        <f t="shared" si="368"/>
        <v/>
      </c>
      <c r="M479" t="str">
        <f t="shared" si="369"/>
        <v/>
      </c>
      <c r="N479" t="str">
        <f t="shared" si="370"/>
        <v/>
      </c>
      <c r="O479" t="str">
        <f t="shared" si="371"/>
        <v/>
      </c>
      <c r="P479" t="str">
        <f t="shared" si="372"/>
        <v/>
      </c>
      <c r="Q479" t="str">
        <f t="shared" si="373"/>
        <v>3141</v>
      </c>
      <c r="R479" t="str">
        <f t="shared" si="374"/>
        <v/>
      </c>
      <c r="S479" t="str">
        <f t="shared" si="375"/>
        <v/>
      </c>
      <c r="T479" t="str">
        <f t="shared" si="376"/>
        <v/>
      </c>
      <c r="U479" t="str">
        <f t="shared" si="377"/>
        <v/>
      </c>
      <c r="V479" t="str">
        <f t="shared" si="378"/>
        <v/>
      </c>
      <c r="W479" t="str">
        <f t="shared" si="379"/>
        <v/>
      </c>
      <c r="X479" t="str">
        <f t="shared" si="380"/>
        <v/>
      </c>
      <c r="Y479" t="str">
        <f t="shared" si="381"/>
        <v>Marketingpszichológia (214, Tb.-ről web)</v>
      </c>
      <c r="Z479" t="str">
        <f t="shared" si="382"/>
        <v/>
      </c>
      <c r="AA479" t="str">
        <f t="shared" si="383"/>
        <v/>
      </c>
      <c r="AB479" t="str">
        <f t="shared" si="384"/>
        <v/>
      </c>
      <c r="AC479" t="str">
        <f t="shared" si="385"/>
        <v/>
      </c>
      <c r="AD479" t="str">
        <f t="shared" si="386"/>
        <v/>
      </c>
      <c r="AE479" t="str">
        <f t="shared" si="387"/>
        <v/>
      </c>
      <c r="AF479" t="str">
        <f t="shared" si="388"/>
        <v/>
      </c>
      <c r="AG479" t="str">
        <f t="shared" si="389"/>
        <v/>
      </c>
      <c r="AH479" t="str">
        <f t="shared" si="390"/>
        <v/>
      </c>
      <c r="AI479" t="str">
        <f t="shared" si="391"/>
        <v>3141</v>
      </c>
      <c r="AJ479" t="str">
        <f t="shared" si="392"/>
        <v/>
      </c>
      <c r="AK479" t="str">
        <f t="shared" si="393"/>
        <v/>
      </c>
      <c r="AL479" t="str">
        <f t="shared" si="394"/>
        <v/>
      </c>
      <c r="AM479" t="str">
        <f t="shared" si="395"/>
        <v/>
      </c>
      <c r="AN479" t="str">
        <f t="shared" si="396"/>
        <v/>
      </c>
      <c r="AO479" t="str">
        <f t="shared" si="397"/>
        <v/>
      </c>
      <c r="AP479" t="str">
        <f t="shared" si="398"/>
        <v/>
      </c>
      <c r="AQ479" t="str">
        <f t="shared" si="399"/>
        <v/>
      </c>
      <c r="AR479" t="str">
        <f t="shared" si="400"/>
        <v/>
      </c>
      <c r="AS479" t="str">
        <f t="shared" si="401"/>
        <v/>
      </c>
      <c r="AT479" t="str">
        <f t="shared" si="402"/>
        <v/>
      </c>
      <c r="AU479" t="str">
        <f t="shared" si="403"/>
        <v/>
      </c>
      <c r="AV479" t="str">
        <f t="shared" si="404"/>
        <v/>
      </c>
      <c r="AW479" t="str">
        <f t="shared" si="405"/>
        <v/>
      </c>
      <c r="AX479" t="str">
        <f t="shared" si="406"/>
        <v>Marketingpszichológia (214, Tb.-ről web)</v>
      </c>
      <c r="AY479" s="2">
        <v>314</v>
      </c>
      <c r="AZ479" s="2">
        <v>1</v>
      </c>
      <c r="BA479" s="18">
        <f>VLOOKUP(AY479,segéd!$F$9:$G$38,2,FALSE)</f>
        <v>46095</v>
      </c>
      <c r="BB479" s="2" t="str">
        <f>VLOOKUP(AZ479,segéd!$F$1:$G$7,2,FALSE)</f>
        <v>8.00-9.30</v>
      </c>
      <c r="BC479" t="s">
        <v>292</v>
      </c>
      <c r="BD479" t="s">
        <v>433</v>
      </c>
      <c r="BE479" t="s">
        <v>167</v>
      </c>
      <c r="BF479" s="19">
        <v>214</v>
      </c>
      <c r="BG479" s="2">
        <v>214</v>
      </c>
      <c r="BH479" s="19" t="s">
        <v>76</v>
      </c>
      <c r="BI479" s="30" t="s">
        <v>1984</v>
      </c>
      <c r="BJ479" s="2">
        <f t="shared" si="407"/>
        <v>19</v>
      </c>
      <c r="BK479" s="2">
        <f>IF(BF479="","",VLOOKUP(BC479,segéd!O:P,2,FALSE))</f>
        <v>16</v>
      </c>
      <c r="BL479" s="2">
        <f>IF(BG479="","",VLOOKUP(BC479,segéd!T:U,2,FALSE))</f>
        <v>3</v>
      </c>
      <c r="BM479" s="2"/>
      <c r="BN479" s="2"/>
      <c r="BO479" s="2"/>
      <c r="BP479" s="2"/>
      <c r="BQ479" s="2"/>
      <c r="BR479" s="2"/>
      <c r="BS479" s="2"/>
      <c r="BT479" s="2"/>
      <c r="BU479" s="2"/>
      <c r="BW479" s="2">
        <v>13</v>
      </c>
      <c r="BX479" s="2"/>
      <c r="BY479" s="2"/>
      <c r="CA479" s="2"/>
      <c r="CB479" s="2"/>
      <c r="CC479" s="2"/>
      <c r="CD479" s="2"/>
      <c r="CH479" s="2"/>
      <c r="CI479" s="2"/>
      <c r="CK479" s="2"/>
      <c r="CN479" s="2">
        <v>2</v>
      </c>
      <c r="CP479" s="2"/>
      <c r="CR479" s="2"/>
      <c r="CS479" s="2"/>
      <c r="CT479" s="2"/>
      <c r="CU479" s="2"/>
      <c r="CV479" s="2"/>
      <c r="CY479" s="2"/>
    </row>
    <row r="480" spans="1:103" x14ac:dyDescent="0.3">
      <c r="A480" t="str">
        <f t="shared" si="408"/>
        <v>2093141</v>
      </c>
      <c r="B480" t="str">
        <f t="shared" si="409"/>
        <v>Marketingtervezés (web) 40</v>
      </c>
      <c r="C480" t="str">
        <f t="shared" si="359"/>
        <v>3141</v>
      </c>
      <c r="D480" t="str">
        <f t="shared" si="360"/>
        <v xml:space="preserve">Marketingtervezés (web) </v>
      </c>
      <c r="E480" t="str">
        <f t="shared" si="361"/>
        <v>Nagy Róbert3141</v>
      </c>
      <c r="F480" s="24" t="str">
        <f t="shared" si="362"/>
        <v>Marketingtervezés (Bp. 209, web)</v>
      </c>
      <c r="G480" t="str">
        <f t="shared" si="363"/>
        <v/>
      </c>
      <c r="H480" t="str">
        <f t="shared" si="364"/>
        <v/>
      </c>
      <c r="I480" t="str">
        <f t="shared" si="365"/>
        <v/>
      </c>
      <c r="J480" t="str">
        <f t="shared" si="366"/>
        <v/>
      </c>
      <c r="K480" t="str">
        <f t="shared" si="367"/>
        <v/>
      </c>
      <c r="L480" t="str">
        <f t="shared" si="368"/>
        <v/>
      </c>
      <c r="M480" t="str">
        <f t="shared" si="369"/>
        <v/>
      </c>
      <c r="N480" t="str">
        <f t="shared" si="370"/>
        <v/>
      </c>
      <c r="O480" t="str">
        <f t="shared" si="371"/>
        <v/>
      </c>
      <c r="P480" t="str">
        <f t="shared" si="372"/>
        <v/>
      </c>
      <c r="Q480" t="str">
        <f t="shared" si="373"/>
        <v/>
      </c>
      <c r="R480" t="str">
        <f t="shared" si="374"/>
        <v/>
      </c>
      <c r="S480" t="str">
        <f t="shared" si="375"/>
        <v/>
      </c>
      <c r="T480" t="str">
        <f t="shared" si="376"/>
        <v>3141</v>
      </c>
      <c r="U480" t="str">
        <f t="shared" si="377"/>
        <v>3141</v>
      </c>
      <c r="V480" t="str">
        <f t="shared" si="378"/>
        <v>3141</v>
      </c>
      <c r="W480" t="str">
        <f t="shared" si="379"/>
        <v>3141</v>
      </c>
      <c r="X480" t="str">
        <f t="shared" si="380"/>
        <v>3141</v>
      </c>
      <c r="Y480" t="str">
        <f t="shared" si="381"/>
        <v>Marketingtervezés (209, web)</v>
      </c>
      <c r="Z480" t="str">
        <f t="shared" si="382"/>
        <v/>
      </c>
      <c r="AA480" t="str">
        <f t="shared" si="383"/>
        <v/>
      </c>
      <c r="AB480" t="str">
        <f t="shared" si="384"/>
        <v/>
      </c>
      <c r="AC480" t="str">
        <f t="shared" si="385"/>
        <v/>
      </c>
      <c r="AD480" t="str">
        <f t="shared" si="386"/>
        <v/>
      </c>
      <c r="AE480" t="str">
        <f t="shared" si="387"/>
        <v/>
      </c>
      <c r="AF480" t="str">
        <f t="shared" si="388"/>
        <v/>
      </c>
      <c r="AG480" t="str">
        <f t="shared" si="389"/>
        <v/>
      </c>
      <c r="AH480" t="str">
        <f t="shared" si="390"/>
        <v/>
      </c>
      <c r="AI480" t="str">
        <f t="shared" si="391"/>
        <v/>
      </c>
      <c r="AJ480" t="str">
        <f t="shared" si="392"/>
        <v/>
      </c>
      <c r="AK480" t="str">
        <f t="shared" si="393"/>
        <v/>
      </c>
      <c r="AL480" t="str">
        <f t="shared" si="394"/>
        <v/>
      </c>
      <c r="AM480" t="str">
        <f t="shared" si="395"/>
        <v/>
      </c>
      <c r="AN480" t="str">
        <f t="shared" si="396"/>
        <v/>
      </c>
      <c r="AO480" t="str">
        <f t="shared" si="397"/>
        <v/>
      </c>
      <c r="AP480" t="str">
        <f t="shared" si="398"/>
        <v/>
      </c>
      <c r="AQ480" t="str">
        <f t="shared" si="399"/>
        <v/>
      </c>
      <c r="AR480" t="str">
        <f t="shared" si="400"/>
        <v/>
      </c>
      <c r="AS480" t="str">
        <f t="shared" si="401"/>
        <v/>
      </c>
      <c r="AT480" t="str">
        <f t="shared" si="402"/>
        <v/>
      </c>
      <c r="AU480" t="str">
        <f t="shared" si="403"/>
        <v/>
      </c>
      <c r="AV480" t="str">
        <f t="shared" si="404"/>
        <v/>
      </c>
      <c r="AW480" t="str">
        <f t="shared" si="405"/>
        <v/>
      </c>
      <c r="AX480" t="str">
        <f t="shared" si="406"/>
        <v>Marketingtervezés (, web)</v>
      </c>
      <c r="AY480" s="2">
        <v>314</v>
      </c>
      <c r="AZ480" s="2">
        <v>1</v>
      </c>
      <c r="BA480" s="18">
        <f>VLOOKUP(AY480,segéd!$F$9:$G$38,2,FALSE)</f>
        <v>46095</v>
      </c>
      <c r="BB480" s="2" t="str">
        <f>VLOOKUP(AZ480,segéd!$F$1:$G$7,2,FALSE)</f>
        <v>8.00-9.30</v>
      </c>
      <c r="BC480" t="s">
        <v>172</v>
      </c>
      <c r="BD480" t="s">
        <v>430</v>
      </c>
      <c r="BE480" t="s">
        <v>165</v>
      </c>
      <c r="BF480" s="19">
        <v>209</v>
      </c>
      <c r="BH480" s="19" t="s">
        <v>66</v>
      </c>
      <c r="BI480" s="30" t="s">
        <v>2003</v>
      </c>
      <c r="BJ480" s="2">
        <f t="shared" si="407"/>
        <v>40</v>
      </c>
      <c r="BK480" s="2">
        <f>IF(BF480="","",VLOOKUP(BC480,segéd!O:P,2,FALSE))</f>
        <v>40</v>
      </c>
      <c r="BL480" s="2" t="str">
        <f>IF(BG480="","",VLOOKUP(BC480,segéd!T:U,2,FALSE))</f>
        <v/>
      </c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>
        <v>12</v>
      </c>
      <c r="CA480" s="2">
        <v>7</v>
      </c>
      <c r="CB480" s="2">
        <v>5</v>
      </c>
      <c r="CC480" s="2">
        <v>8</v>
      </c>
      <c r="CD480" s="2">
        <v>3</v>
      </c>
      <c r="CE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Y480" s="2"/>
    </row>
    <row r="481" spans="1:106" x14ac:dyDescent="0.3">
      <c r="A481" t="str">
        <f t="shared" si="408"/>
        <v>3141</v>
      </c>
      <c r="B481" t="str">
        <f t="shared" si="409"/>
        <v xml:space="preserve">Matematika II. (web) </v>
      </c>
      <c r="C481" t="str">
        <f t="shared" si="359"/>
        <v>5013141</v>
      </c>
      <c r="D481" t="str">
        <f t="shared" si="360"/>
        <v>Matematika II. (web) 111</v>
      </c>
      <c r="E481" t="str">
        <f t="shared" si="361"/>
        <v>Brunner Zsuzsanna3141</v>
      </c>
      <c r="F481" s="24" t="str">
        <f t="shared" si="362"/>
        <v>Matematika II. (Tb. 501, web)</v>
      </c>
      <c r="G481" t="str">
        <f t="shared" si="363"/>
        <v/>
      </c>
      <c r="H481" t="str">
        <f t="shared" si="364"/>
        <v/>
      </c>
      <c r="I481" t="str">
        <f t="shared" si="365"/>
        <v/>
      </c>
      <c r="J481" t="str">
        <f t="shared" si="366"/>
        <v/>
      </c>
      <c r="K481" t="str">
        <f t="shared" si="367"/>
        <v/>
      </c>
      <c r="L481" t="str">
        <f t="shared" si="368"/>
        <v/>
      </c>
      <c r="M481" t="str">
        <f t="shared" si="369"/>
        <v/>
      </c>
      <c r="N481" t="str">
        <f t="shared" si="370"/>
        <v/>
      </c>
      <c r="O481" t="str">
        <f t="shared" si="371"/>
        <v/>
      </c>
      <c r="P481" t="str">
        <f t="shared" si="372"/>
        <v/>
      </c>
      <c r="Q481" t="str">
        <f t="shared" si="373"/>
        <v/>
      </c>
      <c r="R481" t="str">
        <f t="shared" si="374"/>
        <v/>
      </c>
      <c r="S481" t="str">
        <f t="shared" si="375"/>
        <v/>
      </c>
      <c r="T481" t="str">
        <f t="shared" si="376"/>
        <v/>
      </c>
      <c r="U481" t="str">
        <f t="shared" si="377"/>
        <v/>
      </c>
      <c r="V481" t="str">
        <f t="shared" si="378"/>
        <v/>
      </c>
      <c r="W481" t="str">
        <f t="shared" si="379"/>
        <v/>
      </c>
      <c r="X481" t="str">
        <f t="shared" si="380"/>
        <v/>
      </c>
      <c r="Y481" t="str">
        <f t="shared" si="381"/>
        <v>Matematika II. (, web)</v>
      </c>
      <c r="Z481" t="str">
        <f t="shared" si="382"/>
        <v/>
      </c>
      <c r="AA481" t="str">
        <f t="shared" si="383"/>
        <v/>
      </c>
      <c r="AB481" t="str">
        <f t="shared" si="384"/>
        <v>3141</v>
      </c>
      <c r="AC481" t="str">
        <f t="shared" si="385"/>
        <v>3141</v>
      </c>
      <c r="AD481" t="str">
        <f t="shared" si="386"/>
        <v/>
      </c>
      <c r="AE481" t="str">
        <f t="shared" si="387"/>
        <v/>
      </c>
      <c r="AF481" t="str">
        <f t="shared" si="388"/>
        <v/>
      </c>
      <c r="AG481" t="str">
        <f t="shared" si="389"/>
        <v/>
      </c>
      <c r="AH481" t="str">
        <f t="shared" si="390"/>
        <v/>
      </c>
      <c r="AI481" t="str">
        <f t="shared" si="391"/>
        <v/>
      </c>
      <c r="AJ481" t="str">
        <f t="shared" si="392"/>
        <v/>
      </c>
      <c r="AK481" t="str">
        <f t="shared" si="393"/>
        <v/>
      </c>
      <c r="AL481" t="str">
        <f t="shared" si="394"/>
        <v/>
      </c>
      <c r="AM481" t="str">
        <f t="shared" si="395"/>
        <v/>
      </c>
      <c r="AN481" t="str">
        <f t="shared" si="396"/>
        <v/>
      </c>
      <c r="AO481" t="str">
        <f t="shared" si="397"/>
        <v/>
      </c>
      <c r="AP481" t="str">
        <f t="shared" si="398"/>
        <v/>
      </c>
      <c r="AQ481" t="str">
        <f t="shared" si="399"/>
        <v/>
      </c>
      <c r="AR481" t="str">
        <f t="shared" si="400"/>
        <v/>
      </c>
      <c r="AS481" t="str">
        <f t="shared" si="401"/>
        <v/>
      </c>
      <c r="AT481" t="str">
        <f t="shared" si="402"/>
        <v/>
      </c>
      <c r="AU481" t="str">
        <f t="shared" si="403"/>
        <v/>
      </c>
      <c r="AV481" t="str">
        <f t="shared" si="404"/>
        <v/>
      </c>
      <c r="AW481" t="str">
        <f t="shared" si="405"/>
        <v/>
      </c>
      <c r="AX481" t="str">
        <f t="shared" si="406"/>
        <v>Matematika II. (501, web)</v>
      </c>
      <c r="AY481" s="2">
        <v>314</v>
      </c>
      <c r="AZ481" s="2">
        <v>1</v>
      </c>
      <c r="BA481" s="18">
        <f>VLOOKUP(AY481,segéd!$F$9:$G$38,2,FALSE)</f>
        <v>46095</v>
      </c>
      <c r="BB481" s="2" t="str">
        <f>VLOOKUP(AZ481,segéd!$F$1:$G$7,2,FALSE)</f>
        <v>8.00-9.30</v>
      </c>
      <c r="BC481" t="s">
        <v>77</v>
      </c>
      <c r="BD481" s="20" t="s">
        <v>20</v>
      </c>
      <c r="BE481" t="s">
        <v>164</v>
      </c>
      <c r="BG481" s="2">
        <v>501</v>
      </c>
      <c r="BH481" s="2" t="s">
        <v>66</v>
      </c>
      <c r="BI481" s="30" t="s">
        <v>1938</v>
      </c>
      <c r="BJ481" s="2">
        <f t="shared" si="407"/>
        <v>111</v>
      </c>
      <c r="BK481" s="2" t="str">
        <f>IF(BF481="","",VLOOKUP(BC481,segéd!O:P,2,FALSE))</f>
        <v/>
      </c>
      <c r="BL481" s="2">
        <f>IF(BG481="","",VLOOKUP(BC481,segéd!T:U,2,FALSE))</f>
        <v>111</v>
      </c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G481" s="2">
        <v>59</v>
      </c>
      <c r="CH481" s="2">
        <v>57</v>
      </c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Y481" s="2"/>
    </row>
    <row r="482" spans="1:106" x14ac:dyDescent="0.3">
      <c r="A482" t="str">
        <f t="shared" si="408"/>
        <v>3141</v>
      </c>
      <c r="B482" t="str">
        <f t="shared" si="409"/>
        <v xml:space="preserve">Minőségmenedzser feladatai (web) </v>
      </c>
      <c r="C482" t="str">
        <f t="shared" si="359"/>
        <v>4033141</v>
      </c>
      <c r="D482" t="str">
        <f t="shared" si="360"/>
        <v>Minőségmenedzser feladatai (web) 10</v>
      </c>
      <c r="E482" t="str">
        <f t="shared" si="361"/>
        <v>Szamosi Barna3141</v>
      </c>
      <c r="F482" s="24" t="str">
        <f t="shared" si="362"/>
        <v>Minőségmenedzser feladatai (Tb. 403, web)</v>
      </c>
      <c r="G482" t="str">
        <f t="shared" si="363"/>
        <v/>
      </c>
      <c r="H482" t="str">
        <f t="shared" si="364"/>
        <v/>
      </c>
      <c r="I482" t="str">
        <f t="shared" si="365"/>
        <v/>
      </c>
      <c r="J482" t="str">
        <f t="shared" si="366"/>
        <v/>
      </c>
      <c r="K482" t="str">
        <f t="shared" si="367"/>
        <v/>
      </c>
      <c r="L482" t="str">
        <f t="shared" si="368"/>
        <v/>
      </c>
      <c r="M482" t="str">
        <f t="shared" si="369"/>
        <v/>
      </c>
      <c r="N482" t="str">
        <f t="shared" si="370"/>
        <v/>
      </c>
      <c r="O482" t="str">
        <f t="shared" si="371"/>
        <v/>
      </c>
      <c r="P482" t="str">
        <f t="shared" si="372"/>
        <v/>
      </c>
      <c r="Q482" t="str">
        <f t="shared" si="373"/>
        <v/>
      </c>
      <c r="R482" t="str">
        <f t="shared" si="374"/>
        <v/>
      </c>
      <c r="S482" t="str">
        <f t="shared" si="375"/>
        <v/>
      </c>
      <c r="T482" t="str">
        <f t="shared" si="376"/>
        <v/>
      </c>
      <c r="U482" t="str">
        <f t="shared" si="377"/>
        <v/>
      </c>
      <c r="V482" t="str">
        <f t="shared" si="378"/>
        <v/>
      </c>
      <c r="W482" t="str">
        <f t="shared" si="379"/>
        <v/>
      </c>
      <c r="X482" t="str">
        <f t="shared" si="380"/>
        <v/>
      </c>
      <c r="Y482" t="str">
        <f t="shared" si="381"/>
        <v>Minőségmenedzser feladatai (, web)</v>
      </c>
      <c r="Z482" t="str">
        <f t="shared" si="382"/>
        <v/>
      </c>
      <c r="AA482" t="str">
        <f t="shared" si="383"/>
        <v/>
      </c>
      <c r="AB482" t="str">
        <f t="shared" si="384"/>
        <v/>
      </c>
      <c r="AC482" t="str">
        <f t="shared" si="385"/>
        <v/>
      </c>
      <c r="AD482" t="str">
        <f t="shared" si="386"/>
        <v/>
      </c>
      <c r="AE482" t="str">
        <f t="shared" si="387"/>
        <v/>
      </c>
      <c r="AF482" t="str">
        <f t="shared" si="388"/>
        <v/>
      </c>
      <c r="AG482" t="str">
        <f t="shared" si="389"/>
        <v/>
      </c>
      <c r="AH482" t="str">
        <f t="shared" si="390"/>
        <v/>
      </c>
      <c r="AI482" t="str">
        <f t="shared" si="391"/>
        <v/>
      </c>
      <c r="AJ482" t="str">
        <f t="shared" si="392"/>
        <v/>
      </c>
      <c r="AK482" t="str">
        <f t="shared" si="393"/>
        <v/>
      </c>
      <c r="AL482" t="str">
        <f t="shared" si="394"/>
        <v/>
      </c>
      <c r="AM482" t="str">
        <f t="shared" si="395"/>
        <v/>
      </c>
      <c r="AN482" t="str">
        <f t="shared" si="396"/>
        <v/>
      </c>
      <c r="AO482" t="str">
        <f t="shared" si="397"/>
        <v/>
      </c>
      <c r="AP482" t="str">
        <f t="shared" si="398"/>
        <v/>
      </c>
      <c r="AQ482" t="str">
        <f t="shared" si="399"/>
        <v/>
      </c>
      <c r="AR482" t="str">
        <f t="shared" si="400"/>
        <v/>
      </c>
      <c r="AS482" t="str">
        <f t="shared" si="401"/>
        <v/>
      </c>
      <c r="AT482" t="str">
        <f t="shared" si="402"/>
        <v>3141</v>
      </c>
      <c r="AU482" t="str">
        <f t="shared" si="403"/>
        <v/>
      </c>
      <c r="AV482" t="str">
        <f t="shared" si="404"/>
        <v/>
      </c>
      <c r="AW482" t="str">
        <f t="shared" si="405"/>
        <v/>
      </c>
      <c r="AX482" t="str">
        <f t="shared" si="406"/>
        <v>Minőségmenedzser feladatai (403, web)</v>
      </c>
      <c r="AY482" s="2">
        <v>314</v>
      </c>
      <c r="AZ482" s="2">
        <v>1</v>
      </c>
      <c r="BA482" s="18">
        <f>VLOOKUP(AY482,segéd!$F$9:$G$38,2,FALSE)</f>
        <v>46095</v>
      </c>
      <c r="BB482" s="2" t="str">
        <f>VLOOKUP(AZ482,segéd!$F$1:$G$7,2,FALSE)</f>
        <v>8.00-9.30</v>
      </c>
      <c r="BC482" t="s">
        <v>401</v>
      </c>
      <c r="BD482" s="20" t="s">
        <v>304</v>
      </c>
      <c r="BE482" t="s">
        <v>164</v>
      </c>
      <c r="BG482" s="2">
        <v>403</v>
      </c>
      <c r="BH482" s="2" t="s">
        <v>66</v>
      </c>
      <c r="BI482" s="30" t="s">
        <v>1985</v>
      </c>
      <c r="BJ482" s="2">
        <f t="shared" si="407"/>
        <v>10</v>
      </c>
      <c r="BK482" s="2" t="str">
        <f>IF(BF482="","",VLOOKUP(BC482,segéd!O:P,2,FALSE))</f>
        <v/>
      </c>
      <c r="BL482" s="2">
        <f>IF(BG482="","",VLOOKUP(BC482,segéd!T:U,2,FALSE))</f>
        <v>10</v>
      </c>
      <c r="BM482" s="2"/>
      <c r="BN482" s="2"/>
      <c r="BO482" s="2"/>
      <c r="BP482" s="2"/>
      <c r="BQ482" s="2"/>
      <c r="BR482" s="2"/>
      <c r="BS482" s="2"/>
      <c r="BT482" s="2"/>
      <c r="BU482" s="2"/>
      <c r="CA482" s="2"/>
      <c r="CD482" s="2"/>
      <c r="CE482" s="2"/>
      <c r="CF482" s="19"/>
      <c r="CG482" s="2"/>
      <c r="CH482" s="2"/>
      <c r="CI482" s="2"/>
      <c r="CP482" s="2"/>
      <c r="CQ482" s="2"/>
      <c r="CR482" s="2"/>
      <c r="CS482" s="2"/>
      <c r="CU482" s="2"/>
      <c r="CV482" s="2"/>
      <c r="CY482" s="19">
        <v>13</v>
      </c>
    </row>
    <row r="483" spans="1:106" x14ac:dyDescent="0.3">
      <c r="A483" t="str">
        <f t="shared" si="408"/>
        <v>3141</v>
      </c>
      <c r="B483" t="str">
        <f t="shared" si="409"/>
        <v xml:space="preserve">Mobil robotika és robot biztonságt. (web) </v>
      </c>
      <c r="C483" t="str">
        <f t="shared" si="359"/>
        <v>2153141</v>
      </c>
      <c r="D483" t="str">
        <f t="shared" si="360"/>
        <v>Mobil robotika és robot biztonságt. (web) 34</v>
      </c>
      <c r="E483" t="str">
        <f t="shared" si="361"/>
        <v>Szilágyi Zoltán3141</v>
      </c>
      <c r="F483" s="24" t="str">
        <f t="shared" si="362"/>
        <v>Mobil robotika és robot biztonságt. (Tb. 215, web)</v>
      </c>
      <c r="G483" t="str">
        <f t="shared" si="363"/>
        <v/>
      </c>
      <c r="H483" t="str">
        <f t="shared" si="364"/>
        <v/>
      </c>
      <c r="I483" t="str">
        <f t="shared" si="365"/>
        <v/>
      </c>
      <c r="J483" t="str">
        <f t="shared" si="366"/>
        <v/>
      </c>
      <c r="K483" t="str">
        <f t="shared" si="367"/>
        <v/>
      </c>
      <c r="L483" t="str">
        <f t="shared" si="368"/>
        <v/>
      </c>
      <c r="M483" t="str">
        <f t="shared" si="369"/>
        <v/>
      </c>
      <c r="N483" t="str">
        <f t="shared" si="370"/>
        <v/>
      </c>
      <c r="O483" t="str">
        <f t="shared" si="371"/>
        <v/>
      </c>
      <c r="P483" t="str">
        <f t="shared" si="372"/>
        <v/>
      </c>
      <c r="Q483" t="str">
        <f t="shared" si="373"/>
        <v/>
      </c>
      <c r="R483" t="str">
        <f t="shared" si="374"/>
        <v/>
      </c>
      <c r="S483" t="str">
        <f t="shared" si="375"/>
        <v/>
      </c>
      <c r="T483" t="str">
        <f t="shared" si="376"/>
        <v/>
      </c>
      <c r="U483" t="str">
        <f t="shared" si="377"/>
        <v/>
      </c>
      <c r="V483" t="str">
        <f t="shared" si="378"/>
        <v/>
      </c>
      <c r="W483" t="str">
        <f t="shared" si="379"/>
        <v/>
      </c>
      <c r="X483" t="str">
        <f t="shared" si="380"/>
        <v/>
      </c>
      <c r="Y483" t="str">
        <f t="shared" si="381"/>
        <v>Mobil robotika és robot biztonságt. (, web)</v>
      </c>
      <c r="Z483" t="str">
        <f t="shared" si="382"/>
        <v/>
      </c>
      <c r="AA483" t="str">
        <f t="shared" si="383"/>
        <v/>
      </c>
      <c r="AB483" t="str">
        <f t="shared" si="384"/>
        <v/>
      </c>
      <c r="AC483" t="str">
        <f t="shared" si="385"/>
        <v/>
      </c>
      <c r="AD483" t="str">
        <f t="shared" si="386"/>
        <v/>
      </c>
      <c r="AE483" t="str">
        <f t="shared" si="387"/>
        <v/>
      </c>
      <c r="AF483" t="str">
        <f t="shared" si="388"/>
        <v/>
      </c>
      <c r="AG483" t="str">
        <f t="shared" si="389"/>
        <v/>
      </c>
      <c r="AH483" t="str">
        <f t="shared" si="390"/>
        <v/>
      </c>
      <c r="AI483" t="str">
        <f t="shared" si="391"/>
        <v/>
      </c>
      <c r="AJ483" t="str">
        <f t="shared" si="392"/>
        <v/>
      </c>
      <c r="AK483" t="str">
        <f t="shared" si="393"/>
        <v/>
      </c>
      <c r="AL483" t="str">
        <f t="shared" si="394"/>
        <v/>
      </c>
      <c r="AM483" t="str">
        <f t="shared" si="395"/>
        <v/>
      </c>
      <c r="AN483" t="str">
        <f t="shared" si="396"/>
        <v/>
      </c>
      <c r="AO483" t="str">
        <f t="shared" si="397"/>
        <v/>
      </c>
      <c r="AP483" t="str">
        <f t="shared" si="398"/>
        <v/>
      </c>
      <c r="AQ483" t="str">
        <f t="shared" si="399"/>
        <v/>
      </c>
      <c r="AR483" t="str">
        <f t="shared" si="400"/>
        <v/>
      </c>
      <c r="AS483" t="str">
        <f t="shared" si="401"/>
        <v/>
      </c>
      <c r="AT483" t="str">
        <f t="shared" si="402"/>
        <v/>
      </c>
      <c r="AU483" t="str">
        <f t="shared" si="403"/>
        <v/>
      </c>
      <c r="AV483" t="str">
        <f t="shared" si="404"/>
        <v/>
      </c>
      <c r="AW483" t="str">
        <f t="shared" si="405"/>
        <v>3141</v>
      </c>
      <c r="AX483" t="str">
        <f t="shared" si="406"/>
        <v>Mobil robotika és robot biztonságt. (215, web)</v>
      </c>
      <c r="AY483" s="2">
        <v>314</v>
      </c>
      <c r="AZ483" s="2">
        <v>1</v>
      </c>
      <c r="BA483" s="18">
        <f>VLOOKUP(AY483,segéd!$F$9:$G$38,2,FALSE)</f>
        <v>46095</v>
      </c>
      <c r="BB483" s="2" t="str">
        <f>VLOOKUP(AZ483,segéd!$F$1:$G$7,2,FALSE)</f>
        <v>8.00-9.30</v>
      </c>
      <c r="BC483" t="s">
        <v>405</v>
      </c>
      <c r="BD483" t="s">
        <v>179</v>
      </c>
      <c r="BE483" t="s">
        <v>164</v>
      </c>
      <c r="BG483" s="2">
        <v>215</v>
      </c>
      <c r="BH483" s="2" t="s">
        <v>66</v>
      </c>
      <c r="BI483" s="30" t="s">
        <v>1940</v>
      </c>
      <c r="BJ483" s="2">
        <f t="shared" si="407"/>
        <v>34</v>
      </c>
      <c r="BK483" s="2" t="str">
        <f>IF(BF483="","",VLOOKUP(BC483,segéd!O:P,2,FALSE))</f>
        <v/>
      </c>
      <c r="BL483" s="2">
        <f>IF(BG483="","",VLOOKUP(BC483,segéd!T:U,2,FALSE))</f>
        <v>34</v>
      </c>
      <c r="BM483" s="2"/>
      <c r="BN483" s="2"/>
      <c r="BO483" s="2"/>
      <c r="BP483" s="2"/>
      <c r="BQ483" s="2"/>
      <c r="BR483" s="2"/>
      <c r="BS483" s="2"/>
      <c r="BT483" s="2"/>
      <c r="BU483" s="2"/>
      <c r="CA483" s="2"/>
      <c r="CD483" s="2"/>
      <c r="CE483" s="2"/>
      <c r="CF483" s="19"/>
      <c r="CG483" s="2"/>
      <c r="CP483" s="2"/>
      <c r="CQ483" s="2"/>
      <c r="CR483" s="2"/>
      <c r="CS483" s="2"/>
      <c r="CU483" s="2"/>
      <c r="CV483" s="2"/>
      <c r="DA483" s="19"/>
      <c r="DB483" s="2">
        <v>34</v>
      </c>
    </row>
    <row r="484" spans="1:106" x14ac:dyDescent="0.3">
      <c r="A484" t="str">
        <f t="shared" si="408"/>
        <v>2173141</v>
      </c>
      <c r="B484" t="str">
        <f t="shared" si="409"/>
        <v>Munkaerőpiaci technikák (Bp.-ről web) 5</v>
      </c>
      <c r="C484" t="str">
        <f t="shared" si="359"/>
        <v>4043141</v>
      </c>
      <c r="D484" t="str">
        <f t="shared" si="360"/>
        <v>Munkaerőpiaci technikák (Bp.-ről web) 11</v>
      </c>
      <c r="E484" t="str">
        <f t="shared" si="361"/>
        <v>Gyalogos Norbert3141</v>
      </c>
      <c r="F484" s="24" t="str">
        <f t="shared" si="362"/>
        <v>Munkaerőpiaci technikák (Bp. 217, Bp.-ről web)</v>
      </c>
      <c r="G484" t="str">
        <f t="shared" si="363"/>
        <v/>
      </c>
      <c r="H484" t="str">
        <f t="shared" si="364"/>
        <v/>
      </c>
      <c r="I484" t="str">
        <f t="shared" si="365"/>
        <v>3141</v>
      </c>
      <c r="J484" t="str">
        <f t="shared" si="366"/>
        <v/>
      </c>
      <c r="K484" t="str">
        <f t="shared" si="367"/>
        <v/>
      </c>
      <c r="L484" t="str">
        <f t="shared" si="368"/>
        <v/>
      </c>
      <c r="M484" t="str">
        <f t="shared" si="369"/>
        <v/>
      </c>
      <c r="N484" t="str">
        <f t="shared" si="370"/>
        <v/>
      </c>
      <c r="O484" t="str">
        <f t="shared" si="371"/>
        <v/>
      </c>
      <c r="P484" t="str">
        <f t="shared" si="372"/>
        <v/>
      </c>
      <c r="Q484" t="str">
        <f t="shared" si="373"/>
        <v/>
      </c>
      <c r="R484" t="str">
        <f t="shared" si="374"/>
        <v/>
      </c>
      <c r="S484" t="str">
        <f t="shared" si="375"/>
        <v/>
      </c>
      <c r="T484" t="str">
        <f t="shared" si="376"/>
        <v/>
      </c>
      <c r="U484" t="str">
        <f t="shared" si="377"/>
        <v/>
      </c>
      <c r="V484" t="str">
        <f t="shared" si="378"/>
        <v/>
      </c>
      <c r="W484" t="str">
        <f t="shared" si="379"/>
        <v/>
      </c>
      <c r="X484" t="str">
        <f t="shared" si="380"/>
        <v/>
      </c>
      <c r="Y484" t="str">
        <f t="shared" si="381"/>
        <v>Munkaerőpiaci technikák (217, Bp.-ről web)</v>
      </c>
      <c r="Z484" t="str">
        <f t="shared" si="382"/>
        <v/>
      </c>
      <c r="AA484" t="str">
        <f t="shared" si="383"/>
        <v>3141</v>
      </c>
      <c r="AB484" t="str">
        <f t="shared" si="384"/>
        <v/>
      </c>
      <c r="AC484" t="str">
        <f t="shared" si="385"/>
        <v/>
      </c>
      <c r="AD484" t="str">
        <f t="shared" si="386"/>
        <v/>
      </c>
      <c r="AE484" t="str">
        <f t="shared" si="387"/>
        <v/>
      </c>
      <c r="AF484" t="str">
        <f t="shared" si="388"/>
        <v/>
      </c>
      <c r="AG484" t="str">
        <f t="shared" si="389"/>
        <v/>
      </c>
      <c r="AH484" t="str">
        <f t="shared" si="390"/>
        <v/>
      </c>
      <c r="AI484" t="str">
        <f t="shared" si="391"/>
        <v/>
      </c>
      <c r="AJ484" t="str">
        <f t="shared" si="392"/>
        <v/>
      </c>
      <c r="AK484" t="str">
        <f t="shared" si="393"/>
        <v/>
      </c>
      <c r="AL484" t="str">
        <f t="shared" si="394"/>
        <v/>
      </c>
      <c r="AM484" t="str">
        <f t="shared" si="395"/>
        <v/>
      </c>
      <c r="AN484" t="str">
        <f t="shared" si="396"/>
        <v/>
      </c>
      <c r="AO484" t="str">
        <f t="shared" si="397"/>
        <v/>
      </c>
      <c r="AP484" t="str">
        <f t="shared" si="398"/>
        <v/>
      </c>
      <c r="AQ484" t="str">
        <f t="shared" si="399"/>
        <v/>
      </c>
      <c r="AR484" t="str">
        <f t="shared" si="400"/>
        <v/>
      </c>
      <c r="AS484" t="str">
        <f t="shared" si="401"/>
        <v/>
      </c>
      <c r="AT484" t="str">
        <f t="shared" si="402"/>
        <v/>
      </c>
      <c r="AU484" t="str">
        <f t="shared" si="403"/>
        <v/>
      </c>
      <c r="AV484" t="str">
        <f t="shared" si="404"/>
        <v/>
      </c>
      <c r="AW484" t="str">
        <f t="shared" si="405"/>
        <v/>
      </c>
      <c r="AX484" t="str">
        <f t="shared" si="406"/>
        <v>Munkaerőpiaci technikák (404, Bp.-ről web)</v>
      </c>
      <c r="AY484" s="2">
        <v>314</v>
      </c>
      <c r="AZ484" s="2">
        <v>1</v>
      </c>
      <c r="BA484" s="18">
        <f>VLOOKUP(AY484,segéd!$F$9:$G$38,2,FALSE)</f>
        <v>46095</v>
      </c>
      <c r="BB484" s="2" t="str">
        <f>VLOOKUP(AZ484,segéd!$F$1:$G$7,2,FALSE)</f>
        <v>8.00-9.30</v>
      </c>
      <c r="BC484" t="s">
        <v>410</v>
      </c>
      <c r="BD484" t="s">
        <v>432</v>
      </c>
      <c r="BE484" t="s">
        <v>411</v>
      </c>
      <c r="BF484" s="19">
        <v>217</v>
      </c>
      <c r="BG484" s="2">
        <v>404</v>
      </c>
      <c r="BH484" s="19" t="s">
        <v>75</v>
      </c>
      <c r="BI484" s="30" t="s">
        <v>2019</v>
      </c>
      <c r="BJ484" s="2">
        <f t="shared" si="407"/>
        <v>16</v>
      </c>
      <c r="BK484" s="2">
        <f>IF(BF484="","",VLOOKUP(BC484,segéd!O:P,2,FALSE))</f>
        <v>5</v>
      </c>
      <c r="BL484" s="2">
        <f>IF(BG484="","",VLOOKUP(BC484,segéd!T:U,2,FALSE))</f>
        <v>11</v>
      </c>
      <c r="BM484" s="2"/>
      <c r="BN484" s="2"/>
      <c r="BO484" s="2">
        <v>13</v>
      </c>
      <c r="BP484" s="2"/>
      <c r="BQ484" s="2"/>
      <c r="BR484" s="2"/>
      <c r="BS484" s="2"/>
      <c r="BT484" s="2"/>
      <c r="BU484" s="2"/>
      <c r="BW484" s="2"/>
      <c r="BX484" s="2"/>
      <c r="BY484" s="2"/>
      <c r="CA484" s="2"/>
      <c r="CB484" s="2"/>
      <c r="CC484" s="2"/>
      <c r="CD484" s="2"/>
      <c r="CE484" s="2"/>
      <c r="CF484" s="2">
        <v>19</v>
      </c>
      <c r="CG484" s="2"/>
      <c r="CH484" s="2"/>
      <c r="CI484" s="2"/>
      <c r="CK484" s="2"/>
      <c r="CN484" s="2"/>
      <c r="CP484" s="2"/>
      <c r="CR484" s="2"/>
      <c r="CS484" s="2"/>
      <c r="CT484" s="2"/>
      <c r="CU484" s="2"/>
      <c r="CV484" s="2"/>
      <c r="CY484" s="2"/>
    </row>
    <row r="485" spans="1:106" x14ac:dyDescent="0.3">
      <c r="A485" t="str">
        <f t="shared" si="408"/>
        <v>3141</v>
      </c>
      <c r="B485" t="str">
        <f t="shared" si="409"/>
        <v xml:space="preserve">Műszaki diagnosztika I. (web) </v>
      </c>
      <c r="C485" t="str">
        <f t="shared" si="359"/>
        <v>63141</v>
      </c>
      <c r="D485" t="str">
        <f t="shared" si="360"/>
        <v>Műszaki diagnosztika I. (web) 6</v>
      </c>
      <c r="E485" t="str">
        <f t="shared" si="361"/>
        <v>Janóczki Mihály3141</v>
      </c>
      <c r="F485" s="24" t="str">
        <f t="shared" si="362"/>
        <v>Műszaki diagnosztika I. (Tb. 6, web)</v>
      </c>
      <c r="G485" t="str">
        <f t="shared" si="363"/>
        <v/>
      </c>
      <c r="H485" t="str">
        <f t="shared" si="364"/>
        <v/>
      </c>
      <c r="I485" t="str">
        <f t="shared" si="365"/>
        <v/>
      </c>
      <c r="J485" t="str">
        <f t="shared" si="366"/>
        <v/>
      </c>
      <c r="K485" t="str">
        <f t="shared" si="367"/>
        <v/>
      </c>
      <c r="L485" t="str">
        <f t="shared" si="368"/>
        <v/>
      </c>
      <c r="M485" t="str">
        <f t="shared" si="369"/>
        <v/>
      </c>
      <c r="N485" t="str">
        <f t="shared" si="370"/>
        <v/>
      </c>
      <c r="O485" t="str">
        <f t="shared" si="371"/>
        <v/>
      </c>
      <c r="P485" t="str">
        <f t="shared" si="372"/>
        <v/>
      </c>
      <c r="Q485" t="str">
        <f t="shared" si="373"/>
        <v/>
      </c>
      <c r="R485" t="str">
        <f t="shared" si="374"/>
        <v/>
      </c>
      <c r="S485" t="str">
        <f t="shared" si="375"/>
        <v/>
      </c>
      <c r="T485" t="str">
        <f t="shared" si="376"/>
        <v/>
      </c>
      <c r="U485" t="str">
        <f t="shared" si="377"/>
        <v/>
      </c>
      <c r="V485" t="str">
        <f t="shared" si="378"/>
        <v/>
      </c>
      <c r="W485" t="str">
        <f t="shared" si="379"/>
        <v/>
      </c>
      <c r="X485" t="str">
        <f t="shared" si="380"/>
        <v/>
      </c>
      <c r="Y485" t="str">
        <f t="shared" si="381"/>
        <v>Műszaki diagnosztika I. (, web)</v>
      </c>
      <c r="Z485" t="str">
        <f t="shared" si="382"/>
        <v/>
      </c>
      <c r="AA485" t="str">
        <f t="shared" si="383"/>
        <v/>
      </c>
      <c r="AB485" t="str">
        <f t="shared" si="384"/>
        <v/>
      </c>
      <c r="AC485" t="str">
        <f t="shared" si="385"/>
        <v/>
      </c>
      <c r="AD485" t="str">
        <f t="shared" si="386"/>
        <v/>
      </c>
      <c r="AE485" t="str">
        <f t="shared" si="387"/>
        <v/>
      </c>
      <c r="AF485" t="str">
        <f t="shared" si="388"/>
        <v/>
      </c>
      <c r="AG485" t="str">
        <f t="shared" si="389"/>
        <v/>
      </c>
      <c r="AH485" t="str">
        <f t="shared" si="390"/>
        <v/>
      </c>
      <c r="AI485" t="str">
        <f t="shared" si="391"/>
        <v/>
      </c>
      <c r="AJ485" t="str">
        <f t="shared" si="392"/>
        <v/>
      </c>
      <c r="AK485" t="str">
        <f t="shared" si="393"/>
        <v/>
      </c>
      <c r="AL485" t="str">
        <f t="shared" si="394"/>
        <v/>
      </c>
      <c r="AM485" t="str">
        <f t="shared" si="395"/>
        <v/>
      </c>
      <c r="AN485" t="str">
        <f t="shared" si="396"/>
        <v/>
      </c>
      <c r="AO485" t="str">
        <f t="shared" si="397"/>
        <v/>
      </c>
      <c r="AP485" t="str">
        <f t="shared" si="398"/>
        <v/>
      </c>
      <c r="AQ485" t="str">
        <f t="shared" si="399"/>
        <v/>
      </c>
      <c r="AR485" t="str">
        <f t="shared" si="400"/>
        <v/>
      </c>
      <c r="AS485" t="str">
        <f t="shared" si="401"/>
        <v/>
      </c>
      <c r="AT485" t="str">
        <f t="shared" si="402"/>
        <v/>
      </c>
      <c r="AU485" t="str">
        <f t="shared" si="403"/>
        <v>3141</v>
      </c>
      <c r="AV485" t="str">
        <f t="shared" si="404"/>
        <v/>
      </c>
      <c r="AW485" t="str">
        <f t="shared" si="405"/>
        <v/>
      </c>
      <c r="AX485" t="str">
        <f t="shared" si="406"/>
        <v>Műszaki diagnosztika I. (6, web)</v>
      </c>
      <c r="AY485" s="2">
        <v>314</v>
      </c>
      <c r="AZ485" s="2">
        <v>1</v>
      </c>
      <c r="BA485" s="18">
        <f>VLOOKUP(AY485,segéd!$F$9:$G$38,2,FALSE)</f>
        <v>46095</v>
      </c>
      <c r="BB485" s="2" t="str">
        <f>VLOOKUP(AZ485,segéd!$F$1:$G$7,2,FALSE)</f>
        <v>8.00-9.30</v>
      </c>
      <c r="BC485" t="s">
        <v>408</v>
      </c>
      <c r="BD485" t="s">
        <v>2189</v>
      </c>
      <c r="BE485" t="s">
        <v>164</v>
      </c>
      <c r="BG485" s="2">
        <v>6</v>
      </c>
      <c r="BH485" s="2" t="s">
        <v>66</v>
      </c>
      <c r="BI485" s="30" t="s">
        <v>1936</v>
      </c>
      <c r="BJ485" s="2">
        <f t="shared" si="407"/>
        <v>6</v>
      </c>
      <c r="BK485" s="2" t="str">
        <f>IF(BF485="","",VLOOKUP(BC485,segéd!O:P,2,FALSE))</f>
        <v/>
      </c>
      <c r="BL485" s="2">
        <f>IF(BG485="","",VLOOKUP(BC485,segéd!T:U,2,FALSE))</f>
        <v>6</v>
      </c>
      <c r="BM485" s="2"/>
      <c r="BN485" s="2"/>
      <c r="BO485" s="2"/>
      <c r="BP485" s="2"/>
      <c r="BQ485" s="2"/>
      <c r="BR485" s="2"/>
      <c r="BS485" s="2"/>
      <c r="BT485" s="2"/>
      <c r="BU485" s="2"/>
      <c r="CA485" s="2"/>
      <c r="CD485" s="2"/>
      <c r="CE485" s="2"/>
      <c r="CF485" s="19"/>
      <c r="CG485" s="2"/>
      <c r="CP485" s="2"/>
      <c r="CQ485" s="2"/>
      <c r="CR485" s="2"/>
      <c r="CS485" s="2"/>
      <c r="CU485" s="2"/>
      <c r="CV485" s="2"/>
      <c r="CZ485" s="2">
        <v>9</v>
      </c>
      <c r="DA485" s="19"/>
    </row>
    <row r="486" spans="1:106" x14ac:dyDescent="0.3">
      <c r="A486" t="str">
        <f t="shared" si="408"/>
        <v>3141</v>
      </c>
      <c r="B486" t="str">
        <f t="shared" si="409"/>
        <v xml:space="preserve">Műszaki szaknyelv II. (angol), 3. csop. </v>
      </c>
      <c r="C486" t="str">
        <f t="shared" si="359"/>
        <v>4083141</v>
      </c>
      <c r="D486" t="str">
        <f t="shared" si="360"/>
        <v>Műszaki szaknyelv II. (angol), 3. csop. 26</v>
      </c>
      <c r="E486" t="str">
        <f t="shared" si="361"/>
        <v>Nagy Mónika3141</v>
      </c>
      <c r="F486" s="24" t="str">
        <f t="shared" si="362"/>
        <v>Műszaki szaknyelv II. (angol), 3. csop. (Tb. 408)</v>
      </c>
      <c r="G486" t="str">
        <f t="shared" si="363"/>
        <v/>
      </c>
      <c r="H486" t="str">
        <f t="shared" si="364"/>
        <v/>
      </c>
      <c r="I486" t="str">
        <f t="shared" si="365"/>
        <v/>
      </c>
      <c r="J486" t="str">
        <f t="shared" si="366"/>
        <v/>
      </c>
      <c r="K486" t="str">
        <f t="shared" si="367"/>
        <v/>
      </c>
      <c r="L486" t="str">
        <f t="shared" si="368"/>
        <v/>
      </c>
      <c r="M486" t="str">
        <f t="shared" si="369"/>
        <v/>
      </c>
      <c r="N486" t="str">
        <f t="shared" si="370"/>
        <v/>
      </c>
      <c r="O486" t="str">
        <f t="shared" si="371"/>
        <v/>
      </c>
      <c r="P486" t="str">
        <f t="shared" si="372"/>
        <v/>
      </c>
      <c r="Q486" t="str">
        <f t="shared" si="373"/>
        <v/>
      </c>
      <c r="R486" t="str">
        <f t="shared" si="374"/>
        <v/>
      </c>
      <c r="S486" t="str">
        <f t="shared" si="375"/>
        <v/>
      </c>
      <c r="T486" t="str">
        <f t="shared" si="376"/>
        <v/>
      </c>
      <c r="U486" t="str">
        <f t="shared" si="377"/>
        <v/>
      </c>
      <c r="V486" t="str">
        <f t="shared" si="378"/>
        <v/>
      </c>
      <c r="W486" t="str">
        <f t="shared" si="379"/>
        <v/>
      </c>
      <c r="X486" t="str">
        <f t="shared" si="380"/>
        <v/>
      </c>
      <c r="Y486" t="str">
        <f t="shared" si="381"/>
        <v>Műszaki szaknyelv II. (angol), 3. csop. ()</v>
      </c>
      <c r="Z486" t="str">
        <f t="shared" si="382"/>
        <v/>
      </c>
      <c r="AA486" t="str">
        <f t="shared" si="383"/>
        <v/>
      </c>
      <c r="AB486" t="str">
        <f t="shared" si="384"/>
        <v/>
      </c>
      <c r="AC486" t="str">
        <f t="shared" si="385"/>
        <v/>
      </c>
      <c r="AD486" t="str">
        <f t="shared" si="386"/>
        <v/>
      </c>
      <c r="AE486" t="str">
        <f t="shared" si="387"/>
        <v/>
      </c>
      <c r="AF486" t="str">
        <f t="shared" si="388"/>
        <v/>
      </c>
      <c r="AG486" t="str">
        <f t="shared" si="389"/>
        <v/>
      </c>
      <c r="AH486" t="str">
        <f t="shared" si="390"/>
        <v/>
      </c>
      <c r="AI486" t="str">
        <f t="shared" si="391"/>
        <v/>
      </c>
      <c r="AJ486" t="str">
        <f t="shared" si="392"/>
        <v/>
      </c>
      <c r="AK486" t="str">
        <f t="shared" si="393"/>
        <v/>
      </c>
      <c r="AL486" t="str">
        <f t="shared" si="394"/>
        <v>3141</v>
      </c>
      <c r="AM486" t="str">
        <f t="shared" si="395"/>
        <v/>
      </c>
      <c r="AN486" t="str">
        <f t="shared" si="396"/>
        <v/>
      </c>
      <c r="AO486" t="str">
        <f t="shared" si="397"/>
        <v/>
      </c>
      <c r="AP486" t="str">
        <f t="shared" si="398"/>
        <v/>
      </c>
      <c r="AQ486" t="str">
        <f t="shared" si="399"/>
        <v/>
      </c>
      <c r="AR486" t="str">
        <f t="shared" si="400"/>
        <v/>
      </c>
      <c r="AS486" t="str">
        <f t="shared" si="401"/>
        <v/>
      </c>
      <c r="AT486" t="str">
        <f t="shared" si="402"/>
        <v/>
      </c>
      <c r="AU486" t="str">
        <f t="shared" si="403"/>
        <v/>
      </c>
      <c r="AV486" t="str">
        <f t="shared" si="404"/>
        <v/>
      </c>
      <c r="AW486" t="str">
        <f t="shared" si="405"/>
        <v/>
      </c>
      <c r="AX486" t="str">
        <f t="shared" si="406"/>
        <v>Műszaki szaknyelv II. (angol), 3. csop. (408)</v>
      </c>
      <c r="AY486" s="2">
        <v>314</v>
      </c>
      <c r="AZ486" s="2">
        <v>1</v>
      </c>
      <c r="BA486" s="18">
        <f>VLOOKUP(AY486,segéd!$F$9:$G$38,2,FALSE)</f>
        <v>46095</v>
      </c>
      <c r="BB486" s="2" t="str">
        <f>VLOOKUP(AZ486,segéd!$F$1:$G$7,2,FALSE)</f>
        <v>8.00-9.30</v>
      </c>
      <c r="BC486" t="s">
        <v>297</v>
      </c>
      <c r="BD486" t="s">
        <v>441</v>
      </c>
      <c r="BE486" t="s">
        <v>164</v>
      </c>
      <c r="BG486" s="2">
        <v>408</v>
      </c>
      <c r="BJ486" s="2">
        <f t="shared" si="407"/>
        <v>26</v>
      </c>
      <c r="BK486" s="2" t="str">
        <f>IF(BF486="","",VLOOKUP(BC486,segéd!O:P,2,FALSE))</f>
        <v/>
      </c>
      <c r="BL486" s="2">
        <f>IF(BG486="","",VLOOKUP(BC486,segéd!T:U,2,FALSE))</f>
        <v>26</v>
      </c>
      <c r="BM486" s="2"/>
      <c r="BN486" s="2"/>
      <c r="BO486" s="2"/>
      <c r="BP486" s="2"/>
      <c r="BQ486" s="2"/>
      <c r="BR486" s="2"/>
      <c r="BS486" s="2"/>
      <c r="BT486" s="2"/>
      <c r="BU486" s="2"/>
      <c r="BZ486" s="2"/>
      <c r="CA486" s="2"/>
      <c r="CD486" s="2"/>
      <c r="CE486" s="2"/>
      <c r="CF486" s="19"/>
      <c r="CG486" s="2"/>
      <c r="CJ486" s="2"/>
      <c r="CP486" s="2"/>
      <c r="CQ486" s="2">
        <v>28</v>
      </c>
      <c r="CR486" s="2"/>
      <c r="CS486" s="2"/>
      <c r="CU486" s="2"/>
      <c r="CV486" s="2"/>
      <c r="DA486" s="19"/>
    </row>
    <row r="487" spans="1:106" x14ac:dyDescent="0.3">
      <c r="A487" t="str">
        <f t="shared" si="408"/>
        <v>3141</v>
      </c>
      <c r="B487" t="str">
        <f t="shared" si="409"/>
        <v xml:space="preserve">Műszaki szaknyelv II. (angol), 4. csop. </v>
      </c>
      <c r="C487" t="str">
        <f t="shared" si="359"/>
        <v>2133141</v>
      </c>
      <c r="D487" t="str">
        <f t="shared" si="360"/>
        <v>Műszaki szaknyelv II. (angol), 4. csop. 28</v>
      </c>
      <c r="E487" t="str">
        <f t="shared" si="361"/>
        <v>Szabó Zsófia3141</v>
      </c>
      <c r="F487" s="24" t="str">
        <f t="shared" si="362"/>
        <v>Műszaki szaknyelv II. (angol), 4. csop. (Tb. 213)</v>
      </c>
      <c r="G487" t="str">
        <f t="shared" si="363"/>
        <v/>
      </c>
      <c r="H487" t="str">
        <f t="shared" si="364"/>
        <v/>
      </c>
      <c r="I487" t="str">
        <f t="shared" si="365"/>
        <v/>
      </c>
      <c r="J487" t="str">
        <f t="shared" si="366"/>
        <v/>
      </c>
      <c r="K487" t="str">
        <f t="shared" si="367"/>
        <v/>
      </c>
      <c r="L487" t="str">
        <f t="shared" si="368"/>
        <v/>
      </c>
      <c r="M487" t="str">
        <f t="shared" si="369"/>
        <v/>
      </c>
      <c r="N487" t="str">
        <f t="shared" si="370"/>
        <v/>
      </c>
      <c r="O487" t="str">
        <f t="shared" si="371"/>
        <v/>
      </c>
      <c r="P487" t="str">
        <f t="shared" si="372"/>
        <v/>
      </c>
      <c r="Q487" t="str">
        <f t="shared" si="373"/>
        <v/>
      </c>
      <c r="R487" t="str">
        <f t="shared" si="374"/>
        <v/>
      </c>
      <c r="S487" t="str">
        <f t="shared" si="375"/>
        <v/>
      </c>
      <c r="T487" t="str">
        <f t="shared" si="376"/>
        <v/>
      </c>
      <c r="U487" t="str">
        <f t="shared" si="377"/>
        <v/>
      </c>
      <c r="V487" t="str">
        <f t="shared" si="378"/>
        <v/>
      </c>
      <c r="W487" t="str">
        <f t="shared" si="379"/>
        <v/>
      </c>
      <c r="X487" t="str">
        <f t="shared" si="380"/>
        <v/>
      </c>
      <c r="Y487" t="str">
        <f t="shared" si="381"/>
        <v>Műszaki szaknyelv II. (angol), 4. csop. ()</v>
      </c>
      <c r="Z487" t="str">
        <f t="shared" si="382"/>
        <v/>
      </c>
      <c r="AA487" t="str">
        <f t="shared" si="383"/>
        <v/>
      </c>
      <c r="AB487" t="str">
        <f t="shared" si="384"/>
        <v/>
      </c>
      <c r="AC487" t="str">
        <f t="shared" si="385"/>
        <v/>
      </c>
      <c r="AD487" t="str">
        <f t="shared" si="386"/>
        <v/>
      </c>
      <c r="AE487" t="str">
        <f t="shared" si="387"/>
        <v/>
      </c>
      <c r="AF487" t="str">
        <f t="shared" si="388"/>
        <v/>
      </c>
      <c r="AG487" t="str">
        <f t="shared" si="389"/>
        <v/>
      </c>
      <c r="AH487" t="str">
        <f t="shared" si="390"/>
        <v/>
      </c>
      <c r="AI487" t="str">
        <f t="shared" si="391"/>
        <v/>
      </c>
      <c r="AJ487" t="str">
        <f t="shared" si="392"/>
        <v/>
      </c>
      <c r="AK487" t="str">
        <f t="shared" si="393"/>
        <v/>
      </c>
      <c r="AL487" t="str">
        <f t="shared" si="394"/>
        <v>3141</v>
      </c>
      <c r="AM487" t="str">
        <f t="shared" si="395"/>
        <v/>
      </c>
      <c r="AN487" t="str">
        <f t="shared" si="396"/>
        <v/>
      </c>
      <c r="AO487" t="str">
        <f t="shared" si="397"/>
        <v/>
      </c>
      <c r="AP487" t="str">
        <f t="shared" si="398"/>
        <v/>
      </c>
      <c r="AQ487" t="str">
        <f t="shared" si="399"/>
        <v/>
      </c>
      <c r="AR487" t="str">
        <f t="shared" si="400"/>
        <v/>
      </c>
      <c r="AS487" t="str">
        <f t="shared" si="401"/>
        <v/>
      </c>
      <c r="AT487" t="str">
        <f t="shared" si="402"/>
        <v/>
      </c>
      <c r="AU487" t="str">
        <f t="shared" si="403"/>
        <v/>
      </c>
      <c r="AV487" t="str">
        <f t="shared" si="404"/>
        <v/>
      </c>
      <c r="AW487" t="str">
        <f t="shared" si="405"/>
        <v/>
      </c>
      <c r="AX487" t="str">
        <f t="shared" si="406"/>
        <v>Műszaki szaknyelv II. (angol), 4. csop. (213)</v>
      </c>
      <c r="AY487" s="2">
        <v>314</v>
      </c>
      <c r="AZ487" s="2">
        <v>1</v>
      </c>
      <c r="BA487" s="18">
        <f>VLOOKUP(AY487,segéd!$F$9:$G$38,2,FALSE)</f>
        <v>46095</v>
      </c>
      <c r="BB487" s="2" t="str">
        <f>VLOOKUP(AZ487,segéd!$F$1:$G$7,2,FALSE)</f>
        <v>8.00-9.30</v>
      </c>
      <c r="BC487" t="s">
        <v>298</v>
      </c>
      <c r="BD487" t="s">
        <v>306</v>
      </c>
      <c r="BE487" t="s">
        <v>164</v>
      </c>
      <c r="BG487" s="2">
        <v>213</v>
      </c>
      <c r="BJ487" s="2">
        <f t="shared" si="407"/>
        <v>28</v>
      </c>
      <c r="BK487" s="2" t="str">
        <f>IF(BF487="","",VLOOKUP(BC487,segéd!O:P,2,FALSE))</f>
        <v/>
      </c>
      <c r="BL487" s="2">
        <f>IF(BG487="","",VLOOKUP(BC487,segéd!T:U,2,FALSE))</f>
        <v>28</v>
      </c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>
        <v>26</v>
      </c>
      <c r="CR487" s="2"/>
      <c r="CS487" s="2"/>
      <c r="CT487" s="2"/>
      <c r="CU487" s="2"/>
      <c r="CV487" s="2"/>
      <c r="CY487" s="2"/>
    </row>
    <row r="488" spans="1:106" x14ac:dyDescent="0.3">
      <c r="A488" t="str">
        <f t="shared" si="408"/>
        <v>2083141</v>
      </c>
      <c r="B488" t="str">
        <f t="shared" si="409"/>
        <v>Nemzetközi vállalatok működése (Bp.-ről web) 9</v>
      </c>
      <c r="C488" t="str">
        <f t="shared" si="359"/>
        <v>4023141</v>
      </c>
      <c r="D488" t="str">
        <f t="shared" si="360"/>
        <v>Nemzetközi vállalatok működése (Bp.-ről web) 15</v>
      </c>
      <c r="E488" t="str">
        <f t="shared" si="361"/>
        <v>Juhász Krisztina3141</v>
      </c>
      <c r="F488" s="24" t="str">
        <f t="shared" si="362"/>
        <v>Nemzetközi vállalatok működése (Bp. 208, Bp.-ről web)</v>
      </c>
      <c r="G488" t="str">
        <f t="shared" si="363"/>
        <v/>
      </c>
      <c r="H488" t="str">
        <f t="shared" si="364"/>
        <v/>
      </c>
      <c r="I488" t="str">
        <f t="shared" si="365"/>
        <v/>
      </c>
      <c r="J488" t="str">
        <f t="shared" si="366"/>
        <v/>
      </c>
      <c r="K488" t="str">
        <f t="shared" si="367"/>
        <v/>
      </c>
      <c r="L488" t="str">
        <f t="shared" si="368"/>
        <v/>
      </c>
      <c r="M488" t="str">
        <f t="shared" si="369"/>
        <v/>
      </c>
      <c r="N488" t="str">
        <f t="shared" si="370"/>
        <v/>
      </c>
      <c r="O488" t="str">
        <f t="shared" si="371"/>
        <v>3141</v>
      </c>
      <c r="P488" t="str">
        <f t="shared" si="372"/>
        <v/>
      </c>
      <c r="Q488" t="str">
        <f t="shared" si="373"/>
        <v/>
      </c>
      <c r="R488" t="str">
        <f t="shared" si="374"/>
        <v>3141</v>
      </c>
      <c r="S488" t="str">
        <f t="shared" si="375"/>
        <v/>
      </c>
      <c r="T488" t="str">
        <f t="shared" si="376"/>
        <v/>
      </c>
      <c r="U488" t="str">
        <f t="shared" si="377"/>
        <v/>
      </c>
      <c r="V488" t="str">
        <f t="shared" si="378"/>
        <v/>
      </c>
      <c r="W488" t="str">
        <f t="shared" si="379"/>
        <v/>
      </c>
      <c r="X488" t="str">
        <f t="shared" si="380"/>
        <v/>
      </c>
      <c r="Y488" t="str">
        <f t="shared" si="381"/>
        <v>Nemzetközi vállalatok működése (208, Bp.-ről web)</v>
      </c>
      <c r="Z488" t="str">
        <f t="shared" si="382"/>
        <v/>
      </c>
      <c r="AA488" t="str">
        <f t="shared" si="383"/>
        <v/>
      </c>
      <c r="AB488" t="str">
        <f t="shared" si="384"/>
        <v/>
      </c>
      <c r="AC488" t="str">
        <f t="shared" si="385"/>
        <v/>
      </c>
      <c r="AD488" t="str">
        <f t="shared" si="386"/>
        <v/>
      </c>
      <c r="AE488" t="str">
        <f t="shared" si="387"/>
        <v/>
      </c>
      <c r="AF488" t="str">
        <f t="shared" si="388"/>
        <v/>
      </c>
      <c r="AG488" t="str">
        <f t="shared" si="389"/>
        <v>3141</v>
      </c>
      <c r="AH488" t="str">
        <f t="shared" si="390"/>
        <v/>
      </c>
      <c r="AI488" t="str">
        <f t="shared" si="391"/>
        <v/>
      </c>
      <c r="AJ488" t="str">
        <f t="shared" si="392"/>
        <v>3141</v>
      </c>
      <c r="AK488" t="str">
        <f t="shared" si="393"/>
        <v/>
      </c>
      <c r="AL488" t="str">
        <f t="shared" si="394"/>
        <v/>
      </c>
      <c r="AM488" t="str">
        <f t="shared" si="395"/>
        <v/>
      </c>
      <c r="AN488" t="str">
        <f t="shared" si="396"/>
        <v/>
      </c>
      <c r="AO488" t="str">
        <f t="shared" si="397"/>
        <v/>
      </c>
      <c r="AP488" t="str">
        <f t="shared" si="398"/>
        <v/>
      </c>
      <c r="AQ488" t="str">
        <f t="shared" si="399"/>
        <v/>
      </c>
      <c r="AR488" t="str">
        <f t="shared" si="400"/>
        <v/>
      </c>
      <c r="AS488" t="str">
        <f t="shared" si="401"/>
        <v/>
      </c>
      <c r="AT488" t="str">
        <f t="shared" si="402"/>
        <v/>
      </c>
      <c r="AU488" t="str">
        <f t="shared" si="403"/>
        <v/>
      </c>
      <c r="AV488" t="str">
        <f t="shared" si="404"/>
        <v/>
      </c>
      <c r="AW488" t="str">
        <f t="shared" si="405"/>
        <v/>
      </c>
      <c r="AX488" t="str">
        <f t="shared" si="406"/>
        <v>Nemzetközi vállalatok működése (402, Bp.-ről web)</v>
      </c>
      <c r="AY488" s="2">
        <v>314</v>
      </c>
      <c r="AZ488" s="2">
        <v>1</v>
      </c>
      <c r="BA488" s="18">
        <f>VLOOKUP(AY488,segéd!$F$9:$G$38,2,FALSE)</f>
        <v>46095</v>
      </c>
      <c r="BB488" s="2" t="str">
        <f>VLOOKUP(AZ488,segéd!$F$1:$G$7,2,FALSE)</f>
        <v>8.00-9.30</v>
      </c>
      <c r="BC488" t="s">
        <v>215</v>
      </c>
      <c r="BD488" t="s">
        <v>25</v>
      </c>
      <c r="BE488" t="s">
        <v>167</v>
      </c>
      <c r="BF488" s="19">
        <v>208</v>
      </c>
      <c r="BG488" s="2">
        <v>402</v>
      </c>
      <c r="BH488" s="2" t="s">
        <v>75</v>
      </c>
      <c r="BI488" s="30" t="s">
        <v>1987</v>
      </c>
      <c r="BJ488" s="2">
        <f t="shared" si="407"/>
        <v>24</v>
      </c>
      <c r="BK488" s="2">
        <f>IF(BF488="","",VLOOKUP(BC488,segéd!O:P,2,FALSE))</f>
        <v>9</v>
      </c>
      <c r="BL488" s="2">
        <f>IF(BG488="","",VLOOKUP(BC488,segéd!T:U,2,FALSE))</f>
        <v>15</v>
      </c>
      <c r="BM488" s="2"/>
      <c r="BN488" s="2"/>
      <c r="BO488" s="2"/>
      <c r="BP488" s="2"/>
      <c r="BQ488" s="2"/>
      <c r="BR488" s="2"/>
      <c r="BS488" s="2"/>
      <c r="BT488" s="2"/>
      <c r="BU488" s="2">
        <v>9</v>
      </c>
      <c r="BV488" s="2"/>
      <c r="BW488" s="2"/>
      <c r="BX488" s="2">
        <v>2</v>
      </c>
      <c r="BY488" s="2"/>
      <c r="BZ488" s="2"/>
      <c r="CA488" s="2"/>
      <c r="CB488" s="2"/>
      <c r="CC488" s="2"/>
      <c r="CD488" s="2"/>
      <c r="CH488" s="2"/>
      <c r="CI488" s="2"/>
      <c r="CJ488" s="2"/>
      <c r="CK488" s="2"/>
      <c r="CL488" s="2">
        <v>10</v>
      </c>
      <c r="CM488" s="2"/>
      <c r="CN488" s="2"/>
      <c r="CO488" s="2">
        <v>4</v>
      </c>
      <c r="CP488" s="2"/>
      <c r="CR488" s="2"/>
      <c r="CS488" s="2"/>
      <c r="CT488" s="2"/>
      <c r="CU488" s="2"/>
      <c r="CV488" s="2"/>
      <c r="CY488" s="2"/>
    </row>
    <row r="489" spans="1:106" x14ac:dyDescent="0.3">
      <c r="A489" t="str">
        <f t="shared" si="408"/>
        <v>2013141</v>
      </c>
      <c r="B489" t="str">
        <f t="shared" si="409"/>
        <v>Statisztika I. (web) 59</v>
      </c>
      <c r="C489" t="str">
        <f t="shared" si="359"/>
        <v>3141</v>
      </c>
      <c r="D489" t="str">
        <f t="shared" si="360"/>
        <v xml:space="preserve">Statisztika I. (web) </v>
      </c>
      <c r="E489" t="str">
        <f t="shared" si="361"/>
        <v>Piroska László3141</v>
      </c>
      <c r="F489" s="24" t="str">
        <f t="shared" si="362"/>
        <v>Statisztika I. (Bp. 201, web)</v>
      </c>
      <c r="G489" t="str">
        <f t="shared" si="363"/>
        <v>3141</v>
      </c>
      <c r="H489" t="str">
        <f t="shared" si="364"/>
        <v>3141</v>
      </c>
      <c r="I489" t="str">
        <f t="shared" si="365"/>
        <v/>
      </c>
      <c r="J489" t="str">
        <f t="shared" si="366"/>
        <v/>
      </c>
      <c r="K489" t="str">
        <f t="shared" si="367"/>
        <v/>
      </c>
      <c r="L489" t="str">
        <f t="shared" si="368"/>
        <v/>
      </c>
      <c r="M489" t="str">
        <f t="shared" si="369"/>
        <v/>
      </c>
      <c r="N489" t="str">
        <f t="shared" si="370"/>
        <v/>
      </c>
      <c r="O489" t="str">
        <f t="shared" si="371"/>
        <v/>
      </c>
      <c r="P489" t="str">
        <f t="shared" si="372"/>
        <v/>
      </c>
      <c r="Q489" t="str">
        <f t="shared" si="373"/>
        <v/>
      </c>
      <c r="R489" t="str">
        <f t="shared" si="374"/>
        <v/>
      </c>
      <c r="S489" t="str">
        <f t="shared" si="375"/>
        <v/>
      </c>
      <c r="T489" t="str">
        <f t="shared" si="376"/>
        <v/>
      </c>
      <c r="U489" t="str">
        <f t="shared" si="377"/>
        <v/>
      </c>
      <c r="V489" t="str">
        <f t="shared" si="378"/>
        <v/>
      </c>
      <c r="W489" t="str">
        <f t="shared" si="379"/>
        <v/>
      </c>
      <c r="X489" t="str">
        <f t="shared" si="380"/>
        <v/>
      </c>
      <c r="Y489" t="str">
        <f t="shared" si="381"/>
        <v>Statisztika I. (201, web)</v>
      </c>
      <c r="Z489" t="str">
        <f t="shared" si="382"/>
        <v/>
      </c>
      <c r="AA489" t="str">
        <f t="shared" si="383"/>
        <v/>
      </c>
      <c r="AB489" t="str">
        <f t="shared" si="384"/>
        <v/>
      </c>
      <c r="AC489" t="str">
        <f t="shared" si="385"/>
        <v/>
      </c>
      <c r="AD489" t="str">
        <f t="shared" si="386"/>
        <v/>
      </c>
      <c r="AE489" t="str">
        <f t="shared" si="387"/>
        <v/>
      </c>
      <c r="AF489" t="str">
        <f t="shared" si="388"/>
        <v/>
      </c>
      <c r="AG489" t="str">
        <f t="shared" si="389"/>
        <v/>
      </c>
      <c r="AH489" t="str">
        <f t="shared" si="390"/>
        <v/>
      </c>
      <c r="AI489" t="str">
        <f t="shared" si="391"/>
        <v/>
      </c>
      <c r="AJ489" t="str">
        <f t="shared" si="392"/>
        <v/>
      </c>
      <c r="AK489" t="str">
        <f t="shared" si="393"/>
        <v/>
      </c>
      <c r="AL489" t="str">
        <f t="shared" si="394"/>
        <v/>
      </c>
      <c r="AM489" t="str">
        <f t="shared" si="395"/>
        <v/>
      </c>
      <c r="AN489" t="str">
        <f t="shared" si="396"/>
        <v/>
      </c>
      <c r="AO489" t="str">
        <f t="shared" si="397"/>
        <v/>
      </c>
      <c r="AP489" t="str">
        <f t="shared" si="398"/>
        <v/>
      </c>
      <c r="AQ489" t="str">
        <f t="shared" si="399"/>
        <v/>
      </c>
      <c r="AR489" t="str">
        <f t="shared" si="400"/>
        <v/>
      </c>
      <c r="AS489" t="str">
        <f t="shared" si="401"/>
        <v/>
      </c>
      <c r="AT489" t="str">
        <f t="shared" si="402"/>
        <v/>
      </c>
      <c r="AU489" t="str">
        <f t="shared" si="403"/>
        <v/>
      </c>
      <c r="AV489" t="str">
        <f t="shared" si="404"/>
        <v/>
      </c>
      <c r="AW489" t="str">
        <f t="shared" si="405"/>
        <v/>
      </c>
      <c r="AX489" t="str">
        <f t="shared" si="406"/>
        <v>Statisztika I. (, web)</v>
      </c>
      <c r="AY489" s="2">
        <v>314</v>
      </c>
      <c r="AZ489" s="2">
        <v>1</v>
      </c>
      <c r="BA489" s="18">
        <f>VLOOKUP(AY489,segéd!$F$9:$G$38,2,FALSE)</f>
        <v>46095</v>
      </c>
      <c r="BB489" s="2" t="str">
        <f>VLOOKUP(AZ489,segéd!$F$1:$G$7,2,FALSE)</f>
        <v>8.00-9.30</v>
      </c>
      <c r="BC489" t="s">
        <v>30</v>
      </c>
      <c r="BD489" t="s">
        <v>31</v>
      </c>
      <c r="BE489" t="s">
        <v>165</v>
      </c>
      <c r="BF489" s="19">
        <v>201</v>
      </c>
      <c r="BH489" s="2" t="s">
        <v>66</v>
      </c>
      <c r="BI489" s="30" t="s">
        <v>2040</v>
      </c>
      <c r="BJ489" s="2">
        <f t="shared" si="407"/>
        <v>59</v>
      </c>
      <c r="BK489" s="2">
        <f>IF(BF489="","",VLOOKUP(BC489,segéd!O:P,2,FALSE))</f>
        <v>59</v>
      </c>
      <c r="BL489" s="2" t="str">
        <f>IF(BG489="","",VLOOKUP(BC489,segéd!T:U,2,FALSE))</f>
        <v/>
      </c>
      <c r="BM489" s="2">
        <v>62</v>
      </c>
      <c r="BN489" s="2">
        <v>14</v>
      </c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H489" s="2"/>
      <c r="CI489" s="2"/>
      <c r="CJ489" s="2"/>
      <c r="CK489" s="2"/>
      <c r="CL489" s="2"/>
      <c r="CM489" s="2"/>
      <c r="CN489" s="2"/>
      <c r="CO489" s="2"/>
      <c r="CP489" s="2"/>
      <c r="CR489" s="2"/>
      <c r="CS489" s="2"/>
      <c r="CT489" s="2"/>
      <c r="CU489" s="2"/>
      <c r="CV489" s="2"/>
      <c r="CY489" s="2"/>
    </row>
    <row r="490" spans="1:106" x14ac:dyDescent="0.3">
      <c r="A490" t="str">
        <f t="shared" si="408"/>
        <v>3141</v>
      </c>
      <c r="B490" t="str">
        <f t="shared" si="409"/>
        <v xml:space="preserve">Szám. seg. mérés (NI-Labv.), 1. csop. (gépterem, web) </v>
      </c>
      <c r="C490" t="str">
        <f t="shared" si="359"/>
        <v>6043141</v>
      </c>
      <c r="D490" t="str">
        <f t="shared" si="360"/>
        <v>Szám. seg. mérés (NI-Labv.), 1. csop. (gépterem, web) 49</v>
      </c>
      <c r="E490" t="str">
        <f t="shared" si="361"/>
        <v>Vavra Gábor3141</v>
      </c>
      <c r="F490" s="24" t="str">
        <f t="shared" si="362"/>
        <v>Szám. seg. mérés (NI-Labv.), 1. csop. (Tb. 604, gépterem, web)</v>
      </c>
      <c r="G490" t="str">
        <f t="shared" si="363"/>
        <v/>
      </c>
      <c r="H490" t="str">
        <f t="shared" si="364"/>
        <v/>
      </c>
      <c r="I490" t="str">
        <f t="shared" si="365"/>
        <v/>
      </c>
      <c r="J490" t="str">
        <f t="shared" si="366"/>
        <v/>
      </c>
      <c r="K490" t="str">
        <f t="shared" si="367"/>
        <v/>
      </c>
      <c r="L490" t="str">
        <f t="shared" si="368"/>
        <v/>
      </c>
      <c r="M490" t="str">
        <f t="shared" si="369"/>
        <v/>
      </c>
      <c r="N490" t="str">
        <f t="shared" si="370"/>
        <v/>
      </c>
      <c r="O490" t="str">
        <f t="shared" si="371"/>
        <v/>
      </c>
      <c r="P490" t="str">
        <f t="shared" si="372"/>
        <v/>
      </c>
      <c r="Q490" t="str">
        <f t="shared" si="373"/>
        <v/>
      </c>
      <c r="R490" t="str">
        <f t="shared" si="374"/>
        <v/>
      </c>
      <c r="S490" t="str">
        <f t="shared" si="375"/>
        <v/>
      </c>
      <c r="T490" t="str">
        <f t="shared" si="376"/>
        <v/>
      </c>
      <c r="U490" t="str">
        <f t="shared" si="377"/>
        <v/>
      </c>
      <c r="V490" t="str">
        <f t="shared" si="378"/>
        <v/>
      </c>
      <c r="W490" t="str">
        <f t="shared" si="379"/>
        <v/>
      </c>
      <c r="X490" t="str">
        <f t="shared" si="380"/>
        <v/>
      </c>
      <c r="Y490" t="str">
        <f t="shared" si="381"/>
        <v>Szám. seg. mérés (NI-Labv.), 1. csop. (, gépterem, web)</v>
      </c>
      <c r="Z490" t="str">
        <f t="shared" si="382"/>
        <v/>
      </c>
      <c r="AA490" t="str">
        <f t="shared" si="383"/>
        <v/>
      </c>
      <c r="AB490" t="str">
        <f t="shared" si="384"/>
        <v/>
      </c>
      <c r="AC490" t="str">
        <f t="shared" si="385"/>
        <v/>
      </c>
      <c r="AD490" t="str">
        <f t="shared" si="386"/>
        <v/>
      </c>
      <c r="AE490" t="str">
        <f t="shared" si="387"/>
        <v/>
      </c>
      <c r="AF490" t="str">
        <f t="shared" si="388"/>
        <v/>
      </c>
      <c r="AG490" t="str">
        <f t="shared" si="389"/>
        <v/>
      </c>
      <c r="AH490" t="str">
        <f t="shared" si="390"/>
        <v/>
      </c>
      <c r="AI490" t="str">
        <f t="shared" si="391"/>
        <v/>
      </c>
      <c r="AJ490" t="str">
        <f t="shared" si="392"/>
        <v/>
      </c>
      <c r="AK490" t="str">
        <f t="shared" si="393"/>
        <v>3141</v>
      </c>
      <c r="AL490" t="str">
        <f t="shared" si="394"/>
        <v/>
      </c>
      <c r="AM490" t="str">
        <f t="shared" si="395"/>
        <v/>
      </c>
      <c r="AN490" t="str">
        <f t="shared" si="396"/>
        <v/>
      </c>
      <c r="AO490" t="str">
        <f t="shared" si="397"/>
        <v/>
      </c>
      <c r="AP490" t="str">
        <f t="shared" si="398"/>
        <v/>
      </c>
      <c r="AQ490" t="str">
        <f t="shared" si="399"/>
        <v/>
      </c>
      <c r="AR490" t="str">
        <f t="shared" si="400"/>
        <v/>
      </c>
      <c r="AS490" t="str">
        <f t="shared" si="401"/>
        <v/>
      </c>
      <c r="AT490" t="str">
        <f t="shared" si="402"/>
        <v/>
      </c>
      <c r="AU490" t="str">
        <f t="shared" si="403"/>
        <v/>
      </c>
      <c r="AV490" t="str">
        <f t="shared" si="404"/>
        <v/>
      </c>
      <c r="AW490" t="str">
        <f t="shared" si="405"/>
        <v/>
      </c>
      <c r="AX490" t="str">
        <f t="shared" si="406"/>
        <v>Szám. seg. mérés (NI-Labv.), 1. csop. (604, gépterem, web)</v>
      </c>
      <c r="AY490" s="2">
        <v>314</v>
      </c>
      <c r="AZ490" s="2">
        <v>1</v>
      </c>
      <c r="BA490" s="18">
        <f>VLOOKUP(AY490,segéd!$F$9:$G$38,2,FALSE)</f>
        <v>46095</v>
      </c>
      <c r="BB490" s="2" t="str">
        <f>VLOOKUP(AZ490,segéd!$F$1:$G$7,2,FALSE)</f>
        <v>8.00-9.30</v>
      </c>
      <c r="BC490" t="s">
        <v>463</v>
      </c>
      <c r="BD490" s="20" t="s">
        <v>424</v>
      </c>
      <c r="BE490" t="s">
        <v>164</v>
      </c>
      <c r="BG490" s="2">
        <v>604</v>
      </c>
      <c r="BH490" s="2" t="s">
        <v>220</v>
      </c>
      <c r="BI490" s="30" t="s">
        <v>2020</v>
      </c>
      <c r="BJ490" s="2">
        <f t="shared" si="407"/>
        <v>49</v>
      </c>
      <c r="BK490" s="2" t="str">
        <f>IF(BF490="","",VLOOKUP(BC490,segéd!O:P,2,FALSE))</f>
        <v/>
      </c>
      <c r="BL490" s="2">
        <f>IF(BG490="","",VLOOKUP(BC490,segéd!T:U,2,FALSE))</f>
        <v>49</v>
      </c>
      <c r="BM490" s="2"/>
      <c r="BN490" s="2"/>
      <c r="BO490" s="2"/>
      <c r="BP490" s="2"/>
      <c r="BQ490" s="2"/>
      <c r="BR490" s="2"/>
      <c r="BS490" s="2"/>
      <c r="BT490" s="2"/>
      <c r="BU490" s="2"/>
      <c r="BZ490" s="2"/>
      <c r="CA490" s="2"/>
      <c r="CD490" s="2"/>
      <c r="CE490" s="2"/>
      <c r="CF490" s="19"/>
      <c r="CG490" s="2"/>
      <c r="CJ490" s="2"/>
      <c r="CP490" s="2">
        <v>52</v>
      </c>
      <c r="CQ490" s="2"/>
      <c r="CR490" s="2"/>
      <c r="CS490" s="2"/>
      <c r="CU490" s="2"/>
      <c r="CV490" s="2"/>
      <c r="DA490" s="19"/>
    </row>
    <row r="491" spans="1:106" x14ac:dyDescent="0.3">
      <c r="A491" t="str">
        <f t="shared" si="408"/>
        <v>3141</v>
      </c>
      <c r="B491" t="str">
        <f t="shared" si="409"/>
        <v xml:space="preserve">Szám. seg. mérés (plusz terem) (gépterem, web) </v>
      </c>
      <c r="C491" t="str">
        <f t="shared" si="359"/>
        <v>6033141</v>
      </c>
      <c r="D491" t="str">
        <f t="shared" si="360"/>
        <v>Szám. seg. mérés (plusz terem) (gépterem, web) 0</v>
      </c>
      <c r="E491" t="str">
        <f t="shared" si="361"/>
        <v>Vavra Gábor3141</v>
      </c>
      <c r="F491" s="24" t="str">
        <f t="shared" si="362"/>
        <v>Szám. seg. mérés (plusz terem) (Tb. 603, gépterem, web)</v>
      </c>
      <c r="G491" t="str">
        <f t="shared" si="363"/>
        <v/>
      </c>
      <c r="H491" t="str">
        <f t="shared" si="364"/>
        <v/>
      </c>
      <c r="I491" t="str">
        <f t="shared" si="365"/>
        <v/>
      </c>
      <c r="J491" t="str">
        <f t="shared" si="366"/>
        <v/>
      </c>
      <c r="K491" t="str">
        <f t="shared" si="367"/>
        <v/>
      </c>
      <c r="L491" t="str">
        <f t="shared" si="368"/>
        <v/>
      </c>
      <c r="M491" t="str">
        <f t="shared" si="369"/>
        <v/>
      </c>
      <c r="N491" t="str">
        <f t="shared" si="370"/>
        <v/>
      </c>
      <c r="O491" t="str">
        <f t="shared" si="371"/>
        <v/>
      </c>
      <c r="P491" t="str">
        <f t="shared" si="372"/>
        <v/>
      </c>
      <c r="Q491" t="str">
        <f t="shared" si="373"/>
        <v/>
      </c>
      <c r="R491" t="str">
        <f t="shared" si="374"/>
        <v/>
      </c>
      <c r="S491" t="str">
        <f t="shared" si="375"/>
        <v/>
      </c>
      <c r="T491" t="str">
        <f t="shared" si="376"/>
        <v/>
      </c>
      <c r="U491" t="str">
        <f t="shared" si="377"/>
        <v/>
      </c>
      <c r="V491" t="str">
        <f t="shared" si="378"/>
        <v/>
      </c>
      <c r="W491" t="str">
        <f t="shared" si="379"/>
        <v/>
      </c>
      <c r="X491" t="str">
        <f t="shared" si="380"/>
        <v/>
      </c>
      <c r="Y491" t="str">
        <f t="shared" si="381"/>
        <v>Szám. seg. mérés (plusz terem) (, gépterem, web)</v>
      </c>
      <c r="Z491" t="str">
        <f t="shared" si="382"/>
        <v/>
      </c>
      <c r="AA491" t="str">
        <f t="shared" si="383"/>
        <v/>
      </c>
      <c r="AB491" t="str">
        <f t="shared" si="384"/>
        <v/>
      </c>
      <c r="AC491" t="str">
        <f t="shared" si="385"/>
        <v/>
      </c>
      <c r="AD491" t="str">
        <f t="shared" si="386"/>
        <v/>
      </c>
      <c r="AE491" t="str">
        <f t="shared" si="387"/>
        <v/>
      </c>
      <c r="AF491" t="str">
        <f t="shared" si="388"/>
        <v/>
      </c>
      <c r="AG491" t="str">
        <f t="shared" si="389"/>
        <v/>
      </c>
      <c r="AH491" t="str">
        <f t="shared" si="390"/>
        <v/>
      </c>
      <c r="AI491" t="str">
        <f t="shared" si="391"/>
        <v/>
      </c>
      <c r="AJ491" t="str">
        <f t="shared" si="392"/>
        <v/>
      </c>
      <c r="AK491" t="str">
        <f t="shared" si="393"/>
        <v/>
      </c>
      <c r="AL491" t="str">
        <f t="shared" si="394"/>
        <v/>
      </c>
      <c r="AM491" t="str">
        <f t="shared" si="395"/>
        <v/>
      </c>
      <c r="AN491" t="str">
        <f t="shared" si="396"/>
        <v/>
      </c>
      <c r="AO491" t="str">
        <f t="shared" si="397"/>
        <v/>
      </c>
      <c r="AP491" t="str">
        <f t="shared" si="398"/>
        <v/>
      </c>
      <c r="AQ491" t="str">
        <f t="shared" si="399"/>
        <v/>
      </c>
      <c r="AR491" t="str">
        <f t="shared" si="400"/>
        <v/>
      </c>
      <c r="AS491" t="str">
        <f t="shared" si="401"/>
        <v/>
      </c>
      <c r="AT491" t="str">
        <f t="shared" si="402"/>
        <v/>
      </c>
      <c r="AU491" t="str">
        <f t="shared" si="403"/>
        <v/>
      </c>
      <c r="AV491" t="str">
        <f t="shared" si="404"/>
        <v/>
      </c>
      <c r="AW491" t="str">
        <f t="shared" si="405"/>
        <v/>
      </c>
      <c r="AX491" t="str">
        <f t="shared" si="406"/>
        <v>Szám. seg. mérés (plusz terem) (603, gépterem, web)</v>
      </c>
      <c r="AY491" s="2">
        <v>314</v>
      </c>
      <c r="AZ491" s="2">
        <v>1</v>
      </c>
      <c r="BA491" s="18">
        <f>VLOOKUP(AY491,segéd!$F$9:$G$38,2,FALSE)</f>
        <v>46095</v>
      </c>
      <c r="BB491" s="2" t="str">
        <f>VLOOKUP(AZ491,segéd!$F$1:$G$7,2,FALSE)</f>
        <v>8.00-9.30</v>
      </c>
      <c r="BC491" t="s">
        <v>2257</v>
      </c>
      <c r="BD491" s="20" t="s">
        <v>424</v>
      </c>
      <c r="BE491" t="s">
        <v>164</v>
      </c>
      <c r="BG491" s="2">
        <v>603</v>
      </c>
      <c r="BH491" s="2" t="s">
        <v>220</v>
      </c>
      <c r="BI491" s="30" t="s">
        <v>1942</v>
      </c>
      <c r="BJ491" s="2">
        <f t="shared" si="407"/>
        <v>0</v>
      </c>
      <c r="BK491" s="2" t="str">
        <f>IF(BF491="","",VLOOKUP(BC491,segéd!O:P,2,FALSE))</f>
        <v/>
      </c>
      <c r="BL491" s="2">
        <f>IF(BG491="","",VLOOKUP(BC491,segéd!T:U,2,FALSE))</f>
        <v>0</v>
      </c>
      <c r="BM491" s="2"/>
      <c r="BN491" s="2"/>
      <c r="BO491" s="2"/>
      <c r="BP491" s="2"/>
      <c r="BQ491" s="2"/>
      <c r="BR491" s="2"/>
      <c r="BS491" s="2"/>
      <c r="BT491" s="2"/>
      <c r="BU491" s="2"/>
      <c r="BZ491" s="2"/>
      <c r="CA491" s="2"/>
      <c r="CD491" s="2"/>
      <c r="CE491" s="2"/>
      <c r="CF491" s="19"/>
      <c r="CG491" s="2"/>
      <c r="CJ491" s="2"/>
      <c r="CP491" s="2"/>
      <c r="CQ491" s="2"/>
      <c r="CR491" s="2"/>
      <c r="CS491" s="2"/>
      <c r="CU491" s="2"/>
      <c r="CV491" s="2"/>
      <c r="DA491" s="19"/>
    </row>
    <row r="492" spans="1:106" x14ac:dyDescent="0.3">
      <c r="A492" t="str">
        <f t="shared" si="408"/>
        <v>2103141</v>
      </c>
      <c r="B492" t="str">
        <f t="shared" si="409"/>
        <v>Szolgáltatásmarketing (szv.) (web) 3</v>
      </c>
      <c r="C492" t="str">
        <f t="shared" si="359"/>
        <v>3141</v>
      </c>
      <c r="D492" t="str">
        <f t="shared" si="360"/>
        <v xml:space="preserve">Szolgáltatásmarketing (szv.) (web) </v>
      </c>
      <c r="E492" t="str">
        <f t="shared" si="361"/>
        <v>Várnai Ibolya3141</v>
      </c>
      <c r="F492" s="24" t="str">
        <f t="shared" si="362"/>
        <v>Szolgáltatásmarketing (szv.) (Bp. 210, web)</v>
      </c>
      <c r="G492" t="str">
        <f t="shared" si="363"/>
        <v/>
      </c>
      <c r="H492" t="str">
        <f t="shared" si="364"/>
        <v/>
      </c>
      <c r="I492" t="str">
        <f t="shared" si="365"/>
        <v/>
      </c>
      <c r="J492" t="str">
        <f t="shared" si="366"/>
        <v>3141</v>
      </c>
      <c r="K492" t="str">
        <f t="shared" si="367"/>
        <v/>
      </c>
      <c r="L492" t="str">
        <f t="shared" si="368"/>
        <v/>
      </c>
      <c r="M492" t="str">
        <f t="shared" si="369"/>
        <v/>
      </c>
      <c r="N492" t="str">
        <f t="shared" si="370"/>
        <v/>
      </c>
      <c r="O492" t="str">
        <f t="shared" si="371"/>
        <v/>
      </c>
      <c r="P492" t="str">
        <f t="shared" si="372"/>
        <v/>
      </c>
      <c r="Q492" t="str">
        <f t="shared" si="373"/>
        <v/>
      </c>
      <c r="R492" t="str">
        <f t="shared" si="374"/>
        <v/>
      </c>
      <c r="S492" t="str">
        <f t="shared" si="375"/>
        <v/>
      </c>
      <c r="T492" t="str">
        <f t="shared" si="376"/>
        <v/>
      </c>
      <c r="U492" t="str">
        <f t="shared" si="377"/>
        <v/>
      </c>
      <c r="V492" t="str">
        <f t="shared" si="378"/>
        <v/>
      </c>
      <c r="W492" t="str">
        <f t="shared" si="379"/>
        <v/>
      </c>
      <c r="X492" t="str">
        <f t="shared" si="380"/>
        <v/>
      </c>
      <c r="Y492" t="str">
        <f t="shared" si="381"/>
        <v>Szolgáltatásmarketing (szv.) (210, web)</v>
      </c>
      <c r="Z492" t="str">
        <f t="shared" si="382"/>
        <v/>
      </c>
      <c r="AA492" t="str">
        <f t="shared" si="383"/>
        <v/>
      </c>
      <c r="AB492" t="str">
        <f t="shared" si="384"/>
        <v/>
      </c>
      <c r="AC492" t="str">
        <f t="shared" si="385"/>
        <v/>
      </c>
      <c r="AD492" t="str">
        <f t="shared" si="386"/>
        <v/>
      </c>
      <c r="AE492" t="str">
        <f t="shared" si="387"/>
        <v/>
      </c>
      <c r="AF492" t="str">
        <f t="shared" si="388"/>
        <v/>
      </c>
      <c r="AG492" t="str">
        <f t="shared" si="389"/>
        <v/>
      </c>
      <c r="AH492" t="str">
        <f t="shared" si="390"/>
        <v/>
      </c>
      <c r="AI492" t="str">
        <f t="shared" si="391"/>
        <v/>
      </c>
      <c r="AJ492" t="str">
        <f t="shared" si="392"/>
        <v/>
      </c>
      <c r="AK492" t="str">
        <f t="shared" si="393"/>
        <v/>
      </c>
      <c r="AL492" t="str">
        <f t="shared" si="394"/>
        <v/>
      </c>
      <c r="AM492" t="str">
        <f t="shared" si="395"/>
        <v/>
      </c>
      <c r="AN492" t="str">
        <f t="shared" si="396"/>
        <v/>
      </c>
      <c r="AO492" t="str">
        <f t="shared" si="397"/>
        <v/>
      </c>
      <c r="AP492" t="str">
        <f t="shared" si="398"/>
        <v/>
      </c>
      <c r="AQ492" t="str">
        <f t="shared" si="399"/>
        <v/>
      </c>
      <c r="AR492" t="str">
        <f t="shared" si="400"/>
        <v/>
      </c>
      <c r="AS492" t="str">
        <f t="shared" si="401"/>
        <v/>
      </c>
      <c r="AT492" t="str">
        <f t="shared" si="402"/>
        <v/>
      </c>
      <c r="AU492" t="str">
        <f t="shared" si="403"/>
        <v/>
      </c>
      <c r="AV492" t="str">
        <f t="shared" si="404"/>
        <v/>
      </c>
      <c r="AW492" t="str">
        <f t="shared" si="405"/>
        <v/>
      </c>
      <c r="AX492" t="str">
        <f t="shared" si="406"/>
        <v>Szolgáltatásmarketing (szv.) (, web)</v>
      </c>
      <c r="AY492" s="2">
        <v>314</v>
      </c>
      <c r="AZ492" s="2">
        <v>1</v>
      </c>
      <c r="BA492" s="18">
        <f>VLOOKUP(AY492,segéd!$F$9:$G$38,2,FALSE)</f>
        <v>46095</v>
      </c>
      <c r="BB492" s="2" t="str">
        <f>VLOOKUP(AZ492,segéd!$F$1:$G$7,2,FALSE)</f>
        <v>8.00-9.30</v>
      </c>
      <c r="BC492" t="s">
        <v>412</v>
      </c>
      <c r="BD492" t="s">
        <v>310</v>
      </c>
      <c r="BE492" t="s">
        <v>175</v>
      </c>
      <c r="BF492" s="19">
        <v>210</v>
      </c>
      <c r="BH492" s="2" t="s">
        <v>66</v>
      </c>
      <c r="BI492" s="30" t="s">
        <v>2021</v>
      </c>
      <c r="BJ492" s="2">
        <f t="shared" si="407"/>
        <v>3</v>
      </c>
      <c r="BK492" s="2">
        <f>IF(BF492="","",VLOOKUP(BC492,segéd!O:P,2,FALSE))</f>
        <v>3</v>
      </c>
      <c r="BL492" s="2" t="str">
        <f>IF(BG492="","",VLOOKUP(BC492,segéd!T:U,2,FALSE))</f>
        <v/>
      </c>
      <c r="BP492" s="19">
        <v>5</v>
      </c>
      <c r="BY492" s="2"/>
      <c r="CH492" s="2"/>
      <c r="CP492" s="2"/>
      <c r="CU492" s="2"/>
    </row>
    <row r="493" spans="1:106" x14ac:dyDescent="0.3">
      <c r="A493" t="str">
        <f t="shared" si="408"/>
        <v>2063141</v>
      </c>
      <c r="B493" t="str">
        <f t="shared" si="409"/>
        <v>Turisztikai termékek (web) 6</v>
      </c>
      <c r="C493" t="str">
        <f t="shared" si="359"/>
        <v>3141</v>
      </c>
      <c r="D493" t="str">
        <f t="shared" si="360"/>
        <v xml:space="preserve">Turisztikai termékek (web) </v>
      </c>
      <c r="E493" t="str">
        <f t="shared" si="361"/>
        <v>Bíró Csaba3141</v>
      </c>
      <c r="F493" s="24" t="str">
        <f t="shared" si="362"/>
        <v>Turisztikai termékek (Bp. 206, web)</v>
      </c>
      <c r="G493" t="str">
        <f t="shared" si="363"/>
        <v/>
      </c>
      <c r="H493" t="str">
        <f t="shared" si="364"/>
        <v/>
      </c>
      <c r="I493" t="str">
        <f t="shared" si="365"/>
        <v/>
      </c>
      <c r="J493" t="str">
        <f t="shared" si="366"/>
        <v/>
      </c>
      <c r="K493" t="str">
        <f t="shared" si="367"/>
        <v/>
      </c>
      <c r="L493" t="str">
        <f t="shared" si="368"/>
        <v/>
      </c>
      <c r="M493" t="str">
        <f t="shared" si="369"/>
        <v/>
      </c>
      <c r="N493" t="str">
        <f t="shared" si="370"/>
        <v/>
      </c>
      <c r="O493" t="str">
        <f t="shared" si="371"/>
        <v/>
      </c>
      <c r="P493" t="str">
        <f t="shared" si="372"/>
        <v/>
      </c>
      <c r="Q493" t="str">
        <f t="shared" si="373"/>
        <v/>
      </c>
      <c r="R493" t="str">
        <f t="shared" si="374"/>
        <v/>
      </c>
      <c r="S493" t="str">
        <f t="shared" si="375"/>
        <v>3141</v>
      </c>
      <c r="T493" t="str">
        <f t="shared" si="376"/>
        <v/>
      </c>
      <c r="U493" t="str">
        <f t="shared" si="377"/>
        <v/>
      </c>
      <c r="V493" t="str">
        <f t="shared" si="378"/>
        <v/>
      </c>
      <c r="W493" t="str">
        <f t="shared" si="379"/>
        <v/>
      </c>
      <c r="X493" t="str">
        <f t="shared" si="380"/>
        <v/>
      </c>
      <c r="Y493" t="str">
        <f t="shared" si="381"/>
        <v>Turisztikai termékek (206, web)</v>
      </c>
      <c r="Z493" t="str">
        <f t="shared" si="382"/>
        <v/>
      </c>
      <c r="AA493" t="str">
        <f t="shared" si="383"/>
        <v/>
      </c>
      <c r="AB493" t="str">
        <f t="shared" si="384"/>
        <v/>
      </c>
      <c r="AC493" t="str">
        <f t="shared" si="385"/>
        <v/>
      </c>
      <c r="AD493" t="str">
        <f t="shared" si="386"/>
        <v/>
      </c>
      <c r="AE493" t="str">
        <f t="shared" si="387"/>
        <v/>
      </c>
      <c r="AF493" t="str">
        <f t="shared" si="388"/>
        <v/>
      </c>
      <c r="AG493" t="str">
        <f t="shared" si="389"/>
        <v/>
      </c>
      <c r="AH493" t="str">
        <f t="shared" si="390"/>
        <v/>
      </c>
      <c r="AI493" t="str">
        <f t="shared" si="391"/>
        <v/>
      </c>
      <c r="AJ493" t="str">
        <f t="shared" si="392"/>
        <v/>
      </c>
      <c r="AK493" t="str">
        <f t="shared" si="393"/>
        <v/>
      </c>
      <c r="AL493" t="str">
        <f t="shared" si="394"/>
        <v/>
      </c>
      <c r="AM493" t="str">
        <f t="shared" si="395"/>
        <v/>
      </c>
      <c r="AN493" t="str">
        <f t="shared" si="396"/>
        <v/>
      </c>
      <c r="AO493" t="str">
        <f t="shared" si="397"/>
        <v/>
      </c>
      <c r="AP493" t="str">
        <f t="shared" si="398"/>
        <v/>
      </c>
      <c r="AQ493" t="str">
        <f t="shared" si="399"/>
        <v/>
      </c>
      <c r="AR493" t="str">
        <f t="shared" si="400"/>
        <v/>
      </c>
      <c r="AS493" t="str">
        <f t="shared" si="401"/>
        <v/>
      </c>
      <c r="AT493" t="str">
        <f t="shared" si="402"/>
        <v/>
      </c>
      <c r="AU493" t="str">
        <f t="shared" si="403"/>
        <v/>
      </c>
      <c r="AV493" t="str">
        <f t="shared" si="404"/>
        <v/>
      </c>
      <c r="AW493" t="str">
        <f t="shared" si="405"/>
        <v/>
      </c>
      <c r="AX493" t="str">
        <f t="shared" si="406"/>
        <v>Turisztikai termékek (, web)</v>
      </c>
      <c r="AY493" s="2">
        <v>314</v>
      </c>
      <c r="AZ493" s="2">
        <v>1</v>
      </c>
      <c r="BA493" s="18">
        <f>VLOOKUP(AY493,segéd!$F$9:$G$38,2,FALSE)</f>
        <v>46095</v>
      </c>
      <c r="BB493" s="2" t="str">
        <f>VLOOKUP(AZ493,segéd!$F$1:$G$7,2,FALSE)</f>
        <v>8.00-9.30</v>
      </c>
      <c r="BC493" t="s">
        <v>393</v>
      </c>
      <c r="BD493" t="s">
        <v>458</v>
      </c>
      <c r="BE493" t="s">
        <v>165</v>
      </c>
      <c r="BF493" s="19">
        <v>206</v>
      </c>
      <c r="BH493" s="19" t="s">
        <v>66</v>
      </c>
      <c r="BI493" s="30" t="s">
        <v>1927</v>
      </c>
      <c r="BJ493" s="2">
        <f t="shared" si="407"/>
        <v>6</v>
      </c>
      <c r="BK493" s="2">
        <f>IF(BF493="","",VLOOKUP(BC493,segéd!O:P,2,FALSE))</f>
        <v>6</v>
      </c>
      <c r="BL493" s="2" t="str">
        <f>IF(BG493="","",VLOOKUP(BC493,segéd!T:U,2,FALSE))</f>
        <v/>
      </c>
      <c r="BM493" s="2"/>
      <c r="BN493" s="2"/>
      <c r="BO493" s="2"/>
      <c r="BP493" s="2"/>
      <c r="BQ493" s="2"/>
      <c r="BR493" s="2"/>
      <c r="BS493" s="2"/>
      <c r="BT493" s="2"/>
      <c r="BU493" s="2"/>
      <c r="BY493" s="19">
        <v>6</v>
      </c>
      <c r="CA493" s="2"/>
      <c r="CD493" s="2"/>
      <c r="CR493" s="2"/>
      <c r="CS493" s="2"/>
      <c r="CU493" s="2"/>
      <c r="CV493" s="2"/>
    </row>
    <row r="494" spans="1:106" x14ac:dyDescent="0.3">
      <c r="A494" t="str">
        <f t="shared" si="408"/>
        <v>2053141</v>
      </c>
      <c r="B494" t="str">
        <f t="shared" si="409"/>
        <v>Vezetői számvitel és inf. rend. (Bp.-ről web) 8</v>
      </c>
      <c r="C494" t="str">
        <f t="shared" si="359"/>
        <v>2163141</v>
      </c>
      <c r="D494" t="str">
        <f t="shared" si="360"/>
        <v>Vezetői számvitel és inf. rend. (Bp.-ről web) 9</v>
      </c>
      <c r="E494" t="str">
        <f t="shared" si="361"/>
        <v>Barna Zsolt3141</v>
      </c>
      <c r="F494" s="24" t="str">
        <f t="shared" si="362"/>
        <v>Vezetői számvitel és inf. rend. (Bp. 205, Bp.-ről web)</v>
      </c>
      <c r="G494" t="str">
        <f t="shared" si="363"/>
        <v/>
      </c>
      <c r="H494" t="str">
        <f t="shared" si="364"/>
        <v/>
      </c>
      <c r="I494" t="str">
        <f t="shared" si="365"/>
        <v/>
      </c>
      <c r="J494" t="str">
        <f t="shared" si="366"/>
        <v/>
      </c>
      <c r="K494" t="str">
        <f t="shared" si="367"/>
        <v/>
      </c>
      <c r="L494" t="str">
        <f t="shared" si="368"/>
        <v/>
      </c>
      <c r="M494" t="str">
        <f t="shared" si="369"/>
        <v/>
      </c>
      <c r="N494" t="str">
        <f t="shared" si="370"/>
        <v>3141</v>
      </c>
      <c r="O494" t="str">
        <f t="shared" si="371"/>
        <v/>
      </c>
      <c r="P494" t="str">
        <f t="shared" si="372"/>
        <v/>
      </c>
      <c r="Q494" t="str">
        <f t="shared" si="373"/>
        <v/>
      </c>
      <c r="R494" t="str">
        <f t="shared" si="374"/>
        <v/>
      </c>
      <c r="S494" t="str">
        <f t="shared" si="375"/>
        <v/>
      </c>
      <c r="T494" t="str">
        <f t="shared" si="376"/>
        <v/>
      </c>
      <c r="U494" t="str">
        <f t="shared" si="377"/>
        <v/>
      </c>
      <c r="V494" t="str">
        <f t="shared" si="378"/>
        <v/>
      </c>
      <c r="W494" t="str">
        <f t="shared" si="379"/>
        <v/>
      </c>
      <c r="X494" t="str">
        <f t="shared" si="380"/>
        <v/>
      </c>
      <c r="Y494" t="str">
        <f t="shared" si="381"/>
        <v>Vezetői számvitel és inf. rend. (205, Bp.-ről web)</v>
      </c>
      <c r="Z494" t="str">
        <f t="shared" si="382"/>
        <v/>
      </c>
      <c r="AA494" t="str">
        <f t="shared" si="383"/>
        <v/>
      </c>
      <c r="AB494" t="str">
        <f t="shared" si="384"/>
        <v/>
      </c>
      <c r="AC494" t="str">
        <f t="shared" si="385"/>
        <v/>
      </c>
      <c r="AD494" t="str">
        <f t="shared" si="386"/>
        <v/>
      </c>
      <c r="AE494" t="str">
        <f t="shared" si="387"/>
        <v/>
      </c>
      <c r="AF494" t="str">
        <f t="shared" si="388"/>
        <v>3141</v>
      </c>
      <c r="AG494" t="str">
        <f t="shared" si="389"/>
        <v/>
      </c>
      <c r="AH494" t="str">
        <f t="shared" si="390"/>
        <v/>
      </c>
      <c r="AI494" t="str">
        <f t="shared" si="391"/>
        <v/>
      </c>
      <c r="AJ494" t="str">
        <f t="shared" si="392"/>
        <v/>
      </c>
      <c r="AK494" t="str">
        <f t="shared" si="393"/>
        <v/>
      </c>
      <c r="AL494" t="str">
        <f t="shared" si="394"/>
        <v/>
      </c>
      <c r="AM494" t="str">
        <f t="shared" si="395"/>
        <v/>
      </c>
      <c r="AN494" t="str">
        <f t="shared" si="396"/>
        <v/>
      </c>
      <c r="AO494" t="str">
        <f t="shared" si="397"/>
        <v/>
      </c>
      <c r="AP494" t="str">
        <f t="shared" si="398"/>
        <v/>
      </c>
      <c r="AQ494" t="str">
        <f t="shared" si="399"/>
        <v/>
      </c>
      <c r="AR494" t="str">
        <f t="shared" si="400"/>
        <v/>
      </c>
      <c r="AS494" t="str">
        <f t="shared" si="401"/>
        <v/>
      </c>
      <c r="AT494" t="str">
        <f t="shared" si="402"/>
        <v/>
      </c>
      <c r="AU494" t="str">
        <f t="shared" si="403"/>
        <v/>
      </c>
      <c r="AV494" t="str">
        <f t="shared" si="404"/>
        <v/>
      </c>
      <c r="AW494" t="str">
        <f t="shared" si="405"/>
        <v/>
      </c>
      <c r="AX494" t="str">
        <f t="shared" si="406"/>
        <v>Vezetői számvitel és inf. rend. (216, Bp.-ről web)</v>
      </c>
      <c r="AY494" s="2">
        <v>314</v>
      </c>
      <c r="AZ494" s="2">
        <v>1</v>
      </c>
      <c r="BA494" s="18">
        <f>VLOOKUP(AY494,segéd!$F$9:$G$38,2,FALSE)</f>
        <v>46095</v>
      </c>
      <c r="BB494" s="2" t="str">
        <f>VLOOKUP(AZ494,segéd!$F$1:$G$7,2,FALSE)</f>
        <v>8.00-9.30</v>
      </c>
      <c r="BC494" t="s">
        <v>389</v>
      </c>
      <c r="BD494" t="s">
        <v>311</v>
      </c>
      <c r="BE494" t="s">
        <v>167</v>
      </c>
      <c r="BF494" s="19">
        <v>205</v>
      </c>
      <c r="BG494" s="2">
        <v>216</v>
      </c>
      <c r="BH494" s="2" t="s">
        <v>75</v>
      </c>
      <c r="BI494" s="30" t="s">
        <v>1991</v>
      </c>
      <c r="BJ494" s="2">
        <f t="shared" si="407"/>
        <v>17</v>
      </c>
      <c r="BK494" s="2">
        <f>IF(BF494="","",VLOOKUP(BC494,segéd!O:P,2,FALSE))</f>
        <v>8</v>
      </c>
      <c r="BL494" s="2">
        <f>IF(BG494="","",VLOOKUP(BC494,segéd!T:U,2,FALSE))</f>
        <v>9</v>
      </c>
      <c r="BM494" s="2"/>
      <c r="BN494" s="2"/>
      <c r="BO494" s="2"/>
      <c r="BP494" s="2"/>
      <c r="BQ494" s="2"/>
      <c r="BR494" s="2"/>
      <c r="BS494" s="2"/>
      <c r="BT494" s="2">
        <v>8</v>
      </c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H494" s="2"/>
      <c r="CI494" s="2"/>
      <c r="CJ494" s="2"/>
      <c r="CK494" s="2">
        <v>10</v>
      </c>
      <c r="CL494" s="2"/>
      <c r="CM494" s="2"/>
      <c r="CN494" s="2"/>
      <c r="CO494" s="2"/>
      <c r="CP494" s="2"/>
      <c r="CR494" s="2"/>
      <c r="CS494" s="2"/>
      <c r="CT494" s="2"/>
      <c r="CU494" s="2"/>
      <c r="CV494" s="2"/>
      <c r="CY494" s="2"/>
    </row>
    <row r="495" spans="1:106" x14ac:dyDescent="0.3">
      <c r="A495" t="str">
        <f t="shared" si="408"/>
        <v>4633142</v>
      </c>
      <c r="B495" t="str">
        <f t="shared" si="409"/>
        <v>Ellátáslánc menedzsment alapjai (otthonról web) 7</v>
      </c>
      <c r="C495" t="str">
        <f t="shared" si="359"/>
        <v>4013142</v>
      </c>
      <c r="D495" t="str">
        <f t="shared" si="360"/>
        <v>Ellátáslánc menedzsment alapjai (otthonról web) 3</v>
      </c>
      <c r="E495" t="str">
        <f t="shared" si="361"/>
        <v>Lakatos Péter3142</v>
      </c>
      <c r="F495" s="24" t="str">
        <f t="shared" si="362"/>
        <v>Ellátáslánc menedzsment alapjai (Bp. 463Tb. 401, otthonról web)</v>
      </c>
      <c r="G495" t="str">
        <f t="shared" si="363"/>
        <v/>
      </c>
      <c r="H495" t="str">
        <f t="shared" si="364"/>
        <v/>
      </c>
      <c r="I495" t="str">
        <f t="shared" si="365"/>
        <v/>
      </c>
      <c r="J495" t="str">
        <f t="shared" si="366"/>
        <v/>
      </c>
      <c r="K495" t="str">
        <f t="shared" si="367"/>
        <v/>
      </c>
      <c r="L495" t="str">
        <f t="shared" si="368"/>
        <v/>
      </c>
      <c r="M495" t="str">
        <f t="shared" si="369"/>
        <v/>
      </c>
      <c r="N495" t="str">
        <f t="shared" si="370"/>
        <v/>
      </c>
      <c r="O495" t="str">
        <f t="shared" si="371"/>
        <v/>
      </c>
      <c r="P495" t="str">
        <f t="shared" si="372"/>
        <v>3142</v>
      </c>
      <c r="Q495" t="str">
        <f t="shared" si="373"/>
        <v/>
      </c>
      <c r="R495" t="str">
        <f t="shared" si="374"/>
        <v/>
      </c>
      <c r="S495" t="str">
        <f t="shared" si="375"/>
        <v/>
      </c>
      <c r="T495" t="str">
        <f t="shared" si="376"/>
        <v/>
      </c>
      <c r="U495" t="str">
        <f t="shared" si="377"/>
        <v/>
      </c>
      <c r="V495" t="str">
        <f t="shared" si="378"/>
        <v/>
      </c>
      <c r="W495" t="str">
        <f t="shared" si="379"/>
        <v/>
      </c>
      <c r="X495" t="str">
        <f t="shared" si="380"/>
        <v/>
      </c>
      <c r="Y495" t="str">
        <f t="shared" si="381"/>
        <v>Ellátáslánc menedzsment alapjai (463, otthonról web)</v>
      </c>
      <c r="Z495" t="str">
        <f t="shared" si="382"/>
        <v/>
      </c>
      <c r="AA495" t="str">
        <f t="shared" si="383"/>
        <v/>
      </c>
      <c r="AB495" t="str">
        <f t="shared" si="384"/>
        <v/>
      </c>
      <c r="AC495" t="str">
        <f t="shared" si="385"/>
        <v/>
      </c>
      <c r="AD495" t="str">
        <f t="shared" si="386"/>
        <v/>
      </c>
      <c r="AE495" t="str">
        <f t="shared" si="387"/>
        <v/>
      </c>
      <c r="AF495" t="str">
        <f t="shared" si="388"/>
        <v/>
      </c>
      <c r="AG495" t="str">
        <f t="shared" si="389"/>
        <v/>
      </c>
      <c r="AH495" t="str">
        <f t="shared" si="390"/>
        <v>3142</v>
      </c>
      <c r="AI495" t="str">
        <f t="shared" si="391"/>
        <v/>
      </c>
      <c r="AJ495" t="str">
        <f t="shared" si="392"/>
        <v/>
      </c>
      <c r="AK495" t="str">
        <f t="shared" si="393"/>
        <v/>
      </c>
      <c r="AL495" t="str">
        <f t="shared" si="394"/>
        <v/>
      </c>
      <c r="AM495" t="str">
        <f t="shared" si="395"/>
        <v/>
      </c>
      <c r="AN495" t="str">
        <f t="shared" si="396"/>
        <v/>
      </c>
      <c r="AO495" t="str">
        <f t="shared" si="397"/>
        <v/>
      </c>
      <c r="AP495" t="str">
        <f t="shared" si="398"/>
        <v/>
      </c>
      <c r="AQ495" t="str">
        <f t="shared" si="399"/>
        <v/>
      </c>
      <c r="AR495" t="str">
        <f t="shared" si="400"/>
        <v/>
      </c>
      <c r="AS495" t="str">
        <f t="shared" si="401"/>
        <v/>
      </c>
      <c r="AT495" t="str">
        <f t="shared" si="402"/>
        <v/>
      </c>
      <c r="AU495" t="str">
        <f t="shared" si="403"/>
        <v/>
      </c>
      <c r="AV495" t="str">
        <f t="shared" si="404"/>
        <v/>
      </c>
      <c r="AW495" t="str">
        <f t="shared" si="405"/>
        <v/>
      </c>
      <c r="AX495" t="str">
        <f t="shared" si="406"/>
        <v>Ellátáslánc menedzsment alapjai (401, otthonról web)</v>
      </c>
      <c r="AY495" s="2">
        <v>314</v>
      </c>
      <c r="AZ495" s="2">
        <v>2</v>
      </c>
      <c r="BA495" s="18">
        <f>VLOOKUP(AY495,segéd!$F$9:$G$38,2,FALSE)</f>
        <v>46095</v>
      </c>
      <c r="BB495" s="2" t="str">
        <f>VLOOKUP(AZ495,segéd!$F$1:$G$7,2,FALSE)</f>
        <v>9.45-11.15</v>
      </c>
      <c r="BC495" t="s">
        <v>216</v>
      </c>
      <c r="BD495" t="s">
        <v>187</v>
      </c>
      <c r="BE495" t="s">
        <v>167</v>
      </c>
      <c r="BF495" s="19">
        <v>463</v>
      </c>
      <c r="BG495" s="2">
        <v>401</v>
      </c>
      <c r="BH495" s="19" t="s">
        <v>485</v>
      </c>
      <c r="BI495" s="30" t="s">
        <v>1982</v>
      </c>
      <c r="BJ495" s="2">
        <f t="shared" si="407"/>
        <v>10</v>
      </c>
      <c r="BK495" s="2">
        <f>IF(BF495="","",VLOOKUP(BC495,segéd!O:P,2,FALSE))</f>
        <v>7</v>
      </c>
      <c r="BL495" s="2">
        <f>IF(BG495="","",VLOOKUP(BC495,segéd!T:U,2,FALSE))</f>
        <v>3</v>
      </c>
      <c r="BM495" s="2"/>
      <c r="BN495" s="2"/>
      <c r="BO495" s="2"/>
      <c r="BP495" s="2"/>
      <c r="BQ495" s="2"/>
      <c r="BR495" s="2"/>
      <c r="BS495" s="2"/>
      <c r="BT495" s="2"/>
      <c r="BU495" s="2"/>
      <c r="BV495" s="2">
        <v>8</v>
      </c>
      <c r="BW495" s="2"/>
      <c r="BZ495" s="2"/>
      <c r="CA495" s="2"/>
      <c r="CB495" s="2"/>
      <c r="CC495" s="2"/>
      <c r="CD495" s="2"/>
      <c r="CH495" s="2"/>
      <c r="CI495" s="2"/>
      <c r="CJ495" s="2"/>
      <c r="CK495" s="2"/>
      <c r="CM495" s="2">
        <v>5</v>
      </c>
      <c r="CP495" s="2"/>
      <c r="CR495" s="2"/>
      <c r="CS495" s="2"/>
      <c r="CT495" s="2"/>
      <c r="CU495" s="2"/>
      <c r="CV495" s="2"/>
      <c r="CY495" s="2"/>
    </row>
    <row r="496" spans="1:106" x14ac:dyDescent="0.3">
      <c r="A496" t="str">
        <f t="shared" si="408"/>
        <v>3142</v>
      </c>
      <c r="B496" t="str">
        <f t="shared" si="409"/>
        <v xml:space="preserve">Energia és környezet (web) </v>
      </c>
      <c r="C496" t="str">
        <f t="shared" si="359"/>
        <v>Passzív3142</v>
      </c>
      <c r="D496" t="str">
        <f t="shared" si="360"/>
        <v>Energia és környezet (web) 19</v>
      </c>
      <c r="E496" t="str">
        <f t="shared" si="361"/>
        <v>Molnárné Dőry Zsófia3142</v>
      </c>
      <c r="F496" s="24" t="str">
        <f t="shared" si="362"/>
        <v>Energia és környezet (Tb. Passzív, web)</v>
      </c>
      <c r="G496" t="str">
        <f t="shared" si="363"/>
        <v/>
      </c>
      <c r="H496" t="str">
        <f t="shared" si="364"/>
        <v/>
      </c>
      <c r="I496" t="str">
        <f t="shared" si="365"/>
        <v/>
      </c>
      <c r="J496" t="str">
        <f t="shared" si="366"/>
        <v/>
      </c>
      <c r="K496" t="str">
        <f t="shared" si="367"/>
        <v/>
      </c>
      <c r="L496" t="str">
        <f t="shared" si="368"/>
        <v/>
      </c>
      <c r="M496" t="str">
        <f t="shared" si="369"/>
        <v/>
      </c>
      <c r="N496" t="str">
        <f t="shared" si="370"/>
        <v/>
      </c>
      <c r="O496" t="str">
        <f t="shared" si="371"/>
        <v/>
      </c>
      <c r="P496" t="str">
        <f t="shared" si="372"/>
        <v/>
      </c>
      <c r="Q496" t="str">
        <f t="shared" si="373"/>
        <v/>
      </c>
      <c r="R496" t="str">
        <f t="shared" si="374"/>
        <v/>
      </c>
      <c r="S496" t="str">
        <f t="shared" si="375"/>
        <v/>
      </c>
      <c r="T496" t="str">
        <f t="shared" si="376"/>
        <v/>
      </c>
      <c r="U496" t="str">
        <f t="shared" si="377"/>
        <v/>
      </c>
      <c r="V496" t="str">
        <f t="shared" si="378"/>
        <v/>
      </c>
      <c r="W496" t="str">
        <f t="shared" si="379"/>
        <v/>
      </c>
      <c r="X496" t="str">
        <f t="shared" si="380"/>
        <v/>
      </c>
      <c r="Y496" t="str">
        <f t="shared" si="381"/>
        <v>Energia és környezet (, web)</v>
      </c>
      <c r="Z496" t="str">
        <f t="shared" si="382"/>
        <v/>
      </c>
      <c r="AA496" t="str">
        <f t="shared" si="383"/>
        <v/>
      </c>
      <c r="AB496" t="str">
        <f t="shared" si="384"/>
        <v/>
      </c>
      <c r="AC496" t="str">
        <f t="shared" si="385"/>
        <v/>
      </c>
      <c r="AD496" t="str">
        <f t="shared" si="386"/>
        <v/>
      </c>
      <c r="AE496" t="str">
        <f t="shared" si="387"/>
        <v/>
      </c>
      <c r="AF496" t="str">
        <f t="shared" si="388"/>
        <v/>
      </c>
      <c r="AG496" t="str">
        <f t="shared" si="389"/>
        <v/>
      </c>
      <c r="AH496" t="str">
        <f t="shared" si="390"/>
        <v/>
      </c>
      <c r="AI496" t="str">
        <f t="shared" si="391"/>
        <v/>
      </c>
      <c r="AJ496" t="str">
        <f t="shared" si="392"/>
        <v/>
      </c>
      <c r="AK496" t="str">
        <f t="shared" si="393"/>
        <v/>
      </c>
      <c r="AL496" t="str">
        <f t="shared" si="394"/>
        <v/>
      </c>
      <c r="AM496" t="str">
        <f t="shared" si="395"/>
        <v/>
      </c>
      <c r="AN496" t="str">
        <f t="shared" si="396"/>
        <v/>
      </c>
      <c r="AO496" t="str">
        <f t="shared" si="397"/>
        <v/>
      </c>
      <c r="AP496" t="str">
        <f t="shared" si="398"/>
        <v/>
      </c>
      <c r="AQ496" t="str">
        <f t="shared" si="399"/>
        <v/>
      </c>
      <c r="AR496" t="str">
        <f t="shared" si="400"/>
        <v>3142</v>
      </c>
      <c r="AS496" t="str">
        <f t="shared" si="401"/>
        <v/>
      </c>
      <c r="AT496" t="str">
        <f t="shared" si="402"/>
        <v/>
      </c>
      <c r="AU496" t="str">
        <f t="shared" si="403"/>
        <v/>
      </c>
      <c r="AV496" t="str">
        <f t="shared" si="404"/>
        <v/>
      </c>
      <c r="AW496" t="str">
        <f t="shared" si="405"/>
        <v/>
      </c>
      <c r="AX496" t="str">
        <f t="shared" si="406"/>
        <v>Energia és környezet (Passzív, web)</v>
      </c>
      <c r="AY496" s="2">
        <v>314</v>
      </c>
      <c r="AZ496" s="2">
        <v>2</v>
      </c>
      <c r="BA496" s="18">
        <f>VLOOKUP(AY496,segéd!$F$9:$G$38,2,FALSE)</f>
        <v>46095</v>
      </c>
      <c r="BB496" s="2" t="str">
        <f>VLOOKUP(AZ496,segéd!$F$1:$G$7,2,FALSE)</f>
        <v>9.45-11.15</v>
      </c>
      <c r="BC496" t="s">
        <v>84</v>
      </c>
      <c r="BD496" t="s">
        <v>190</v>
      </c>
      <c r="BE496" t="s">
        <v>164</v>
      </c>
      <c r="BG496" s="2" t="s">
        <v>272</v>
      </c>
      <c r="BH496" s="2" t="s">
        <v>66</v>
      </c>
      <c r="BI496" s="30" t="s">
        <v>2017</v>
      </c>
      <c r="BJ496" s="2">
        <f t="shared" si="407"/>
        <v>19</v>
      </c>
      <c r="BK496" s="2" t="str">
        <f>IF(BF496="","",VLOOKUP(BC496,segéd!O:P,2,FALSE))</f>
        <v/>
      </c>
      <c r="BL496" s="2">
        <f>IF(BG496="","",VLOOKUP(BC496,segéd!T:U,2,FALSE))</f>
        <v>19</v>
      </c>
      <c r="BM496" s="2"/>
      <c r="BN496" s="2"/>
      <c r="BO496" s="2"/>
      <c r="BP496" s="2"/>
      <c r="BQ496" s="2"/>
      <c r="BR496" s="2"/>
      <c r="BS496" s="2"/>
      <c r="BT496" s="2"/>
      <c r="BU496" s="2"/>
      <c r="BZ496" s="2"/>
      <c r="CA496" s="2"/>
      <c r="CD496" s="2"/>
      <c r="CE496" s="2"/>
      <c r="CF496" s="19"/>
      <c r="CG496" s="2"/>
      <c r="CH496" s="2"/>
      <c r="CI496" s="2"/>
      <c r="CJ496" s="2"/>
      <c r="CP496" s="2"/>
      <c r="CR496" s="2"/>
      <c r="CS496" s="2"/>
      <c r="CU496" s="2"/>
      <c r="CV496" s="2"/>
      <c r="CW496" s="2">
        <v>16</v>
      </c>
    </row>
    <row r="497" spans="1:106" x14ac:dyDescent="0.3">
      <c r="A497" t="str">
        <f t="shared" si="408"/>
        <v>3142</v>
      </c>
      <c r="B497" t="str">
        <f t="shared" si="409"/>
        <v xml:space="preserve">Épületszerkezetek, akadálym. (web) </v>
      </c>
      <c r="C497" t="str">
        <f t="shared" si="359"/>
        <v>6053142</v>
      </c>
      <c r="D497" t="str">
        <f t="shared" si="360"/>
        <v>Épületszerkezetek, akadálym. (web) 8</v>
      </c>
      <c r="E497" t="str">
        <f t="shared" si="361"/>
        <v>Tarján Gábor3142</v>
      </c>
      <c r="F497" s="24" t="str">
        <f t="shared" si="362"/>
        <v>Épületszerkezetek, akadálym. (Tb. 605, web)</v>
      </c>
      <c r="G497" t="str">
        <f t="shared" si="363"/>
        <v/>
      </c>
      <c r="H497" t="str">
        <f t="shared" si="364"/>
        <v/>
      </c>
      <c r="I497" t="str">
        <f t="shared" si="365"/>
        <v/>
      </c>
      <c r="J497" t="str">
        <f t="shared" si="366"/>
        <v/>
      </c>
      <c r="K497" t="str">
        <f t="shared" si="367"/>
        <v/>
      </c>
      <c r="L497" t="str">
        <f t="shared" si="368"/>
        <v/>
      </c>
      <c r="M497" t="str">
        <f t="shared" si="369"/>
        <v/>
      </c>
      <c r="N497" t="str">
        <f t="shared" si="370"/>
        <v/>
      </c>
      <c r="O497" t="str">
        <f t="shared" si="371"/>
        <v/>
      </c>
      <c r="P497" t="str">
        <f t="shared" si="372"/>
        <v/>
      </c>
      <c r="Q497" t="str">
        <f t="shared" si="373"/>
        <v/>
      </c>
      <c r="R497" t="str">
        <f t="shared" si="374"/>
        <v/>
      </c>
      <c r="S497" t="str">
        <f t="shared" si="375"/>
        <v/>
      </c>
      <c r="T497" t="str">
        <f t="shared" si="376"/>
        <v/>
      </c>
      <c r="U497" t="str">
        <f t="shared" si="377"/>
        <v/>
      </c>
      <c r="V497" t="str">
        <f t="shared" si="378"/>
        <v/>
      </c>
      <c r="W497" t="str">
        <f t="shared" si="379"/>
        <v/>
      </c>
      <c r="X497" t="str">
        <f t="shared" si="380"/>
        <v/>
      </c>
      <c r="Y497" t="str">
        <f t="shared" si="381"/>
        <v>Épületszerkezetek, akadálym. (, web)</v>
      </c>
      <c r="Z497" t="str">
        <f t="shared" si="382"/>
        <v/>
      </c>
      <c r="AA497" t="str">
        <f t="shared" si="383"/>
        <v/>
      </c>
      <c r="AB497" t="str">
        <f t="shared" si="384"/>
        <v/>
      </c>
      <c r="AC497" t="str">
        <f t="shared" si="385"/>
        <v/>
      </c>
      <c r="AD497" t="str">
        <f t="shared" si="386"/>
        <v/>
      </c>
      <c r="AE497" t="str">
        <f t="shared" si="387"/>
        <v/>
      </c>
      <c r="AF497" t="str">
        <f t="shared" si="388"/>
        <v/>
      </c>
      <c r="AG497" t="str">
        <f t="shared" si="389"/>
        <v/>
      </c>
      <c r="AH497" t="str">
        <f t="shared" si="390"/>
        <v/>
      </c>
      <c r="AI497" t="str">
        <f t="shared" si="391"/>
        <v/>
      </c>
      <c r="AJ497" t="str">
        <f t="shared" si="392"/>
        <v/>
      </c>
      <c r="AK497" t="str">
        <f t="shared" si="393"/>
        <v/>
      </c>
      <c r="AL497" t="str">
        <f t="shared" si="394"/>
        <v/>
      </c>
      <c r="AM497" t="str">
        <f t="shared" si="395"/>
        <v/>
      </c>
      <c r="AN497" t="str">
        <f t="shared" si="396"/>
        <v/>
      </c>
      <c r="AO497" t="str">
        <f t="shared" si="397"/>
        <v/>
      </c>
      <c r="AP497" t="str">
        <f t="shared" si="398"/>
        <v/>
      </c>
      <c r="AQ497" t="str">
        <f t="shared" si="399"/>
        <v/>
      </c>
      <c r="AR497" t="str">
        <f t="shared" si="400"/>
        <v/>
      </c>
      <c r="AS497" t="str">
        <f t="shared" si="401"/>
        <v>3142</v>
      </c>
      <c r="AT497" t="str">
        <f t="shared" si="402"/>
        <v/>
      </c>
      <c r="AU497" t="str">
        <f t="shared" si="403"/>
        <v/>
      </c>
      <c r="AV497" t="str">
        <f t="shared" si="404"/>
        <v/>
      </c>
      <c r="AW497" t="str">
        <f t="shared" si="405"/>
        <v/>
      </c>
      <c r="AX497" t="str">
        <f t="shared" si="406"/>
        <v>Épületszerkezetek, akadálym. (605, web)</v>
      </c>
      <c r="AY497" s="2">
        <v>314</v>
      </c>
      <c r="AZ497" s="2">
        <v>2</v>
      </c>
      <c r="BA497" s="18">
        <f>VLOOKUP(AY497,segéd!$F$9:$G$38,2,FALSE)</f>
        <v>46095</v>
      </c>
      <c r="BB497" s="2" t="str">
        <f>VLOOKUP(AZ497,segéd!$F$1:$G$7,2,FALSE)</f>
        <v>9.45-11.15</v>
      </c>
      <c r="BC497" t="s">
        <v>399</v>
      </c>
      <c r="BD497" t="s">
        <v>422</v>
      </c>
      <c r="BE497" t="s">
        <v>164</v>
      </c>
      <c r="BG497" s="2">
        <v>605</v>
      </c>
      <c r="BH497" s="2" t="s">
        <v>66</v>
      </c>
      <c r="BI497" s="30" t="s">
        <v>2005</v>
      </c>
      <c r="BJ497" s="2">
        <f t="shared" si="407"/>
        <v>8</v>
      </c>
      <c r="BK497" s="2" t="str">
        <f>IF(BF497="","",VLOOKUP(BC497,segéd!O:P,2,FALSE))</f>
        <v/>
      </c>
      <c r="BL497" s="2">
        <f>IF(BG497="","",VLOOKUP(BC497,segéd!T:U,2,FALSE))</f>
        <v>8</v>
      </c>
      <c r="CH497" s="2"/>
      <c r="CI497" s="2"/>
      <c r="CP497" s="2"/>
      <c r="CX497" s="2">
        <v>8</v>
      </c>
    </row>
    <row r="498" spans="1:106" x14ac:dyDescent="0.3">
      <c r="A498" t="str">
        <f t="shared" si="408"/>
        <v>3142</v>
      </c>
      <c r="B498" t="str">
        <f t="shared" si="409"/>
        <v xml:space="preserve">Gazdasági matematika II. (web) </v>
      </c>
      <c r="C498" t="str">
        <f t="shared" si="359"/>
        <v>6013142</v>
      </c>
      <c r="D498" t="str">
        <f t="shared" si="360"/>
        <v>Gazdasági matematika II. (web) 63</v>
      </c>
      <c r="E498" t="str">
        <f t="shared" si="361"/>
        <v>Kovács Gergely3142</v>
      </c>
      <c r="F498" s="24" t="str">
        <f t="shared" si="362"/>
        <v>Gazdasági matematika II. (Tb. 601, web)</v>
      </c>
      <c r="G498" t="str">
        <f t="shared" si="363"/>
        <v/>
      </c>
      <c r="H498" t="str">
        <f t="shared" si="364"/>
        <v/>
      </c>
      <c r="I498" t="str">
        <f t="shared" si="365"/>
        <v/>
      </c>
      <c r="J498" t="str">
        <f t="shared" si="366"/>
        <v/>
      </c>
      <c r="K498" t="str">
        <f t="shared" si="367"/>
        <v/>
      </c>
      <c r="L498" t="str">
        <f t="shared" si="368"/>
        <v/>
      </c>
      <c r="M498" t="str">
        <f t="shared" si="369"/>
        <v/>
      </c>
      <c r="N498" t="str">
        <f t="shared" si="370"/>
        <v/>
      </c>
      <c r="O498" t="str">
        <f t="shared" si="371"/>
        <v/>
      </c>
      <c r="P498" t="str">
        <f t="shared" si="372"/>
        <v/>
      </c>
      <c r="Q498" t="str">
        <f t="shared" si="373"/>
        <v/>
      </c>
      <c r="R498" t="str">
        <f t="shared" si="374"/>
        <v/>
      </c>
      <c r="S498" t="str">
        <f t="shared" si="375"/>
        <v/>
      </c>
      <c r="T498" t="str">
        <f t="shared" si="376"/>
        <v/>
      </c>
      <c r="U498" t="str">
        <f t="shared" si="377"/>
        <v/>
      </c>
      <c r="V498" t="str">
        <f t="shared" si="378"/>
        <v/>
      </c>
      <c r="W498" t="str">
        <f t="shared" si="379"/>
        <v/>
      </c>
      <c r="X498" t="str">
        <f t="shared" si="380"/>
        <v/>
      </c>
      <c r="Y498" t="str">
        <f t="shared" si="381"/>
        <v>Gazdasági matematika II. (, web)</v>
      </c>
      <c r="Z498" t="str">
        <f t="shared" si="382"/>
        <v>3142</v>
      </c>
      <c r="AA498" t="str">
        <f t="shared" si="383"/>
        <v/>
      </c>
      <c r="AB498" t="str">
        <f t="shared" si="384"/>
        <v/>
      </c>
      <c r="AC498" t="str">
        <f t="shared" si="385"/>
        <v/>
      </c>
      <c r="AD498" t="str">
        <f t="shared" si="386"/>
        <v/>
      </c>
      <c r="AE498" t="str">
        <f t="shared" si="387"/>
        <v/>
      </c>
      <c r="AF498" t="str">
        <f t="shared" si="388"/>
        <v/>
      </c>
      <c r="AG498" t="str">
        <f t="shared" si="389"/>
        <v/>
      </c>
      <c r="AH498" t="str">
        <f t="shared" si="390"/>
        <v/>
      </c>
      <c r="AI498" t="str">
        <f t="shared" si="391"/>
        <v/>
      </c>
      <c r="AJ498" t="str">
        <f t="shared" si="392"/>
        <v/>
      </c>
      <c r="AK498" t="str">
        <f t="shared" si="393"/>
        <v/>
      </c>
      <c r="AL498" t="str">
        <f t="shared" si="394"/>
        <v/>
      </c>
      <c r="AM498" t="str">
        <f t="shared" si="395"/>
        <v/>
      </c>
      <c r="AN498" t="str">
        <f t="shared" si="396"/>
        <v/>
      </c>
      <c r="AO498" t="str">
        <f t="shared" si="397"/>
        <v/>
      </c>
      <c r="AP498" t="str">
        <f t="shared" si="398"/>
        <v/>
      </c>
      <c r="AQ498" t="str">
        <f t="shared" si="399"/>
        <v/>
      </c>
      <c r="AR498" t="str">
        <f t="shared" si="400"/>
        <v/>
      </c>
      <c r="AS498" t="str">
        <f t="shared" si="401"/>
        <v/>
      </c>
      <c r="AT498" t="str">
        <f t="shared" si="402"/>
        <v/>
      </c>
      <c r="AU498" t="str">
        <f t="shared" si="403"/>
        <v/>
      </c>
      <c r="AV498" t="str">
        <f t="shared" si="404"/>
        <v/>
      </c>
      <c r="AW498" t="str">
        <f t="shared" si="405"/>
        <v/>
      </c>
      <c r="AX498" t="str">
        <f t="shared" si="406"/>
        <v>Gazdasági matematika II. (601, web)</v>
      </c>
      <c r="AY498" s="2">
        <v>314</v>
      </c>
      <c r="AZ498" s="2">
        <v>2</v>
      </c>
      <c r="BA498" s="18">
        <f>VLOOKUP(AY498,segéd!$F$9:$G$38,2,FALSE)</f>
        <v>46095</v>
      </c>
      <c r="BB498" s="2" t="str">
        <f>VLOOKUP(AZ498,segéd!$F$1:$G$7,2,FALSE)</f>
        <v>9.45-11.15</v>
      </c>
      <c r="BC498" t="s">
        <v>33</v>
      </c>
      <c r="BD498" t="s">
        <v>8</v>
      </c>
      <c r="BE498" t="s">
        <v>164</v>
      </c>
      <c r="BG498" s="2">
        <v>601</v>
      </c>
      <c r="BH498" s="2" t="s">
        <v>66</v>
      </c>
      <c r="BI498" s="30" t="s">
        <v>2035</v>
      </c>
      <c r="BJ498" s="2">
        <f t="shared" si="407"/>
        <v>63</v>
      </c>
      <c r="BK498" s="2" t="str">
        <f>IF(BF498="","",VLOOKUP(BC498,segéd!O:P,2,FALSE))</f>
        <v/>
      </c>
      <c r="BL498" s="2">
        <f>IF(BG498="","",VLOOKUP(BC498,segéd!T:U,2,FALSE))</f>
        <v>63</v>
      </c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>
        <v>74</v>
      </c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Y498" s="2"/>
    </row>
    <row r="499" spans="1:106" x14ac:dyDescent="0.3">
      <c r="A499" t="str">
        <f t="shared" si="408"/>
        <v>3142</v>
      </c>
      <c r="B499" t="str">
        <f t="shared" si="409"/>
        <v xml:space="preserve">Hulladékgazdálkodási tech. (web) </v>
      </c>
      <c r="C499" t="str">
        <f t="shared" si="359"/>
        <v>33142</v>
      </c>
      <c r="D499" t="str">
        <f t="shared" si="360"/>
        <v>Hulladékgazdálkodási tech. (web) 6</v>
      </c>
      <c r="E499" t="str">
        <f t="shared" si="361"/>
        <v>Nagy Judit3142</v>
      </c>
      <c r="F499" s="24" t="str">
        <f t="shared" si="362"/>
        <v>Hulladékgazdálkodási tech. (Tb. 3, web)</v>
      </c>
      <c r="G499" t="str">
        <f t="shared" si="363"/>
        <v/>
      </c>
      <c r="H499" t="str">
        <f t="shared" si="364"/>
        <v/>
      </c>
      <c r="I499" t="str">
        <f t="shared" si="365"/>
        <v/>
      </c>
      <c r="J499" t="str">
        <f t="shared" si="366"/>
        <v/>
      </c>
      <c r="K499" t="str">
        <f t="shared" si="367"/>
        <v/>
      </c>
      <c r="L499" t="str">
        <f t="shared" si="368"/>
        <v/>
      </c>
      <c r="M499" t="str">
        <f t="shared" si="369"/>
        <v/>
      </c>
      <c r="N499" t="str">
        <f t="shared" si="370"/>
        <v/>
      </c>
      <c r="O499" t="str">
        <f t="shared" si="371"/>
        <v/>
      </c>
      <c r="P499" t="str">
        <f t="shared" si="372"/>
        <v/>
      </c>
      <c r="Q499" t="str">
        <f t="shared" si="373"/>
        <v/>
      </c>
      <c r="R499" t="str">
        <f t="shared" si="374"/>
        <v/>
      </c>
      <c r="S499" t="str">
        <f t="shared" si="375"/>
        <v/>
      </c>
      <c r="T499" t="str">
        <f t="shared" si="376"/>
        <v/>
      </c>
      <c r="U499" t="str">
        <f t="shared" si="377"/>
        <v/>
      </c>
      <c r="V499" t="str">
        <f t="shared" si="378"/>
        <v/>
      </c>
      <c r="W499" t="str">
        <f t="shared" si="379"/>
        <v/>
      </c>
      <c r="X499" t="str">
        <f t="shared" si="380"/>
        <v/>
      </c>
      <c r="Y499" t="str">
        <f t="shared" si="381"/>
        <v>Hulladékgazdálkodási tech. (, web)</v>
      </c>
      <c r="Z499" t="str">
        <f t="shared" si="382"/>
        <v/>
      </c>
      <c r="AA499" t="str">
        <f t="shared" si="383"/>
        <v/>
      </c>
      <c r="AB499" t="str">
        <f t="shared" si="384"/>
        <v/>
      </c>
      <c r="AC499" t="str">
        <f t="shared" si="385"/>
        <v/>
      </c>
      <c r="AD499" t="str">
        <f t="shared" si="386"/>
        <v>3142</v>
      </c>
      <c r="AE499" t="str">
        <f t="shared" si="387"/>
        <v/>
      </c>
      <c r="AF499" t="str">
        <f t="shared" si="388"/>
        <v/>
      </c>
      <c r="AG499" t="str">
        <f t="shared" si="389"/>
        <v/>
      </c>
      <c r="AH499" t="str">
        <f t="shared" si="390"/>
        <v/>
      </c>
      <c r="AI499" t="str">
        <f t="shared" si="391"/>
        <v/>
      </c>
      <c r="AJ499" t="str">
        <f t="shared" si="392"/>
        <v/>
      </c>
      <c r="AK499" t="str">
        <f t="shared" si="393"/>
        <v/>
      </c>
      <c r="AL499" t="str">
        <f t="shared" si="394"/>
        <v/>
      </c>
      <c r="AM499" t="str">
        <f t="shared" si="395"/>
        <v/>
      </c>
      <c r="AN499" t="str">
        <f t="shared" si="396"/>
        <v/>
      </c>
      <c r="AO499" t="str">
        <f t="shared" si="397"/>
        <v/>
      </c>
      <c r="AP499" t="str">
        <f t="shared" si="398"/>
        <v/>
      </c>
      <c r="AQ499" t="str">
        <f t="shared" si="399"/>
        <v/>
      </c>
      <c r="AR499" t="str">
        <f t="shared" si="400"/>
        <v/>
      </c>
      <c r="AS499" t="str">
        <f t="shared" si="401"/>
        <v/>
      </c>
      <c r="AT499" t="str">
        <f t="shared" si="402"/>
        <v/>
      </c>
      <c r="AU499" t="str">
        <f t="shared" si="403"/>
        <v/>
      </c>
      <c r="AV499" t="str">
        <f t="shared" si="404"/>
        <v/>
      </c>
      <c r="AW499" t="str">
        <f t="shared" si="405"/>
        <v/>
      </c>
      <c r="AX499" t="str">
        <f t="shared" si="406"/>
        <v>Hulladékgazdálkodási tech. (3, web)</v>
      </c>
      <c r="AY499" s="2">
        <v>314</v>
      </c>
      <c r="AZ499" s="2">
        <v>2</v>
      </c>
      <c r="BA499" s="18">
        <f>VLOOKUP(AY499,segéd!$F$9:$G$38,2,FALSE)</f>
        <v>46095</v>
      </c>
      <c r="BB499" s="2" t="str">
        <f>VLOOKUP(AZ499,segéd!$F$1:$G$7,2,FALSE)</f>
        <v>9.45-11.15</v>
      </c>
      <c r="BC499" t="s">
        <v>133</v>
      </c>
      <c r="BD499" t="s">
        <v>421</v>
      </c>
      <c r="BE499" t="s">
        <v>177</v>
      </c>
      <c r="BG499" s="2">
        <v>3</v>
      </c>
      <c r="BH499" s="2" t="s">
        <v>66</v>
      </c>
      <c r="BI499" s="30" t="s">
        <v>2011</v>
      </c>
      <c r="BJ499" s="2">
        <f t="shared" si="407"/>
        <v>6</v>
      </c>
      <c r="BK499" s="2" t="str">
        <f>IF(BF499="","",VLOOKUP(BC499,segéd!O:P,2,FALSE))</f>
        <v/>
      </c>
      <c r="BL499" s="2">
        <f>IF(BG499="","",VLOOKUP(BC499,segéd!T:U,2,FALSE))</f>
        <v>6</v>
      </c>
      <c r="CH499" s="2"/>
      <c r="CI499" s="2">
        <v>6</v>
      </c>
      <c r="CP499" s="2"/>
    </row>
    <row r="500" spans="1:106" x14ac:dyDescent="0.3">
      <c r="A500" t="str">
        <f t="shared" si="408"/>
        <v>2023142</v>
      </c>
      <c r="B500" t="str">
        <f t="shared" si="409"/>
        <v>KKV-k versenyképessége (Tb.-ről web) 6</v>
      </c>
      <c r="C500" t="str">
        <f t="shared" si="359"/>
        <v>2173142</v>
      </c>
      <c r="D500" t="str">
        <f t="shared" si="360"/>
        <v>KKV-k versenyképessége (Tb.-ről web) 9</v>
      </c>
      <c r="E500" t="str">
        <f t="shared" si="361"/>
        <v>Némethné Gál Andrea3142</v>
      </c>
      <c r="F500" s="24" t="str">
        <f t="shared" si="362"/>
        <v>KKV-k versenyképessége (Tb. 217, Tb.-ről web)</v>
      </c>
      <c r="G500" t="str">
        <f t="shared" si="363"/>
        <v/>
      </c>
      <c r="H500" t="str">
        <f t="shared" si="364"/>
        <v/>
      </c>
      <c r="I500" t="str">
        <f t="shared" si="365"/>
        <v/>
      </c>
      <c r="J500" t="str">
        <f t="shared" si="366"/>
        <v/>
      </c>
      <c r="K500" t="str">
        <f t="shared" si="367"/>
        <v/>
      </c>
      <c r="L500" t="str">
        <f t="shared" si="368"/>
        <v/>
      </c>
      <c r="M500" t="str">
        <f t="shared" si="369"/>
        <v>3142</v>
      </c>
      <c r="N500" t="str">
        <f t="shared" si="370"/>
        <v/>
      </c>
      <c r="O500" t="str">
        <f t="shared" si="371"/>
        <v/>
      </c>
      <c r="P500" t="str">
        <f t="shared" si="372"/>
        <v/>
      </c>
      <c r="Q500" t="str">
        <f t="shared" si="373"/>
        <v/>
      </c>
      <c r="R500" t="str">
        <f t="shared" si="374"/>
        <v/>
      </c>
      <c r="S500" t="str">
        <f t="shared" si="375"/>
        <v/>
      </c>
      <c r="T500" t="str">
        <f t="shared" si="376"/>
        <v/>
      </c>
      <c r="U500" t="str">
        <f t="shared" si="377"/>
        <v/>
      </c>
      <c r="V500" t="str">
        <f t="shared" si="378"/>
        <v/>
      </c>
      <c r="W500" t="str">
        <f t="shared" si="379"/>
        <v/>
      </c>
      <c r="X500" t="str">
        <f t="shared" si="380"/>
        <v/>
      </c>
      <c r="Y500" t="str">
        <f t="shared" si="381"/>
        <v>KKV-k versenyképessége (202, Tb.-ről web)</v>
      </c>
      <c r="Z500" t="str">
        <f t="shared" si="382"/>
        <v/>
      </c>
      <c r="AA500" t="str">
        <f t="shared" si="383"/>
        <v/>
      </c>
      <c r="AB500" t="str">
        <f t="shared" si="384"/>
        <v/>
      </c>
      <c r="AC500" t="str">
        <f t="shared" si="385"/>
        <v/>
      </c>
      <c r="AD500" t="str">
        <f t="shared" si="386"/>
        <v/>
      </c>
      <c r="AE500" t="str">
        <f t="shared" si="387"/>
        <v>3142</v>
      </c>
      <c r="AF500" t="str">
        <f t="shared" si="388"/>
        <v/>
      </c>
      <c r="AG500" t="str">
        <f t="shared" si="389"/>
        <v/>
      </c>
      <c r="AH500" t="str">
        <f t="shared" si="390"/>
        <v/>
      </c>
      <c r="AI500" t="str">
        <f t="shared" si="391"/>
        <v/>
      </c>
      <c r="AJ500" t="str">
        <f t="shared" si="392"/>
        <v/>
      </c>
      <c r="AK500" t="str">
        <f t="shared" si="393"/>
        <v/>
      </c>
      <c r="AL500" t="str">
        <f t="shared" si="394"/>
        <v/>
      </c>
      <c r="AM500" t="str">
        <f t="shared" si="395"/>
        <v/>
      </c>
      <c r="AN500" t="str">
        <f t="shared" si="396"/>
        <v/>
      </c>
      <c r="AO500" t="str">
        <f t="shared" si="397"/>
        <v/>
      </c>
      <c r="AP500" t="str">
        <f t="shared" si="398"/>
        <v/>
      </c>
      <c r="AQ500" t="str">
        <f t="shared" si="399"/>
        <v/>
      </c>
      <c r="AR500" t="str">
        <f t="shared" si="400"/>
        <v/>
      </c>
      <c r="AS500" t="str">
        <f t="shared" si="401"/>
        <v/>
      </c>
      <c r="AT500" t="str">
        <f t="shared" si="402"/>
        <v/>
      </c>
      <c r="AU500" t="str">
        <f t="shared" si="403"/>
        <v/>
      </c>
      <c r="AV500" t="str">
        <f t="shared" si="404"/>
        <v/>
      </c>
      <c r="AW500" t="str">
        <f t="shared" si="405"/>
        <v/>
      </c>
      <c r="AX500" t="str">
        <f t="shared" si="406"/>
        <v>KKV-k versenyképessége (217, Tb.-ről web)</v>
      </c>
      <c r="AY500" s="2">
        <v>314</v>
      </c>
      <c r="AZ500" s="2">
        <v>2</v>
      </c>
      <c r="BA500" s="18">
        <f>VLOOKUP(AY500,segéd!$F$9:$G$38,2,FALSE)</f>
        <v>46095</v>
      </c>
      <c r="BB500" s="2" t="str">
        <f>VLOOKUP(AZ500,segéd!$F$1:$G$7,2,FALSE)</f>
        <v>9.45-11.15</v>
      </c>
      <c r="BC500" t="s">
        <v>105</v>
      </c>
      <c r="BD500" t="s">
        <v>28</v>
      </c>
      <c r="BE500" t="s">
        <v>167</v>
      </c>
      <c r="BF500" s="19">
        <v>202</v>
      </c>
      <c r="BG500" s="2">
        <v>217</v>
      </c>
      <c r="BH500" s="2" t="s">
        <v>76</v>
      </c>
      <c r="BI500" s="30" t="s">
        <v>1983</v>
      </c>
      <c r="BJ500" s="2">
        <f t="shared" si="407"/>
        <v>15</v>
      </c>
      <c r="BK500" s="2">
        <f>IF(BF500="","",VLOOKUP(BC500,segéd!O:P,2,FALSE))</f>
        <v>6</v>
      </c>
      <c r="BL500" s="2">
        <f>IF(BG500="","",VLOOKUP(BC500,segéd!T:U,2,FALSE))</f>
        <v>9</v>
      </c>
      <c r="BM500" s="2"/>
      <c r="BN500" s="2"/>
      <c r="BO500" s="2"/>
      <c r="BP500" s="2"/>
      <c r="BQ500" s="2"/>
      <c r="BR500" s="2"/>
      <c r="BS500" s="2">
        <v>6</v>
      </c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H500" s="2"/>
      <c r="CI500" s="2"/>
      <c r="CJ500" s="2">
        <v>4</v>
      </c>
      <c r="CK500" s="2"/>
      <c r="CL500" s="2"/>
      <c r="CM500" s="2"/>
      <c r="CN500" s="2"/>
      <c r="CO500" s="2"/>
      <c r="CP500" s="2"/>
      <c r="CR500" s="2"/>
      <c r="CS500" s="2"/>
      <c r="CT500" s="2"/>
      <c r="CU500" s="2"/>
      <c r="CV500" s="2"/>
      <c r="CY500" s="2"/>
    </row>
    <row r="501" spans="1:106" x14ac:dyDescent="0.3">
      <c r="A501" t="str">
        <f t="shared" si="408"/>
        <v>3142</v>
      </c>
      <c r="B501" t="str">
        <f t="shared" si="409"/>
        <v xml:space="preserve">Környezetgazdaságtan (web) </v>
      </c>
      <c r="C501" t="str">
        <f t="shared" si="359"/>
        <v>2123142</v>
      </c>
      <c r="D501" t="str">
        <f t="shared" si="360"/>
        <v>Környezetgazdaságtan (web) 45</v>
      </c>
      <c r="E501" t="str">
        <f t="shared" si="361"/>
        <v>Barócsi Zoltán3142</v>
      </c>
      <c r="F501" s="24" t="str">
        <f t="shared" si="362"/>
        <v>Környezetgazdaságtan (Tb. 212, web)</v>
      </c>
      <c r="G501" t="str">
        <f t="shared" si="363"/>
        <v/>
      </c>
      <c r="H501" t="str">
        <f t="shared" si="364"/>
        <v/>
      </c>
      <c r="I501" t="str">
        <f t="shared" si="365"/>
        <v/>
      </c>
      <c r="J501" t="str">
        <f t="shared" si="366"/>
        <v/>
      </c>
      <c r="K501" t="str">
        <f t="shared" si="367"/>
        <v/>
      </c>
      <c r="L501" t="str">
        <f t="shared" si="368"/>
        <v/>
      </c>
      <c r="M501" t="str">
        <f t="shared" si="369"/>
        <v/>
      </c>
      <c r="N501" t="str">
        <f t="shared" si="370"/>
        <v/>
      </c>
      <c r="O501" t="str">
        <f t="shared" si="371"/>
        <v/>
      </c>
      <c r="P501" t="str">
        <f t="shared" si="372"/>
        <v/>
      </c>
      <c r="Q501" t="str">
        <f t="shared" si="373"/>
        <v/>
      </c>
      <c r="R501" t="str">
        <f t="shared" si="374"/>
        <v/>
      </c>
      <c r="S501" t="str">
        <f t="shared" si="375"/>
        <v/>
      </c>
      <c r="T501" t="str">
        <f t="shared" si="376"/>
        <v/>
      </c>
      <c r="U501" t="str">
        <f t="shared" si="377"/>
        <v/>
      </c>
      <c r="V501" t="str">
        <f t="shared" si="378"/>
        <v/>
      </c>
      <c r="W501" t="str">
        <f t="shared" si="379"/>
        <v/>
      </c>
      <c r="X501" t="str">
        <f t="shared" si="380"/>
        <v/>
      </c>
      <c r="Y501" t="str">
        <f t="shared" si="381"/>
        <v>Környezetgazdaságtan (, web)</v>
      </c>
      <c r="Z501" t="str">
        <f t="shared" si="382"/>
        <v/>
      </c>
      <c r="AA501" t="str">
        <f t="shared" si="383"/>
        <v/>
      </c>
      <c r="AB501" t="str">
        <f t="shared" si="384"/>
        <v/>
      </c>
      <c r="AC501" t="str">
        <f t="shared" si="385"/>
        <v/>
      </c>
      <c r="AD501" t="str">
        <f t="shared" si="386"/>
        <v/>
      </c>
      <c r="AE501" t="str">
        <f t="shared" si="387"/>
        <v/>
      </c>
      <c r="AF501" t="str">
        <f t="shared" si="388"/>
        <v/>
      </c>
      <c r="AG501" t="str">
        <f t="shared" si="389"/>
        <v/>
      </c>
      <c r="AH501" t="str">
        <f t="shared" si="390"/>
        <v/>
      </c>
      <c r="AI501" t="str">
        <f t="shared" si="391"/>
        <v/>
      </c>
      <c r="AJ501" t="str">
        <f t="shared" si="392"/>
        <v/>
      </c>
      <c r="AK501" t="str">
        <f t="shared" si="393"/>
        <v/>
      </c>
      <c r="AL501" t="str">
        <f t="shared" si="394"/>
        <v/>
      </c>
      <c r="AM501" t="str">
        <f t="shared" si="395"/>
        <v>3142</v>
      </c>
      <c r="AN501" t="str">
        <f t="shared" si="396"/>
        <v>3142</v>
      </c>
      <c r="AO501" t="str">
        <f t="shared" si="397"/>
        <v>3142</v>
      </c>
      <c r="AP501" t="str">
        <f t="shared" si="398"/>
        <v>3142</v>
      </c>
      <c r="AQ501" t="str">
        <f t="shared" si="399"/>
        <v>3142</v>
      </c>
      <c r="AR501" t="str">
        <f t="shared" si="400"/>
        <v/>
      </c>
      <c r="AS501" t="str">
        <f t="shared" si="401"/>
        <v/>
      </c>
      <c r="AT501" t="str">
        <f t="shared" si="402"/>
        <v/>
      </c>
      <c r="AU501" t="str">
        <f t="shared" si="403"/>
        <v/>
      </c>
      <c r="AV501" t="str">
        <f t="shared" si="404"/>
        <v/>
      </c>
      <c r="AW501" t="str">
        <f t="shared" si="405"/>
        <v/>
      </c>
      <c r="AX501" t="str">
        <f t="shared" si="406"/>
        <v>Környezetgazdaságtan (212, web)</v>
      </c>
      <c r="AY501" s="2">
        <v>314</v>
      </c>
      <c r="AZ501" s="2">
        <v>2</v>
      </c>
      <c r="BA501" s="18">
        <f>VLOOKUP(AY501,segéd!$F$9:$G$38,2,FALSE)</f>
        <v>46095</v>
      </c>
      <c r="BB501" s="2" t="str">
        <f>VLOOKUP(AZ501,segéd!$F$1:$G$7,2,FALSE)</f>
        <v>9.45-11.15</v>
      </c>
      <c r="BC501" t="s">
        <v>69</v>
      </c>
      <c r="BD501" s="20" t="s">
        <v>29</v>
      </c>
      <c r="BE501" t="s">
        <v>164</v>
      </c>
      <c r="BG501" s="2">
        <v>212</v>
      </c>
      <c r="BH501" s="19" t="s">
        <v>66</v>
      </c>
      <c r="BI501" s="30" t="s">
        <v>2037</v>
      </c>
      <c r="BJ501" s="2">
        <f t="shared" si="407"/>
        <v>45</v>
      </c>
      <c r="BK501" s="2" t="str">
        <f>IF(BF501="","",VLOOKUP(BC501,segéd!O:P,2,FALSE))</f>
        <v/>
      </c>
      <c r="BL501" s="2">
        <f>IF(BG501="","",VLOOKUP(BC501,segéd!T:U,2,FALSE))</f>
        <v>45</v>
      </c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>
        <v>21</v>
      </c>
      <c r="CS501" s="2">
        <v>17</v>
      </c>
      <c r="CT501" s="2">
        <v>6</v>
      </c>
      <c r="CU501" s="2">
        <v>6</v>
      </c>
      <c r="CV501" s="2">
        <v>7</v>
      </c>
      <c r="CY501" s="2"/>
    </row>
    <row r="502" spans="1:106" x14ac:dyDescent="0.3">
      <c r="A502" t="str">
        <f t="shared" si="408"/>
        <v>2073142</v>
      </c>
      <c r="B502" t="str">
        <f t="shared" si="409"/>
        <v>Logisztikai folyamatok és techn. (gépterem) 14</v>
      </c>
      <c r="C502" t="str">
        <f t="shared" si="359"/>
        <v>3142</v>
      </c>
      <c r="D502" t="str">
        <f t="shared" si="360"/>
        <v xml:space="preserve">Logisztikai folyamatok és techn. (gépterem) </v>
      </c>
      <c r="E502" t="str">
        <f t="shared" si="361"/>
        <v>Cservenyi Dóra3142</v>
      </c>
      <c r="F502" s="24" t="str">
        <f t="shared" si="362"/>
        <v>Logisztikai folyamatok és techn. (Bp. 207, gépterem)</v>
      </c>
      <c r="G502" t="str">
        <f t="shared" si="363"/>
        <v/>
      </c>
      <c r="H502" t="str">
        <f t="shared" si="364"/>
        <v/>
      </c>
      <c r="I502" t="str">
        <f t="shared" si="365"/>
        <v/>
      </c>
      <c r="J502" t="str">
        <f t="shared" si="366"/>
        <v/>
      </c>
      <c r="K502" t="str">
        <f t="shared" si="367"/>
        <v>3142</v>
      </c>
      <c r="L502" t="str">
        <f t="shared" si="368"/>
        <v/>
      </c>
      <c r="M502" t="str">
        <f t="shared" si="369"/>
        <v/>
      </c>
      <c r="N502" t="str">
        <f t="shared" si="370"/>
        <v/>
      </c>
      <c r="O502" t="str">
        <f t="shared" si="371"/>
        <v/>
      </c>
      <c r="P502" t="str">
        <f t="shared" si="372"/>
        <v/>
      </c>
      <c r="Q502" t="str">
        <f t="shared" si="373"/>
        <v/>
      </c>
      <c r="R502" t="str">
        <f t="shared" si="374"/>
        <v/>
      </c>
      <c r="S502" t="str">
        <f t="shared" si="375"/>
        <v/>
      </c>
      <c r="T502" t="str">
        <f t="shared" si="376"/>
        <v/>
      </c>
      <c r="U502" t="str">
        <f t="shared" si="377"/>
        <v/>
      </c>
      <c r="V502" t="str">
        <f t="shared" si="378"/>
        <v/>
      </c>
      <c r="W502" t="str">
        <f t="shared" si="379"/>
        <v/>
      </c>
      <c r="X502" t="str">
        <f t="shared" si="380"/>
        <v/>
      </c>
      <c r="Y502" t="str">
        <f t="shared" si="381"/>
        <v>Logisztikai folyamatok és techn. (207, gépterem)</v>
      </c>
      <c r="Z502" t="str">
        <f t="shared" si="382"/>
        <v/>
      </c>
      <c r="AA502" t="str">
        <f t="shared" si="383"/>
        <v/>
      </c>
      <c r="AB502" t="str">
        <f t="shared" si="384"/>
        <v/>
      </c>
      <c r="AC502" t="str">
        <f t="shared" si="385"/>
        <v/>
      </c>
      <c r="AD502" t="str">
        <f t="shared" si="386"/>
        <v/>
      </c>
      <c r="AE502" t="str">
        <f t="shared" si="387"/>
        <v/>
      </c>
      <c r="AF502" t="str">
        <f t="shared" si="388"/>
        <v/>
      </c>
      <c r="AG502" t="str">
        <f t="shared" si="389"/>
        <v/>
      </c>
      <c r="AH502" t="str">
        <f t="shared" si="390"/>
        <v/>
      </c>
      <c r="AI502" t="str">
        <f t="shared" si="391"/>
        <v/>
      </c>
      <c r="AJ502" t="str">
        <f t="shared" si="392"/>
        <v/>
      </c>
      <c r="AK502" t="str">
        <f t="shared" si="393"/>
        <v/>
      </c>
      <c r="AL502" t="str">
        <f t="shared" si="394"/>
        <v/>
      </c>
      <c r="AM502" t="str">
        <f t="shared" si="395"/>
        <v/>
      </c>
      <c r="AN502" t="str">
        <f t="shared" si="396"/>
        <v/>
      </c>
      <c r="AO502" t="str">
        <f t="shared" si="397"/>
        <v/>
      </c>
      <c r="AP502" t="str">
        <f t="shared" si="398"/>
        <v/>
      </c>
      <c r="AQ502" t="str">
        <f t="shared" si="399"/>
        <v/>
      </c>
      <c r="AR502" t="str">
        <f t="shared" si="400"/>
        <v/>
      </c>
      <c r="AS502" t="str">
        <f t="shared" si="401"/>
        <v/>
      </c>
      <c r="AT502" t="str">
        <f t="shared" si="402"/>
        <v/>
      </c>
      <c r="AU502" t="str">
        <f t="shared" si="403"/>
        <v/>
      </c>
      <c r="AV502" t="str">
        <f t="shared" si="404"/>
        <v/>
      </c>
      <c r="AW502" t="str">
        <f t="shared" si="405"/>
        <v/>
      </c>
      <c r="AX502" t="str">
        <f t="shared" si="406"/>
        <v>Logisztikai folyamatok és techn. (, gépterem)</v>
      </c>
      <c r="AY502" s="2">
        <v>314</v>
      </c>
      <c r="AZ502" s="2">
        <v>2</v>
      </c>
      <c r="BA502" s="18">
        <f>VLOOKUP(AY502,segéd!$F$9:$G$38,2,FALSE)</f>
        <v>46095</v>
      </c>
      <c r="BB502" s="2" t="str">
        <f>VLOOKUP(AZ502,segéd!$F$1:$G$7,2,FALSE)</f>
        <v>9.45-11.15</v>
      </c>
      <c r="BC502" t="s">
        <v>258</v>
      </c>
      <c r="BD502" t="s">
        <v>294</v>
      </c>
      <c r="BE502" t="s">
        <v>175</v>
      </c>
      <c r="BF502" s="19">
        <v>207</v>
      </c>
      <c r="BH502" s="19" t="s">
        <v>267</v>
      </c>
      <c r="BJ502" s="2">
        <f t="shared" si="407"/>
        <v>14</v>
      </c>
      <c r="BK502" s="2">
        <f>IF(BF502="","",VLOOKUP(BC502,segéd!O:P,2,FALSE))</f>
        <v>14</v>
      </c>
      <c r="BL502" s="2" t="str">
        <f>IF(BG502="","",VLOOKUP(BC502,segéd!T:U,2,FALSE))</f>
        <v/>
      </c>
      <c r="BP502" s="2"/>
      <c r="BQ502" s="2">
        <v>15</v>
      </c>
      <c r="BR502" s="2"/>
      <c r="BY502" s="2"/>
      <c r="CH502" s="2"/>
      <c r="CP502" s="2"/>
    </row>
    <row r="503" spans="1:106" x14ac:dyDescent="0.3">
      <c r="A503" t="str">
        <f t="shared" si="408"/>
        <v>2143142</v>
      </c>
      <c r="B503" t="str">
        <f t="shared" si="409"/>
        <v>Marketingpszichológia (Tb.-ről web) 16</v>
      </c>
      <c r="C503" t="str">
        <f t="shared" si="359"/>
        <v>2143142</v>
      </c>
      <c r="D503" t="str">
        <f t="shared" si="360"/>
        <v>Marketingpszichológia (Tb.-ről web) 3</v>
      </c>
      <c r="E503" t="str">
        <f t="shared" si="361"/>
        <v>Papp Vanda3142</v>
      </c>
      <c r="F503" s="24" t="str">
        <f t="shared" si="362"/>
        <v>Marketingpszichológia (Tb. 214, Tb.-ről web)</v>
      </c>
      <c r="G503" t="str">
        <f t="shared" si="363"/>
        <v/>
      </c>
      <c r="H503" t="str">
        <f t="shared" si="364"/>
        <v/>
      </c>
      <c r="I503" t="str">
        <f t="shared" si="365"/>
        <v/>
      </c>
      <c r="J503" t="str">
        <f t="shared" si="366"/>
        <v/>
      </c>
      <c r="K503" t="str">
        <f t="shared" si="367"/>
        <v/>
      </c>
      <c r="L503" t="str">
        <f t="shared" si="368"/>
        <v/>
      </c>
      <c r="M503" t="str">
        <f t="shared" si="369"/>
        <v/>
      </c>
      <c r="N503" t="str">
        <f t="shared" si="370"/>
        <v/>
      </c>
      <c r="O503" t="str">
        <f t="shared" si="371"/>
        <v/>
      </c>
      <c r="P503" t="str">
        <f t="shared" si="372"/>
        <v/>
      </c>
      <c r="Q503" t="str">
        <f t="shared" si="373"/>
        <v>3142</v>
      </c>
      <c r="R503" t="str">
        <f t="shared" si="374"/>
        <v/>
      </c>
      <c r="S503" t="str">
        <f t="shared" si="375"/>
        <v/>
      </c>
      <c r="T503" t="str">
        <f t="shared" si="376"/>
        <v/>
      </c>
      <c r="U503" t="str">
        <f t="shared" si="377"/>
        <v/>
      </c>
      <c r="V503" t="str">
        <f t="shared" si="378"/>
        <v/>
      </c>
      <c r="W503" t="str">
        <f t="shared" si="379"/>
        <v/>
      </c>
      <c r="X503" t="str">
        <f t="shared" si="380"/>
        <v/>
      </c>
      <c r="Y503" t="str">
        <f t="shared" si="381"/>
        <v>Marketingpszichológia (214, Tb.-ről web)</v>
      </c>
      <c r="Z503" t="str">
        <f t="shared" si="382"/>
        <v/>
      </c>
      <c r="AA503" t="str">
        <f t="shared" si="383"/>
        <v/>
      </c>
      <c r="AB503" t="str">
        <f t="shared" si="384"/>
        <v/>
      </c>
      <c r="AC503" t="str">
        <f t="shared" si="385"/>
        <v/>
      </c>
      <c r="AD503" t="str">
        <f t="shared" si="386"/>
        <v/>
      </c>
      <c r="AE503" t="str">
        <f t="shared" si="387"/>
        <v/>
      </c>
      <c r="AF503" t="str">
        <f t="shared" si="388"/>
        <v/>
      </c>
      <c r="AG503" t="str">
        <f t="shared" si="389"/>
        <v/>
      </c>
      <c r="AH503" t="str">
        <f t="shared" si="390"/>
        <v/>
      </c>
      <c r="AI503" t="str">
        <f t="shared" si="391"/>
        <v>3142</v>
      </c>
      <c r="AJ503" t="str">
        <f t="shared" si="392"/>
        <v/>
      </c>
      <c r="AK503" t="str">
        <f t="shared" si="393"/>
        <v/>
      </c>
      <c r="AL503" t="str">
        <f t="shared" si="394"/>
        <v/>
      </c>
      <c r="AM503" t="str">
        <f t="shared" si="395"/>
        <v/>
      </c>
      <c r="AN503" t="str">
        <f t="shared" si="396"/>
        <v/>
      </c>
      <c r="AO503" t="str">
        <f t="shared" si="397"/>
        <v/>
      </c>
      <c r="AP503" t="str">
        <f t="shared" si="398"/>
        <v/>
      </c>
      <c r="AQ503" t="str">
        <f t="shared" si="399"/>
        <v/>
      </c>
      <c r="AR503" t="str">
        <f t="shared" si="400"/>
        <v/>
      </c>
      <c r="AS503" t="str">
        <f t="shared" si="401"/>
        <v/>
      </c>
      <c r="AT503" t="str">
        <f t="shared" si="402"/>
        <v/>
      </c>
      <c r="AU503" t="str">
        <f t="shared" si="403"/>
        <v/>
      </c>
      <c r="AV503" t="str">
        <f t="shared" si="404"/>
        <v/>
      </c>
      <c r="AW503" t="str">
        <f t="shared" si="405"/>
        <v/>
      </c>
      <c r="AX503" t="str">
        <f t="shared" si="406"/>
        <v>Marketingpszichológia (214, Tb.-ről web)</v>
      </c>
      <c r="AY503" s="2">
        <v>314</v>
      </c>
      <c r="AZ503" s="2">
        <v>2</v>
      </c>
      <c r="BA503" s="18">
        <f>VLOOKUP(AY503,segéd!$F$9:$G$38,2,FALSE)</f>
        <v>46095</v>
      </c>
      <c r="BB503" s="2" t="str">
        <f>VLOOKUP(AZ503,segéd!$F$1:$G$7,2,FALSE)</f>
        <v>9.45-11.15</v>
      </c>
      <c r="BC503" t="s">
        <v>292</v>
      </c>
      <c r="BD503" t="s">
        <v>433</v>
      </c>
      <c r="BE503" t="s">
        <v>167</v>
      </c>
      <c r="BF503" s="19">
        <v>214</v>
      </c>
      <c r="BG503" s="2">
        <v>214</v>
      </c>
      <c r="BH503" s="19" t="s">
        <v>76</v>
      </c>
      <c r="BI503" s="30" t="s">
        <v>1984</v>
      </c>
      <c r="BJ503" s="2">
        <f t="shared" si="407"/>
        <v>19</v>
      </c>
      <c r="BK503" s="2">
        <f>IF(BF503="","",VLOOKUP(BC503,segéd!O:P,2,FALSE))</f>
        <v>16</v>
      </c>
      <c r="BL503" s="2">
        <f>IF(BG503="","",VLOOKUP(BC503,segéd!T:U,2,FALSE))</f>
        <v>3</v>
      </c>
      <c r="BM503" s="2"/>
      <c r="BN503" s="2"/>
      <c r="BO503" s="2"/>
      <c r="BP503" s="2"/>
      <c r="BQ503" s="2"/>
      <c r="BR503" s="2"/>
      <c r="BS503" s="2"/>
      <c r="BT503" s="2"/>
      <c r="BU503" s="2"/>
      <c r="BW503" s="2">
        <v>13</v>
      </c>
      <c r="BX503" s="2"/>
      <c r="BY503" s="2"/>
      <c r="CA503" s="2"/>
      <c r="CB503" s="2"/>
      <c r="CC503" s="2"/>
      <c r="CD503" s="2"/>
      <c r="CH503" s="2"/>
      <c r="CI503" s="2"/>
      <c r="CK503" s="2"/>
      <c r="CN503" s="2">
        <v>2</v>
      </c>
      <c r="CP503" s="2"/>
      <c r="CR503" s="2"/>
      <c r="CS503" s="2"/>
      <c r="CT503" s="2"/>
      <c r="CU503" s="2"/>
      <c r="CV503" s="2"/>
      <c r="CY503" s="2"/>
    </row>
    <row r="504" spans="1:106" x14ac:dyDescent="0.3">
      <c r="A504" t="str">
        <f t="shared" si="408"/>
        <v>2093142</v>
      </c>
      <c r="B504" t="str">
        <f t="shared" si="409"/>
        <v>Marketingtervezés (web) 40</v>
      </c>
      <c r="C504" t="str">
        <f t="shared" si="359"/>
        <v>3142</v>
      </c>
      <c r="D504" t="str">
        <f t="shared" si="360"/>
        <v xml:space="preserve">Marketingtervezés (web) </v>
      </c>
      <c r="E504" t="str">
        <f t="shared" si="361"/>
        <v>Nagy Róbert3142</v>
      </c>
      <c r="F504" s="24" t="str">
        <f t="shared" si="362"/>
        <v>Marketingtervezés (Bp. 209, web)</v>
      </c>
      <c r="G504" t="str">
        <f t="shared" si="363"/>
        <v/>
      </c>
      <c r="H504" t="str">
        <f t="shared" si="364"/>
        <v/>
      </c>
      <c r="I504" t="str">
        <f t="shared" si="365"/>
        <v/>
      </c>
      <c r="J504" t="str">
        <f t="shared" si="366"/>
        <v/>
      </c>
      <c r="K504" t="str">
        <f t="shared" si="367"/>
        <v/>
      </c>
      <c r="L504" t="str">
        <f t="shared" si="368"/>
        <v/>
      </c>
      <c r="M504" t="str">
        <f t="shared" si="369"/>
        <v/>
      </c>
      <c r="N504" t="str">
        <f t="shared" si="370"/>
        <v/>
      </c>
      <c r="O504" t="str">
        <f t="shared" si="371"/>
        <v/>
      </c>
      <c r="P504" t="str">
        <f t="shared" si="372"/>
        <v/>
      </c>
      <c r="Q504" t="str">
        <f t="shared" si="373"/>
        <v/>
      </c>
      <c r="R504" t="str">
        <f t="shared" si="374"/>
        <v/>
      </c>
      <c r="S504" t="str">
        <f t="shared" si="375"/>
        <v/>
      </c>
      <c r="T504" t="str">
        <f t="shared" si="376"/>
        <v>3142</v>
      </c>
      <c r="U504" t="str">
        <f t="shared" si="377"/>
        <v>3142</v>
      </c>
      <c r="V504" t="str">
        <f t="shared" si="378"/>
        <v>3142</v>
      </c>
      <c r="W504" t="str">
        <f t="shared" si="379"/>
        <v>3142</v>
      </c>
      <c r="X504" t="str">
        <f t="shared" si="380"/>
        <v>3142</v>
      </c>
      <c r="Y504" t="str">
        <f t="shared" si="381"/>
        <v>Marketingtervezés (209, web)</v>
      </c>
      <c r="Z504" t="str">
        <f t="shared" si="382"/>
        <v/>
      </c>
      <c r="AA504" t="str">
        <f t="shared" si="383"/>
        <v/>
      </c>
      <c r="AB504" t="str">
        <f t="shared" si="384"/>
        <v/>
      </c>
      <c r="AC504" t="str">
        <f t="shared" si="385"/>
        <v/>
      </c>
      <c r="AD504" t="str">
        <f t="shared" si="386"/>
        <v/>
      </c>
      <c r="AE504" t="str">
        <f t="shared" si="387"/>
        <v/>
      </c>
      <c r="AF504" t="str">
        <f t="shared" si="388"/>
        <v/>
      </c>
      <c r="AG504" t="str">
        <f t="shared" si="389"/>
        <v/>
      </c>
      <c r="AH504" t="str">
        <f t="shared" si="390"/>
        <v/>
      </c>
      <c r="AI504" t="str">
        <f t="shared" si="391"/>
        <v/>
      </c>
      <c r="AJ504" t="str">
        <f t="shared" si="392"/>
        <v/>
      </c>
      <c r="AK504" t="str">
        <f t="shared" si="393"/>
        <v/>
      </c>
      <c r="AL504" t="str">
        <f t="shared" si="394"/>
        <v/>
      </c>
      <c r="AM504" t="str">
        <f t="shared" si="395"/>
        <v/>
      </c>
      <c r="AN504" t="str">
        <f t="shared" si="396"/>
        <v/>
      </c>
      <c r="AO504" t="str">
        <f t="shared" si="397"/>
        <v/>
      </c>
      <c r="AP504" t="str">
        <f t="shared" si="398"/>
        <v/>
      </c>
      <c r="AQ504" t="str">
        <f t="shared" si="399"/>
        <v/>
      </c>
      <c r="AR504" t="str">
        <f t="shared" si="400"/>
        <v/>
      </c>
      <c r="AS504" t="str">
        <f t="shared" si="401"/>
        <v/>
      </c>
      <c r="AT504" t="str">
        <f t="shared" si="402"/>
        <v/>
      </c>
      <c r="AU504" t="str">
        <f t="shared" si="403"/>
        <v/>
      </c>
      <c r="AV504" t="str">
        <f t="shared" si="404"/>
        <v/>
      </c>
      <c r="AW504" t="str">
        <f t="shared" si="405"/>
        <v/>
      </c>
      <c r="AX504" t="str">
        <f t="shared" si="406"/>
        <v>Marketingtervezés (, web)</v>
      </c>
      <c r="AY504" s="2">
        <v>314</v>
      </c>
      <c r="AZ504" s="2">
        <v>2</v>
      </c>
      <c r="BA504" s="18">
        <f>VLOOKUP(AY504,segéd!$F$9:$G$38,2,FALSE)</f>
        <v>46095</v>
      </c>
      <c r="BB504" s="2" t="str">
        <f>VLOOKUP(AZ504,segéd!$F$1:$G$7,2,FALSE)</f>
        <v>9.45-11.15</v>
      </c>
      <c r="BC504" t="s">
        <v>172</v>
      </c>
      <c r="BD504" t="s">
        <v>430</v>
      </c>
      <c r="BE504" t="s">
        <v>165</v>
      </c>
      <c r="BF504" s="19">
        <v>209</v>
      </c>
      <c r="BH504" s="19" t="s">
        <v>66</v>
      </c>
      <c r="BI504" s="30" t="s">
        <v>2003</v>
      </c>
      <c r="BJ504" s="2">
        <f t="shared" si="407"/>
        <v>40</v>
      </c>
      <c r="BK504" s="2">
        <f>IF(BF504="","",VLOOKUP(BC504,segéd!O:P,2,FALSE))</f>
        <v>40</v>
      </c>
      <c r="BL504" s="2" t="str">
        <f>IF(BG504="","",VLOOKUP(BC504,segéd!T:U,2,FALSE))</f>
        <v/>
      </c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>
        <v>12</v>
      </c>
      <c r="CA504" s="2">
        <v>7</v>
      </c>
      <c r="CB504" s="2">
        <v>5</v>
      </c>
      <c r="CC504" s="2">
        <v>8</v>
      </c>
      <c r="CD504" s="2">
        <v>3</v>
      </c>
      <c r="CE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Y504" s="2"/>
    </row>
    <row r="505" spans="1:106" x14ac:dyDescent="0.3">
      <c r="A505" t="str">
        <f t="shared" si="408"/>
        <v>3142</v>
      </c>
      <c r="B505" t="str">
        <f t="shared" si="409"/>
        <v xml:space="preserve">Matematika II. (web) </v>
      </c>
      <c r="C505" t="str">
        <f t="shared" si="359"/>
        <v>5013142</v>
      </c>
      <c r="D505" t="str">
        <f t="shared" si="360"/>
        <v>Matematika II. (web) 111</v>
      </c>
      <c r="E505" t="str">
        <f t="shared" si="361"/>
        <v>Brunner Zsuzsanna3142</v>
      </c>
      <c r="F505" s="24" t="str">
        <f t="shared" si="362"/>
        <v>Matematika II. (Tb. 501, web)</v>
      </c>
      <c r="G505" t="str">
        <f t="shared" si="363"/>
        <v/>
      </c>
      <c r="H505" t="str">
        <f t="shared" si="364"/>
        <v/>
      </c>
      <c r="I505" t="str">
        <f t="shared" si="365"/>
        <v/>
      </c>
      <c r="J505" t="str">
        <f t="shared" si="366"/>
        <v/>
      </c>
      <c r="K505" t="str">
        <f t="shared" si="367"/>
        <v/>
      </c>
      <c r="L505" t="str">
        <f t="shared" si="368"/>
        <v/>
      </c>
      <c r="M505" t="str">
        <f t="shared" si="369"/>
        <v/>
      </c>
      <c r="N505" t="str">
        <f t="shared" si="370"/>
        <v/>
      </c>
      <c r="O505" t="str">
        <f t="shared" si="371"/>
        <v/>
      </c>
      <c r="P505" t="str">
        <f t="shared" si="372"/>
        <v/>
      </c>
      <c r="Q505" t="str">
        <f t="shared" si="373"/>
        <v/>
      </c>
      <c r="R505" t="str">
        <f t="shared" si="374"/>
        <v/>
      </c>
      <c r="S505" t="str">
        <f t="shared" si="375"/>
        <v/>
      </c>
      <c r="T505" t="str">
        <f t="shared" si="376"/>
        <v/>
      </c>
      <c r="U505" t="str">
        <f t="shared" si="377"/>
        <v/>
      </c>
      <c r="V505" t="str">
        <f t="shared" si="378"/>
        <v/>
      </c>
      <c r="W505" t="str">
        <f t="shared" si="379"/>
        <v/>
      </c>
      <c r="X505" t="str">
        <f t="shared" si="380"/>
        <v/>
      </c>
      <c r="Y505" t="str">
        <f t="shared" si="381"/>
        <v>Matematika II. (, web)</v>
      </c>
      <c r="Z505" t="str">
        <f t="shared" si="382"/>
        <v/>
      </c>
      <c r="AA505" t="str">
        <f t="shared" si="383"/>
        <v/>
      </c>
      <c r="AB505" t="str">
        <f t="shared" si="384"/>
        <v>3142</v>
      </c>
      <c r="AC505" t="str">
        <f t="shared" si="385"/>
        <v>3142</v>
      </c>
      <c r="AD505" t="str">
        <f t="shared" si="386"/>
        <v/>
      </c>
      <c r="AE505" t="str">
        <f t="shared" si="387"/>
        <v/>
      </c>
      <c r="AF505" t="str">
        <f t="shared" si="388"/>
        <v/>
      </c>
      <c r="AG505" t="str">
        <f t="shared" si="389"/>
        <v/>
      </c>
      <c r="AH505" t="str">
        <f t="shared" si="390"/>
        <v/>
      </c>
      <c r="AI505" t="str">
        <f t="shared" si="391"/>
        <v/>
      </c>
      <c r="AJ505" t="str">
        <f t="shared" si="392"/>
        <v/>
      </c>
      <c r="AK505" t="str">
        <f t="shared" si="393"/>
        <v/>
      </c>
      <c r="AL505" t="str">
        <f t="shared" si="394"/>
        <v/>
      </c>
      <c r="AM505" t="str">
        <f t="shared" si="395"/>
        <v/>
      </c>
      <c r="AN505" t="str">
        <f t="shared" si="396"/>
        <v/>
      </c>
      <c r="AO505" t="str">
        <f t="shared" si="397"/>
        <v/>
      </c>
      <c r="AP505" t="str">
        <f t="shared" si="398"/>
        <v/>
      </c>
      <c r="AQ505" t="str">
        <f t="shared" si="399"/>
        <v/>
      </c>
      <c r="AR505" t="str">
        <f t="shared" si="400"/>
        <v/>
      </c>
      <c r="AS505" t="str">
        <f t="shared" si="401"/>
        <v/>
      </c>
      <c r="AT505" t="str">
        <f t="shared" si="402"/>
        <v/>
      </c>
      <c r="AU505" t="str">
        <f t="shared" si="403"/>
        <v/>
      </c>
      <c r="AV505" t="str">
        <f t="shared" si="404"/>
        <v/>
      </c>
      <c r="AW505" t="str">
        <f t="shared" si="405"/>
        <v/>
      </c>
      <c r="AX505" t="str">
        <f t="shared" si="406"/>
        <v>Matematika II. (501, web)</v>
      </c>
      <c r="AY505" s="2">
        <v>314</v>
      </c>
      <c r="AZ505" s="2">
        <v>2</v>
      </c>
      <c r="BA505" s="18">
        <f>VLOOKUP(AY505,segéd!$F$9:$G$38,2,FALSE)</f>
        <v>46095</v>
      </c>
      <c r="BB505" s="2" t="str">
        <f>VLOOKUP(AZ505,segéd!$F$1:$G$7,2,FALSE)</f>
        <v>9.45-11.15</v>
      </c>
      <c r="BC505" t="s">
        <v>77</v>
      </c>
      <c r="BD505" s="20" t="s">
        <v>20</v>
      </c>
      <c r="BE505" t="s">
        <v>164</v>
      </c>
      <c r="BG505" s="2">
        <v>501</v>
      </c>
      <c r="BH505" s="2" t="s">
        <v>66</v>
      </c>
      <c r="BI505" s="30" t="s">
        <v>1938</v>
      </c>
      <c r="BJ505" s="2">
        <f t="shared" si="407"/>
        <v>111</v>
      </c>
      <c r="BK505" s="2" t="str">
        <f>IF(BF505="","",VLOOKUP(BC505,segéd!O:P,2,FALSE))</f>
        <v/>
      </c>
      <c r="BL505" s="2">
        <f>IF(BG505="","",VLOOKUP(BC505,segéd!T:U,2,FALSE))</f>
        <v>111</v>
      </c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G505" s="2">
        <v>59</v>
      </c>
      <c r="CH505" s="2">
        <v>57</v>
      </c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Y505" s="2"/>
    </row>
    <row r="506" spans="1:106" x14ac:dyDescent="0.3">
      <c r="A506" t="str">
        <f t="shared" si="408"/>
        <v>3142</v>
      </c>
      <c r="B506" t="str">
        <f t="shared" si="409"/>
        <v xml:space="preserve">Minőségmenedzser feladatai (web) </v>
      </c>
      <c r="C506" t="str">
        <f t="shared" si="359"/>
        <v>4033142</v>
      </c>
      <c r="D506" t="str">
        <f t="shared" si="360"/>
        <v>Minőségmenedzser feladatai (web) 10</v>
      </c>
      <c r="E506" t="str">
        <f t="shared" si="361"/>
        <v>Szamosi Barna3142</v>
      </c>
      <c r="F506" s="24" t="str">
        <f t="shared" si="362"/>
        <v>Minőségmenedzser feladatai (Tb. 403, web)</v>
      </c>
      <c r="G506" t="str">
        <f t="shared" si="363"/>
        <v/>
      </c>
      <c r="H506" t="str">
        <f t="shared" si="364"/>
        <v/>
      </c>
      <c r="I506" t="str">
        <f t="shared" si="365"/>
        <v/>
      </c>
      <c r="J506" t="str">
        <f t="shared" si="366"/>
        <v/>
      </c>
      <c r="K506" t="str">
        <f t="shared" si="367"/>
        <v/>
      </c>
      <c r="L506" t="str">
        <f t="shared" si="368"/>
        <v/>
      </c>
      <c r="M506" t="str">
        <f t="shared" si="369"/>
        <v/>
      </c>
      <c r="N506" t="str">
        <f t="shared" si="370"/>
        <v/>
      </c>
      <c r="O506" t="str">
        <f t="shared" si="371"/>
        <v/>
      </c>
      <c r="P506" t="str">
        <f t="shared" si="372"/>
        <v/>
      </c>
      <c r="Q506" t="str">
        <f t="shared" si="373"/>
        <v/>
      </c>
      <c r="R506" t="str">
        <f t="shared" si="374"/>
        <v/>
      </c>
      <c r="S506" t="str">
        <f t="shared" si="375"/>
        <v/>
      </c>
      <c r="T506" t="str">
        <f t="shared" si="376"/>
        <v/>
      </c>
      <c r="U506" t="str">
        <f t="shared" si="377"/>
        <v/>
      </c>
      <c r="V506" t="str">
        <f t="shared" si="378"/>
        <v/>
      </c>
      <c r="W506" t="str">
        <f t="shared" si="379"/>
        <v/>
      </c>
      <c r="X506" t="str">
        <f t="shared" si="380"/>
        <v/>
      </c>
      <c r="Y506" t="str">
        <f t="shared" si="381"/>
        <v>Minőségmenedzser feladatai (, web)</v>
      </c>
      <c r="Z506" t="str">
        <f t="shared" si="382"/>
        <v/>
      </c>
      <c r="AA506" t="str">
        <f t="shared" si="383"/>
        <v/>
      </c>
      <c r="AB506" t="str">
        <f t="shared" si="384"/>
        <v/>
      </c>
      <c r="AC506" t="str">
        <f t="shared" si="385"/>
        <v/>
      </c>
      <c r="AD506" t="str">
        <f t="shared" si="386"/>
        <v/>
      </c>
      <c r="AE506" t="str">
        <f t="shared" si="387"/>
        <v/>
      </c>
      <c r="AF506" t="str">
        <f t="shared" si="388"/>
        <v/>
      </c>
      <c r="AG506" t="str">
        <f t="shared" si="389"/>
        <v/>
      </c>
      <c r="AH506" t="str">
        <f t="shared" si="390"/>
        <v/>
      </c>
      <c r="AI506" t="str">
        <f t="shared" si="391"/>
        <v/>
      </c>
      <c r="AJ506" t="str">
        <f t="shared" si="392"/>
        <v/>
      </c>
      <c r="AK506" t="str">
        <f t="shared" si="393"/>
        <v/>
      </c>
      <c r="AL506" t="str">
        <f t="shared" si="394"/>
        <v/>
      </c>
      <c r="AM506" t="str">
        <f t="shared" si="395"/>
        <v/>
      </c>
      <c r="AN506" t="str">
        <f t="shared" si="396"/>
        <v/>
      </c>
      <c r="AO506" t="str">
        <f t="shared" si="397"/>
        <v/>
      </c>
      <c r="AP506" t="str">
        <f t="shared" si="398"/>
        <v/>
      </c>
      <c r="AQ506" t="str">
        <f t="shared" si="399"/>
        <v/>
      </c>
      <c r="AR506" t="str">
        <f t="shared" si="400"/>
        <v/>
      </c>
      <c r="AS506" t="str">
        <f t="shared" si="401"/>
        <v/>
      </c>
      <c r="AT506" t="str">
        <f t="shared" si="402"/>
        <v>3142</v>
      </c>
      <c r="AU506" t="str">
        <f t="shared" si="403"/>
        <v/>
      </c>
      <c r="AV506" t="str">
        <f t="shared" si="404"/>
        <v/>
      </c>
      <c r="AW506" t="str">
        <f t="shared" si="405"/>
        <v/>
      </c>
      <c r="AX506" t="str">
        <f t="shared" si="406"/>
        <v>Minőségmenedzser feladatai (403, web)</v>
      </c>
      <c r="AY506" s="2">
        <v>314</v>
      </c>
      <c r="AZ506" s="2">
        <v>2</v>
      </c>
      <c r="BA506" s="18">
        <f>VLOOKUP(AY506,segéd!$F$9:$G$38,2,FALSE)</f>
        <v>46095</v>
      </c>
      <c r="BB506" s="2" t="str">
        <f>VLOOKUP(AZ506,segéd!$F$1:$G$7,2,FALSE)</f>
        <v>9.45-11.15</v>
      </c>
      <c r="BC506" t="s">
        <v>401</v>
      </c>
      <c r="BD506" s="20" t="s">
        <v>304</v>
      </c>
      <c r="BE506" t="s">
        <v>164</v>
      </c>
      <c r="BG506" s="2">
        <v>403</v>
      </c>
      <c r="BH506" s="2" t="s">
        <v>66</v>
      </c>
      <c r="BI506" s="30" t="s">
        <v>1985</v>
      </c>
      <c r="BJ506" s="2">
        <f t="shared" si="407"/>
        <v>10</v>
      </c>
      <c r="BK506" s="2" t="str">
        <f>IF(BF506="","",VLOOKUP(BC506,segéd!O:P,2,FALSE))</f>
        <v/>
      </c>
      <c r="BL506" s="2">
        <f>IF(BG506="","",VLOOKUP(BC506,segéd!T:U,2,FALSE))</f>
        <v>10</v>
      </c>
      <c r="BM506" s="2"/>
      <c r="BN506" s="2"/>
      <c r="BO506" s="2"/>
      <c r="BP506" s="2"/>
      <c r="BQ506" s="2"/>
      <c r="BR506" s="2"/>
      <c r="BS506" s="2"/>
      <c r="BT506" s="2"/>
      <c r="BU506" s="2"/>
      <c r="CA506" s="2"/>
      <c r="CD506" s="2"/>
      <c r="CE506" s="2"/>
      <c r="CF506" s="19"/>
      <c r="CG506" s="2"/>
      <c r="CH506" s="2"/>
      <c r="CI506" s="2"/>
      <c r="CP506" s="2"/>
      <c r="CQ506" s="2"/>
      <c r="CR506" s="2"/>
      <c r="CS506" s="2"/>
      <c r="CU506" s="2"/>
      <c r="CV506" s="2"/>
      <c r="CY506" s="19">
        <v>13</v>
      </c>
    </row>
    <row r="507" spans="1:106" x14ac:dyDescent="0.3">
      <c r="A507" t="str">
        <f t="shared" si="408"/>
        <v>3142</v>
      </c>
      <c r="B507" t="str">
        <f t="shared" si="409"/>
        <v xml:space="preserve">Mobil robotika és robot biztonságt. (web) </v>
      </c>
      <c r="C507" t="str">
        <f t="shared" si="359"/>
        <v>2153142</v>
      </c>
      <c r="D507" t="str">
        <f t="shared" si="360"/>
        <v>Mobil robotika és robot biztonságt. (web) 34</v>
      </c>
      <c r="E507" t="str">
        <f t="shared" si="361"/>
        <v>Szilágyi Zoltán3142</v>
      </c>
      <c r="F507" s="24" t="str">
        <f t="shared" si="362"/>
        <v>Mobil robotika és robot biztonságt. (Tb. 215, web)</v>
      </c>
      <c r="G507" t="str">
        <f t="shared" si="363"/>
        <v/>
      </c>
      <c r="H507" t="str">
        <f t="shared" si="364"/>
        <v/>
      </c>
      <c r="I507" t="str">
        <f t="shared" si="365"/>
        <v/>
      </c>
      <c r="J507" t="str">
        <f t="shared" si="366"/>
        <v/>
      </c>
      <c r="K507" t="str">
        <f t="shared" si="367"/>
        <v/>
      </c>
      <c r="L507" t="str">
        <f t="shared" si="368"/>
        <v/>
      </c>
      <c r="M507" t="str">
        <f t="shared" si="369"/>
        <v/>
      </c>
      <c r="N507" t="str">
        <f t="shared" si="370"/>
        <v/>
      </c>
      <c r="O507" t="str">
        <f t="shared" si="371"/>
        <v/>
      </c>
      <c r="P507" t="str">
        <f t="shared" si="372"/>
        <v/>
      </c>
      <c r="Q507" t="str">
        <f t="shared" si="373"/>
        <v/>
      </c>
      <c r="R507" t="str">
        <f t="shared" si="374"/>
        <v/>
      </c>
      <c r="S507" t="str">
        <f t="shared" si="375"/>
        <v/>
      </c>
      <c r="T507" t="str">
        <f t="shared" si="376"/>
        <v/>
      </c>
      <c r="U507" t="str">
        <f t="shared" si="377"/>
        <v/>
      </c>
      <c r="V507" t="str">
        <f t="shared" si="378"/>
        <v/>
      </c>
      <c r="W507" t="str">
        <f t="shared" si="379"/>
        <v/>
      </c>
      <c r="X507" t="str">
        <f t="shared" si="380"/>
        <v/>
      </c>
      <c r="Y507" t="str">
        <f t="shared" si="381"/>
        <v>Mobil robotika és robot biztonságt. (, web)</v>
      </c>
      <c r="Z507" t="str">
        <f t="shared" si="382"/>
        <v/>
      </c>
      <c r="AA507" t="str">
        <f t="shared" si="383"/>
        <v/>
      </c>
      <c r="AB507" t="str">
        <f t="shared" si="384"/>
        <v/>
      </c>
      <c r="AC507" t="str">
        <f t="shared" si="385"/>
        <v/>
      </c>
      <c r="AD507" t="str">
        <f t="shared" si="386"/>
        <v/>
      </c>
      <c r="AE507" t="str">
        <f t="shared" si="387"/>
        <v/>
      </c>
      <c r="AF507" t="str">
        <f t="shared" si="388"/>
        <v/>
      </c>
      <c r="AG507" t="str">
        <f t="shared" si="389"/>
        <v/>
      </c>
      <c r="AH507" t="str">
        <f t="shared" si="390"/>
        <v/>
      </c>
      <c r="AI507" t="str">
        <f t="shared" si="391"/>
        <v/>
      </c>
      <c r="AJ507" t="str">
        <f t="shared" si="392"/>
        <v/>
      </c>
      <c r="AK507" t="str">
        <f t="shared" si="393"/>
        <v/>
      </c>
      <c r="AL507" t="str">
        <f t="shared" si="394"/>
        <v/>
      </c>
      <c r="AM507" t="str">
        <f t="shared" si="395"/>
        <v/>
      </c>
      <c r="AN507" t="str">
        <f t="shared" si="396"/>
        <v/>
      </c>
      <c r="AO507" t="str">
        <f t="shared" si="397"/>
        <v/>
      </c>
      <c r="AP507" t="str">
        <f t="shared" si="398"/>
        <v/>
      </c>
      <c r="AQ507" t="str">
        <f t="shared" si="399"/>
        <v/>
      </c>
      <c r="AR507" t="str">
        <f t="shared" si="400"/>
        <v/>
      </c>
      <c r="AS507" t="str">
        <f t="shared" si="401"/>
        <v/>
      </c>
      <c r="AT507" t="str">
        <f t="shared" si="402"/>
        <v/>
      </c>
      <c r="AU507" t="str">
        <f t="shared" si="403"/>
        <v/>
      </c>
      <c r="AV507" t="str">
        <f t="shared" si="404"/>
        <v/>
      </c>
      <c r="AW507" t="str">
        <f t="shared" si="405"/>
        <v>3142</v>
      </c>
      <c r="AX507" t="str">
        <f t="shared" si="406"/>
        <v>Mobil robotika és robot biztonságt. (215, web)</v>
      </c>
      <c r="AY507" s="2">
        <v>314</v>
      </c>
      <c r="AZ507" s="2">
        <v>2</v>
      </c>
      <c r="BA507" s="18">
        <f>VLOOKUP(AY507,segéd!$F$9:$G$38,2,FALSE)</f>
        <v>46095</v>
      </c>
      <c r="BB507" s="2" t="str">
        <f>VLOOKUP(AZ507,segéd!$F$1:$G$7,2,FALSE)</f>
        <v>9.45-11.15</v>
      </c>
      <c r="BC507" t="s">
        <v>405</v>
      </c>
      <c r="BD507" t="s">
        <v>179</v>
      </c>
      <c r="BE507" t="s">
        <v>164</v>
      </c>
      <c r="BG507" s="2">
        <v>215</v>
      </c>
      <c r="BH507" s="2" t="s">
        <v>66</v>
      </c>
      <c r="BI507" s="30" t="s">
        <v>1940</v>
      </c>
      <c r="BJ507" s="2">
        <f t="shared" si="407"/>
        <v>34</v>
      </c>
      <c r="BK507" s="2" t="str">
        <f>IF(BF507="","",VLOOKUP(BC507,segéd!O:P,2,FALSE))</f>
        <v/>
      </c>
      <c r="BL507" s="2">
        <f>IF(BG507="","",VLOOKUP(BC507,segéd!T:U,2,FALSE))</f>
        <v>34</v>
      </c>
      <c r="BM507" s="2"/>
      <c r="BN507" s="2"/>
      <c r="BO507" s="2"/>
      <c r="BP507" s="2"/>
      <c r="BQ507" s="2"/>
      <c r="BR507" s="2"/>
      <c r="BS507" s="2"/>
      <c r="BT507" s="2"/>
      <c r="BU507" s="2"/>
      <c r="CA507" s="2"/>
      <c r="CD507" s="2"/>
      <c r="CE507" s="2"/>
      <c r="CF507" s="19"/>
      <c r="CG507" s="2"/>
      <c r="CP507" s="2"/>
      <c r="CQ507" s="2"/>
      <c r="CR507" s="2"/>
      <c r="CS507" s="2"/>
      <c r="CU507" s="2"/>
      <c r="CV507" s="2"/>
      <c r="DA507" s="19"/>
      <c r="DB507" s="2">
        <v>34</v>
      </c>
    </row>
    <row r="508" spans="1:106" x14ac:dyDescent="0.3">
      <c r="A508" t="str">
        <f t="shared" si="408"/>
        <v>2173142</v>
      </c>
      <c r="B508" t="str">
        <f t="shared" si="409"/>
        <v>Munkaerőpiaci technikák (Bp.-ről web) 5</v>
      </c>
      <c r="C508" t="str">
        <f t="shared" si="359"/>
        <v>4043142</v>
      </c>
      <c r="D508" t="str">
        <f t="shared" si="360"/>
        <v>Munkaerőpiaci technikák (Bp.-ről web) 11</v>
      </c>
      <c r="E508" t="str">
        <f t="shared" si="361"/>
        <v>Gyalogos Norbert3142</v>
      </c>
      <c r="F508" s="24" t="str">
        <f t="shared" si="362"/>
        <v>Munkaerőpiaci technikák (Bp. 217, Bp.-ről web)</v>
      </c>
      <c r="G508" t="str">
        <f t="shared" si="363"/>
        <v/>
      </c>
      <c r="H508" t="str">
        <f t="shared" si="364"/>
        <v/>
      </c>
      <c r="I508" t="str">
        <f t="shared" si="365"/>
        <v>3142</v>
      </c>
      <c r="J508" t="str">
        <f t="shared" si="366"/>
        <v/>
      </c>
      <c r="K508" t="str">
        <f t="shared" si="367"/>
        <v/>
      </c>
      <c r="L508" t="str">
        <f t="shared" si="368"/>
        <v/>
      </c>
      <c r="M508" t="str">
        <f t="shared" si="369"/>
        <v/>
      </c>
      <c r="N508" t="str">
        <f t="shared" si="370"/>
        <v/>
      </c>
      <c r="O508" t="str">
        <f t="shared" si="371"/>
        <v/>
      </c>
      <c r="P508" t="str">
        <f t="shared" si="372"/>
        <v/>
      </c>
      <c r="Q508" t="str">
        <f t="shared" si="373"/>
        <v/>
      </c>
      <c r="R508" t="str">
        <f t="shared" si="374"/>
        <v/>
      </c>
      <c r="S508" t="str">
        <f t="shared" si="375"/>
        <v/>
      </c>
      <c r="T508" t="str">
        <f t="shared" si="376"/>
        <v/>
      </c>
      <c r="U508" t="str">
        <f t="shared" si="377"/>
        <v/>
      </c>
      <c r="V508" t="str">
        <f t="shared" si="378"/>
        <v/>
      </c>
      <c r="W508" t="str">
        <f t="shared" si="379"/>
        <v/>
      </c>
      <c r="X508" t="str">
        <f t="shared" si="380"/>
        <v/>
      </c>
      <c r="Y508" t="str">
        <f t="shared" si="381"/>
        <v>Munkaerőpiaci technikák (217, Bp.-ről web)</v>
      </c>
      <c r="Z508" t="str">
        <f t="shared" si="382"/>
        <v/>
      </c>
      <c r="AA508" t="str">
        <f t="shared" si="383"/>
        <v>3142</v>
      </c>
      <c r="AB508" t="str">
        <f t="shared" si="384"/>
        <v/>
      </c>
      <c r="AC508" t="str">
        <f t="shared" si="385"/>
        <v/>
      </c>
      <c r="AD508" t="str">
        <f t="shared" si="386"/>
        <v/>
      </c>
      <c r="AE508" t="str">
        <f t="shared" si="387"/>
        <v/>
      </c>
      <c r="AF508" t="str">
        <f t="shared" si="388"/>
        <v/>
      </c>
      <c r="AG508" t="str">
        <f t="shared" si="389"/>
        <v/>
      </c>
      <c r="AH508" t="str">
        <f t="shared" si="390"/>
        <v/>
      </c>
      <c r="AI508" t="str">
        <f t="shared" si="391"/>
        <v/>
      </c>
      <c r="AJ508" t="str">
        <f t="shared" si="392"/>
        <v/>
      </c>
      <c r="AK508" t="str">
        <f t="shared" si="393"/>
        <v/>
      </c>
      <c r="AL508" t="str">
        <f t="shared" si="394"/>
        <v/>
      </c>
      <c r="AM508" t="str">
        <f t="shared" si="395"/>
        <v/>
      </c>
      <c r="AN508" t="str">
        <f t="shared" si="396"/>
        <v/>
      </c>
      <c r="AO508" t="str">
        <f t="shared" si="397"/>
        <v/>
      </c>
      <c r="AP508" t="str">
        <f t="shared" si="398"/>
        <v/>
      </c>
      <c r="AQ508" t="str">
        <f t="shared" si="399"/>
        <v/>
      </c>
      <c r="AR508" t="str">
        <f t="shared" si="400"/>
        <v/>
      </c>
      <c r="AS508" t="str">
        <f t="shared" si="401"/>
        <v/>
      </c>
      <c r="AT508" t="str">
        <f t="shared" si="402"/>
        <v/>
      </c>
      <c r="AU508" t="str">
        <f t="shared" si="403"/>
        <v/>
      </c>
      <c r="AV508" t="str">
        <f t="shared" si="404"/>
        <v/>
      </c>
      <c r="AW508" t="str">
        <f t="shared" si="405"/>
        <v/>
      </c>
      <c r="AX508" t="str">
        <f t="shared" si="406"/>
        <v>Munkaerőpiaci technikák (404, Bp.-ről web)</v>
      </c>
      <c r="AY508" s="2">
        <v>314</v>
      </c>
      <c r="AZ508" s="2">
        <v>2</v>
      </c>
      <c r="BA508" s="18">
        <f>VLOOKUP(AY508,segéd!$F$9:$G$38,2,FALSE)</f>
        <v>46095</v>
      </c>
      <c r="BB508" s="2" t="str">
        <f>VLOOKUP(AZ508,segéd!$F$1:$G$7,2,FALSE)</f>
        <v>9.45-11.15</v>
      </c>
      <c r="BC508" t="s">
        <v>410</v>
      </c>
      <c r="BD508" t="s">
        <v>432</v>
      </c>
      <c r="BE508" t="s">
        <v>411</v>
      </c>
      <c r="BF508" s="19">
        <v>217</v>
      </c>
      <c r="BG508" s="2">
        <v>404</v>
      </c>
      <c r="BH508" s="19" t="s">
        <v>75</v>
      </c>
      <c r="BI508" s="30" t="s">
        <v>2019</v>
      </c>
      <c r="BJ508" s="2">
        <f t="shared" si="407"/>
        <v>16</v>
      </c>
      <c r="BK508" s="2">
        <f>IF(BF508="","",VLOOKUP(BC508,segéd!O:P,2,FALSE))</f>
        <v>5</v>
      </c>
      <c r="BL508" s="2">
        <f>IF(BG508="","",VLOOKUP(BC508,segéd!T:U,2,FALSE))</f>
        <v>11</v>
      </c>
      <c r="BM508" s="2"/>
      <c r="BN508" s="2"/>
      <c r="BO508" s="2">
        <v>13</v>
      </c>
      <c r="BP508" s="2"/>
      <c r="BQ508" s="2"/>
      <c r="BR508" s="2"/>
      <c r="BS508" s="2"/>
      <c r="BT508" s="2"/>
      <c r="BU508" s="2"/>
      <c r="BW508" s="2"/>
      <c r="BX508" s="2"/>
      <c r="BY508" s="2"/>
      <c r="CA508" s="2"/>
      <c r="CB508" s="2"/>
      <c r="CC508" s="2"/>
      <c r="CD508" s="2"/>
      <c r="CE508" s="2"/>
      <c r="CF508" s="2">
        <v>19</v>
      </c>
      <c r="CG508" s="2"/>
      <c r="CH508" s="2"/>
      <c r="CI508" s="2"/>
      <c r="CK508" s="2"/>
      <c r="CN508" s="2"/>
      <c r="CP508" s="2"/>
      <c r="CR508" s="2"/>
      <c r="CS508" s="2"/>
      <c r="CT508" s="2"/>
      <c r="CU508" s="2"/>
      <c r="CV508" s="2"/>
      <c r="CY508" s="2"/>
    </row>
    <row r="509" spans="1:106" x14ac:dyDescent="0.3">
      <c r="A509" t="str">
        <f t="shared" si="408"/>
        <v>3142</v>
      </c>
      <c r="B509" t="str">
        <f t="shared" si="409"/>
        <v xml:space="preserve">Műszaki diagnosztika I. (web) </v>
      </c>
      <c r="C509" t="str">
        <f t="shared" si="359"/>
        <v>63142</v>
      </c>
      <c r="D509" t="str">
        <f t="shared" si="360"/>
        <v>Műszaki diagnosztika I. (web) 6</v>
      </c>
      <c r="E509" t="str">
        <f t="shared" si="361"/>
        <v>Janóczki Mihály3142</v>
      </c>
      <c r="F509" s="24" t="str">
        <f t="shared" si="362"/>
        <v>Műszaki diagnosztika I. (Tb. 6, web)</v>
      </c>
      <c r="G509" t="str">
        <f t="shared" si="363"/>
        <v/>
      </c>
      <c r="H509" t="str">
        <f t="shared" si="364"/>
        <v/>
      </c>
      <c r="I509" t="str">
        <f t="shared" si="365"/>
        <v/>
      </c>
      <c r="J509" t="str">
        <f t="shared" si="366"/>
        <v/>
      </c>
      <c r="K509" t="str">
        <f t="shared" si="367"/>
        <v/>
      </c>
      <c r="L509" t="str">
        <f t="shared" si="368"/>
        <v/>
      </c>
      <c r="M509" t="str">
        <f t="shared" si="369"/>
        <v/>
      </c>
      <c r="N509" t="str">
        <f t="shared" si="370"/>
        <v/>
      </c>
      <c r="O509" t="str">
        <f t="shared" si="371"/>
        <v/>
      </c>
      <c r="P509" t="str">
        <f t="shared" si="372"/>
        <v/>
      </c>
      <c r="Q509" t="str">
        <f t="shared" si="373"/>
        <v/>
      </c>
      <c r="R509" t="str">
        <f t="shared" si="374"/>
        <v/>
      </c>
      <c r="S509" t="str">
        <f t="shared" si="375"/>
        <v/>
      </c>
      <c r="T509" t="str">
        <f t="shared" si="376"/>
        <v/>
      </c>
      <c r="U509" t="str">
        <f t="shared" si="377"/>
        <v/>
      </c>
      <c r="V509" t="str">
        <f t="shared" si="378"/>
        <v/>
      </c>
      <c r="W509" t="str">
        <f t="shared" si="379"/>
        <v/>
      </c>
      <c r="X509" t="str">
        <f t="shared" si="380"/>
        <v/>
      </c>
      <c r="Y509" t="str">
        <f t="shared" si="381"/>
        <v>Műszaki diagnosztika I. (, web)</v>
      </c>
      <c r="Z509" t="str">
        <f t="shared" si="382"/>
        <v/>
      </c>
      <c r="AA509" t="str">
        <f t="shared" si="383"/>
        <v/>
      </c>
      <c r="AB509" t="str">
        <f t="shared" si="384"/>
        <v/>
      </c>
      <c r="AC509" t="str">
        <f t="shared" si="385"/>
        <v/>
      </c>
      <c r="AD509" t="str">
        <f t="shared" si="386"/>
        <v/>
      </c>
      <c r="AE509" t="str">
        <f t="shared" si="387"/>
        <v/>
      </c>
      <c r="AF509" t="str">
        <f t="shared" si="388"/>
        <v/>
      </c>
      <c r="AG509" t="str">
        <f t="shared" si="389"/>
        <v/>
      </c>
      <c r="AH509" t="str">
        <f t="shared" si="390"/>
        <v/>
      </c>
      <c r="AI509" t="str">
        <f t="shared" si="391"/>
        <v/>
      </c>
      <c r="AJ509" t="str">
        <f t="shared" si="392"/>
        <v/>
      </c>
      <c r="AK509" t="str">
        <f t="shared" si="393"/>
        <v/>
      </c>
      <c r="AL509" t="str">
        <f t="shared" si="394"/>
        <v/>
      </c>
      <c r="AM509" t="str">
        <f t="shared" si="395"/>
        <v/>
      </c>
      <c r="AN509" t="str">
        <f t="shared" si="396"/>
        <v/>
      </c>
      <c r="AO509" t="str">
        <f t="shared" si="397"/>
        <v/>
      </c>
      <c r="AP509" t="str">
        <f t="shared" si="398"/>
        <v/>
      </c>
      <c r="AQ509" t="str">
        <f t="shared" si="399"/>
        <v/>
      </c>
      <c r="AR509" t="str">
        <f t="shared" si="400"/>
        <v/>
      </c>
      <c r="AS509" t="str">
        <f t="shared" si="401"/>
        <v/>
      </c>
      <c r="AT509" t="str">
        <f t="shared" si="402"/>
        <v/>
      </c>
      <c r="AU509" t="str">
        <f t="shared" si="403"/>
        <v>3142</v>
      </c>
      <c r="AV509" t="str">
        <f t="shared" si="404"/>
        <v/>
      </c>
      <c r="AW509" t="str">
        <f t="shared" si="405"/>
        <v/>
      </c>
      <c r="AX509" t="str">
        <f t="shared" si="406"/>
        <v>Műszaki diagnosztika I. (6, web)</v>
      </c>
      <c r="AY509" s="2">
        <v>314</v>
      </c>
      <c r="AZ509" s="2">
        <v>2</v>
      </c>
      <c r="BA509" s="18">
        <f>VLOOKUP(AY509,segéd!$F$9:$G$38,2,FALSE)</f>
        <v>46095</v>
      </c>
      <c r="BB509" s="2" t="str">
        <f>VLOOKUP(AZ509,segéd!$F$1:$G$7,2,FALSE)</f>
        <v>9.45-11.15</v>
      </c>
      <c r="BC509" t="s">
        <v>408</v>
      </c>
      <c r="BD509" t="s">
        <v>2189</v>
      </c>
      <c r="BE509" t="s">
        <v>164</v>
      </c>
      <c r="BG509" s="2">
        <v>6</v>
      </c>
      <c r="BH509" s="2" t="s">
        <v>66</v>
      </c>
      <c r="BI509" s="30" t="s">
        <v>2015</v>
      </c>
      <c r="BJ509" s="2">
        <f t="shared" si="407"/>
        <v>6</v>
      </c>
      <c r="BK509" s="2" t="str">
        <f>IF(BF509="","",VLOOKUP(BC509,segéd!O:P,2,FALSE))</f>
        <v/>
      </c>
      <c r="BL509" s="2">
        <f>IF(BG509="","",VLOOKUP(BC509,segéd!T:U,2,FALSE))</f>
        <v>6</v>
      </c>
      <c r="BM509" s="2"/>
      <c r="BN509" s="2"/>
      <c r="BO509" s="2"/>
      <c r="BP509" s="2"/>
      <c r="BQ509" s="2"/>
      <c r="BR509" s="2"/>
      <c r="BS509" s="2"/>
      <c r="BT509" s="2"/>
      <c r="BU509" s="2"/>
      <c r="CA509" s="2"/>
      <c r="CD509" s="2"/>
      <c r="CE509" s="2"/>
      <c r="CF509" s="19"/>
      <c r="CG509" s="2"/>
      <c r="CP509" s="2"/>
      <c r="CQ509" s="2"/>
      <c r="CR509" s="2"/>
      <c r="CS509" s="2"/>
      <c r="CU509" s="2"/>
      <c r="CV509" s="2"/>
      <c r="CZ509" s="2">
        <v>9</v>
      </c>
      <c r="DA509" s="19"/>
    </row>
    <row r="510" spans="1:106" x14ac:dyDescent="0.3">
      <c r="A510" t="str">
        <f t="shared" si="408"/>
        <v>3142</v>
      </c>
      <c r="B510" t="str">
        <f t="shared" si="409"/>
        <v xml:space="preserve">Műszaki szaknyelv II. (angol), 3. csop. </v>
      </c>
      <c r="C510" t="str">
        <f t="shared" si="359"/>
        <v>4083142</v>
      </c>
      <c r="D510" t="str">
        <f t="shared" si="360"/>
        <v>Műszaki szaknyelv II. (angol), 3. csop. 26</v>
      </c>
      <c r="E510" t="str">
        <f t="shared" si="361"/>
        <v>Nagy Mónika3142</v>
      </c>
      <c r="F510" s="24" t="str">
        <f t="shared" si="362"/>
        <v>Műszaki szaknyelv II. (angol), 3. csop. (Tb. 408)</v>
      </c>
      <c r="G510" t="str">
        <f t="shared" si="363"/>
        <v/>
      </c>
      <c r="H510" t="str">
        <f t="shared" si="364"/>
        <v/>
      </c>
      <c r="I510" t="str">
        <f t="shared" si="365"/>
        <v/>
      </c>
      <c r="J510" t="str">
        <f t="shared" si="366"/>
        <v/>
      </c>
      <c r="K510" t="str">
        <f t="shared" si="367"/>
        <v/>
      </c>
      <c r="L510" t="str">
        <f t="shared" si="368"/>
        <v/>
      </c>
      <c r="M510" t="str">
        <f t="shared" si="369"/>
        <v/>
      </c>
      <c r="N510" t="str">
        <f t="shared" si="370"/>
        <v/>
      </c>
      <c r="O510" t="str">
        <f t="shared" si="371"/>
        <v/>
      </c>
      <c r="P510" t="str">
        <f t="shared" si="372"/>
        <v/>
      </c>
      <c r="Q510" t="str">
        <f t="shared" si="373"/>
        <v/>
      </c>
      <c r="R510" t="str">
        <f t="shared" si="374"/>
        <v/>
      </c>
      <c r="S510" t="str">
        <f t="shared" si="375"/>
        <v/>
      </c>
      <c r="T510" t="str">
        <f t="shared" si="376"/>
        <v/>
      </c>
      <c r="U510" t="str">
        <f t="shared" si="377"/>
        <v/>
      </c>
      <c r="V510" t="str">
        <f t="shared" si="378"/>
        <v/>
      </c>
      <c r="W510" t="str">
        <f t="shared" si="379"/>
        <v/>
      </c>
      <c r="X510" t="str">
        <f t="shared" si="380"/>
        <v/>
      </c>
      <c r="Y510" t="str">
        <f t="shared" si="381"/>
        <v>Műszaki szaknyelv II. (angol), 3. csop. ()</v>
      </c>
      <c r="Z510" t="str">
        <f t="shared" si="382"/>
        <v/>
      </c>
      <c r="AA510" t="str">
        <f t="shared" si="383"/>
        <v/>
      </c>
      <c r="AB510" t="str">
        <f t="shared" si="384"/>
        <v/>
      </c>
      <c r="AC510" t="str">
        <f t="shared" si="385"/>
        <v/>
      </c>
      <c r="AD510" t="str">
        <f t="shared" si="386"/>
        <v/>
      </c>
      <c r="AE510" t="str">
        <f t="shared" si="387"/>
        <v/>
      </c>
      <c r="AF510" t="str">
        <f t="shared" si="388"/>
        <v/>
      </c>
      <c r="AG510" t="str">
        <f t="shared" si="389"/>
        <v/>
      </c>
      <c r="AH510" t="str">
        <f t="shared" si="390"/>
        <v/>
      </c>
      <c r="AI510" t="str">
        <f t="shared" si="391"/>
        <v/>
      </c>
      <c r="AJ510" t="str">
        <f t="shared" si="392"/>
        <v/>
      </c>
      <c r="AK510" t="str">
        <f t="shared" si="393"/>
        <v/>
      </c>
      <c r="AL510" t="str">
        <f t="shared" si="394"/>
        <v>3142</v>
      </c>
      <c r="AM510" t="str">
        <f t="shared" si="395"/>
        <v/>
      </c>
      <c r="AN510" t="str">
        <f t="shared" si="396"/>
        <v/>
      </c>
      <c r="AO510" t="str">
        <f t="shared" si="397"/>
        <v/>
      </c>
      <c r="AP510" t="str">
        <f t="shared" si="398"/>
        <v/>
      </c>
      <c r="AQ510" t="str">
        <f t="shared" si="399"/>
        <v/>
      </c>
      <c r="AR510" t="str">
        <f t="shared" si="400"/>
        <v/>
      </c>
      <c r="AS510" t="str">
        <f t="shared" si="401"/>
        <v/>
      </c>
      <c r="AT510" t="str">
        <f t="shared" si="402"/>
        <v/>
      </c>
      <c r="AU510" t="str">
        <f t="shared" si="403"/>
        <v/>
      </c>
      <c r="AV510" t="str">
        <f t="shared" si="404"/>
        <v/>
      </c>
      <c r="AW510" t="str">
        <f t="shared" si="405"/>
        <v/>
      </c>
      <c r="AX510" t="str">
        <f t="shared" si="406"/>
        <v>Műszaki szaknyelv II. (angol), 3. csop. (408)</v>
      </c>
      <c r="AY510" s="2">
        <v>314</v>
      </c>
      <c r="AZ510" s="2">
        <v>2</v>
      </c>
      <c r="BA510" s="18">
        <f>VLOOKUP(AY510,segéd!$F$9:$G$38,2,FALSE)</f>
        <v>46095</v>
      </c>
      <c r="BB510" s="2" t="str">
        <f>VLOOKUP(AZ510,segéd!$F$1:$G$7,2,FALSE)</f>
        <v>9.45-11.15</v>
      </c>
      <c r="BC510" t="s">
        <v>297</v>
      </c>
      <c r="BD510" t="s">
        <v>441</v>
      </c>
      <c r="BE510" t="s">
        <v>164</v>
      </c>
      <c r="BG510" s="2">
        <v>408</v>
      </c>
      <c r="BJ510" s="2">
        <f t="shared" si="407"/>
        <v>26</v>
      </c>
      <c r="BK510" s="2" t="str">
        <f>IF(BF510="","",VLOOKUP(BC510,segéd!O:P,2,FALSE))</f>
        <v/>
      </c>
      <c r="BL510" s="2">
        <f>IF(BG510="","",VLOOKUP(BC510,segéd!T:U,2,FALSE))</f>
        <v>26</v>
      </c>
      <c r="BM510" s="2"/>
      <c r="BN510" s="2"/>
      <c r="BO510" s="2"/>
      <c r="BP510" s="2"/>
      <c r="BQ510" s="2"/>
      <c r="BR510" s="2"/>
      <c r="BS510" s="2"/>
      <c r="BT510" s="2"/>
      <c r="BU510" s="2"/>
      <c r="BZ510" s="2"/>
      <c r="CA510" s="2"/>
      <c r="CD510" s="2"/>
      <c r="CE510" s="2"/>
      <c r="CF510" s="19"/>
      <c r="CG510" s="2"/>
      <c r="CJ510" s="2"/>
      <c r="CP510" s="2"/>
      <c r="CQ510" s="2">
        <v>28</v>
      </c>
      <c r="CR510" s="2"/>
      <c r="CS510" s="2"/>
      <c r="CU510" s="2"/>
      <c r="CV510" s="2"/>
      <c r="DA510" s="19"/>
    </row>
    <row r="511" spans="1:106" x14ac:dyDescent="0.3">
      <c r="A511" t="str">
        <f t="shared" si="408"/>
        <v>3142</v>
      </c>
      <c r="B511" t="str">
        <f t="shared" si="409"/>
        <v xml:space="preserve">Műszaki szaknyelv II. (angol), 4. csop. </v>
      </c>
      <c r="C511" t="str">
        <f t="shared" si="359"/>
        <v>2133142</v>
      </c>
      <c r="D511" t="str">
        <f t="shared" si="360"/>
        <v>Műszaki szaknyelv II. (angol), 4. csop. 28</v>
      </c>
      <c r="E511" t="str">
        <f t="shared" si="361"/>
        <v>Szabó Zsófia3142</v>
      </c>
      <c r="F511" s="24" t="str">
        <f t="shared" si="362"/>
        <v>Műszaki szaknyelv II. (angol), 4. csop. (Tb. 213)</v>
      </c>
      <c r="G511" t="str">
        <f t="shared" si="363"/>
        <v/>
      </c>
      <c r="H511" t="str">
        <f t="shared" si="364"/>
        <v/>
      </c>
      <c r="I511" t="str">
        <f t="shared" si="365"/>
        <v/>
      </c>
      <c r="J511" t="str">
        <f t="shared" si="366"/>
        <v/>
      </c>
      <c r="K511" t="str">
        <f t="shared" si="367"/>
        <v/>
      </c>
      <c r="L511" t="str">
        <f t="shared" si="368"/>
        <v/>
      </c>
      <c r="M511" t="str">
        <f t="shared" si="369"/>
        <v/>
      </c>
      <c r="N511" t="str">
        <f t="shared" si="370"/>
        <v/>
      </c>
      <c r="O511" t="str">
        <f t="shared" si="371"/>
        <v/>
      </c>
      <c r="P511" t="str">
        <f t="shared" si="372"/>
        <v/>
      </c>
      <c r="Q511" t="str">
        <f t="shared" si="373"/>
        <v/>
      </c>
      <c r="R511" t="str">
        <f t="shared" si="374"/>
        <v/>
      </c>
      <c r="S511" t="str">
        <f t="shared" si="375"/>
        <v/>
      </c>
      <c r="T511" t="str">
        <f t="shared" si="376"/>
        <v/>
      </c>
      <c r="U511" t="str">
        <f t="shared" si="377"/>
        <v/>
      </c>
      <c r="V511" t="str">
        <f t="shared" si="378"/>
        <v/>
      </c>
      <c r="W511" t="str">
        <f t="shared" si="379"/>
        <v/>
      </c>
      <c r="X511" t="str">
        <f t="shared" si="380"/>
        <v/>
      </c>
      <c r="Y511" t="str">
        <f t="shared" si="381"/>
        <v>Műszaki szaknyelv II. (angol), 4. csop. ()</v>
      </c>
      <c r="Z511" t="str">
        <f t="shared" si="382"/>
        <v/>
      </c>
      <c r="AA511" t="str">
        <f t="shared" si="383"/>
        <v/>
      </c>
      <c r="AB511" t="str">
        <f t="shared" si="384"/>
        <v/>
      </c>
      <c r="AC511" t="str">
        <f t="shared" si="385"/>
        <v/>
      </c>
      <c r="AD511" t="str">
        <f t="shared" si="386"/>
        <v/>
      </c>
      <c r="AE511" t="str">
        <f t="shared" si="387"/>
        <v/>
      </c>
      <c r="AF511" t="str">
        <f t="shared" si="388"/>
        <v/>
      </c>
      <c r="AG511" t="str">
        <f t="shared" si="389"/>
        <v/>
      </c>
      <c r="AH511" t="str">
        <f t="shared" si="390"/>
        <v/>
      </c>
      <c r="AI511" t="str">
        <f t="shared" si="391"/>
        <v/>
      </c>
      <c r="AJ511" t="str">
        <f t="shared" si="392"/>
        <v/>
      </c>
      <c r="AK511" t="str">
        <f t="shared" si="393"/>
        <v/>
      </c>
      <c r="AL511" t="str">
        <f t="shared" si="394"/>
        <v>3142</v>
      </c>
      <c r="AM511" t="str">
        <f t="shared" si="395"/>
        <v/>
      </c>
      <c r="AN511" t="str">
        <f t="shared" si="396"/>
        <v/>
      </c>
      <c r="AO511" t="str">
        <f t="shared" si="397"/>
        <v/>
      </c>
      <c r="AP511" t="str">
        <f t="shared" si="398"/>
        <v/>
      </c>
      <c r="AQ511" t="str">
        <f t="shared" si="399"/>
        <v/>
      </c>
      <c r="AR511" t="str">
        <f t="shared" si="400"/>
        <v/>
      </c>
      <c r="AS511" t="str">
        <f t="shared" si="401"/>
        <v/>
      </c>
      <c r="AT511" t="str">
        <f t="shared" si="402"/>
        <v/>
      </c>
      <c r="AU511" t="str">
        <f t="shared" si="403"/>
        <v/>
      </c>
      <c r="AV511" t="str">
        <f t="shared" si="404"/>
        <v/>
      </c>
      <c r="AW511" t="str">
        <f t="shared" si="405"/>
        <v/>
      </c>
      <c r="AX511" t="str">
        <f t="shared" si="406"/>
        <v>Műszaki szaknyelv II. (angol), 4. csop. (213)</v>
      </c>
      <c r="AY511" s="2">
        <v>314</v>
      </c>
      <c r="AZ511" s="2">
        <v>2</v>
      </c>
      <c r="BA511" s="18">
        <f>VLOOKUP(AY511,segéd!$F$9:$G$38,2,FALSE)</f>
        <v>46095</v>
      </c>
      <c r="BB511" s="2" t="str">
        <f>VLOOKUP(AZ511,segéd!$F$1:$G$7,2,FALSE)</f>
        <v>9.45-11.15</v>
      </c>
      <c r="BC511" t="s">
        <v>298</v>
      </c>
      <c r="BD511" t="s">
        <v>306</v>
      </c>
      <c r="BE511" t="s">
        <v>164</v>
      </c>
      <c r="BG511" s="2">
        <v>213</v>
      </c>
      <c r="BJ511" s="2">
        <f t="shared" si="407"/>
        <v>28</v>
      </c>
      <c r="BK511" s="2" t="str">
        <f>IF(BF511="","",VLOOKUP(BC511,segéd!O:P,2,FALSE))</f>
        <v/>
      </c>
      <c r="BL511" s="2">
        <f>IF(BG511="","",VLOOKUP(BC511,segéd!T:U,2,FALSE))</f>
        <v>28</v>
      </c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>
        <v>26</v>
      </c>
      <c r="CR511" s="2"/>
      <c r="CS511" s="2"/>
      <c r="CT511" s="2"/>
      <c r="CU511" s="2"/>
      <c r="CV511" s="2"/>
      <c r="CY511" s="2"/>
    </row>
    <row r="512" spans="1:106" x14ac:dyDescent="0.3">
      <c r="A512" t="str">
        <f t="shared" si="408"/>
        <v>2083142</v>
      </c>
      <c r="B512" t="str">
        <f t="shared" si="409"/>
        <v>Nemzetközi vállalatok működése (Bp.-ről web) 9</v>
      </c>
      <c r="C512" t="str">
        <f t="shared" si="359"/>
        <v>4023142</v>
      </c>
      <c r="D512" t="str">
        <f t="shared" si="360"/>
        <v>Nemzetközi vállalatok működése (Bp.-ről web) 15</v>
      </c>
      <c r="E512" t="str">
        <f t="shared" si="361"/>
        <v>Juhász Krisztina3142</v>
      </c>
      <c r="F512" s="24" t="str">
        <f t="shared" si="362"/>
        <v>Nemzetközi vállalatok működése (Bp. 208, Bp.-ről web)</v>
      </c>
      <c r="G512" t="str">
        <f t="shared" si="363"/>
        <v/>
      </c>
      <c r="H512" t="str">
        <f t="shared" si="364"/>
        <v/>
      </c>
      <c r="I512" t="str">
        <f t="shared" si="365"/>
        <v/>
      </c>
      <c r="J512" t="str">
        <f t="shared" si="366"/>
        <v/>
      </c>
      <c r="K512" t="str">
        <f t="shared" si="367"/>
        <v/>
      </c>
      <c r="L512" t="str">
        <f t="shared" si="368"/>
        <v/>
      </c>
      <c r="M512" t="str">
        <f t="shared" si="369"/>
        <v/>
      </c>
      <c r="N512" t="str">
        <f t="shared" si="370"/>
        <v/>
      </c>
      <c r="O512" t="str">
        <f t="shared" si="371"/>
        <v>3142</v>
      </c>
      <c r="P512" t="str">
        <f t="shared" si="372"/>
        <v/>
      </c>
      <c r="Q512" t="str">
        <f t="shared" si="373"/>
        <v/>
      </c>
      <c r="R512" t="str">
        <f t="shared" si="374"/>
        <v>3142</v>
      </c>
      <c r="S512" t="str">
        <f t="shared" si="375"/>
        <v/>
      </c>
      <c r="T512" t="str">
        <f t="shared" si="376"/>
        <v/>
      </c>
      <c r="U512" t="str">
        <f t="shared" si="377"/>
        <v/>
      </c>
      <c r="V512" t="str">
        <f t="shared" si="378"/>
        <v/>
      </c>
      <c r="W512" t="str">
        <f t="shared" si="379"/>
        <v/>
      </c>
      <c r="X512" t="str">
        <f t="shared" si="380"/>
        <v/>
      </c>
      <c r="Y512" t="str">
        <f t="shared" si="381"/>
        <v>Nemzetközi vállalatok működése (208, Bp.-ről web)</v>
      </c>
      <c r="Z512" t="str">
        <f t="shared" si="382"/>
        <v/>
      </c>
      <c r="AA512" t="str">
        <f t="shared" si="383"/>
        <v/>
      </c>
      <c r="AB512" t="str">
        <f t="shared" si="384"/>
        <v/>
      </c>
      <c r="AC512" t="str">
        <f t="shared" si="385"/>
        <v/>
      </c>
      <c r="AD512" t="str">
        <f t="shared" si="386"/>
        <v/>
      </c>
      <c r="AE512" t="str">
        <f t="shared" si="387"/>
        <v/>
      </c>
      <c r="AF512" t="str">
        <f t="shared" si="388"/>
        <v/>
      </c>
      <c r="AG512" t="str">
        <f t="shared" si="389"/>
        <v>3142</v>
      </c>
      <c r="AH512" t="str">
        <f t="shared" si="390"/>
        <v/>
      </c>
      <c r="AI512" t="str">
        <f t="shared" si="391"/>
        <v/>
      </c>
      <c r="AJ512" t="str">
        <f t="shared" si="392"/>
        <v>3142</v>
      </c>
      <c r="AK512" t="str">
        <f t="shared" si="393"/>
        <v/>
      </c>
      <c r="AL512" t="str">
        <f t="shared" si="394"/>
        <v/>
      </c>
      <c r="AM512" t="str">
        <f t="shared" si="395"/>
        <v/>
      </c>
      <c r="AN512" t="str">
        <f t="shared" si="396"/>
        <v/>
      </c>
      <c r="AO512" t="str">
        <f t="shared" si="397"/>
        <v/>
      </c>
      <c r="AP512" t="str">
        <f t="shared" si="398"/>
        <v/>
      </c>
      <c r="AQ512" t="str">
        <f t="shared" si="399"/>
        <v/>
      </c>
      <c r="AR512" t="str">
        <f t="shared" si="400"/>
        <v/>
      </c>
      <c r="AS512" t="str">
        <f t="shared" si="401"/>
        <v/>
      </c>
      <c r="AT512" t="str">
        <f t="shared" si="402"/>
        <v/>
      </c>
      <c r="AU512" t="str">
        <f t="shared" si="403"/>
        <v/>
      </c>
      <c r="AV512" t="str">
        <f t="shared" si="404"/>
        <v/>
      </c>
      <c r="AW512" t="str">
        <f t="shared" si="405"/>
        <v/>
      </c>
      <c r="AX512" t="str">
        <f t="shared" si="406"/>
        <v>Nemzetközi vállalatok működése (402, Bp.-ről web)</v>
      </c>
      <c r="AY512" s="2">
        <v>314</v>
      </c>
      <c r="AZ512" s="2">
        <v>2</v>
      </c>
      <c r="BA512" s="18">
        <f>VLOOKUP(AY512,segéd!$F$9:$G$38,2,FALSE)</f>
        <v>46095</v>
      </c>
      <c r="BB512" s="2" t="str">
        <f>VLOOKUP(AZ512,segéd!$F$1:$G$7,2,FALSE)</f>
        <v>9.45-11.15</v>
      </c>
      <c r="BC512" t="s">
        <v>215</v>
      </c>
      <c r="BD512" t="s">
        <v>25</v>
      </c>
      <c r="BE512" t="s">
        <v>167</v>
      </c>
      <c r="BF512" s="19">
        <v>208</v>
      </c>
      <c r="BG512" s="2">
        <v>402</v>
      </c>
      <c r="BH512" s="2" t="s">
        <v>75</v>
      </c>
      <c r="BI512" s="30" t="s">
        <v>1987</v>
      </c>
      <c r="BJ512" s="2">
        <f t="shared" si="407"/>
        <v>24</v>
      </c>
      <c r="BK512" s="2">
        <f>IF(BF512="","",VLOOKUP(BC512,segéd!O:P,2,FALSE))</f>
        <v>9</v>
      </c>
      <c r="BL512" s="2">
        <f>IF(BG512="","",VLOOKUP(BC512,segéd!T:U,2,FALSE))</f>
        <v>15</v>
      </c>
      <c r="BM512" s="2"/>
      <c r="BN512" s="2"/>
      <c r="BO512" s="2"/>
      <c r="BP512" s="2"/>
      <c r="BQ512" s="2"/>
      <c r="BR512" s="2"/>
      <c r="BS512" s="2"/>
      <c r="BT512" s="2"/>
      <c r="BU512" s="2">
        <v>9</v>
      </c>
      <c r="BV512" s="2"/>
      <c r="BW512" s="2"/>
      <c r="BX512" s="2">
        <v>2</v>
      </c>
      <c r="BY512" s="2"/>
      <c r="BZ512" s="2"/>
      <c r="CA512" s="2"/>
      <c r="CB512" s="2"/>
      <c r="CC512" s="2"/>
      <c r="CD512" s="2"/>
      <c r="CH512" s="2"/>
      <c r="CI512" s="2"/>
      <c r="CJ512" s="2"/>
      <c r="CK512" s="2"/>
      <c r="CL512" s="2">
        <v>10</v>
      </c>
      <c r="CM512" s="2"/>
      <c r="CN512" s="2"/>
      <c r="CO512" s="2">
        <v>4</v>
      </c>
      <c r="CP512" s="2"/>
      <c r="CR512" s="2"/>
      <c r="CS512" s="2"/>
      <c r="CT512" s="2"/>
      <c r="CU512" s="2"/>
      <c r="CV512" s="2"/>
      <c r="CY512" s="2"/>
    </row>
    <row r="513" spans="1:105" x14ac:dyDescent="0.3">
      <c r="A513" t="str">
        <f t="shared" si="408"/>
        <v>2013142</v>
      </c>
      <c r="B513" t="str">
        <f t="shared" si="409"/>
        <v>Statisztika I. (web) 59</v>
      </c>
      <c r="C513" t="str">
        <f t="shared" si="359"/>
        <v>3142</v>
      </c>
      <c r="D513" t="str">
        <f t="shared" si="360"/>
        <v xml:space="preserve">Statisztika I. (web) </v>
      </c>
      <c r="E513" t="str">
        <f t="shared" si="361"/>
        <v>Piroska László3142</v>
      </c>
      <c r="F513" s="24" t="str">
        <f t="shared" si="362"/>
        <v>Statisztika I. (Bp. 201, web)</v>
      </c>
      <c r="G513" t="str">
        <f t="shared" si="363"/>
        <v>3142</v>
      </c>
      <c r="H513" t="str">
        <f t="shared" si="364"/>
        <v>3142</v>
      </c>
      <c r="I513" t="str">
        <f t="shared" si="365"/>
        <v/>
      </c>
      <c r="J513" t="str">
        <f t="shared" si="366"/>
        <v/>
      </c>
      <c r="K513" t="str">
        <f t="shared" si="367"/>
        <v/>
      </c>
      <c r="L513" t="str">
        <f t="shared" si="368"/>
        <v/>
      </c>
      <c r="M513" t="str">
        <f t="shared" si="369"/>
        <v/>
      </c>
      <c r="N513" t="str">
        <f t="shared" si="370"/>
        <v/>
      </c>
      <c r="O513" t="str">
        <f t="shared" si="371"/>
        <v/>
      </c>
      <c r="P513" t="str">
        <f t="shared" si="372"/>
        <v/>
      </c>
      <c r="Q513" t="str">
        <f t="shared" si="373"/>
        <v/>
      </c>
      <c r="R513" t="str">
        <f t="shared" si="374"/>
        <v/>
      </c>
      <c r="S513" t="str">
        <f t="shared" si="375"/>
        <v/>
      </c>
      <c r="T513" t="str">
        <f t="shared" si="376"/>
        <v/>
      </c>
      <c r="U513" t="str">
        <f t="shared" si="377"/>
        <v/>
      </c>
      <c r="V513" t="str">
        <f t="shared" si="378"/>
        <v/>
      </c>
      <c r="W513" t="str">
        <f t="shared" si="379"/>
        <v/>
      </c>
      <c r="X513" t="str">
        <f t="shared" si="380"/>
        <v/>
      </c>
      <c r="Y513" t="str">
        <f t="shared" si="381"/>
        <v>Statisztika I. (201, web)</v>
      </c>
      <c r="Z513" t="str">
        <f t="shared" si="382"/>
        <v/>
      </c>
      <c r="AA513" t="str">
        <f t="shared" si="383"/>
        <v/>
      </c>
      <c r="AB513" t="str">
        <f t="shared" si="384"/>
        <v/>
      </c>
      <c r="AC513" t="str">
        <f t="shared" si="385"/>
        <v/>
      </c>
      <c r="AD513" t="str">
        <f t="shared" si="386"/>
        <v/>
      </c>
      <c r="AE513" t="str">
        <f t="shared" si="387"/>
        <v/>
      </c>
      <c r="AF513" t="str">
        <f t="shared" si="388"/>
        <v/>
      </c>
      <c r="AG513" t="str">
        <f t="shared" si="389"/>
        <v/>
      </c>
      <c r="AH513" t="str">
        <f t="shared" si="390"/>
        <v/>
      </c>
      <c r="AI513" t="str">
        <f t="shared" si="391"/>
        <v/>
      </c>
      <c r="AJ513" t="str">
        <f t="shared" si="392"/>
        <v/>
      </c>
      <c r="AK513" t="str">
        <f t="shared" si="393"/>
        <v/>
      </c>
      <c r="AL513" t="str">
        <f t="shared" si="394"/>
        <v/>
      </c>
      <c r="AM513" t="str">
        <f t="shared" si="395"/>
        <v/>
      </c>
      <c r="AN513" t="str">
        <f t="shared" si="396"/>
        <v/>
      </c>
      <c r="AO513" t="str">
        <f t="shared" si="397"/>
        <v/>
      </c>
      <c r="AP513" t="str">
        <f t="shared" si="398"/>
        <v/>
      </c>
      <c r="AQ513" t="str">
        <f t="shared" si="399"/>
        <v/>
      </c>
      <c r="AR513" t="str">
        <f t="shared" si="400"/>
        <v/>
      </c>
      <c r="AS513" t="str">
        <f t="shared" si="401"/>
        <v/>
      </c>
      <c r="AT513" t="str">
        <f t="shared" si="402"/>
        <v/>
      </c>
      <c r="AU513" t="str">
        <f t="shared" si="403"/>
        <v/>
      </c>
      <c r="AV513" t="str">
        <f t="shared" si="404"/>
        <v/>
      </c>
      <c r="AW513" t="str">
        <f t="shared" si="405"/>
        <v/>
      </c>
      <c r="AX513" t="str">
        <f t="shared" si="406"/>
        <v>Statisztika I. (, web)</v>
      </c>
      <c r="AY513" s="2">
        <v>314</v>
      </c>
      <c r="AZ513" s="2">
        <v>2</v>
      </c>
      <c r="BA513" s="18">
        <f>VLOOKUP(AY513,segéd!$F$9:$G$38,2,FALSE)</f>
        <v>46095</v>
      </c>
      <c r="BB513" s="2" t="str">
        <f>VLOOKUP(AZ513,segéd!$F$1:$G$7,2,FALSE)</f>
        <v>9.45-11.15</v>
      </c>
      <c r="BC513" t="s">
        <v>30</v>
      </c>
      <c r="BD513" t="s">
        <v>31</v>
      </c>
      <c r="BE513" t="s">
        <v>165</v>
      </c>
      <c r="BF513" s="19">
        <v>201</v>
      </c>
      <c r="BH513" s="2" t="s">
        <v>66</v>
      </c>
      <c r="BI513" s="30" t="s">
        <v>2040</v>
      </c>
      <c r="BJ513" s="2">
        <f t="shared" si="407"/>
        <v>59</v>
      </c>
      <c r="BK513" s="2">
        <f>IF(BF513="","",VLOOKUP(BC513,segéd!O:P,2,FALSE))</f>
        <v>59</v>
      </c>
      <c r="BL513" s="2" t="str">
        <f>IF(BG513="","",VLOOKUP(BC513,segéd!T:U,2,FALSE))</f>
        <v/>
      </c>
      <c r="BM513" s="2">
        <v>62</v>
      </c>
      <c r="BN513" s="2">
        <v>14</v>
      </c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H513" s="2"/>
      <c r="CI513" s="2"/>
      <c r="CJ513" s="2"/>
      <c r="CK513" s="2"/>
      <c r="CL513" s="2"/>
      <c r="CM513" s="2"/>
      <c r="CN513" s="2"/>
      <c r="CO513" s="2"/>
      <c r="CP513" s="2"/>
      <c r="CR513" s="2"/>
      <c r="CS513" s="2"/>
      <c r="CT513" s="2"/>
      <c r="CU513" s="2"/>
      <c r="CV513" s="2"/>
      <c r="CY513" s="2"/>
    </row>
    <row r="514" spans="1:105" x14ac:dyDescent="0.3">
      <c r="A514" t="str">
        <f t="shared" si="408"/>
        <v>3142</v>
      </c>
      <c r="B514" t="str">
        <f t="shared" si="409"/>
        <v xml:space="preserve">Szám. seg. mérés (NI-Labv.), 1. csop. (gépterem, web) </v>
      </c>
      <c r="C514" t="str">
        <f t="shared" si="359"/>
        <v>6043142</v>
      </c>
      <c r="D514" t="str">
        <f t="shared" si="360"/>
        <v>Szám. seg. mérés (NI-Labv.), 1. csop. (gépterem, web) 49</v>
      </c>
      <c r="E514" t="str">
        <f t="shared" si="361"/>
        <v>Vavra Gábor3142</v>
      </c>
      <c r="F514" s="24" t="str">
        <f t="shared" si="362"/>
        <v>Szám. seg. mérés (NI-Labv.), 1. csop. (Tb. 604, gépterem, web)</v>
      </c>
      <c r="G514" t="str">
        <f t="shared" si="363"/>
        <v/>
      </c>
      <c r="H514" t="str">
        <f t="shared" si="364"/>
        <v/>
      </c>
      <c r="I514" t="str">
        <f t="shared" si="365"/>
        <v/>
      </c>
      <c r="J514" t="str">
        <f t="shared" si="366"/>
        <v/>
      </c>
      <c r="K514" t="str">
        <f t="shared" si="367"/>
        <v/>
      </c>
      <c r="L514" t="str">
        <f t="shared" si="368"/>
        <v/>
      </c>
      <c r="M514" t="str">
        <f t="shared" si="369"/>
        <v/>
      </c>
      <c r="N514" t="str">
        <f t="shared" si="370"/>
        <v/>
      </c>
      <c r="O514" t="str">
        <f t="shared" si="371"/>
        <v/>
      </c>
      <c r="P514" t="str">
        <f t="shared" si="372"/>
        <v/>
      </c>
      <c r="Q514" t="str">
        <f t="shared" si="373"/>
        <v/>
      </c>
      <c r="R514" t="str">
        <f t="shared" si="374"/>
        <v/>
      </c>
      <c r="S514" t="str">
        <f t="shared" si="375"/>
        <v/>
      </c>
      <c r="T514" t="str">
        <f t="shared" si="376"/>
        <v/>
      </c>
      <c r="U514" t="str">
        <f t="shared" si="377"/>
        <v/>
      </c>
      <c r="V514" t="str">
        <f t="shared" si="378"/>
        <v/>
      </c>
      <c r="W514" t="str">
        <f t="shared" si="379"/>
        <v/>
      </c>
      <c r="X514" t="str">
        <f t="shared" si="380"/>
        <v/>
      </c>
      <c r="Y514" t="str">
        <f t="shared" si="381"/>
        <v>Szám. seg. mérés (NI-Labv.), 1. csop. (, gépterem, web)</v>
      </c>
      <c r="Z514" t="str">
        <f t="shared" si="382"/>
        <v/>
      </c>
      <c r="AA514" t="str">
        <f t="shared" si="383"/>
        <v/>
      </c>
      <c r="AB514" t="str">
        <f t="shared" si="384"/>
        <v/>
      </c>
      <c r="AC514" t="str">
        <f t="shared" si="385"/>
        <v/>
      </c>
      <c r="AD514" t="str">
        <f t="shared" si="386"/>
        <v/>
      </c>
      <c r="AE514" t="str">
        <f t="shared" si="387"/>
        <v/>
      </c>
      <c r="AF514" t="str">
        <f t="shared" si="388"/>
        <v/>
      </c>
      <c r="AG514" t="str">
        <f t="shared" si="389"/>
        <v/>
      </c>
      <c r="AH514" t="str">
        <f t="shared" si="390"/>
        <v/>
      </c>
      <c r="AI514" t="str">
        <f t="shared" si="391"/>
        <v/>
      </c>
      <c r="AJ514" t="str">
        <f t="shared" si="392"/>
        <v/>
      </c>
      <c r="AK514" t="str">
        <f t="shared" si="393"/>
        <v>3142</v>
      </c>
      <c r="AL514" t="str">
        <f t="shared" si="394"/>
        <v/>
      </c>
      <c r="AM514" t="str">
        <f t="shared" si="395"/>
        <v/>
      </c>
      <c r="AN514" t="str">
        <f t="shared" si="396"/>
        <v/>
      </c>
      <c r="AO514" t="str">
        <f t="shared" si="397"/>
        <v/>
      </c>
      <c r="AP514" t="str">
        <f t="shared" si="398"/>
        <v/>
      </c>
      <c r="AQ514" t="str">
        <f t="shared" si="399"/>
        <v/>
      </c>
      <c r="AR514" t="str">
        <f t="shared" si="400"/>
        <v/>
      </c>
      <c r="AS514" t="str">
        <f t="shared" si="401"/>
        <v/>
      </c>
      <c r="AT514" t="str">
        <f t="shared" si="402"/>
        <v/>
      </c>
      <c r="AU514" t="str">
        <f t="shared" si="403"/>
        <v/>
      </c>
      <c r="AV514" t="str">
        <f t="shared" si="404"/>
        <v/>
      </c>
      <c r="AW514" t="str">
        <f t="shared" si="405"/>
        <v/>
      </c>
      <c r="AX514" t="str">
        <f t="shared" si="406"/>
        <v>Szám. seg. mérés (NI-Labv.), 1. csop. (604, gépterem, web)</v>
      </c>
      <c r="AY514" s="2">
        <v>314</v>
      </c>
      <c r="AZ514" s="2">
        <v>2</v>
      </c>
      <c r="BA514" s="18">
        <f>VLOOKUP(AY514,segéd!$F$9:$G$38,2,FALSE)</f>
        <v>46095</v>
      </c>
      <c r="BB514" s="2" t="str">
        <f>VLOOKUP(AZ514,segéd!$F$1:$G$7,2,FALSE)</f>
        <v>9.45-11.15</v>
      </c>
      <c r="BC514" t="s">
        <v>463</v>
      </c>
      <c r="BD514" s="20" t="s">
        <v>424</v>
      </c>
      <c r="BE514" t="s">
        <v>164</v>
      </c>
      <c r="BG514" s="2">
        <v>604</v>
      </c>
      <c r="BH514" s="2" t="s">
        <v>220</v>
      </c>
      <c r="BI514" s="30" t="s">
        <v>2020</v>
      </c>
      <c r="BJ514" s="2">
        <f t="shared" si="407"/>
        <v>49</v>
      </c>
      <c r="BK514" s="2" t="str">
        <f>IF(BF514="","",VLOOKUP(BC514,segéd!O:P,2,FALSE))</f>
        <v/>
      </c>
      <c r="BL514" s="2">
        <f>IF(BG514="","",VLOOKUP(BC514,segéd!T:U,2,FALSE))</f>
        <v>49</v>
      </c>
      <c r="BM514" s="2"/>
      <c r="BN514" s="2"/>
      <c r="BO514" s="2"/>
      <c r="BP514" s="2"/>
      <c r="BQ514" s="2"/>
      <c r="BR514" s="2"/>
      <c r="BS514" s="2"/>
      <c r="BT514" s="2"/>
      <c r="BU514" s="2"/>
      <c r="BZ514" s="2"/>
      <c r="CA514" s="2"/>
      <c r="CD514" s="2"/>
      <c r="CE514" s="2"/>
      <c r="CF514" s="19"/>
      <c r="CG514" s="2"/>
      <c r="CJ514" s="2"/>
      <c r="CP514" s="2">
        <v>52</v>
      </c>
      <c r="CQ514" s="2"/>
      <c r="CR514" s="2"/>
      <c r="CS514" s="2"/>
      <c r="CU514" s="2"/>
      <c r="CV514" s="2"/>
      <c r="DA514" s="19"/>
    </row>
    <row r="515" spans="1:105" x14ac:dyDescent="0.3">
      <c r="A515" t="str">
        <f t="shared" si="408"/>
        <v>3142</v>
      </c>
      <c r="B515" t="str">
        <f t="shared" si="409"/>
        <v xml:space="preserve">Szám. seg. mérés (plusz terem) (gépterem, web) </v>
      </c>
      <c r="C515" t="str">
        <f t="shared" ref="C515:C578" si="410">CONCATENATE(BG515,AY515,AZ515)</f>
        <v>6033142</v>
      </c>
      <c r="D515" t="str">
        <f t="shared" ref="D515:D578" si="411">CONCATENATE(BC515,IF(BH515="","",CONCATENATE(" (",BH515,")"))," ",BL515)</f>
        <v>Szám. seg. mérés (plusz terem) (gépterem, web) 0</v>
      </c>
      <c r="E515" t="str">
        <f t="shared" ref="E515:E578" si="412">CONCATENATE(BD515,AY515,AZ515)</f>
        <v>Vavra Gábor3142</v>
      </c>
      <c r="F515" s="24" t="str">
        <f t="shared" ref="F515:F578" si="413">CONCATENATE(BC515," (",IF(OR(BF515="",BH515="Tb.-ről web",BH515="gépterem, Tb.-ről web"),"",CONCATENATE("Bp. ",BF515)),IF(OR(BG515="",BH515="Bp.-ről web",BH515="gépterem, Bp.-ről web"),"",CONCATENATE("Tb. ",BG515)),IF(BH515="","",CONCATENATE(", ",BH515)),")")</f>
        <v>Szám. seg. mérés (plusz terem) (Tb. 603, gépterem, web)</v>
      </c>
      <c r="G515" t="str">
        <f t="shared" ref="G515:G578" si="414">IF(BM515="","",CONCATENATE($AY515,$AZ515))</f>
        <v/>
      </c>
      <c r="H515" t="str">
        <f t="shared" ref="H515:H578" si="415">IF(BN515="","",CONCATENATE($AY515,$AZ515))</f>
        <v/>
      </c>
      <c r="I515" t="str">
        <f t="shared" ref="I515:I578" si="416">IF(BO515="","",CONCATENATE($AY515,$AZ515))</f>
        <v/>
      </c>
      <c r="J515" t="str">
        <f t="shared" ref="J515:J578" si="417">IF(BP515="","",CONCATENATE($AY515,$AZ515))</f>
        <v/>
      </c>
      <c r="K515" t="str">
        <f t="shared" ref="K515:K578" si="418">IF(BQ515="","",CONCATENATE($AY515,$AZ515))</f>
        <v/>
      </c>
      <c r="L515" t="str">
        <f t="shared" ref="L515:L578" si="419">IF(BR515="","",CONCATENATE($AY515,$AZ515))</f>
        <v/>
      </c>
      <c r="M515" t="str">
        <f t="shared" ref="M515:M578" si="420">IF(BS515="","",CONCATENATE($AY515,$AZ515))</f>
        <v/>
      </c>
      <c r="N515" t="str">
        <f t="shared" ref="N515:N578" si="421">IF(BT515="","",CONCATENATE($AY515,$AZ515))</f>
        <v/>
      </c>
      <c r="O515" t="str">
        <f t="shared" ref="O515:O578" si="422">IF(BU515="","",CONCATENATE($AY515,$AZ515))</f>
        <v/>
      </c>
      <c r="P515" t="str">
        <f t="shared" ref="P515:P578" si="423">IF(BV515="","",CONCATENATE($AY515,$AZ515))</f>
        <v/>
      </c>
      <c r="Q515" t="str">
        <f t="shared" ref="Q515:Q578" si="424">IF(BW515="","",CONCATENATE($AY515,$AZ515))</f>
        <v/>
      </c>
      <c r="R515" t="str">
        <f t="shared" ref="R515:R578" si="425">IF(BX515="","",CONCATENATE($AY515,$AZ515))</f>
        <v/>
      </c>
      <c r="S515" t="str">
        <f t="shared" ref="S515:S578" si="426">IF(BY515="","",CONCATENATE($AY515,$AZ515))</f>
        <v/>
      </c>
      <c r="T515" t="str">
        <f t="shared" ref="T515:T578" si="427">IF(BZ515="","",CONCATENATE($AY515,$AZ515))</f>
        <v/>
      </c>
      <c r="U515" t="str">
        <f t="shared" ref="U515:U578" si="428">IF(CA515="","",CONCATENATE($AY515,$AZ515))</f>
        <v/>
      </c>
      <c r="V515" t="str">
        <f t="shared" ref="V515:V578" si="429">IF(CB515="","",CONCATENATE($AY515,$AZ515))</f>
        <v/>
      </c>
      <c r="W515" t="str">
        <f t="shared" ref="W515:W578" si="430">IF(CC515="","",CONCATENATE($AY515,$AZ515))</f>
        <v/>
      </c>
      <c r="X515" t="str">
        <f t="shared" ref="X515:X578" si="431">IF(CD515="","",CONCATENATE($AY515,$AZ515))</f>
        <v/>
      </c>
      <c r="Y515" t="str">
        <f t="shared" ref="Y515:Y578" si="432">CONCATENATE(BC515," (",BF515,IF(BH515="","",CONCATENATE(", ",BH515)),")")</f>
        <v>Szám. seg. mérés (plusz terem) (, gépterem, web)</v>
      </c>
      <c r="Z515" t="str">
        <f t="shared" ref="Z515:Z578" si="433">IF(CE515="","",CONCATENATE($AY515,$AZ515))</f>
        <v/>
      </c>
      <c r="AA515" t="str">
        <f t="shared" ref="AA515:AA578" si="434">IF(CF515="","",CONCATENATE($AY515,$AZ515))</f>
        <v/>
      </c>
      <c r="AB515" t="str">
        <f t="shared" ref="AB515:AB578" si="435">IF(CG515="","",CONCATENATE($AY515,$AZ515))</f>
        <v/>
      </c>
      <c r="AC515" t="str">
        <f t="shared" ref="AC515:AC578" si="436">IF(CH515="","",CONCATENATE($AY515,$AZ515))</f>
        <v/>
      </c>
      <c r="AD515" t="str">
        <f t="shared" ref="AD515:AD578" si="437">IF(CI515="","",CONCATENATE($AY515,$AZ515))</f>
        <v/>
      </c>
      <c r="AE515" t="str">
        <f t="shared" ref="AE515:AE578" si="438">IF(CJ515="","",CONCATENATE($AY515,$AZ515))</f>
        <v/>
      </c>
      <c r="AF515" t="str">
        <f t="shared" ref="AF515:AF578" si="439">IF(CK515="","",CONCATENATE($AY515,$AZ515))</f>
        <v/>
      </c>
      <c r="AG515" t="str">
        <f t="shared" ref="AG515:AG578" si="440">IF(CL515="","",CONCATENATE($AY515,$AZ515))</f>
        <v/>
      </c>
      <c r="AH515" t="str">
        <f t="shared" ref="AH515:AH578" si="441">IF(CM515="","",CONCATENATE($AY515,$AZ515))</f>
        <v/>
      </c>
      <c r="AI515" t="str">
        <f t="shared" ref="AI515:AI578" si="442">IF(CN515="","",CONCATENATE($AY515,$AZ515))</f>
        <v/>
      </c>
      <c r="AJ515" t="str">
        <f t="shared" ref="AJ515:AJ578" si="443">IF(CO515="","",CONCATENATE($AY515,$AZ515))</f>
        <v/>
      </c>
      <c r="AK515" t="str">
        <f t="shared" ref="AK515:AK578" si="444">IF(CP515="","",CONCATENATE($AY515,$AZ515))</f>
        <v/>
      </c>
      <c r="AL515" t="str">
        <f t="shared" ref="AL515:AL578" si="445">IF(CQ515="","",CONCATENATE($AY515,$AZ515))</f>
        <v/>
      </c>
      <c r="AM515" t="str">
        <f t="shared" ref="AM515:AM578" si="446">IF(CR515="","",CONCATENATE($AY515,$AZ515))</f>
        <v/>
      </c>
      <c r="AN515" t="str">
        <f t="shared" ref="AN515:AN578" si="447">IF(CS515="","",CONCATENATE($AY515,$AZ515))</f>
        <v/>
      </c>
      <c r="AO515" t="str">
        <f t="shared" ref="AO515:AO578" si="448">IF(CT515="","",CONCATENATE($AY515,$AZ515))</f>
        <v/>
      </c>
      <c r="AP515" t="str">
        <f t="shared" ref="AP515:AP578" si="449">IF(CU515="","",CONCATENATE($AY515,$AZ515))</f>
        <v/>
      </c>
      <c r="AQ515" t="str">
        <f t="shared" ref="AQ515:AQ578" si="450">IF(CV515="","",CONCATENATE($AY515,$AZ515))</f>
        <v/>
      </c>
      <c r="AR515" t="str">
        <f t="shared" ref="AR515:AR578" si="451">IF(CW515="","",CONCATENATE($AY515,$AZ515))</f>
        <v/>
      </c>
      <c r="AS515" t="str">
        <f t="shared" ref="AS515:AS578" si="452">IF(CX515="","",CONCATENATE($AY515,$AZ515))</f>
        <v/>
      </c>
      <c r="AT515" t="str">
        <f t="shared" ref="AT515:AT578" si="453">IF(CY515="","",CONCATENATE($AY515,$AZ515))</f>
        <v/>
      </c>
      <c r="AU515" t="str">
        <f t="shared" ref="AU515:AU578" si="454">IF(CZ515="","",CONCATENATE($AY515,$AZ515))</f>
        <v/>
      </c>
      <c r="AV515" t="str">
        <f t="shared" ref="AV515:AV578" si="455">IF(DA515="","",CONCATENATE($AY515,$AZ515))</f>
        <v/>
      </c>
      <c r="AW515" t="str">
        <f t="shared" ref="AW515:AW578" si="456">IF(DB515="","",CONCATENATE($AY515,$AZ515))</f>
        <v/>
      </c>
      <c r="AX515" t="str">
        <f t="shared" ref="AX515:AX578" si="457">CONCATENATE(BC515," (",BG515,IF(BH515="","",CONCATENATE(", ",BH515)),")")</f>
        <v>Szám. seg. mérés (plusz terem) (603, gépterem, web)</v>
      </c>
      <c r="AY515" s="2">
        <v>314</v>
      </c>
      <c r="AZ515" s="2">
        <v>2</v>
      </c>
      <c r="BA515" s="18">
        <f>VLOOKUP(AY515,segéd!$F$9:$G$38,2,FALSE)</f>
        <v>46095</v>
      </c>
      <c r="BB515" s="2" t="str">
        <f>VLOOKUP(AZ515,segéd!$F$1:$G$7,2,FALSE)</f>
        <v>9.45-11.15</v>
      </c>
      <c r="BC515" t="s">
        <v>2257</v>
      </c>
      <c r="BD515" s="20" t="s">
        <v>424</v>
      </c>
      <c r="BE515" t="s">
        <v>164</v>
      </c>
      <c r="BG515" s="2">
        <v>603</v>
      </c>
      <c r="BH515" s="2" t="s">
        <v>220</v>
      </c>
      <c r="BI515" s="30" t="s">
        <v>1942</v>
      </c>
      <c r="BJ515" s="2">
        <f t="shared" ref="BJ515:BJ578" si="458">SUM(BK515:BL515)</f>
        <v>0</v>
      </c>
      <c r="BK515" s="2" t="str">
        <f>IF(BF515="","",VLOOKUP(BC515,segéd!O:P,2,FALSE))</f>
        <v/>
      </c>
      <c r="BL515" s="2">
        <f>IF(BG515="","",VLOOKUP(BC515,segéd!T:U,2,FALSE))</f>
        <v>0</v>
      </c>
      <c r="BM515" s="2"/>
      <c r="BN515" s="2"/>
      <c r="BO515" s="2"/>
      <c r="BP515" s="2"/>
      <c r="BQ515" s="2"/>
      <c r="BR515" s="2"/>
      <c r="BS515" s="2"/>
      <c r="BT515" s="2"/>
      <c r="BU515" s="2"/>
      <c r="BZ515" s="2"/>
      <c r="CA515" s="2"/>
      <c r="CD515" s="2"/>
      <c r="CE515" s="2"/>
      <c r="CF515" s="19"/>
      <c r="CG515" s="2"/>
      <c r="CJ515" s="2"/>
      <c r="CP515" s="2"/>
      <c r="CQ515" s="2"/>
      <c r="CR515" s="2"/>
      <c r="CS515" s="2"/>
      <c r="CU515" s="2"/>
      <c r="CV515" s="2"/>
      <c r="DA515" s="19"/>
    </row>
    <row r="516" spans="1:105" x14ac:dyDescent="0.3">
      <c r="A516" t="str">
        <f t="shared" si="408"/>
        <v>2103142</v>
      </c>
      <c r="B516" t="str">
        <f t="shared" si="409"/>
        <v>Szolgáltatásmarketing (szv.) (web) 3</v>
      </c>
      <c r="C516" t="str">
        <f t="shared" si="410"/>
        <v>3142</v>
      </c>
      <c r="D516" t="str">
        <f t="shared" si="411"/>
        <v xml:space="preserve">Szolgáltatásmarketing (szv.) (web) </v>
      </c>
      <c r="E516" t="str">
        <f t="shared" si="412"/>
        <v>Várnai Ibolya3142</v>
      </c>
      <c r="F516" s="24" t="str">
        <f t="shared" si="413"/>
        <v>Szolgáltatásmarketing (szv.) (Bp. 210, web)</v>
      </c>
      <c r="G516" t="str">
        <f t="shared" si="414"/>
        <v/>
      </c>
      <c r="H516" t="str">
        <f t="shared" si="415"/>
        <v/>
      </c>
      <c r="I516" t="str">
        <f t="shared" si="416"/>
        <v/>
      </c>
      <c r="J516" t="str">
        <f t="shared" si="417"/>
        <v>3142</v>
      </c>
      <c r="K516" t="str">
        <f t="shared" si="418"/>
        <v/>
      </c>
      <c r="L516" t="str">
        <f t="shared" si="419"/>
        <v/>
      </c>
      <c r="M516" t="str">
        <f t="shared" si="420"/>
        <v/>
      </c>
      <c r="N516" t="str">
        <f t="shared" si="421"/>
        <v/>
      </c>
      <c r="O516" t="str">
        <f t="shared" si="422"/>
        <v/>
      </c>
      <c r="P516" t="str">
        <f t="shared" si="423"/>
        <v/>
      </c>
      <c r="Q516" t="str">
        <f t="shared" si="424"/>
        <v/>
      </c>
      <c r="R516" t="str">
        <f t="shared" si="425"/>
        <v/>
      </c>
      <c r="S516" t="str">
        <f t="shared" si="426"/>
        <v/>
      </c>
      <c r="T516" t="str">
        <f t="shared" si="427"/>
        <v/>
      </c>
      <c r="U516" t="str">
        <f t="shared" si="428"/>
        <v/>
      </c>
      <c r="V516" t="str">
        <f t="shared" si="429"/>
        <v/>
      </c>
      <c r="W516" t="str">
        <f t="shared" si="430"/>
        <v/>
      </c>
      <c r="X516" t="str">
        <f t="shared" si="431"/>
        <v/>
      </c>
      <c r="Y516" t="str">
        <f t="shared" si="432"/>
        <v>Szolgáltatásmarketing (szv.) (210, web)</v>
      </c>
      <c r="Z516" t="str">
        <f t="shared" si="433"/>
        <v/>
      </c>
      <c r="AA516" t="str">
        <f t="shared" si="434"/>
        <v/>
      </c>
      <c r="AB516" t="str">
        <f t="shared" si="435"/>
        <v/>
      </c>
      <c r="AC516" t="str">
        <f t="shared" si="436"/>
        <v/>
      </c>
      <c r="AD516" t="str">
        <f t="shared" si="437"/>
        <v/>
      </c>
      <c r="AE516" t="str">
        <f t="shared" si="438"/>
        <v/>
      </c>
      <c r="AF516" t="str">
        <f t="shared" si="439"/>
        <v/>
      </c>
      <c r="AG516" t="str">
        <f t="shared" si="440"/>
        <v/>
      </c>
      <c r="AH516" t="str">
        <f t="shared" si="441"/>
        <v/>
      </c>
      <c r="AI516" t="str">
        <f t="shared" si="442"/>
        <v/>
      </c>
      <c r="AJ516" t="str">
        <f t="shared" si="443"/>
        <v/>
      </c>
      <c r="AK516" t="str">
        <f t="shared" si="444"/>
        <v/>
      </c>
      <c r="AL516" t="str">
        <f t="shared" si="445"/>
        <v/>
      </c>
      <c r="AM516" t="str">
        <f t="shared" si="446"/>
        <v/>
      </c>
      <c r="AN516" t="str">
        <f t="shared" si="447"/>
        <v/>
      </c>
      <c r="AO516" t="str">
        <f t="shared" si="448"/>
        <v/>
      </c>
      <c r="AP516" t="str">
        <f t="shared" si="449"/>
        <v/>
      </c>
      <c r="AQ516" t="str">
        <f t="shared" si="450"/>
        <v/>
      </c>
      <c r="AR516" t="str">
        <f t="shared" si="451"/>
        <v/>
      </c>
      <c r="AS516" t="str">
        <f t="shared" si="452"/>
        <v/>
      </c>
      <c r="AT516" t="str">
        <f t="shared" si="453"/>
        <v/>
      </c>
      <c r="AU516" t="str">
        <f t="shared" si="454"/>
        <v/>
      </c>
      <c r="AV516" t="str">
        <f t="shared" si="455"/>
        <v/>
      </c>
      <c r="AW516" t="str">
        <f t="shared" si="456"/>
        <v/>
      </c>
      <c r="AX516" t="str">
        <f t="shared" si="457"/>
        <v>Szolgáltatásmarketing (szv.) (, web)</v>
      </c>
      <c r="AY516" s="2">
        <v>314</v>
      </c>
      <c r="AZ516" s="2">
        <v>2</v>
      </c>
      <c r="BA516" s="18">
        <f>VLOOKUP(AY516,segéd!$F$9:$G$38,2,FALSE)</f>
        <v>46095</v>
      </c>
      <c r="BB516" s="2" t="str">
        <f>VLOOKUP(AZ516,segéd!$F$1:$G$7,2,FALSE)</f>
        <v>9.45-11.15</v>
      </c>
      <c r="BC516" t="s">
        <v>412</v>
      </c>
      <c r="BD516" t="s">
        <v>310</v>
      </c>
      <c r="BE516" t="s">
        <v>175</v>
      </c>
      <c r="BF516" s="19">
        <v>210</v>
      </c>
      <c r="BH516" s="2" t="s">
        <v>66</v>
      </c>
      <c r="BI516" s="30" t="s">
        <v>2021</v>
      </c>
      <c r="BJ516" s="2">
        <f t="shared" si="458"/>
        <v>3</v>
      </c>
      <c r="BK516" s="2">
        <f>IF(BF516="","",VLOOKUP(BC516,segéd!O:P,2,FALSE))</f>
        <v>3</v>
      </c>
      <c r="BL516" s="2" t="str">
        <f>IF(BG516="","",VLOOKUP(BC516,segéd!T:U,2,FALSE))</f>
        <v/>
      </c>
      <c r="BP516" s="19">
        <v>5</v>
      </c>
      <c r="BY516" s="2"/>
      <c r="CH516" s="2"/>
      <c r="CP516" s="2"/>
      <c r="CU516" s="2"/>
    </row>
    <row r="517" spans="1:105" x14ac:dyDescent="0.3">
      <c r="A517" t="str">
        <f t="shared" si="408"/>
        <v>2063142</v>
      </c>
      <c r="B517" t="str">
        <f t="shared" si="409"/>
        <v>Turisztikai termékek (web) 6</v>
      </c>
      <c r="C517" t="str">
        <f t="shared" si="410"/>
        <v>3142</v>
      </c>
      <c r="D517" t="str">
        <f t="shared" si="411"/>
        <v xml:space="preserve">Turisztikai termékek (web) </v>
      </c>
      <c r="E517" t="str">
        <f t="shared" si="412"/>
        <v>Bíró Csaba3142</v>
      </c>
      <c r="F517" s="24" t="str">
        <f t="shared" si="413"/>
        <v>Turisztikai termékek (Bp. 206, web)</v>
      </c>
      <c r="G517" t="str">
        <f t="shared" si="414"/>
        <v/>
      </c>
      <c r="H517" t="str">
        <f t="shared" si="415"/>
        <v/>
      </c>
      <c r="I517" t="str">
        <f t="shared" si="416"/>
        <v/>
      </c>
      <c r="J517" t="str">
        <f t="shared" si="417"/>
        <v/>
      </c>
      <c r="K517" t="str">
        <f t="shared" si="418"/>
        <v/>
      </c>
      <c r="L517" t="str">
        <f t="shared" si="419"/>
        <v/>
      </c>
      <c r="M517" t="str">
        <f t="shared" si="420"/>
        <v/>
      </c>
      <c r="N517" t="str">
        <f t="shared" si="421"/>
        <v/>
      </c>
      <c r="O517" t="str">
        <f t="shared" si="422"/>
        <v/>
      </c>
      <c r="P517" t="str">
        <f t="shared" si="423"/>
        <v/>
      </c>
      <c r="Q517" t="str">
        <f t="shared" si="424"/>
        <v/>
      </c>
      <c r="R517" t="str">
        <f t="shared" si="425"/>
        <v/>
      </c>
      <c r="S517" t="str">
        <f t="shared" si="426"/>
        <v>3142</v>
      </c>
      <c r="T517" t="str">
        <f t="shared" si="427"/>
        <v/>
      </c>
      <c r="U517" t="str">
        <f t="shared" si="428"/>
        <v/>
      </c>
      <c r="V517" t="str">
        <f t="shared" si="429"/>
        <v/>
      </c>
      <c r="W517" t="str">
        <f t="shared" si="430"/>
        <v/>
      </c>
      <c r="X517" t="str">
        <f t="shared" si="431"/>
        <v/>
      </c>
      <c r="Y517" t="str">
        <f t="shared" si="432"/>
        <v>Turisztikai termékek (206, web)</v>
      </c>
      <c r="Z517" t="str">
        <f t="shared" si="433"/>
        <v/>
      </c>
      <c r="AA517" t="str">
        <f t="shared" si="434"/>
        <v/>
      </c>
      <c r="AB517" t="str">
        <f t="shared" si="435"/>
        <v/>
      </c>
      <c r="AC517" t="str">
        <f t="shared" si="436"/>
        <v/>
      </c>
      <c r="AD517" t="str">
        <f t="shared" si="437"/>
        <v/>
      </c>
      <c r="AE517" t="str">
        <f t="shared" si="438"/>
        <v/>
      </c>
      <c r="AF517" t="str">
        <f t="shared" si="439"/>
        <v/>
      </c>
      <c r="AG517" t="str">
        <f t="shared" si="440"/>
        <v/>
      </c>
      <c r="AH517" t="str">
        <f t="shared" si="441"/>
        <v/>
      </c>
      <c r="AI517" t="str">
        <f t="shared" si="442"/>
        <v/>
      </c>
      <c r="AJ517" t="str">
        <f t="shared" si="443"/>
        <v/>
      </c>
      <c r="AK517" t="str">
        <f t="shared" si="444"/>
        <v/>
      </c>
      <c r="AL517" t="str">
        <f t="shared" si="445"/>
        <v/>
      </c>
      <c r="AM517" t="str">
        <f t="shared" si="446"/>
        <v/>
      </c>
      <c r="AN517" t="str">
        <f t="shared" si="447"/>
        <v/>
      </c>
      <c r="AO517" t="str">
        <f t="shared" si="448"/>
        <v/>
      </c>
      <c r="AP517" t="str">
        <f t="shared" si="449"/>
        <v/>
      </c>
      <c r="AQ517" t="str">
        <f t="shared" si="450"/>
        <v/>
      </c>
      <c r="AR517" t="str">
        <f t="shared" si="451"/>
        <v/>
      </c>
      <c r="AS517" t="str">
        <f t="shared" si="452"/>
        <v/>
      </c>
      <c r="AT517" t="str">
        <f t="shared" si="453"/>
        <v/>
      </c>
      <c r="AU517" t="str">
        <f t="shared" si="454"/>
        <v/>
      </c>
      <c r="AV517" t="str">
        <f t="shared" si="455"/>
        <v/>
      </c>
      <c r="AW517" t="str">
        <f t="shared" si="456"/>
        <v/>
      </c>
      <c r="AX517" t="str">
        <f t="shared" si="457"/>
        <v>Turisztikai termékek (, web)</v>
      </c>
      <c r="AY517" s="2">
        <v>314</v>
      </c>
      <c r="AZ517" s="2">
        <v>2</v>
      </c>
      <c r="BA517" s="18">
        <f>VLOOKUP(AY517,segéd!$F$9:$G$38,2,FALSE)</f>
        <v>46095</v>
      </c>
      <c r="BB517" s="2" t="str">
        <f>VLOOKUP(AZ517,segéd!$F$1:$G$7,2,FALSE)</f>
        <v>9.45-11.15</v>
      </c>
      <c r="BC517" t="s">
        <v>393</v>
      </c>
      <c r="BD517" t="s">
        <v>458</v>
      </c>
      <c r="BE517" t="s">
        <v>165</v>
      </c>
      <c r="BF517" s="19">
        <v>206</v>
      </c>
      <c r="BH517" s="19" t="s">
        <v>66</v>
      </c>
      <c r="BI517" s="30" t="s">
        <v>1927</v>
      </c>
      <c r="BJ517" s="2">
        <f t="shared" si="458"/>
        <v>6</v>
      </c>
      <c r="BK517" s="2">
        <f>IF(BF517="","",VLOOKUP(BC517,segéd!O:P,2,FALSE))</f>
        <v>6</v>
      </c>
      <c r="BL517" s="2" t="str">
        <f>IF(BG517="","",VLOOKUP(BC517,segéd!T:U,2,FALSE))</f>
        <v/>
      </c>
      <c r="BM517" s="2"/>
      <c r="BN517" s="2"/>
      <c r="BO517" s="2"/>
      <c r="BP517" s="2"/>
      <c r="BQ517" s="2"/>
      <c r="BR517" s="2"/>
      <c r="BS517" s="2"/>
      <c r="BT517" s="2"/>
      <c r="BU517" s="2"/>
      <c r="BY517" s="19">
        <v>6</v>
      </c>
      <c r="CA517" s="2"/>
      <c r="CD517" s="2"/>
      <c r="CR517" s="2"/>
      <c r="CS517" s="2"/>
      <c r="CU517" s="2"/>
      <c r="CV517" s="2"/>
    </row>
    <row r="518" spans="1:105" x14ac:dyDescent="0.3">
      <c r="A518" t="str">
        <f t="shared" si="408"/>
        <v>2053142</v>
      </c>
      <c r="B518" t="str">
        <f t="shared" si="409"/>
        <v>Vezetői számvitel és inf. rend. (Bp.-ről web) 8</v>
      </c>
      <c r="C518" t="str">
        <f t="shared" si="410"/>
        <v>2163142</v>
      </c>
      <c r="D518" t="str">
        <f t="shared" si="411"/>
        <v>Vezetői számvitel és inf. rend. (Bp.-ről web) 9</v>
      </c>
      <c r="E518" t="str">
        <f t="shared" si="412"/>
        <v>Barna Zsolt3142</v>
      </c>
      <c r="F518" s="24" t="str">
        <f t="shared" si="413"/>
        <v>Vezetői számvitel és inf. rend. (Bp. 205, Bp.-ről web)</v>
      </c>
      <c r="G518" t="str">
        <f t="shared" si="414"/>
        <v/>
      </c>
      <c r="H518" t="str">
        <f t="shared" si="415"/>
        <v/>
      </c>
      <c r="I518" t="str">
        <f t="shared" si="416"/>
        <v/>
      </c>
      <c r="J518" t="str">
        <f t="shared" si="417"/>
        <v/>
      </c>
      <c r="K518" t="str">
        <f t="shared" si="418"/>
        <v/>
      </c>
      <c r="L518" t="str">
        <f t="shared" si="419"/>
        <v/>
      </c>
      <c r="M518" t="str">
        <f t="shared" si="420"/>
        <v/>
      </c>
      <c r="N518" t="str">
        <f t="shared" si="421"/>
        <v>3142</v>
      </c>
      <c r="O518" t="str">
        <f t="shared" si="422"/>
        <v/>
      </c>
      <c r="P518" t="str">
        <f t="shared" si="423"/>
        <v/>
      </c>
      <c r="Q518" t="str">
        <f t="shared" si="424"/>
        <v/>
      </c>
      <c r="R518" t="str">
        <f t="shared" si="425"/>
        <v/>
      </c>
      <c r="S518" t="str">
        <f t="shared" si="426"/>
        <v/>
      </c>
      <c r="T518" t="str">
        <f t="shared" si="427"/>
        <v/>
      </c>
      <c r="U518" t="str">
        <f t="shared" si="428"/>
        <v/>
      </c>
      <c r="V518" t="str">
        <f t="shared" si="429"/>
        <v/>
      </c>
      <c r="W518" t="str">
        <f t="shared" si="430"/>
        <v/>
      </c>
      <c r="X518" t="str">
        <f t="shared" si="431"/>
        <v/>
      </c>
      <c r="Y518" t="str">
        <f t="shared" si="432"/>
        <v>Vezetői számvitel és inf. rend. (205, Bp.-ről web)</v>
      </c>
      <c r="Z518" t="str">
        <f t="shared" si="433"/>
        <v/>
      </c>
      <c r="AA518" t="str">
        <f t="shared" si="434"/>
        <v/>
      </c>
      <c r="AB518" t="str">
        <f t="shared" si="435"/>
        <v/>
      </c>
      <c r="AC518" t="str">
        <f t="shared" si="436"/>
        <v/>
      </c>
      <c r="AD518" t="str">
        <f t="shared" si="437"/>
        <v/>
      </c>
      <c r="AE518" t="str">
        <f t="shared" si="438"/>
        <v/>
      </c>
      <c r="AF518" t="str">
        <f t="shared" si="439"/>
        <v>3142</v>
      </c>
      <c r="AG518" t="str">
        <f t="shared" si="440"/>
        <v/>
      </c>
      <c r="AH518" t="str">
        <f t="shared" si="441"/>
        <v/>
      </c>
      <c r="AI518" t="str">
        <f t="shared" si="442"/>
        <v/>
      </c>
      <c r="AJ518" t="str">
        <f t="shared" si="443"/>
        <v/>
      </c>
      <c r="AK518" t="str">
        <f t="shared" si="444"/>
        <v/>
      </c>
      <c r="AL518" t="str">
        <f t="shared" si="445"/>
        <v/>
      </c>
      <c r="AM518" t="str">
        <f t="shared" si="446"/>
        <v/>
      </c>
      <c r="AN518" t="str">
        <f t="shared" si="447"/>
        <v/>
      </c>
      <c r="AO518" t="str">
        <f t="shared" si="448"/>
        <v/>
      </c>
      <c r="AP518" t="str">
        <f t="shared" si="449"/>
        <v/>
      </c>
      <c r="AQ518" t="str">
        <f t="shared" si="450"/>
        <v/>
      </c>
      <c r="AR518" t="str">
        <f t="shared" si="451"/>
        <v/>
      </c>
      <c r="AS518" t="str">
        <f t="shared" si="452"/>
        <v/>
      </c>
      <c r="AT518" t="str">
        <f t="shared" si="453"/>
        <v/>
      </c>
      <c r="AU518" t="str">
        <f t="shared" si="454"/>
        <v/>
      </c>
      <c r="AV518" t="str">
        <f t="shared" si="455"/>
        <v/>
      </c>
      <c r="AW518" t="str">
        <f t="shared" si="456"/>
        <v/>
      </c>
      <c r="AX518" t="str">
        <f t="shared" si="457"/>
        <v>Vezetői számvitel és inf. rend. (216, Bp.-ről web)</v>
      </c>
      <c r="AY518" s="2">
        <v>314</v>
      </c>
      <c r="AZ518" s="2">
        <v>2</v>
      </c>
      <c r="BA518" s="18">
        <f>VLOOKUP(AY518,segéd!$F$9:$G$38,2,FALSE)</f>
        <v>46095</v>
      </c>
      <c r="BB518" s="2" t="str">
        <f>VLOOKUP(AZ518,segéd!$F$1:$G$7,2,FALSE)</f>
        <v>9.45-11.15</v>
      </c>
      <c r="BC518" t="s">
        <v>389</v>
      </c>
      <c r="BD518" t="s">
        <v>311</v>
      </c>
      <c r="BE518" t="s">
        <v>167</v>
      </c>
      <c r="BF518" s="19">
        <v>205</v>
      </c>
      <c r="BG518" s="2">
        <v>216</v>
      </c>
      <c r="BH518" s="2" t="s">
        <v>75</v>
      </c>
      <c r="BI518" s="30" t="s">
        <v>1991</v>
      </c>
      <c r="BJ518" s="2">
        <f t="shared" si="458"/>
        <v>17</v>
      </c>
      <c r="BK518" s="2">
        <f>IF(BF518="","",VLOOKUP(BC518,segéd!O:P,2,FALSE))</f>
        <v>8</v>
      </c>
      <c r="BL518" s="2">
        <f>IF(BG518="","",VLOOKUP(BC518,segéd!T:U,2,FALSE))</f>
        <v>9</v>
      </c>
      <c r="BM518" s="2"/>
      <c r="BN518" s="2"/>
      <c r="BO518" s="2"/>
      <c r="BP518" s="2"/>
      <c r="BQ518" s="2"/>
      <c r="BR518" s="2"/>
      <c r="BS518" s="2"/>
      <c r="BT518" s="2">
        <v>8</v>
      </c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H518" s="2"/>
      <c r="CI518" s="2"/>
      <c r="CJ518" s="2"/>
      <c r="CK518" s="2">
        <v>10</v>
      </c>
      <c r="CL518" s="2"/>
      <c r="CM518" s="2"/>
      <c r="CN518" s="2"/>
      <c r="CO518" s="2"/>
      <c r="CP518" s="2"/>
      <c r="CR518" s="2"/>
      <c r="CS518" s="2"/>
      <c r="CT518" s="2"/>
      <c r="CU518" s="2"/>
      <c r="CV518" s="2"/>
      <c r="CY518" s="2"/>
    </row>
    <row r="519" spans="1:105" x14ac:dyDescent="0.3">
      <c r="A519" t="str">
        <f t="shared" si="408"/>
        <v>3143</v>
      </c>
      <c r="B519" t="str">
        <f t="shared" si="409"/>
        <v xml:space="preserve">A CAD alapjai (gépterem, web) </v>
      </c>
      <c r="C519" t="str">
        <f t="shared" si="410"/>
        <v>33143</v>
      </c>
      <c r="D519" t="str">
        <f t="shared" si="411"/>
        <v>A CAD alapjai (gépterem, web) 9</v>
      </c>
      <c r="E519" t="str">
        <f t="shared" si="412"/>
        <v>Szentgyörgyiné Gyöngyösi Éva3143</v>
      </c>
      <c r="F519" s="24" t="str">
        <f t="shared" si="413"/>
        <v>A CAD alapjai (Tb. 3, gépterem, web)</v>
      </c>
      <c r="G519" t="str">
        <f t="shared" si="414"/>
        <v/>
      </c>
      <c r="H519" t="str">
        <f t="shared" si="415"/>
        <v/>
      </c>
      <c r="I519" t="str">
        <f t="shared" si="416"/>
        <v/>
      </c>
      <c r="J519" t="str">
        <f t="shared" si="417"/>
        <v/>
      </c>
      <c r="K519" t="str">
        <f t="shared" si="418"/>
        <v/>
      </c>
      <c r="L519" t="str">
        <f t="shared" si="419"/>
        <v/>
      </c>
      <c r="M519" t="str">
        <f t="shared" si="420"/>
        <v/>
      </c>
      <c r="N519" t="str">
        <f t="shared" si="421"/>
        <v/>
      </c>
      <c r="O519" t="str">
        <f t="shared" si="422"/>
        <v/>
      </c>
      <c r="P519" t="str">
        <f t="shared" si="423"/>
        <v/>
      </c>
      <c r="Q519" t="str">
        <f t="shared" si="424"/>
        <v/>
      </c>
      <c r="R519" t="str">
        <f t="shared" si="425"/>
        <v/>
      </c>
      <c r="S519" t="str">
        <f t="shared" si="426"/>
        <v/>
      </c>
      <c r="T519" t="str">
        <f t="shared" si="427"/>
        <v/>
      </c>
      <c r="U519" t="str">
        <f t="shared" si="428"/>
        <v/>
      </c>
      <c r="V519" t="str">
        <f t="shared" si="429"/>
        <v/>
      </c>
      <c r="W519" t="str">
        <f t="shared" si="430"/>
        <v/>
      </c>
      <c r="X519" t="str">
        <f t="shared" si="431"/>
        <v/>
      </c>
      <c r="Y519" t="str">
        <f t="shared" si="432"/>
        <v>A CAD alapjai (, gépterem, web)</v>
      </c>
      <c r="Z519" t="str">
        <f t="shared" si="433"/>
        <v/>
      </c>
      <c r="AA519" t="str">
        <f t="shared" si="434"/>
        <v>3143</v>
      </c>
      <c r="AB519" t="str">
        <f t="shared" si="435"/>
        <v/>
      </c>
      <c r="AC519" t="str">
        <f t="shared" si="436"/>
        <v/>
      </c>
      <c r="AD519" t="str">
        <f t="shared" si="437"/>
        <v/>
      </c>
      <c r="AE519" t="str">
        <f t="shared" si="438"/>
        <v/>
      </c>
      <c r="AF519" t="str">
        <f t="shared" si="439"/>
        <v/>
      </c>
      <c r="AG519" t="str">
        <f t="shared" si="440"/>
        <v/>
      </c>
      <c r="AH519" t="str">
        <f t="shared" si="441"/>
        <v/>
      </c>
      <c r="AI519" t="str">
        <f t="shared" si="442"/>
        <v/>
      </c>
      <c r="AJ519" t="str">
        <f t="shared" si="443"/>
        <v/>
      </c>
      <c r="AK519" t="str">
        <f t="shared" si="444"/>
        <v/>
      </c>
      <c r="AL519" t="str">
        <f t="shared" si="445"/>
        <v/>
      </c>
      <c r="AM519" t="str">
        <f t="shared" si="446"/>
        <v/>
      </c>
      <c r="AN519" t="str">
        <f t="shared" si="447"/>
        <v/>
      </c>
      <c r="AO519" t="str">
        <f t="shared" si="448"/>
        <v/>
      </c>
      <c r="AP519" t="str">
        <f t="shared" si="449"/>
        <v/>
      </c>
      <c r="AQ519" t="str">
        <f t="shared" si="450"/>
        <v/>
      </c>
      <c r="AR519" t="str">
        <f t="shared" si="451"/>
        <v/>
      </c>
      <c r="AS519" t="str">
        <f t="shared" si="452"/>
        <v/>
      </c>
      <c r="AT519" t="str">
        <f t="shared" si="453"/>
        <v/>
      </c>
      <c r="AU519" t="str">
        <f t="shared" si="454"/>
        <v/>
      </c>
      <c r="AV519" t="str">
        <f t="shared" si="455"/>
        <v/>
      </c>
      <c r="AW519" t="str">
        <f t="shared" si="456"/>
        <v/>
      </c>
      <c r="AX519" t="str">
        <f t="shared" si="457"/>
        <v>A CAD alapjai (3, gépterem, web)</v>
      </c>
      <c r="AY519" s="2">
        <v>314</v>
      </c>
      <c r="AZ519" s="2">
        <v>3</v>
      </c>
      <c r="BA519" s="18">
        <f>VLOOKUP(AY519,segéd!$F$9:$G$38,2,FALSE)</f>
        <v>46095</v>
      </c>
      <c r="BB519" s="2" t="str">
        <f>VLOOKUP(AZ519,segéd!$F$1:$G$7,2,FALSE)</f>
        <v>11.30-13.00</v>
      </c>
      <c r="BC519" t="s">
        <v>221</v>
      </c>
      <c r="BD519" s="20" t="s">
        <v>305</v>
      </c>
      <c r="BE519" t="s">
        <v>88</v>
      </c>
      <c r="BG519" s="2">
        <v>3</v>
      </c>
      <c r="BH519" s="2" t="s">
        <v>220</v>
      </c>
      <c r="BI519" s="30" t="s">
        <v>1929</v>
      </c>
      <c r="BJ519" s="2">
        <f t="shared" si="458"/>
        <v>9</v>
      </c>
      <c r="BK519" s="2" t="str">
        <f>IF(BF519="","",VLOOKUP(BC519,segéd!O:P,2,FALSE))</f>
        <v/>
      </c>
      <c r="BL519" s="2">
        <f>IF(BG519="","",VLOOKUP(BC519,segéd!T:U,2,FALSE))</f>
        <v>9</v>
      </c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>
        <v>19</v>
      </c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R519" s="2"/>
      <c r="CS519" s="2"/>
      <c r="CT519" s="2"/>
      <c r="CU519" s="2"/>
      <c r="CV519" s="2"/>
      <c r="CY519" s="2"/>
    </row>
    <row r="520" spans="1:105" x14ac:dyDescent="0.3">
      <c r="A520" t="str">
        <f t="shared" si="408"/>
        <v>2173143</v>
      </c>
      <c r="B520" t="str">
        <f t="shared" si="409"/>
        <v>Bev. az ellátási láncok men. (otthonról web) 4</v>
      </c>
      <c r="C520" t="str">
        <f t="shared" si="410"/>
        <v>3143</v>
      </c>
      <c r="D520" t="str">
        <f t="shared" si="411"/>
        <v xml:space="preserve">Bev. az ellátási láncok men. (otthonról web) </v>
      </c>
      <c r="E520" t="str">
        <f t="shared" si="412"/>
        <v>Lakatos Péter3143</v>
      </c>
      <c r="F520" s="24" t="str">
        <f t="shared" si="413"/>
        <v>Bev. az ellátási láncok men. (Bp. 217, otthonról web)</v>
      </c>
      <c r="G520" t="str">
        <f t="shared" si="414"/>
        <v/>
      </c>
      <c r="H520" t="str">
        <f t="shared" si="415"/>
        <v/>
      </c>
      <c r="I520" t="str">
        <f t="shared" si="416"/>
        <v/>
      </c>
      <c r="J520" t="str">
        <f t="shared" si="417"/>
        <v/>
      </c>
      <c r="K520" t="str">
        <f t="shared" si="418"/>
        <v>3143</v>
      </c>
      <c r="L520" t="str">
        <f t="shared" si="419"/>
        <v/>
      </c>
      <c r="M520" t="str">
        <f t="shared" si="420"/>
        <v/>
      </c>
      <c r="N520" t="str">
        <f t="shared" si="421"/>
        <v/>
      </c>
      <c r="O520" t="str">
        <f t="shared" si="422"/>
        <v/>
      </c>
      <c r="P520" t="str">
        <f t="shared" si="423"/>
        <v/>
      </c>
      <c r="Q520" t="str">
        <f t="shared" si="424"/>
        <v/>
      </c>
      <c r="R520" t="str">
        <f t="shared" si="425"/>
        <v/>
      </c>
      <c r="S520" t="str">
        <f t="shared" si="426"/>
        <v/>
      </c>
      <c r="T520" t="str">
        <f t="shared" si="427"/>
        <v/>
      </c>
      <c r="U520" t="str">
        <f t="shared" si="428"/>
        <v/>
      </c>
      <c r="V520" t="str">
        <f t="shared" si="429"/>
        <v/>
      </c>
      <c r="W520" t="str">
        <f t="shared" si="430"/>
        <v/>
      </c>
      <c r="X520" t="str">
        <f t="shared" si="431"/>
        <v/>
      </c>
      <c r="Y520" t="str">
        <f t="shared" si="432"/>
        <v>Bev. az ellátási láncok men. (217, otthonról web)</v>
      </c>
      <c r="Z520" t="str">
        <f t="shared" si="433"/>
        <v/>
      </c>
      <c r="AA520" t="str">
        <f t="shared" si="434"/>
        <v/>
      </c>
      <c r="AB520" t="str">
        <f t="shared" si="435"/>
        <v/>
      </c>
      <c r="AC520" t="str">
        <f t="shared" si="436"/>
        <v/>
      </c>
      <c r="AD520" t="str">
        <f t="shared" si="437"/>
        <v/>
      </c>
      <c r="AE520" t="str">
        <f t="shared" si="438"/>
        <v/>
      </c>
      <c r="AF520" t="str">
        <f t="shared" si="439"/>
        <v/>
      </c>
      <c r="AG520" t="str">
        <f t="shared" si="440"/>
        <v/>
      </c>
      <c r="AH520" t="str">
        <f t="shared" si="441"/>
        <v/>
      </c>
      <c r="AI520" t="str">
        <f t="shared" si="442"/>
        <v/>
      </c>
      <c r="AJ520" t="str">
        <f t="shared" si="443"/>
        <v/>
      </c>
      <c r="AK520" t="str">
        <f t="shared" si="444"/>
        <v/>
      </c>
      <c r="AL520" t="str">
        <f t="shared" si="445"/>
        <v/>
      </c>
      <c r="AM520" t="str">
        <f t="shared" si="446"/>
        <v/>
      </c>
      <c r="AN520" t="str">
        <f t="shared" si="447"/>
        <v/>
      </c>
      <c r="AO520" t="str">
        <f t="shared" si="448"/>
        <v/>
      </c>
      <c r="AP520" t="str">
        <f t="shared" si="449"/>
        <v/>
      </c>
      <c r="AQ520" t="str">
        <f t="shared" si="450"/>
        <v/>
      </c>
      <c r="AR520" t="str">
        <f t="shared" si="451"/>
        <v/>
      </c>
      <c r="AS520" t="str">
        <f t="shared" si="452"/>
        <v/>
      </c>
      <c r="AT520" t="str">
        <f t="shared" si="453"/>
        <v/>
      </c>
      <c r="AU520" t="str">
        <f t="shared" si="454"/>
        <v/>
      </c>
      <c r="AV520" t="str">
        <f t="shared" si="455"/>
        <v/>
      </c>
      <c r="AW520" t="str">
        <f t="shared" si="456"/>
        <v/>
      </c>
      <c r="AX520" t="str">
        <f t="shared" si="457"/>
        <v>Bev. az ellátási láncok men. (, otthonról web)</v>
      </c>
      <c r="AY520" s="2">
        <v>314</v>
      </c>
      <c r="AZ520" s="2">
        <v>3</v>
      </c>
      <c r="BA520" s="18">
        <f>VLOOKUP(AY520,segéd!$F$9:$G$38,2,FALSE)</f>
        <v>46095</v>
      </c>
      <c r="BB520" s="2" t="str">
        <f>VLOOKUP(AZ520,segéd!$F$1:$G$7,2,FALSE)</f>
        <v>11.30-13.00</v>
      </c>
      <c r="BC520" s="20" t="s">
        <v>457</v>
      </c>
      <c r="BD520" t="s">
        <v>187</v>
      </c>
      <c r="BE520" t="s">
        <v>175</v>
      </c>
      <c r="BF520" s="19">
        <v>217</v>
      </c>
      <c r="BH520" s="19" t="s">
        <v>485</v>
      </c>
      <c r="BI520" s="30" t="s">
        <v>1957</v>
      </c>
      <c r="BJ520" s="2">
        <f t="shared" si="458"/>
        <v>4</v>
      </c>
      <c r="BK520" s="2">
        <f>IF(BF520="","",VLOOKUP(BC520,segéd!O:P,2,FALSE))</f>
        <v>4</v>
      </c>
      <c r="BL520" s="2" t="str">
        <f>IF(BG520="","",VLOOKUP(BC520,segéd!T:U,2,FALSE))</f>
        <v/>
      </c>
      <c r="BQ520" s="2">
        <v>4</v>
      </c>
      <c r="BR520" s="2"/>
      <c r="CH520" s="2"/>
      <c r="CP520" s="2"/>
    </row>
    <row r="521" spans="1:105" x14ac:dyDescent="0.3">
      <c r="A521" t="str">
        <f t="shared" si="408"/>
        <v>3143</v>
      </c>
      <c r="B521" t="str">
        <f t="shared" si="409"/>
        <v xml:space="preserve">Elektrotechnika II. (web) </v>
      </c>
      <c r="C521" t="str">
        <f t="shared" si="410"/>
        <v>6013143</v>
      </c>
      <c r="D521" t="str">
        <f t="shared" si="411"/>
        <v>Elektrotechnika II. (web) 92</v>
      </c>
      <c r="E521" t="str">
        <f t="shared" si="412"/>
        <v>Varga István3143</v>
      </c>
      <c r="F521" s="24" t="str">
        <f t="shared" si="413"/>
        <v>Elektrotechnika II. (Tb. 601, web)</v>
      </c>
      <c r="G521" t="str">
        <f t="shared" si="414"/>
        <v/>
      </c>
      <c r="H521" t="str">
        <f t="shared" si="415"/>
        <v/>
      </c>
      <c r="I521" t="str">
        <f t="shared" si="416"/>
        <v/>
      </c>
      <c r="J521" t="str">
        <f t="shared" si="417"/>
        <v/>
      </c>
      <c r="K521" t="str">
        <f t="shared" si="418"/>
        <v/>
      </c>
      <c r="L521" t="str">
        <f t="shared" si="419"/>
        <v/>
      </c>
      <c r="M521" t="str">
        <f t="shared" si="420"/>
        <v/>
      </c>
      <c r="N521" t="str">
        <f t="shared" si="421"/>
        <v/>
      </c>
      <c r="O521" t="str">
        <f t="shared" si="422"/>
        <v/>
      </c>
      <c r="P521" t="str">
        <f t="shared" si="423"/>
        <v/>
      </c>
      <c r="Q521" t="str">
        <f t="shared" si="424"/>
        <v/>
      </c>
      <c r="R521" t="str">
        <f t="shared" si="425"/>
        <v/>
      </c>
      <c r="S521" t="str">
        <f t="shared" si="426"/>
        <v/>
      </c>
      <c r="T521" t="str">
        <f t="shared" si="427"/>
        <v/>
      </c>
      <c r="U521" t="str">
        <f t="shared" si="428"/>
        <v/>
      </c>
      <c r="V521" t="str">
        <f t="shared" si="429"/>
        <v/>
      </c>
      <c r="W521" t="str">
        <f t="shared" si="430"/>
        <v/>
      </c>
      <c r="X521" t="str">
        <f t="shared" si="431"/>
        <v/>
      </c>
      <c r="Y521" t="str">
        <f t="shared" si="432"/>
        <v>Elektrotechnika II. (, web)</v>
      </c>
      <c r="Z521" t="str">
        <f t="shared" si="433"/>
        <v/>
      </c>
      <c r="AA521" t="str">
        <f t="shared" si="434"/>
        <v/>
      </c>
      <c r="AB521" t="str">
        <f t="shared" si="435"/>
        <v/>
      </c>
      <c r="AC521" t="str">
        <f t="shared" si="436"/>
        <v>3143</v>
      </c>
      <c r="AD521" t="str">
        <f t="shared" si="437"/>
        <v/>
      </c>
      <c r="AE521" t="str">
        <f t="shared" si="438"/>
        <v/>
      </c>
      <c r="AF521" t="str">
        <f t="shared" si="439"/>
        <v/>
      </c>
      <c r="AG521" t="str">
        <f t="shared" si="440"/>
        <v/>
      </c>
      <c r="AH521" t="str">
        <f t="shared" si="441"/>
        <v/>
      </c>
      <c r="AI521" t="str">
        <f t="shared" si="442"/>
        <v/>
      </c>
      <c r="AJ521" t="str">
        <f t="shared" si="443"/>
        <v/>
      </c>
      <c r="AK521" t="str">
        <f t="shared" si="444"/>
        <v>3143</v>
      </c>
      <c r="AL521" t="str">
        <f t="shared" si="445"/>
        <v/>
      </c>
      <c r="AM521" t="str">
        <f t="shared" si="446"/>
        <v/>
      </c>
      <c r="AN521" t="str">
        <f t="shared" si="447"/>
        <v/>
      </c>
      <c r="AO521" t="str">
        <f t="shared" si="448"/>
        <v/>
      </c>
      <c r="AP521" t="str">
        <f t="shared" si="449"/>
        <v/>
      </c>
      <c r="AQ521" t="str">
        <f t="shared" si="450"/>
        <v/>
      </c>
      <c r="AR521" t="str">
        <f t="shared" si="451"/>
        <v/>
      </c>
      <c r="AS521" t="str">
        <f t="shared" si="452"/>
        <v/>
      </c>
      <c r="AT521" t="str">
        <f t="shared" si="453"/>
        <v/>
      </c>
      <c r="AU521" t="str">
        <f t="shared" si="454"/>
        <v/>
      </c>
      <c r="AV521" t="str">
        <f t="shared" si="455"/>
        <v/>
      </c>
      <c r="AW521" t="str">
        <f t="shared" si="456"/>
        <v/>
      </c>
      <c r="AX521" t="str">
        <f t="shared" si="457"/>
        <v>Elektrotechnika II. (601, web)</v>
      </c>
      <c r="AY521" s="2">
        <v>314</v>
      </c>
      <c r="AZ521" s="2">
        <v>3</v>
      </c>
      <c r="BA521" s="18">
        <f>VLOOKUP(AY521,segéd!$F$9:$G$38,2,FALSE)</f>
        <v>46095</v>
      </c>
      <c r="BB521" s="2" t="str">
        <f>VLOOKUP(AZ521,segéd!$F$1:$G$7,2,FALSE)</f>
        <v>11.30-13.00</v>
      </c>
      <c r="BC521" t="s">
        <v>78</v>
      </c>
      <c r="BD521" s="20" t="s">
        <v>219</v>
      </c>
      <c r="BE521" t="s">
        <v>164</v>
      </c>
      <c r="BG521" s="2">
        <v>601</v>
      </c>
      <c r="BH521" s="2" t="s">
        <v>66</v>
      </c>
      <c r="BI521" s="30" t="s">
        <v>2022</v>
      </c>
      <c r="BJ521" s="2">
        <f t="shared" si="458"/>
        <v>92</v>
      </c>
      <c r="BK521" s="2" t="str">
        <f>IF(BF521="","",VLOOKUP(BC521,segéd!O:P,2,FALSE))</f>
        <v/>
      </c>
      <c r="BL521" s="2">
        <f>IF(BG521="","",VLOOKUP(BC521,segéd!T:U,2,FALSE))</f>
        <v>92</v>
      </c>
      <c r="BM521" s="2"/>
      <c r="BN521" s="2"/>
      <c r="BO521" s="2"/>
      <c r="BP521" s="2"/>
      <c r="BQ521" s="2"/>
      <c r="BR521" s="2"/>
      <c r="BS521" s="2"/>
      <c r="BT521" s="2"/>
      <c r="BU521" s="2"/>
      <c r="BZ521" s="2"/>
      <c r="CA521" s="2"/>
      <c r="CD521" s="2"/>
      <c r="CE521" s="2"/>
      <c r="CG521" s="2"/>
      <c r="CH521" s="2">
        <v>57</v>
      </c>
      <c r="CI521" s="2"/>
      <c r="CJ521" s="2"/>
      <c r="CK521" s="2"/>
      <c r="CP521" s="2">
        <v>52</v>
      </c>
      <c r="CQ521" s="2"/>
      <c r="CR521" s="2"/>
      <c r="CS521" s="2"/>
      <c r="CU521" s="2"/>
      <c r="CV521" s="2"/>
    </row>
    <row r="522" spans="1:105" x14ac:dyDescent="0.3">
      <c r="A522" t="str">
        <f t="shared" si="408"/>
        <v>3143</v>
      </c>
      <c r="B522" t="str">
        <f t="shared" si="409"/>
        <v xml:space="preserve">Épf., bizt. rendszerek irányítása (web) </v>
      </c>
      <c r="C522" t="str">
        <f t="shared" si="410"/>
        <v>4043143</v>
      </c>
      <c r="D522" t="str">
        <f t="shared" si="411"/>
        <v>Épf., bizt. rendszerek irányítása (web) 8</v>
      </c>
      <c r="E522" t="str">
        <f t="shared" si="412"/>
        <v>Zalahegyi Zoltán3143</v>
      </c>
      <c r="F522" s="24" t="str">
        <f t="shared" si="413"/>
        <v>Épf., bizt. rendszerek irányítása (Tb. 404, web)</v>
      </c>
      <c r="G522" t="str">
        <f t="shared" si="414"/>
        <v/>
      </c>
      <c r="H522" t="str">
        <f t="shared" si="415"/>
        <v/>
      </c>
      <c r="I522" t="str">
        <f t="shared" si="416"/>
        <v/>
      </c>
      <c r="J522" t="str">
        <f t="shared" si="417"/>
        <v/>
      </c>
      <c r="K522" t="str">
        <f t="shared" si="418"/>
        <v/>
      </c>
      <c r="L522" t="str">
        <f t="shared" si="419"/>
        <v/>
      </c>
      <c r="M522" t="str">
        <f t="shared" si="420"/>
        <v/>
      </c>
      <c r="N522" t="str">
        <f t="shared" si="421"/>
        <v/>
      </c>
      <c r="O522" t="str">
        <f t="shared" si="422"/>
        <v/>
      </c>
      <c r="P522" t="str">
        <f t="shared" si="423"/>
        <v/>
      </c>
      <c r="Q522" t="str">
        <f t="shared" si="424"/>
        <v/>
      </c>
      <c r="R522" t="str">
        <f t="shared" si="425"/>
        <v/>
      </c>
      <c r="S522" t="str">
        <f t="shared" si="426"/>
        <v/>
      </c>
      <c r="T522" t="str">
        <f t="shared" si="427"/>
        <v/>
      </c>
      <c r="U522" t="str">
        <f t="shared" si="428"/>
        <v/>
      </c>
      <c r="V522" t="str">
        <f t="shared" si="429"/>
        <v/>
      </c>
      <c r="W522" t="str">
        <f t="shared" si="430"/>
        <v/>
      </c>
      <c r="X522" t="str">
        <f t="shared" si="431"/>
        <v/>
      </c>
      <c r="Y522" t="str">
        <f t="shared" si="432"/>
        <v>Épf., bizt. rendszerek irányítása (, web)</v>
      </c>
      <c r="Z522" t="str">
        <f t="shared" si="433"/>
        <v/>
      </c>
      <c r="AA522" t="str">
        <f t="shared" si="434"/>
        <v/>
      </c>
      <c r="AB522" t="str">
        <f t="shared" si="435"/>
        <v/>
      </c>
      <c r="AC522" t="str">
        <f t="shared" si="436"/>
        <v/>
      </c>
      <c r="AD522" t="str">
        <f t="shared" si="437"/>
        <v/>
      </c>
      <c r="AE522" t="str">
        <f t="shared" si="438"/>
        <v/>
      </c>
      <c r="AF522" t="str">
        <f t="shared" si="439"/>
        <v/>
      </c>
      <c r="AG522" t="str">
        <f t="shared" si="440"/>
        <v/>
      </c>
      <c r="AH522" t="str">
        <f t="shared" si="441"/>
        <v/>
      </c>
      <c r="AI522" t="str">
        <f t="shared" si="442"/>
        <v/>
      </c>
      <c r="AJ522" t="str">
        <f t="shared" si="443"/>
        <v/>
      </c>
      <c r="AK522" t="str">
        <f t="shared" si="444"/>
        <v/>
      </c>
      <c r="AL522" t="str">
        <f t="shared" si="445"/>
        <v/>
      </c>
      <c r="AM522" t="str">
        <f t="shared" si="446"/>
        <v/>
      </c>
      <c r="AN522" t="str">
        <f t="shared" si="447"/>
        <v/>
      </c>
      <c r="AO522" t="str">
        <f t="shared" si="448"/>
        <v/>
      </c>
      <c r="AP522" t="str">
        <f t="shared" si="449"/>
        <v/>
      </c>
      <c r="AQ522" t="str">
        <f t="shared" si="450"/>
        <v/>
      </c>
      <c r="AR522" t="str">
        <f t="shared" si="451"/>
        <v/>
      </c>
      <c r="AS522" t="str">
        <f t="shared" si="452"/>
        <v>3143</v>
      </c>
      <c r="AT522" t="str">
        <f t="shared" si="453"/>
        <v/>
      </c>
      <c r="AU522" t="str">
        <f t="shared" si="454"/>
        <v/>
      </c>
      <c r="AV522" t="str">
        <f t="shared" si="455"/>
        <v/>
      </c>
      <c r="AW522" t="str">
        <f t="shared" si="456"/>
        <v/>
      </c>
      <c r="AX522" t="str">
        <f t="shared" si="457"/>
        <v>Épf., bizt. rendszerek irányítása (404, web)</v>
      </c>
      <c r="AY522" s="2">
        <v>314</v>
      </c>
      <c r="AZ522" s="2">
        <v>3</v>
      </c>
      <c r="BA522" s="18">
        <f>VLOOKUP(AY522,segéd!$F$9:$G$38,2,FALSE)</f>
        <v>46095</v>
      </c>
      <c r="BB522" s="2" t="str">
        <f>VLOOKUP(AZ522,segéd!$F$1:$G$7,2,FALSE)</f>
        <v>11.30-13.00</v>
      </c>
      <c r="BC522" t="s">
        <v>398</v>
      </c>
      <c r="BD522" s="20" t="s">
        <v>313</v>
      </c>
      <c r="BE522" t="s">
        <v>164</v>
      </c>
      <c r="BG522" s="2">
        <v>404</v>
      </c>
      <c r="BH522" s="2" t="s">
        <v>66</v>
      </c>
      <c r="BI522" s="30" t="s">
        <v>1932</v>
      </c>
      <c r="BJ522" s="2">
        <f t="shared" si="458"/>
        <v>8</v>
      </c>
      <c r="BK522" s="2" t="str">
        <f>IF(BF522="","",VLOOKUP(BC522,segéd!O:P,2,FALSE))</f>
        <v/>
      </c>
      <c r="BL522" s="2">
        <f>IF(BG522="","",VLOOKUP(BC522,segéd!T:U,2,FALSE))</f>
        <v>8</v>
      </c>
      <c r="CH522" s="2"/>
      <c r="CI522" s="2"/>
      <c r="CP522" s="2"/>
      <c r="CX522" s="2">
        <v>8</v>
      </c>
    </row>
    <row r="523" spans="1:105" x14ac:dyDescent="0.3">
      <c r="A523" t="str">
        <f t="shared" si="408"/>
        <v>2103143</v>
      </c>
      <c r="B523" t="str">
        <f t="shared" si="409"/>
        <v>Fogy. és vás. magatartás (web) 7</v>
      </c>
      <c r="C523" t="str">
        <f t="shared" si="410"/>
        <v>3143</v>
      </c>
      <c r="D523" t="str">
        <f t="shared" si="411"/>
        <v xml:space="preserve">Fogy. és vás. magatartás (web) </v>
      </c>
      <c r="E523" t="str">
        <f t="shared" si="412"/>
        <v>Köbli Ádám3143</v>
      </c>
      <c r="F523" s="24" t="str">
        <f t="shared" si="413"/>
        <v>Fogy. és vás. magatartás (Bp. 210, web)</v>
      </c>
      <c r="G523" t="str">
        <f t="shared" si="414"/>
        <v/>
      </c>
      <c r="H523" t="str">
        <f t="shared" si="415"/>
        <v/>
      </c>
      <c r="I523" t="str">
        <f t="shared" si="416"/>
        <v/>
      </c>
      <c r="J523" t="str">
        <f t="shared" si="417"/>
        <v>3143</v>
      </c>
      <c r="K523" t="str">
        <f t="shared" si="418"/>
        <v/>
      </c>
      <c r="L523" t="str">
        <f t="shared" si="419"/>
        <v/>
      </c>
      <c r="M523" t="str">
        <f t="shared" si="420"/>
        <v/>
      </c>
      <c r="N523" t="str">
        <f t="shared" si="421"/>
        <v/>
      </c>
      <c r="O523" t="str">
        <f t="shared" si="422"/>
        <v/>
      </c>
      <c r="P523" t="str">
        <f t="shared" si="423"/>
        <v/>
      </c>
      <c r="Q523" t="str">
        <f t="shared" si="424"/>
        <v/>
      </c>
      <c r="R523" t="str">
        <f t="shared" si="425"/>
        <v/>
      </c>
      <c r="S523" t="str">
        <f t="shared" si="426"/>
        <v/>
      </c>
      <c r="T523" t="str">
        <f t="shared" si="427"/>
        <v/>
      </c>
      <c r="U523" t="str">
        <f t="shared" si="428"/>
        <v/>
      </c>
      <c r="V523" t="str">
        <f t="shared" si="429"/>
        <v/>
      </c>
      <c r="W523" t="str">
        <f t="shared" si="430"/>
        <v/>
      </c>
      <c r="X523" t="str">
        <f t="shared" si="431"/>
        <v/>
      </c>
      <c r="Y523" t="str">
        <f t="shared" si="432"/>
        <v>Fogy. és vás. magatartás (210, web)</v>
      </c>
      <c r="Z523" t="str">
        <f t="shared" si="433"/>
        <v/>
      </c>
      <c r="AA523" t="str">
        <f t="shared" si="434"/>
        <v/>
      </c>
      <c r="AB523" t="str">
        <f t="shared" si="435"/>
        <v/>
      </c>
      <c r="AC523" t="str">
        <f t="shared" si="436"/>
        <v/>
      </c>
      <c r="AD523" t="str">
        <f t="shared" si="437"/>
        <v/>
      </c>
      <c r="AE523" t="str">
        <f t="shared" si="438"/>
        <v/>
      </c>
      <c r="AF523" t="str">
        <f t="shared" si="439"/>
        <v/>
      </c>
      <c r="AG523" t="str">
        <f t="shared" si="440"/>
        <v/>
      </c>
      <c r="AH523" t="str">
        <f t="shared" si="441"/>
        <v/>
      </c>
      <c r="AI523" t="str">
        <f t="shared" si="442"/>
        <v/>
      </c>
      <c r="AJ523" t="str">
        <f t="shared" si="443"/>
        <v/>
      </c>
      <c r="AK523" t="str">
        <f t="shared" si="444"/>
        <v/>
      </c>
      <c r="AL523" t="str">
        <f t="shared" si="445"/>
        <v/>
      </c>
      <c r="AM523" t="str">
        <f t="shared" si="446"/>
        <v/>
      </c>
      <c r="AN523" t="str">
        <f t="shared" si="447"/>
        <v/>
      </c>
      <c r="AO523" t="str">
        <f t="shared" si="448"/>
        <v/>
      </c>
      <c r="AP523" t="str">
        <f t="shared" si="449"/>
        <v/>
      </c>
      <c r="AQ523" t="str">
        <f t="shared" si="450"/>
        <v/>
      </c>
      <c r="AR523" t="str">
        <f t="shared" si="451"/>
        <v/>
      </c>
      <c r="AS523" t="str">
        <f t="shared" si="452"/>
        <v/>
      </c>
      <c r="AT523" t="str">
        <f t="shared" si="453"/>
        <v/>
      </c>
      <c r="AU523" t="str">
        <f t="shared" si="454"/>
        <v/>
      </c>
      <c r="AV523" t="str">
        <f t="shared" si="455"/>
        <v/>
      </c>
      <c r="AW523" t="str">
        <f t="shared" si="456"/>
        <v/>
      </c>
      <c r="AX523" t="str">
        <f t="shared" si="457"/>
        <v>Fogy. és vás. magatartás (, web)</v>
      </c>
      <c r="AY523" s="2">
        <v>314</v>
      </c>
      <c r="AZ523" s="2">
        <v>3</v>
      </c>
      <c r="BA523" s="18">
        <f>VLOOKUP(AY523,segéd!$F$9:$G$38,2,FALSE)</f>
        <v>46095</v>
      </c>
      <c r="BB523" s="2" t="str">
        <f>VLOOKUP(AZ523,segéd!$F$1:$G$7,2,FALSE)</f>
        <v>11.30-13.00</v>
      </c>
      <c r="BC523" t="s">
        <v>71</v>
      </c>
      <c r="BD523" t="s">
        <v>112</v>
      </c>
      <c r="BE523" t="s">
        <v>175</v>
      </c>
      <c r="BF523" s="19">
        <v>210</v>
      </c>
      <c r="BH523" s="2" t="s">
        <v>66</v>
      </c>
      <c r="BI523" s="30" t="s">
        <v>1978</v>
      </c>
      <c r="BJ523" s="2">
        <f t="shared" si="458"/>
        <v>7</v>
      </c>
      <c r="BK523" s="2">
        <f>IF(BF523="","",VLOOKUP(BC523,segéd!O:P,2,FALSE))</f>
        <v>7</v>
      </c>
      <c r="BL523" s="2" t="str">
        <f>IF(BG523="","",VLOOKUP(BC523,segéd!T:U,2,FALSE))</f>
        <v/>
      </c>
      <c r="BP523" s="19">
        <v>8</v>
      </c>
      <c r="BY523" s="2"/>
      <c r="CB523" s="2"/>
      <c r="CH523" s="2"/>
      <c r="CI523" s="2"/>
      <c r="CP523" s="2"/>
      <c r="CT523" s="2"/>
      <c r="CY523" s="2"/>
    </row>
    <row r="524" spans="1:105" x14ac:dyDescent="0.3">
      <c r="A524" t="str">
        <f t="shared" si="408"/>
        <v>3143</v>
      </c>
      <c r="B524" t="str">
        <f t="shared" si="409"/>
        <v xml:space="preserve">Irányítástechnika (dupla terem) (gépterem, web) </v>
      </c>
      <c r="C524" t="str">
        <f t="shared" si="410"/>
        <v>6033143</v>
      </c>
      <c r="D524" t="str">
        <f t="shared" si="411"/>
        <v>Irányítástechnika (dupla terem) (gépterem, web) 0</v>
      </c>
      <c r="E524" t="str">
        <f t="shared" si="412"/>
        <v>Szilágyi Zoltán3143</v>
      </c>
      <c r="F524" s="24" t="str">
        <f t="shared" si="413"/>
        <v>Irányítástechnika (dupla terem) (Tb. 603, gépterem, web)</v>
      </c>
      <c r="G524" t="str">
        <f t="shared" si="414"/>
        <v/>
      </c>
      <c r="H524" t="str">
        <f t="shared" si="415"/>
        <v/>
      </c>
      <c r="I524" t="str">
        <f t="shared" si="416"/>
        <v/>
      </c>
      <c r="J524" t="str">
        <f t="shared" si="417"/>
        <v/>
      </c>
      <c r="K524" t="str">
        <f t="shared" si="418"/>
        <v/>
      </c>
      <c r="L524" t="str">
        <f t="shared" si="419"/>
        <v/>
      </c>
      <c r="M524" t="str">
        <f t="shared" si="420"/>
        <v/>
      </c>
      <c r="N524" t="str">
        <f t="shared" si="421"/>
        <v/>
      </c>
      <c r="O524" t="str">
        <f t="shared" si="422"/>
        <v/>
      </c>
      <c r="P524" t="str">
        <f t="shared" si="423"/>
        <v/>
      </c>
      <c r="Q524" t="str">
        <f t="shared" si="424"/>
        <v/>
      </c>
      <c r="R524" t="str">
        <f t="shared" si="425"/>
        <v/>
      </c>
      <c r="S524" t="str">
        <f t="shared" si="426"/>
        <v/>
      </c>
      <c r="T524" t="str">
        <f t="shared" si="427"/>
        <v/>
      </c>
      <c r="U524" t="str">
        <f t="shared" si="428"/>
        <v/>
      </c>
      <c r="V524" t="str">
        <f t="shared" si="429"/>
        <v/>
      </c>
      <c r="W524" t="str">
        <f t="shared" si="430"/>
        <v/>
      </c>
      <c r="X524" t="str">
        <f t="shared" si="431"/>
        <v/>
      </c>
      <c r="Y524" t="str">
        <f t="shared" si="432"/>
        <v>Irányítástechnika (dupla terem) (, gépterem, web)</v>
      </c>
      <c r="Z524" t="str">
        <f t="shared" si="433"/>
        <v/>
      </c>
      <c r="AA524" t="str">
        <f t="shared" si="434"/>
        <v/>
      </c>
      <c r="AB524" t="str">
        <f t="shared" si="435"/>
        <v/>
      </c>
      <c r="AC524" t="str">
        <f t="shared" si="436"/>
        <v/>
      </c>
      <c r="AD524" t="str">
        <f t="shared" si="437"/>
        <v/>
      </c>
      <c r="AE524" t="str">
        <f t="shared" si="438"/>
        <v/>
      </c>
      <c r="AF524" t="str">
        <f t="shared" si="439"/>
        <v/>
      </c>
      <c r="AG524" t="str">
        <f t="shared" si="440"/>
        <v/>
      </c>
      <c r="AH524" t="str">
        <f t="shared" si="441"/>
        <v/>
      </c>
      <c r="AI524" t="str">
        <f t="shared" si="442"/>
        <v/>
      </c>
      <c r="AJ524" t="str">
        <f t="shared" si="443"/>
        <v/>
      </c>
      <c r="AK524" t="str">
        <f t="shared" si="444"/>
        <v/>
      </c>
      <c r="AL524" t="str">
        <f t="shared" si="445"/>
        <v/>
      </c>
      <c r="AM524" t="str">
        <f t="shared" si="446"/>
        <v/>
      </c>
      <c r="AN524" t="str">
        <f t="shared" si="447"/>
        <v/>
      </c>
      <c r="AO524" t="str">
        <f t="shared" si="448"/>
        <v/>
      </c>
      <c r="AP524" t="str">
        <f t="shared" si="449"/>
        <v/>
      </c>
      <c r="AQ524" t="str">
        <f t="shared" si="450"/>
        <v/>
      </c>
      <c r="AR524" t="str">
        <f t="shared" si="451"/>
        <v/>
      </c>
      <c r="AS524" t="str">
        <f t="shared" si="452"/>
        <v/>
      </c>
      <c r="AT524" t="str">
        <f t="shared" si="453"/>
        <v/>
      </c>
      <c r="AU524" t="str">
        <f t="shared" si="454"/>
        <v/>
      </c>
      <c r="AV524" t="str">
        <f t="shared" si="455"/>
        <v/>
      </c>
      <c r="AW524" t="str">
        <f t="shared" si="456"/>
        <v/>
      </c>
      <c r="AX524" t="str">
        <f t="shared" si="457"/>
        <v>Irányítástechnika (dupla terem) (603, gépterem, web)</v>
      </c>
      <c r="AY524" s="2">
        <v>314</v>
      </c>
      <c r="AZ524" s="2">
        <v>3</v>
      </c>
      <c r="BA524" s="18">
        <f>VLOOKUP(AY524,segéd!$F$9:$G$38,2,FALSE)</f>
        <v>46095</v>
      </c>
      <c r="BB524" s="2" t="str">
        <f>VLOOKUP(AZ524,segéd!$F$1:$G$7,2,FALSE)</f>
        <v>11.30-13.00</v>
      </c>
      <c r="BC524" t="s">
        <v>469</v>
      </c>
      <c r="BD524" t="s">
        <v>179</v>
      </c>
      <c r="BE524" t="s">
        <v>164</v>
      </c>
      <c r="BG524" s="2">
        <v>603</v>
      </c>
      <c r="BH524" s="2" t="s">
        <v>220</v>
      </c>
      <c r="BI524" s="30" t="s">
        <v>1949</v>
      </c>
      <c r="BJ524" s="2">
        <f t="shared" si="458"/>
        <v>0</v>
      </c>
      <c r="BK524" s="2" t="str">
        <f>IF(BF524="","",VLOOKUP(BC524,segéd!O:P,2,FALSE))</f>
        <v/>
      </c>
      <c r="BL524" s="2">
        <f>IF(BG524="","",VLOOKUP(BC524,segéd!T:U,2,FALSE))</f>
        <v>0</v>
      </c>
      <c r="BM524" s="2"/>
      <c r="BN524" s="2"/>
      <c r="BO524" s="2"/>
      <c r="BP524" s="2"/>
      <c r="BQ524" s="2"/>
      <c r="BR524" s="2"/>
      <c r="BS524" s="2"/>
      <c r="BT524" s="2"/>
      <c r="BU524" s="2"/>
      <c r="BZ524" s="2"/>
      <c r="CA524" s="2"/>
      <c r="CD524" s="2"/>
      <c r="CE524" s="2"/>
      <c r="CF524" s="19"/>
      <c r="CG524" s="2"/>
      <c r="CJ524" s="2"/>
      <c r="CP524" s="2"/>
      <c r="CQ524" s="2"/>
      <c r="CR524" s="2"/>
      <c r="CS524" s="2"/>
      <c r="CU524" s="2"/>
      <c r="CV524" s="2"/>
      <c r="DA524" s="19"/>
    </row>
    <row r="525" spans="1:105" x14ac:dyDescent="0.3">
      <c r="A525" t="str">
        <f t="shared" si="408"/>
        <v>3143</v>
      </c>
      <c r="B525" t="str">
        <f t="shared" si="409"/>
        <v xml:space="preserve">Irányítástechnika, mikrovezérlők (gépterem, web) </v>
      </c>
      <c r="C525" t="str">
        <f t="shared" si="410"/>
        <v>6043143</v>
      </c>
      <c r="D525" t="str">
        <f t="shared" si="411"/>
        <v>Irányítástechnika, mikrovezérlők (gépterem, web) 46</v>
      </c>
      <c r="E525" t="str">
        <f t="shared" si="412"/>
        <v>Szilágyi Zoltán3143</v>
      </c>
      <c r="F525" s="24" t="str">
        <f t="shared" si="413"/>
        <v>Irányítástechnika, mikrovezérlők (Tb. 604, gépterem, web)</v>
      </c>
      <c r="G525" t="str">
        <f t="shared" si="414"/>
        <v/>
      </c>
      <c r="H525" t="str">
        <f t="shared" si="415"/>
        <v/>
      </c>
      <c r="I525" t="str">
        <f t="shared" si="416"/>
        <v/>
      </c>
      <c r="J525" t="str">
        <f t="shared" si="417"/>
        <v/>
      </c>
      <c r="K525" t="str">
        <f t="shared" si="418"/>
        <v/>
      </c>
      <c r="L525" t="str">
        <f t="shared" si="419"/>
        <v/>
      </c>
      <c r="M525" t="str">
        <f t="shared" si="420"/>
        <v/>
      </c>
      <c r="N525" t="str">
        <f t="shared" si="421"/>
        <v/>
      </c>
      <c r="O525" t="str">
        <f t="shared" si="422"/>
        <v/>
      </c>
      <c r="P525" t="str">
        <f t="shared" si="423"/>
        <v/>
      </c>
      <c r="Q525" t="str">
        <f t="shared" si="424"/>
        <v/>
      </c>
      <c r="R525" t="str">
        <f t="shared" si="425"/>
        <v/>
      </c>
      <c r="S525" t="str">
        <f t="shared" si="426"/>
        <v/>
      </c>
      <c r="T525" t="str">
        <f t="shared" si="427"/>
        <v/>
      </c>
      <c r="U525" t="str">
        <f t="shared" si="428"/>
        <v/>
      </c>
      <c r="V525" t="str">
        <f t="shared" si="429"/>
        <v/>
      </c>
      <c r="W525" t="str">
        <f t="shared" si="430"/>
        <v/>
      </c>
      <c r="X525" t="str">
        <f t="shared" si="431"/>
        <v/>
      </c>
      <c r="Y525" t="str">
        <f t="shared" si="432"/>
        <v>Irányítástechnika, mikrovezérlők (, gépterem, web)</v>
      </c>
      <c r="Z525" t="str">
        <f t="shared" si="433"/>
        <v/>
      </c>
      <c r="AA525" t="str">
        <f t="shared" si="434"/>
        <v/>
      </c>
      <c r="AB525" t="str">
        <f t="shared" si="435"/>
        <v/>
      </c>
      <c r="AC525" t="str">
        <f t="shared" si="436"/>
        <v/>
      </c>
      <c r="AD525" t="str">
        <f t="shared" si="437"/>
        <v/>
      </c>
      <c r="AE525" t="str">
        <f t="shared" si="438"/>
        <v/>
      </c>
      <c r="AF525" t="str">
        <f t="shared" si="439"/>
        <v/>
      </c>
      <c r="AG525" t="str">
        <f t="shared" si="440"/>
        <v/>
      </c>
      <c r="AH525" t="str">
        <f t="shared" si="441"/>
        <v/>
      </c>
      <c r="AI525" t="str">
        <f t="shared" si="442"/>
        <v/>
      </c>
      <c r="AJ525" t="str">
        <f t="shared" si="443"/>
        <v/>
      </c>
      <c r="AK525" t="str">
        <f t="shared" si="444"/>
        <v/>
      </c>
      <c r="AL525" t="str">
        <f t="shared" si="445"/>
        <v>3143</v>
      </c>
      <c r="AM525" t="str">
        <f t="shared" si="446"/>
        <v/>
      </c>
      <c r="AN525" t="str">
        <f t="shared" si="447"/>
        <v/>
      </c>
      <c r="AO525" t="str">
        <f t="shared" si="448"/>
        <v/>
      </c>
      <c r="AP525" t="str">
        <f t="shared" si="449"/>
        <v/>
      </c>
      <c r="AQ525" t="str">
        <f t="shared" si="450"/>
        <v/>
      </c>
      <c r="AR525" t="str">
        <f t="shared" si="451"/>
        <v/>
      </c>
      <c r="AS525" t="str">
        <f t="shared" si="452"/>
        <v/>
      </c>
      <c r="AT525" t="str">
        <f t="shared" si="453"/>
        <v/>
      </c>
      <c r="AU525" t="str">
        <f t="shared" si="454"/>
        <v/>
      </c>
      <c r="AV525" t="str">
        <f t="shared" si="455"/>
        <v/>
      </c>
      <c r="AW525" t="str">
        <f t="shared" si="456"/>
        <v/>
      </c>
      <c r="AX525" t="str">
        <f t="shared" si="457"/>
        <v>Irányítástechnika, mikrovezérlők (604, gépterem, web)</v>
      </c>
      <c r="AY525" s="2">
        <v>314</v>
      </c>
      <c r="AZ525" s="2">
        <v>3</v>
      </c>
      <c r="BA525" s="18">
        <f>VLOOKUP(AY525,segéd!$F$9:$G$38,2,FALSE)</f>
        <v>46095</v>
      </c>
      <c r="BB525" s="2" t="str">
        <f>VLOOKUP(AZ525,segéd!$F$1:$G$7,2,FALSE)</f>
        <v>11.30-13.00</v>
      </c>
      <c r="BC525" t="s">
        <v>127</v>
      </c>
      <c r="BD525" t="s">
        <v>179</v>
      </c>
      <c r="BE525" t="s">
        <v>164</v>
      </c>
      <c r="BG525" s="2">
        <v>604</v>
      </c>
      <c r="BH525" s="2" t="s">
        <v>220</v>
      </c>
      <c r="BI525" s="30" t="s">
        <v>1949</v>
      </c>
      <c r="BJ525" s="2">
        <f t="shared" si="458"/>
        <v>46</v>
      </c>
      <c r="BK525" s="2" t="str">
        <f>IF(BF525="","",VLOOKUP(BC525,segéd!O:P,2,FALSE))</f>
        <v/>
      </c>
      <c r="BL525" s="2">
        <f>IF(BG525="","",VLOOKUP(BC525,segéd!T:U,2,FALSE))</f>
        <v>46</v>
      </c>
      <c r="BM525" s="2"/>
      <c r="BN525" s="2"/>
      <c r="BO525" s="2"/>
      <c r="BP525" s="2"/>
      <c r="BQ525" s="2"/>
      <c r="BR525" s="2"/>
      <c r="BS525" s="2"/>
      <c r="BT525" s="2"/>
      <c r="BU525" s="2"/>
      <c r="BZ525" s="2"/>
      <c r="CA525" s="2"/>
      <c r="CD525" s="2"/>
      <c r="CE525" s="2"/>
      <c r="CF525" s="19"/>
      <c r="CG525" s="2"/>
      <c r="CJ525" s="2"/>
      <c r="CP525" s="2"/>
      <c r="CQ525" s="2">
        <v>59</v>
      </c>
      <c r="CR525" s="2"/>
      <c r="CS525" s="2"/>
      <c r="CU525" s="2"/>
      <c r="CV525" s="2"/>
      <c r="DA525" s="19"/>
    </row>
    <row r="526" spans="1:105" x14ac:dyDescent="0.3">
      <c r="A526" t="str">
        <f t="shared" si="408"/>
        <v>2143143</v>
      </c>
      <c r="B526" t="str">
        <f t="shared" si="409"/>
        <v>Készletgazdálkodás terv. és elemz. (Bp.-ről web) 3</v>
      </c>
      <c r="C526" t="str">
        <f t="shared" si="410"/>
        <v>4023143</v>
      </c>
      <c r="D526" t="str">
        <f t="shared" si="411"/>
        <v>Készletgazdálkodás terv. és elemz. (Bp.-ről web) 6</v>
      </c>
      <c r="E526" t="str">
        <f t="shared" si="412"/>
        <v>Mészáros Sándor3143</v>
      </c>
      <c r="F526" s="24" t="str">
        <f t="shared" si="413"/>
        <v>Készletgazdálkodás terv. és elemz. (Bp. 214, Bp.-ről web)</v>
      </c>
      <c r="G526" t="str">
        <f t="shared" si="414"/>
        <v/>
      </c>
      <c r="H526" t="str">
        <f t="shared" si="415"/>
        <v/>
      </c>
      <c r="I526" t="str">
        <f t="shared" si="416"/>
        <v/>
      </c>
      <c r="J526" t="str">
        <f t="shared" si="417"/>
        <v/>
      </c>
      <c r="K526" t="str">
        <f t="shared" si="418"/>
        <v/>
      </c>
      <c r="L526" t="str">
        <f t="shared" si="419"/>
        <v/>
      </c>
      <c r="M526" t="str">
        <f t="shared" si="420"/>
        <v/>
      </c>
      <c r="N526" t="str">
        <f t="shared" si="421"/>
        <v/>
      </c>
      <c r="O526" t="str">
        <f t="shared" si="422"/>
        <v/>
      </c>
      <c r="P526" t="str">
        <f t="shared" si="423"/>
        <v/>
      </c>
      <c r="Q526" t="str">
        <f t="shared" si="424"/>
        <v/>
      </c>
      <c r="R526" t="str">
        <f t="shared" si="425"/>
        <v/>
      </c>
      <c r="S526" t="str">
        <f t="shared" si="426"/>
        <v/>
      </c>
      <c r="T526" t="str">
        <f t="shared" si="427"/>
        <v/>
      </c>
      <c r="U526" t="str">
        <f t="shared" si="428"/>
        <v/>
      </c>
      <c r="V526" t="str">
        <f t="shared" si="429"/>
        <v>3143</v>
      </c>
      <c r="W526" t="str">
        <f t="shared" si="430"/>
        <v/>
      </c>
      <c r="X526" t="str">
        <f t="shared" si="431"/>
        <v/>
      </c>
      <c r="Y526" t="str">
        <f t="shared" si="432"/>
        <v>Készletgazdálkodás terv. és elemz. (214, Bp.-ről web)</v>
      </c>
      <c r="Z526" t="str">
        <f t="shared" si="433"/>
        <v/>
      </c>
      <c r="AA526" t="str">
        <f t="shared" si="434"/>
        <v/>
      </c>
      <c r="AB526" t="str">
        <f t="shared" si="435"/>
        <v/>
      </c>
      <c r="AC526" t="str">
        <f t="shared" si="436"/>
        <v/>
      </c>
      <c r="AD526" t="str">
        <f t="shared" si="437"/>
        <v/>
      </c>
      <c r="AE526" t="str">
        <f t="shared" si="438"/>
        <v/>
      </c>
      <c r="AF526" t="str">
        <f t="shared" si="439"/>
        <v/>
      </c>
      <c r="AG526" t="str">
        <f t="shared" si="440"/>
        <v/>
      </c>
      <c r="AH526" t="str">
        <f t="shared" si="441"/>
        <v/>
      </c>
      <c r="AI526" t="str">
        <f t="shared" si="442"/>
        <v/>
      </c>
      <c r="AJ526" t="str">
        <f t="shared" si="443"/>
        <v/>
      </c>
      <c r="AK526" t="str">
        <f t="shared" si="444"/>
        <v/>
      </c>
      <c r="AL526" t="str">
        <f t="shared" si="445"/>
        <v/>
      </c>
      <c r="AM526" t="str">
        <f t="shared" si="446"/>
        <v/>
      </c>
      <c r="AN526" t="str">
        <f t="shared" si="447"/>
        <v/>
      </c>
      <c r="AO526" t="str">
        <f t="shared" si="448"/>
        <v>3143</v>
      </c>
      <c r="AP526" t="str">
        <f t="shared" si="449"/>
        <v/>
      </c>
      <c r="AQ526" t="str">
        <f t="shared" si="450"/>
        <v/>
      </c>
      <c r="AR526" t="str">
        <f t="shared" si="451"/>
        <v/>
      </c>
      <c r="AS526" t="str">
        <f t="shared" si="452"/>
        <v/>
      </c>
      <c r="AT526" t="str">
        <f t="shared" si="453"/>
        <v/>
      </c>
      <c r="AU526" t="str">
        <f t="shared" si="454"/>
        <v/>
      </c>
      <c r="AV526" t="str">
        <f t="shared" si="455"/>
        <v/>
      </c>
      <c r="AW526" t="str">
        <f t="shared" si="456"/>
        <v/>
      </c>
      <c r="AX526" t="str">
        <f t="shared" si="457"/>
        <v>Készletgazdálkodás terv. és elemz. (402, Bp.-ről web)</v>
      </c>
      <c r="AY526" s="2">
        <v>314</v>
      </c>
      <c r="AZ526" s="2">
        <v>3</v>
      </c>
      <c r="BA526" s="18">
        <f>VLOOKUP(AY526,segéd!$F$9:$G$38,2,FALSE)</f>
        <v>46095</v>
      </c>
      <c r="BB526" s="2" t="str">
        <f>VLOOKUP(AZ526,segéd!$F$1:$G$7,2,FALSE)</f>
        <v>11.30-13.00</v>
      </c>
      <c r="BC526" t="s">
        <v>254</v>
      </c>
      <c r="BD526" t="s">
        <v>435</v>
      </c>
      <c r="BE526" t="s">
        <v>167</v>
      </c>
      <c r="BF526" s="19">
        <v>214</v>
      </c>
      <c r="BG526" s="2">
        <v>402</v>
      </c>
      <c r="BH526" s="19" t="s">
        <v>75</v>
      </c>
      <c r="BI526" s="30" t="s">
        <v>1971</v>
      </c>
      <c r="BJ526" s="2">
        <f t="shared" si="458"/>
        <v>9</v>
      </c>
      <c r="BK526" s="2">
        <f>IF(BF526="","",VLOOKUP(BC526,segéd!O:P,2,FALSE))</f>
        <v>3</v>
      </c>
      <c r="BL526" s="2">
        <f>IF(BG526="","",VLOOKUP(BC526,segéd!T:U,2,FALSE))</f>
        <v>6</v>
      </c>
      <c r="BP526" s="2"/>
      <c r="BQ526" s="2"/>
      <c r="BR526" s="2"/>
      <c r="BY526" s="2"/>
      <c r="CB526" s="2">
        <v>5</v>
      </c>
      <c r="CC526" s="2"/>
      <c r="CH526" s="2"/>
      <c r="CP526" s="2"/>
      <c r="CT526" s="2">
        <v>6</v>
      </c>
      <c r="CU526" s="2"/>
      <c r="CX526" s="19"/>
      <c r="CY526" s="2"/>
      <c r="CZ526" s="19"/>
    </row>
    <row r="527" spans="1:105" x14ac:dyDescent="0.3">
      <c r="A527" t="str">
        <f t="shared" si="408"/>
        <v>2053143</v>
      </c>
      <c r="B527" t="str">
        <f t="shared" si="409"/>
        <v>KKV-k finanszírozása (Tb.-ről web) 13</v>
      </c>
      <c r="C527" t="str">
        <f t="shared" si="410"/>
        <v>2163143</v>
      </c>
      <c r="D527" t="str">
        <f t="shared" si="411"/>
        <v>KKV-k finanszírozása (Tb.-ről web) 20</v>
      </c>
      <c r="E527" t="str">
        <f t="shared" si="412"/>
        <v>Némethné Gál Andrea3143</v>
      </c>
      <c r="F527" s="24" t="str">
        <f t="shared" si="413"/>
        <v>KKV-k finanszírozása (Tb. 216, Tb.-ről web)</v>
      </c>
      <c r="G527" t="str">
        <f t="shared" si="414"/>
        <v/>
      </c>
      <c r="H527" t="str">
        <f t="shared" si="415"/>
        <v/>
      </c>
      <c r="I527" t="str">
        <f t="shared" si="416"/>
        <v/>
      </c>
      <c r="J527" t="str">
        <f t="shared" si="417"/>
        <v/>
      </c>
      <c r="K527" t="str">
        <f t="shared" si="418"/>
        <v/>
      </c>
      <c r="L527" t="str">
        <f t="shared" si="419"/>
        <v/>
      </c>
      <c r="M527" t="str">
        <f t="shared" si="420"/>
        <v/>
      </c>
      <c r="N527" t="str">
        <f t="shared" si="421"/>
        <v/>
      </c>
      <c r="O527" t="str">
        <f t="shared" si="422"/>
        <v/>
      </c>
      <c r="P527" t="str">
        <f t="shared" si="423"/>
        <v/>
      </c>
      <c r="Q527" t="str">
        <f t="shared" si="424"/>
        <v/>
      </c>
      <c r="R527" t="str">
        <f t="shared" si="425"/>
        <v/>
      </c>
      <c r="S527" t="str">
        <f t="shared" si="426"/>
        <v/>
      </c>
      <c r="T527" t="str">
        <f t="shared" si="427"/>
        <v>3143</v>
      </c>
      <c r="U527" t="str">
        <f t="shared" si="428"/>
        <v/>
      </c>
      <c r="V527" t="str">
        <f t="shared" si="429"/>
        <v/>
      </c>
      <c r="W527" t="str">
        <f t="shared" si="430"/>
        <v/>
      </c>
      <c r="X527" t="str">
        <f t="shared" si="431"/>
        <v/>
      </c>
      <c r="Y527" t="str">
        <f t="shared" si="432"/>
        <v>KKV-k finanszírozása (205, Tb.-ről web)</v>
      </c>
      <c r="Z527" t="str">
        <f t="shared" si="433"/>
        <v/>
      </c>
      <c r="AA527" t="str">
        <f t="shared" si="434"/>
        <v/>
      </c>
      <c r="AB527" t="str">
        <f t="shared" si="435"/>
        <v/>
      </c>
      <c r="AC527" t="str">
        <f t="shared" si="436"/>
        <v/>
      </c>
      <c r="AD527" t="str">
        <f t="shared" si="437"/>
        <v/>
      </c>
      <c r="AE527" t="str">
        <f t="shared" si="438"/>
        <v/>
      </c>
      <c r="AF527" t="str">
        <f t="shared" si="439"/>
        <v/>
      </c>
      <c r="AG527" t="str">
        <f t="shared" si="440"/>
        <v/>
      </c>
      <c r="AH527" t="str">
        <f t="shared" si="441"/>
        <v/>
      </c>
      <c r="AI527" t="str">
        <f t="shared" si="442"/>
        <v/>
      </c>
      <c r="AJ527" t="str">
        <f t="shared" si="443"/>
        <v/>
      </c>
      <c r="AK527" t="str">
        <f t="shared" si="444"/>
        <v/>
      </c>
      <c r="AL527" t="str">
        <f t="shared" si="445"/>
        <v/>
      </c>
      <c r="AM527" t="str">
        <f t="shared" si="446"/>
        <v>3143</v>
      </c>
      <c r="AN527" t="str">
        <f t="shared" si="447"/>
        <v/>
      </c>
      <c r="AO527" t="str">
        <f t="shared" si="448"/>
        <v/>
      </c>
      <c r="AP527" t="str">
        <f t="shared" si="449"/>
        <v/>
      </c>
      <c r="AQ527" t="str">
        <f t="shared" si="450"/>
        <v/>
      </c>
      <c r="AR527" t="str">
        <f t="shared" si="451"/>
        <v/>
      </c>
      <c r="AS527" t="str">
        <f t="shared" si="452"/>
        <v/>
      </c>
      <c r="AT527" t="str">
        <f t="shared" si="453"/>
        <v/>
      </c>
      <c r="AU527" t="str">
        <f t="shared" si="454"/>
        <v/>
      </c>
      <c r="AV527" t="str">
        <f t="shared" si="455"/>
        <v/>
      </c>
      <c r="AW527" t="str">
        <f t="shared" si="456"/>
        <v/>
      </c>
      <c r="AX527" t="str">
        <f t="shared" si="457"/>
        <v>KKV-k finanszírozása (216, Tb.-ről web)</v>
      </c>
      <c r="AY527" s="2">
        <v>314</v>
      </c>
      <c r="AZ527" s="2">
        <v>3</v>
      </c>
      <c r="BA527" s="18">
        <f>VLOOKUP(AY527,segéd!$F$9:$G$38,2,FALSE)</f>
        <v>46095</v>
      </c>
      <c r="BB527" s="2" t="str">
        <f>VLOOKUP(AZ527,segéd!$F$1:$G$7,2,FALSE)</f>
        <v>11.30-13.00</v>
      </c>
      <c r="BC527" t="s">
        <v>114</v>
      </c>
      <c r="BD527" t="s">
        <v>28</v>
      </c>
      <c r="BE527" t="s">
        <v>167</v>
      </c>
      <c r="BF527" s="19">
        <v>205</v>
      </c>
      <c r="BG527" s="2">
        <v>216</v>
      </c>
      <c r="BH527" s="19" t="s">
        <v>76</v>
      </c>
      <c r="BI527" s="30" t="s">
        <v>1994</v>
      </c>
      <c r="BJ527" s="2">
        <f t="shared" si="458"/>
        <v>33</v>
      </c>
      <c r="BK527" s="2">
        <f>IF(BF527="","",VLOOKUP(BC527,segéd!O:P,2,FALSE))</f>
        <v>13</v>
      </c>
      <c r="BL527" s="2">
        <f>IF(BG527="","",VLOOKUP(BC527,segéd!T:U,2,FALSE))</f>
        <v>20</v>
      </c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>
        <v>12</v>
      </c>
      <c r="CA527" s="2"/>
      <c r="CB527" s="2"/>
      <c r="CC527" s="2"/>
      <c r="CD527" s="2"/>
      <c r="CH527" s="2"/>
      <c r="CI527" s="2"/>
      <c r="CJ527" s="2"/>
      <c r="CK527" s="2"/>
      <c r="CL527" s="2"/>
      <c r="CM527" s="2"/>
      <c r="CN527" s="2"/>
      <c r="CO527" s="2"/>
      <c r="CP527" s="2"/>
      <c r="CR527" s="2">
        <v>21</v>
      </c>
      <c r="CS527" s="2"/>
      <c r="CT527" s="2"/>
      <c r="CU527" s="2"/>
      <c r="CV527" s="2"/>
      <c r="CY527" s="2"/>
    </row>
    <row r="528" spans="1:105" x14ac:dyDescent="0.3">
      <c r="A528" t="str">
        <f t="shared" si="408"/>
        <v>3143</v>
      </c>
      <c r="B528" t="str">
        <f t="shared" si="409"/>
        <v xml:space="preserve">Közgazdaságtan II. (web) </v>
      </c>
      <c r="C528" t="str">
        <f t="shared" si="410"/>
        <v>5013143</v>
      </c>
      <c r="D528" t="str">
        <f t="shared" si="411"/>
        <v>Közgazdaságtan II. (web) 95</v>
      </c>
      <c r="E528" t="str">
        <f t="shared" si="412"/>
        <v>Barócsi Zoltán3143</v>
      </c>
      <c r="F528" s="24" t="str">
        <f t="shared" si="413"/>
        <v>Közgazdaságtan II. (Tb. 501, web)</v>
      </c>
      <c r="G528" t="str">
        <f t="shared" si="414"/>
        <v/>
      </c>
      <c r="H528" t="str">
        <f t="shared" si="415"/>
        <v/>
      </c>
      <c r="I528" t="str">
        <f t="shared" si="416"/>
        <v/>
      </c>
      <c r="J528" t="str">
        <f t="shared" si="417"/>
        <v/>
      </c>
      <c r="K528" t="str">
        <f t="shared" si="418"/>
        <v/>
      </c>
      <c r="L528" t="str">
        <f t="shared" si="419"/>
        <v/>
      </c>
      <c r="M528" t="str">
        <f t="shared" si="420"/>
        <v/>
      </c>
      <c r="N528" t="str">
        <f t="shared" si="421"/>
        <v/>
      </c>
      <c r="O528" t="str">
        <f t="shared" si="422"/>
        <v/>
      </c>
      <c r="P528" t="str">
        <f t="shared" si="423"/>
        <v/>
      </c>
      <c r="Q528" t="str">
        <f t="shared" si="424"/>
        <v/>
      </c>
      <c r="R528" t="str">
        <f t="shared" si="425"/>
        <v/>
      </c>
      <c r="S528" t="str">
        <f t="shared" si="426"/>
        <v/>
      </c>
      <c r="T528" t="str">
        <f t="shared" si="427"/>
        <v/>
      </c>
      <c r="U528" t="str">
        <f t="shared" si="428"/>
        <v/>
      </c>
      <c r="V528" t="str">
        <f t="shared" si="429"/>
        <v/>
      </c>
      <c r="W528" t="str">
        <f t="shared" si="430"/>
        <v/>
      </c>
      <c r="X528" t="str">
        <f t="shared" si="431"/>
        <v/>
      </c>
      <c r="Y528" t="str">
        <f t="shared" si="432"/>
        <v>Közgazdaságtan II. (, web)</v>
      </c>
      <c r="Z528" t="str">
        <f t="shared" si="433"/>
        <v>3143</v>
      </c>
      <c r="AA528" t="str">
        <f t="shared" si="434"/>
        <v/>
      </c>
      <c r="AB528" t="str">
        <f t="shared" si="435"/>
        <v>3143</v>
      </c>
      <c r="AC528" t="str">
        <f t="shared" si="436"/>
        <v/>
      </c>
      <c r="AD528" t="str">
        <f t="shared" si="437"/>
        <v/>
      </c>
      <c r="AE528" t="str">
        <f t="shared" si="438"/>
        <v/>
      </c>
      <c r="AF528" t="str">
        <f t="shared" si="439"/>
        <v/>
      </c>
      <c r="AG528" t="str">
        <f t="shared" si="440"/>
        <v/>
      </c>
      <c r="AH528" t="str">
        <f t="shared" si="441"/>
        <v/>
      </c>
      <c r="AI528" t="str">
        <f t="shared" si="442"/>
        <v/>
      </c>
      <c r="AJ528" t="str">
        <f t="shared" si="443"/>
        <v/>
      </c>
      <c r="AK528" t="str">
        <f t="shared" si="444"/>
        <v/>
      </c>
      <c r="AL528" t="str">
        <f t="shared" si="445"/>
        <v/>
      </c>
      <c r="AM528" t="str">
        <f t="shared" si="446"/>
        <v/>
      </c>
      <c r="AN528" t="str">
        <f t="shared" si="447"/>
        <v/>
      </c>
      <c r="AO528" t="str">
        <f t="shared" si="448"/>
        <v/>
      </c>
      <c r="AP528" t="str">
        <f t="shared" si="449"/>
        <v/>
      </c>
      <c r="AQ528" t="str">
        <f t="shared" si="450"/>
        <v/>
      </c>
      <c r="AR528" t="str">
        <f t="shared" si="451"/>
        <v/>
      </c>
      <c r="AS528" t="str">
        <f t="shared" si="452"/>
        <v/>
      </c>
      <c r="AT528" t="str">
        <f t="shared" si="453"/>
        <v/>
      </c>
      <c r="AU528" t="str">
        <f t="shared" si="454"/>
        <v/>
      </c>
      <c r="AV528" t="str">
        <f t="shared" si="455"/>
        <v/>
      </c>
      <c r="AW528" t="str">
        <f t="shared" si="456"/>
        <v/>
      </c>
      <c r="AX528" t="str">
        <f t="shared" si="457"/>
        <v>Közgazdaságtan II. (501, web)</v>
      </c>
      <c r="AY528" s="2">
        <v>314</v>
      </c>
      <c r="AZ528" s="2">
        <v>3</v>
      </c>
      <c r="BA528" s="18">
        <f>VLOOKUP(AY528,segéd!$F$9:$G$38,2,FALSE)</f>
        <v>46095</v>
      </c>
      <c r="BB528" s="2" t="str">
        <f>VLOOKUP(AZ528,segéd!$F$1:$G$7,2,FALSE)</f>
        <v>11.30-13.00</v>
      </c>
      <c r="BC528" t="s">
        <v>32</v>
      </c>
      <c r="BD528" s="20" t="s">
        <v>29</v>
      </c>
      <c r="BE528" t="s">
        <v>164</v>
      </c>
      <c r="BG528" s="2">
        <v>501</v>
      </c>
      <c r="BH528" s="2" t="s">
        <v>66</v>
      </c>
      <c r="BI528" s="30" t="s">
        <v>2001</v>
      </c>
      <c r="BJ528" s="2">
        <f t="shared" si="458"/>
        <v>95</v>
      </c>
      <c r="BK528" s="2" t="str">
        <f>IF(BF528="","",VLOOKUP(BC528,segéd!O:P,2,FALSE))</f>
        <v/>
      </c>
      <c r="BL528" s="2">
        <f>IF(BG528="","",VLOOKUP(BC528,segéd!T:U,2,FALSE))</f>
        <v>95</v>
      </c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>
        <v>74</v>
      </c>
      <c r="CG528" s="2">
        <v>59</v>
      </c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Y528" s="2"/>
    </row>
    <row r="529" spans="1:106" x14ac:dyDescent="0.3">
      <c r="A529" t="str">
        <f t="shared" si="408"/>
        <v>3143</v>
      </c>
      <c r="B529" t="str">
        <f t="shared" si="409"/>
        <v xml:space="preserve">Minőségmenedzsment II. (web) </v>
      </c>
      <c r="C529" t="str">
        <f t="shared" si="410"/>
        <v>4033143</v>
      </c>
      <c r="D529" t="str">
        <f t="shared" si="411"/>
        <v>Minőségmenedzsment II. (web) 10</v>
      </c>
      <c r="E529" t="str">
        <f t="shared" si="412"/>
        <v>Szamosi Barna3143</v>
      </c>
      <c r="F529" s="24" t="str">
        <f t="shared" si="413"/>
        <v>Minőségmenedzsment II. (Tb. 403, web)</v>
      </c>
      <c r="G529" t="str">
        <f t="shared" si="414"/>
        <v/>
      </c>
      <c r="H529" t="str">
        <f t="shared" si="415"/>
        <v/>
      </c>
      <c r="I529" t="str">
        <f t="shared" si="416"/>
        <v/>
      </c>
      <c r="J529" t="str">
        <f t="shared" si="417"/>
        <v/>
      </c>
      <c r="K529" t="str">
        <f t="shared" si="418"/>
        <v/>
      </c>
      <c r="L529" t="str">
        <f t="shared" si="419"/>
        <v/>
      </c>
      <c r="M529" t="str">
        <f t="shared" si="420"/>
        <v/>
      </c>
      <c r="N529" t="str">
        <f t="shared" si="421"/>
        <v/>
      </c>
      <c r="O529" t="str">
        <f t="shared" si="422"/>
        <v/>
      </c>
      <c r="P529" t="str">
        <f t="shared" si="423"/>
        <v/>
      </c>
      <c r="Q529" t="str">
        <f t="shared" si="424"/>
        <v/>
      </c>
      <c r="R529" t="str">
        <f t="shared" si="425"/>
        <v/>
      </c>
      <c r="S529" t="str">
        <f t="shared" si="426"/>
        <v/>
      </c>
      <c r="T529" t="str">
        <f t="shared" si="427"/>
        <v/>
      </c>
      <c r="U529" t="str">
        <f t="shared" si="428"/>
        <v/>
      </c>
      <c r="V529" t="str">
        <f t="shared" si="429"/>
        <v/>
      </c>
      <c r="W529" t="str">
        <f t="shared" si="430"/>
        <v/>
      </c>
      <c r="X529" t="str">
        <f t="shared" si="431"/>
        <v/>
      </c>
      <c r="Y529" t="str">
        <f t="shared" si="432"/>
        <v>Minőségmenedzsment II. (, web)</v>
      </c>
      <c r="Z529" t="str">
        <f t="shared" si="433"/>
        <v/>
      </c>
      <c r="AA529" t="str">
        <f t="shared" si="434"/>
        <v/>
      </c>
      <c r="AB529" t="str">
        <f t="shared" si="435"/>
        <v/>
      </c>
      <c r="AC529" t="str">
        <f t="shared" si="436"/>
        <v/>
      </c>
      <c r="AD529" t="str">
        <f t="shared" si="437"/>
        <v/>
      </c>
      <c r="AE529" t="str">
        <f t="shared" si="438"/>
        <v/>
      </c>
      <c r="AF529" t="str">
        <f t="shared" si="439"/>
        <v/>
      </c>
      <c r="AG529" t="str">
        <f t="shared" si="440"/>
        <v/>
      </c>
      <c r="AH529" t="str">
        <f t="shared" si="441"/>
        <v/>
      </c>
      <c r="AI529" t="str">
        <f t="shared" si="442"/>
        <v/>
      </c>
      <c r="AJ529" t="str">
        <f t="shared" si="443"/>
        <v/>
      </c>
      <c r="AK529" t="str">
        <f t="shared" si="444"/>
        <v/>
      </c>
      <c r="AL529" t="str">
        <f t="shared" si="445"/>
        <v/>
      </c>
      <c r="AM529" t="str">
        <f t="shared" si="446"/>
        <v/>
      </c>
      <c r="AN529" t="str">
        <f t="shared" si="447"/>
        <v/>
      </c>
      <c r="AO529" t="str">
        <f t="shared" si="448"/>
        <v/>
      </c>
      <c r="AP529" t="str">
        <f t="shared" si="449"/>
        <v/>
      </c>
      <c r="AQ529" t="str">
        <f t="shared" si="450"/>
        <v/>
      </c>
      <c r="AR529" t="str">
        <f t="shared" si="451"/>
        <v/>
      </c>
      <c r="AS529" t="str">
        <f t="shared" si="452"/>
        <v/>
      </c>
      <c r="AT529" t="str">
        <f t="shared" si="453"/>
        <v>3143</v>
      </c>
      <c r="AU529" t="str">
        <f t="shared" si="454"/>
        <v/>
      </c>
      <c r="AV529" t="str">
        <f t="shared" si="455"/>
        <v/>
      </c>
      <c r="AW529" t="str">
        <f t="shared" si="456"/>
        <v/>
      </c>
      <c r="AX529" t="str">
        <f t="shared" si="457"/>
        <v>Minőségmenedzsment II. (403, web)</v>
      </c>
      <c r="AY529" s="2">
        <v>314</v>
      </c>
      <c r="AZ529" s="2">
        <v>3</v>
      </c>
      <c r="BA529" s="18">
        <f>VLOOKUP(AY529,segéd!$F$9:$G$38,2,FALSE)</f>
        <v>46095</v>
      </c>
      <c r="BB529" s="2" t="str">
        <f>VLOOKUP(AZ529,segéd!$F$1:$G$7,2,FALSE)</f>
        <v>11.30-13.00</v>
      </c>
      <c r="BC529" t="s">
        <v>402</v>
      </c>
      <c r="BD529" s="20" t="s">
        <v>304</v>
      </c>
      <c r="BE529" t="s">
        <v>164</v>
      </c>
      <c r="BG529" s="2">
        <v>403</v>
      </c>
      <c r="BH529" s="2" t="s">
        <v>66</v>
      </c>
      <c r="BI529" s="30" t="s">
        <v>1939</v>
      </c>
      <c r="BJ529" s="2">
        <f t="shared" si="458"/>
        <v>10</v>
      </c>
      <c r="BK529" s="2" t="str">
        <f>IF(BF529="","",VLOOKUP(BC529,segéd!O:P,2,FALSE))</f>
        <v/>
      </c>
      <c r="BL529" s="2">
        <f>IF(BG529="","",VLOOKUP(BC529,segéd!T:U,2,FALSE))</f>
        <v>10</v>
      </c>
      <c r="BM529" s="2"/>
      <c r="BN529" s="2"/>
      <c r="BO529" s="2"/>
      <c r="BP529" s="2"/>
      <c r="BQ529" s="2"/>
      <c r="BR529" s="2"/>
      <c r="BS529" s="2"/>
      <c r="BT529" s="2"/>
      <c r="BU529" s="2"/>
      <c r="CA529" s="2"/>
      <c r="CD529" s="2"/>
      <c r="CE529" s="2"/>
      <c r="CF529" s="19"/>
      <c r="CG529" s="2"/>
      <c r="CH529" s="2"/>
      <c r="CI529" s="2"/>
      <c r="CP529" s="2"/>
      <c r="CQ529" s="2"/>
      <c r="CR529" s="2"/>
      <c r="CS529" s="2"/>
      <c r="CU529" s="2"/>
      <c r="CV529" s="2"/>
      <c r="CY529" s="19">
        <v>13</v>
      </c>
    </row>
    <row r="530" spans="1:106" x14ac:dyDescent="0.3">
      <c r="A530" t="str">
        <f t="shared" si="408"/>
        <v>3143</v>
      </c>
      <c r="B530" t="str">
        <f t="shared" si="409"/>
        <v xml:space="preserve">Műszaki diagnosztika I. (web) </v>
      </c>
      <c r="C530" t="str">
        <f t="shared" si="410"/>
        <v>63143</v>
      </c>
      <c r="D530" t="str">
        <f t="shared" si="411"/>
        <v>Műszaki diagnosztika I. (web) 6</v>
      </c>
      <c r="E530" t="str">
        <f t="shared" si="412"/>
        <v>Janóczki Mihály3143</v>
      </c>
      <c r="F530" s="24" t="str">
        <f t="shared" si="413"/>
        <v>Műszaki diagnosztika I. (Tb. 6, web)</v>
      </c>
      <c r="G530" t="str">
        <f t="shared" si="414"/>
        <v/>
      </c>
      <c r="H530" t="str">
        <f t="shared" si="415"/>
        <v/>
      </c>
      <c r="I530" t="str">
        <f t="shared" si="416"/>
        <v/>
      </c>
      <c r="J530" t="str">
        <f t="shared" si="417"/>
        <v/>
      </c>
      <c r="K530" t="str">
        <f t="shared" si="418"/>
        <v/>
      </c>
      <c r="L530" t="str">
        <f t="shared" si="419"/>
        <v/>
      </c>
      <c r="M530" t="str">
        <f t="shared" si="420"/>
        <v/>
      </c>
      <c r="N530" t="str">
        <f t="shared" si="421"/>
        <v/>
      </c>
      <c r="O530" t="str">
        <f t="shared" si="422"/>
        <v/>
      </c>
      <c r="P530" t="str">
        <f t="shared" si="423"/>
        <v/>
      </c>
      <c r="Q530" t="str">
        <f t="shared" si="424"/>
        <v/>
      </c>
      <c r="R530" t="str">
        <f t="shared" si="425"/>
        <v/>
      </c>
      <c r="S530" t="str">
        <f t="shared" si="426"/>
        <v/>
      </c>
      <c r="T530" t="str">
        <f t="shared" si="427"/>
        <v/>
      </c>
      <c r="U530" t="str">
        <f t="shared" si="428"/>
        <v/>
      </c>
      <c r="V530" t="str">
        <f t="shared" si="429"/>
        <v/>
      </c>
      <c r="W530" t="str">
        <f t="shared" si="430"/>
        <v/>
      </c>
      <c r="X530" t="str">
        <f t="shared" si="431"/>
        <v/>
      </c>
      <c r="Y530" t="str">
        <f t="shared" si="432"/>
        <v>Műszaki diagnosztika I. (, web)</v>
      </c>
      <c r="Z530" t="str">
        <f t="shared" si="433"/>
        <v/>
      </c>
      <c r="AA530" t="str">
        <f t="shared" si="434"/>
        <v/>
      </c>
      <c r="AB530" t="str">
        <f t="shared" si="435"/>
        <v/>
      </c>
      <c r="AC530" t="str">
        <f t="shared" si="436"/>
        <v/>
      </c>
      <c r="AD530" t="str">
        <f t="shared" si="437"/>
        <v/>
      </c>
      <c r="AE530" t="str">
        <f t="shared" si="438"/>
        <v/>
      </c>
      <c r="AF530" t="str">
        <f t="shared" si="439"/>
        <v/>
      </c>
      <c r="AG530" t="str">
        <f t="shared" si="440"/>
        <v/>
      </c>
      <c r="AH530" t="str">
        <f t="shared" si="441"/>
        <v/>
      </c>
      <c r="AI530" t="str">
        <f t="shared" si="442"/>
        <v/>
      </c>
      <c r="AJ530" t="str">
        <f t="shared" si="443"/>
        <v/>
      </c>
      <c r="AK530" t="str">
        <f t="shared" si="444"/>
        <v/>
      </c>
      <c r="AL530" t="str">
        <f t="shared" si="445"/>
        <v/>
      </c>
      <c r="AM530" t="str">
        <f t="shared" si="446"/>
        <v/>
      </c>
      <c r="AN530" t="str">
        <f t="shared" si="447"/>
        <v/>
      </c>
      <c r="AO530" t="str">
        <f t="shared" si="448"/>
        <v/>
      </c>
      <c r="AP530" t="str">
        <f t="shared" si="449"/>
        <v/>
      </c>
      <c r="AQ530" t="str">
        <f t="shared" si="450"/>
        <v/>
      </c>
      <c r="AR530" t="str">
        <f t="shared" si="451"/>
        <v/>
      </c>
      <c r="AS530" t="str">
        <f t="shared" si="452"/>
        <v/>
      </c>
      <c r="AT530" t="str">
        <f t="shared" si="453"/>
        <v/>
      </c>
      <c r="AU530" t="str">
        <f t="shared" si="454"/>
        <v>3143</v>
      </c>
      <c r="AV530" t="str">
        <f t="shared" si="455"/>
        <v/>
      </c>
      <c r="AW530" t="str">
        <f t="shared" si="456"/>
        <v/>
      </c>
      <c r="AX530" t="str">
        <f t="shared" si="457"/>
        <v>Műszaki diagnosztika I. (6, web)</v>
      </c>
      <c r="AY530" s="2">
        <v>314</v>
      </c>
      <c r="AZ530" s="2">
        <v>3</v>
      </c>
      <c r="BA530" s="18">
        <f>VLOOKUP(AY530,segéd!$F$9:$G$38,2,FALSE)</f>
        <v>46095</v>
      </c>
      <c r="BB530" s="2" t="str">
        <f>VLOOKUP(AZ530,segéd!$F$1:$G$7,2,FALSE)</f>
        <v>11.30-13.00</v>
      </c>
      <c r="BC530" t="s">
        <v>408</v>
      </c>
      <c r="BD530" t="s">
        <v>2189</v>
      </c>
      <c r="BE530" t="s">
        <v>164</v>
      </c>
      <c r="BG530" s="2">
        <v>6</v>
      </c>
      <c r="BH530" s="2" t="s">
        <v>66</v>
      </c>
      <c r="BI530" s="30" t="s">
        <v>2015</v>
      </c>
      <c r="BJ530" s="2">
        <f t="shared" si="458"/>
        <v>6</v>
      </c>
      <c r="BK530" s="2" t="str">
        <f>IF(BF530="","",VLOOKUP(BC530,segéd!O:P,2,FALSE))</f>
        <v/>
      </c>
      <c r="BL530" s="2">
        <f>IF(BG530="","",VLOOKUP(BC530,segéd!T:U,2,FALSE))</f>
        <v>6</v>
      </c>
      <c r="BM530" s="2"/>
      <c r="BN530" s="2"/>
      <c r="BO530" s="2"/>
      <c r="BP530" s="2"/>
      <c r="BQ530" s="2"/>
      <c r="BR530" s="2"/>
      <c r="BS530" s="2"/>
      <c r="BT530" s="2"/>
      <c r="BU530" s="2"/>
      <c r="CA530" s="2"/>
      <c r="CD530" s="2"/>
      <c r="CE530" s="2"/>
      <c r="CF530" s="19"/>
      <c r="CG530" s="2"/>
      <c r="CP530" s="2"/>
      <c r="CQ530" s="2"/>
      <c r="CR530" s="2"/>
      <c r="CS530" s="2"/>
      <c r="CU530" s="2"/>
      <c r="CV530" s="2"/>
      <c r="CZ530" s="2">
        <v>9</v>
      </c>
      <c r="DA530" s="19"/>
    </row>
    <row r="531" spans="1:106" x14ac:dyDescent="0.3">
      <c r="A531" t="str">
        <f t="shared" si="408"/>
        <v>2083143</v>
      </c>
      <c r="B531" t="str">
        <f t="shared" si="409"/>
        <v>Operációkutatás (Tb.-ről web) 23</v>
      </c>
      <c r="C531" t="str">
        <f t="shared" si="410"/>
        <v>2173143</v>
      </c>
      <c r="D531" t="str">
        <f t="shared" si="411"/>
        <v>Operációkutatás (Tb.-ről web) 20</v>
      </c>
      <c r="E531" t="str">
        <f t="shared" si="412"/>
        <v>Kovács Gergely3143</v>
      </c>
      <c r="F531" s="24" t="str">
        <f t="shared" si="413"/>
        <v>Operációkutatás (Tb. 217, Tb.-ről web)</v>
      </c>
      <c r="G531" t="str">
        <f t="shared" si="414"/>
        <v/>
      </c>
      <c r="H531" t="str">
        <f t="shared" si="415"/>
        <v/>
      </c>
      <c r="I531" t="str">
        <f t="shared" si="416"/>
        <v/>
      </c>
      <c r="J531" t="str">
        <f t="shared" si="417"/>
        <v/>
      </c>
      <c r="K531" t="str">
        <f t="shared" si="418"/>
        <v/>
      </c>
      <c r="L531" t="str">
        <f t="shared" si="419"/>
        <v/>
      </c>
      <c r="M531" t="str">
        <f t="shared" si="420"/>
        <v>3143</v>
      </c>
      <c r="N531" t="str">
        <f t="shared" si="421"/>
        <v>3143</v>
      </c>
      <c r="O531" t="str">
        <f t="shared" si="422"/>
        <v>3143</v>
      </c>
      <c r="P531" t="str">
        <f t="shared" si="423"/>
        <v/>
      </c>
      <c r="Q531" t="str">
        <f t="shared" si="424"/>
        <v/>
      </c>
      <c r="R531" t="str">
        <f t="shared" si="425"/>
        <v/>
      </c>
      <c r="S531" t="str">
        <f t="shared" si="426"/>
        <v/>
      </c>
      <c r="T531" t="str">
        <f t="shared" si="427"/>
        <v/>
      </c>
      <c r="U531" t="str">
        <f t="shared" si="428"/>
        <v/>
      </c>
      <c r="V531" t="str">
        <f t="shared" si="429"/>
        <v/>
      </c>
      <c r="W531" t="str">
        <f t="shared" si="430"/>
        <v/>
      </c>
      <c r="X531" t="str">
        <f t="shared" si="431"/>
        <v/>
      </c>
      <c r="Y531" t="str">
        <f t="shared" si="432"/>
        <v>Operációkutatás (208, Tb.-ről web)</v>
      </c>
      <c r="Z531" t="str">
        <f t="shared" si="433"/>
        <v/>
      </c>
      <c r="AA531" t="str">
        <f t="shared" si="434"/>
        <v/>
      </c>
      <c r="AB531" t="str">
        <f t="shared" si="435"/>
        <v/>
      </c>
      <c r="AC531" t="str">
        <f t="shared" si="436"/>
        <v/>
      </c>
      <c r="AD531" t="str">
        <f t="shared" si="437"/>
        <v/>
      </c>
      <c r="AE531" t="str">
        <f t="shared" si="438"/>
        <v>3143</v>
      </c>
      <c r="AF531" t="str">
        <f t="shared" si="439"/>
        <v>3143</v>
      </c>
      <c r="AG531" t="str">
        <f t="shared" si="440"/>
        <v>3143</v>
      </c>
      <c r="AH531" t="str">
        <f t="shared" si="441"/>
        <v/>
      </c>
      <c r="AI531" t="str">
        <f t="shared" si="442"/>
        <v/>
      </c>
      <c r="AJ531" t="str">
        <f t="shared" si="443"/>
        <v/>
      </c>
      <c r="AK531" t="str">
        <f t="shared" si="444"/>
        <v/>
      </c>
      <c r="AL531" t="str">
        <f t="shared" si="445"/>
        <v/>
      </c>
      <c r="AM531" t="str">
        <f t="shared" si="446"/>
        <v/>
      </c>
      <c r="AN531" t="str">
        <f t="shared" si="447"/>
        <v/>
      </c>
      <c r="AO531" t="str">
        <f t="shared" si="448"/>
        <v/>
      </c>
      <c r="AP531" t="str">
        <f t="shared" si="449"/>
        <v/>
      </c>
      <c r="AQ531" t="str">
        <f t="shared" si="450"/>
        <v/>
      </c>
      <c r="AR531" t="str">
        <f t="shared" si="451"/>
        <v/>
      </c>
      <c r="AS531" t="str">
        <f t="shared" si="452"/>
        <v/>
      </c>
      <c r="AT531" t="str">
        <f t="shared" si="453"/>
        <v/>
      </c>
      <c r="AU531" t="str">
        <f t="shared" si="454"/>
        <v/>
      </c>
      <c r="AV531" t="str">
        <f t="shared" si="455"/>
        <v/>
      </c>
      <c r="AW531" t="str">
        <f t="shared" si="456"/>
        <v/>
      </c>
      <c r="AX531" t="str">
        <f t="shared" si="457"/>
        <v>Operációkutatás (217, Tb.-ről web)</v>
      </c>
      <c r="AY531" s="2">
        <v>314</v>
      </c>
      <c r="AZ531" s="2">
        <v>3</v>
      </c>
      <c r="BA531" s="18">
        <f>VLOOKUP(AY531,segéd!$F$9:$G$38,2,FALSE)</f>
        <v>46095</v>
      </c>
      <c r="BB531" s="2" t="str">
        <f>VLOOKUP(AZ531,segéd!$F$1:$G$7,2,FALSE)</f>
        <v>11.30-13.00</v>
      </c>
      <c r="BC531" t="s">
        <v>34</v>
      </c>
      <c r="BD531" t="s">
        <v>8</v>
      </c>
      <c r="BE531" t="s">
        <v>167</v>
      </c>
      <c r="BF531" s="19">
        <v>208</v>
      </c>
      <c r="BG531" s="2">
        <v>217</v>
      </c>
      <c r="BH531" s="19" t="s">
        <v>76</v>
      </c>
      <c r="BI531" s="30" t="s">
        <v>1922</v>
      </c>
      <c r="BJ531" s="2">
        <f t="shared" si="458"/>
        <v>43</v>
      </c>
      <c r="BK531" s="2">
        <f>IF(BF531="","",VLOOKUP(BC531,segéd!O:P,2,FALSE))</f>
        <v>23</v>
      </c>
      <c r="BL531" s="2">
        <f>IF(BG531="","",VLOOKUP(BC531,segéd!T:U,2,FALSE))</f>
        <v>20</v>
      </c>
      <c r="BM531" s="2"/>
      <c r="BN531" s="2"/>
      <c r="BO531" s="2"/>
      <c r="BP531" s="2"/>
      <c r="BQ531" s="2"/>
      <c r="BR531" s="2"/>
      <c r="BS531" s="2">
        <v>6</v>
      </c>
      <c r="BT531" s="2">
        <v>6</v>
      </c>
      <c r="BU531" s="2">
        <v>9</v>
      </c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G531" s="2"/>
      <c r="CH531" s="2"/>
      <c r="CI531" s="2"/>
      <c r="CJ531" s="2">
        <v>3</v>
      </c>
      <c r="CK531" s="2">
        <v>7</v>
      </c>
      <c r="CL531" s="2">
        <v>10</v>
      </c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Y531" s="2"/>
    </row>
    <row r="532" spans="1:106" x14ac:dyDescent="0.3">
      <c r="A532" t="str">
        <f t="shared" ref="A532:A595" si="459">CONCATENATE(BF532,AY532,AZ532)</f>
        <v>2073143</v>
      </c>
      <c r="B532" t="str">
        <f t="shared" ref="B532:B595" si="460">CONCATENATE(BC532,IF(BH532="","",CONCATENATE(" (",BH532,")"))," ",BK532)</f>
        <v>Projektmunka nemz. vállalatoknál (gépterem, Bp.-ről web) 7</v>
      </c>
      <c r="C532" t="str">
        <f t="shared" si="410"/>
        <v>6053143</v>
      </c>
      <c r="D532" t="str">
        <f t="shared" si="411"/>
        <v>Projektmunka nemz. vállalatoknál (gépterem, Bp.-ről web) 22</v>
      </c>
      <c r="E532" t="str">
        <f t="shared" si="412"/>
        <v>Juhász Krisztina3143</v>
      </c>
      <c r="F532" s="24" t="str">
        <f t="shared" si="413"/>
        <v>Projektmunka nemz. vállalatoknál (Bp. 207, gépterem, Bp.-ről web)</v>
      </c>
      <c r="G532" t="str">
        <f t="shared" si="414"/>
        <v/>
      </c>
      <c r="H532" t="str">
        <f t="shared" si="415"/>
        <v/>
      </c>
      <c r="I532" t="str">
        <f t="shared" si="416"/>
        <v/>
      </c>
      <c r="J532" t="str">
        <f t="shared" si="417"/>
        <v/>
      </c>
      <c r="K532" t="str">
        <f t="shared" si="418"/>
        <v/>
      </c>
      <c r="L532" t="str">
        <f t="shared" si="419"/>
        <v/>
      </c>
      <c r="M532" t="str">
        <f t="shared" si="420"/>
        <v/>
      </c>
      <c r="N532" t="str">
        <f t="shared" si="421"/>
        <v/>
      </c>
      <c r="O532" t="str">
        <f t="shared" si="422"/>
        <v/>
      </c>
      <c r="P532" t="str">
        <f t="shared" si="423"/>
        <v/>
      </c>
      <c r="Q532" t="str">
        <f t="shared" si="424"/>
        <v/>
      </c>
      <c r="R532" t="str">
        <f t="shared" si="425"/>
        <v/>
      </c>
      <c r="S532" t="str">
        <f t="shared" si="426"/>
        <v/>
      </c>
      <c r="T532" t="str">
        <f t="shared" si="427"/>
        <v/>
      </c>
      <c r="U532" t="str">
        <f t="shared" si="428"/>
        <v>3143</v>
      </c>
      <c r="V532" t="str">
        <f t="shared" si="429"/>
        <v/>
      </c>
      <c r="W532" t="str">
        <f t="shared" si="430"/>
        <v/>
      </c>
      <c r="X532" t="str">
        <f t="shared" si="431"/>
        <v>3143</v>
      </c>
      <c r="Y532" t="str">
        <f t="shared" si="432"/>
        <v>Projektmunka nemz. vállalatoknál (207, gépterem, Bp.-ről web)</v>
      </c>
      <c r="Z532" t="str">
        <f t="shared" si="433"/>
        <v/>
      </c>
      <c r="AA532" t="str">
        <f t="shared" si="434"/>
        <v/>
      </c>
      <c r="AB532" t="str">
        <f t="shared" si="435"/>
        <v/>
      </c>
      <c r="AC532" t="str">
        <f t="shared" si="436"/>
        <v/>
      </c>
      <c r="AD532" t="str">
        <f t="shared" si="437"/>
        <v/>
      </c>
      <c r="AE532" t="str">
        <f t="shared" si="438"/>
        <v/>
      </c>
      <c r="AF532" t="str">
        <f t="shared" si="439"/>
        <v/>
      </c>
      <c r="AG532" t="str">
        <f t="shared" si="440"/>
        <v/>
      </c>
      <c r="AH532" t="str">
        <f t="shared" si="441"/>
        <v/>
      </c>
      <c r="AI532" t="str">
        <f t="shared" si="442"/>
        <v/>
      </c>
      <c r="AJ532" t="str">
        <f t="shared" si="443"/>
        <v/>
      </c>
      <c r="AK532" t="str">
        <f t="shared" si="444"/>
        <v/>
      </c>
      <c r="AL532" t="str">
        <f t="shared" si="445"/>
        <v/>
      </c>
      <c r="AM532" t="str">
        <f t="shared" si="446"/>
        <v/>
      </c>
      <c r="AN532" t="str">
        <f t="shared" si="447"/>
        <v>3143</v>
      </c>
      <c r="AO532" t="str">
        <f t="shared" si="448"/>
        <v/>
      </c>
      <c r="AP532" t="str">
        <f t="shared" si="449"/>
        <v/>
      </c>
      <c r="AQ532" t="str">
        <f t="shared" si="450"/>
        <v>3143</v>
      </c>
      <c r="AR532" t="str">
        <f t="shared" si="451"/>
        <v/>
      </c>
      <c r="AS532" t="str">
        <f t="shared" si="452"/>
        <v/>
      </c>
      <c r="AT532" t="str">
        <f t="shared" si="453"/>
        <v/>
      </c>
      <c r="AU532" t="str">
        <f t="shared" si="454"/>
        <v/>
      </c>
      <c r="AV532" t="str">
        <f t="shared" si="455"/>
        <v/>
      </c>
      <c r="AW532" t="str">
        <f t="shared" si="456"/>
        <v/>
      </c>
      <c r="AX532" t="str">
        <f t="shared" si="457"/>
        <v>Projektmunka nemz. vállalatoknál (605, gépterem, Bp.-ről web)</v>
      </c>
      <c r="AY532" s="2">
        <v>314</v>
      </c>
      <c r="AZ532" s="2">
        <v>3</v>
      </c>
      <c r="BA532" s="18">
        <f>VLOOKUP(AY532,segéd!$F$9:$G$38,2,FALSE)</f>
        <v>46095</v>
      </c>
      <c r="BB532" s="2" t="str">
        <f>VLOOKUP(AZ532,segéd!$F$1:$G$7,2,FALSE)</f>
        <v>11.30-13.00</v>
      </c>
      <c r="BC532" t="s">
        <v>257</v>
      </c>
      <c r="BD532" t="s">
        <v>25</v>
      </c>
      <c r="BE532" t="s">
        <v>167</v>
      </c>
      <c r="BF532" s="19">
        <v>207</v>
      </c>
      <c r="BG532" s="2">
        <v>605</v>
      </c>
      <c r="BH532" s="19" t="s">
        <v>317</v>
      </c>
      <c r="BI532" s="30" t="s">
        <v>1955</v>
      </c>
      <c r="BJ532" s="2">
        <f t="shared" si="458"/>
        <v>29</v>
      </c>
      <c r="BK532" s="2">
        <f>IF(BF532="","",VLOOKUP(BC532,segéd!O:P,2,FALSE))</f>
        <v>7</v>
      </c>
      <c r="BL532" s="2">
        <f>IF(BG532="","",VLOOKUP(BC532,segéd!T:U,2,FALSE))</f>
        <v>22</v>
      </c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>
        <v>7</v>
      </c>
      <c r="CB532" s="2"/>
      <c r="CC532" s="2"/>
      <c r="CD532" s="2">
        <v>3</v>
      </c>
      <c r="CH532" s="2"/>
      <c r="CI532" s="2"/>
      <c r="CJ532" s="2"/>
      <c r="CK532" s="2"/>
      <c r="CL532" s="2"/>
      <c r="CM532" s="2"/>
      <c r="CN532" s="2"/>
      <c r="CO532" s="2"/>
      <c r="CP532" s="2"/>
      <c r="CR532" s="2"/>
      <c r="CS532" s="2">
        <v>17</v>
      </c>
      <c r="CT532" s="2"/>
      <c r="CU532" s="2"/>
      <c r="CV532" s="2">
        <v>7</v>
      </c>
      <c r="CY532" s="2"/>
    </row>
    <row r="533" spans="1:106" x14ac:dyDescent="0.3">
      <c r="A533" t="str">
        <f t="shared" si="459"/>
        <v>3143</v>
      </c>
      <c r="B533" t="str">
        <f t="shared" si="460"/>
        <v xml:space="preserve">Robottechnika </v>
      </c>
      <c r="C533" t="str">
        <f t="shared" si="410"/>
        <v>23143</v>
      </c>
      <c r="D533" t="str">
        <f t="shared" si="411"/>
        <v>Robottechnika 10</v>
      </c>
      <c r="E533" t="str">
        <f t="shared" si="412"/>
        <v>Vavra Gábor3143</v>
      </c>
      <c r="F533" s="24" t="str">
        <f t="shared" si="413"/>
        <v>Robottechnika (Tb. 2)</v>
      </c>
      <c r="G533" t="str">
        <f t="shared" si="414"/>
        <v/>
      </c>
      <c r="H533" t="str">
        <f t="shared" si="415"/>
        <v/>
      </c>
      <c r="I533" t="str">
        <f t="shared" si="416"/>
        <v/>
      </c>
      <c r="J533" t="str">
        <f t="shared" si="417"/>
        <v/>
      </c>
      <c r="K533" t="str">
        <f t="shared" si="418"/>
        <v/>
      </c>
      <c r="L533" t="str">
        <f t="shared" si="419"/>
        <v/>
      </c>
      <c r="M533" t="str">
        <f t="shared" si="420"/>
        <v/>
      </c>
      <c r="N533" t="str">
        <f t="shared" si="421"/>
        <v/>
      </c>
      <c r="O533" t="str">
        <f t="shared" si="422"/>
        <v/>
      </c>
      <c r="P533" t="str">
        <f t="shared" si="423"/>
        <v/>
      </c>
      <c r="Q533" t="str">
        <f t="shared" si="424"/>
        <v/>
      </c>
      <c r="R533" t="str">
        <f t="shared" si="425"/>
        <v/>
      </c>
      <c r="S533" t="str">
        <f t="shared" si="426"/>
        <v/>
      </c>
      <c r="T533" t="str">
        <f t="shared" si="427"/>
        <v/>
      </c>
      <c r="U533" t="str">
        <f t="shared" si="428"/>
        <v/>
      </c>
      <c r="V533" t="str">
        <f t="shared" si="429"/>
        <v/>
      </c>
      <c r="W533" t="str">
        <f t="shared" si="430"/>
        <v/>
      </c>
      <c r="X533" t="str">
        <f t="shared" si="431"/>
        <v/>
      </c>
      <c r="Y533" t="str">
        <f t="shared" si="432"/>
        <v>Robottechnika ()</v>
      </c>
      <c r="Z533" t="str">
        <f t="shared" si="433"/>
        <v/>
      </c>
      <c r="AA533" t="str">
        <f t="shared" si="434"/>
        <v/>
      </c>
      <c r="AB533" t="str">
        <f t="shared" si="435"/>
        <v/>
      </c>
      <c r="AC533" t="str">
        <f t="shared" si="436"/>
        <v/>
      </c>
      <c r="AD533" t="str">
        <f t="shared" si="437"/>
        <v/>
      </c>
      <c r="AE533" t="str">
        <f t="shared" si="438"/>
        <v/>
      </c>
      <c r="AF533" t="str">
        <f t="shared" si="439"/>
        <v/>
      </c>
      <c r="AG533" t="str">
        <f t="shared" si="440"/>
        <v/>
      </c>
      <c r="AH533" t="str">
        <f t="shared" si="441"/>
        <v/>
      </c>
      <c r="AI533" t="str">
        <f t="shared" si="442"/>
        <v/>
      </c>
      <c r="AJ533" t="str">
        <f t="shared" si="443"/>
        <v/>
      </c>
      <c r="AK533" t="str">
        <f t="shared" si="444"/>
        <v/>
      </c>
      <c r="AL533" t="str">
        <f t="shared" si="445"/>
        <v/>
      </c>
      <c r="AM533" t="str">
        <f t="shared" si="446"/>
        <v/>
      </c>
      <c r="AN533" t="str">
        <f t="shared" si="447"/>
        <v/>
      </c>
      <c r="AO533" t="str">
        <f t="shared" si="448"/>
        <v/>
      </c>
      <c r="AP533" t="str">
        <f t="shared" si="449"/>
        <v/>
      </c>
      <c r="AQ533" t="str">
        <f t="shared" si="450"/>
        <v/>
      </c>
      <c r="AR533" t="str">
        <f t="shared" si="451"/>
        <v/>
      </c>
      <c r="AS533" t="str">
        <f t="shared" si="452"/>
        <v/>
      </c>
      <c r="AT533" t="str">
        <f t="shared" si="453"/>
        <v/>
      </c>
      <c r="AU533" t="str">
        <f t="shared" si="454"/>
        <v/>
      </c>
      <c r="AV533" t="str">
        <f t="shared" si="455"/>
        <v>3143</v>
      </c>
      <c r="AW533" t="str">
        <f t="shared" si="456"/>
        <v/>
      </c>
      <c r="AX533" t="str">
        <f t="shared" si="457"/>
        <v>Robottechnika (2)</v>
      </c>
      <c r="AY533" s="2">
        <v>314</v>
      </c>
      <c r="AZ533" s="2">
        <v>3</v>
      </c>
      <c r="BA533" s="18">
        <f>VLOOKUP(AY533,segéd!$F$9:$G$38,2,FALSE)</f>
        <v>46095</v>
      </c>
      <c r="BB533" s="2" t="str">
        <f>VLOOKUP(AZ533,segéd!$F$1:$G$7,2,FALSE)</f>
        <v>11.30-13.00</v>
      </c>
      <c r="BC533" t="s">
        <v>300</v>
      </c>
      <c r="BD533" s="20" t="s">
        <v>424</v>
      </c>
      <c r="BE533" t="s">
        <v>164</v>
      </c>
      <c r="BG533" s="2">
        <v>2</v>
      </c>
      <c r="BJ533" s="2">
        <f t="shared" si="458"/>
        <v>10</v>
      </c>
      <c r="BK533" s="2" t="str">
        <f>IF(BF533="","",VLOOKUP(BC533,segéd!O:P,2,FALSE))</f>
        <v/>
      </c>
      <c r="BL533" s="2">
        <f>IF(BG533="","",VLOOKUP(BC533,segéd!T:U,2,FALSE))</f>
        <v>10</v>
      </c>
      <c r="BM533" s="2"/>
      <c r="BN533" s="2"/>
      <c r="BO533" s="2"/>
      <c r="BP533" s="2"/>
      <c r="BQ533" s="2"/>
      <c r="BR533" s="2"/>
      <c r="BS533" s="2"/>
      <c r="BT533" s="2"/>
      <c r="BU533" s="2"/>
      <c r="CA533" s="2"/>
      <c r="CD533" s="2"/>
      <c r="CE533" s="2"/>
      <c r="CF533" s="19"/>
      <c r="CG533" s="2"/>
      <c r="CP533" s="2"/>
      <c r="CR533" s="2"/>
      <c r="CS533" s="2"/>
      <c r="CU533" s="2"/>
      <c r="CV533" s="2"/>
      <c r="DA533" s="19">
        <v>13</v>
      </c>
    </row>
    <row r="534" spans="1:106" x14ac:dyDescent="0.3">
      <c r="A534" t="str">
        <f t="shared" si="459"/>
        <v>4633143</v>
      </c>
      <c r="B534" t="str">
        <f t="shared" si="460"/>
        <v>SMART marketingkoncepció (Bp.-ről web) 8</v>
      </c>
      <c r="C534" t="str">
        <f t="shared" si="410"/>
        <v>2123143</v>
      </c>
      <c r="D534" t="str">
        <f t="shared" si="411"/>
        <v>SMART marketingkoncepció (Bp.-ről web) 5</v>
      </c>
      <c r="E534" t="str">
        <f t="shared" si="412"/>
        <v>Várnai Ibolya3143</v>
      </c>
      <c r="F534" s="24" t="str">
        <f t="shared" si="413"/>
        <v>SMART marketingkoncepció (Bp. 463, Bp.-ről web)</v>
      </c>
      <c r="G534" t="str">
        <f t="shared" si="414"/>
        <v/>
      </c>
      <c r="H534" t="str">
        <f t="shared" si="415"/>
        <v/>
      </c>
      <c r="I534" t="str">
        <f t="shared" si="416"/>
        <v/>
      </c>
      <c r="J534" t="str">
        <f t="shared" si="417"/>
        <v/>
      </c>
      <c r="K534" t="str">
        <f t="shared" si="418"/>
        <v/>
      </c>
      <c r="L534" t="str">
        <f t="shared" si="419"/>
        <v/>
      </c>
      <c r="M534" t="str">
        <f t="shared" si="420"/>
        <v/>
      </c>
      <c r="N534" t="str">
        <f t="shared" si="421"/>
        <v/>
      </c>
      <c r="O534" t="str">
        <f t="shared" si="422"/>
        <v/>
      </c>
      <c r="P534" t="str">
        <f t="shared" si="423"/>
        <v/>
      </c>
      <c r="Q534" t="str">
        <f t="shared" si="424"/>
        <v/>
      </c>
      <c r="R534" t="str">
        <f t="shared" si="425"/>
        <v/>
      </c>
      <c r="S534" t="str">
        <f t="shared" si="426"/>
        <v/>
      </c>
      <c r="T534" t="str">
        <f t="shared" si="427"/>
        <v/>
      </c>
      <c r="U534" t="str">
        <f t="shared" si="428"/>
        <v/>
      </c>
      <c r="V534" t="str">
        <f t="shared" si="429"/>
        <v/>
      </c>
      <c r="W534" t="str">
        <f t="shared" si="430"/>
        <v>3143</v>
      </c>
      <c r="X534" t="str">
        <f t="shared" si="431"/>
        <v/>
      </c>
      <c r="Y534" t="str">
        <f t="shared" si="432"/>
        <v>SMART marketingkoncepció (463, Bp.-ről web)</v>
      </c>
      <c r="Z534" t="str">
        <f t="shared" si="433"/>
        <v/>
      </c>
      <c r="AA534" t="str">
        <f t="shared" si="434"/>
        <v/>
      </c>
      <c r="AB534" t="str">
        <f t="shared" si="435"/>
        <v/>
      </c>
      <c r="AC534" t="str">
        <f t="shared" si="436"/>
        <v/>
      </c>
      <c r="AD534" t="str">
        <f t="shared" si="437"/>
        <v/>
      </c>
      <c r="AE534" t="str">
        <f t="shared" si="438"/>
        <v/>
      </c>
      <c r="AF534" t="str">
        <f t="shared" si="439"/>
        <v/>
      </c>
      <c r="AG534" t="str">
        <f t="shared" si="440"/>
        <v/>
      </c>
      <c r="AH534" t="str">
        <f t="shared" si="441"/>
        <v/>
      </c>
      <c r="AI534" t="str">
        <f t="shared" si="442"/>
        <v/>
      </c>
      <c r="AJ534" t="str">
        <f t="shared" si="443"/>
        <v/>
      </c>
      <c r="AK534" t="str">
        <f t="shared" si="444"/>
        <v/>
      </c>
      <c r="AL534" t="str">
        <f t="shared" si="445"/>
        <v/>
      </c>
      <c r="AM534" t="str">
        <f t="shared" si="446"/>
        <v/>
      </c>
      <c r="AN534" t="str">
        <f t="shared" si="447"/>
        <v/>
      </c>
      <c r="AO534" t="str">
        <f t="shared" si="448"/>
        <v/>
      </c>
      <c r="AP534" t="str">
        <f t="shared" si="449"/>
        <v>3143</v>
      </c>
      <c r="AQ534" t="str">
        <f t="shared" si="450"/>
        <v/>
      </c>
      <c r="AR534" t="str">
        <f t="shared" si="451"/>
        <v/>
      </c>
      <c r="AS534" t="str">
        <f t="shared" si="452"/>
        <v/>
      </c>
      <c r="AT534" t="str">
        <f t="shared" si="453"/>
        <v/>
      </c>
      <c r="AU534" t="str">
        <f t="shared" si="454"/>
        <v/>
      </c>
      <c r="AV534" t="str">
        <f t="shared" si="455"/>
        <v/>
      </c>
      <c r="AW534" t="str">
        <f t="shared" si="456"/>
        <v/>
      </c>
      <c r="AX534" t="str">
        <f t="shared" si="457"/>
        <v>SMART marketingkoncepció (212, Bp.-ről web)</v>
      </c>
      <c r="AY534" s="2">
        <v>314</v>
      </c>
      <c r="AZ534" s="2">
        <v>3</v>
      </c>
      <c r="BA534" s="18">
        <f>VLOOKUP(AY534,segéd!$F$9:$G$38,2,FALSE)</f>
        <v>46095</v>
      </c>
      <c r="BB534" s="2" t="str">
        <f>VLOOKUP(AZ534,segéd!$F$1:$G$7,2,FALSE)</f>
        <v>11.30-13.00</v>
      </c>
      <c r="BC534" t="s">
        <v>394</v>
      </c>
      <c r="BD534" t="s">
        <v>310</v>
      </c>
      <c r="BE534" t="s">
        <v>167</v>
      </c>
      <c r="BF534" s="19">
        <v>463</v>
      </c>
      <c r="BG534" s="2">
        <v>212</v>
      </c>
      <c r="BH534" s="2" t="s">
        <v>75</v>
      </c>
      <c r="BI534" s="30" t="s">
        <v>1973</v>
      </c>
      <c r="BJ534" s="2">
        <f t="shared" si="458"/>
        <v>13</v>
      </c>
      <c r="BK534" s="2">
        <f>IF(BF534="","",VLOOKUP(BC534,segéd!O:P,2,FALSE))</f>
        <v>8</v>
      </c>
      <c r="BL534" s="2">
        <f>IF(BG534="","",VLOOKUP(BC534,segéd!T:U,2,FALSE))</f>
        <v>5</v>
      </c>
      <c r="BP534" s="2"/>
      <c r="BQ534" s="2"/>
      <c r="BR534" s="2"/>
      <c r="BY534" s="2"/>
      <c r="CB534" s="2"/>
      <c r="CC534" s="2">
        <v>8</v>
      </c>
      <c r="CH534" s="2"/>
      <c r="CI534" s="2"/>
      <c r="CP534" s="2"/>
      <c r="CT534" s="2"/>
      <c r="CU534" s="2">
        <v>6</v>
      </c>
      <c r="CY534" s="2"/>
    </row>
    <row r="535" spans="1:106" x14ac:dyDescent="0.3">
      <c r="A535" t="str">
        <f t="shared" si="459"/>
        <v>2093143</v>
      </c>
      <c r="B535" t="str">
        <f t="shared" si="460"/>
        <v>Termékfejlesztés, termékpolitika (Tb.-ről web) 20</v>
      </c>
      <c r="C535" t="str">
        <f t="shared" si="410"/>
        <v>2143143</v>
      </c>
      <c r="D535" t="str">
        <f t="shared" si="411"/>
        <v>Termékfejlesztés, termékpolitika (Tb.-ről web) 16</v>
      </c>
      <c r="E535" t="str">
        <f t="shared" si="412"/>
        <v>Deés Szilvia3143</v>
      </c>
      <c r="F535" s="24" t="str">
        <f t="shared" si="413"/>
        <v>Termékfejlesztés, termékpolitika (Tb. 214, Tb.-ről web)</v>
      </c>
      <c r="G535" t="str">
        <f t="shared" si="414"/>
        <v/>
      </c>
      <c r="H535" t="str">
        <f t="shared" si="415"/>
        <v/>
      </c>
      <c r="I535" t="str">
        <f t="shared" si="416"/>
        <v/>
      </c>
      <c r="J535" t="str">
        <f t="shared" si="417"/>
        <v/>
      </c>
      <c r="K535" t="str">
        <f t="shared" si="418"/>
        <v/>
      </c>
      <c r="L535" t="str">
        <f t="shared" si="419"/>
        <v/>
      </c>
      <c r="M535" t="str">
        <f t="shared" si="420"/>
        <v/>
      </c>
      <c r="N535" t="str">
        <f t="shared" si="421"/>
        <v/>
      </c>
      <c r="O535" t="str">
        <f t="shared" si="422"/>
        <v/>
      </c>
      <c r="P535" t="str">
        <f t="shared" si="423"/>
        <v>3143</v>
      </c>
      <c r="Q535" t="str">
        <f t="shared" si="424"/>
        <v>3143</v>
      </c>
      <c r="R535" t="str">
        <f t="shared" si="425"/>
        <v>3143</v>
      </c>
      <c r="S535" t="str">
        <f t="shared" si="426"/>
        <v/>
      </c>
      <c r="T535" t="str">
        <f t="shared" si="427"/>
        <v/>
      </c>
      <c r="U535" t="str">
        <f t="shared" si="428"/>
        <v/>
      </c>
      <c r="V535" t="str">
        <f t="shared" si="429"/>
        <v/>
      </c>
      <c r="W535" t="str">
        <f t="shared" si="430"/>
        <v/>
      </c>
      <c r="X535" t="str">
        <f t="shared" si="431"/>
        <v/>
      </c>
      <c r="Y535" t="str">
        <f t="shared" si="432"/>
        <v>Termékfejlesztés, termékpolitika (209, Tb.-ről web)</v>
      </c>
      <c r="Z535" t="str">
        <f t="shared" si="433"/>
        <v/>
      </c>
      <c r="AA535" t="str">
        <f t="shared" si="434"/>
        <v/>
      </c>
      <c r="AB535" t="str">
        <f t="shared" si="435"/>
        <v/>
      </c>
      <c r="AC535" t="str">
        <f t="shared" si="436"/>
        <v/>
      </c>
      <c r="AD535" t="str">
        <f t="shared" si="437"/>
        <v/>
      </c>
      <c r="AE535" t="str">
        <f t="shared" si="438"/>
        <v/>
      </c>
      <c r="AF535" t="str">
        <f t="shared" si="439"/>
        <v/>
      </c>
      <c r="AG535" t="str">
        <f t="shared" si="440"/>
        <v/>
      </c>
      <c r="AH535" t="str">
        <f t="shared" si="441"/>
        <v>3143</v>
      </c>
      <c r="AI535" t="str">
        <f t="shared" si="442"/>
        <v>3143</v>
      </c>
      <c r="AJ535" t="str">
        <f t="shared" si="443"/>
        <v>3143</v>
      </c>
      <c r="AK535" t="str">
        <f t="shared" si="444"/>
        <v/>
      </c>
      <c r="AL535" t="str">
        <f t="shared" si="445"/>
        <v/>
      </c>
      <c r="AM535" t="str">
        <f t="shared" si="446"/>
        <v/>
      </c>
      <c r="AN535" t="str">
        <f t="shared" si="447"/>
        <v/>
      </c>
      <c r="AO535" t="str">
        <f t="shared" si="448"/>
        <v/>
      </c>
      <c r="AP535" t="str">
        <f t="shared" si="449"/>
        <v/>
      </c>
      <c r="AQ535" t="str">
        <f t="shared" si="450"/>
        <v/>
      </c>
      <c r="AR535" t="str">
        <f t="shared" si="451"/>
        <v/>
      </c>
      <c r="AS535" t="str">
        <f t="shared" si="452"/>
        <v/>
      </c>
      <c r="AT535" t="str">
        <f t="shared" si="453"/>
        <v/>
      </c>
      <c r="AU535" t="str">
        <f t="shared" si="454"/>
        <v/>
      </c>
      <c r="AV535" t="str">
        <f t="shared" si="455"/>
        <v/>
      </c>
      <c r="AW535" t="str">
        <f t="shared" si="456"/>
        <v/>
      </c>
      <c r="AX535" t="str">
        <f t="shared" si="457"/>
        <v>Termékfejlesztés, termékpolitika (214, Tb.-ről web)</v>
      </c>
      <c r="AY535" s="2">
        <v>314</v>
      </c>
      <c r="AZ535" s="2">
        <v>3</v>
      </c>
      <c r="BA535" s="18">
        <f>VLOOKUP(AY535,segéd!$F$9:$G$38,2,FALSE)</f>
        <v>46095</v>
      </c>
      <c r="BB535" s="2" t="str">
        <f>VLOOKUP(AZ535,segéd!$F$1:$G$7,2,FALSE)</f>
        <v>11.30-13.00</v>
      </c>
      <c r="BC535" t="s">
        <v>122</v>
      </c>
      <c r="BD535" t="s">
        <v>106</v>
      </c>
      <c r="BE535" t="s">
        <v>167</v>
      </c>
      <c r="BF535" s="19">
        <v>209</v>
      </c>
      <c r="BG535" s="2">
        <v>214</v>
      </c>
      <c r="BH535" s="19" t="s">
        <v>76</v>
      </c>
      <c r="BI535" s="30" t="s">
        <v>1952</v>
      </c>
      <c r="BJ535" s="2">
        <f t="shared" si="458"/>
        <v>36</v>
      </c>
      <c r="BK535" s="2">
        <f>IF(BF535="","",VLOOKUP(BC535,segéd!O:P,2,FALSE))</f>
        <v>20</v>
      </c>
      <c r="BL535" s="2">
        <f>IF(BG535="","",VLOOKUP(BC535,segéd!T:U,2,FALSE))</f>
        <v>16</v>
      </c>
      <c r="BP535" s="2"/>
      <c r="BQ535" s="2"/>
      <c r="BR535" s="2"/>
      <c r="BV535" s="2">
        <v>6</v>
      </c>
      <c r="BW535" s="2">
        <v>13</v>
      </c>
      <c r="BX535" s="2">
        <v>2</v>
      </c>
      <c r="BY535" s="2"/>
      <c r="CB535" s="2"/>
      <c r="CC535" s="2"/>
      <c r="CH535" s="2"/>
      <c r="CI535" s="2"/>
      <c r="CM535" s="2">
        <v>3</v>
      </c>
      <c r="CN535" s="2">
        <v>2</v>
      </c>
      <c r="CO535" s="2">
        <v>4</v>
      </c>
      <c r="CP535" s="2"/>
      <c r="CT535" s="2"/>
      <c r="CU535" s="2"/>
      <c r="CY535" s="2"/>
    </row>
    <row r="536" spans="1:106" x14ac:dyDescent="0.3">
      <c r="A536" t="str">
        <f t="shared" si="459"/>
        <v>2023143</v>
      </c>
      <c r="B536" t="str">
        <f t="shared" si="460"/>
        <v>Turizmus társ. és gazd. alapjai (web) 8</v>
      </c>
      <c r="C536" t="str">
        <f t="shared" si="410"/>
        <v>3143</v>
      </c>
      <c r="D536" t="str">
        <f t="shared" si="411"/>
        <v xml:space="preserve">Turizmus társ. és gazd. alapjai (web) </v>
      </c>
      <c r="E536" t="str">
        <f t="shared" si="412"/>
        <v>Bíró Csaba3143</v>
      </c>
      <c r="F536" s="24" t="str">
        <f t="shared" si="413"/>
        <v>Turizmus társ. és gazd. alapjai (Bp. 202, web)</v>
      </c>
      <c r="G536" t="str">
        <f t="shared" si="414"/>
        <v/>
      </c>
      <c r="H536" t="str">
        <f t="shared" si="415"/>
        <v>3143</v>
      </c>
      <c r="I536" t="str">
        <f t="shared" si="416"/>
        <v/>
      </c>
      <c r="J536" t="str">
        <f t="shared" si="417"/>
        <v/>
      </c>
      <c r="K536" t="str">
        <f t="shared" si="418"/>
        <v/>
      </c>
      <c r="L536" t="str">
        <f t="shared" si="419"/>
        <v/>
      </c>
      <c r="M536" t="str">
        <f t="shared" si="420"/>
        <v/>
      </c>
      <c r="N536" t="str">
        <f t="shared" si="421"/>
        <v/>
      </c>
      <c r="O536" t="str">
        <f t="shared" si="422"/>
        <v/>
      </c>
      <c r="P536" t="str">
        <f t="shared" si="423"/>
        <v/>
      </c>
      <c r="Q536" t="str">
        <f t="shared" si="424"/>
        <v/>
      </c>
      <c r="R536" t="str">
        <f t="shared" si="425"/>
        <v/>
      </c>
      <c r="S536" t="str">
        <f t="shared" si="426"/>
        <v/>
      </c>
      <c r="T536" t="str">
        <f t="shared" si="427"/>
        <v/>
      </c>
      <c r="U536" t="str">
        <f t="shared" si="428"/>
        <v/>
      </c>
      <c r="V536" t="str">
        <f t="shared" si="429"/>
        <v/>
      </c>
      <c r="W536" t="str">
        <f t="shared" si="430"/>
        <v/>
      </c>
      <c r="X536" t="str">
        <f t="shared" si="431"/>
        <v/>
      </c>
      <c r="Y536" t="str">
        <f t="shared" si="432"/>
        <v>Turizmus társ. és gazd. alapjai (202, web)</v>
      </c>
      <c r="Z536" t="str">
        <f t="shared" si="433"/>
        <v/>
      </c>
      <c r="AA536" t="str">
        <f t="shared" si="434"/>
        <v/>
      </c>
      <c r="AB536" t="str">
        <f t="shared" si="435"/>
        <v/>
      </c>
      <c r="AC536" t="str">
        <f t="shared" si="436"/>
        <v/>
      </c>
      <c r="AD536" t="str">
        <f t="shared" si="437"/>
        <v/>
      </c>
      <c r="AE536" t="str">
        <f t="shared" si="438"/>
        <v/>
      </c>
      <c r="AF536" t="str">
        <f t="shared" si="439"/>
        <v/>
      </c>
      <c r="AG536" t="str">
        <f t="shared" si="440"/>
        <v/>
      </c>
      <c r="AH536" t="str">
        <f t="shared" si="441"/>
        <v/>
      </c>
      <c r="AI536" t="str">
        <f t="shared" si="442"/>
        <v/>
      </c>
      <c r="AJ536" t="str">
        <f t="shared" si="443"/>
        <v/>
      </c>
      <c r="AK536" t="str">
        <f t="shared" si="444"/>
        <v/>
      </c>
      <c r="AL536" t="str">
        <f t="shared" si="445"/>
        <v/>
      </c>
      <c r="AM536" t="str">
        <f t="shared" si="446"/>
        <v/>
      </c>
      <c r="AN536" t="str">
        <f t="shared" si="447"/>
        <v/>
      </c>
      <c r="AO536" t="str">
        <f t="shared" si="448"/>
        <v/>
      </c>
      <c r="AP536" t="str">
        <f t="shared" si="449"/>
        <v/>
      </c>
      <c r="AQ536" t="str">
        <f t="shared" si="450"/>
        <v/>
      </c>
      <c r="AR536" t="str">
        <f t="shared" si="451"/>
        <v/>
      </c>
      <c r="AS536" t="str">
        <f t="shared" si="452"/>
        <v/>
      </c>
      <c r="AT536" t="str">
        <f t="shared" si="453"/>
        <v/>
      </c>
      <c r="AU536" t="str">
        <f t="shared" si="454"/>
        <v/>
      </c>
      <c r="AV536" t="str">
        <f t="shared" si="455"/>
        <v/>
      </c>
      <c r="AW536" t="str">
        <f t="shared" si="456"/>
        <v/>
      </c>
      <c r="AX536" t="str">
        <f t="shared" si="457"/>
        <v>Turizmus társ. és gazd. alapjai (, web)</v>
      </c>
      <c r="AY536" s="2">
        <v>314</v>
      </c>
      <c r="AZ536" s="2">
        <v>3</v>
      </c>
      <c r="BA536" s="18">
        <f>VLOOKUP(AY536,segéd!$F$9:$G$38,2,FALSE)</f>
        <v>46095</v>
      </c>
      <c r="BB536" s="2" t="str">
        <f>VLOOKUP(AZ536,segéd!$F$1:$G$7,2,FALSE)</f>
        <v>11.30-13.00</v>
      </c>
      <c r="BC536" t="s">
        <v>250</v>
      </c>
      <c r="BD536" t="s">
        <v>458</v>
      </c>
      <c r="BE536" t="s">
        <v>165</v>
      </c>
      <c r="BF536" s="19">
        <v>202</v>
      </c>
      <c r="BH536" s="2" t="s">
        <v>66</v>
      </c>
      <c r="BI536" s="30" t="s">
        <v>1943</v>
      </c>
      <c r="BJ536" s="2">
        <f t="shared" si="458"/>
        <v>8</v>
      </c>
      <c r="BK536" s="2">
        <f>IF(BF536="","",VLOOKUP(BC536,segéd!O:P,2,FALSE))</f>
        <v>8</v>
      </c>
      <c r="BL536" s="2" t="str">
        <f>IF(BG536="","",VLOOKUP(BC536,segéd!T:U,2,FALSE))</f>
        <v/>
      </c>
      <c r="BM536" s="2"/>
      <c r="BN536" s="2">
        <v>14</v>
      </c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H536" s="2"/>
      <c r="CI536" s="2"/>
      <c r="CJ536" s="2"/>
      <c r="CK536" s="2"/>
      <c r="CL536" s="2"/>
      <c r="CM536" s="2"/>
      <c r="CN536" s="2"/>
      <c r="CO536" s="2"/>
      <c r="CP536" s="2"/>
      <c r="CR536" s="2"/>
      <c r="CS536" s="2"/>
      <c r="CT536" s="2"/>
      <c r="CU536" s="2"/>
      <c r="CV536" s="2"/>
      <c r="CY536" s="2"/>
    </row>
    <row r="537" spans="1:106" x14ac:dyDescent="0.3">
      <c r="A537" t="str">
        <f t="shared" si="459"/>
        <v>3143</v>
      </c>
      <c r="B537" t="str">
        <f t="shared" si="460"/>
        <v xml:space="preserve">UAS repülési teljesítménye (web) </v>
      </c>
      <c r="C537" t="str">
        <f t="shared" si="410"/>
        <v>2153143</v>
      </c>
      <c r="D537" t="str">
        <f t="shared" si="411"/>
        <v>UAS repülési teljesítménye (web) 33</v>
      </c>
      <c r="E537" t="str">
        <f t="shared" si="412"/>
        <v>Wellner András Csaba3143</v>
      </c>
      <c r="F537" s="24" t="str">
        <f t="shared" si="413"/>
        <v>UAS repülési teljesítménye (Tb. 215, web)</v>
      </c>
      <c r="G537" t="str">
        <f t="shared" si="414"/>
        <v/>
      </c>
      <c r="H537" t="str">
        <f t="shared" si="415"/>
        <v/>
      </c>
      <c r="I537" t="str">
        <f t="shared" si="416"/>
        <v/>
      </c>
      <c r="J537" t="str">
        <f t="shared" si="417"/>
        <v/>
      </c>
      <c r="K537" t="str">
        <f t="shared" si="418"/>
        <v/>
      </c>
      <c r="L537" t="str">
        <f t="shared" si="419"/>
        <v/>
      </c>
      <c r="M537" t="str">
        <f t="shared" si="420"/>
        <v/>
      </c>
      <c r="N537" t="str">
        <f t="shared" si="421"/>
        <v/>
      </c>
      <c r="O537" t="str">
        <f t="shared" si="422"/>
        <v/>
      </c>
      <c r="P537" t="str">
        <f t="shared" si="423"/>
        <v/>
      </c>
      <c r="Q537" t="str">
        <f t="shared" si="424"/>
        <v/>
      </c>
      <c r="R537" t="str">
        <f t="shared" si="425"/>
        <v/>
      </c>
      <c r="S537" t="str">
        <f t="shared" si="426"/>
        <v/>
      </c>
      <c r="T537" t="str">
        <f t="shared" si="427"/>
        <v/>
      </c>
      <c r="U537" t="str">
        <f t="shared" si="428"/>
        <v/>
      </c>
      <c r="V537" t="str">
        <f t="shared" si="429"/>
        <v/>
      </c>
      <c r="W537" t="str">
        <f t="shared" si="430"/>
        <v/>
      </c>
      <c r="X537" t="str">
        <f t="shared" si="431"/>
        <v/>
      </c>
      <c r="Y537" t="str">
        <f t="shared" si="432"/>
        <v>UAS repülési teljesítménye (, web)</v>
      </c>
      <c r="Z537" t="str">
        <f t="shared" si="433"/>
        <v/>
      </c>
      <c r="AA537" t="str">
        <f t="shared" si="434"/>
        <v/>
      </c>
      <c r="AB537" t="str">
        <f t="shared" si="435"/>
        <v/>
      </c>
      <c r="AC537" t="str">
        <f t="shared" si="436"/>
        <v/>
      </c>
      <c r="AD537" t="str">
        <f t="shared" si="437"/>
        <v/>
      </c>
      <c r="AE537" t="str">
        <f t="shared" si="438"/>
        <v/>
      </c>
      <c r="AF537" t="str">
        <f t="shared" si="439"/>
        <v/>
      </c>
      <c r="AG537" t="str">
        <f t="shared" si="440"/>
        <v/>
      </c>
      <c r="AH537" t="str">
        <f t="shared" si="441"/>
        <v/>
      </c>
      <c r="AI537" t="str">
        <f t="shared" si="442"/>
        <v/>
      </c>
      <c r="AJ537" t="str">
        <f t="shared" si="443"/>
        <v/>
      </c>
      <c r="AK537" t="str">
        <f t="shared" si="444"/>
        <v/>
      </c>
      <c r="AL537" t="str">
        <f t="shared" si="445"/>
        <v/>
      </c>
      <c r="AM537" t="str">
        <f t="shared" si="446"/>
        <v/>
      </c>
      <c r="AN537" t="str">
        <f t="shared" si="447"/>
        <v/>
      </c>
      <c r="AO537" t="str">
        <f t="shared" si="448"/>
        <v/>
      </c>
      <c r="AP537" t="str">
        <f t="shared" si="449"/>
        <v/>
      </c>
      <c r="AQ537" t="str">
        <f t="shared" si="450"/>
        <v/>
      </c>
      <c r="AR537" t="str">
        <f t="shared" si="451"/>
        <v/>
      </c>
      <c r="AS537" t="str">
        <f t="shared" si="452"/>
        <v/>
      </c>
      <c r="AT537" t="str">
        <f t="shared" si="453"/>
        <v/>
      </c>
      <c r="AU537" t="str">
        <f t="shared" si="454"/>
        <v/>
      </c>
      <c r="AV537" t="str">
        <f t="shared" si="455"/>
        <v/>
      </c>
      <c r="AW537" t="str">
        <f t="shared" si="456"/>
        <v>3143</v>
      </c>
      <c r="AX537" t="str">
        <f t="shared" si="457"/>
        <v>UAS repülési teljesítménye (215, web)</v>
      </c>
      <c r="AY537" s="2">
        <v>314</v>
      </c>
      <c r="AZ537" s="2">
        <v>3</v>
      </c>
      <c r="BA537" s="18">
        <f>VLOOKUP(AY537,segéd!$F$9:$G$38,2,FALSE)</f>
        <v>46095</v>
      </c>
      <c r="BB537" s="2" t="str">
        <f>VLOOKUP(AZ537,segéd!$F$1:$G$7,2,FALSE)</f>
        <v>11.30-13.00</v>
      </c>
      <c r="BC537" t="s">
        <v>404</v>
      </c>
      <c r="BD537" t="s">
        <v>2252</v>
      </c>
      <c r="BE537" t="s">
        <v>164</v>
      </c>
      <c r="BG537" s="2">
        <v>215</v>
      </c>
      <c r="BH537" s="2" t="s">
        <v>66</v>
      </c>
      <c r="BI537" s="30" t="s">
        <v>2023</v>
      </c>
      <c r="BJ537" s="2">
        <f t="shared" si="458"/>
        <v>33</v>
      </c>
      <c r="BK537" s="2" t="str">
        <f>IF(BF537="","",VLOOKUP(BC537,segéd!O:P,2,FALSE))</f>
        <v/>
      </c>
      <c r="BL537" s="2">
        <f>IF(BG537="","",VLOOKUP(BC537,segéd!T:U,2,FALSE))</f>
        <v>33</v>
      </c>
      <c r="BM537" s="2"/>
      <c r="BN537" s="2"/>
      <c r="BO537" s="2"/>
      <c r="BP537" s="2"/>
      <c r="BQ537" s="2"/>
      <c r="BR537" s="2"/>
      <c r="BS537" s="2"/>
      <c r="BT537" s="2"/>
      <c r="BU537" s="2"/>
      <c r="CA537" s="2"/>
      <c r="CD537" s="2"/>
      <c r="CE537" s="2"/>
      <c r="CF537" s="19"/>
      <c r="CG537" s="2"/>
      <c r="CP537" s="2"/>
      <c r="CQ537" s="2"/>
      <c r="CR537" s="2"/>
      <c r="CS537" s="2"/>
      <c r="CU537" s="2"/>
      <c r="CV537" s="2"/>
      <c r="DA537" s="19"/>
      <c r="DB537" s="2">
        <v>34</v>
      </c>
    </row>
    <row r="538" spans="1:106" x14ac:dyDescent="0.3">
      <c r="A538" t="str">
        <f t="shared" si="459"/>
        <v>2063143</v>
      </c>
      <c r="B538" t="str">
        <f t="shared" si="460"/>
        <v>Utazás- és rendezvényszervezés (web) 11</v>
      </c>
      <c r="C538" t="str">
        <f t="shared" si="410"/>
        <v>3143</v>
      </c>
      <c r="D538" t="str">
        <f t="shared" si="411"/>
        <v xml:space="preserve">Utazás- és rendezvényszervezés (web) </v>
      </c>
      <c r="E538" t="str">
        <f t="shared" si="412"/>
        <v>Gondos Borbála3143</v>
      </c>
      <c r="F538" s="24" t="str">
        <f t="shared" si="413"/>
        <v>Utazás- és rendezvényszervezés (Bp. 206, web)</v>
      </c>
      <c r="G538" t="str">
        <f t="shared" si="414"/>
        <v/>
      </c>
      <c r="H538" t="str">
        <f t="shared" si="415"/>
        <v/>
      </c>
      <c r="I538" t="str">
        <f t="shared" si="416"/>
        <v/>
      </c>
      <c r="J538" t="str">
        <f t="shared" si="417"/>
        <v/>
      </c>
      <c r="K538" t="str">
        <f t="shared" si="418"/>
        <v/>
      </c>
      <c r="L538" t="str">
        <f t="shared" si="419"/>
        <v/>
      </c>
      <c r="M538" t="str">
        <f t="shared" si="420"/>
        <v/>
      </c>
      <c r="N538" t="str">
        <f t="shared" si="421"/>
        <v/>
      </c>
      <c r="O538" t="str">
        <f t="shared" si="422"/>
        <v/>
      </c>
      <c r="P538" t="str">
        <f t="shared" si="423"/>
        <v/>
      </c>
      <c r="Q538" t="str">
        <f t="shared" si="424"/>
        <v/>
      </c>
      <c r="R538" t="str">
        <f t="shared" si="425"/>
        <v/>
      </c>
      <c r="S538" t="str">
        <f t="shared" si="426"/>
        <v>3143</v>
      </c>
      <c r="T538" t="str">
        <f t="shared" si="427"/>
        <v/>
      </c>
      <c r="U538" t="str">
        <f t="shared" si="428"/>
        <v/>
      </c>
      <c r="V538" t="str">
        <f t="shared" si="429"/>
        <v/>
      </c>
      <c r="W538" t="str">
        <f t="shared" si="430"/>
        <v/>
      </c>
      <c r="X538" t="str">
        <f t="shared" si="431"/>
        <v/>
      </c>
      <c r="Y538" t="str">
        <f t="shared" si="432"/>
        <v>Utazás- és rendezvényszervezés (206, web)</v>
      </c>
      <c r="Z538" t="str">
        <f t="shared" si="433"/>
        <v/>
      </c>
      <c r="AA538" t="str">
        <f t="shared" si="434"/>
        <v/>
      </c>
      <c r="AB538" t="str">
        <f t="shared" si="435"/>
        <v/>
      </c>
      <c r="AC538" t="str">
        <f t="shared" si="436"/>
        <v/>
      </c>
      <c r="AD538" t="str">
        <f t="shared" si="437"/>
        <v/>
      </c>
      <c r="AE538" t="str">
        <f t="shared" si="438"/>
        <v/>
      </c>
      <c r="AF538" t="str">
        <f t="shared" si="439"/>
        <v/>
      </c>
      <c r="AG538" t="str">
        <f t="shared" si="440"/>
        <v/>
      </c>
      <c r="AH538" t="str">
        <f t="shared" si="441"/>
        <v/>
      </c>
      <c r="AI538" t="str">
        <f t="shared" si="442"/>
        <v/>
      </c>
      <c r="AJ538" t="str">
        <f t="shared" si="443"/>
        <v/>
      </c>
      <c r="AK538" t="str">
        <f t="shared" si="444"/>
        <v/>
      </c>
      <c r="AL538" t="str">
        <f t="shared" si="445"/>
        <v/>
      </c>
      <c r="AM538" t="str">
        <f t="shared" si="446"/>
        <v/>
      </c>
      <c r="AN538" t="str">
        <f t="shared" si="447"/>
        <v/>
      </c>
      <c r="AO538" t="str">
        <f t="shared" si="448"/>
        <v/>
      </c>
      <c r="AP538" t="str">
        <f t="shared" si="449"/>
        <v/>
      </c>
      <c r="AQ538" t="str">
        <f t="shared" si="450"/>
        <v/>
      </c>
      <c r="AR538" t="str">
        <f t="shared" si="451"/>
        <v/>
      </c>
      <c r="AS538" t="str">
        <f t="shared" si="452"/>
        <v/>
      </c>
      <c r="AT538" t="str">
        <f t="shared" si="453"/>
        <v/>
      </c>
      <c r="AU538" t="str">
        <f t="shared" si="454"/>
        <v/>
      </c>
      <c r="AV538" t="str">
        <f t="shared" si="455"/>
        <v/>
      </c>
      <c r="AW538" t="str">
        <f t="shared" si="456"/>
        <v/>
      </c>
      <c r="AX538" t="str">
        <f t="shared" si="457"/>
        <v>Utazás- és rendezvényszervezés (, web)</v>
      </c>
      <c r="AY538" s="2">
        <v>314</v>
      </c>
      <c r="AZ538" s="2">
        <v>3</v>
      </c>
      <c r="BA538" s="18">
        <f>VLOOKUP(AY538,segéd!$F$9:$G$38,2,FALSE)</f>
        <v>46095</v>
      </c>
      <c r="BB538" s="2" t="str">
        <f>VLOOKUP(AZ538,segéd!$F$1:$G$7,2,FALSE)</f>
        <v>11.30-13.00</v>
      </c>
      <c r="BC538" t="s">
        <v>391</v>
      </c>
      <c r="BD538" t="s">
        <v>251</v>
      </c>
      <c r="BE538" t="s">
        <v>165</v>
      </c>
      <c r="BF538" s="19">
        <v>206</v>
      </c>
      <c r="BH538" s="19" t="s">
        <v>66</v>
      </c>
      <c r="BI538" s="30" t="s">
        <v>1944</v>
      </c>
      <c r="BJ538" s="2">
        <f t="shared" si="458"/>
        <v>11</v>
      </c>
      <c r="BK538" s="2">
        <f>IF(BF538="","",VLOOKUP(BC538,segéd!O:P,2,FALSE))</f>
        <v>11</v>
      </c>
      <c r="BL538" s="2" t="str">
        <f>IF(BG538="","",VLOOKUP(BC538,segéd!T:U,2,FALSE))</f>
        <v/>
      </c>
      <c r="BM538" s="2"/>
      <c r="BN538" s="2"/>
      <c r="BO538" s="2"/>
      <c r="BP538" s="2"/>
      <c r="BQ538" s="2"/>
      <c r="BR538" s="2"/>
      <c r="BS538" s="2"/>
      <c r="BT538" s="2"/>
      <c r="BU538" s="2"/>
      <c r="BY538" s="19">
        <v>6</v>
      </c>
      <c r="CA538" s="2"/>
      <c r="CD538" s="2"/>
      <c r="CR538" s="2"/>
      <c r="CS538" s="2"/>
      <c r="CU538" s="2"/>
      <c r="CV538" s="2"/>
    </row>
    <row r="539" spans="1:106" x14ac:dyDescent="0.3">
      <c r="A539" t="str">
        <f t="shared" si="459"/>
        <v>2013143</v>
      </c>
      <c r="B539" t="str">
        <f t="shared" si="460"/>
        <v>Üzleti és szakmai kommunikáció (web) 54</v>
      </c>
      <c r="C539" t="str">
        <f t="shared" si="410"/>
        <v>3143</v>
      </c>
      <c r="D539" t="str">
        <f t="shared" si="411"/>
        <v xml:space="preserve">Üzleti és szakmai kommunikáció (web) </v>
      </c>
      <c r="E539" t="str">
        <f t="shared" si="412"/>
        <v>Peres Anna3143</v>
      </c>
      <c r="F539" s="24" t="str">
        <f t="shared" si="413"/>
        <v>Üzleti és szakmai kommunikáció (Bp. 201, web)</v>
      </c>
      <c r="G539" t="str">
        <f t="shared" si="414"/>
        <v>3143</v>
      </c>
      <c r="H539" t="str">
        <f t="shared" si="415"/>
        <v/>
      </c>
      <c r="I539" t="str">
        <f t="shared" si="416"/>
        <v>3143</v>
      </c>
      <c r="J539" t="str">
        <f t="shared" si="417"/>
        <v/>
      </c>
      <c r="K539" t="str">
        <f t="shared" si="418"/>
        <v/>
      </c>
      <c r="L539" t="str">
        <f t="shared" si="419"/>
        <v/>
      </c>
      <c r="M539" t="str">
        <f t="shared" si="420"/>
        <v/>
      </c>
      <c r="N539" t="str">
        <f t="shared" si="421"/>
        <v/>
      </c>
      <c r="O539" t="str">
        <f t="shared" si="422"/>
        <v/>
      </c>
      <c r="P539" t="str">
        <f t="shared" si="423"/>
        <v/>
      </c>
      <c r="Q539" t="str">
        <f t="shared" si="424"/>
        <v/>
      </c>
      <c r="R539" t="str">
        <f t="shared" si="425"/>
        <v/>
      </c>
      <c r="S539" t="str">
        <f t="shared" si="426"/>
        <v/>
      </c>
      <c r="T539" t="str">
        <f t="shared" si="427"/>
        <v/>
      </c>
      <c r="U539" t="str">
        <f t="shared" si="428"/>
        <v/>
      </c>
      <c r="V539" t="str">
        <f t="shared" si="429"/>
        <v/>
      </c>
      <c r="W539" t="str">
        <f t="shared" si="430"/>
        <v/>
      </c>
      <c r="X539" t="str">
        <f t="shared" si="431"/>
        <v/>
      </c>
      <c r="Y539" t="str">
        <f t="shared" si="432"/>
        <v>Üzleti és szakmai kommunikáció (201, web)</v>
      </c>
      <c r="Z539" t="str">
        <f t="shared" si="433"/>
        <v/>
      </c>
      <c r="AA539" t="str">
        <f t="shared" si="434"/>
        <v/>
      </c>
      <c r="AB539" t="str">
        <f t="shared" si="435"/>
        <v/>
      </c>
      <c r="AC539" t="str">
        <f t="shared" si="436"/>
        <v/>
      </c>
      <c r="AD539" t="str">
        <f t="shared" si="437"/>
        <v/>
      </c>
      <c r="AE539" t="str">
        <f t="shared" si="438"/>
        <v/>
      </c>
      <c r="AF539" t="str">
        <f t="shared" si="439"/>
        <v/>
      </c>
      <c r="AG539" t="str">
        <f t="shared" si="440"/>
        <v/>
      </c>
      <c r="AH539" t="str">
        <f t="shared" si="441"/>
        <v/>
      </c>
      <c r="AI539" t="str">
        <f t="shared" si="442"/>
        <v/>
      </c>
      <c r="AJ539" t="str">
        <f t="shared" si="443"/>
        <v/>
      </c>
      <c r="AK539" t="str">
        <f t="shared" si="444"/>
        <v/>
      </c>
      <c r="AL539" t="str">
        <f t="shared" si="445"/>
        <v/>
      </c>
      <c r="AM539" t="str">
        <f t="shared" si="446"/>
        <v/>
      </c>
      <c r="AN539" t="str">
        <f t="shared" si="447"/>
        <v/>
      </c>
      <c r="AO539" t="str">
        <f t="shared" si="448"/>
        <v/>
      </c>
      <c r="AP539" t="str">
        <f t="shared" si="449"/>
        <v/>
      </c>
      <c r="AQ539" t="str">
        <f t="shared" si="450"/>
        <v/>
      </c>
      <c r="AR539" t="str">
        <f t="shared" si="451"/>
        <v/>
      </c>
      <c r="AS539" t="str">
        <f t="shared" si="452"/>
        <v/>
      </c>
      <c r="AT539" t="str">
        <f t="shared" si="453"/>
        <v/>
      </c>
      <c r="AU539" t="str">
        <f t="shared" si="454"/>
        <v/>
      </c>
      <c r="AV539" t="str">
        <f t="shared" si="455"/>
        <v/>
      </c>
      <c r="AW539" t="str">
        <f t="shared" si="456"/>
        <v/>
      </c>
      <c r="AX539" t="str">
        <f t="shared" si="457"/>
        <v>Üzleti és szakmai kommunikáció (, web)</v>
      </c>
      <c r="AY539" s="2">
        <v>314</v>
      </c>
      <c r="AZ539" s="2">
        <v>3</v>
      </c>
      <c r="BA539" s="18">
        <f>VLOOKUP(AY539,segéd!$F$9:$G$38,2,FALSE)</f>
        <v>46095</v>
      </c>
      <c r="BB539" s="2" t="str">
        <f>VLOOKUP(AZ539,segéd!$F$1:$G$7,2,FALSE)</f>
        <v>11.30-13.00</v>
      </c>
      <c r="BC539" t="s">
        <v>387</v>
      </c>
      <c r="BD539" t="s">
        <v>440</v>
      </c>
      <c r="BE539" t="s">
        <v>388</v>
      </c>
      <c r="BF539" s="19">
        <v>201</v>
      </c>
      <c r="BH539" s="2" t="s">
        <v>66</v>
      </c>
      <c r="BI539" s="30" t="s">
        <v>2042</v>
      </c>
      <c r="BJ539" s="2">
        <f t="shared" si="458"/>
        <v>54</v>
      </c>
      <c r="BK539" s="2">
        <f>IF(BF539="","",VLOOKUP(BC539,segéd!O:P,2,FALSE))</f>
        <v>54</v>
      </c>
      <c r="BL539" s="2" t="str">
        <f>IF(BG539="","",VLOOKUP(BC539,segéd!T:U,2,FALSE))</f>
        <v/>
      </c>
      <c r="BM539" s="2">
        <v>62</v>
      </c>
      <c r="BN539" s="2"/>
      <c r="BO539" s="2">
        <v>13</v>
      </c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H539" s="2"/>
      <c r="CI539" s="2"/>
      <c r="CJ539" s="2"/>
      <c r="CK539" s="2"/>
      <c r="CL539" s="2"/>
      <c r="CM539" s="2"/>
      <c r="CN539" s="2"/>
      <c r="CO539" s="2"/>
      <c r="CP539" s="2"/>
      <c r="CR539" s="2"/>
      <c r="CS539" s="2"/>
      <c r="CT539" s="2"/>
      <c r="CU539" s="2"/>
      <c r="CV539" s="2"/>
      <c r="CY539" s="2"/>
    </row>
    <row r="540" spans="1:106" x14ac:dyDescent="0.3">
      <c r="A540" t="str">
        <f t="shared" si="459"/>
        <v>3144</v>
      </c>
      <c r="B540" t="str">
        <f t="shared" si="460"/>
        <v xml:space="preserve">A CAD alapjai (gépterem, web) </v>
      </c>
      <c r="C540" t="str">
        <f t="shared" si="410"/>
        <v>33144</v>
      </c>
      <c r="D540" t="str">
        <f t="shared" si="411"/>
        <v>A CAD alapjai (gépterem, web) 9</v>
      </c>
      <c r="E540" t="str">
        <f t="shared" si="412"/>
        <v>Szentgyörgyiné Gyöngyösi Éva3144</v>
      </c>
      <c r="F540" s="24" t="str">
        <f t="shared" si="413"/>
        <v>A CAD alapjai (Tb. 3, gépterem, web)</v>
      </c>
      <c r="G540" t="str">
        <f t="shared" si="414"/>
        <v/>
      </c>
      <c r="H540" t="str">
        <f t="shared" si="415"/>
        <v/>
      </c>
      <c r="I540" t="str">
        <f t="shared" si="416"/>
        <v/>
      </c>
      <c r="J540" t="str">
        <f t="shared" si="417"/>
        <v/>
      </c>
      <c r="K540" t="str">
        <f t="shared" si="418"/>
        <v/>
      </c>
      <c r="L540" t="str">
        <f t="shared" si="419"/>
        <v/>
      </c>
      <c r="M540" t="str">
        <f t="shared" si="420"/>
        <v/>
      </c>
      <c r="N540" t="str">
        <f t="shared" si="421"/>
        <v/>
      </c>
      <c r="O540" t="str">
        <f t="shared" si="422"/>
        <v/>
      </c>
      <c r="P540" t="str">
        <f t="shared" si="423"/>
        <v/>
      </c>
      <c r="Q540" t="str">
        <f t="shared" si="424"/>
        <v/>
      </c>
      <c r="R540" t="str">
        <f t="shared" si="425"/>
        <v/>
      </c>
      <c r="S540" t="str">
        <f t="shared" si="426"/>
        <v/>
      </c>
      <c r="T540" t="str">
        <f t="shared" si="427"/>
        <v/>
      </c>
      <c r="U540" t="str">
        <f t="shared" si="428"/>
        <v/>
      </c>
      <c r="V540" t="str">
        <f t="shared" si="429"/>
        <v/>
      </c>
      <c r="W540" t="str">
        <f t="shared" si="430"/>
        <v/>
      </c>
      <c r="X540" t="str">
        <f t="shared" si="431"/>
        <v/>
      </c>
      <c r="Y540" t="str">
        <f t="shared" si="432"/>
        <v>A CAD alapjai (, gépterem, web)</v>
      </c>
      <c r="Z540" t="str">
        <f t="shared" si="433"/>
        <v/>
      </c>
      <c r="AA540" t="str">
        <f t="shared" si="434"/>
        <v>3144</v>
      </c>
      <c r="AB540" t="str">
        <f t="shared" si="435"/>
        <v/>
      </c>
      <c r="AC540" t="str">
        <f t="shared" si="436"/>
        <v/>
      </c>
      <c r="AD540" t="str">
        <f t="shared" si="437"/>
        <v/>
      </c>
      <c r="AE540" t="str">
        <f t="shared" si="438"/>
        <v/>
      </c>
      <c r="AF540" t="str">
        <f t="shared" si="439"/>
        <v/>
      </c>
      <c r="AG540" t="str">
        <f t="shared" si="440"/>
        <v/>
      </c>
      <c r="AH540" t="str">
        <f t="shared" si="441"/>
        <v/>
      </c>
      <c r="AI540" t="str">
        <f t="shared" si="442"/>
        <v/>
      </c>
      <c r="AJ540" t="str">
        <f t="shared" si="443"/>
        <v/>
      </c>
      <c r="AK540" t="str">
        <f t="shared" si="444"/>
        <v/>
      </c>
      <c r="AL540" t="str">
        <f t="shared" si="445"/>
        <v/>
      </c>
      <c r="AM540" t="str">
        <f t="shared" si="446"/>
        <v/>
      </c>
      <c r="AN540" t="str">
        <f t="shared" si="447"/>
        <v/>
      </c>
      <c r="AO540" t="str">
        <f t="shared" si="448"/>
        <v/>
      </c>
      <c r="AP540" t="str">
        <f t="shared" si="449"/>
        <v/>
      </c>
      <c r="AQ540" t="str">
        <f t="shared" si="450"/>
        <v/>
      </c>
      <c r="AR540" t="str">
        <f t="shared" si="451"/>
        <v/>
      </c>
      <c r="AS540" t="str">
        <f t="shared" si="452"/>
        <v/>
      </c>
      <c r="AT540" t="str">
        <f t="shared" si="453"/>
        <v/>
      </c>
      <c r="AU540" t="str">
        <f t="shared" si="454"/>
        <v/>
      </c>
      <c r="AV540" t="str">
        <f t="shared" si="455"/>
        <v/>
      </c>
      <c r="AW540" t="str">
        <f t="shared" si="456"/>
        <v/>
      </c>
      <c r="AX540" t="str">
        <f t="shared" si="457"/>
        <v>A CAD alapjai (3, gépterem, web)</v>
      </c>
      <c r="AY540" s="2">
        <v>314</v>
      </c>
      <c r="AZ540" s="2">
        <v>4</v>
      </c>
      <c r="BA540" s="18">
        <f>VLOOKUP(AY540,segéd!$F$9:$G$38,2,FALSE)</f>
        <v>46095</v>
      </c>
      <c r="BB540" s="2" t="str">
        <f>VLOOKUP(AZ540,segéd!$F$1:$G$7,2,FALSE)</f>
        <v>13.30-15.00</v>
      </c>
      <c r="BC540" t="s">
        <v>221</v>
      </c>
      <c r="BD540" s="20" t="s">
        <v>305</v>
      </c>
      <c r="BE540" t="s">
        <v>88</v>
      </c>
      <c r="BG540" s="2">
        <v>3</v>
      </c>
      <c r="BH540" s="2" t="s">
        <v>220</v>
      </c>
      <c r="BI540" s="30" t="s">
        <v>1929</v>
      </c>
      <c r="BJ540" s="2">
        <f t="shared" si="458"/>
        <v>9</v>
      </c>
      <c r="BK540" s="2" t="str">
        <f>IF(BF540="","",VLOOKUP(BC540,segéd!O:P,2,FALSE))</f>
        <v/>
      </c>
      <c r="BL540" s="2">
        <f>IF(BG540="","",VLOOKUP(BC540,segéd!T:U,2,FALSE))</f>
        <v>9</v>
      </c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>
        <v>19</v>
      </c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R540" s="2"/>
      <c r="CS540" s="2"/>
      <c r="CT540" s="2"/>
      <c r="CU540" s="2"/>
      <c r="CV540" s="2"/>
      <c r="CY540" s="2"/>
    </row>
    <row r="541" spans="1:106" x14ac:dyDescent="0.3">
      <c r="A541" t="str">
        <f t="shared" si="459"/>
        <v>2173144</v>
      </c>
      <c r="B541" t="str">
        <f t="shared" si="460"/>
        <v>Bev. az ellátási láncok men. (otthonról web) 4</v>
      </c>
      <c r="C541" t="str">
        <f t="shared" si="410"/>
        <v>3144</v>
      </c>
      <c r="D541" t="str">
        <f t="shared" si="411"/>
        <v xml:space="preserve">Bev. az ellátási láncok men. (otthonról web) </v>
      </c>
      <c r="E541" t="str">
        <f t="shared" si="412"/>
        <v>Lakatos Péter3144</v>
      </c>
      <c r="F541" s="24" t="str">
        <f t="shared" si="413"/>
        <v>Bev. az ellátási láncok men. (Bp. 217, otthonról web)</v>
      </c>
      <c r="G541" t="str">
        <f t="shared" si="414"/>
        <v/>
      </c>
      <c r="H541" t="str">
        <f t="shared" si="415"/>
        <v/>
      </c>
      <c r="I541" t="str">
        <f t="shared" si="416"/>
        <v/>
      </c>
      <c r="J541" t="str">
        <f t="shared" si="417"/>
        <v/>
      </c>
      <c r="K541" t="str">
        <f t="shared" si="418"/>
        <v>3144</v>
      </c>
      <c r="L541" t="str">
        <f t="shared" si="419"/>
        <v/>
      </c>
      <c r="M541" t="str">
        <f t="shared" si="420"/>
        <v/>
      </c>
      <c r="N541" t="str">
        <f t="shared" si="421"/>
        <v/>
      </c>
      <c r="O541" t="str">
        <f t="shared" si="422"/>
        <v/>
      </c>
      <c r="P541" t="str">
        <f t="shared" si="423"/>
        <v/>
      </c>
      <c r="Q541" t="str">
        <f t="shared" si="424"/>
        <v/>
      </c>
      <c r="R541" t="str">
        <f t="shared" si="425"/>
        <v/>
      </c>
      <c r="S541" t="str">
        <f t="shared" si="426"/>
        <v/>
      </c>
      <c r="T541" t="str">
        <f t="shared" si="427"/>
        <v/>
      </c>
      <c r="U541" t="str">
        <f t="shared" si="428"/>
        <v/>
      </c>
      <c r="V541" t="str">
        <f t="shared" si="429"/>
        <v/>
      </c>
      <c r="W541" t="str">
        <f t="shared" si="430"/>
        <v/>
      </c>
      <c r="X541" t="str">
        <f t="shared" si="431"/>
        <v/>
      </c>
      <c r="Y541" t="str">
        <f t="shared" si="432"/>
        <v>Bev. az ellátási láncok men. (217, otthonról web)</v>
      </c>
      <c r="Z541" t="str">
        <f t="shared" si="433"/>
        <v/>
      </c>
      <c r="AA541" t="str">
        <f t="shared" si="434"/>
        <v/>
      </c>
      <c r="AB541" t="str">
        <f t="shared" si="435"/>
        <v/>
      </c>
      <c r="AC541" t="str">
        <f t="shared" si="436"/>
        <v/>
      </c>
      <c r="AD541" t="str">
        <f t="shared" si="437"/>
        <v/>
      </c>
      <c r="AE541" t="str">
        <f t="shared" si="438"/>
        <v/>
      </c>
      <c r="AF541" t="str">
        <f t="shared" si="439"/>
        <v/>
      </c>
      <c r="AG541" t="str">
        <f t="shared" si="440"/>
        <v/>
      </c>
      <c r="AH541" t="str">
        <f t="shared" si="441"/>
        <v/>
      </c>
      <c r="AI541" t="str">
        <f t="shared" si="442"/>
        <v/>
      </c>
      <c r="AJ541" t="str">
        <f t="shared" si="443"/>
        <v/>
      </c>
      <c r="AK541" t="str">
        <f t="shared" si="444"/>
        <v/>
      </c>
      <c r="AL541" t="str">
        <f t="shared" si="445"/>
        <v/>
      </c>
      <c r="AM541" t="str">
        <f t="shared" si="446"/>
        <v/>
      </c>
      <c r="AN541" t="str">
        <f t="shared" si="447"/>
        <v/>
      </c>
      <c r="AO541" t="str">
        <f t="shared" si="448"/>
        <v/>
      </c>
      <c r="AP541" t="str">
        <f t="shared" si="449"/>
        <v/>
      </c>
      <c r="AQ541" t="str">
        <f t="shared" si="450"/>
        <v/>
      </c>
      <c r="AR541" t="str">
        <f t="shared" si="451"/>
        <v/>
      </c>
      <c r="AS541" t="str">
        <f t="shared" si="452"/>
        <v/>
      </c>
      <c r="AT541" t="str">
        <f t="shared" si="453"/>
        <v/>
      </c>
      <c r="AU541" t="str">
        <f t="shared" si="454"/>
        <v/>
      </c>
      <c r="AV541" t="str">
        <f t="shared" si="455"/>
        <v/>
      </c>
      <c r="AW541" t="str">
        <f t="shared" si="456"/>
        <v/>
      </c>
      <c r="AX541" t="str">
        <f t="shared" si="457"/>
        <v>Bev. az ellátási láncok men. (, otthonról web)</v>
      </c>
      <c r="AY541" s="2">
        <v>314</v>
      </c>
      <c r="AZ541" s="2">
        <v>4</v>
      </c>
      <c r="BA541" s="18">
        <f>VLOOKUP(AY541,segéd!$F$9:$G$38,2,FALSE)</f>
        <v>46095</v>
      </c>
      <c r="BB541" s="2" t="str">
        <f>VLOOKUP(AZ541,segéd!$F$1:$G$7,2,FALSE)</f>
        <v>13.30-15.00</v>
      </c>
      <c r="BC541" s="20" t="s">
        <v>457</v>
      </c>
      <c r="BD541" t="s">
        <v>187</v>
      </c>
      <c r="BE541" t="s">
        <v>175</v>
      </c>
      <c r="BF541" s="19">
        <v>217</v>
      </c>
      <c r="BH541" s="19" t="s">
        <v>485</v>
      </c>
      <c r="BI541" s="30" t="s">
        <v>1957</v>
      </c>
      <c r="BJ541" s="2">
        <f t="shared" si="458"/>
        <v>4</v>
      </c>
      <c r="BK541" s="2">
        <f>IF(BF541="","",VLOOKUP(BC541,segéd!O:P,2,FALSE))</f>
        <v>4</v>
      </c>
      <c r="BL541" s="2" t="str">
        <f>IF(BG541="","",VLOOKUP(BC541,segéd!T:U,2,FALSE))</f>
        <v/>
      </c>
      <c r="BQ541" s="2">
        <v>4</v>
      </c>
      <c r="BR541" s="2"/>
      <c r="CH541" s="2"/>
      <c r="CP541" s="2"/>
    </row>
    <row r="542" spans="1:106" x14ac:dyDescent="0.3">
      <c r="A542" t="str">
        <f t="shared" si="459"/>
        <v>3144</v>
      </c>
      <c r="B542" t="str">
        <f t="shared" si="460"/>
        <v xml:space="preserve">Elektrotechnika II. (web) </v>
      </c>
      <c r="C542" t="str">
        <f t="shared" si="410"/>
        <v>6013144</v>
      </c>
      <c r="D542" t="str">
        <f t="shared" si="411"/>
        <v>Elektrotechnika II. (web) 92</v>
      </c>
      <c r="E542" t="str">
        <f t="shared" si="412"/>
        <v>Varga István3144</v>
      </c>
      <c r="F542" s="24" t="str">
        <f t="shared" si="413"/>
        <v>Elektrotechnika II. (Tb. 601, web)</v>
      </c>
      <c r="G542" t="str">
        <f t="shared" si="414"/>
        <v/>
      </c>
      <c r="H542" t="str">
        <f t="shared" si="415"/>
        <v/>
      </c>
      <c r="I542" t="str">
        <f t="shared" si="416"/>
        <v/>
      </c>
      <c r="J542" t="str">
        <f t="shared" si="417"/>
        <v/>
      </c>
      <c r="K542" t="str">
        <f t="shared" si="418"/>
        <v/>
      </c>
      <c r="L542" t="str">
        <f t="shared" si="419"/>
        <v/>
      </c>
      <c r="M542" t="str">
        <f t="shared" si="420"/>
        <v/>
      </c>
      <c r="N542" t="str">
        <f t="shared" si="421"/>
        <v/>
      </c>
      <c r="O542" t="str">
        <f t="shared" si="422"/>
        <v/>
      </c>
      <c r="P542" t="str">
        <f t="shared" si="423"/>
        <v/>
      </c>
      <c r="Q542" t="str">
        <f t="shared" si="424"/>
        <v/>
      </c>
      <c r="R542" t="str">
        <f t="shared" si="425"/>
        <v/>
      </c>
      <c r="S542" t="str">
        <f t="shared" si="426"/>
        <v/>
      </c>
      <c r="T542" t="str">
        <f t="shared" si="427"/>
        <v/>
      </c>
      <c r="U542" t="str">
        <f t="shared" si="428"/>
        <v/>
      </c>
      <c r="V542" t="str">
        <f t="shared" si="429"/>
        <v/>
      </c>
      <c r="W542" t="str">
        <f t="shared" si="430"/>
        <v/>
      </c>
      <c r="X542" t="str">
        <f t="shared" si="431"/>
        <v/>
      </c>
      <c r="Y542" t="str">
        <f t="shared" si="432"/>
        <v>Elektrotechnika II. (, web)</v>
      </c>
      <c r="Z542" t="str">
        <f t="shared" si="433"/>
        <v/>
      </c>
      <c r="AA542" t="str">
        <f t="shared" si="434"/>
        <v/>
      </c>
      <c r="AB542" t="str">
        <f t="shared" si="435"/>
        <v/>
      </c>
      <c r="AC542" t="str">
        <f t="shared" si="436"/>
        <v>3144</v>
      </c>
      <c r="AD542" t="str">
        <f t="shared" si="437"/>
        <v/>
      </c>
      <c r="AE542" t="str">
        <f t="shared" si="438"/>
        <v/>
      </c>
      <c r="AF542" t="str">
        <f t="shared" si="439"/>
        <v/>
      </c>
      <c r="AG542" t="str">
        <f t="shared" si="440"/>
        <v/>
      </c>
      <c r="AH542" t="str">
        <f t="shared" si="441"/>
        <v/>
      </c>
      <c r="AI542" t="str">
        <f t="shared" si="442"/>
        <v/>
      </c>
      <c r="AJ542" t="str">
        <f t="shared" si="443"/>
        <v/>
      </c>
      <c r="AK542" t="str">
        <f t="shared" si="444"/>
        <v>3144</v>
      </c>
      <c r="AL542" t="str">
        <f t="shared" si="445"/>
        <v/>
      </c>
      <c r="AM542" t="str">
        <f t="shared" si="446"/>
        <v/>
      </c>
      <c r="AN542" t="str">
        <f t="shared" si="447"/>
        <v/>
      </c>
      <c r="AO542" t="str">
        <f t="shared" si="448"/>
        <v/>
      </c>
      <c r="AP542" t="str">
        <f t="shared" si="449"/>
        <v/>
      </c>
      <c r="AQ542" t="str">
        <f t="shared" si="450"/>
        <v/>
      </c>
      <c r="AR542" t="str">
        <f t="shared" si="451"/>
        <v/>
      </c>
      <c r="AS542" t="str">
        <f t="shared" si="452"/>
        <v/>
      </c>
      <c r="AT542" t="str">
        <f t="shared" si="453"/>
        <v/>
      </c>
      <c r="AU542" t="str">
        <f t="shared" si="454"/>
        <v/>
      </c>
      <c r="AV542" t="str">
        <f t="shared" si="455"/>
        <v/>
      </c>
      <c r="AW542" t="str">
        <f t="shared" si="456"/>
        <v/>
      </c>
      <c r="AX542" t="str">
        <f t="shared" si="457"/>
        <v>Elektrotechnika II. (601, web)</v>
      </c>
      <c r="AY542" s="2">
        <v>314</v>
      </c>
      <c r="AZ542" s="2">
        <v>4</v>
      </c>
      <c r="BA542" s="18">
        <f>VLOOKUP(AY542,segéd!$F$9:$G$38,2,FALSE)</f>
        <v>46095</v>
      </c>
      <c r="BB542" s="2" t="str">
        <f>VLOOKUP(AZ542,segéd!$F$1:$G$7,2,FALSE)</f>
        <v>13.30-15.00</v>
      </c>
      <c r="BC542" t="s">
        <v>78</v>
      </c>
      <c r="BD542" s="20" t="s">
        <v>219</v>
      </c>
      <c r="BE542" t="s">
        <v>164</v>
      </c>
      <c r="BG542" s="2">
        <v>601</v>
      </c>
      <c r="BH542" s="2" t="s">
        <v>66</v>
      </c>
      <c r="BI542" s="30" t="s">
        <v>2022</v>
      </c>
      <c r="BJ542" s="2">
        <f t="shared" si="458"/>
        <v>92</v>
      </c>
      <c r="BK542" s="2" t="str">
        <f>IF(BF542="","",VLOOKUP(BC542,segéd!O:P,2,FALSE))</f>
        <v/>
      </c>
      <c r="BL542" s="2">
        <f>IF(BG542="","",VLOOKUP(BC542,segéd!T:U,2,FALSE))</f>
        <v>92</v>
      </c>
      <c r="BM542" s="2"/>
      <c r="BN542" s="2"/>
      <c r="BO542" s="2"/>
      <c r="BP542" s="2"/>
      <c r="BQ542" s="2"/>
      <c r="BR542" s="2"/>
      <c r="BS542" s="2"/>
      <c r="BT542" s="2"/>
      <c r="BU542" s="2"/>
      <c r="BZ542" s="2"/>
      <c r="CA542" s="2"/>
      <c r="CD542" s="2"/>
      <c r="CE542" s="2"/>
      <c r="CG542" s="2"/>
      <c r="CH542" s="2">
        <v>57</v>
      </c>
      <c r="CI542" s="2"/>
      <c r="CJ542" s="2"/>
      <c r="CK542" s="2"/>
      <c r="CP542" s="2">
        <v>52</v>
      </c>
      <c r="CQ542" s="2"/>
      <c r="CR542" s="2"/>
      <c r="CS542" s="2"/>
      <c r="CU542" s="2"/>
      <c r="CV542" s="2"/>
    </row>
    <row r="543" spans="1:106" x14ac:dyDescent="0.3">
      <c r="A543" t="str">
        <f t="shared" si="459"/>
        <v>3144</v>
      </c>
      <c r="B543" t="str">
        <f t="shared" si="460"/>
        <v xml:space="preserve">Épf., bizt. rendszerek irányítása (web) </v>
      </c>
      <c r="C543" t="str">
        <f t="shared" si="410"/>
        <v>4043144</v>
      </c>
      <c r="D543" t="str">
        <f t="shared" si="411"/>
        <v>Épf., bizt. rendszerek irányítása (web) 8</v>
      </c>
      <c r="E543" t="str">
        <f t="shared" si="412"/>
        <v>Zalahegyi Zoltán3144</v>
      </c>
      <c r="F543" s="24" t="str">
        <f t="shared" si="413"/>
        <v>Épf., bizt. rendszerek irányítása (Tb. 404, web)</v>
      </c>
      <c r="G543" t="str">
        <f t="shared" si="414"/>
        <v/>
      </c>
      <c r="H543" t="str">
        <f t="shared" si="415"/>
        <v/>
      </c>
      <c r="I543" t="str">
        <f t="shared" si="416"/>
        <v/>
      </c>
      <c r="J543" t="str">
        <f t="shared" si="417"/>
        <v/>
      </c>
      <c r="K543" t="str">
        <f t="shared" si="418"/>
        <v/>
      </c>
      <c r="L543" t="str">
        <f t="shared" si="419"/>
        <v/>
      </c>
      <c r="M543" t="str">
        <f t="shared" si="420"/>
        <v/>
      </c>
      <c r="N543" t="str">
        <f t="shared" si="421"/>
        <v/>
      </c>
      <c r="O543" t="str">
        <f t="shared" si="422"/>
        <v/>
      </c>
      <c r="P543" t="str">
        <f t="shared" si="423"/>
        <v/>
      </c>
      <c r="Q543" t="str">
        <f t="shared" si="424"/>
        <v/>
      </c>
      <c r="R543" t="str">
        <f t="shared" si="425"/>
        <v/>
      </c>
      <c r="S543" t="str">
        <f t="shared" si="426"/>
        <v/>
      </c>
      <c r="T543" t="str">
        <f t="shared" si="427"/>
        <v/>
      </c>
      <c r="U543" t="str">
        <f t="shared" si="428"/>
        <v/>
      </c>
      <c r="V543" t="str">
        <f t="shared" si="429"/>
        <v/>
      </c>
      <c r="W543" t="str">
        <f t="shared" si="430"/>
        <v/>
      </c>
      <c r="X543" t="str">
        <f t="shared" si="431"/>
        <v/>
      </c>
      <c r="Y543" t="str">
        <f t="shared" si="432"/>
        <v>Épf., bizt. rendszerek irányítása (, web)</v>
      </c>
      <c r="Z543" t="str">
        <f t="shared" si="433"/>
        <v/>
      </c>
      <c r="AA543" t="str">
        <f t="shared" si="434"/>
        <v/>
      </c>
      <c r="AB543" t="str">
        <f t="shared" si="435"/>
        <v/>
      </c>
      <c r="AC543" t="str">
        <f t="shared" si="436"/>
        <v/>
      </c>
      <c r="AD543" t="str">
        <f t="shared" si="437"/>
        <v/>
      </c>
      <c r="AE543" t="str">
        <f t="shared" si="438"/>
        <v/>
      </c>
      <c r="AF543" t="str">
        <f t="shared" si="439"/>
        <v/>
      </c>
      <c r="AG543" t="str">
        <f t="shared" si="440"/>
        <v/>
      </c>
      <c r="AH543" t="str">
        <f t="shared" si="441"/>
        <v/>
      </c>
      <c r="AI543" t="str">
        <f t="shared" si="442"/>
        <v/>
      </c>
      <c r="AJ543" t="str">
        <f t="shared" si="443"/>
        <v/>
      </c>
      <c r="AK543" t="str">
        <f t="shared" si="444"/>
        <v/>
      </c>
      <c r="AL543" t="str">
        <f t="shared" si="445"/>
        <v/>
      </c>
      <c r="AM543" t="str">
        <f t="shared" si="446"/>
        <v/>
      </c>
      <c r="AN543" t="str">
        <f t="shared" si="447"/>
        <v/>
      </c>
      <c r="AO543" t="str">
        <f t="shared" si="448"/>
        <v/>
      </c>
      <c r="AP543" t="str">
        <f t="shared" si="449"/>
        <v/>
      </c>
      <c r="AQ543" t="str">
        <f t="shared" si="450"/>
        <v/>
      </c>
      <c r="AR543" t="str">
        <f t="shared" si="451"/>
        <v/>
      </c>
      <c r="AS543" t="str">
        <f t="shared" si="452"/>
        <v>3144</v>
      </c>
      <c r="AT543" t="str">
        <f t="shared" si="453"/>
        <v/>
      </c>
      <c r="AU543" t="str">
        <f t="shared" si="454"/>
        <v/>
      </c>
      <c r="AV543" t="str">
        <f t="shared" si="455"/>
        <v/>
      </c>
      <c r="AW543" t="str">
        <f t="shared" si="456"/>
        <v/>
      </c>
      <c r="AX543" t="str">
        <f t="shared" si="457"/>
        <v>Épf., bizt. rendszerek irányítása (404, web)</v>
      </c>
      <c r="AY543" s="2">
        <v>314</v>
      </c>
      <c r="AZ543" s="2">
        <v>4</v>
      </c>
      <c r="BA543" s="18">
        <f>VLOOKUP(AY543,segéd!$F$9:$G$38,2,FALSE)</f>
        <v>46095</v>
      </c>
      <c r="BB543" s="2" t="str">
        <f>VLOOKUP(AZ543,segéd!$F$1:$G$7,2,FALSE)</f>
        <v>13.30-15.00</v>
      </c>
      <c r="BC543" t="s">
        <v>398</v>
      </c>
      <c r="BD543" s="20" t="s">
        <v>313</v>
      </c>
      <c r="BE543" t="s">
        <v>164</v>
      </c>
      <c r="BG543" s="2">
        <v>404</v>
      </c>
      <c r="BH543" s="2" t="s">
        <v>66</v>
      </c>
      <c r="BI543" s="30" t="s">
        <v>1932</v>
      </c>
      <c r="BJ543" s="2">
        <f t="shared" si="458"/>
        <v>8</v>
      </c>
      <c r="BK543" s="2" t="str">
        <f>IF(BF543="","",VLOOKUP(BC543,segéd!O:P,2,FALSE))</f>
        <v/>
      </c>
      <c r="BL543" s="2">
        <f>IF(BG543="","",VLOOKUP(BC543,segéd!T:U,2,FALSE))</f>
        <v>8</v>
      </c>
      <c r="CH543" s="2"/>
      <c r="CI543" s="2"/>
      <c r="CP543" s="2"/>
      <c r="CX543" s="2">
        <v>8</v>
      </c>
    </row>
    <row r="544" spans="1:106" x14ac:dyDescent="0.3">
      <c r="A544" t="str">
        <f t="shared" si="459"/>
        <v>2103144</v>
      </c>
      <c r="B544" t="str">
        <f t="shared" si="460"/>
        <v>Fogy. és vás. magatartás (web) 7</v>
      </c>
      <c r="C544" t="str">
        <f t="shared" si="410"/>
        <v>3144</v>
      </c>
      <c r="D544" t="str">
        <f t="shared" si="411"/>
        <v xml:space="preserve">Fogy. és vás. magatartás (web) </v>
      </c>
      <c r="E544" t="str">
        <f t="shared" si="412"/>
        <v>Köbli Ádám3144</v>
      </c>
      <c r="F544" s="24" t="str">
        <f t="shared" si="413"/>
        <v>Fogy. és vás. magatartás (Bp. 210, web)</v>
      </c>
      <c r="G544" t="str">
        <f t="shared" si="414"/>
        <v/>
      </c>
      <c r="H544" t="str">
        <f t="shared" si="415"/>
        <v/>
      </c>
      <c r="I544" t="str">
        <f t="shared" si="416"/>
        <v/>
      </c>
      <c r="J544" t="str">
        <f t="shared" si="417"/>
        <v>3144</v>
      </c>
      <c r="K544" t="str">
        <f t="shared" si="418"/>
        <v/>
      </c>
      <c r="L544" t="str">
        <f t="shared" si="419"/>
        <v/>
      </c>
      <c r="M544" t="str">
        <f t="shared" si="420"/>
        <v/>
      </c>
      <c r="N544" t="str">
        <f t="shared" si="421"/>
        <v/>
      </c>
      <c r="O544" t="str">
        <f t="shared" si="422"/>
        <v/>
      </c>
      <c r="P544" t="str">
        <f t="shared" si="423"/>
        <v/>
      </c>
      <c r="Q544" t="str">
        <f t="shared" si="424"/>
        <v/>
      </c>
      <c r="R544" t="str">
        <f t="shared" si="425"/>
        <v/>
      </c>
      <c r="S544" t="str">
        <f t="shared" si="426"/>
        <v/>
      </c>
      <c r="T544" t="str">
        <f t="shared" si="427"/>
        <v/>
      </c>
      <c r="U544" t="str">
        <f t="shared" si="428"/>
        <v/>
      </c>
      <c r="V544" t="str">
        <f t="shared" si="429"/>
        <v/>
      </c>
      <c r="W544" t="str">
        <f t="shared" si="430"/>
        <v/>
      </c>
      <c r="X544" t="str">
        <f t="shared" si="431"/>
        <v/>
      </c>
      <c r="Y544" t="str">
        <f t="shared" si="432"/>
        <v>Fogy. és vás. magatartás (210, web)</v>
      </c>
      <c r="Z544" t="str">
        <f t="shared" si="433"/>
        <v/>
      </c>
      <c r="AA544" t="str">
        <f t="shared" si="434"/>
        <v/>
      </c>
      <c r="AB544" t="str">
        <f t="shared" si="435"/>
        <v/>
      </c>
      <c r="AC544" t="str">
        <f t="shared" si="436"/>
        <v/>
      </c>
      <c r="AD544" t="str">
        <f t="shared" si="437"/>
        <v/>
      </c>
      <c r="AE544" t="str">
        <f t="shared" si="438"/>
        <v/>
      </c>
      <c r="AF544" t="str">
        <f t="shared" si="439"/>
        <v/>
      </c>
      <c r="AG544" t="str">
        <f t="shared" si="440"/>
        <v/>
      </c>
      <c r="AH544" t="str">
        <f t="shared" si="441"/>
        <v/>
      </c>
      <c r="AI544" t="str">
        <f t="shared" si="442"/>
        <v/>
      </c>
      <c r="AJ544" t="str">
        <f t="shared" si="443"/>
        <v/>
      </c>
      <c r="AK544" t="str">
        <f t="shared" si="444"/>
        <v/>
      </c>
      <c r="AL544" t="str">
        <f t="shared" si="445"/>
        <v/>
      </c>
      <c r="AM544" t="str">
        <f t="shared" si="446"/>
        <v/>
      </c>
      <c r="AN544" t="str">
        <f t="shared" si="447"/>
        <v/>
      </c>
      <c r="AO544" t="str">
        <f t="shared" si="448"/>
        <v/>
      </c>
      <c r="AP544" t="str">
        <f t="shared" si="449"/>
        <v/>
      </c>
      <c r="AQ544" t="str">
        <f t="shared" si="450"/>
        <v/>
      </c>
      <c r="AR544" t="str">
        <f t="shared" si="451"/>
        <v/>
      </c>
      <c r="AS544" t="str">
        <f t="shared" si="452"/>
        <v/>
      </c>
      <c r="AT544" t="str">
        <f t="shared" si="453"/>
        <v/>
      </c>
      <c r="AU544" t="str">
        <f t="shared" si="454"/>
        <v/>
      </c>
      <c r="AV544" t="str">
        <f t="shared" si="455"/>
        <v/>
      </c>
      <c r="AW544" t="str">
        <f t="shared" si="456"/>
        <v/>
      </c>
      <c r="AX544" t="str">
        <f t="shared" si="457"/>
        <v>Fogy. és vás. magatartás (, web)</v>
      </c>
      <c r="AY544" s="2">
        <v>314</v>
      </c>
      <c r="AZ544" s="2">
        <v>4</v>
      </c>
      <c r="BA544" s="18">
        <f>VLOOKUP(AY544,segéd!$F$9:$G$38,2,FALSE)</f>
        <v>46095</v>
      </c>
      <c r="BB544" s="2" t="str">
        <f>VLOOKUP(AZ544,segéd!$F$1:$G$7,2,FALSE)</f>
        <v>13.30-15.00</v>
      </c>
      <c r="BC544" t="s">
        <v>71</v>
      </c>
      <c r="BD544" t="s">
        <v>112</v>
      </c>
      <c r="BE544" t="s">
        <v>175</v>
      </c>
      <c r="BF544" s="19">
        <v>210</v>
      </c>
      <c r="BH544" s="2" t="s">
        <v>66</v>
      </c>
      <c r="BI544" s="30" t="s">
        <v>1978</v>
      </c>
      <c r="BJ544" s="2">
        <f t="shared" si="458"/>
        <v>7</v>
      </c>
      <c r="BK544" s="2">
        <f>IF(BF544="","",VLOOKUP(BC544,segéd!O:P,2,FALSE))</f>
        <v>7</v>
      </c>
      <c r="BL544" s="2" t="str">
        <f>IF(BG544="","",VLOOKUP(BC544,segéd!T:U,2,FALSE))</f>
        <v/>
      </c>
      <c r="BP544" s="19">
        <v>8</v>
      </c>
      <c r="BY544" s="2"/>
      <c r="CB544" s="2"/>
      <c r="CH544" s="2"/>
      <c r="CI544" s="2"/>
      <c r="CP544" s="2"/>
      <c r="CT544" s="2"/>
      <c r="CY544" s="2"/>
    </row>
    <row r="545" spans="1:106" x14ac:dyDescent="0.3">
      <c r="A545" t="str">
        <f t="shared" si="459"/>
        <v>3144</v>
      </c>
      <c r="B545" t="str">
        <f t="shared" si="460"/>
        <v xml:space="preserve">Irányítástechnika (dupla terem) (gépterem, web) </v>
      </c>
      <c r="C545" t="str">
        <f t="shared" si="410"/>
        <v>6033144</v>
      </c>
      <c r="D545" t="str">
        <f t="shared" si="411"/>
        <v>Irányítástechnika (dupla terem) (gépterem, web) 0</v>
      </c>
      <c r="E545" t="str">
        <f t="shared" si="412"/>
        <v>Szilágyi Zoltán3144</v>
      </c>
      <c r="F545" s="24" t="str">
        <f t="shared" si="413"/>
        <v>Irányítástechnika (dupla terem) (Tb. 603, gépterem, web)</v>
      </c>
      <c r="G545" t="str">
        <f t="shared" si="414"/>
        <v/>
      </c>
      <c r="H545" t="str">
        <f t="shared" si="415"/>
        <v/>
      </c>
      <c r="I545" t="str">
        <f t="shared" si="416"/>
        <v/>
      </c>
      <c r="J545" t="str">
        <f t="shared" si="417"/>
        <v/>
      </c>
      <c r="K545" t="str">
        <f t="shared" si="418"/>
        <v/>
      </c>
      <c r="L545" t="str">
        <f t="shared" si="419"/>
        <v/>
      </c>
      <c r="M545" t="str">
        <f t="shared" si="420"/>
        <v/>
      </c>
      <c r="N545" t="str">
        <f t="shared" si="421"/>
        <v/>
      </c>
      <c r="O545" t="str">
        <f t="shared" si="422"/>
        <v/>
      </c>
      <c r="P545" t="str">
        <f t="shared" si="423"/>
        <v/>
      </c>
      <c r="Q545" t="str">
        <f t="shared" si="424"/>
        <v/>
      </c>
      <c r="R545" t="str">
        <f t="shared" si="425"/>
        <v/>
      </c>
      <c r="S545" t="str">
        <f t="shared" si="426"/>
        <v/>
      </c>
      <c r="T545" t="str">
        <f t="shared" si="427"/>
        <v/>
      </c>
      <c r="U545" t="str">
        <f t="shared" si="428"/>
        <v/>
      </c>
      <c r="V545" t="str">
        <f t="shared" si="429"/>
        <v/>
      </c>
      <c r="W545" t="str">
        <f t="shared" si="430"/>
        <v/>
      </c>
      <c r="X545" t="str">
        <f t="shared" si="431"/>
        <v/>
      </c>
      <c r="Y545" t="str">
        <f t="shared" si="432"/>
        <v>Irányítástechnika (dupla terem) (, gépterem, web)</v>
      </c>
      <c r="Z545" t="str">
        <f t="shared" si="433"/>
        <v/>
      </c>
      <c r="AA545" t="str">
        <f t="shared" si="434"/>
        <v/>
      </c>
      <c r="AB545" t="str">
        <f t="shared" si="435"/>
        <v/>
      </c>
      <c r="AC545" t="str">
        <f t="shared" si="436"/>
        <v/>
      </c>
      <c r="AD545" t="str">
        <f t="shared" si="437"/>
        <v/>
      </c>
      <c r="AE545" t="str">
        <f t="shared" si="438"/>
        <v/>
      </c>
      <c r="AF545" t="str">
        <f t="shared" si="439"/>
        <v/>
      </c>
      <c r="AG545" t="str">
        <f t="shared" si="440"/>
        <v/>
      </c>
      <c r="AH545" t="str">
        <f t="shared" si="441"/>
        <v/>
      </c>
      <c r="AI545" t="str">
        <f t="shared" si="442"/>
        <v/>
      </c>
      <c r="AJ545" t="str">
        <f t="shared" si="443"/>
        <v/>
      </c>
      <c r="AK545" t="str">
        <f t="shared" si="444"/>
        <v/>
      </c>
      <c r="AL545" t="str">
        <f t="shared" si="445"/>
        <v/>
      </c>
      <c r="AM545" t="str">
        <f t="shared" si="446"/>
        <v/>
      </c>
      <c r="AN545" t="str">
        <f t="shared" si="447"/>
        <v/>
      </c>
      <c r="AO545" t="str">
        <f t="shared" si="448"/>
        <v/>
      </c>
      <c r="AP545" t="str">
        <f t="shared" si="449"/>
        <v/>
      </c>
      <c r="AQ545" t="str">
        <f t="shared" si="450"/>
        <v/>
      </c>
      <c r="AR545" t="str">
        <f t="shared" si="451"/>
        <v/>
      </c>
      <c r="AS545" t="str">
        <f t="shared" si="452"/>
        <v/>
      </c>
      <c r="AT545" t="str">
        <f t="shared" si="453"/>
        <v/>
      </c>
      <c r="AU545" t="str">
        <f t="shared" si="454"/>
        <v/>
      </c>
      <c r="AV545" t="str">
        <f t="shared" si="455"/>
        <v/>
      </c>
      <c r="AW545" t="str">
        <f t="shared" si="456"/>
        <v/>
      </c>
      <c r="AX545" t="str">
        <f t="shared" si="457"/>
        <v>Irányítástechnika (dupla terem) (603, gépterem, web)</v>
      </c>
      <c r="AY545" s="2">
        <v>314</v>
      </c>
      <c r="AZ545" s="2">
        <v>4</v>
      </c>
      <c r="BA545" s="18">
        <f>VLOOKUP(AY545,segéd!$F$9:$G$38,2,FALSE)</f>
        <v>46095</v>
      </c>
      <c r="BB545" s="2" t="str">
        <f>VLOOKUP(AZ545,segéd!$F$1:$G$7,2,FALSE)</f>
        <v>13.30-15.00</v>
      </c>
      <c r="BC545" t="s">
        <v>469</v>
      </c>
      <c r="BD545" t="s">
        <v>179</v>
      </c>
      <c r="BE545" t="s">
        <v>164</v>
      </c>
      <c r="BG545" s="2">
        <v>603</v>
      </c>
      <c r="BH545" s="2" t="s">
        <v>220</v>
      </c>
      <c r="BI545" s="30" t="s">
        <v>1949</v>
      </c>
      <c r="BJ545" s="2">
        <f t="shared" si="458"/>
        <v>0</v>
      </c>
      <c r="BK545" s="2" t="str">
        <f>IF(BF545="","",VLOOKUP(BC545,segéd!O:P,2,FALSE))</f>
        <v/>
      </c>
      <c r="BL545" s="2">
        <f>IF(BG545="","",VLOOKUP(BC545,segéd!T:U,2,FALSE))</f>
        <v>0</v>
      </c>
      <c r="BM545" s="2"/>
      <c r="BN545" s="2"/>
      <c r="BO545" s="2"/>
      <c r="BP545" s="2"/>
      <c r="BQ545" s="2"/>
      <c r="BR545" s="2"/>
      <c r="BS545" s="2"/>
      <c r="BT545" s="2"/>
      <c r="BU545" s="2"/>
      <c r="BZ545" s="2"/>
      <c r="CA545" s="2"/>
      <c r="CD545" s="2"/>
      <c r="CE545" s="2"/>
      <c r="CF545" s="19"/>
      <c r="CG545" s="2"/>
      <c r="CJ545" s="2"/>
      <c r="CP545" s="2"/>
      <c r="CQ545" s="2"/>
      <c r="CR545" s="2"/>
      <c r="CS545" s="2"/>
      <c r="CU545" s="2"/>
      <c r="CV545" s="2"/>
      <c r="DA545" s="19"/>
    </row>
    <row r="546" spans="1:106" x14ac:dyDescent="0.3">
      <c r="A546" t="str">
        <f t="shared" si="459"/>
        <v>3144</v>
      </c>
      <c r="B546" t="str">
        <f t="shared" si="460"/>
        <v xml:space="preserve">Irányítástechnika, mikrovezérlők (gépterem, web) </v>
      </c>
      <c r="C546" t="str">
        <f t="shared" si="410"/>
        <v>6043144</v>
      </c>
      <c r="D546" t="str">
        <f t="shared" si="411"/>
        <v>Irányítástechnika, mikrovezérlők (gépterem, web) 46</v>
      </c>
      <c r="E546" t="str">
        <f t="shared" si="412"/>
        <v>Szilágyi Zoltán3144</v>
      </c>
      <c r="F546" s="24" t="str">
        <f t="shared" si="413"/>
        <v>Irányítástechnika, mikrovezérlők (Tb. 604, gépterem, web)</v>
      </c>
      <c r="G546" t="str">
        <f t="shared" si="414"/>
        <v/>
      </c>
      <c r="H546" t="str">
        <f t="shared" si="415"/>
        <v/>
      </c>
      <c r="I546" t="str">
        <f t="shared" si="416"/>
        <v/>
      </c>
      <c r="J546" t="str">
        <f t="shared" si="417"/>
        <v/>
      </c>
      <c r="K546" t="str">
        <f t="shared" si="418"/>
        <v/>
      </c>
      <c r="L546" t="str">
        <f t="shared" si="419"/>
        <v/>
      </c>
      <c r="M546" t="str">
        <f t="shared" si="420"/>
        <v/>
      </c>
      <c r="N546" t="str">
        <f t="shared" si="421"/>
        <v/>
      </c>
      <c r="O546" t="str">
        <f t="shared" si="422"/>
        <v/>
      </c>
      <c r="P546" t="str">
        <f t="shared" si="423"/>
        <v/>
      </c>
      <c r="Q546" t="str">
        <f t="shared" si="424"/>
        <v/>
      </c>
      <c r="R546" t="str">
        <f t="shared" si="425"/>
        <v/>
      </c>
      <c r="S546" t="str">
        <f t="shared" si="426"/>
        <v/>
      </c>
      <c r="T546" t="str">
        <f t="shared" si="427"/>
        <v/>
      </c>
      <c r="U546" t="str">
        <f t="shared" si="428"/>
        <v/>
      </c>
      <c r="V546" t="str">
        <f t="shared" si="429"/>
        <v/>
      </c>
      <c r="W546" t="str">
        <f t="shared" si="430"/>
        <v/>
      </c>
      <c r="X546" t="str">
        <f t="shared" si="431"/>
        <v/>
      </c>
      <c r="Y546" t="str">
        <f t="shared" si="432"/>
        <v>Irányítástechnika, mikrovezérlők (, gépterem, web)</v>
      </c>
      <c r="Z546" t="str">
        <f t="shared" si="433"/>
        <v/>
      </c>
      <c r="AA546" t="str">
        <f t="shared" si="434"/>
        <v/>
      </c>
      <c r="AB546" t="str">
        <f t="shared" si="435"/>
        <v/>
      </c>
      <c r="AC546" t="str">
        <f t="shared" si="436"/>
        <v/>
      </c>
      <c r="AD546" t="str">
        <f t="shared" si="437"/>
        <v/>
      </c>
      <c r="AE546" t="str">
        <f t="shared" si="438"/>
        <v/>
      </c>
      <c r="AF546" t="str">
        <f t="shared" si="439"/>
        <v/>
      </c>
      <c r="AG546" t="str">
        <f t="shared" si="440"/>
        <v/>
      </c>
      <c r="AH546" t="str">
        <f t="shared" si="441"/>
        <v/>
      </c>
      <c r="AI546" t="str">
        <f t="shared" si="442"/>
        <v/>
      </c>
      <c r="AJ546" t="str">
        <f t="shared" si="443"/>
        <v/>
      </c>
      <c r="AK546" t="str">
        <f t="shared" si="444"/>
        <v/>
      </c>
      <c r="AL546" t="str">
        <f t="shared" si="445"/>
        <v>3144</v>
      </c>
      <c r="AM546" t="str">
        <f t="shared" si="446"/>
        <v/>
      </c>
      <c r="AN546" t="str">
        <f t="shared" si="447"/>
        <v/>
      </c>
      <c r="AO546" t="str">
        <f t="shared" si="448"/>
        <v/>
      </c>
      <c r="AP546" t="str">
        <f t="shared" si="449"/>
        <v/>
      </c>
      <c r="AQ546" t="str">
        <f t="shared" si="450"/>
        <v/>
      </c>
      <c r="AR546" t="str">
        <f t="shared" si="451"/>
        <v/>
      </c>
      <c r="AS546" t="str">
        <f t="shared" si="452"/>
        <v/>
      </c>
      <c r="AT546" t="str">
        <f t="shared" si="453"/>
        <v/>
      </c>
      <c r="AU546" t="str">
        <f t="shared" si="454"/>
        <v/>
      </c>
      <c r="AV546" t="str">
        <f t="shared" si="455"/>
        <v/>
      </c>
      <c r="AW546" t="str">
        <f t="shared" si="456"/>
        <v/>
      </c>
      <c r="AX546" t="str">
        <f t="shared" si="457"/>
        <v>Irányítástechnika, mikrovezérlők (604, gépterem, web)</v>
      </c>
      <c r="AY546" s="2">
        <v>314</v>
      </c>
      <c r="AZ546" s="2">
        <v>4</v>
      </c>
      <c r="BA546" s="18">
        <f>VLOOKUP(AY546,segéd!$F$9:$G$38,2,FALSE)</f>
        <v>46095</v>
      </c>
      <c r="BB546" s="2" t="str">
        <f>VLOOKUP(AZ546,segéd!$F$1:$G$7,2,FALSE)</f>
        <v>13.30-15.00</v>
      </c>
      <c r="BC546" t="s">
        <v>127</v>
      </c>
      <c r="BD546" t="s">
        <v>179</v>
      </c>
      <c r="BE546" t="s">
        <v>164</v>
      </c>
      <c r="BG546" s="2">
        <v>604</v>
      </c>
      <c r="BH546" s="2" t="s">
        <v>220</v>
      </c>
      <c r="BI546" s="30" t="s">
        <v>1949</v>
      </c>
      <c r="BJ546" s="2">
        <f t="shared" si="458"/>
        <v>46</v>
      </c>
      <c r="BK546" s="2" t="str">
        <f>IF(BF546="","",VLOOKUP(BC546,segéd!O:P,2,FALSE))</f>
        <v/>
      </c>
      <c r="BL546" s="2">
        <f>IF(BG546="","",VLOOKUP(BC546,segéd!T:U,2,FALSE))</f>
        <v>46</v>
      </c>
      <c r="BM546" s="2"/>
      <c r="BN546" s="2"/>
      <c r="BO546" s="2"/>
      <c r="BP546" s="2"/>
      <c r="BQ546" s="2"/>
      <c r="BR546" s="2"/>
      <c r="BS546" s="2"/>
      <c r="BT546" s="2"/>
      <c r="BU546" s="2"/>
      <c r="BZ546" s="2"/>
      <c r="CA546" s="2"/>
      <c r="CD546" s="2"/>
      <c r="CE546" s="2"/>
      <c r="CF546" s="19"/>
      <c r="CG546" s="2"/>
      <c r="CJ546" s="2"/>
      <c r="CP546" s="2"/>
      <c r="CQ546" s="2">
        <v>59</v>
      </c>
      <c r="CR546" s="2"/>
      <c r="CS546" s="2"/>
      <c r="CU546" s="2"/>
      <c r="CV546" s="2"/>
      <c r="DA546" s="19"/>
    </row>
    <row r="547" spans="1:106" x14ac:dyDescent="0.3">
      <c r="A547" t="str">
        <f t="shared" si="459"/>
        <v>2143144</v>
      </c>
      <c r="B547" t="str">
        <f t="shared" si="460"/>
        <v>Készletgazdálkodás terv. és elemz. (Bp.-ről web) 3</v>
      </c>
      <c r="C547" t="str">
        <f t="shared" si="410"/>
        <v>4023144</v>
      </c>
      <c r="D547" t="str">
        <f t="shared" si="411"/>
        <v>Készletgazdálkodás terv. és elemz. (Bp.-ről web) 6</v>
      </c>
      <c r="E547" t="str">
        <f t="shared" si="412"/>
        <v>Mészáros Sándor3144</v>
      </c>
      <c r="F547" s="24" t="str">
        <f t="shared" si="413"/>
        <v>Készletgazdálkodás terv. és elemz. (Bp. 214, Bp.-ről web)</v>
      </c>
      <c r="G547" t="str">
        <f t="shared" si="414"/>
        <v/>
      </c>
      <c r="H547" t="str">
        <f t="shared" si="415"/>
        <v/>
      </c>
      <c r="I547" t="str">
        <f t="shared" si="416"/>
        <v/>
      </c>
      <c r="J547" t="str">
        <f t="shared" si="417"/>
        <v/>
      </c>
      <c r="K547" t="str">
        <f t="shared" si="418"/>
        <v/>
      </c>
      <c r="L547" t="str">
        <f t="shared" si="419"/>
        <v/>
      </c>
      <c r="M547" t="str">
        <f t="shared" si="420"/>
        <v/>
      </c>
      <c r="N547" t="str">
        <f t="shared" si="421"/>
        <v/>
      </c>
      <c r="O547" t="str">
        <f t="shared" si="422"/>
        <v/>
      </c>
      <c r="P547" t="str">
        <f t="shared" si="423"/>
        <v/>
      </c>
      <c r="Q547" t="str">
        <f t="shared" si="424"/>
        <v/>
      </c>
      <c r="R547" t="str">
        <f t="shared" si="425"/>
        <v/>
      </c>
      <c r="S547" t="str">
        <f t="shared" si="426"/>
        <v/>
      </c>
      <c r="T547" t="str">
        <f t="shared" si="427"/>
        <v/>
      </c>
      <c r="U547" t="str">
        <f t="shared" si="428"/>
        <v/>
      </c>
      <c r="V547" t="str">
        <f t="shared" si="429"/>
        <v>3144</v>
      </c>
      <c r="W547" t="str">
        <f t="shared" si="430"/>
        <v/>
      </c>
      <c r="X547" t="str">
        <f t="shared" si="431"/>
        <v/>
      </c>
      <c r="Y547" t="str">
        <f t="shared" si="432"/>
        <v>Készletgazdálkodás terv. és elemz. (214, Bp.-ről web)</v>
      </c>
      <c r="Z547" t="str">
        <f t="shared" si="433"/>
        <v/>
      </c>
      <c r="AA547" t="str">
        <f t="shared" si="434"/>
        <v/>
      </c>
      <c r="AB547" t="str">
        <f t="shared" si="435"/>
        <v/>
      </c>
      <c r="AC547" t="str">
        <f t="shared" si="436"/>
        <v/>
      </c>
      <c r="AD547" t="str">
        <f t="shared" si="437"/>
        <v/>
      </c>
      <c r="AE547" t="str">
        <f t="shared" si="438"/>
        <v/>
      </c>
      <c r="AF547" t="str">
        <f t="shared" si="439"/>
        <v/>
      </c>
      <c r="AG547" t="str">
        <f t="shared" si="440"/>
        <v/>
      </c>
      <c r="AH547" t="str">
        <f t="shared" si="441"/>
        <v/>
      </c>
      <c r="AI547" t="str">
        <f t="shared" si="442"/>
        <v/>
      </c>
      <c r="AJ547" t="str">
        <f t="shared" si="443"/>
        <v/>
      </c>
      <c r="AK547" t="str">
        <f t="shared" si="444"/>
        <v/>
      </c>
      <c r="AL547" t="str">
        <f t="shared" si="445"/>
        <v/>
      </c>
      <c r="AM547" t="str">
        <f t="shared" si="446"/>
        <v/>
      </c>
      <c r="AN547" t="str">
        <f t="shared" si="447"/>
        <v/>
      </c>
      <c r="AO547" t="str">
        <f t="shared" si="448"/>
        <v>3144</v>
      </c>
      <c r="AP547" t="str">
        <f t="shared" si="449"/>
        <v/>
      </c>
      <c r="AQ547" t="str">
        <f t="shared" si="450"/>
        <v/>
      </c>
      <c r="AR547" t="str">
        <f t="shared" si="451"/>
        <v/>
      </c>
      <c r="AS547" t="str">
        <f t="shared" si="452"/>
        <v/>
      </c>
      <c r="AT547" t="str">
        <f t="shared" si="453"/>
        <v/>
      </c>
      <c r="AU547" t="str">
        <f t="shared" si="454"/>
        <v/>
      </c>
      <c r="AV547" t="str">
        <f t="shared" si="455"/>
        <v/>
      </c>
      <c r="AW547" t="str">
        <f t="shared" si="456"/>
        <v/>
      </c>
      <c r="AX547" t="str">
        <f t="shared" si="457"/>
        <v>Készletgazdálkodás terv. és elemz. (402, Bp.-ről web)</v>
      </c>
      <c r="AY547" s="2">
        <v>314</v>
      </c>
      <c r="AZ547" s="2">
        <v>4</v>
      </c>
      <c r="BA547" s="18">
        <f>VLOOKUP(AY547,segéd!$F$9:$G$38,2,FALSE)</f>
        <v>46095</v>
      </c>
      <c r="BB547" s="2" t="str">
        <f>VLOOKUP(AZ547,segéd!$F$1:$G$7,2,FALSE)</f>
        <v>13.30-15.00</v>
      </c>
      <c r="BC547" t="s">
        <v>254</v>
      </c>
      <c r="BD547" t="s">
        <v>435</v>
      </c>
      <c r="BE547" t="s">
        <v>167</v>
      </c>
      <c r="BF547" s="19">
        <v>214</v>
      </c>
      <c r="BG547" s="2">
        <v>402</v>
      </c>
      <c r="BH547" s="19" t="s">
        <v>75</v>
      </c>
      <c r="BI547" s="30" t="s">
        <v>1971</v>
      </c>
      <c r="BJ547" s="2">
        <f t="shared" si="458"/>
        <v>9</v>
      </c>
      <c r="BK547" s="2">
        <f>IF(BF547="","",VLOOKUP(BC547,segéd!O:P,2,FALSE))</f>
        <v>3</v>
      </c>
      <c r="BL547" s="2">
        <f>IF(BG547="","",VLOOKUP(BC547,segéd!T:U,2,FALSE))</f>
        <v>6</v>
      </c>
      <c r="BP547" s="2"/>
      <c r="BQ547" s="2"/>
      <c r="BR547" s="2"/>
      <c r="BY547" s="2"/>
      <c r="CB547" s="2">
        <v>5</v>
      </c>
      <c r="CC547" s="2"/>
      <c r="CH547" s="2"/>
      <c r="CP547" s="2"/>
      <c r="CT547" s="2">
        <v>6</v>
      </c>
      <c r="CU547" s="2"/>
      <c r="CX547" s="19"/>
      <c r="CY547" s="2"/>
      <c r="CZ547" s="19"/>
    </row>
    <row r="548" spans="1:106" x14ac:dyDescent="0.3">
      <c r="A548" t="str">
        <f t="shared" si="459"/>
        <v>2053144</v>
      </c>
      <c r="B548" t="str">
        <f t="shared" si="460"/>
        <v>KKV-k finanszírozása (Tb.-ről web) 13</v>
      </c>
      <c r="C548" t="str">
        <f t="shared" si="410"/>
        <v>2163144</v>
      </c>
      <c r="D548" t="str">
        <f t="shared" si="411"/>
        <v>KKV-k finanszírozása (Tb.-ről web) 20</v>
      </c>
      <c r="E548" t="str">
        <f t="shared" si="412"/>
        <v>Némethné Gál Andrea3144</v>
      </c>
      <c r="F548" s="24" t="str">
        <f t="shared" si="413"/>
        <v>KKV-k finanszírozása (Tb. 216, Tb.-ről web)</v>
      </c>
      <c r="G548" t="str">
        <f t="shared" si="414"/>
        <v/>
      </c>
      <c r="H548" t="str">
        <f t="shared" si="415"/>
        <v/>
      </c>
      <c r="I548" t="str">
        <f t="shared" si="416"/>
        <v/>
      </c>
      <c r="J548" t="str">
        <f t="shared" si="417"/>
        <v/>
      </c>
      <c r="K548" t="str">
        <f t="shared" si="418"/>
        <v/>
      </c>
      <c r="L548" t="str">
        <f t="shared" si="419"/>
        <v/>
      </c>
      <c r="M548" t="str">
        <f t="shared" si="420"/>
        <v/>
      </c>
      <c r="N548" t="str">
        <f t="shared" si="421"/>
        <v/>
      </c>
      <c r="O548" t="str">
        <f t="shared" si="422"/>
        <v/>
      </c>
      <c r="P548" t="str">
        <f t="shared" si="423"/>
        <v/>
      </c>
      <c r="Q548" t="str">
        <f t="shared" si="424"/>
        <v/>
      </c>
      <c r="R548" t="str">
        <f t="shared" si="425"/>
        <v/>
      </c>
      <c r="S548" t="str">
        <f t="shared" si="426"/>
        <v/>
      </c>
      <c r="T548" t="str">
        <f t="shared" si="427"/>
        <v>3144</v>
      </c>
      <c r="U548" t="str">
        <f t="shared" si="428"/>
        <v/>
      </c>
      <c r="V548" t="str">
        <f t="shared" si="429"/>
        <v/>
      </c>
      <c r="W548" t="str">
        <f t="shared" si="430"/>
        <v/>
      </c>
      <c r="X548" t="str">
        <f t="shared" si="431"/>
        <v/>
      </c>
      <c r="Y548" t="str">
        <f t="shared" si="432"/>
        <v>KKV-k finanszírozása (205, Tb.-ről web)</v>
      </c>
      <c r="Z548" t="str">
        <f t="shared" si="433"/>
        <v/>
      </c>
      <c r="AA548" t="str">
        <f t="shared" si="434"/>
        <v/>
      </c>
      <c r="AB548" t="str">
        <f t="shared" si="435"/>
        <v/>
      </c>
      <c r="AC548" t="str">
        <f t="shared" si="436"/>
        <v/>
      </c>
      <c r="AD548" t="str">
        <f t="shared" si="437"/>
        <v/>
      </c>
      <c r="AE548" t="str">
        <f t="shared" si="438"/>
        <v/>
      </c>
      <c r="AF548" t="str">
        <f t="shared" si="439"/>
        <v/>
      </c>
      <c r="AG548" t="str">
        <f t="shared" si="440"/>
        <v/>
      </c>
      <c r="AH548" t="str">
        <f t="shared" si="441"/>
        <v/>
      </c>
      <c r="AI548" t="str">
        <f t="shared" si="442"/>
        <v/>
      </c>
      <c r="AJ548" t="str">
        <f t="shared" si="443"/>
        <v/>
      </c>
      <c r="AK548" t="str">
        <f t="shared" si="444"/>
        <v/>
      </c>
      <c r="AL548" t="str">
        <f t="shared" si="445"/>
        <v/>
      </c>
      <c r="AM548" t="str">
        <f t="shared" si="446"/>
        <v>3144</v>
      </c>
      <c r="AN548" t="str">
        <f t="shared" si="447"/>
        <v/>
      </c>
      <c r="AO548" t="str">
        <f t="shared" si="448"/>
        <v/>
      </c>
      <c r="AP548" t="str">
        <f t="shared" si="449"/>
        <v/>
      </c>
      <c r="AQ548" t="str">
        <f t="shared" si="450"/>
        <v/>
      </c>
      <c r="AR548" t="str">
        <f t="shared" si="451"/>
        <v/>
      </c>
      <c r="AS548" t="str">
        <f t="shared" si="452"/>
        <v/>
      </c>
      <c r="AT548" t="str">
        <f t="shared" si="453"/>
        <v/>
      </c>
      <c r="AU548" t="str">
        <f t="shared" si="454"/>
        <v/>
      </c>
      <c r="AV548" t="str">
        <f t="shared" si="455"/>
        <v/>
      </c>
      <c r="AW548" t="str">
        <f t="shared" si="456"/>
        <v/>
      </c>
      <c r="AX548" t="str">
        <f t="shared" si="457"/>
        <v>KKV-k finanszírozása (216, Tb.-ről web)</v>
      </c>
      <c r="AY548" s="2">
        <v>314</v>
      </c>
      <c r="AZ548" s="2">
        <v>4</v>
      </c>
      <c r="BA548" s="18">
        <f>VLOOKUP(AY548,segéd!$F$9:$G$38,2,FALSE)</f>
        <v>46095</v>
      </c>
      <c r="BB548" s="2" t="str">
        <f>VLOOKUP(AZ548,segéd!$F$1:$G$7,2,FALSE)</f>
        <v>13.30-15.00</v>
      </c>
      <c r="BC548" t="s">
        <v>114</v>
      </c>
      <c r="BD548" t="s">
        <v>28</v>
      </c>
      <c r="BE548" t="s">
        <v>167</v>
      </c>
      <c r="BF548" s="19">
        <v>205</v>
      </c>
      <c r="BG548" s="2">
        <v>216</v>
      </c>
      <c r="BH548" s="19" t="s">
        <v>76</v>
      </c>
      <c r="BI548" s="30" t="s">
        <v>1994</v>
      </c>
      <c r="BJ548" s="2">
        <f t="shared" si="458"/>
        <v>33</v>
      </c>
      <c r="BK548" s="2">
        <f>IF(BF548="","",VLOOKUP(BC548,segéd!O:P,2,FALSE))</f>
        <v>13</v>
      </c>
      <c r="BL548" s="2">
        <f>IF(BG548="","",VLOOKUP(BC548,segéd!T:U,2,FALSE))</f>
        <v>20</v>
      </c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>
        <v>12</v>
      </c>
      <c r="CA548" s="2"/>
      <c r="CB548" s="2"/>
      <c r="CC548" s="2"/>
      <c r="CD548" s="2"/>
      <c r="CH548" s="2"/>
      <c r="CI548" s="2"/>
      <c r="CJ548" s="2"/>
      <c r="CK548" s="2"/>
      <c r="CL548" s="2"/>
      <c r="CM548" s="2"/>
      <c r="CN548" s="2"/>
      <c r="CO548" s="2"/>
      <c r="CP548" s="2"/>
      <c r="CR548" s="2">
        <v>21</v>
      </c>
      <c r="CS548" s="2"/>
      <c r="CT548" s="2"/>
      <c r="CU548" s="2"/>
      <c r="CV548" s="2"/>
      <c r="CY548" s="2"/>
    </row>
    <row r="549" spans="1:106" x14ac:dyDescent="0.3">
      <c r="A549" t="str">
        <f t="shared" si="459"/>
        <v>3144</v>
      </c>
      <c r="B549" t="str">
        <f t="shared" si="460"/>
        <v xml:space="preserve">Közgazdaságtan II. (web) </v>
      </c>
      <c r="C549" t="str">
        <f t="shared" si="410"/>
        <v>5013144</v>
      </c>
      <c r="D549" t="str">
        <f t="shared" si="411"/>
        <v>Közgazdaságtan II. (web) 95</v>
      </c>
      <c r="E549" t="str">
        <f t="shared" si="412"/>
        <v>Barócsi Zoltán3144</v>
      </c>
      <c r="F549" s="24" t="str">
        <f t="shared" si="413"/>
        <v>Közgazdaságtan II. (Tb. 501, web)</v>
      </c>
      <c r="G549" t="str">
        <f t="shared" si="414"/>
        <v/>
      </c>
      <c r="H549" t="str">
        <f t="shared" si="415"/>
        <v/>
      </c>
      <c r="I549" t="str">
        <f t="shared" si="416"/>
        <v/>
      </c>
      <c r="J549" t="str">
        <f t="shared" si="417"/>
        <v/>
      </c>
      <c r="K549" t="str">
        <f t="shared" si="418"/>
        <v/>
      </c>
      <c r="L549" t="str">
        <f t="shared" si="419"/>
        <v/>
      </c>
      <c r="M549" t="str">
        <f t="shared" si="420"/>
        <v/>
      </c>
      <c r="N549" t="str">
        <f t="shared" si="421"/>
        <v/>
      </c>
      <c r="O549" t="str">
        <f t="shared" si="422"/>
        <v/>
      </c>
      <c r="P549" t="str">
        <f t="shared" si="423"/>
        <v/>
      </c>
      <c r="Q549" t="str">
        <f t="shared" si="424"/>
        <v/>
      </c>
      <c r="R549" t="str">
        <f t="shared" si="425"/>
        <v/>
      </c>
      <c r="S549" t="str">
        <f t="shared" si="426"/>
        <v/>
      </c>
      <c r="T549" t="str">
        <f t="shared" si="427"/>
        <v/>
      </c>
      <c r="U549" t="str">
        <f t="shared" si="428"/>
        <v/>
      </c>
      <c r="V549" t="str">
        <f t="shared" si="429"/>
        <v/>
      </c>
      <c r="W549" t="str">
        <f t="shared" si="430"/>
        <v/>
      </c>
      <c r="X549" t="str">
        <f t="shared" si="431"/>
        <v/>
      </c>
      <c r="Y549" t="str">
        <f t="shared" si="432"/>
        <v>Közgazdaságtan II. (, web)</v>
      </c>
      <c r="Z549" t="str">
        <f t="shared" si="433"/>
        <v>3144</v>
      </c>
      <c r="AA549" t="str">
        <f t="shared" si="434"/>
        <v/>
      </c>
      <c r="AB549" t="str">
        <f t="shared" si="435"/>
        <v>3144</v>
      </c>
      <c r="AC549" t="str">
        <f t="shared" si="436"/>
        <v/>
      </c>
      <c r="AD549" t="str">
        <f t="shared" si="437"/>
        <v/>
      </c>
      <c r="AE549" t="str">
        <f t="shared" si="438"/>
        <v/>
      </c>
      <c r="AF549" t="str">
        <f t="shared" si="439"/>
        <v/>
      </c>
      <c r="AG549" t="str">
        <f t="shared" si="440"/>
        <v/>
      </c>
      <c r="AH549" t="str">
        <f t="shared" si="441"/>
        <v/>
      </c>
      <c r="AI549" t="str">
        <f t="shared" si="442"/>
        <v/>
      </c>
      <c r="AJ549" t="str">
        <f t="shared" si="443"/>
        <v/>
      </c>
      <c r="AK549" t="str">
        <f t="shared" si="444"/>
        <v/>
      </c>
      <c r="AL549" t="str">
        <f t="shared" si="445"/>
        <v/>
      </c>
      <c r="AM549" t="str">
        <f t="shared" si="446"/>
        <v/>
      </c>
      <c r="AN549" t="str">
        <f t="shared" si="447"/>
        <v/>
      </c>
      <c r="AO549" t="str">
        <f t="shared" si="448"/>
        <v/>
      </c>
      <c r="AP549" t="str">
        <f t="shared" si="449"/>
        <v/>
      </c>
      <c r="AQ549" t="str">
        <f t="shared" si="450"/>
        <v/>
      </c>
      <c r="AR549" t="str">
        <f t="shared" si="451"/>
        <v/>
      </c>
      <c r="AS549" t="str">
        <f t="shared" si="452"/>
        <v/>
      </c>
      <c r="AT549" t="str">
        <f t="shared" si="453"/>
        <v/>
      </c>
      <c r="AU549" t="str">
        <f t="shared" si="454"/>
        <v/>
      </c>
      <c r="AV549" t="str">
        <f t="shared" si="455"/>
        <v/>
      </c>
      <c r="AW549" t="str">
        <f t="shared" si="456"/>
        <v/>
      </c>
      <c r="AX549" t="str">
        <f t="shared" si="457"/>
        <v>Közgazdaságtan II. (501, web)</v>
      </c>
      <c r="AY549" s="2">
        <v>314</v>
      </c>
      <c r="AZ549" s="2">
        <v>4</v>
      </c>
      <c r="BA549" s="18">
        <f>VLOOKUP(AY549,segéd!$F$9:$G$38,2,FALSE)</f>
        <v>46095</v>
      </c>
      <c r="BB549" s="2" t="str">
        <f>VLOOKUP(AZ549,segéd!$F$1:$G$7,2,FALSE)</f>
        <v>13.30-15.00</v>
      </c>
      <c r="BC549" t="s">
        <v>32</v>
      </c>
      <c r="BD549" s="20" t="s">
        <v>29</v>
      </c>
      <c r="BE549" t="s">
        <v>164</v>
      </c>
      <c r="BG549" s="2">
        <v>501</v>
      </c>
      <c r="BH549" s="2" t="s">
        <v>66</v>
      </c>
      <c r="BI549" s="30" t="s">
        <v>2001</v>
      </c>
      <c r="BJ549" s="2">
        <f t="shared" si="458"/>
        <v>95</v>
      </c>
      <c r="BK549" s="2" t="str">
        <f>IF(BF549="","",VLOOKUP(BC549,segéd!O:P,2,FALSE))</f>
        <v/>
      </c>
      <c r="BL549" s="2">
        <f>IF(BG549="","",VLOOKUP(BC549,segéd!T:U,2,FALSE))</f>
        <v>95</v>
      </c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>
        <v>74</v>
      </c>
      <c r="CG549" s="2">
        <v>59</v>
      </c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Y549" s="2"/>
    </row>
    <row r="550" spans="1:106" x14ac:dyDescent="0.3">
      <c r="A550" t="str">
        <f t="shared" si="459"/>
        <v>3144</v>
      </c>
      <c r="B550" t="str">
        <f t="shared" si="460"/>
        <v xml:space="preserve">Minőségmenedzsment II. (web) </v>
      </c>
      <c r="C550" t="str">
        <f t="shared" si="410"/>
        <v>4033144</v>
      </c>
      <c r="D550" t="str">
        <f t="shared" si="411"/>
        <v>Minőségmenedzsment II. (web) 10</v>
      </c>
      <c r="E550" t="str">
        <f t="shared" si="412"/>
        <v>Szamosi Barna3144</v>
      </c>
      <c r="F550" s="24" t="str">
        <f t="shared" si="413"/>
        <v>Minőségmenedzsment II. (Tb. 403, web)</v>
      </c>
      <c r="G550" t="str">
        <f t="shared" si="414"/>
        <v/>
      </c>
      <c r="H550" t="str">
        <f t="shared" si="415"/>
        <v/>
      </c>
      <c r="I550" t="str">
        <f t="shared" si="416"/>
        <v/>
      </c>
      <c r="J550" t="str">
        <f t="shared" si="417"/>
        <v/>
      </c>
      <c r="K550" t="str">
        <f t="shared" si="418"/>
        <v/>
      </c>
      <c r="L550" t="str">
        <f t="shared" si="419"/>
        <v/>
      </c>
      <c r="M550" t="str">
        <f t="shared" si="420"/>
        <v/>
      </c>
      <c r="N550" t="str">
        <f t="shared" si="421"/>
        <v/>
      </c>
      <c r="O550" t="str">
        <f t="shared" si="422"/>
        <v/>
      </c>
      <c r="P550" t="str">
        <f t="shared" si="423"/>
        <v/>
      </c>
      <c r="Q550" t="str">
        <f t="shared" si="424"/>
        <v/>
      </c>
      <c r="R550" t="str">
        <f t="shared" si="425"/>
        <v/>
      </c>
      <c r="S550" t="str">
        <f t="shared" si="426"/>
        <v/>
      </c>
      <c r="T550" t="str">
        <f t="shared" si="427"/>
        <v/>
      </c>
      <c r="U550" t="str">
        <f t="shared" si="428"/>
        <v/>
      </c>
      <c r="V550" t="str">
        <f t="shared" si="429"/>
        <v/>
      </c>
      <c r="W550" t="str">
        <f t="shared" si="430"/>
        <v/>
      </c>
      <c r="X550" t="str">
        <f t="shared" si="431"/>
        <v/>
      </c>
      <c r="Y550" t="str">
        <f t="shared" si="432"/>
        <v>Minőségmenedzsment II. (, web)</v>
      </c>
      <c r="Z550" t="str">
        <f t="shared" si="433"/>
        <v/>
      </c>
      <c r="AA550" t="str">
        <f t="shared" si="434"/>
        <v/>
      </c>
      <c r="AB550" t="str">
        <f t="shared" si="435"/>
        <v/>
      </c>
      <c r="AC550" t="str">
        <f t="shared" si="436"/>
        <v/>
      </c>
      <c r="AD550" t="str">
        <f t="shared" si="437"/>
        <v/>
      </c>
      <c r="AE550" t="str">
        <f t="shared" si="438"/>
        <v/>
      </c>
      <c r="AF550" t="str">
        <f t="shared" si="439"/>
        <v/>
      </c>
      <c r="AG550" t="str">
        <f t="shared" si="440"/>
        <v/>
      </c>
      <c r="AH550" t="str">
        <f t="shared" si="441"/>
        <v/>
      </c>
      <c r="AI550" t="str">
        <f t="shared" si="442"/>
        <v/>
      </c>
      <c r="AJ550" t="str">
        <f t="shared" si="443"/>
        <v/>
      </c>
      <c r="AK550" t="str">
        <f t="shared" si="444"/>
        <v/>
      </c>
      <c r="AL550" t="str">
        <f t="shared" si="445"/>
        <v/>
      </c>
      <c r="AM550" t="str">
        <f t="shared" si="446"/>
        <v/>
      </c>
      <c r="AN550" t="str">
        <f t="shared" si="447"/>
        <v/>
      </c>
      <c r="AO550" t="str">
        <f t="shared" si="448"/>
        <v/>
      </c>
      <c r="AP550" t="str">
        <f t="shared" si="449"/>
        <v/>
      </c>
      <c r="AQ550" t="str">
        <f t="shared" si="450"/>
        <v/>
      </c>
      <c r="AR550" t="str">
        <f t="shared" si="451"/>
        <v/>
      </c>
      <c r="AS550" t="str">
        <f t="shared" si="452"/>
        <v/>
      </c>
      <c r="AT550" t="str">
        <f t="shared" si="453"/>
        <v>3144</v>
      </c>
      <c r="AU550" t="str">
        <f t="shared" si="454"/>
        <v/>
      </c>
      <c r="AV550" t="str">
        <f t="shared" si="455"/>
        <v/>
      </c>
      <c r="AW550" t="str">
        <f t="shared" si="456"/>
        <v/>
      </c>
      <c r="AX550" t="str">
        <f t="shared" si="457"/>
        <v>Minőségmenedzsment II. (403, web)</v>
      </c>
      <c r="AY550" s="2">
        <v>314</v>
      </c>
      <c r="AZ550" s="2">
        <v>4</v>
      </c>
      <c r="BA550" s="18">
        <f>VLOOKUP(AY550,segéd!$F$9:$G$38,2,FALSE)</f>
        <v>46095</v>
      </c>
      <c r="BB550" s="2" t="str">
        <f>VLOOKUP(AZ550,segéd!$F$1:$G$7,2,FALSE)</f>
        <v>13.30-15.00</v>
      </c>
      <c r="BC550" t="s">
        <v>402</v>
      </c>
      <c r="BD550" s="20" t="s">
        <v>304</v>
      </c>
      <c r="BE550" t="s">
        <v>164</v>
      </c>
      <c r="BG550" s="2">
        <v>403</v>
      </c>
      <c r="BH550" s="2" t="s">
        <v>66</v>
      </c>
      <c r="BI550" s="30" t="s">
        <v>1939</v>
      </c>
      <c r="BJ550" s="2">
        <f t="shared" si="458"/>
        <v>10</v>
      </c>
      <c r="BK550" s="2" t="str">
        <f>IF(BF550="","",VLOOKUP(BC550,segéd!O:P,2,FALSE))</f>
        <v/>
      </c>
      <c r="BL550" s="2">
        <f>IF(BG550="","",VLOOKUP(BC550,segéd!T:U,2,FALSE))</f>
        <v>10</v>
      </c>
      <c r="BM550" s="2"/>
      <c r="BN550" s="2"/>
      <c r="BO550" s="2"/>
      <c r="BP550" s="2"/>
      <c r="BQ550" s="2"/>
      <c r="BR550" s="2"/>
      <c r="BS550" s="2"/>
      <c r="BT550" s="2"/>
      <c r="BU550" s="2"/>
      <c r="CA550" s="2"/>
      <c r="CD550" s="2"/>
      <c r="CE550" s="2"/>
      <c r="CF550" s="19"/>
      <c r="CG550" s="2"/>
      <c r="CH550" s="2"/>
      <c r="CI550" s="2"/>
      <c r="CP550" s="2"/>
      <c r="CQ550" s="2"/>
      <c r="CR550" s="2"/>
      <c r="CS550" s="2"/>
      <c r="CU550" s="2"/>
      <c r="CV550" s="2"/>
      <c r="CY550" s="19">
        <v>13</v>
      </c>
    </row>
    <row r="551" spans="1:106" x14ac:dyDescent="0.3">
      <c r="A551" t="str">
        <f t="shared" si="459"/>
        <v>2083144</v>
      </c>
      <c r="B551" t="str">
        <f t="shared" si="460"/>
        <v>Operációkutatás (Tb.-ről web) 23</v>
      </c>
      <c r="C551" t="str">
        <f t="shared" si="410"/>
        <v>2173144</v>
      </c>
      <c r="D551" t="str">
        <f t="shared" si="411"/>
        <v>Operációkutatás (Tb.-ről web) 20</v>
      </c>
      <c r="E551" t="str">
        <f t="shared" si="412"/>
        <v>Kovács Gergely3144</v>
      </c>
      <c r="F551" s="24" t="str">
        <f t="shared" si="413"/>
        <v>Operációkutatás (Tb. 217, Tb.-ről web)</v>
      </c>
      <c r="G551" t="str">
        <f t="shared" si="414"/>
        <v/>
      </c>
      <c r="H551" t="str">
        <f t="shared" si="415"/>
        <v/>
      </c>
      <c r="I551" t="str">
        <f t="shared" si="416"/>
        <v/>
      </c>
      <c r="J551" t="str">
        <f t="shared" si="417"/>
        <v/>
      </c>
      <c r="K551" t="str">
        <f t="shared" si="418"/>
        <v/>
      </c>
      <c r="L551" t="str">
        <f t="shared" si="419"/>
        <v/>
      </c>
      <c r="M551" t="str">
        <f t="shared" si="420"/>
        <v>3144</v>
      </c>
      <c r="N551" t="str">
        <f t="shared" si="421"/>
        <v>3144</v>
      </c>
      <c r="O551" t="str">
        <f t="shared" si="422"/>
        <v>3144</v>
      </c>
      <c r="P551" t="str">
        <f t="shared" si="423"/>
        <v/>
      </c>
      <c r="Q551" t="str">
        <f t="shared" si="424"/>
        <v/>
      </c>
      <c r="R551" t="str">
        <f t="shared" si="425"/>
        <v/>
      </c>
      <c r="S551" t="str">
        <f t="shared" si="426"/>
        <v/>
      </c>
      <c r="T551" t="str">
        <f t="shared" si="427"/>
        <v/>
      </c>
      <c r="U551" t="str">
        <f t="shared" si="428"/>
        <v/>
      </c>
      <c r="V551" t="str">
        <f t="shared" si="429"/>
        <v/>
      </c>
      <c r="W551" t="str">
        <f t="shared" si="430"/>
        <v/>
      </c>
      <c r="X551" t="str">
        <f t="shared" si="431"/>
        <v/>
      </c>
      <c r="Y551" t="str">
        <f t="shared" si="432"/>
        <v>Operációkutatás (208, Tb.-ről web)</v>
      </c>
      <c r="Z551" t="str">
        <f t="shared" si="433"/>
        <v/>
      </c>
      <c r="AA551" t="str">
        <f t="shared" si="434"/>
        <v/>
      </c>
      <c r="AB551" t="str">
        <f t="shared" si="435"/>
        <v/>
      </c>
      <c r="AC551" t="str">
        <f t="shared" si="436"/>
        <v/>
      </c>
      <c r="AD551" t="str">
        <f t="shared" si="437"/>
        <v/>
      </c>
      <c r="AE551" t="str">
        <f t="shared" si="438"/>
        <v>3144</v>
      </c>
      <c r="AF551" t="str">
        <f t="shared" si="439"/>
        <v>3144</v>
      </c>
      <c r="AG551" t="str">
        <f t="shared" si="440"/>
        <v>3144</v>
      </c>
      <c r="AH551" t="str">
        <f t="shared" si="441"/>
        <v/>
      </c>
      <c r="AI551" t="str">
        <f t="shared" si="442"/>
        <v/>
      </c>
      <c r="AJ551" t="str">
        <f t="shared" si="443"/>
        <v/>
      </c>
      <c r="AK551" t="str">
        <f t="shared" si="444"/>
        <v/>
      </c>
      <c r="AL551" t="str">
        <f t="shared" si="445"/>
        <v/>
      </c>
      <c r="AM551" t="str">
        <f t="shared" si="446"/>
        <v/>
      </c>
      <c r="AN551" t="str">
        <f t="shared" si="447"/>
        <v/>
      </c>
      <c r="AO551" t="str">
        <f t="shared" si="448"/>
        <v/>
      </c>
      <c r="AP551" t="str">
        <f t="shared" si="449"/>
        <v/>
      </c>
      <c r="AQ551" t="str">
        <f t="shared" si="450"/>
        <v/>
      </c>
      <c r="AR551" t="str">
        <f t="shared" si="451"/>
        <v/>
      </c>
      <c r="AS551" t="str">
        <f t="shared" si="452"/>
        <v/>
      </c>
      <c r="AT551" t="str">
        <f t="shared" si="453"/>
        <v/>
      </c>
      <c r="AU551" t="str">
        <f t="shared" si="454"/>
        <v/>
      </c>
      <c r="AV551" t="str">
        <f t="shared" si="455"/>
        <v/>
      </c>
      <c r="AW551" t="str">
        <f t="shared" si="456"/>
        <v/>
      </c>
      <c r="AX551" t="str">
        <f t="shared" si="457"/>
        <v>Operációkutatás (217, Tb.-ről web)</v>
      </c>
      <c r="AY551" s="2">
        <v>314</v>
      </c>
      <c r="AZ551" s="2">
        <v>4</v>
      </c>
      <c r="BA551" s="18">
        <f>VLOOKUP(AY551,segéd!$F$9:$G$38,2,FALSE)</f>
        <v>46095</v>
      </c>
      <c r="BB551" s="2" t="str">
        <f>VLOOKUP(AZ551,segéd!$F$1:$G$7,2,FALSE)</f>
        <v>13.30-15.00</v>
      </c>
      <c r="BC551" t="s">
        <v>34</v>
      </c>
      <c r="BD551" t="s">
        <v>8</v>
      </c>
      <c r="BE551" t="s">
        <v>167</v>
      </c>
      <c r="BF551" s="19">
        <v>208</v>
      </c>
      <c r="BG551" s="2">
        <v>217</v>
      </c>
      <c r="BH551" s="19" t="s">
        <v>76</v>
      </c>
      <c r="BI551" s="30" t="s">
        <v>1922</v>
      </c>
      <c r="BJ551" s="2">
        <f t="shared" si="458"/>
        <v>43</v>
      </c>
      <c r="BK551" s="2">
        <f>IF(BF551="","",VLOOKUP(BC551,segéd!O:P,2,FALSE))</f>
        <v>23</v>
      </c>
      <c r="BL551" s="2">
        <f>IF(BG551="","",VLOOKUP(BC551,segéd!T:U,2,FALSE))</f>
        <v>20</v>
      </c>
      <c r="BM551" s="2"/>
      <c r="BN551" s="2"/>
      <c r="BO551" s="2"/>
      <c r="BP551" s="2"/>
      <c r="BQ551" s="2"/>
      <c r="BR551" s="2"/>
      <c r="BS551" s="2">
        <v>6</v>
      </c>
      <c r="BT551" s="2">
        <v>6</v>
      </c>
      <c r="BU551" s="2">
        <v>9</v>
      </c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G551" s="2"/>
      <c r="CH551" s="2"/>
      <c r="CI551" s="2"/>
      <c r="CJ551" s="2">
        <v>3</v>
      </c>
      <c r="CK551" s="2">
        <v>7</v>
      </c>
      <c r="CL551" s="2">
        <v>10</v>
      </c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Y551" s="2"/>
    </row>
    <row r="552" spans="1:106" x14ac:dyDescent="0.3">
      <c r="A552" t="str">
        <f t="shared" si="459"/>
        <v>2073144</v>
      </c>
      <c r="B552" t="str">
        <f t="shared" si="460"/>
        <v>Projektmunka nemz. vállalatoknál (gépterem, Bp.-ről web) 7</v>
      </c>
      <c r="C552" t="str">
        <f t="shared" si="410"/>
        <v>6053144</v>
      </c>
      <c r="D552" t="str">
        <f t="shared" si="411"/>
        <v>Projektmunka nemz. vállalatoknál (gépterem, Bp.-ről web) 22</v>
      </c>
      <c r="E552" t="str">
        <f t="shared" si="412"/>
        <v>Juhász Krisztina3144</v>
      </c>
      <c r="F552" s="24" t="str">
        <f t="shared" si="413"/>
        <v>Projektmunka nemz. vállalatoknál (Bp. 207, gépterem, Bp.-ről web)</v>
      </c>
      <c r="G552" t="str">
        <f t="shared" si="414"/>
        <v/>
      </c>
      <c r="H552" t="str">
        <f t="shared" si="415"/>
        <v/>
      </c>
      <c r="I552" t="str">
        <f t="shared" si="416"/>
        <v/>
      </c>
      <c r="J552" t="str">
        <f t="shared" si="417"/>
        <v/>
      </c>
      <c r="K552" t="str">
        <f t="shared" si="418"/>
        <v/>
      </c>
      <c r="L552" t="str">
        <f t="shared" si="419"/>
        <v/>
      </c>
      <c r="M552" t="str">
        <f t="shared" si="420"/>
        <v/>
      </c>
      <c r="N552" t="str">
        <f t="shared" si="421"/>
        <v/>
      </c>
      <c r="O552" t="str">
        <f t="shared" si="422"/>
        <v/>
      </c>
      <c r="P552" t="str">
        <f t="shared" si="423"/>
        <v/>
      </c>
      <c r="Q552" t="str">
        <f t="shared" si="424"/>
        <v/>
      </c>
      <c r="R552" t="str">
        <f t="shared" si="425"/>
        <v/>
      </c>
      <c r="S552" t="str">
        <f t="shared" si="426"/>
        <v/>
      </c>
      <c r="T552" t="str">
        <f t="shared" si="427"/>
        <v/>
      </c>
      <c r="U552" t="str">
        <f t="shared" si="428"/>
        <v>3144</v>
      </c>
      <c r="V552" t="str">
        <f t="shared" si="429"/>
        <v/>
      </c>
      <c r="W552" t="str">
        <f t="shared" si="430"/>
        <v/>
      </c>
      <c r="X552" t="str">
        <f t="shared" si="431"/>
        <v>3144</v>
      </c>
      <c r="Y552" t="str">
        <f t="shared" si="432"/>
        <v>Projektmunka nemz. vállalatoknál (207, gépterem, Bp.-ről web)</v>
      </c>
      <c r="Z552" t="str">
        <f t="shared" si="433"/>
        <v/>
      </c>
      <c r="AA552" t="str">
        <f t="shared" si="434"/>
        <v/>
      </c>
      <c r="AB552" t="str">
        <f t="shared" si="435"/>
        <v/>
      </c>
      <c r="AC552" t="str">
        <f t="shared" si="436"/>
        <v/>
      </c>
      <c r="AD552" t="str">
        <f t="shared" si="437"/>
        <v/>
      </c>
      <c r="AE552" t="str">
        <f t="shared" si="438"/>
        <v/>
      </c>
      <c r="AF552" t="str">
        <f t="shared" si="439"/>
        <v/>
      </c>
      <c r="AG552" t="str">
        <f t="shared" si="440"/>
        <v/>
      </c>
      <c r="AH552" t="str">
        <f t="shared" si="441"/>
        <v/>
      </c>
      <c r="AI552" t="str">
        <f t="shared" si="442"/>
        <v/>
      </c>
      <c r="AJ552" t="str">
        <f t="shared" si="443"/>
        <v/>
      </c>
      <c r="AK552" t="str">
        <f t="shared" si="444"/>
        <v/>
      </c>
      <c r="AL552" t="str">
        <f t="shared" si="445"/>
        <v/>
      </c>
      <c r="AM552" t="str">
        <f t="shared" si="446"/>
        <v/>
      </c>
      <c r="AN552" t="str">
        <f t="shared" si="447"/>
        <v>3144</v>
      </c>
      <c r="AO552" t="str">
        <f t="shared" si="448"/>
        <v/>
      </c>
      <c r="AP552" t="str">
        <f t="shared" si="449"/>
        <v/>
      </c>
      <c r="AQ552" t="str">
        <f t="shared" si="450"/>
        <v>3144</v>
      </c>
      <c r="AR552" t="str">
        <f t="shared" si="451"/>
        <v/>
      </c>
      <c r="AS552" t="str">
        <f t="shared" si="452"/>
        <v/>
      </c>
      <c r="AT552" t="str">
        <f t="shared" si="453"/>
        <v/>
      </c>
      <c r="AU552" t="str">
        <f t="shared" si="454"/>
        <v/>
      </c>
      <c r="AV552" t="str">
        <f t="shared" si="455"/>
        <v/>
      </c>
      <c r="AW552" t="str">
        <f t="shared" si="456"/>
        <v/>
      </c>
      <c r="AX552" t="str">
        <f t="shared" si="457"/>
        <v>Projektmunka nemz. vállalatoknál (605, gépterem, Bp.-ről web)</v>
      </c>
      <c r="AY552" s="2">
        <v>314</v>
      </c>
      <c r="AZ552" s="2">
        <v>4</v>
      </c>
      <c r="BA552" s="18">
        <f>VLOOKUP(AY552,segéd!$F$9:$G$38,2,FALSE)</f>
        <v>46095</v>
      </c>
      <c r="BB552" s="2" t="str">
        <f>VLOOKUP(AZ552,segéd!$F$1:$G$7,2,FALSE)</f>
        <v>13.30-15.00</v>
      </c>
      <c r="BC552" t="s">
        <v>257</v>
      </c>
      <c r="BD552" t="s">
        <v>25</v>
      </c>
      <c r="BE552" t="s">
        <v>167</v>
      </c>
      <c r="BF552" s="19">
        <v>207</v>
      </c>
      <c r="BG552" s="2">
        <v>605</v>
      </c>
      <c r="BH552" s="19" t="s">
        <v>317</v>
      </c>
      <c r="BI552" s="30" t="s">
        <v>1955</v>
      </c>
      <c r="BJ552" s="2">
        <f t="shared" si="458"/>
        <v>29</v>
      </c>
      <c r="BK552" s="2">
        <f>IF(BF552="","",VLOOKUP(BC552,segéd!O:P,2,FALSE))</f>
        <v>7</v>
      </c>
      <c r="BL552" s="2">
        <f>IF(BG552="","",VLOOKUP(BC552,segéd!T:U,2,FALSE))</f>
        <v>22</v>
      </c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>
        <v>7</v>
      </c>
      <c r="CB552" s="2"/>
      <c r="CC552" s="2"/>
      <c r="CD552" s="2">
        <v>3</v>
      </c>
      <c r="CH552" s="2"/>
      <c r="CI552" s="2"/>
      <c r="CJ552" s="2"/>
      <c r="CK552" s="2"/>
      <c r="CL552" s="2"/>
      <c r="CM552" s="2"/>
      <c r="CN552" s="2"/>
      <c r="CO552" s="2"/>
      <c r="CP552" s="2"/>
      <c r="CR552" s="2"/>
      <c r="CS552" s="2">
        <v>17</v>
      </c>
      <c r="CT552" s="2"/>
      <c r="CU552" s="2"/>
      <c r="CV552" s="2">
        <v>7</v>
      </c>
      <c r="CY552" s="2"/>
    </row>
    <row r="553" spans="1:106" x14ac:dyDescent="0.3">
      <c r="A553" t="str">
        <f t="shared" si="459"/>
        <v>3144</v>
      </c>
      <c r="B553" t="str">
        <f t="shared" si="460"/>
        <v xml:space="preserve">Robottechnika </v>
      </c>
      <c r="C553" t="str">
        <f t="shared" si="410"/>
        <v>23144</v>
      </c>
      <c r="D553" t="str">
        <f t="shared" si="411"/>
        <v>Robottechnika 10</v>
      </c>
      <c r="E553" t="str">
        <f t="shared" si="412"/>
        <v>Vavra Gábor3144</v>
      </c>
      <c r="F553" s="24" t="str">
        <f t="shared" si="413"/>
        <v>Robottechnika (Tb. 2)</v>
      </c>
      <c r="G553" t="str">
        <f t="shared" si="414"/>
        <v/>
      </c>
      <c r="H553" t="str">
        <f t="shared" si="415"/>
        <v/>
      </c>
      <c r="I553" t="str">
        <f t="shared" si="416"/>
        <v/>
      </c>
      <c r="J553" t="str">
        <f t="shared" si="417"/>
        <v/>
      </c>
      <c r="K553" t="str">
        <f t="shared" si="418"/>
        <v/>
      </c>
      <c r="L553" t="str">
        <f t="shared" si="419"/>
        <v/>
      </c>
      <c r="M553" t="str">
        <f t="shared" si="420"/>
        <v/>
      </c>
      <c r="N553" t="str">
        <f t="shared" si="421"/>
        <v/>
      </c>
      <c r="O553" t="str">
        <f t="shared" si="422"/>
        <v/>
      </c>
      <c r="P553" t="str">
        <f t="shared" si="423"/>
        <v/>
      </c>
      <c r="Q553" t="str">
        <f t="shared" si="424"/>
        <v/>
      </c>
      <c r="R553" t="str">
        <f t="shared" si="425"/>
        <v/>
      </c>
      <c r="S553" t="str">
        <f t="shared" si="426"/>
        <v/>
      </c>
      <c r="T553" t="str">
        <f t="shared" si="427"/>
        <v/>
      </c>
      <c r="U553" t="str">
        <f t="shared" si="428"/>
        <v/>
      </c>
      <c r="V553" t="str">
        <f t="shared" si="429"/>
        <v/>
      </c>
      <c r="W553" t="str">
        <f t="shared" si="430"/>
        <v/>
      </c>
      <c r="X553" t="str">
        <f t="shared" si="431"/>
        <v/>
      </c>
      <c r="Y553" t="str">
        <f t="shared" si="432"/>
        <v>Robottechnika ()</v>
      </c>
      <c r="Z553" t="str">
        <f t="shared" si="433"/>
        <v/>
      </c>
      <c r="AA553" t="str">
        <f t="shared" si="434"/>
        <v/>
      </c>
      <c r="AB553" t="str">
        <f t="shared" si="435"/>
        <v/>
      </c>
      <c r="AC553" t="str">
        <f t="shared" si="436"/>
        <v/>
      </c>
      <c r="AD553" t="str">
        <f t="shared" si="437"/>
        <v/>
      </c>
      <c r="AE553" t="str">
        <f t="shared" si="438"/>
        <v/>
      </c>
      <c r="AF553" t="str">
        <f t="shared" si="439"/>
        <v/>
      </c>
      <c r="AG553" t="str">
        <f t="shared" si="440"/>
        <v/>
      </c>
      <c r="AH553" t="str">
        <f t="shared" si="441"/>
        <v/>
      </c>
      <c r="AI553" t="str">
        <f t="shared" si="442"/>
        <v/>
      </c>
      <c r="AJ553" t="str">
        <f t="shared" si="443"/>
        <v/>
      </c>
      <c r="AK553" t="str">
        <f t="shared" si="444"/>
        <v/>
      </c>
      <c r="AL553" t="str">
        <f t="shared" si="445"/>
        <v/>
      </c>
      <c r="AM553" t="str">
        <f t="shared" si="446"/>
        <v/>
      </c>
      <c r="AN553" t="str">
        <f t="shared" si="447"/>
        <v/>
      </c>
      <c r="AO553" t="str">
        <f t="shared" si="448"/>
        <v/>
      </c>
      <c r="AP553" t="str">
        <f t="shared" si="449"/>
        <v/>
      </c>
      <c r="AQ553" t="str">
        <f t="shared" si="450"/>
        <v/>
      </c>
      <c r="AR553" t="str">
        <f t="shared" si="451"/>
        <v/>
      </c>
      <c r="AS553" t="str">
        <f t="shared" si="452"/>
        <v/>
      </c>
      <c r="AT553" t="str">
        <f t="shared" si="453"/>
        <v/>
      </c>
      <c r="AU553" t="str">
        <f t="shared" si="454"/>
        <v/>
      </c>
      <c r="AV553" t="str">
        <f t="shared" si="455"/>
        <v>3144</v>
      </c>
      <c r="AW553" t="str">
        <f t="shared" si="456"/>
        <v/>
      </c>
      <c r="AX553" t="str">
        <f t="shared" si="457"/>
        <v>Robottechnika (2)</v>
      </c>
      <c r="AY553" s="2">
        <v>314</v>
      </c>
      <c r="AZ553" s="2">
        <v>4</v>
      </c>
      <c r="BA553" s="18">
        <f>VLOOKUP(AY553,segéd!$F$9:$G$38,2,FALSE)</f>
        <v>46095</v>
      </c>
      <c r="BB553" s="2" t="str">
        <f>VLOOKUP(AZ553,segéd!$F$1:$G$7,2,FALSE)</f>
        <v>13.30-15.00</v>
      </c>
      <c r="BC553" t="s">
        <v>300</v>
      </c>
      <c r="BD553" s="20" t="s">
        <v>424</v>
      </c>
      <c r="BE553" t="s">
        <v>164</v>
      </c>
      <c r="BG553" s="2">
        <v>2</v>
      </c>
      <c r="BJ553" s="2">
        <f t="shared" si="458"/>
        <v>10</v>
      </c>
      <c r="BK553" s="2" t="str">
        <f>IF(BF553="","",VLOOKUP(BC553,segéd!O:P,2,FALSE))</f>
        <v/>
      </c>
      <c r="BL553" s="2">
        <f>IF(BG553="","",VLOOKUP(BC553,segéd!T:U,2,FALSE))</f>
        <v>10</v>
      </c>
      <c r="BM553" s="2"/>
      <c r="BN553" s="2"/>
      <c r="BO553" s="2"/>
      <c r="BP553" s="2"/>
      <c r="BQ553" s="2"/>
      <c r="BR553" s="2"/>
      <c r="BS553" s="2"/>
      <c r="BT553" s="2"/>
      <c r="BU553" s="2"/>
      <c r="CA553" s="2"/>
      <c r="CD553" s="2"/>
      <c r="CE553" s="2"/>
      <c r="CF553" s="19"/>
      <c r="CG553" s="2"/>
      <c r="CP553" s="2"/>
      <c r="CR553" s="2"/>
      <c r="CS553" s="2"/>
      <c r="CU553" s="2"/>
      <c r="CV553" s="2"/>
      <c r="DA553" s="19">
        <v>13</v>
      </c>
    </row>
    <row r="554" spans="1:106" x14ac:dyDescent="0.3">
      <c r="A554" t="str">
        <f t="shared" si="459"/>
        <v>4633144</v>
      </c>
      <c r="B554" t="str">
        <f t="shared" si="460"/>
        <v>SMART marketingkoncepció (Bp.-ről web) 8</v>
      </c>
      <c r="C554" t="str">
        <f t="shared" si="410"/>
        <v>2123144</v>
      </c>
      <c r="D554" t="str">
        <f t="shared" si="411"/>
        <v>SMART marketingkoncepció (Bp.-ről web) 5</v>
      </c>
      <c r="E554" t="str">
        <f t="shared" si="412"/>
        <v>Várnai Ibolya3144</v>
      </c>
      <c r="F554" s="24" t="str">
        <f t="shared" si="413"/>
        <v>SMART marketingkoncepció (Bp. 463, Bp.-ről web)</v>
      </c>
      <c r="G554" t="str">
        <f t="shared" si="414"/>
        <v/>
      </c>
      <c r="H554" t="str">
        <f t="shared" si="415"/>
        <v/>
      </c>
      <c r="I554" t="str">
        <f t="shared" si="416"/>
        <v/>
      </c>
      <c r="J554" t="str">
        <f t="shared" si="417"/>
        <v/>
      </c>
      <c r="K554" t="str">
        <f t="shared" si="418"/>
        <v/>
      </c>
      <c r="L554" t="str">
        <f t="shared" si="419"/>
        <v/>
      </c>
      <c r="M554" t="str">
        <f t="shared" si="420"/>
        <v/>
      </c>
      <c r="N554" t="str">
        <f t="shared" si="421"/>
        <v/>
      </c>
      <c r="O554" t="str">
        <f t="shared" si="422"/>
        <v/>
      </c>
      <c r="P554" t="str">
        <f t="shared" si="423"/>
        <v/>
      </c>
      <c r="Q554" t="str">
        <f t="shared" si="424"/>
        <v/>
      </c>
      <c r="R554" t="str">
        <f t="shared" si="425"/>
        <v/>
      </c>
      <c r="S554" t="str">
        <f t="shared" si="426"/>
        <v/>
      </c>
      <c r="T554" t="str">
        <f t="shared" si="427"/>
        <v/>
      </c>
      <c r="U554" t="str">
        <f t="shared" si="428"/>
        <v/>
      </c>
      <c r="V554" t="str">
        <f t="shared" si="429"/>
        <v/>
      </c>
      <c r="W554" t="str">
        <f t="shared" si="430"/>
        <v>3144</v>
      </c>
      <c r="X554" t="str">
        <f t="shared" si="431"/>
        <v/>
      </c>
      <c r="Y554" t="str">
        <f t="shared" si="432"/>
        <v>SMART marketingkoncepció (463, Bp.-ről web)</v>
      </c>
      <c r="Z554" t="str">
        <f t="shared" si="433"/>
        <v/>
      </c>
      <c r="AA554" t="str">
        <f t="shared" si="434"/>
        <v/>
      </c>
      <c r="AB554" t="str">
        <f t="shared" si="435"/>
        <v/>
      </c>
      <c r="AC554" t="str">
        <f t="shared" si="436"/>
        <v/>
      </c>
      <c r="AD554" t="str">
        <f t="shared" si="437"/>
        <v/>
      </c>
      <c r="AE554" t="str">
        <f t="shared" si="438"/>
        <v/>
      </c>
      <c r="AF554" t="str">
        <f t="shared" si="439"/>
        <v/>
      </c>
      <c r="AG554" t="str">
        <f t="shared" si="440"/>
        <v/>
      </c>
      <c r="AH554" t="str">
        <f t="shared" si="441"/>
        <v/>
      </c>
      <c r="AI554" t="str">
        <f t="shared" si="442"/>
        <v/>
      </c>
      <c r="AJ554" t="str">
        <f t="shared" si="443"/>
        <v/>
      </c>
      <c r="AK554" t="str">
        <f t="shared" si="444"/>
        <v/>
      </c>
      <c r="AL554" t="str">
        <f t="shared" si="445"/>
        <v/>
      </c>
      <c r="AM554" t="str">
        <f t="shared" si="446"/>
        <v/>
      </c>
      <c r="AN554" t="str">
        <f t="shared" si="447"/>
        <v/>
      </c>
      <c r="AO554" t="str">
        <f t="shared" si="448"/>
        <v/>
      </c>
      <c r="AP554" t="str">
        <f t="shared" si="449"/>
        <v>3144</v>
      </c>
      <c r="AQ554" t="str">
        <f t="shared" si="450"/>
        <v/>
      </c>
      <c r="AR554" t="str">
        <f t="shared" si="451"/>
        <v/>
      </c>
      <c r="AS554" t="str">
        <f t="shared" si="452"/>
        <v/>
      </c>
      <c r="AT554" t="str">
        <f t="shared" si="453"/>
        <v/>
      </c>
      <c r="AU554" t="str">
        <f t="shared" si="454"/>
        <v/>
      </c>
      <c r="AV554" t="str">
        <f t="shared" si="455"/>
        <v/>
      </c>
      <c r="AW554" t="str">
        <f t="shared" si="456"/>
        <v/>
      </c>
      <c r="AX554" t="str">
        <f t="shared" si="457"/>
        <v>SMART marketingkoncepció (212, Bp.-ről web)</v>
      </c>
      <c r="AY554" s="2">
        <v>314</v>
      </c>
      <c r="AZ554" s="2">
        <v>4</v>
      </c>
      <c r="BA554" s="18">
        <f>VLOOKUP(AY554,segéd!$F$9:$G$38,2,FALSE)</f>
        <v>46095</v>
      </c>
      <c r="BB554" s="2" t="str">
        <f>VLOOKUP(AZ554,segéd!$F$1:$G$7,2,FALSE)</f>
        <v>13.30-15.00</v>
      </c>
      <c r="BC554" t="s">
        <v>394</v>
      </c>
      <c r="BD554" t="s">
        <v>310</v>
      </c>
      <c r="BE554" t="s">
        <v>167</v>
      </c>
      <c r="BF554" s="19">
        <v>463</v>
      </c>
      <c r="BG554" s="2">
        <v>212</v>
      </c>
      <c r="BH554" s="2" t="s">
        <v>75</v>
      </c>
      <c r="BI554" s="30" t="s">
        <v>1973</v>
      </c>
      <c r="BJ554" s="2">
        <f t="shared" si="458"/>
        <v>13</v>
      </c>
      <c r="BK554" s="2">
        <f>IF(BF554="","",VLOOKUP(BC554,segéd!O:P,2,FALSE))</f>
        <v>8</v>
      </c>
      <c r="BL554" s="2">
        <f>IF(BG554="","",VLOOKUP(BC554,segéd!T:U,2,FALSE))</f>
        <v>5</v>
      </c>
      <c r="BP554" s="2"/>
      <c r="BQ554" s="2"/>
      <c r="BR554" s="2"/>
      <c r="BY554" s="2"/>
      <c r="CB554" s="2"/>
      <c r="CC554" s="2">
        <v>8</v>
      </c>
      <c r="CH554" s="2"/>
      <c r="CI554" s="2"/>
      <c r="CP554" s="2"/>
      <c r="CT554" s="2"/>
      <c r="CU554" s="2">
        <v>6</v>
      </c>
      <c r="CY554" s="2"/>
    </row>
    <row r="555" spans="1:106" x14ac:dyDescent="0.3">
      <c r="A555" t="str">
        <f t="shared" si="459"/>
        <v>2093144</v>
      </c>
      <c r="B555" t="str">
        <f t="shared" si="460"/>
        <v>Termékfejlesztés, termékpolitika (Tb.-ről web) 20</v>
      </c>
      <c r="C555" t="str">
        <f t="shared" si="410"/>
        <v>2143144</v>
      </c>
      <c r="D555" t="str">
        <f t="shared" si="411"/>
        <v>Termékfejlesztés, termékpolitika (Tb.-ről web) 16</v>
      </c>
      <c r="E555" t="str">
        <f t="shared" si="412"/>
        <v>Deés Szilvia3144</v>
      </c>
      <c r="F555" s="24" t="str">
        <f t="shared" si="413"/>
        <v>Termékfejlesztés, termékpolitika (Tb. 214, Tb.-ről web)</v>
      </c>
      <c r="G555" t="str">
        <f t="shared" si="414"/>
        <v/>
      </c>
      <c r="H555" t="str">
        <f t="shared" si="415"/>
        <v/>
      </c>
      <c r="I555" t="str">
        <f t="shared" si="416"/>
        <v/>
      </c>
      <c r="J555" t="str">
        <f t="shared" si="417"/>
        <v/>
      </c>
      <c r="K555" t="str">
        <f t="shared" si="418"/>
        <v/>
      </c>
      <c r="L555" t="str">
        <f t="shared" si="419"/>
        <v/>
      </c>
      <c r="M555" t="str">
        <f t="shared" si="420"/>
        <v/>
      </c>
      <c r="N555" t="str">
        <f t="shared" si="421"/>
        <v/>
      </c>
      <c r="O555" t="str">
        <f t="shared" si="422"/>
        <v/>
      </c>
      <c r="P555" t="str">
        <f t="shared" si="423"/>
        <v>3144</v>
      </c>
      <c r="Q555" t="str">
        <f t="shared" si="424"/>
        <v>3144</v>
      </c>
      <c r="R555" t="str">
        <f t="shared" si="425"/>
        <v>3144</v>
      </c>
      <c r="S555" t="str">
        <f t="shared" si="426"/>
        <v/>
      </c>
      <c r="T555" t="str">
        <f t="shared" si="427"/>
        <v/>
      </c>
      <c r="U555" t="str">
        <f t="shared" si="428"/>
        <v/>
      </c>
      <c r="V555" t="str">
        <f t="shared" si="429"/>
        <v/>
      </c>
      <c r="W555" t="str">
        <f t="shared" si="430"/>
        <v/>
      </c>
      <c r="X555" t="str">
        <f t="shared" si="431"/>
        <v/>
      </c>
      <c r="Y555" t="str">
        <f t="shared" si="432"/>
        <v>Termékfejlesztés, termékpolitika (209, Tb.-ről web)</v>
      </c>
      <c r="Z555" t="str">
        <f t="shared" si="433"/>
        <v/>
      </c>
      <c r="AA555" t="str">
        <f t="shared" si="434"/>
        <v/>
      </c>
      <c r="AB555" t="str">
        <f t="shared" si="435"/>
        <v/>
      </c>
      <c r="AC555" t="str">
        <f t="shared" si="436"/>
        <v/>
      </c>
      <c r="AD555" t="str">
        <f t="shared" si="437"/>
        <v/>
      </c>
      <c r="AE555" t="str">
        <f t="shared" si="438"/>
        <v/>
      </c>
      <c r="AF555" t="str">
        <f t="shared" si="439"/>
        <v/>
      </c>
      <c r="AG555" t="str">
        <f t="shared" si="440"/>
        <v/>
      </c>
      <c r="AH555" t="str">
        <f t="shared" si="441"/>
        <v>3144</v>
      </c>
      <c r="AI555" t="str">
        <f t="shared" si="442"/>
        <v>3144</v>
      </c>
      <c r="AJ555" t="str">
        <f t="shared" si="443"/>
        <v>3144</v>
      </c>
      <c r="AK555" t="str">
        <f t="shared" si="444"/>
        <v/>
      </c>
      <c r="AL555" t="str">
        <f t="shared" si="445"/>
        <v/>
      </c>
      <c r="AM555" t="str">
        <f t="shared" si="446"/>
        <v/>
      </c>
      <c r="AN555" t="str">
        <f t="shared" si="447"/>
        <v/>
      </c>
      <c r="AO555" t="str">
        <f t="shared" si="448"/>
        <v/>
      </c>
      <c r="AP555" t="str">
        <f t="shared" si="449"/>
        <v/>
      </c>
      <c r="AQ555" t="str">
        <f t="shared" si="450"/>
        <v/>
      </c>
      <c r="AR555" t="str">
        <f t="shared" si="451"/>
        <v/>
      </c>
      <c r="AS555" t="str">
        <f t="shared" si="452"/>
        <v/>
      </c>
      <c r="AT555" t="str">
        <f t="shared" si="453"/>
        <v/>
      </c>
      <c r="AU555" t="str">
        <f t="shared" si="454"/>
        <v/>
      </c>
      <c r="AV555" t="str">
        <f t="shared" si="455"/>
        <v/>
      </c>
      <c r="AW555" t="str">
        <f t="shared" si="456"/>
        <v/>
      </c>
      <c r="AX555" t="str">
        <f t="shared" si="457"/>
        <v>Termékfejlesztés, termékpolitika (214, Tb.-ről web)</v>
      </c>
      <c r="AY555" s="2">
        <v>314</v>
      </c>
      <c r="AZ555" s="2">
        <v>4</v>
      </c>
      <c r="BA555" s="18">
        <f>VLOOKUP(AY555,segéd!$F$9:$G$38,2,FALSE)</f>
        <v>46095</v>
      </c>
      <c r="BB555" s="2" t="str">
        <f>VLOOKUP(AZ555,segéd!$F$1:$G$7,2,FALSE)</f>
        <v>13.30-15.00</v>
      </c>
      <c r="BC555" t="s">
        <v>122</v>
      </c>
      <c r="BD555" t="s">
        <v>106</v>
      </c>
      <c r="BE555" t="s">
        <v>167</v>
      </c>
      <c r="BF555" s="19">
        <v>209</v>
      </c>
      <c r="BG555" s="2">
        <v>214</v>
      </c>
      <c r="BH555" s="19" t="s">
        <v>76</v>
      </c>
      <c r="BI555" s="30" t="s">
        <v>1952</v>
      </c>
      <c r="BJ555" s="2">
        <f t="shared" si="458"/>
        <v>36</v>
      </c>
      <c r="BK555" s="2">
        <f>IF(BF555="","",VLOOKUP(BC555,segéd!O:P,2,FALSE))</f>
        <v>20</v>
      </c>
      <c r="BL555" s="2">
        <f>IF(BG555="","",VLOOKUP(BC555,segéd!T:U,2,FALSE))</f>
        <v>16</v>
      </c>
      <c r="BP555" s="2"/>
      <c r="BQ555" s="2"/>
      <c r="BR555" s="2"/>
      <c r="BV555" s="2">
        <v>6</v>
      </c>
      <c r="BW555" s="2">
        <v>13</v>
      </c>
      <c r="BX555" s="2">
        <v>2</v>
      </c>
      <c r="BY555" s="2"/>
      <c r="CB555" s="2"/>
      <c r="CC555" s="2"/>
      <c r="CH555" s="2"/>
      <c r="CI555" s="2"/>
      <c r="CM555" s="2">
        <v>3</v>
      </c>
      <c r="CN555" s="2">
        <v>2</v>
      </c>
      <c r="CO555" s="2">
        <v>4</v>
      </c>
      <c r="CP555" s="2"/>
      <c r="CT555" s="2"/>
      <c r="CU555" s="2"/>
      <c r="CY555" s="2"/>
    </row>
    <row r="556" spans="1:106" x14ac:dyDescent="0.3">
      <c r="A556" t="str">
        <f t="shared" si="459"/>
        <v>2023144</v>
      </c>
      <c r="B556" t="str">
        <f t="shared" si="460"/>
        <v>Turizmus társ. és gazd. alapjai (web) 8</v>
      </c>
      <c r="C556" t="str">
        <f t="shared" si="410"/>
        <v>3144</v>
      </c>
      <c r="D556" t="str">
        <f t="shared" si="411"/>
        <v xml:space="preserve">Turizmus társ. és gazd. alapjai (web) </v>
      </c>
      <c r="E556" t="str">
        <f t="shared" si="412"/>
        <v>Bíró Csaba3144</v>
      </c>
      <c r="F556" s="24" t="str">
        <f t="shared" si="413"/>
        <v>Turizmus társ. és gazd. alapjai (Bp. 202, web)</v>
      </c>
      <c r="G556" t="str">
        <f t="shared" si="414"/>
        <v/>
      </c>
      <c r="H556" t="str">
        <f t="shared" si="415"/>
        <v>3144</v>
      </c>
      <c r="I556" t="str">
        <f t="shared" si="416"/>
        <v/>
      </c>
      <c r="J556" t="str">
        <f t="shared" si="417"/>
        <v/>
      </c>
      <c r="K556" t="str">
        <f t="shared" si="418"/>
        <v/>
      </c>
      <c r="L556" t="str">
        <f t="shared" si="419"/>
        <v/>
      </c>
      <c r="M556" t="str">
        <f t="shared" si="420"/>
        <v/>
      </c>
      <c r="N556" t="str">
        <f t="shared" si="421"/>
        <v/>
      </c>
      <c r="O556" t="str">
        <f t="shared" si="422"/>
        <v/>
      </c>
      <c r="P556" t="str">
        <f t="shared" si="423"/>
        <v/>
      </c>
      <c r="Q556" t="str">
        <f t="shared" si="424"/>
        <v/>
      </c>
      <c r="R556" t="str">
        <f t="shared" si="425"/>
        <v/>
      </c>
      <c r="S556" t="str">
        <f t="shared" si="426"/>
        <v/>
      </c>
      <c r="T556" t="str">
        <f t="shared" si="427"/>
        <v/>
      </c>
      <c r="U556" t="str">
        <f t="shared" si="428"/>
        <v/>
      </c>
      <c r="V556" t="str">
        <f t="shared" si="429"/>
        <v/>
      </c>
      <c r="W556" t="str">
        <f t="shared" si="430"/>
        <v/>
      </c>
      <c r="X556" t="str">
        <f t="shared" si="431"/>
        <v/>
      </c>
      <c r="Y556" t="str">
        <f t="shared" si="432"/>
        <v>Turizmus társ. és gazd. alapjai (202, web)</v>
      </c>
      <c r="Z556" t="str">
        <f t="shared" si="433"/>
        <v/>
      </c>
      <c r="AA556" t="str">
        <f t="shared" si="434"/>
        <v/>
      </c>
      <c r="AB556" t="str">
        <f t="shared" si="435"/>
        <v/>
      </c>
      <c r="AC556" t="str">
        <f t="shared" si="436"/>
        <v/>
      </c>
      <c r="AD556" t="str">
        <f t="shared" si="437"/>
        <v/>
      </c>
      <c r="AE556" t="str">
        <f t="shared" si="438"/>
        <v/>
      </c>
      <c r="AF556" t="str">
        <f t="shared" si="439"/>
        <v/>
      </c>
      <c r="AG556" t="str">
        <f t="shared" si="440"/>
        <v/>
      </c>
      <c r="AH556" t="str">
        <f t="shared" si="441"/>
        <v/>
      </c>
      <c r="AI556" t="str">
        <f t="shared" si="442"/>
        <v/>
      </c>
      <c r="AJ556" t="str">
        <f t="shared" si="443"/>
        <v/>
      </c>
      <c r="AK556" t="str">
        <f t="shared" si="444"/>
        <v/>
      </c>
      <c r="AL556" t="str">
        <f t="shared" si="445"/>
        <v/>
      </c>
      <c r="AM556" t="str">
        <f t="shared" si="446"/>
        <v/>
      </c>
      <c r="AN556" t="str">
        <f t="shared" si="447"/>
        <v/>
      </c>
      <c r="AO556" t="str">
        <f t="shared" si="448"/>
        <v/>
      </c>
      <c r="AP556" t="str">
        <f t="shared" si="449"/>
        <v/>
      </c>
      <c r="AQ556" t="str">
        <f t="shared" si="450"/>
        <v/>
      </c>
      <c r="AR556" t="str">
        <f t="shared" si="451"/>
        <v/>
      </c>
      <c r="AS556" t="str">
        <f t="shared" si="452"/>
        <v/>
      </c>
      <c r="AT556" t="str">
        <f t="shared" si="453"/>
        <v/>
      </c>
      <c r="AU556" t="str">
        <f t="shared" si="454"/>
        <v/>
      </c>
      <c r="AV556" t="str">
        <f t="shared" si="455"/>
        <v/>
      </c>
      <c r="AW556" t="str">
        <f t="shared" si="456"/>
        <v/>
      </c>
      <c r="AX556" t="str">
        <f t="shared" si="457"/>
        <v>Turizmus társ. és gazd. alapjai (, web)</v>
      </c>
      <c r="AY556" s="2">
        <v>314</v>
      </c>
      <c r="AZ556" s="2">
        <v>4</v>
      </c>
      <c r="BA556" s="18">
        <f>VLOOKUP(AY556,segéd!$F$9:$G$38,2,FALSE)</f>
        <v>46095</v>
      </c>
      <c r="BB556" s="2" t="str">
        <f>VLOOKUP(AZ556,segéd!$F$1:$G$7,2,FALSE)</f>
        <v>13.30-15.00</v>
      </c>
      <c r="BC556" t="s">
        <v>250</v>
      </c>
      <c r="BD556" t="s">
        <v>458</v>
      </c>
      <c r="BE556" t="s">
        <v>165</v>
      </c>
      <c r="BF556" s="19">
        <v>202</v>
      </c>
      <c r="BH556" s="2" t="s">
        <v>66</v>
      </c>
      <c r="BI556" s="30" t="s">
        <v>1943</v>
      </c>
      <c r="BJ556" s="2">
        <f t="shared" si="458"/>
        <v>8</v>
      </c>
      <c r="BK556" s="2">
        <f>IF(BF556="","",VLOOKUP(BC556,segéd!O:P,2,FALSE))</f>
        <v>8</v>
      </c>
      <c r="BL556" s="2" t="str">
        <f>IF(BG556="","",VLOOKUP(BC556,segéd!T:U,2,FALSE))</f>
        <v/>
      </c>
      <c r="BM556" s="2"/>
      <c r="BN556" s="2">
        <v>14</v>
      </c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H556" s="2"/>
      <c r="CI556" s="2"/>
      <c r="CJ556" s="2"/>
      <c r="CK556" s="2"/>
      <c r="CL556" s="2"/>
      <c r="CM556" s="2"/>
      <c r="CN556" s="2"/>
      <c r="CO556" s="2"/>
      <c r="CP556" s="2"/>
      <c r="CR556" s="2"/>
      <c r="CS556" s="2"/>
      <c r="CT556" s="2"/>
      <c r="CU556" s="2"/>
      <c r="CV556" s="2"/>
      <c r="CY556" s="2"/>
    </row>
    <row r="557" spans="1:106" x14ac:dyDescent="0.3">
      <c r="A557" t="str">
        <f t="shared" si="459"/>
        <v>3144</v>
      </c>
      <c r="B557" t="str">
        <f t="shared" si="460"/>
        <v xml:space="preserve">UAS repülési teljesítménye (web) </v>
      </c>
      <c r="C557" t="str">
        <f t="shared" si="410"/>
        <v>2153144</v>
      </c>
      <c r="D557" t="str">
        <f t="shared" si="411"/>
        <v>UAS repülési teljesítménye (web) 33</v>
      </c>
      <c r="E557" t="str">
        <f t="shared" si="412"/>
        <v>Wellner András Csaba3144</v>
      </c>
      <c r="F557" s="24" t="str">
        <f t="shared" si="413"/>
        <v>UAS repülési teljesítménye (Tb. 215, web)</v>
      </c>
      <c r="G557" t="str">
        <f t="shared" si="414"/>
        <v/>
      </c>
      <c r="H557" t="str">
        <f t="shared" si="415"/>
        <v/>
      </c>
      <c r="I557" t="str">
        <f t="shared" si="416"/>
        <v/>
      </c>
      <c r="J557" t="str">
        <f t="shared" si="417"/>
        <v/>
      </c>
      <c r="K557" t="str">
        <f t="shared" si="418"/>
        <v/>
      </c>
      <c r="L557" t="str">
        <f t="shared" si="419"/>
        <v/>
      </c>
      <c r="M557" t="str">
        <f t="shared" si="420"/>
        <v/>
      </c>
      <c r="N557" t="str">
        <f t="shared" si="421"/>
        <v/>
      </c>
      <c r="O557" t="str">
        <f t="shared" si="422"/>
        <v/>
      </c>
      <c r="P557" t="str">
        <f t="shared" si="423"/>
        <v/>
      </c>
      <c r="Q557" t="str">
        <f t="shared" si="424"/>
        <v/>
      </c>
      <c r="R557" t="str">
        <f t="shared" si="425"/>
        <v/>
      </c>
      <c r="S557" t="str">
        <f t="shared" si="426"/>
        <v/>
      </c>
      <c r="T557" t="str">
        <f t="shared" si="427"/>
        <v/>
      </c>
      <c r="U557" t="str">
        <f t="shared" si="428"/>
        <v/>
      </c>
      <c r="V557" t="str">
        <f t="shared" si="429"/>
        <v/>
      </c>
      <c r="W557" t="str">
        <f t="shared" si="430"/>
        <v/>
      </c>
      <c r="X557" t="str">
        <f t="shared" si="431"/>
        <v/>
      </c>
      <c r="Y557" t="str">
        <f t="shared" si="432"/>
        <v>UAS repülési teljesítménye (, web)</v>
      </c>
      <c r="Z557" t="str">
        <f t="shared" si="433"/>
        <v/>
      </c>
      <c r="AA557" t="str">
        <f t="shared" si="434"/>
        <v/>
      </c>
      <c r="AB557" t="str">
        <f t="shared" si="435"/>
        <v/>
      </c>
      <c r="AC557" t="str">
        <f t="shared" si="436"/>
        <v/>
      </c>
      <c r="AD557" t="str">
        <f t="shared" si="437"/>
        <v/>
      </c>
      <c r="AE557" t="str">
        <f t="shared" si="438"/>
        <v/>
      </c>
      <c r="AF557" t="str">
        <f t="shared" si="439"/>
        <v/>
      </c>
      <c r="AG557" t="str">
        <f t="shared" si="440"/>
        <v/>
      </c>
      <c r="AH557" t="str">
        <f t="shared" si="441"/>
        <v/>
      </c>
      <c r="AI557" t="str">
        <f t="shared" si="442"/>
        <v/>
      </c>
      <c r="AJ557" t="str">
        <f t="shared" si="443"/>
        <v/>
      </c>
      <c r="AK557" t="str">
        <f t="shared" si="444"/>
        <v/>
      </c>
      <c r="AL557" t="str">
        <f t="shared" si="445"/>
        <v/>
      </c>
      <c r="AM557" t="str">
        <f t="shared" si="446"/>
        <v/>
      </c>
      <c r="AN557" t="str">
        <f t="shared" si="447"/>
        <v/>
      </c>
      <c r="AO557" t="str">
        <f t="shared" si="448"/>
        <v/>
      </c>
      <c r="AP557" t="str">
        <f t="shared" si="449"/>
        <v/>
      </c>
      <c r="AQ557" t="str">
        <f t="shared" si="450"/>
        <v/>
      </c>
      <c r="AR557" t="str">
        <f t="shared" si="451"/>
        <v/>
      </c>
      <c r="AS557" t="str">
        <f t="shared" si="452"/>
        <v/>
      </c>
      <c r="AT557" t="str">
        <f t="shared" si="453"/>
        <v/>
      </c>
      <c r="AU557" t="str">
        <f t="shared" si="454"/>
        <v/>
      </c>
      <c r="AV557" t="str">
        <f t="shared" si="455"/>
        <v/>
      </c>
      <c r="AW557" t="str">
        <f t="shared" si="456"/>
        <v>3144</v>
      </c>
      <c r="AX557" t="str">
        <f t="shared" si="457"/>
        <v>UAS repülési teljesítménye (215, web)</v>
      </c>
      <c r="AY557" s="2">
        <v>314</v>
      </c>
      <c r="AZ557" s="2">
        <v>4</v>
      </c>
      <c r="BA557" s="18">
        <f>VLOOKUP(AY557,segéd!$F$9:$G$38,2,FALSE)</f>
        <v>46095</v>
      </c>
      <c r="BB557" s="2" t="str">
        <f>VLOOKUP(AZ557,segéd!$F$1:$G$7,2,FALSE)</f>
        <v>13.30-15.00</v>
      </c>
      <c r="BC557" t="s">
        <v>404</v>
      </c>
      <c r="BD557" t="s">
        <v>2252</v>
      </c>
      <c r="BE557" t="s">
        <v>164</v>
      </c>
      <c r="BG557" s="2">
        <v>215</v>
      </c>
      <c r="BH557" s="2" t="s">
        <v>66</v>
      </c>
      <c r="BI557" s="30" t="s">
        <v>2023</v>
      </c>
      <c r="BJ557" s="2">
        <f t="shared" si="458"/>
        <v>33</v>
      </c>
      <c r="BK557" s="2" t="str">
        <f>IF(BF557="","",VLOOKUP(BC557,segéd!O:P,2,FALSE))</f>
        <v/>
      </c>
      <c r="BL557" s="2">
        <f>IF(BG557="","",VLOOKUP(BC557,segéd!T:U,2,FALSE))</f>
        <v>33</v>
      </c>
      <c r="BM557" s="2"/>
      <c r="BN557" s="2"/>
      <c r="BO557" s="2"/>
      <c r="BP557" s="2"/>
      <c r="BQ557" s="2"/>
      <c r="BR557" s="2"/>
      <c r="BS557" s="2"/>
      <c r="BT557" s="2"/>
      <c r="BU557" s="2"/>
      <c r="CA557" s="2"/>
      <c r="CD557" s="2"/>
      <c r="CE557" s="2"/>
      <c r="CF557" s="19"/>
      <c r="CG557" s="2"/>
      <c r="CP557" s="2"/>
      <c r="CQ557" s="2"/>
      <c r="CR557" s="2"/>
      <c r="CS557" s="2"/>
      <c r="CU557" s="2"/>
      <c r="CV557" s="2"/>
      <c r="DA557" s="19"/>
      <c r="DB557" s="2">
        <v>34</v>
      </c>
    </row>
    <row r="558" spans="1:106" x14ac:dyDescent="0.3">
      <c r="A558" t="str">
        <f t="shared" si="459"/>
        <v>2063144</v>
      </c>
      <c r="B558" t="str">
        <f t="shared" si="460"/>
        <v>Utazás- és rendezvényszervezés (web) 11</v>
      </c>
      <c r="C558" t="str">
        <f t="shared" si="410"/>
        <v>3144</v>
      </c>
      <c r="D558" t="str">
        <f t="shared" si="411"/>
        <v xml:space="preserve">Utazás- és rendezvényszervezés (web) </v>
      </c>
      <c r="E558" t="str">
        <f t="shared" si="412"/>
        <v>Gondos Borbála3144</v>
      </c>
      <c r="F558" s="24" t="str">
        <f t="shared" si="413"/>
        <v>Utazás- és rendezvényszervezés (Bp. 206, web)</v>
      </c>
      <c r="G558" t="str">
        <f t="shared" si="414"/>
        <v/>
      </c>
      <c r="H558" t="str">
        <f t="shared" si="415"/>
        <v/>
      </c>
      <c r="I558" t="str">
        <f t="shared" si="416"/>
        <v/>
      </c>
      <c r="J558" t="str">
        <f t="shared" si="417"/>
        <v/>
      </c>
      <c r="K558" t="str">
        <f t="shared" si="418"/>
        <v/>
      </c>
      <c r="L558" t="str">
        <f t="shared" si="419"/>
        <v/>
      </c>
      <c r="M558" t="str">
        <f t="shared" si="420"/>
        <v/>
      </c>
      <c r="N558" t="str">
        <f t="shared" si="421"/>
        <v/>
      </c>
      <c r="O558" t="str">
        <f t="shared" si="422"/>
        <v/>
      </c>
      <c r="P558" t="str">
        <f t="shared" si="423"/>
        <v/>
      </c>
      <c r="Q558" t="str">
        <f t="shared" si="424"/>
        <v/>
      </c>
      <c r="R558" t="str">
        <f t="shared" si="425"/>
        <v/>
      </c>
      <c r="S558" t="str">
        <f t="shared" si="426"/>
        <v>3144</v>
      </c>
      <c r="T558" t="str">
        <f t="shared" si="427"/>
        <v/>
      </c>
      <c r="U558" t="str">
        <f t="shared" si="428"/>
        <v/>
      </c>
      <c r="V558" t="str">
        <f t="shared" si="429"/>
        <v/>
      </c>
      <c r="W558" t="str">
        <f t="shared" si="430"/>
        <v/>
      </c>
      <c r="X558" t="str">
        <f t="shared" si="431"/>
        <v/>
      </c>
      <c r="Y558" t="str">
        <f t="shared" si="432"/>
        <v>Utazás- és rendezvényszervezés (206, web)</v>
      </c>
      <c r="Z558" t="str">
        <f t="shared" si="433"/>
        <v/>
      </c>
      <c r="AA558" t="str">
        <f t="shared" si="434"/>
        <v/>
      </c>
      <c r="AB558" t="str">
        <f t="shared" si="435"/>
        <v/>
      </c>
      <c r="AC558" t="str">
        <f t="shared" si="436"/>
        <v/>
      </c>
      <c r="AD558" t="str">
        <f t="shared" si="437"/>
        <v/>
      </c>
      <c r="AE558" t="str">
        <f t="shared" si="438"/>
        <v/>
      </c>
      <c r="AF558" t="str">
        <f t="shared" si="439"/>
        <v/>
      </c>
      <c r="AG558" t="str">
        <f t="shared" si="440"/>
        <v/>
      </c>
      <c r="AH558" t="str">
        <f t="shared" si="441"/>
        <v/>
      </c>
      <c r="AI558" t="str">
        <f t="shared" si="442"/>
        <v/>
      </c>
      <c r="AJ558" t="str">
        <f t="shared" si="443"/>
        <v/>
      </c>
      <c r="AK558" t="str">
        <f t="shared" si="444"/>
        <v/>
      </c>
      <c r="AL558" t="str">
        <f t="shared" si="445"/>
        <v/>
      </c>
      <c r="AM558" t="str">
        <f t="shared" si="446"/>
        <v/>
      </c>
      <c r="AN558" t="str">
        <f t="shared" si="447"/>
        <v/>
      </c>
      <c r="AO558" t="str">
        <f t="shared" si="448"/>
        <v/>
      </c>
      <c r="AP558" t="str">
        <f t="shared" si="449"/>
        <v/>
      </c>
      <c r="AQ558" t="str">
        <f t="shared" si="450"/>
        <v/>
      </c>
      <c r="AR558" t="str">
        <f t="shared" si="451"/>
        <v/>
      </c>
      <c r="AS558" t="str">
        <f t="shared" si="452"/>
        <v/>
      </c>
      <c r="AT558" t="str">
        <f t="shared" si="453"/>
        <v/>
      </c>
      <c r="AU558" t="str">
        <f t="shared" si="454"/>
        <v/>
      </c>
      <c r="AV558" t="str">
        <f t="shared" si="455"/>
        <v/>
      </c>
      <c r="AW558" t="str">
        <f t="shared" si="456"/>
        <v/>
      </c>
      <c r="AX558" t="str">
        <f t="shared" si="457"/>
        <v>Utazás- és rendezvényszervezés (, web)</v>
      </c>
      <c r="AY558" s="2">
        <v>314</v>
      </c>
      <c r="AZ558" s="2">
        <v>4</v>
      </c>
      <c r="BA558" s="18">
        <f>VLOOKUP(AY558,segéd!$F$9:$G$38,2,FALSE)</f>
        <v>46095</v>
      </c>
      <c r="BB558" s="2" t="str">
        <f>VLOOKUP(AZ558,segéd!$F$1:$G$7,2,FALSE)</f>
        <v>13.30-15.00</v>
      </c>
      <c r="BC558" t="s">
        <v>391</v>
      </c>
      <c r="BD558" t="s">
        <v>251</v>
      </c>
      <c r="BE558" t="s">
        <v>165</v>
      </c>
      <c r="BF558" s="19">
        <v>206</v>
      </c>
      <c r="BH558" s="19" t="s">
        <v>66</v>
      </c>
      <c r="BI558" s="30" t="s">
        <v>1944</v>
      </c>
      <c r="BJ558" s="2">
        <f t="shared" si="458"/>
        <v>11</v>
      </c>
      <c r="BK558" s="2">
        <f>IF(BF558="","",VLOOKUP(BC558,segéd!O:P,2,FALSE))</f>
        <v>11</v>
      </c>
      <c r="BL558" s="2" t="str">
        <f>IF(BG558="","",VLOOKUP(BC558,segéd!T:U,2,FALSE))</f>
        <v/>
      </c>
      <c r="BM558" s="2"/>
      <c r="BN558" s="2"/>
      <c r="BO558" s="2"/>
      <c r="BP558" s="2"/>
      <c r="BQ558" s="2"/>
      <c r="BR558" s="2"/>
      <c r="BS558" s="2"/>
      <c r="BT558" s="2"/>
      <c r="BU558" s="2"/>
      <c r="BY558" s="19">
        <v>6</v>
      </c>
      <c r="CA558" s="2"/>
      <c r="CD558" s="2"/>
      <c r="CR558" s="2"/>
      <c r="CS558" s="2"/>
      <c r="CU558" s="2"/>
      <c r="CV558" s="2"/>
    </row>
    <row r="559" spans="1:106" x14ac:dyDescent="0.3">
      <c r="A559" t="str">
        <f t="shared" si="459"/>
        <v>2013144</v>
      </c>
      <c r="B559" t="str">
        <f t="shared" si="460"/>
        <v>Üzleti és szakmai kommunikáció (web) 54</v>
      </c>
      <c r="C559" t="str">
        <f t="shared" si="410"/>
        <v>3144</v>
      </c>
      <c r="D559" t="str">
        <f t="shared" si="411"/>
        <v xml:space="preserve">Üzleti és szakmai kommunikáció (web) </v>
      </c>
      <c r="E559" t="str">
        <f t="shared" si="412"/>
        <v>Peres Anna3144</v>
      </c>
      <c r="F559" s="24" t="str">
        <f t="shared" si="413"/>
        <v>Üzleti és szakmai kommunikáció (Bp. 201, web)</v>
      </c>
      <c r="G559" t="str">
        <f t="shared" si="414"/>
        <v>3144</v>
      </c>
      <c r="H559" t="str">
        <f t="shared" si="415"/>
        <v/>
      </c>
      <c r="I559" t="str">
        <f t="shared" si="416"/>
        <v>3144</v>
      </c>
      <c r="J559" t="str">
        <f t="shared" si="417"/>
        <v/>
      </c>
      <c r="K559" t="str">
        <f t="shared" si="418"/>
        <v/>
      </c>
      <c r="L559" t="str">
        <f t="shared" si="419"/>
        <v/>
      </c>
      <c r="M559" t="str">
        <f t="shared" si="420"/>
        <v/>
      </c>
      <c r="N559" t="str">
        <f t="shared" si="421"/>
        <v/>
      </c>
      <c r="O559" t="str">
        <f t="shared" si="422"/>
        <v/>
      </c>
      <c r="P559" t="str">
        <f t="shared" si="423"/>
        <v/>
      </c>
      <c r="Q559" t="str">
        <f t="shared" si="424"/>
        <v/>
      </c>
      <c r="R559" t="str">
        <f t="shared" si="425"/>
        <v/>
      </c>
      <c r="S559" t="str">
        <f t="shared" si="426"/>
        <v/>
      </c>
      <c r="T559" t="str">
        <f t="shared" si="427"/>
        <v/>
      </c>
      <c r="U559" t="str">
        <f t="shared" si="428"/>
        <v/>
      </c>
      <c r="V559" t="str">
        <f t="shared" si="429"/>
        <v/>
      </c>
      <c r="W559" t="str">
        <f t="shared" si="430"/>
        <v/>
      </c>
      <c r="X559" t="str">
        <f t="shared" si="431"/>
        <v/>
      </c>
      <c r="Y559" t="str">
        <f t="shared" si="432"/>
        <v>Üzleti és szakmai kommunikáció (201, web)</v>
      </c>
      <c r="Z559" t="str">
        <f t="shared" si="433"/>
        <v/>
      </c>
      <c r="AA559" t="str">
        <f t="shared" si="434"/>
        <v/>
      </c>
      <c r="AB559" t="str">
        <f t="shared" si="435"/>
        <v/>
      </c>
      <c r="AC559" t="str">
        <f t="shared" si="436"/>
        <v/>
      </c>
      <c r="AD559" t="str">
        <f t="shared" si="437"/>
        <v/>
      </c>
      <c r="AE559" t="str">
        <f t="shared" si="438"/>
        <v/>
      </c>
      <c r="AF559" t="str">
        <f t="shared" si="439"/>
        <v/>
      </c>
      <c r="AG559" t="str">
        <f t="shared" si="440"/>
        <v/>
      </c>
      <c r="AH559" t="str">
        <f t="shared" si="441"/>
        <v/>
      </c>
      <c r="AI559" t="str">
        <f t="shared" si="442"/>
        <v/>
      </c>
      <c r="AJ559" t="str">
        <f t="shared" si="443"/>
        <v/>
      </c>
      <c r="AK559" t="str">
        <f t="shared" si="444"/>
        <v/>
      </c>
      <c r="AL559" t="str">
        <f t="shared" si="445"/>
        <v/>
      </c>
      <c r="AM559" t="str">
        <f t="shared" si="446"/>
        <v/>
      </c>
      <c r="AN559" t="str">
        <f t="shared" si="447"/>
        <v/>
      </c>
      <c r="AO559" t="str">
        <f t="shared" si="448"/>
        <v/>
      </c>
      <c r="AP559" t="str">
        <f t="shared" si="449"/>
        <v/>
      </c>
      <c r="AQ559" t="str">
        <f t="shared" si="450"/>
        <v/>
      </c>
      <c r="AR559" t="str">
        <f t="shared" si="451"/>
        <v/>
      </c>
      <c r="AS559" t="str">
        <f t="shared" si="452"/>
        <v/>
      </c>
      <c r="AT559" t="str">
        <f t="shared" si="453"/>
        <v/>
      </c>
      <c r="AU559" t="str">
        <f t="shared" si="454"/>
        <v/>
      </c>
      <c r="AV559" t="str">
        <f t="shared" si="455"/>
        <v/>
      </c>
      <c r="AW559" t="str">
        <f t="shared" si="456"/>
        <v/>
      </c>
      <c r="AX559" t="str">
        <f t="shared" si="457"/>
        <v>Üzleti és szakmai kommunikáció (, web)</v>
      </c>
      <c r="AY559" s="2">
        <v>314</v>
      </c>
      <c r="AZ559" s="2">
        <v>4</v>
      </c>
      <c r="BA559" s="18">
        <f>VLOOKUP(AY559,segéd!$F$9:$G$38,2,FALSE)</f>
        <v>46095</v>
      </c>
      <c r="BB559" s="2" t="str">
        <f>VLOOKUP(AZ559,segéd!$F$1:$G$7,2,FALSE)</f>
        <v>13.30-15.00</v>
      </c>
      <c r="BC559" t="s">
        <v>387</v>
      </c>
      <c r="BD559" t="s">
        <v>440</v>
      </c>
      <c r="BE559" t="s">
        <v>388</v>
      </c>
      <c r="BF559" s="19">
        <v>201</v>
      </c>
      <c r="BH559" s="2" t="s">
        <v>66</v>
      </c>
      <c r="BI559" s="30" t="s">
        <v>2042</v>
      </c>
      <c r="BJ559" s="2">
        <f t="shared" si="458"/>
        <v>54</v>
      </c>
      <c r="BK559" s="2">
        <f>IF(BF559="","",VLOOKUP(BC559,segéd!O:P,2,FALSE))</f>
        <v>54</v>
      </c>
      <c r="BL559" s="2" t="str">
        <f>IF(BG559="","",VLOOKUP(BC559,segéd!T:U,2,FALSE))</f>
        <v/>
      </c>
      <c r="BM559" s="2">
        <v>62</v>
      </c>
      <c r="BN559" s="2"/>
      <c r="BO559" s="2">
        <v>13</v>
      </c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H559" s="2"/>
      <c r="CI559" s="2"/>
      <c r="CJ559" s="2"/>
      <c r="CK559" s="2"/>
      <c r="CL559" s="2"/>
      <c r="CM559" s="2"/>
      <c r="CN559" s="2"/>
      <c r="CO559" s="2"/>
      <c r="CP559" s="2"/>
      <c r="CR559" s="2"/>
      <c r="CS559" s="2"/>
      <c r="CT559" s="2"/>
      <c r="CU559" s="2"/>
      <c r="CV559" s="2"/>
      <c r="CY559" s="2"/>
    </row>
    <row r="560" spans="1:106" x14ac:dyDescent="0.3">
      <c r="A560" t="str">
        <f t="shared" si="459"/>
        <v>3145</v>
      </c>
      <c r="B560" t="str">
        <f t="shared" si="460"/>
        <v xml:space="preserve">A CAD alapjai (gépterem, web) </v>
      </c>
      <c r="C560" t="str">
        <f t="shared" si="410"/>
        <v>33145</v>
      </c>
      <c r="D560" t="str">
        <f t="shared" si="411"/>
        <v>A CAD alapjai (gépterem, web) 9</v>
      </c>
      <c r="E560" t="str">
        <f t="shared" si="412"/>
        <v>Szentgyörgyiné Gyöngyösi Éva3145</v>
      </c>
      <c r="F560" s="24" t="str">
        <f t="shared" si="413"/>
        <v>A CAD alapjai (Tb. 3, gépterem, web)</v>
      </c>
      <c r="G560" t="str">
        <f t="shared" si="414"/>
        <v/>
      </c>
      <c r="H560" t="str">
        <f t="shared" si="415"/>
        <v/>
      </c>
      <c r="I560" t="str">
        <f t="shared" si="416"/>
        <v/>
      </c>
      <c r="J560" t="str">
        <f t="shared" si="417"/>
        <v/>
      </c>
      <c r="K560" t="str">
        <f t="shared" si="418"/>
        <v/>
      </c>
      <c r="L560" t="str">
        <f t="shared" si="419"/>
        <v/>
      </c>
      <c r="M560" t="str">
        <f t="shared" si="420"/>
        <v/>
      </c>
      <c r="N560" t="str">
        <f t="shared" si="421"/>
        <v/>
      </c>
      <c r="O560" t="str">
        <f t="shared" si="422"/>
        <v/>
      </c>
      <c r="P560" t="str">
        <f t="shared" si="423"/>
        <v/>
      </c>
      <c r="Q560" t="str">
        <f t="shared" si="424"/>
        <v/>
      </c>
      <c r="R560" t="str">
        <f t="shared" si="425"/>
        <v/>
      </c>
      <c r="S560" t="str">
        <f t="shared" si="426"/>
        <v/>
      </c>
      <c r="T560" t="str">
        <f t="shared" si="427"/>
        <v/>
      </c>
      <c r="U560" t="str">
        <f t="shared" si="428"/>
        <v/>
      </c>
      <c r="V560" t="str">
        <f t="shared" si="429"/>
        <v/>
      </c>
      <c r="W560" t="str">
        <f t="shared" si="430"/>
        <v/>
      </c>
      <c r="X560" t="str">
        <f t="shared" si="431"/>
        <v/>
      </c>
      <c r="Y560" t="str">
        <f t="shared" si="432"/>
        <v>A CAD alapjai (, gépterem, web)</v>
      </c>
      <c r="Z560" t="str">
        <f t="shared" si="433"/>
        <v/>
      </c>
      <c r="AA560" t="str">
        <f t="shared" si="434"/>
        <v>3145</v>
      </c>
      <c r="AB560" t="str">
        <f t="shared" si="435"/>
        <v/>
      </c>
      <c r="AC560" t="str">
        <f t="shared" si="436"/>
        <v/>
      </c>
      <c r="AD560" t="str">
        <f t="shared" si="437"/>
        <v/>
      </c>
      <c r="AE560" t="str">
        <f t="shared" si="438"/>
        <v/>
      </c>
      <c r="AF560" t="str">
        <f t="shared" si="439"/>
        <v/>
      </c>
      <c r="AG560" t="str">
        <f t="shared" si="440"/>
        <v/>
      </c>
      <c r="AH560" t="str">
        <f t="shared" si="441"/>
        <v/>
      </c>
      <c r="AI560" t="str">
        <f t="shared" si="442"/>
        <v/>
      </c>
      <c r="AJ560" t="str">
        <f t="shared" si="443"/>
        <v/>
      </c>
      <c r="AK560" t="str">
        <f t="shared" si="444"/>
        <v/>
      </c>
      <c r="AL560" t="str">
        <f t="shared" si="445"/>
        <v/>
      </c>
      <c r="AM560" t="str">
        <f t="shared" si="446"/>
        <v/>
      </c>
      <c r="AN560" t="str">
        <f t="shared" si="447"/>
        <v/>
      </c>
      <c r="AO560" t="str">
        <f t="shared" si="448"/>
        <v/>
      </c>
      <c r="AP560" t="str">
        <f t="shared" si="449"/>
        <v/>
      </c>
      <c r="AQ560" t="str">
        <f t="shared" si="450"/>
        <v/>
      </c>
      <c r="AR560" t="str">
        <f t="shared" si="451"/>
        <v/>
      </c>
      <c r="AS560" t="str">
        <f t="shared" si="452"/>
        <v/>
      </c>
      <c r="AT560" t="str">
        <f t="shared" si="453"/>
        <v/>
      </c>
      <c r="AU560" t="str">
        <f t="shared" si="454"/>
        <v/>
      </c>
      <c r="AV560" t="str">
        <f t="shared" si="455"/>
        <v/>
      </c>
      <c r="AW560" t="str">
        <f t="shared" si="456"/>
        <v/>
      </c>
      <c r="AX560" t="str">
        <f t="shared" si="457"/>
        <v>A CAD alapjai (3, gépterem, web)</v>
      </c>
      <c r="AY560" s="2">
        <v>314</v>
      </c>
      <c r="AZ560" s="2">
        <v>5</v>
      </c>
      <c r="BA560" s="18">
        <f>VLOOKUP(AY560,segéd!$F$9:$G$38,2,FALSE)</f>
        <v>46095</v>
      </c>
      <c r="BB560" s="2" t="str">
        <f>VLOOKUP(AZ560,segéd!$F$1:$G$7,2,FALSE)</f>
        <v>15.15-16.45</v>
      </c>
      <c r="BC560" t="s">
        <v>221</v>
      </c>
      <c r="BD560" s="20" t="s">
        <v>305</v>
      </c>
      <c r="BE560" t="s">
        <v>88</v>
      </c>
      <c r="BG560" s="2">
        <v>3</v>
      </c>
      <c r="BH560" s="2" t="s">
        <v>220</v>
      </c>
      <c r="BI560" s="30" t="s">
        <v>1929</v>
      </c>
      <c r="BJ560" s="2">
        <f t="shared" si="458"/>
        <v>9</v>
      </c>
      <c r="BK560" s="2" t="str">
        <f>IF(BF560="","",VLOOKUP(BC560,segéd!O:P,2,FALSE))</f>
        <v/>
      </c>
      <c r="BL560" s="2">
        <f>IF(BG560="","",VLOOKUP(BC560,segéd!T:U,2,FALSE))</f>
        <v>9</v>
      </c>
      <c r="BM560" s="2"/>
      <c r="BN560" s="2"/>
      <c r="BO560" s="2"/>
      <c r="BP560" s="2"/>
      <c r="BQ560" s="2"/>
      <c r="BR560" s="2"/>
      <c r="BS560" s="2"/>
      <c r="BT560" s="2"/>
      <c r="BU560" s="2"/>
      <c r="BZ560" s="2"/>
      <c r="CA560" s="2"/>
      <c r="CD560" s="2"/>
      <c r="CE560" s="2"/>
      <c r="CF560" s="2">
        <v>19</v>
      </c>
      <c r="CG560" s="2"/>
      <c r="CH560" s="2"/>
      <c r="CI560" s="2"/>
      <c r="CJ560" s="2"/>
      <c r="CK560" s="2"/>
      <c r="CP560" s="2"/>
      <c r="CR560" s="2"/>
      <c r="CS560" s="2"/>
      <c r="CU560" s="2"/>
      <c r="CV560" s="2"/>
    </row>
    <row r="561" spans="1:105" x14ac:dyDescent="0.3">
      <c r="A561" t="str">
        <f t="shared" si="459"/>
        <v>3145</v>
      </c>
      <c r="B561" t="str">
        <f t="shared" si="460"/>
        <v xml:space="preserve">Elektrotechnika II. (web) </v>
      </c>
      <c r="C561" t="str">
        <f t="shared" si="410"/>
        <v>6013145</v>
      </c>
      <c r="D561" t="str">
        <f t="shared" si="411"/>
        <v>Elektrotechnika II. (web) 92</v>
      </c>
      <c r="E561" t="str">
        <f t="shared" si="412"/>
        <v>Varga István3145</v>
      </c>
      <c r="F561" s="24" t="str">
        <f t="shared" si="413"/>
        <v>Elektrotechnika II. (Tb. 601, web)</v>
      </c>
      <c r="G561" t="str">
        <f t="shared" si="414"/>
        <v/>
      </c>
      <c r="H561" t="str">
        <f t="shared" si="415"/>
        <v/>
      </c>
      <c r="I561" t="str">
        <f t="shared" si="416"/>
        <v/>
      </c>
      <c r="J561" t="str">
        <f t="shared" si="417"/>
        <v/>
      </c>
      <c r="K561" t="str">
        <f t="shared" si="418"/>
        <v/>
      </c>
      <c r="L561" t="str">
        <f t="shared" si="419"/>
        <v/>
      </c>
      <c r="M561" t="str">
        <f t="shared" si="420"/>
        <v/>
      </c>
      <c r="N561" t="str">
        <f t="shared" si="421"/>
        <v/>
      </c>
      <c r="O561" t="str">
        <f t="shared" si="422"/>
        <v/>
      </c>
      <c r="P561" t="str">
        <f t="shared" si="423"/>
        <v/>
      </c>
      <c r="Q561" t="str">
        <f t="shared" si="424"/>
        <v/>
      </c>
      <c r="R561" t="str">
        <f t="shared" si="425"/>
        <v/>
      </c>
      <c r="S561" t="str">
        <f t="shared" si="426"/>
        <v/>
      </c>
      <c r="T561" t="str">
        <f t="shared" si="427"/>
        <v/>
      </c>
      <c r="U561" t="str">
        <f t="shared" si="428"/>
        <v/>
      </c>
      <c r="V561" t="str">
        <f t="shared" si="429"/>
        <v/>
      </c>
      <c r="W561" t="str">
        <f t="shared" si="430"/>
        <v/>
      </c>
      <c r="X561" t="str">
        <f t="shared" si="431"/>
        <v/>
      </c>
      <c r="Y561" t="str">
        <f t="shared" si="432"/>
        <v>Elektrotechnika II. (, web)</v>
      </c>
      <c r="Z561" t="str">
        <f t="shared" si="433"/>
        <v/>
      </c>
      <c r="AA561" t="str">
        <f t="shared" si="434"/>
        <v/>
      </c>
      <c r="AB561" t="str">
        <f t="shared" si="435"/>
        <v/>
      </c>
      <c r="AC561" t="str">
        <f t="shared" si="436"/>
        <v>3145</v>
      </c>
      <c r="AD561" t="str">
        <f t="shared" si="437"/>
        <v/>
      </c>
      <c r="AE561" t="str">
        <f t="shared" si="438"/>
        <v/>
      </c>
      <c r="AF561" t="str">
        <f t="shared" si="439"/>
        <v/>
      </c>
      <c r="AG561" t="str">
        <f t="shared" si="440"/>
        <v/>
      </c>
      <c r="AH561" t="str">
        <f t="shared" si="441"/>
        <v/>
      </c>
      <c r="AI561" t="str">
        <f t="shared" si="442"/>
        <v/>
      </c>
      <c r="AJ561" t="str">
        <f t="shared" si="443"/>
        <v/>
      </c>
      <c r="AK561" t="str">
        <f t="shared" si="444"/>
        <v>3145</v>
      </c>
      <c r="AL561" t="str">
        <f t="shared" si="445"/>
        <v/>
      </c>
      <c r="AM561" t="str">
        <f t="shared" si="446"/>
        <v/>
      </c>
      <c r="AN561" t="str">
        <f t="shared" si="447"/>
        <v/>
      </c>
      <c r="AO561" t="str">
        <f t="shared" si="448"/>
        <v/>
      </c>
      <c r="AP561" t="str">
        <f t="shared" si="449"/>
        <v/>
      </c>
      <c r="AQ561" t="str">
        <f t="shared" si="450"/>
        <v/>
      </c>
      <c r="AR561" t="str">
        <f t="shared" si="451"/>
        <v/>
      </c>
      <c r="AS561" t="str">
        <f t="shared" si="452"/>
        <v/>
      </c>
      <c r="AT561" t="str">
        <f t="shared" si="453"/>
        <v/>
      </c>
      <c r="AU561" t="str">
        <f t="shared" si="454"/>
        <v/>
      </c>
      <c r="AV561" t="str">
        <f t="shared" si="455"/>
        <v/>
      </c>
      <c r="AW561" t="str">
        <f t="shared" si="456"/>
        <v/>
      </c>
      <c r="AX561" t="str">
        <f t="shared" si="457"/>
        <v>Elektrotechnika II. (601, web)</v>
      </c>
      <c r="AY561" s="2">
        <v>314</v>
      </c>
      <c r="AZ561" s="2">
        <v>5</v>
      </c>
      <c r="BA561" s="18">
        <f>VLOOKUP(AY561,segéd!$F$9:$G$38,2,FALSE)</f>
        <v>46095</v>
      </c>
      <c r="BB561" s="2" t="str">
        <f>VLOOKUP(AZ561,segéd!$F$1:$G$7,2,FALSE)</f>
        <v>15.15-16.45</v>
      </c>
      <c r="BC561" t="s">
        <v>78</v>
      </c>
      <c r="BD561" s="20" t="s">
        <v>219</v>
      </c>
      <c r="BE561" t="s">
        <v>164</v>
      </c>
      <c r="BG561" s="2">
        <v>601</v>
      </c>
      <c r="BH561" s="2" t="s">
        <v>66</v>
      </c>
      <c r="BI561" s="30" t="s">
        <v>2022</v>
      </c>
      <c r="BJ561" s="2">
        <f t="shared" si="458"/>
        <v>92</v>
      </c>
      <c r="BK561" s="2" t="str">
        <f>IF(BF561="","",VLOOKUP(BC561,segéd!O:P,2,FALSE))</f>
        <v/>
      </c>
      <c r="BL561" s="2">
        <f>IF(BG561="","",VLOOKUP(BC561,segéd!T:U,2,FALSE))</f>
        <v>92</v>
      </c>
      <c r="BM561" s="2"/>
      <c r="BN561" s="2"/>
      <c r="BO561" s="2"/>
      <c r="BP561" s="2"/>
      <c r="BQ561" s="2"/>
      <c r="BR561" s="2"/>
      <c r="BS561" s="2"/>
      <c r="BT561" s="2"/>
      <c r="BU561" s="2"/>
      <c r="BZ561" s="2"/>
      <c r="CA561" s="2"/>
      <c r="CD561" s="2"/>
      <c r="CE561" s="2"/>
      <c r="CF561" s="19"/>
      <c r="CG561" s="2"/>
      <c r="CH561" s="2">
        <v>57</v>
      </c>
      <c r="CI561" s="2"/>
      <c r="CJ561" s="2"/>
      <c r="CP561" s="2">
        <v>52</v>
      </c>
      <c r="CQ561" s="2"/>
      <c r="CR561" s="2"/>
      <c r="CS561" s="2"/>
      <c r="CU561" s="2"/>
      <c r="CV561" s="2"/>
      <c r="DA561" s="19"/>
    </row>
    <row r="562" spans="1:105" x14ac:dyDescent="0.3">
      <c r="A562" t="str">
        <f t="shared" si="459"/>
        <v>3145</v>
      </c>
      <c r="B562" t="str">
        <f t="shared" si="460"/>
        <v xml:space="preserve">Irányítástechnika (dupla terem) (gépterem, web) </v>
      </c>
      <c r="C562" t="str">
        <f t="shared" si="410"/>
        <v>6033145</v>
      </c>
      <c r="D562" t="str">
        <f t="shared" si="411"/>
        <v>Irányítástechnika (dupla terem) (gépterem, web) 0</v>
      </c>
      <c r="E562" t="str">
        <f t="shared" si="412"/>
        <v>Szilágyi Zoltán3145</v>
      </c>
      <c r="F562" s="24" t="str">
        <f t="shared" si="413"/>
        <v>Irányítástechnika (dupla terem) (Tb. 603, gépterem, web)</v>
      </c>
      <c r="G562" t="str">
        <f t="shared" si="414"/>
        <v/>
      </c>
      <c r="H562" t="str">
        <f t="shared" si="415"/>
        <v/>
      </c>
      <c r="I562" t="str">
        <f t="shared" si="416"/>
        <v/>
      </c>
      <c r="J562" t="str">
        <f t="shared" si="417"/>
        <v/>
      </c>
      <c r="K562" t="str">
        <f t="shared" si="418"/>
        <v/>
      </c>
      <c r="L562" t="str">
        <f t="shared" si="419"/>
        <v/>
      </c>
      <c r="M562" t="str">
        <f t="shared" si="420"/>
        <v/>
      </c>
      <c r="N562" t="str">
        <f t="shared" si="421"/>
        <v/>
      </c>
      <c r="O562" t="str">
        <f t="shared" si="422"/>
        <v/>
      </c>
      <c r="P562" t="str">
        <f t="shared" si="423"/>
        <v/>
      </c>
      <c r="Q562" t="str">
        <f t="shared" si="424"/>
        <v/>
      </c>
      <c r="R562" t="str">
        <f t="shared" si="425"/>
        <v/>
      </c>
      <c r="S562" t="str">
        <f t="shared" si="426"/>
        <v/>
      </c>
      <c r="T562" t="str">
        <f t="shared" si="427"/>
        <v/>
      </c>
      <c r="U562" t="str">
        <f t="shared" si="428"/>
        <v/>
      </c>
      <c r="V562" t="str">
        <f t="shared" si="429"/>
        <v/>
      </c>
      <c r="W562" t="str">
        <f t="shared" si="430"/>
        <v/>
      </c>
      <c r="X562" t="str">
        <f t="shared" si="431"/>
        <v/>
      </c>
      <c r="Y562" t="str">
        <f t="shared" si="432"/>
        <v>Irányítástechnika (dupla terem) (, gépterem, web)</v>
      </c>
      <c r="Z562" t="str">
        <f t="shared" si="433"/>
        <v/>
      </c>
      <c r="AA562" t="str">
        <f t="shared" si="434"/>
        <v/>
      </c>
      <c r="AB562" t="str">
        <f t="shared" si="435"/>
        <v/>
      </c>
      <c r="AC562" t="str">
        <f t="shared" si="436"/>
        <v/>
      </c>
      <c r="AD562" t="str">
        <f t="shared" si="437"/>
        <v/>
      </c>
      <c r="AE562" t="str">
        <f t="shared" si="438"/>
        <v/>
      </c>
      <c r="AF562" t="str">
        <f t="shared" si="439"/>
        <v/>
      </c>
      <c r="AG562" t="str">
        <f t="shared" si="440"/>
        <v/>
      </c>
      <c r="AH562" t="str">
        <f t="shared" si="441"/>
        <v/>
      </c>
      <c r="AI562" t="str">
        <f t="shared" si="442"/>
        <v/>
      </c>
      <c r="AJ562" t="str">
        <f t="shared" si="443"/>
        <v/>
      </c>
      <c r="AK562" t="str">
        <f t="shared" si="444"/>
        <v/>
      </c>
      <c r="AL562" t="str">
        <f t="shared" si="445"/>
        <v/>
      </c>
      <c r="AM562" t="str">
        <f t="shared" si="446"/>
        <v/>
      </c>
      <c r="AN562" t="str">
        <f t="shared" si="447"/>
        <v/>
      </c>
      <c r="AO562" t="str">
        <f t="shared" si="448"/>
        <v/>
      </c>
      <c r="AP562" t="str">
        <f t="shared" si="449"/>
        <v/>
      </c>
      <c r="AQ562" t="str">
        <f t="shared" si="450"/>
        <v/>
      </c>
      <c r="AR562" t="str">
        <f t="shared" si="451"/>
        <v/>
      </c>
      <c r="AS562" t="str">
        <f t="shared" si="452"/>
        <v/>
      </c>
      <c r="AT562" t="str">
        <f t="shared" si="453"/>
        <v/>
      </c>
      <c r="AU562" t="str">
        <f t="shared" si="454"/>
        <v/>
      </c>
      <c r="AV562" t="str">
        <f t="shared" si="455"/>
        <v/>
      </c>
      <c r="AW562" t="str">
        <f t="shared" si="456"/>
        <v/>
      </c>
      <c r="AX562" t="str">
        <f t="shared" si="457"/>
        <v>Irányítástechnika (dupla terem) (603, gépterem, web)</v>
      </c>
      <c r="AY562" s="2">
        <v>314</v>
      </c>
      <c r="AZ562" s="2">
        <v>5</v>
      </c>
      <c r="BA562" s="18">
        <f>VLOOKUP(AY562,segéd!$F$9:$G$38,2,FALSE)</f>
        <v>46095</v>
      </c>
      <c r="BB562" s="2" t="str">
        <f>VLOOKUP(AZ562,segéd!$F$1:$G$7,2,FALSE)</f>
        <v>15.15-16.45</v>
      </c>
      <c r="BC562" t="s">
        <v>469</v>
      </c>
      <c r="BD562" t="s">
        <v>179</v>
      </c>
      <c r="BE562" t="s">
        <v>164</v>
      </c>
      <c r="BG562" s="2">
        <v>603</v>
      </c>
      <c r="BH562" s="2" t="s">
        <v>220</v>
      </c>
      <c r="BI562" s="30" t="s">
        <v>1949</v>
      </c>
      <c r="BJ562" s="2">
        <f t="shared" si="458"/>
        <v>0</v>
      </c>
      <c r="BK562" s="2" t="str">
        <f>IF(BF562="","",VLOOKUP(BC562,segéd!O:P,2,FALSE))</f>
        <v/>
      </c>
      <c r="BL562" s="2">
        <f>IF(BG562="","",VLOOKUP(BC562,segéd!T:U,2,FALSE))</f>
        <v>0</v>
      </c>
      <c r="BM562" s="2"/>
      <c r="BN562" s="2"/>
      <c r="BO562" s="2"/>
      <c r="BP562" s="2"/>
      <c r="BQ562" s="2"/>
      <c r="BR562" s="2"/>
      <c r="BS562" s="2"/>
      <c r="BT562" s="2"/>
      <c r="BU562" s="2"/>
      <c r="BZ562" s="2"/>
      <c r="CA562" s="2"/>
      <c r="CD562" s="2"/>
      <c r="CE562" s="2"/>
      <c r="CF562" s="19"/>
      <c r="CG562" s="2"/>
      <c r="CJ562" s="2"/>
      <c r="CP562" s="2"/>
      <c r="CQ562" s="2"/>
      <c r="CR562" s="2"/>
      <c r="CS562" s="2"/>
      <c r="CU562" s="2"/>
      <c r="CV562" s="2"/>
      <c r="DA562" s="19"/>
    </row>
    <row r="563" spans="1:105" x14ac:dyDescent="0.3">
      <c r="A563" t="str">
        <f t="shared" si="459"/>
        <v>3145</v>
      </c>
      <c r="B563" t="str">
        <f t="shared" si="460"/>
        <v xml:space="preserve">Irányítástechnika, mikrovezérlők (gépterem, web) </v>
      </c>
      <c r="C563" t="str">
        <f t="shared" si="410"/>
        <v>6043145</v>
      </c>
      <c r="D563" t="str">
        <f t="shared" si="411"/>
        <v>Irányítástechnika, mikrovezérlők (gépterem, web) 46</v>
      </c>
      <c r="E563" t="str">
        <f t="shared" si="412"/>
        <v>Szilágyi Zoltán3145</v>
      </c>
      <c r="F563" s="24" t="str">
        <f t="shared" si="413"/>
        <v>Irányítástechnika, mikrovezérlők (Tb. 604, gépterem, web)</v>
      </c>
      <c r="G563" t="str">
        <f t="shared" si="414"/>
        <v/>
      </c>
      <c r="H563" t="str">
        <f t="shared" si="415"/>
        <v/>
      </c>
      <c r="I563" t="str">
        <f t="shared" si="416"/>
        <v/>
      </c>
      <c r="J563" t="str">
        <f t="shared" si="417"/>
        <v/>
      </c>
      <c r="K563" t="str">
        <f t="shared" si="418"/>
        <v/>
      </c>
      <c r="L563" t="str">
        <f t="shared" si="419"/>
        <v/>
      </c>
      <c r="M563" t="str">
        <f t="shared" si="420"/>
        <v/>
      </c>
      <c r="N563" t="str">
        <f t="shared" si="421"/>
        <v/>
      </c>
      <c r="O563" t="str">
        <f t="shared" si="422"/>
        <v/>
      </c>
      <c r="P563" t="str">
        <f t="shared" si="423"/>
        <v/>
      </c>
      <c r="Q563" t="str">
        <f t="shared" si="424"/>
        <v/>
      </c>
      <c r="R563" t="str">
        <f t="shared" si="425"/>
        <v/>
      </c>
      <c r="S563" t="str">
        <f t="shared" si="426"/>
        <v/>
      </c>
      <c r="T563" t="str">
        <f t="shared" si="427"/>
        <v/>
      </c>
      <c r="U563" t="str">
        <f t="shared" si="428"/>
        <v/>
      </c>
      <c r="V563" t="str">
        <f t="shared" si="429"/>
        <v/>
      </c>
      <c r="W563" t="str">
        <f t="shared" si="430"/>
        <v/>
      </c>
      <c r="X563" t="str">
        <f t="shared" si="431"/>
        <v/>
      </c>
      <c r="Y563" t="str">
        <f t="shared" si="432"/>
        <v>Irányítástechnika, mikrovezérlők (, gépterem, web)</v>
      </c>
      <c r="Z563" t="str">
        <f t="shared" si="433"/>
        <v/>
      </c>
      <c r="AA563" t="str">
        <f t="shared" si="434"/>
        <v/>
      </c>
      <c r="AB563" t="str">
        <f t="shared" si="435"/>
        <v/>
      </c>
      <c r="AC563" t="str">
        <f t="shared" si="436"/>
        <v/>
      </c>
      <c r="AD563" t="str">
        <f t="shared" si="437"/>
        <v/>
      </c>
      <c r="AE563" t="str">
        <f t="shared" si="438"/>
        <v/>
      </c>
      <c r="AF563" t="str">
        <f t="shared" si="439"/>
        <v/>
      </c>
      <c r="AG563" t="str">
        <f t="shared" si="440"/>
        <v/>
      </c>
      <c r="AH563" t="str">
        <f t="shared" si="441"/>
        <v/>
      </c>
      <c r="AI563" t="str">
        <f t="shared" si="442"/>
        <v/>
      </c>
      <c r="AJ563" t="str">
        <f t="shared" si="443"/>
        <v/>
      </c>
      <c r="AK563" t="str">
        <f t="shared" si="444"/>
        <v/>
      </c>
      <c r="AL563" t="str">
        <f t="shared" si="445"/>
        <v>3145</v>
      </c>
      <c r="AM563" t="str">
        <f t="shared" si="446"/>
        <v/>
      </c>
      <c r="AN563" t="str">
        <f t="shared" si="447"/>
        <v/>
      </c>
      <c r="AO563" t="str">
        <f t="shared" si="448"/>
        <v/>
      </c>
      <c r="AP563" t="str">
        <f t="shared" si="449"/>
        <v/>
      </c>
      <c r="AQ563" t="str">
        <f t="shared" si="450"/>
        <v/>
      </c>
      <c r="AR563" t="str">
        <f t="shared" si="451"/>
        <v/>
      </c>
      <c r="AS563" t="str">
        <f t="shared" si="452"/>
        <v/>
      </c>
      <c r="AT563" t="str">
        <f t="shared" si="453"/>
        <v/>
      </c>
      <c r="AU563" t="str">
        <f t="shared" si="454"/>
        <v/>
      </c>
      <c r="AV563" t="str">
        <f t="shared" si="455"/>
        <v/>
      </c>
      <c r="AW563" t="str">
        <f t="shared" si="456"/>
        <v/>
      </c>
      <c r="AX563" t="str">
        <f t="shared" si="457"/>
        <v>Irányítástechnika, mikrovezérlők (604, gépterem, web)</v>
      </c>
      <c r="AY563" s="2">
        <v>314</v>
      </c>
      <c r="AZ563" s="2">
        <v>5</v>
      </c>
      <c r="BA563" s="18">
        <f>VLOOKUP(AY563,segéd!$F$9:$G$38,2,FALSE)</f>
        <v>46095</v>
      </c>
      <c r="BB563" s="2" t="str">
        <f>VLOOKUP(AZ563,segéd!$F$1:$G$7,2,FALSE)</f>
        <v>15.15-16.45</v>
      </c>
      <c r="BC563" t="s">
        <v>127</v>
      </c>
      <c r="BD563" t="s">
        <v>179</v>
      </c>
      <c r="BE563" t="s">
        <v>164</v>
      </c>
      <c r="BG563" s="2">
        <v>604</v>
      </c>
      <c r="BH563" s="2" t="s">
        <v>220</v>
      </c>
      <c r="BI563" s="30" t="s">
        <v>1949</v>
      </c>
      <c r="BJ563" s="2">
        <f t="shared" si="458"/>
        <v>46</v>
      </c>
      <c r="BK563" s="2" t="str">
        <f>IF(BF563="","",VLOOKUP(BC563,segéd!O:P,2,FALSE))</f>
        <v/>
      </c>
      <c r="BL563" s="2">
        <f>IF(BG563="","",VLOOKUP(BC563,segéd!T:U,2,FALSE))</f>
        <v>46</v>
      </c>
      <c r="BM563" s="2"/>
      <c r="BN563" s="2"/>
      <c r="BO563" s="2"/>
      <c r="BP563" s="2"/>
      <c r="BQ563" s="2"/>
      <c r="BR563" s="2"/>
      <c r="BS563" s="2"/>
      <c r="BT563" s="2"/>
      <c r="BU563" s="2"/>
      <c r="BZ563" s="2"/>
      <c r="CA563" s="2"/>
      <c r="CD563" s="2"/>
      <c r="CE563" s="2"/>
      <c r="CF563" s="19"/>
      <c r="CG563" s="2"/>
      <c r="CJ563" s="2"/>
      <c r="CP563" s="2"/>
      <c r="CQ563" s="2">
        <v>59</v>
      </c>
      <c r="CR563" s="2"/>
      <c r="CS563" s="2"/>
      <c r="CU563" s="2"/>
      <c r="CV563" s="2"/>
      <c r="DA563" s="19"/>
    </row>
    <row r="564" spans="1:105" x14ac:dyDescent="0.3">
      <c r="A564" t="str">
        <f t="shared" si="459"/>
        <v>2143145</v>
      </c>
      <c r="B564" t="str">
        <f t="shared" si="460"/>
        <v>Készletgazdálkodás terv. és elemz. (Bp.-ről web) 3</v>
      </c>
      <c r="C564" t="str">
        <f t="shared" si="410"/>
        <v>4023145</v>
      </c>
      <c r="D564" t="str">
        <f t="shared" si="411"/>
        <v>Készletgazdálkodás terv. és elemz. (Bp.-ről web) 6</v>
      </c>
      <c r="E564" t="str">
        <f t="shared" si="412"/>
        <v>Mészáros Sándor3145</v>
      </c>
      <c r="F564" s="24" t="str">
        <f t="shared" si="413"/>
        <v>Készletgazdálkodás terv. és elemz. (Bp. 214, Bp.-ről web)</v>
      </c>
      <c r="G564" t="str">
        <f t="shared" si="414"/>
        <v/>
      </c>
      <c r="H564" t="str">
        <f t="shared" si="415"/>
        <v/>
      </c>
      <c r="I564" t="str">
        <f t="shared" si="416"/>
        <v/>
      </c>
      <c r="J564" t="str">
        <f t="shared" si="417"/>
        <v/>
      </c>
      <c r="K564" t="str">
        <f t="shared" si="418"/>
        <v/>
      </c>
      <c r="L564" t="str">
        <f t="shared" si="419"/>
        <v/>
      </c>
      <c r="M564" t="str">
        <f t="shared" si="420"/>
        <v/>
      </c>
      <c r="N564" t="str">
        <f t="shared" si="421"/>
        <v/>
      </c>
      <c r="O564" t="str">
        <f t="shared" si="422"/>
        <v/>
      </c>
      <c r="P564" t="str">
        <f t="shared" si="423"/>
        <v/>
      </c>
      <c r="Q564" t="str">
        <f t="shared" si="424"/>
        <v/>
      </c>
      <c r="R564" t="str">
        <f t="shared" si="425"/>
        <v/>
      </c>
      <c r="S564" t="str">
        <f t="shared" si="426"/>
        <v/>
      </c>
      <c r="T564" t="str">
        <f t="shared" si="427"/>
        <v/>
      </c>
      <c r="U564" t="str">
        <f t="shared" si="428"/>
        <v/>
      </c>
      <c r="V564" t="str">
        <f t="shared" si="429"/>
        <v>3145</v>
      </c>
      <c r="W564" t="str">
        <f t="shared" si="430"/>
        <v/>
      </c>
      <c r="X564" t="str">
        <f t="shared" si="431"/>
        <v/>
      </c>
      <c r="Y564" t="str">
        <f t="shared" si="432"/>
        <v>Készletgazdálkodás terv. és elemz. (214, Bp.-ről web)</v>
      </c>
      <c r="Z564" t="str">
        <f t="shared" si="433"/>
        <v/>
      </c>
      <c r="AA564" t="str">
        <f t="shared" si="434"/>
        <v/>
      </c>
      <c r="AB564" t="str">
        <f t="shared" si="435"/>
        <v/>
      </c>
      <c r="AC564" t="str">
        <f t="shared" si="436"/>
        <v/>
      </c>
      <c r="AD564" t="str">
        <f t="shared" si="437"/>
        <v/>
      </c>
      <c r="AE564" t="str">
        <f t="shared" si="438"/>
        <v/>
      </c>
      <c r="AF564" t="str">
        <f t="shared" si="439"/>
        <v/>
      </c>
      <c r="AG564" t="str">
        <f t="shared" si="440"/>
        <v/>
      </c>
      <c r="AH564" t="str">
        <f t="shared" si="441"/>
        <v/>
      </c>
      <c r="AI564" t="str">
        <f t="shared" si="442"/>
        <v/>
      </c>
      <c r="AJ564" t="str">
        <f t="shared" si="443"/>
        <v/>
      </c>
      <c r="AK564" t="str">
        <f t="shared" si="444"/>
        <v/>
      </c>
      <c r="AL564" t="str">
        <f t="shared" si="445"/>
        <v/>
      </c>
      <c r="AM564" t="str">
        <f t="shared" si="446"/>
        <v/>
      </c>
      <c r="AN564" t="str">
        <f t="shared" si="447"/>
        <v/>
      </c>
      <c r="AO564" t="str">
        <f t="shared" si="448"/>
        <v>3145</v>
      </c>
      <c r="AP564" t="str">
        <f t="shared" si="449"/>
        <v/>
      </c>
      <c r="AQ564" t="str">
        <f t="shared" si="450"/>
        <v/>
      </c>
      <c r="AR564" t="str">
        <f t="shared" si="451"/>
        <v/>
      </c>
      <c r="AS564" t="str">
        <f t="shared" si="452"/>
        <v/>
      </c>
      <c r="AT564" t="str">
        <f t="shared" si="453"/>
        <v/>
      </c>
      <c r="AU564" t="str">
        <f t="shared" si="454"/>
        <v/>
      </c>
      <c r="AV564" t="str">
        <f t="shared" si="455"/>
        <v/>
      </c>
      <c r="AW564" t="str">
        <f t="shared" si="456"/>
        <v/>
      </c>
      <c r="AX564" t="str">
        <f t="shared" si="457"/>
        <v>Készletgazdálkodás terv. és elemz. (402, Bp.-ről web)</v>
      </c>
      <c r="AY564" s="2">
        <v>314</v>
      </c>
      <c r="AZ564" s="2">
        <v>5</v>
      </c>
      <c r="BA564" s="18">
        <f>VLOOKUP(AY564,segéd!$F$9:$G$38,2,FALSE)</f>
        <v>46095</v>
      </c>
      <c r="BB564" s="2" t="str">
        <f>VLOOKUP(AZ564,segéd!$F$1:$G$7,2,FALSE)</f>
        <v>15.15-16.45</v>
      </c>
      <c r="BC564" t="s">
        <v>254</v>
      </c>
      <c r="BD564" t="s">
        <v>435</v>
      </c>
      <c r="BE564" t="s">
        <v>167</v>
      </c>
      <c r="BF564" s="19">
        <v>214</v>
      </c>
      <c r="BG564" s="2">
        <v>402</v>
      </c>
      <c r="BH564" s="19" t="s">
        <v>75</v>
      </c>
      <c r="BI564" s="30" t="s">
        <v>1971</v>
      </c>
      <c r="BJ564" s="2">
        <f t="shared" si="458"/>
        <v>9</v>
      </c>
      <c r="BK564" s="2">
        <f>IF(BF564="","",VLOOKUP(BC564,segéd!O:P,2,FALSE))</f>
        <v>3</v>
      </c>
      <c r="BL564" s="2">
        <f>IF(BG564="","",VLOOKUP(BC564,segéd!T:U,2,FALSE))</f>
        <v>6</v>
      </c>
      <c r="BP564" s="2"/>
      <c r="BQ564" s="2"/>
      <c r="BR564" s="2"/>
      <c r="BY564" s="2"/>
      <c r="CB564" s="2">
        <v>5</v>
      </c>
      <c r="CC564" s="2"/>
      <c r="CH564" s="2"/>
      <c r="CP564" s="2"/>
      <c r="CT564" s="2">
        <v>6</v>
      </c>
      <c r="CU564" s="2"/>
      <c r="CX564" s="19"/>
      <c r="CY564" s="2"/>
      <c r="CZ564" s="19"/>
    </row>
    <row r="565" spans="1:105" x14ac:dyDescent="0.3">
      <c r="A565" t="str">
        <f t="shared" si="459"/>
        <v>3145</v>
      </c>
      <c r="B565" t="str">
        <f t="shared" si="460"/>
        <v xml:space="preserve">Komplex projektfeladat (web) </v>
      </c>
      <c r="C565" t="str">
        <f t="shared" si="410"/>
        <v>2173145</v>
      </c>
      <c r="D565" t="str">
        <f t="shared" si="411"/>
        <v>Komplex projektfeladat (web) 5</v>
      </c>
      <c r="E565" t="str">
        <f t="shared" si="412"/>
        <v>Deés Szilvia3145</v>
      </c>
      <c r="F565" s="24" t="str">
        <f t="shared" si="413"/>
        <v>Komplex projektfeladat (Tb. 217, web)</v>
      </c>
      <c r="G565" t="str">
        <f t="shared" si="414"/>
        <v/>
      </c>
      <c r="H565" t="str">
        <f t="shared" si="415"/>
        <v/>
      </c>
      <c r="I565" t="str">
        <f t="shared" si="416"/>
        <v/>
      </c>
      <c r="J565" t="str">
        <f t="shared" si="417"/>
        <v/>
      </c>
      <c r="K565" t="str">
        <f t="shared" si="418"/>
        <v/>
      </c>
      <c r="L565" t="str">
        <f t="shared" si="419"/>
        <v/>
      </c>
      <c r="M565" t="str">
        <f t="shared" si="420"/>
        <v/>
      </c>
      <c r="N565" t="str">
        <f t="shared" si="421"/>
        <v/>
      </c>
      <c r="O565" t="str">
        <f t="shared" si="422"/>
        <v/>
      </c>
      <c r="P565" t="str">
        <f t="shared" si="423"/>
        <v/>
      </c>
      <c r="Q565" t="str">
        <f t="shared" si="424"/>
        <v/>
      </c>
      <c r="R565" t="str">
        <f t="shared" si="425"/>
        <v/>
      </c>
      <c r="S565" t="str">
        <f t="shared" si="426"/>
        <v/>
      </c>
      <c r="T565" t="str">
        <f t="shared" si="427"/>
        <v/>
      </c>
      <c r="U565" t="str">
        <f t="shared" si="428"/>
        <v/>
      </c>
      <c r="V565" t="str">
        <f t="shared" si="429"/>
        <v/>
      </c>
      <c r="W565" t="str">
        <f t="shared" si="430"/>
        <v/>
      </c>
      <c r="X565" t="str">
        <f t="shared" si="431"/>
        <v/>
      </c>
      <c r="Y565" t="str">
        <f t="shared" si="432"/>
        <v>Komplex projektfeladat (, web)</v>
      </c>
      <c r="Z565" t="str">
        <f t="shared" si="433"/>
        <v/>
      </c>
      <c r="AA565" t="str">
        <f t="shared" si="434"/>
        <v/>
      </c>
      <c r="AB565" t="str">
        <f t="shared" si="435"/>
        <v/>
      </c>
      <c r="AC565" t="str">
        <f t="shared" si="436"/>
        <v/>
      </c>
      <c r="AD565" t="str">
        <f t="shared" si="437"/>
        <v/>
      </c>
      <c r="AE565" t="str">
        <f t="shared" si="438"/>
        <v/>
      </c>
      <c r="AF565" t="str">
        <f t="shared" si="439"/>
        <v/>
      </c>
      <c r="AG565" t="str">
        <f t="shared" si="440"/>
        <v/>
      </c>
      <c r="AH565" t="str">
        <f t="shared" si="441"/>
        <v/>
      </c>
      <c r="AI565" t="str">
        <f t="shared" si="442"/>
        <v/>
      </c>
      <c r="AJ565" t="str">
        <f t="shared" si="443"/>
        <v/>
      </c>
      <c r="AK565" t="str">
        <f t="shared" si="444"/>
        <v/>
      </c>
      <c r="AL565" t="str">
        <f t="shared" si="445"/>
        <v/>
      </c>
      <c r="AM565" t="str">
        <f t="shared" si="446"/>
        <v/>
      </c>
      <c r="AN565" t="str">
        <f t="shared" si="447"/>
        <v/>
      </c>
      <c r="AO565" t="str">
        <f t="shared" si="448"/>
        <v/>
      </c>
      <c r="AP565" t="str">
        <f t="shared" si="449"/>
        <v>3145</v>
      </c>
      <c r="AQ565" t="str">
        <f t="shared" si="450"/>
        <v/>
      </c>
      <c r="AR565" t="str">
        <f t="shared" si="451"/>
        <v/>
      </c>
      <c r="AS565" t="str">
        <f t="shared" si="452"/>
        <v/>
      </c>
      <c r="AT565" t="str">
        <f t="shared" si="453"/>
        <v/>
      </c>
      <c r="AU565" t="str">
        <f t="shared" si="454"/>
        <v/>
      </c>
      <c r="AV565" t="str">
        <f t="shared" si="455"/>
        <v/>
      </c>
      <c r="AW565" t="str">
        <f t="shared" si="456"/>
        <v/>
      </c>
      <c r="AX565" t="str">
        <f t="shared" si="457"/>
        <v>Komplex projektfeladat (217, web)</v>
      </c>
      <c r="AY565" s="2">
        <v>314</v>
      </c>
      <c r="AZ565" s="2">
        <v>5</v>
      </c>
      <c r="BA565" s="18">
        <f>VLOOKUP(AY565,segéd!$F$9:$G$38,2,FALSE)</f>
        <v>46095</v>
      </c>
      <c r="BB565" s="2" t="str">
        <f>VLOOKUP(AZ565,segéd!$F$1:$G$7,2,FALSE)</f>
        <v>15.15-16.45</v>
      </c>
      <c r="BC565" t="s">
        <v>397</v>
      </c>
      <c r="BD565" t="s">
        <v>106</v>
      </c>
      <c r="BE565" t="s">
        <v>164</v>
      </c>
      <c r="BG565" s="2">
        <v>217</v>
      </c>
      <c r="BH565" s="2" t="s">
        <v>66</v>
      </c>
      <c r="BI565" s="30" t="s">
        <v>2036</v>
      </c>
      <c r="BJ565" s="2">
        <f t="shared" si="458"/>
        <v>5</v>
      </c>
      <c r="BK565" s="2" t="str">
        <f>IF(BF565="","",VLOOKUP(BC565,segéd!O:P,2,FALSE))</f>
        <v/>
      </c>
      <c r="BL565" s="2">
        <f>IF(BG565="","",VLOOKUP(BC565,segéd!T:U,2,FALSE))</f>
        <v>5</v>
      </c>
      <c r="BP565" s="2"/>
      <c r="BQ565" s="2"/>
      <c r="BR565" s="2"/>
      <c r="BV565" s="2"/>
      <c r="BW565" s="2"/>
      <c r="BX565" s="2"/>
      <c r="BY565" s="2"/>
      <c r="CB565" s="2"/>
      <c r="CC565" s="2"/>
      <c r="CH565" s="2"/>
      <c r="CI565" s="2"/>
      <c r="CM565" s="2"/>
      <c r="CN565" s="2"/>
      <c r="CO565" s="2"/>
      <c r="CP565" s="2"/>
      <c r="CT565" s="2"/>
      <c r="CU565" s="2">
        <v>6</v>
      </c>
      <c r="CY565" s="2"/>
    </row>
    <row r="566" spans="1:105" x14ac:dyDescent="0.3">
      <c r="A566" t="str">
        <f t="shared" si="459"/>
        <v>3145</v>
      </c>
      <c r="B566" t="str">
        <f t="shared" si="460"/>
        <v xml:space="preserve">Német gazdasági szaknyelv II. </v>
      </c>
      <c r="C566" t="str">
        <f t="shared" si="410"/>
        <v>4013145</v>
      </c>
      <c r="D566" t="str">
        <f t="shared" si="411"/>
        <v>Német gazdasági szaknyelv II. 4</v>
      </c>
      <c r="E566" t="str">
        <f t="shared" si="412"/>
        <v>Árendás Bence3145</v>
      </c>
      <c r="F566" s="24" t="str">
        <f t="shared" si="413"/>
        <v>Német gazdasági szaknyelv II. (Tb. 401)</v>
      </c>
      <c r="G566" t="str">
        <f t="shared" si="414"/>
        <v/>
      </c>
      <c r="H566" t="str">
        <f t="shared" si="415"/>
        <v/>
      </c>
      <c r="I566" t="str">
        <f t="shared" si="416"/>
        <v/>
      </c>
      <c r="J566" t="str">
        <f t="shared" si="417"/>
        <v/>
      </c>
      <c r="K566" t="str">
        <f t="shared" si="418"/>
        <v/>
      </c>
      <c r="L566" t="str">
        <f t="shared" si="419"/>
        <v/>
      </c>
      <c r="M566" t="str">
        <f t="shared" si="420"/>
        <v/>
      </c>
      <c r="N566" t="str">
        <f t="shared" si="421"/>
        <v/>
      </c>
      <c r="O566" t="str">
        <f t="shared" si="422"/>
        <v/>
      </c>
      <c r="P566" t="str">
        <f t="shared" si="423"/>
        <v/>
      </c>
      <c r="Q566" t="str">
        <f t="shared" si="424"/>
        <v/>
      </c>
      <c r="R566" t="str">
        <f t="shared" si="425"/>
        <v/>
      </c>
      <c r="S566" t="str">
        <f t="shared" si="426"/>
        <v/>
      </c>
      <c r="T566" t="str">
        <f t="shared" si="427"/>
        <v/>
      </c>
      <c r="U566" t="str">
        <f t="shared" si="428"/>
        <v/>
      </c>
      <c r="V566" t="str">
        <f t="shared" si="429"/>
        <v/>
      </c>
      <c r="W566" t="str">
        <f t="shared" si="430"/>
        <v/>
      </c>
      <c r="X566" t="str">
        <f t="shared" si="431"/>
        <v/>
      </c>
      <c r="Y566" t="str">
        <f t="shared" si="432"/>
        <v>Német gazdasági szaknyelv II. ()</v>
      </c>
      <c r="Z566" t="str">
        <f t="shared" si="433"/>
        <v>3145</v>
      </c>
      <c r="AA566" t="str">
        <f t="shared" si="434"/>
        <v/>
      </c>
      <c r="AB566" t="str">
        <f t="shared" si="435"/>
        <v/>
      </c>
      <c r="AC566" t="str">
        <f t="shared" si="436"/>
        <v/>
      </c>
      <c r="AD566" t="str">
        <f t="shared" si="437"/>
        <v/>
      </c>
      <c r="AE566" t="str">
        <f t="shared" si="438"/>
        <v/>
      </c>
      <c r="AF566" t="str">
        <f t="shared" si="439"/>
        <v/>
      </c>
      <c r="AG566" t="str">
        <f t="shared" si="440"/>
        <v/>
      </c>
      <c r="AH566" t="str">
        <f t="shared" si="441"/>
        <v/>
      </c>
      <c r="AI566" t="str">
        <f t="shared" si="442"/>
        <v/>
      </c>
      <c r="AJ566" t="str">
        <f t="shared" si="443"/>
        <v/>
      </c>
      <c r="AK566" t="str">
        <f t="shared" si="444"/>
        <v/>
      </c>
      <c r="AL566" t="str">
        <f t="shared" si="445"/>
        <v/>
      </c>
      <c r="AM566" t="str">
        <f t="shared" si="446"/>
        <v/>
      </c>
      <c r="AN566" t="str">
        <f t="shared" si="447"/>
        <v/>
      </c>
      <c r="AO566" t="str">
        <f t="shared" si="448"/>
        <v/>
      </c>
      <c r="AP566" t="str">
        <f t="shared" si="449"/>
        <v/>
      </c>
      <c r="AQ566" t="str">
        <f t="shared" si="450"/>
        <v/>
      </c>
      <c r="AR566" t="str">
        <f t="shared" si="451"/>
        <v/>
      </c>
      <c r="AS566" t="str">
        <f t="shared" si="452"/>
        <v/>
      </c>
      <c r="AT566" t="str">
        <f t="shared" si="453"/>
        <v/>
      </c>
      <c r="AU566" t="str">
        <f t="shared" si="454"/>
        <v/>
      </c>
      <c r="AV566" t="str">
        <f t="shared" si="455"/>
        <v/>
      </c>
      <c r="AW566" t="str">
        <f t="shared" si="456"/>
        <v/>
      </c>
      <c r="AX566" t="str">
        <f t="shared" si="457"/>
        <v>Német gazdasági szaknyelv II. (401)</v>
      </c>
      <c r="AY566" s="2">
        <v>314</v>
      </c>
      <c r="AZ566" s="2">
        <v>5</v>
      </c>
      <c r="BA566" s="18">
        <f>VLOOKUP(AY566,segéd!$F$9:$G$38,2,FALSE)</f>
        <v>46095</v>
      </c>
      <c r="BB566" s="2" t="str">
        <f>VLOOKUP(AZ566,segéd!$F$1:$G$7,2,FALSE)</f>
        <v>15.15-16.45</v>
      </c>
      <c r="BC566" t="s">
        <v>465</v>
      </c>
      <c r="BD566" t="s">
        <v>466</v>
      </c>
      <c r="BE566" t="s">
        <v>164</v>
      </c>
      <c r="BG566" s="2">
        <v>401</v>
      </c>
      <c r="BJ566" s="2">
        <f t="shared" si="458"/>
        <v>4</v>
      </c>
      <c r="BK566" s="2" t="str">
        <f>IF(BF566="","",VLOOKUP(BC566,segéd!O:P,2,FALSE))</f>
        <v/>
      </c>
      <c r="BL566" s="2">
        <f>IF(BG566="","",VLOOKUP(BC566,segéd!T:U,2,FALSE))</f>
        <v>4</v>
      </c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>
        <v>6</v>
      </c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Y566" s="2"/>
    </row>
    <row r="567" spans="1:105" x14ac:dyDescent="0.3">
      <c r="A567" t="str">
        <f t="shared" si="459"/>
        <v>3145</v>
      </c>
      <c r="B567" t="str">
        <f t="shared" si="460"/>
        <v xml:space="preserve">Robottechnika </v>
      </c>
      <c r="C567" t="str">
        <f t="shared" si="410"/>
        <v>23145</v>
      </c>
      <c r="D567" t="str">
        <f t="shared" si="411"/>
        <v>Robottechnika 10</v>
      </c>
      <c r="E567" t="str">
        <f t="shared" si="412"/>
        <v>Vavra Gábor3145</v>
      </c>
      <c r="F567" s="24" t="str">
        <f t="shared" si="413"/>
        <v>Robottechnika (Tb. 2)</v>
      </c>
      <c r="G567" t="str">
        <f t="shared" si="414"/>
        <v/>
      </c>
      <c r="H567" t="str">
        <f t="shared" si="415"/>
        <v/>
      </c>
      <c r="I567" t="str">
        <f t="shared" si="416"/>
        <v/>
      </c>
      <c r="J567" t="str">
        <f t="shared" si="417"/>
        <v/>
      </c>
      <c r="K567" t="str">
        <f t="shared" si="418"/>
        <v/>
      </c>
      <c r="L567" t="str">
        <f t="shared" si="419"/>
        <v/>
      </c>
      <c r="M567" t="str">
        <f t="shared" si="420"/>
        <v/>
      </c>
      <c r="N567" t="str">
        <f t="shared" si="421"/>
        <v/>
      </c>
      <c r="O567" t="str">
        <f t="shared" si="422"/>
        <v/>
      </c>
      <c r="P567" t="str">
        <f t="shared" si="423"/>
        <v/>
      </c>
      <c r="Q567" t="str">
        <f t="shared" si="424"/>
        <v/>
      </c>
      <c r="R567" t="str">
        <f t="shared" si="425"/>
        <v/>
      </c>
      <c r="S567" t="str">
        <f t="shared" si="426"/>
        <v/>
      </c>
      <c r="T567" t="str">
        <f t="shared" si="427"/>
        <v/>
      </c>
      <c r="U567" t="str">
        <f t="shared" si="428"/>
        <v/>
      </c>
      <c r="V567" t="str">
        <f t="shared" si="429"/>
        <v/>
      </c>
      <c r="W567" t="str">
        <f t="shared" si="430"/>
        <v/>
      </c>
      <c r="X567" t="str">
        <f t="shared" si="431"/>
        <v/>
      </c>
      <c r="Y567" t="str">
        <f t="shared" si="432"/>
        <v>Robottechnika ()</v>
      </c>
      <c r="Z567" t="str">
        <f t="shared" si="433"/>
        <v/>
      </c>
      <c r="AA567" t="str">
        <f t="shared" si="434"/>
        <v/>
      </c>
      <c r="AB567" t="str">
        <f t="shared" si="435"/>
        <v/>
      </c>
      <c r="AC567" t="str">
        <f t="shared" si="436"/>
        <v/>
      </c>
      <c r="AD567" t="str">
        <f t="shared" si="437"/>
        <v/>
      </c>
      <c r="AE567" t="str">
        <f t="shared" si="438"/>
        <v/>
      </c>
      <c r="AF567" t="str">
        <f t="shared" si="439"/>
        <v/>
      </c>
      <c r="AG567" t="str">
        <f t="shared" si="440"/>
        <v/>
      </c>
      <c r="AH567" t="str">
        <f t="shared" si="441"/>
        <v/>
      </c>
      <c r="AI567" t="str">
        <f t="shared" si="442"/>
        <v/>
      </c>
      <c r="AJ567" t="str">
        <f t="shared" si="443"/>
        <v/>
      </c>
      <c r="AK567" t="str">
        <f t="shared" si="444"/>
        <v/>
      </c>
      <c r="AL567" t="str">
        <f t="shared" si="445"/>
        <v/>
      </c>
      <c r="AM567" t="str">
        <f t="shared" si="446"/>
        <v/>
      </c>
      <c r="AN567" t="str">
        <f t="shared" si="447"/>
        <v/>
      </c>
      <c r="AO567" t="str">
        <f t="shared" si="448"/>
        <v/>
      </c>
      <c r="AP567" t="str">
        <f t="shared" si="449"/>
        <v/>
      </c>
      <c r="AQ567" t="str">
        <f t="shared" si="450"/>
        <v/>
      </c>
      <c r="AR567" t="str">
        <f t="shared" si="451"/>
        <v/>
      </c>
      <c r="AS567" t="str">
        <f t="shared" si="452"/>
        <v/>
      </c>
      <c r="AT567" t="str">
        <f t="shared" si="453"/>
        <v/>
      </c>
      <c r="AU567" t="str">
        <f t="shared" si="454"/>
        <v/>
      </c>
      <c r="AV567" t="str">
        <f t="shared" si="455"/>
        <v>3145</v>
      </c>
      <c r="AW567" t="str">
        <f t="shared" si="456"/>
        <v/>
      </c>
      <c r="AX567" t="str">
        <f t="shared" si="457"/>
        <v>Robottechnika (2)</v>
      </c>
      <c r="AY567" s="2">
        <v>314</v>
      </c>
      <c r="AZ567" s="2">
        <v>5</v>
      </c>
      <c r="BA567" s="18">
        <f>VLOOKUP(AY567,segéd!$F$9:$G$38,2,FALSE)</f>
        <v>46095</v>
      </c>
      <c r="BB567" s="2" t="str">
        <f>VLOOKUP(AZ567,segéd!$F$1:$G$7,2,FALSE)</f>
        <v>15.15-16.45</v>
      </c>
      <c r="BC567" t="s">
        <v>300</v>
      </c>
      <c r="BD567" s="20" t="s">
        <v>424</v>
      </c>
      <c r="BE567" t="s">
        <v>164</v>
      </c>
      <c r="BG567" s="2">
        <v>2</v>
      </c>
      <c r="BJ567" s="2">
        <f t="shared" si="458"/>
        <v>10</v>
      </c>
      <c r="BK567" s="2" t="str">
        <f>IF(BF567="","",VLOOKUP(BC567,segéd!O:P,2,FALSE))</f>
        <v/>
      </c>
      <c r="BL567" s="2">
        <f>IF(BG567="","",VLOOKUP(BC567,segéd!T:U,2,FALSE))</f>
        <v>10</v>
      </c>
      <c r="BM567" s="2"/>
      <c r="BN567" s="2"/>
      <c r="BO567" s="2"/>
      <c r="BP567" s="2"/>
      <c r="BQ567" s="2"/>
      <c r="BR567" s="2"/>
      <c r="BS567" s="2"/>
      <c r="BT567" s="2"/>
      <c r="BU567" s="2"/>
      <c r="CA567" s="2"/>
      <c r="CD567" s="2"/>
      <c r="CE567" s="2"/>
      <c r="CF567" s="19"/>
      <c r="CG567" s="2"/>
      <c r="CP567" s="2"/>
      <c r="CR567" s="2"/>
      <c r="CS567" s="2"/>
      <c r="CU567" s="2"/>
      <c r="CV567" s="2"/>
      <c r="DA567" s="19">
        <v>13</v>
      </c>
    </row>
    <row r="568" spans="1:105" x14ac:dyDescent="0.3">
      <c r="A568" t="str">
        <f t="shared" si="459"/>
        <v>2013145</v>
      </c>
      <c r="B568" t="str">
        <f t="shared" si="460"/>
        <v>Üzleti és szakmai kommunikáció (web) 54</v>
      </c>
      <c r="C568" t="str">
        <f t="shared" si="410"/>
        <v>3145</v>
      </c>
      <c r="D568" t="str">
        <f t="shared" si="411"/>
        <v xml:space="preserve">Üzleti és szakmai kommunikáció (web) </v>
      </c>
      <c r="E568" t="str">
        <f t="shared" si="412"/>
        <v>Peres Anna3145</v>
      </c>
      <c r="F568" s="24" t="str">
        <f t="shared" si="413"/>
        <v>Üzleti és szakmai kommunikáció (Bp. 201, web)</v>
      </c>
      <c r="G568" t="str">
        <f t="shared" si="414"/>
        <v>3145</v>
      </c>
      <c r="H568" t="str">
        <f t="shared" si="415"/>
        <v/>
      </c>
      <c r="I568" t="str">
        <f t="shared" si="416"/>
        <v>3145</v>
      </c>
      <c r="J568" t="str">
        <f t="shared" si="417"/>
        <v/>
      </c>
      <c r="K568" t="str">
        <f t="shared" si="418"/>
        <v/>
      </c>
      <c r="L568" t="str">
        <f t="shared" si="419"/>
        <v/>
      </c>
      <c r="M568" t="str">
        <f t="shared" si="420"/>
        <v/>
      </c>
      <c r="N568" t="str">
        <f t="shared" si="421"/>
        <v/>
      </c>
      <c r="O568" t="str">
        <f t="shared" si="422"/>
        <v/>
      </c>
      <c r="P568" t="str">
        <f t="shared" si="423"/>
        <v/>
      </c>
      <c r="Q568" t="str">
        <f t="shared" si="424"/>
        <v/>
      </c>
      <c r="R568" t="str">
        <f t="shared" si="425"/>
        <v/>
      </c>
      <c r="S568" t="str">
        <f t="shared" si="426"/>
        <v/>
      </c>
      <c r="T568" t="str">
        <f t="shared" si="427"/>
        <v/>
      </c>
      <c r="U568" t="str">
        <f t="shared" si="428"/>
        <v/>
      </c>
      <c r="V568" t="str">
        <f t="shared" si="429"/>
        <v/>
      </c>
      <c r="W568" t="str">
        <f t="shared" si="430"/>
        <v/>
      </c>
      <c r="X568" t="str">
        <f t="shared" si="431"/>
        <v/>
      </c>
      <c r="Y568" t="str">
        <f t="shared" si="432"/>
        <v>Üzleti és szakmai kommunikáció (201, web)</v>
      </c>
      <c r="Z568" t="str">
        <f t="shared" si="433"/>
        <v/>
      </c>
      <c r="AA568" t="str">
        <f t="shared" si="434"/>
        <v/>
      </c>
      <c r="AB568" t="str">
        <f t="shared" si="435"/>
        <v/>
      </c>
      <c r="AC568" t="str">
        <f t="shared" si="436"/>
        <v/>
      </c>
      <c r="AD568" t="str">
        <f t="shared" si="437"/>
        <v/>
      </c>
      <c r="AE568" t="str">
        <f t="shared" si="438"/>
        <v/>
      </c>
      <c r="AF568" t="str">
        <f t="shared" si="439"/>
        <v/>
      </c>
      <c r="AG568" t="str">
        <f t="shared" si="440"/>
        <v/>
      </c>
      <c r="AH568" t="str">
        <f t="shared" si="441"/>
        <v/>
      </c>
      <c r="AI568" t="str">
        <f t="shared" si="442"/>
        <v/>
      </c>
      <c r="AJ568" t="str">
        <f t="shared" si="443"/>
        <v/>
      </c>
      <c r="AK568" t="str">
        <f t="shared" si="444"/>
        <v/>
      </c>
      <c r="AL568" t="str">
        <f t="shared" si="445"/>
        <v/>
      </c>
      <c r="AM568" t="str">
        <f t="shared" si="446"/>
        <v/>
      </c>
      <c r="AN568" t="str">
        <f t="shared" si="447"/>
        <v/>
      </c>
      <c r="AO568" t="str">
        <f t="shared" si="448"/>
        <v/>
      </c>
      <c r="AP568" t="str">
        <f t="shared" si="449"/>
        <v/>
      </c>
      <c r="AQ568" t="str">
        <f t="shared" si="450"/>
        <v/>
      </c>
      <c r="AR568" t="str">
        <f t="shared" si="451"/>
        <v/>
      </c>
      <c r="AS568" t="str">
        <f t="shared" si="452"/>
        <v/>
      </c>
      <c r="AT568" t="str">
        <f t="shared" si="453"/>
        <v/>
      </c>
      <c r="AU568" t="str">
        <f t="shared" si="454"/>
        <v/>
      </c>
      <c r="AV568" t="str">
        <f t="shared" si="455"/>
        <v/>
      </c>
      <c r="AW568" t="str">
        <f t="shared" si="456"/>
        <v/>
      </c>
      <c r="AX568" t="str">
        <f t="shared" si="457"/>
        <v>Üzleti és szakmai kommunikáció (, web)</v>
      </c>
      <c r="AY568" s="2">
        <v>314</v>
      </c>
      <c r="AZ568" s="2">
        <v>5</v>
      </c>
      <c r="BA568" s="18">
        <f>VLOOKUP(AY568,segéd!$F$9:$G$38,2,FALSE)</f>
        <v>46095</v>
      </c>
      <c r="BB568" s="2" t="str">
        <f>VLOOKUP(AZ568,segéd!$F$1:$G$7,2,FALSE)</f>
        <v>15.15-16.45</v>
      </c>
      <c r="BC568" t="s">
        <v>387</v>
      </c>
      <c r="BD568" t="s">
        <v>440</v>
      </c>
      <c r="BE568" t="s">
        <v>388</v>
      </c>
      <c r="BF568" s="19">
        <v>201</v>
      </c>
      <c r="BH568" s="2" t="s">
        <v>66</v>
      </c>
      <c r="BI568" s="30" t="s">
        <v>2042</v>
      </c>
      <c r="BJ568" s="2">
        <f t="shared" si="458"/>
        <v>54</v>
      </c>
      <c r="BK568" s="2">
        <f>IF(BF568="","",VLOOKUP(BC568,segéd!O:P,2,FALSE))</f>
        <v>54</v>
      </c>
      <c r="BL568" s="2" t="str">
        <f>IF(BG568="","",VLOOKUP(BC568,segéd!T:U,2,FALSE))</f>
        <v/>
      </c>
      <c r="BM568" s="2">
        <v>62</v>
      </c>
      <c r="BN568" s="2"/>
      <c r="BO568" s="2">
        <v>13</v>
      </c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H568" s="2"/>
      <c r="CI568" s="2"/>
      <c r="CJ568" s="2"/>
      <c r="CK568" s="2"/>
      <c r="CL568" s="2"/>
      <c r="CM568" s="2"/>
      <c r="CN568" s="2"/>
      <c r="CO568" s="2"/>
      <c r="CP568" s="2"/>
      <c r="CR568" s="2"/>
      <c r="CS568" s="2"/>
      <c r="CT568" s="2"/>
      <c r="CU568" s="2"/>
      <c r="CV568" s="2"/>
      <c r="CY568" s="2"/>
    </row>
    <row r="569" spans="1:105" x14ac:dyDescent="0.3">
      <c r="A569" t="str">
        <f t="shared" si="459"/>
        <v>3146</v>
      </c>
      <c r="B569" t="str">
        <f t="shared" si="460"/>
        <v xml:space="preserve">Komplex projektfeladat (web) </v>
      </c>
      <c r="C569" t="str">
        <f t="shared" si="410"/>
        <v>2173146</v>
      </c>
      <c r="D569" t="str">
        <f t="shared" si="411"/>
        <v>Komplex projektfeladat (web) 5</v>
      </c>
      <c r="E569" t="str">
        <f t="shared" si="412"/>
        <v>Deés Szilvia3146</v>
      </c>
      <c r="F569" s="24" t="str">
        <f t="shared" si="413"/>
        <v>Komplex projektfeladat (Tb. 217, web)</v>
      </c>
      <c r="G569" t="str">
        <f t="shared" si="414"/>
        <v/>
      </c>
      <c r="H569" t="str">
        <f t="shared" si="415"/>
        <v/>
      </c>
      <c r="I569" t="str">
        <f t="shared" si="416"/>
        <v/>
      </c>
      <c r="J569" t="str">
        <f t="shared" si="417"/>
        <v/>
      </c>
      <c r="K569" t="str">
        <f t="shared" si="418"/>
        <v/>
      </c>
      <c r="L569" t="str">
        <f t="shared" si="419"/>
        <v/>
      </c>
      <c r="M569" t="str">
        <f t="shared" si="420"/>
        <v/>
      </c>
      <c r="N569" t="str">
        <f t="shared" si="421"/>
        <v/>
      </c>
      <c r="O569" t="str">
        <f t="shared" si="422"/>
        <v/>
      </c>
      <c r="P569" t="str">
        <f t="shared" si="423"/>
        <v/>
      </c>
      <c r="Q569" t="str">
        <f t="shared" si="424"/>
        <v/>
      </c>
      <c r="R569" t="str">
        <f t="shared" si="425"/>
        <v/>
      </c>
      <c r="S569" t="str">
        <f t="shared" si="426"/>
        <v/>
      </c>
      <c r="T569" t="str">
        <f t="shared" si="427"/>
        <v/>
      </c>
      <c r="U569" t="str">
        <f t="shared" si="428"/>
        <v/>
      </c>
      <c r="V569" t="str">
        <f t="shared" si="429"/>
        <v/>
      </c>
      <c r="W569" t="str">
        <f t="shared" si="430"/>
        <v/>
      </c>
      <c r="X569" t="str">
        <f t="shared" si="431"/>
        <v/>
      </c>
      <c r="Y569" t="str">
        <f t="shared" si="432"/>
        <v>Komplex projektfeladat (, web)</v>
      </c>
      <c r="Z569" t="str">
        <f t="shared" si="433"/>
        <v/>
      </c>
      <c r="AA569" t="str">
        <f t="shared" si="434"/>
        <v/>
      </c>
      <c r="AB569" t="str">
        <f t="shared" si="435"/>
        <v/>
      </c>
      <c r="AC569" t="str">
        <f t="shared" si="436"/>
        <v/>
      </c>
      <c r="AD569" t="str">
        <f t="shared" si="437"/>
        <v/>
      </c>
      <c r="AE569" t="str">
        <f t="shared" si="438"/>
        <v/>
      </c>
      <c r="AF569" t="str">
        <f t="shared" si="439"/>
        <v/>
      </c>
      <c r="AG569" t="str">
        <f t="shared" si="440"/>
        <v/>
      </c>
      <c r="AH569" t="str">
        <f t="shared" si="441"/>
        <v/>
      </c>
      <c r="AI569" t="str">
        <f t="shared" si="442"/>
        <v/>
      </c>
      <c r="AJ569" t="str">
        <f t="shared" si="443"/>
        <v/>
      </c>
      <c r="AK569" t="str">
        <f t="shared" si="444"/>
        <v/>
      </c>
      <c r="AL569" t="str">
        <f t="shared" si="445"/>
        <v/>
      </c>
      <c r="AM569" t="str">
        <f t="shared" si="446"/>
        <v/>
      </c>
      <c r="AN569" t="str">
        <f t="shared" si="447"/>
        <v/>
      </c>
      <c r="AO569" t="str">
        <f t="shared" si="448"/>
        <v/>
      </c>
      <c r="AP569" t="str">
        <f t="shared" si="449"/>
        <v>3146</v>
      </c>
      <c r="AQ569" t="str">
        <f t="shared" si="450"/>
        <v/>
      </c>
      <c r="AR569" t="str">
        <f t="shared" si="451"/>
        <v/>
      </c>
      <c r="AS569" t="str">
        <f t="shared" si="452"/>
        <v/>
      </c>
      <c r="AT569" t="str">
        <f t="shared" si="453"/>
        <v/>
      </c>
      <c r="AU569" t="str">
        <f t="shared" si="454"/>
        <v/>
      </c>
      <c r="AV569" t="str">
        <f t="shared" si="455"/>
        <v/>
      </c>
      <c r="AW569" t="str">
        <f t="shared" si="456"/>
        <v/>
      </c>
      <c r="AX569" t="str">
        <f t="shared" si="457"/>
        <v>Komplex projektfeladat (217, web)</v>
      </c>
      <c r="AY569" s="2">
        <v>314</v>
      </c>
      <c r="AZ569" s="2">
        <v>6</v>
      </c>
      <c r="BA569" s="18">
        <f>VLOOKUP(AY569,segéd!$F$9:$G$38,2,FALSE)</f>
        <v>46095</v>
      </c>
      <c r="BB569" s="2" t="str">
        <f>VLOOKUP(AZ569,segéd!$F$1:$G$7,2,FALSE)</f>
        <v>17.00-18.30</v>
      </c>
      <c r="BC569" t="s">
        <v>397</v>
      </c>
      <c r="BD569" t="s">
        <v>106</v>
      </c>
      <c r="BE569" t="s">
        <v>164</v>
      </c>
      <c r="BG569" s="2">
        <v>217</v>
      </c>
      <c r="BH569" s="2" t="s">
        <v>66</v>
      </c>
      <c r="BI569" s="30" t="s">
        <v>2036</v>
      </c>
      <c r="BJ569" s="2">
        <f t="shared" si="458"/>
        <v>5</v>
      </c>
      <c r="BK569" s="2" t="str">
        <f>IF(BF569="","",VLOOKUP(BC569,segéd!O:P,2,FALSE))</f>
        <v/>
      </c>
      <c r="BL569" s="2">
        <f>IF(BG569="","",VLOOKUP(BC569,segéd!T:U,2,FALSE))</f>
        <v>5</v>
      </c>
      <c r="BP569" s="2"/>
      <c r="BQ569" s="2"/>
      <c r="BR569" s="2"/>
      <c r="BV569" s="2"/>
      <c r="BW569" s="2"/>
      <c r="BX569" s="2"/>
      <c r="BY569" s="2"/>
      <c r="CB569" s="2"/>
      <c r="CC569" s="2"/>
      <c r="CH569" s="2"/>
      <c r="CI569" s="2"/>
      <c r="CM569" s="2"/>
      <c r="CN569" s="2"/>
      <c r="CO569" s="2"/>
      <c r="CP569" s="2"/>
      <c r="CT569" s="2"/>
      <c r="CU569" s="2">
        <v>6</v>
      </c>
      <c r="CY569" s="2"/>
    </row>
    <row r="570" spans="1:105" x14ac:dyDescent="0.3">
      <c r="A570" t="str">
        <f t="shared" si="459"/>
        <v>3146</v>
      </c>
      <c r="B570" t="str">
        <f t="shared" si="460"/>
        <v xml:space="preserve">Német gazdasági szaknyelv II. </v>
      </c>
      <c r="C570" t="str">
        <f t="shared" si="410"/>
        <v>4013146</v>
      </c>
      <c r="D570" t="str">
        <f t="shared" si="411"/>
        <v>Német gazdasági szaknyelv II. 4</v>
      </c>
      <c r="E570" t="str">
        <f t="shared" si="412"/>
        <v>Árendás Bence3146</v>
      </c>
      <c r="F570" s="24" t="str">
        <f t="shared" si="413"/>
        <v>Német gazdasági szaknyelv II. (Tb. 401)</v>
      </c>
      <c r="G570" t="str">
        <f t="shared" si="414"/>
        <v/>
      </c>
      <c r="H570" t="str">
        <f t="shared" si="415"/>
        <v/>
      </c>
      <c r="I570" t="str">
        <f t="shared" si="416"/>
        <v/>
      </c>
      <c r="J570" t="str">
        <f t="shared" si="417"/>
        <v/>
      </c>
      <c r="K570" t="str">
        <f t="shared" si="418"/>
        <v/>
      </c>
      <c r="L570" t="str">
        <f t="shared" si="419"/>
        <v/>
      </c>
      <c r="M570" t="str">
        <f t="shared" si="420"/>
        <v/>
      </c>
      <c r="N570" t="str">
        <f t="shared" si="421"/>
        <v/>
      </c>
      <c r="O570" t="str">
        <f t="shared" si="422"/>
        <v/>
      </c>
      <c r="P570" t="str">
        <f t="shared" si="423"/>
        <v/>
      </c>
      <c r="Q570" t="str">
        <f t="shared" si="424"/>
        <v/>
      </c>
      <c r="R570" t="str">
        <f t="shared" si="425"/>
        <v/>
      </c>
      <c r="S570" t="str">
        <f t="shared" si="426"/>
        <v/>
      </c>
      <c r="T570" t="str">
        <f t="shared" si="427"/>
        <v/>
      </c>
      <c r="U570" t="str">
        <f t="shared" si="428"/>
        <v/>
      </c>
      <c r="V570" t="str">
        <f t="shared" si="429"/>
        <v/>
      </c>
      <c r="W570" t="str">
        <f t="shared" si="430"/>
        <v/>
      </c>
      <c r="X570" t="str">
        <f t="shared" si="431"/>
        <v/>
      </c>
      <c r="Y570" t="str">
        <f t="shared" si="432"/>
        <v>Német gazdasági szaknyelv II. ()</v>
      </c>
      <c r="Z570" t="str">
        <f t="shared" si="433"/>
        <v>3146</v>
      </c>
      <c r="AA570" t="str">
        <f t="shared" si="434"/>
        <v/>
      </c>
      <c r="AB570" t="str">
        <f t="shared" si="435"/>
        <v/>
      </c>
      <c r="AC570" t="str">
        <f t="shared" si="436"/>
        <v/>
      </c>
      <c r="AD570" t="str">
        <f t="shared" si="437"/>
        <v/>
      </c>
      <c r="AE570" t="str">
        <f t="shared" si="438"/>
        <v/>
      </c>
      <c r="AF570" t="str">
        <f t="shared" si="439"/>
        <v/>
      </c>
      <c r="AG570" t="str">
        <f t="shared" si="440"/>
        <v/>
      </c>
      <c r="AH570" t="str">
        <f t="shared" si="441"/>
        <v/>
      </c>
      <c r="AI570" t="str">
        <f t="shared" si="442"/>
        <v/>
      </c>
      <c r="AJ570" t="str">
        <f t="shared" si="443"/>
        <v/>
      </c>
      <c r="AK570" t="str">
        <f t="shared" si="444"/>
        <v/>
      </c>
      <c r="AL570" t="str">
        <f t="shared" si="445"/>
        <v/>
      </c>
      <c r="AM570" t="str">
        <f t="shared" si="446"/>
        <v/>
      </c>
      <c r="AN570" t="str">
        <f t="shared" si="447"/>
        <v/>
      </c>
      <c r="AO570" t="str">
        <f t="shared" si="448"/>
        <v/>
      </c>
      <c r="AP570" t="str">
        <f t="shared" si="449"/>
        <v/>
      </c>
      <c r="AQ570" t="str">
        <f t="shared" si="450"/>
        <v/>
      </c>
      <c r="AR570" t="str">
        <f t="shared" si="451"/>
        <v/>
      </c>
      <c r="AS570" t="str">
        <f t="shared" si="452"/>
        <v/>
      </c>
      <c r="AT570" t="str">
        <f t="shared" si="453"/>
        <v/>
      </c>
      <c r="AU570" t="str">
        <f t="shared" si="454"/>
        <v/>
      </c>
      <c r="AV570" t="str">
        <f t="shared" si="455"/>
        <v/>
      </c>
      <c r="AW570" t="str">
        <f t="shared" si="456"/>
        <v/>
      </c>
      <c r="AX570" t="str">
        <f t="shared" si="457"/>
        <v>Német gazdasági szaknyelv II. (401)</v>
      </c>
      <c r="AY570" s="2">
        <v>314</v>
      </c>
      <c r="AZ570" s="2">
        <v>6</v>
      </c>
      <c r="BA570" s="18">
        <f>VLOOKUP(AY570,segéd!$F$9:$G$38,2,FALSE)</f>
        <v>46095</v>
      </c>
      <c r="BB570" s="2" t="str">
        <f>VLOOKUP(AZ570,segéd!$F$1:$G$7,2,FALSE)</f>
        <v>17.00-18.30</v>
      </c>
      <c r="BC570" t="s">
        <v>465</v>
      </c>
      <c r="BD570" t="s">
        <v>466</v>
      </c>
      <c r="BE570" t="s">
        <v>164</v>
      </c>
      <c r="BG570" s="2">
        <v>401</v>
      </c>
      <c r="BJ570" s="2">
        <f t="shared" si="458"/>
        <v>4</v>
      </c>
      <c r="BK570" s="2" t="str">
        <f>IF(BF570="","",VLOOKUP(BC570,segéd!O:P,2,FALSE))</f>
        <v/>
      </c>
      <c r="BL570" s="2">
        <f>IF(BG570="","",VLOOKUP(BC570,segéd!T:U,2,FALSE))</f>
        <v>4</v>
      </c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>
        <v>6</v>
      </c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Y570" s="2"/>
    </row>
    <row r="571" spans="1:105" x14ac:dyDescent="0.3">
      <c r="A571" t="str">
        <f t="shared" si="459"/>
        <v>2063205</v>
      </c>
      <c r="B571" t="str">
        <f t="shared" si="460"/>
        <v>Közgazdaságtan I. (otthonról web) 13</v>
      </c>
      <c r="C571" t="str">
        <f t="shared" si="410"/>
        <v>2143205</v>
      </c>
      <c r="D571" t="str">
        <f t="shared" si="411"/>
        <v>Közgazdaságtan I. (otthonról web) 41</v>
      </c>
      <c r="E571" t="str">
        <f t="shared" si="412"/>
        <v>Barócsi Zoltán3205</v>
      </c>
      <c r="F571" s="24" t="str">
        <f t="shared" si="413"/>
        <v>Közgazdaságtan I. (Bp. 206Tb. 214, otthonról web)</v>
      </c>
      <c r="G571" t="str">
        <f t="shared" si="414"/>
        <v>3205</v>
      </c>
      <c r="H571" t="str">
        <f t="shared" si="415"/>
        <v>3205</v>
      </c>
      <c r="I571" t="str">
        <f t="shared" si="416"/>
        <v/>
      </c>
      <c r="J571" t="str">
        <f t="shared" si="417"/>
        <v/>
      </c>
      <c r="K571" t="str">
        <f t="shared" si="418"/>
        <v/>
      </c>
      <c r="L571" t="str">
        <f t="shared" si="419"/>
        <v/>
      </c>
      <c r="M571" t="str">
        <f t="shared" si="420"/>
        <v/>
      </c>
      <c r="N571" t="str">
        <f t="shared" si="421"/>
        <v/>
      </c>
      <c r="O571" t="str">
        <f t="shared" si="422"/>
        <v/>
      </c>
      <c r="P571" t="str">
        <f t="shared" si="423"/>
        <v/>
      </c>
      <c r="Q571" t="str">
        <f t="shared" si="424"/>
        <v/>
      </c>
      <c r="R571" t="str">
        <f t="shared" si="425"/>
        <v/>
      </c>
      <c r="S571" t="str">
        <f t="shared" si="426"/>
        <v/>
      </c>
      <c r="T571" t="str">
        <f t="shared" si="427"/>
        <v/>
      </c>
      <c r="U571" t="str">
        <f t="shared" si="428"/>
        <v/>
      </c>
      <c r="V571" t="str">
        <f t="shared" si="429"/>
        <v/>
      </c>
      <c r="W571" t="str">
        <f t="shared" si="430"/>
        <v/>
      </c>
      <c r="X571" t="str">
        <f t="shared" si="431"/>
        <v/>
      </c>
      <c r="Y571" t="str">
        <f t="shared" si="432"/>
        <v>Közgazdaságtan I. (206, otthonról web)</v>
      </c>
      <c r="Z571" t="str">
        <f t="shared" si="433"/>
        <v>3205</v>
      </c>
      <c r="AA571" t="str">
        <f t="shared" si="434"/>
        <v/>
      </c>
      <c r="AB571" t="str">
        <f t="shared" si="435"/>
        <v>3205</v>
      </c>
      <c r="AC571" t="str">
        <f t="shared" si="436"/>
        <v/>
      </c>
      <c r="AD571" t="str">
        <f t="shared" si="437"/>
        <v/>
      </c>
      <c r="AE571" t="str">
        <f t="shared" si="438"/>
        <v/>
      </c>
      <c r="AF571" t="str">
        <f t="shared" si="439"/>
        <v/>
      </c>
      <c r="AG571" t="str">
        <f t="shared" si="440"/>
        <v/>
      </c>
      <c r="AH571" t="str">
        <f t="shared" si="441"/>
        <v/>
      </c>
      <c r="AI571" t="str">
        <f t="shared" si="442"/>
        <v/>
      </c>
      <c r="AJ571" t="str">
        <f t="shared" si="443"/>
        <v/>
      </c>
      <c r="AK571" t="str">
        <f t="shared" si="444"/>
        <v/>
      </c>
      <c r="AL571" t="str">
        <f t="shared" si="445"/>
        <v/>
      </c>
      <c r="AM571" t="str">
        <f t="shared" si="446"/>
        <v/>
      </c>
      <c r="AN571" t="str">
        <f t="shared" si="447"/>
        <v/>
      </c>
      <c r="AO571" t="str">
        <f t="shared" si="448"/>
        <v/>
      </c>
      <c r="AP571" t="str">
        <f t="shared" si="449"/>
        <v/>
      </c>
      <c r="AQ571" t="str">
        <f t="shared" si="450"/>
        <v/>
      </c>
      <c r="AR571" t="str">
        <f t="shared" si="451"/>
        <v/>
      </c>
      <c r="AS571" t="str">
        <f t="shared" si="452"/>
        <v/>
      </c>
      <c r="AT571" t="str">
        <f t="shared" si="453"/>
        <v/>
      </c>
      <c r="AU571" t="str">
        <f t="shared" si="454"/>
        <v/>
      </c>
      <c r="AV571" t="str">
        <f t="shared" si="455"/>
        <v/>
      </c>
      <c r="AW571" t="str">
        <f t="shared" si="456"/>
        <v/>
      </c>
      <c r="AX571" t="str">
        <f t="shared" si="457"/>
        <v>Közgazdaságtan I. (214, otthonról web)</v>
      </c>
      <c r="AY571" s="2">
        <v>320</v>
      </c>
      <c r="AZ571" s="2">
        <v>5</v>
      </c>
      <c r="BA571" s="18">
        <f>VLOOKUP(AY571,segéd!$F$9:$G$38,2,FALSE)</f>
        <v>46101</v>
      </c>
      <c r="BB571" s="2" t="str">
        <f>VLOOKUP(AZ571,segéd!$F$1:$G$7,2,FALSE)</f>
        <v>15.15-16.45</v>
      </c>
      <c r="BC571" t="s">
        <v>302</v>
      </c>
      <c r="BD571" s="20" t="s">
        <v>29</v>
      </c>
      <c r="BE571" t="s">
        <v>167</v>
      </c>
      <c r="BF571" s="19">
        <v>206</v>
      </c>
      <c r="BG571" s="2">
        <v>214</v>
      </c>
      <c r="BH571" s="19" t="s">
        <v>485</v>
      </c>
      <c r="BI571" s="30" t="s">
        <v>2016</v>
      </c>
      <c r="BJ571" s="2">
        <f t="shared" si="458"/>
        <v>54</v>
      </c>
      <c r="BK571" s="2">
        <f>IF(BF571="","",VLOOKUP(BC571,segéd!O:P,2,FALSE))</f>
        <v>13</v>
      </c>
      <c r="BL571" s="2">
        <f>IF(BG571="","",VLOOKUP(BC571,segéd!T:U,2,FALSE))</f>
        <v>41</v>
      </c>
      <c r="BM571" s="2">
        <v>12</v>
      </c>
      <c r="BN571" s="2">
        <v>2</v>
      </c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>
        <v>17</v>
      </c>
      <c r="CG571" s="2">
        <v>12</v>
      </c>
      <c r="CH571" s="2"/>
      <c r="CI571" s="2"/>
      <c r="CJ571" s="2"/>
      <c r="CK571" s="2"/>
      <c r="CL571" s="2"/>
      <c r="CM571" s="2"/>
      <c r="CN571" s="2"/>
      <c r="CO571" s="2"/>
      <c r="CP571" s="2"/>
      <c r="CR571" s="2"/>
      <c r="CS571" s="2"/>
      <c r="CT571" s="2"/>
      <c r="CU571" s="2"/>
      <c r="CV571" s="2"/>
      <c r="CY571" s="2"/>
    </row>
    <row r="572" spans="1:105" x14ac:dyDescent="0.3">
      <c r="A572" t="str">
        <f t="shared" si="459"/>
        <v>otthon3206</v>
      </c>
      <c r="B572" t="str">
        <f t="shared" si="460"/>
        <v>Ellátásilánc-menedzsment esettan. (otthonról web) 10</v>
      </c>
      <c r="C572" t="str">
        <f t="shared" si="410"/>
        <v>3206</v>
      </c>
      <c r="D572" t="str">
        <f t="shared" si="411"/>
        <v xml:space="preserve">Ellátásilánc-menedzsment esettan. (otthonról web) </v>
      </c>
      <c r="E572" t="str">
        <f t="shared" si="412"/>
        <v>Lakatos Péter3206</v>
      </c>
      <c r="F572" s="24" t="str">
        <f t="shared" si="413"/>
        <v>Ellátásilánc-menedzsment esettan. (Bp. otthon, otthonról web)</v>
      </c>
      <c r="G572" t="str">
        <f t="shared" si="414"/>
        <v/>
      </c>
      <c r="H572" t="str">
        <f t="shared" si="415"/>
        <v/>
      </c>
      <c r="I572" t="str">
        <f t="shared" si="416"/>
        <v/>
      </c>
      <c r="J572" t="str">
        <f t="shared" si="417"/>
        <v/>
      </c>
      <c r="K572" t="str">
        <f t="shared" si="418"/>
        <v>3206</v>
      </c>
      <c r="L572" t="str">
        <f t="shared" si="419"/>
        <v/>
      </c>
      <c r="M572" t="str">
        <f t="shared" si="420"/>
        <v/>
      </c>
      <c r="N572" t="str">
        <f t="shared" si="421"/>
        <v/>
      </c>
      <c r="O572" t="str">
        <f t="shared" si="422"/>
        <v/>
      </c>
      <c r="P572" t="str">
        <f t="shared" si="423"/>
        <v/>
      </c>
      <c r="Q572" t="str">
        <f t="shared" si="424"/>
        <v/>
      </c>
      <c r="R572" t="str">
        <f t="shared" si="425"/>
        <v/>
      </c>
      <c r="S572" t="str">
        <f t="shared" si="426"/>
        <v/>
      </c>
      <c r="T572" t="str">
        <f t="shared" si="427"/>
        <v/>
      </c>
      <c r="U572" t="str">
        <f t="shared" si="428"/>
        <v/>
      </c>
      <c r="V572" t="str">
        <f t="shared" si="429"/>
        <v/>
      </c>
      <c r="W572" t="str">
        <f t="shared" si="430"/>
        <v/>
      </c>
      <c r="X572" t="str">
        <f t="shared" si="431"/>
        <v/>
      </c>
      <c r="Y572" t="str">
        <f t="shared" si="432"/>
        <v>Ellátásilánc-menedzsment esettan. (otthon, otthonról web)</v>
      </c>
      <c r="Z572" t="str">
        <f t="shared" si="433"/>
        <v/>
      </c>
      <c r="AA572" t="str">
        <f t="shared" si="434"/>
        <v/>
      </c>
      <c r="AB572" t="str">
        <f t="shared" si="435"/>
        <v/>
      </c>
      <c r="AC572" t="str">
        <f t="shared" si="436"/>
        <v/>
      </c>
      <c r="AD572" t="str">
        <f t="shared" si="437"/>
        <v/>
      </c>
      <c r="AE572" t="str">
        <f t="shared" si="438"/>
        <v/>
      </c>
      <c r="AF572" t="str">
        <f t="shared" si="439"/>
        <v/>
      </c>
      <c r="AG572" t="str">
        <f t="shared" si="440"/>
        <v/>
      </c>
      <c r="AH572" t="str">
        <f t="shared" si="441"/>
        <v/>
      </c>
      <c r="AI572" t="str">
        <f t="shared" si="442"/>
        <v/>
      </c>
      <c r="AJ572" t="str">
        <f t="shared" si="443"/>
        <v/>
      </c>
      <c r="AK572" t="str">
        <f t="shared" si="444"/>
        <v/>
      </c>
      <c r="AL572" t="str">
        <f t="shared" si="445"/>
        <v/>
      </c>
      <c r="AM572" t="str">
        <f t="shared" si="446"/>
        <v/>
      </c>
      <c r="AN572" t="str">
        <f t="shared" si="447"/>
        <v/>
      </c>
      <c r="AO572" t="str">
        <f t="shared" si="448"/>
        <v/>
      </c>
      <c r="AP572" t="str">
        <f t="shared" si="449"/>
        <v/>
      </c>
      <c r="AQ572" t="str">
        <f t="shared" si="450"/>
        <v/>
      </c>
      <c r="AR572" t="str">
        <f t="shared" si="451"/>
        <v/>
      </c>
      <c r="AS572" t="str">
        <f t="shared" si="452"/>
        <v/>
      </c>
      <c r="AT572" t="str">
        <f t="shared" si="453"/>
        <v/>
      </c>
      <c r="AU572" t="str">
        <f t="shared" si="454"/>
        <v/>
      </c>
      <c r="AV572" t="str">
        <f t="shared" si="455"/>
        <v/>
      </c>
      <c r="AW572" t="str">
        <f t="shared" si="456"/>
        <v/>
      </c>
      <c r="AX572" t="str">
        <f t="shared" si="457"/>
        <v>Ellátásilánc-menedzsment esettan. (, otthonról web)</v>
      </c>
      <c r="AY572" s="2">
        <v>320</v>
      </c>
      <c r="AZ572" s="2">
        <v>6</v>
      </c>
      <c r="BA572" s="18">
        <f>VLOOKUP(AY572,segéd!$F$9:$G$38,2,FALSE)</f>
        <v>46101</v>
      </c>
      <c r="BB572" s="2" t="str">
        <f>VLOOKUP(AZ572,segéd!$F$1:$G$7,2,FALSE)</f>
        <v>17.00-18.30</v>
      </c>
      <c r="BC572" t="s">
        <v>266</v>
      </c>
      <c r="BD572" t="s">
        <v>187</v>
      </c>
      <c r="BE572" t="s">
        <v>175</v>
      </c>
      <c r="BF572" s="19" t="s">
        <v>484</v>
      </c>
      <c r="BH572" s="19" t="s">
        <v>485</v>
      </c>
      <c r="BI572" s="30" t="s">
        <v>1999</v>
      </c>
      <c r="BJ572" s="2">
        <f t="shared" si="458"/>
        <v>10</v>
      </c>
      <c r="BK572" s="2">
        <f>IF(BF572="","",VLOOKUP(BC572,segéd!O:P,2,FALSE))</f>
        <v>10</v>
      </c>
      <c r="BL572" s="2" t="str">
        <f>IF(BG572="","",VLOOKUP(BC572,segéd!T:U,2,FALSE))</f>
        <v/>
      </c>
      <c r="BM572" s="2"/>
      <c r="BN572" s="2"/>
      <c r="BO572" s="2"/>
      <c r="BP572" s="2"/>
      <c r="BQ572" s="2">
        <v>12</v>
      </c>
      <c r="BR572" s="2"/>
      <c r="BS572" s="2"/>
      <c r="BT572" s="2"/>
      <c r="BU572" s="2"/>
      <c r="BW572" s="2"/>
      <c r="BX572" s="2"/>
      <c r="BY572" s="2"/>
      <c r="CD572" s="2"/>
      <c r="CH572" s="2"/>
      <c r="CK572" s="2"/>
      <c r="CN572" s="2"/>
      <c r="CP572" s="2"/>
      <c r="CR572" s="2"/>
      <c r="CS572" s="2"/>
      <c r="CU572" s="2"/>
      <c r="CV572" s="2"/>
    </row>
    <row r="573" spans="1:105" x14ac:dyDescent="0.3">
      <c r="A573" t="str">
        <f t="shared" si="459"/>
        <v>3206</v>
      </c>
      <c r="B573" t="str">
        <f t="shared" si="460"/>
        <v xml:space="preserve">Energiagazdálkodás (web) </v>
      </c>
      <c r="C573" t="str">
        <f t="shared" si="410"/>
        <v>2153206</v>
      </c>
      <c r="D573" t="str">
        <f t="shared" si="411"/>
        <v>Energiagazdálkodás (web) 52</v>
      </c>
      <c r="E573" t="str">
        <f t="shared" si="412"/>
        <v>Nagy Judit3206</v>
      </c>
      <c r="F573" s="24" t="str">
        <f t="shared" si="413"/>
        <v>Energiagazdálkodás (Tb. 215, web)</v>
      </c>
      <c r="G573" t="str">
        <f t="shared" si="414"/>
        <v/>
      </c>
      <c r="H573" t="str">
        <f t="shared" si="415"/>
        <v/>
      </c>
      <c r="I573" t="str">
        <f t="shared" si="416"/>
        <v/>
      </c>
      <c r="J573" t="str">
        <f t="shared" si="417"/>
        <v/>
      </c>
      <c r="K573" t="str">
        <f t="shared" si="418"/>
        <v/>
      </c>
      <c r="L573" t="str">
        <f t="shared" si="419"/>
        <v/>
      </c>
      <c r="M573" t="str">
        <f t="shared" si="420"/>
        <v/>
      </c>
      <c r="N573" t="str">
        <f t="shared" si="421"/>
        <v/>
      </c>
      <c r="O573" t="str">
        <f t="shared" si="422"/>
        <v/>
      </c>
      <c r="P573" t="str">
        <f t="shared" si="423"/>
        <v/>
      </c>
      <c r="Q573" t="str">
        <f t="shared" si="424"/>
        <v/>
      </c>
      <c r="R573" t="str">
        <f t="shared" si="425"/>
        <v/>
      </c>
      <c r="S573" t="str">
        <f t="shared" si="426"/>
        <v/>
      </c>
      <c r="T573" t="str">
        <f t="shared" si="427"/>
        <v/>
      </c>
      <c r="U573" t="str">
        <f t="shared" si="428"/>
        <v/>
      </c>
      <c r="V573" t="str">
        <f t="shared" si="429"/>
        <v/>
      </c>
      <c r="W573" t="str">
        <f t="shared" si="430"/>
        <v/>
      </c>
      <c r="X573" t="str">
        <f t="shared" si="431"/>
        <v/>
      </c>
      <c r="Y573" t="str">
        <f t="shared" si="432"/>
        <v>Energiagazdálkodás (, web)</v>
      </c>
      <c r="Z573" t="str">
        <f t="shared" si="433"/>
        <v/>
      </c>
      <c r="AA573" t="str">
        <f t="shared" si="434"/>
        <v/>
      </c>
      <c r="AB573" t="str">
        <f t="shared" si="435"/>
        <v/>
      </c>
      <c r="AC573" t="str">
        <f t="shared" si="436"/>
        <v/>
      </c>
      <c r="AD573" t="str">
        <f t="shared" si="437"/>
        <v/>
      </c>
      <c r="AE573" t="str">
        <f t="shared" si="438"/>
        <v/>
      </c>
      <c r="AF573" t="str">
        <f t="shared" si="439"/>
        <v/>
      </c>
      <c r="AG573" t="str">
        <f t="shared" si="440"/>
        <v/>
      </c>
      <c r="AH573" t="str">
        <f t="shared" si="441"/>
        <v/>
      </c>
      <c r="AI573" t="str">
        <f t="shared" si="442"/>
        <v/>
      </c>
      <c r="AJ573" t="str">
        <f t="shared" si="443"/>
        <v/>
      </c>
      <c r="AK573" t="str">
        <f t="shared" si="444"/>
        <v>3206</v>
      </c>
      <c r="AL573" t="str">
        <f t="shared" si="445"/>
        <v/>
      </c>
      <c r="AM573" t="str">
        <f t="shared" si="446"/>
        <v/>
      </c>
      <c r="AN573" t="str">
        <f t="shared" si="447"/>
        <v/>
      </c>
      <c r="AO573" t="str">
        <f t="shared" si="448"/>
        <v/>
      </c>
      <c r="AP573" t="str">
        <f t="shared" si="449"/>
        <v/>
      </c>
      <c r="AQ573" t="str">
        <f t="shared" si="450"/>
        <v/>
      </c>
      <c r="AR573" t="str">
        <f t="shared" si="451"/>
        <v/>
      </c>
      <c r="AS573" t="str">
        <f t="shared" si="452"/>
        <v/>
      </c>
      <c r="AT573" t="str">
        <f t="shared" si="453"/>
        <v/>
      </c>
      <c r="AU573" t="str">
        <f t="shared" si="454"/>
        <v/>
      </c>
      <c r="AV573" t="str">
        <f t="shared" si="455"/>
        <v/>
      </c>
      <c r="AW573" t="str">
        <f t="shared" si="456"/>
        <v/>
      </c>
      <c r="AX573" t="str">
        <f t="shared" si="457"/>
        <v>Energiagazdálkodás (215, web)</v>
      </c>
      <c r="AY573" s="2">
        <v>320</v>
      </c>
      <c r="AZ573" s="2">
        <v>6</v>
      </c>
      <c r="BA573" s="18">
        <f>VLOOKUP(AY573,segéd!$F$9:$G$38,2,FALSE)</f>
        <v>46101</v>
      </c>
      <c r="BB573" s="2" t="str">
        <f>VLOOKUP(AZ573,segéd!$F$1:$G$7,2,FALSE)</f>
        <v>17.00-18.30</v>
      </c>
      <c r="BC573" t="s">
        <v>217</v>
      </c>
      <c r="BD573" t="s">
        <v>421</v>
      </c>
      <c r="BE573" t="s">
        <v>164</v>
      </c>
      <c r="BG573" s="2">
        <v>215</v>
      </c>
      <c r="BH573" s="2" t="s">
        <v>66</v>
      </c>
      <c r="BI573" s="30" t="s">
        <v>1948</v>
      </c>
      <c r="BJ573" s="2">
        <f t="shared" si="458"/>
        <v>52</v>
      </c>
      <c r="BK573" s="2" t="str">
        <f>IF(BF573="","",VLOOKUP(BC573,segéd!O:P,2,FALSE))</f>
        <v/>
      </c>
      <c r="BL573" s="2">
        <f>IF(BG573="","",VLOOKUP(BC573,segéd!T:U,2,FALSE))</f>
        <v>52</v>
      </c>
      <c r="BM573" s="2"/>
      <c r="BN573" s="2"/>
      <c r="BO573" s="2"/>
      <c r="BP573" s="2"/>
      <c r="BQ573" s="2"/>
      <c r="BR573" s="2"/>
      <c r="BS573" s="2"/>
      <c r="BT573" s="2"/>
      <c r="BU573" s="2"/>
      <c r="BZ573" s="2"/>
      <c r="CA573" s="2"/>
      <c r="CD573" s="2"/>
      <c r="CE573" s="2"/>
      <c r="CF573" s="19"/>
      <c r="CG573" s="2"/>
      <c r="CJ573" s="2"/>
      <c r="CP573" s="2">
        <v>52</v>
      </c>
      <c r="CQ573" s="2"/>
      <c r="CR573" s="2"/>
      <c r="CS573" s="2"/>
      <c r="CU573" s="2"/>
      <c r="CV573" s="2"/>
      <c r="DA573" s="19"/>
    </row>
    <row r="574" spans="1:105" x14ac:dyDescent="0.3">
      <c r="A574" t="str">
        <f t="shared" si="459"/>
        <v>3206</v>
      </c>
      <c r="B574" t="str">
        <f t="shared" si="460"/>
        <v xml:space="preserve">Irányítástechnika, mikrovezérlők (web) </v>
      </c>
      <c r="C574" t="str">
        <f t="shared" si="410"/>
        <v>6043206</v>
      </c>
      <c r="D574" t="str">
        <f t="shared" si="411"/>
        <v>Irányítástechnika, mikrovezérlők (web) 46</v>
      </c>
      <c r="E574" t="str">
        <f t="shared" si="412"/>
        <v>Szilágyi Zoltán3206</v>
      </c>
      <c r="F574" s="24" t="str">
        <f t="shared" si="413"/>
        <v>Irányítástechnika, mikrovezérlők (Tb. 604, web)</v>
      </c>
      <c r="G574" t="str">
        <f t="shared" si="414"/>
        <v/>
      </c>
      <c r="H574" t="str">
        <f t="shared" si="415"/>
        <v/>
      </c>
      <c r="I574" t="str">
        <f t="shared" si="416"/>
        <v/>
      </c>
      <c r="J574" t="str">
        <f t="shared" si="417"/>
        <v/>
      </c>
      <c r="K574" t="str">
        <f t="shared" si="418"/>
        <v/>
      </c>
      <c r="L574" t="str">
        <f t="shared" si="419"/>
        <v/>
      </c>
      <c r="M574" t="str">
        <f t="shared" si="420"/>
        <v/>
      </c>
      <c r="N574" t="str">
        <f t="shared" si="421"/>
        <v/>
      </c>
      <c r="O574" t="str">
        <f t="shared" si="422"/>
        <v/>
      </c>
      <c r="P574" t="str">
        <f t="shared" si="423"/>
        <v/>
      </c>
      <c r="Q574" t="str">
        <f t="shared" si="424"/>
        <v/>
      </c>
      <c r="R574" t="str">
        <f t="shared" si="425"/>
        <v/>
      </c>
      <c r="S574" t="str">
        <f t="shared" si="426"/>
        <v/>
      </c>
      <c r="T574" t="str">
        <f t="shared" si="427"/>
        <v/>
      </c>
      <c r="U574" t="str">
        <f t="shared" si="428"/>
        <v/>
      </c>
      <c r="V574" t="str">
        <f t="shared" si="429"/>
        <v/>
      </c>
      <c r="W574" t="str">
        <f t="shared" si="430"/>
        <v/>
      </c>
      <c r="X574" t="str">
        <f t="shared" si="431"/>
        <v/>
      </c>
      <c r="Y574" t="str">
        <f t="shared" si="432"/>
        <v>Irányítástechnika, mikrovezérlők (, web)</v>
      </c>
      <c r="Z574" t="str">
        <f t="shared" si="433"/>
        <v/>
      </c>
      <c r="AA574" t="str">
        <f t="shared" si="434"/>
        <v/>
      </c>
      <c r="AB574" t="str">
        <f t="shared" si="435"/>
        <v/>
      </c>
      <c r="AC574" t="str">
        <f t="shared" si="436"/>
        <v/>
      </c>
      <c r="AD574" t="str">
        <f t="shared" si="437"/>
        <v/>
      </c>
      <c r="AE574" t="str">
        <f t="shared" si="438"/>
        <v/>
      </c>
      <c r="AF574" t="str">
        <f t="shared" si="439"/>
        <v/>
      </c>
      <c r="AG574" t="str">
        <f t="shared" si="440"/>
        <v/>
      </c>
      <c r="AH574" t="str">
        <f t="shared" si="441"/>
        <v/>
      </c>
      <c r="AI574" t="str">
        <f t="shared" si="442"/>
        <v/>
      </c>
      <c r="AJ574" t="str">
        <f t="shared" si="443"/>
        <v/>
      </c>
      <c r="AK574" t="str">
        <f t="shared" si="444"/>
        <v/>
      </c>
      <c r="AL574" t="str">
        <f t="shared" si="445"/>
        <v>3206</v>
      </c>
      <c r="AM574" t="str">
        <f t="shared" si="446"/>
        <v/>
      </c>
      <c r="AN574" t="str">
        <f t="shared" si="447"/>
        <v/>
      </c>
      <c r="AO574" t="str">
        <f t="shared" si="448"/>
        <v/>
      </c>
      <c r="AP574" t="str">
        <f t="shared" si="449"/>
        <v/>
      </c>
      <c r="AQ574" t="str">
        <f t="shared" si="450"/>
        <v/>
      </c>
      <c r="AR574" t="str">
        <f t="shared" si="451"/>
        <v/>
      </c>
      <c r="AS574" t="str">
        <f t="shared" si="452"/>
        <v/>
      </c>
      <c r="AT574" t="str">
        <f t="shared" si="453"/>
        <v/>
      </c>
      <c r="AU574" t="str">
        <f t="shared" si="454"/>
        <v/>
      </c>
      <c r="AV574" t="str">
        <f t="shared" si="455"/>
        <v/>
      </c>
      <c r="AW574" t="str">
        <f t="shared" si="456"/>
        <v/>
      </c>
      <c r="AX574" t="str">
        <f t="shared" si="457"/>
        <v>Irányítástechnika, mikrovezérlők (604, web)</v>
      </c>
      <c r="AY574" s="2">
        <v>320</v>
      </c>
      <c r="AZ574" s="2">
        <v>6</v>
      </c>
      <c r="BA574" s="18">
        <f>VLOOKUP(AY574,segéd!$F$9:$G$38,2,FALSE)</f>
        <v>46101</v>
      </c>
      <c r="BB574" s="2" t="str">
        <f>VLOOKUP(AZ574,segéd!$F$1:$G$7,2,FALSE)</f>
        <v>17.00-18.30</v>
      </c>
      <c r="BC574" t="s">
        <v>127</v>
      </c>
      <c r="BD574" t="s">
        <v>179</v>
      </c>
      <c r="BE574" t="s">
        <v>164</v>
      </c>
      <c r="BG574" s="2">
        <v>604</v>
      </c>
      <c r="BH574" s="2" t="s">
        <v>66</v>
      </c>
      <c r="BI574" s="30" t="s">
        <v>1949</v>
      </c>
      <c r="BJ574" s="2">
        <f t="shared" si="458"/>
        <v>46</v>
      </c>
      <c r="BK574" s="2" t="str">
        <f>IF(BF574="","",VLOOKUP(BC574,segéd!O:P,2,FALSE))</f>
        <v/>
      </c>
      <c r="BL574" s="2">
        <f>IF(BG574="","",VLOOKUP(BC574,segéd!T:U,2,FALSE))</f>
        <v>46</v>
      </c>
      <c r="BM574" s="2"/>
      <c r="BN574" s="2"/>
      <c r="BO574" s="2"/>
      <c r="BP574" s="2"/>
      <c r="BQ574" s="2"/>
      <c r="BR574" s="2"/>
      <c r="BS574" s="2"/>
      <c r="BT574" s="2"/>
      <c r="BU574" s="2"/>
      <c r="BZ574" s="2"/>
      <c r="CA574" s="2"/>
      <c r="CD574" s="2"/>
      <c r="CE574" s="2"/>
      <c r="CF574" s="19"/>
      <c r="CG574" s="2"/>
      <c r="CJ574" s="2"/>
      <c r="CP574" s="2"/>
      <c r="CQ574" s="2">
        <v>59</v>
      </c>
      <c r="CR574" s="2"/>
      <c r="CS574" s="2"/>
      <c r="CU574" s="2"/>
      <c r="CV574" s="2"/>
      <c r="DA574" s="19"/>
    </row>
    <row r="575" spans="1:105" x14ac:dyDescent="0.3">
      <c r="A575" t="str">
        <f t="shared" si="459"/>
        <v>2063206</v>
      </c>
      <c r="B575" t="str">
        <f t="shared" si="460"/>
        <v>Közgazdaságtan I. (otthonról web) 13</v>
      </c>
      <c r="C575" t="str">
        <f t="shared" si="410"/>
        <v>2143206</v>
      </c>
      <c r="D575" t="str">
        <f t="shared" si="411"/>
        <v>Közgazdaságtan I. (otthonról web) 41</v>
      </c>
      <c r="E575" t="str">
        <f t="shared" si="412"/>
        <v>Barócsi Zoltán3206</v>
      </c>
      <c r="F575" s="24" t="str">
        <f t="shared" si="413"/>
        <v>Közgazdaságtan I. (Bp. 206Tb. 214, otthonról web)</v>
      </c>
      <c r="G575" t="str">
        <f t="shared" si="414"/>
        <v>3206</v>
      </c>
      <c r="H575" t="str">
        <f t="shared" si="415"/>
        <v>3206</v>
      </c>
      <c r="I575" t="str">
        <f t="shared" si="416"/>
        <v/>
      </c>
      <c r="J575" t="str">
        <f t="shared" si="417"/>
        <v/>
      </c>
      <c r="K575" t="str">
        <f t="shared" si="418"/>
        <v/>
      </c>
      <c r="L575" t="str">
        <f t="shared" si="419"/>
        <v/>
      </c>
      <c r="M575" t="str">
        <f t="shared" si="420"/>
        <v/>
      </c>
      <c r="N575" t="str">
        <f t="shared" si="421"/>
        <v/>
      </c>
      <c r="O575" t="str">
        <f t="shared" si="422"/>
        <v/>
      </c>
      <c r="P575" t="str">
        <f t="shared" si="423"/>
        <v/>
      </c>
      <c r="Q575" t="str">
        <f t="shared" si="424"/>
        <v/>
      </c>
      <c r="R575" t="str">
        <f t="shared" si="425"/>
        <v/>
      </c>
      <c r="S575" t="str">
        <f t="shared" si="426"/>
        <v/>
      </c>
      <c r="T575" t="str">
        <f t="shared" si="427"/>
        <v/>
      </c>
      <c r="U575" t="str">
        <f t="shared" si="428"/>
        <v/>
      </c>
      <c r="V575" t="str">
        <f t="shared" si="429"/>
        <v/>
      </c>
      <c r="W575" t="str">
        <f t="shared" si="430"/>
        <v/>
      </c>
      <c r="X575" t="str">
        <f t="shared" si="431"/>
        <v/>
      </c>
      <c r="Y575" t="str">
        <f t="shared" si="432"/>
        <v>Közgazdaságtan I. (206, otthonról web)</v>
      </c>
      <c r="Z575" t="str">
        <f t="shared" si="433"/>
        <v>3206</v>
      </c>
      <c r="AA575" t="str">
        <f t="shared" si="434"/>
        <v/>
      </c>
      <c r="AB575" t="str">
        <f t="shared" si="435"/>
        <v>3206</v>
      </c>
      <c r="AC575" t="str">
        <f t="shared" si="436"/>
        <v/>
      </c>
      <c r="AD575" t="str">
        <f t="shared" si="437"/>
        <v/>
      </c>
      <c r="AE575" t="str">
        <f t="shared" si="438"/>
        <v/>
      </c>
      <c r="AF575" t="str">
        <f t="shared" si="439"/>
        <v/>
      </c>
      <c r="AG575" t="str">
        <f t="shared" si="440"/>
        <v/>
      </c>
      <c r="AH575" t="str">
        <f t="shared" si="441"/>
        <v/>
      </c>
      <c r="AI575" t="str">
        <f t="shared" si="442"/>
        <v/>
      </c>
      <c r="AJ575" t="str">
        <f t="shared" si="443"/>
        <v/>
      </c>
      <c r="AK575" t="str">
        <f t="shared" si="444"/>
        <v/>
      </c>
      <c r="AL575" t="str">
        <f t="shared" si="445"/>
        <v/>
      </c>
      <c r="AM575" t="str">
        <f t="shared" si="446"/>
        <v/>
      </c>
      <c r="AN575" t="str">
        <f t="shared" si="447"/>
        <v/>
      </c>
      <c r="AO575" t="str">
        <f t="shared" si="448"/>
        <v/>
      </c>
      <c r="AP575" t="str">
        <f t="shared" si="449"/>
        <v/>
      </c>
      <c r="AQ575" t="str">
        <f t="shared" si="450"/>
        <v/>
      </c>
      <c r="AR575" t="str">
        <f t="shared" si="451"/>
        <v/>
      </c>
      <c r="AS575" t="str">
        <f t="shared" si="452"/>
        <v/>
      </c>
      <c r="AT575" t="str">
        <f t="shared" si="453"/>
        <v/>
      </c>
      <c r="AU575" t="str">
        <f t="shared" si="454"/>
        <v/>
      </c>
      <c r="AV575" t="str">
        <f t="shared" si="455"/>
        <v/>
      </c>
      <c r="AW575" t="str">
        <f t="shared" si="456"/>
        <v/>
      </c>
      <c r="AX575" t="str">
        <f t="shared" si="457"/>
        <v>Közgazdaságtan I. (214, otthonról web)</v>
      </c>
      <c r="AY575" s="2">
        <v>320</v>
      </c>
      <c r="AZ575" s="2">
        <v>6</v>
      </c>
      <c r="BA575" s="18">
        <f>VLOOKUP(AY575,segéd!$F$9:$G$38,2,FALSE)</f>
        <v>46101</v>
      </c>
      <c r="BB575" s="2" t="str">
        <f>VLOOKUP(AZ575,segéd!$F$1:$G$7,2,FALSE)</f>
        <v>17.00-18.30</v>
      </c>
      <c r="BC575" t="s">
        <v>302</v>
      </c>
      <c r="BD575" s="20" t="s">
        <v>29</v>
      </c>
      <c r="BE575" t="s">
        <v>167</v>
      </c>
      <c r="BF575" s="19">
        <v>206</v>
      </c>
      <c r="BG575" s="2">
        <v>214</v>
      </c>
      <c r="BH575" s="19" t="s">
        <v>485</v>
      </c>
      <c r="BI575" s="30" t="s">
        <v>2016</v>
      </c>
      <c r="BJ575" s="2">
        <f t="shared" si="458"/>
        <v>54</v>
      </c>
      <c r="BK575" s="2">
        <f>IF(BF575="","",VLOOKUP(BC575,segéd!O:P,2,FALSE))</f>
        <v>13</v>
      </c>
      <c r="BL575" s="2">
        <f>IF(BG575="","",VLOOKUP(BC575,segéd!T:U,2,FALSE))</f>
        <v>41</v>
      </c>
      <c r="BM575" s="2">
        <v>12</v>
      </c>
      <c r="BN575" s="2">
        <v>2</v>
      </c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>
        <v>17</v>
      </c>
      <c r="CG575" s="2">
        <v>12</v>
      </c>
      <c r="CH575" s="2"/>
      <c r="CI575" s="2"/>
      <c r="CJ575" s="2"/>
      <c r="CK575" s="2"/>
      <c r="CL575" s="2"/>
      <c r="CM575" s="2"/>
      <c r="CN575" s="2"/>
      <c r="CO575" s="2"/>
      <c r="CP575" s="2"/>
      <c r="CR575" s="2"/>
      <c r="CS575" s="2"/>
      <c r="CT575" s="2"/>
      <c r="CU575" s="2"/>
      <c r="CV575" s="2"/>
      <c r="CY575" s="2"/>
    </row>
    <row r="576" spans="1:105" x14ac:dyDescent="0.3">
      <c r="A576" t="str">
        <f t="shared" si="459"/>
        <v>otthon3206</v>
      </c>
      <c r="B576" t="str">
        <f t="shared" si="460"/>
        <v>Nyelvi záróvizsga felkészítő (otthonról web) 14</v>
      </c>
      <c r="C576" t="str">
        <f t="shared" si="410"/>
        <v>otthon3206</v>
      </c>
      <c r="D576" t="str">
        <f t="shared" si="411"/>
        <v>Nyelvi záróvizsga felkészítő (otthonról web) 15</v>
      </c>
      <c r="E576" t="str">
        <f t="shared" si="412"/>
        <v>Balog Mónika3206</v>
      </c>
      <c r="F576" s="24" t="str">
        <f t="shared" si="413"/>
        <v>Nyelvi záróvizsga felkészítő (Bp. otthonTb. otthon, otthonról web)</v>
      </c>
      <c r="G576" t="str">
        <f t="shared" si="414"/>
        <v/>
      </c>
      <c r="H576" t="str">
        <f t="shared" si="415"/>
        <v/>
      </c>
      <c r="I576" t="str">
        <f t="shared" si="416"/>
        <v/>
      </c>
      <c r="J576" t="str">
        <f t="shared" si="417"/>
        <v/>
      </c>
      <c r="K576" t="str">
        <f t="shared" si="418"/>
        <v/>
      </c>
      <c r="L576" t="str">
        <f t="shared" si="419"/>
        <v/>
      </c>
      <c r="M576" t="str">
        <f t="shared" si="420"/>
        <v/>
      </c>
      <c r="N576" t="str">
        <f t="shared" si="421"/>
        <v/>
      </c>
      <c r="O576" t="str">
        <f t="shared" si="422"/>
        <v/>
      </c>
      <c r="P576" t="str">
        <f t="shared" si="423"/>
        <v/>
      </c>
      <c r="Q576" t="str">
        <f t="shared" si="424"/>
        <v/>
      </c>
      <c r="R576" t="str">
        <f t="shared" si="425"/>
        <v/>
      </c>
      <c r="S576" t="str">
        <f t="shared" si="426"/>
        <v/>
      </c>
      <c r="T576" t="str">
        <f t="shared" si="427"/>
        <v>3206</v>
      </c>
      <c r="U576" t="str">
        <f t="shared" si="428"/>
        <v>3206</v>
      </c>
      <c r="V576" t="str">
        <f t="shared" si="429"/>
        <v>3206</v>
      </c>
      <c r="W576" t="str">
        <f t="shared" si="430"/>
        <v>3206</v>
      </c>
      <c r="X576" t="str">
        <f t="shared" si="431"/>
        <v>3206</v>
      </c>
      <c r="Y576" t="str">
        <f t="shared" si="432"/>
        <v>Nyelvi záróvizsga felkészítő (otthon, otthonról web)</v>
      </c>
      <c r="Z576" t="str">
        <f t="shared" si="433"/>
        <v/>
      </c>
      <c r="AA576" t="str">
        <f t="shared" si="434"/>
        <v/>
      </c>
      <c r="AB576" t="str">
        <f t="shared" si="435"/>
        <v/>
      </c>
      <c r="AC576" t="str">
        <f t="shared" si="436"/>
        <v/>
      </c>
      <c r="AD576" t="str">
        <f t="shared" si="437"/>
        <v/>
      </c>
      <c r="AE576" t="str">
        <f t="shared" si="438"/>
        <v/>
      </c>
      <c r="AF576" t="str">
        <f t="shared" si="439"/>
        <v/>
      </c>
      <c r="AG576" t="str">
        <f t="shared" si="440"/>
        <v/>
      </c>
      <c r="AH576" t="str">
        <f t="shared" si="441"/>
        <v/>
      </c>
      <c r="AI576" t="str">
        <f t="shared" si="442"/>
        <v/>
      </c>
      <c r="AJ576" t="str">
        <f t="shared" si="443"/>
        <v/>
      </c>
      <c r="AK576" t="str">
        <f t="shared" si="444"/>
        <v/>
      </c>
      <c r="AL576" t="str">
        <f t="shared" si="445"/>
        <v/>
      </c>
      <c r="AM576" t="str">
        <f t="shared" si="446"/>
        <v>3206</v>
      </c>
      <c r="AN576" t="str">
        <f t="shared" si="447"/>
        <v>3206</v>
      </c>
      <c r="AO576" t="str">
        <f t="shared" si="448"/>
        <v>3206</v>
      </c>
      <c r="AP576" t="str">
        <f t="shared" si="449"/>
        <v>3206</v>
      </c>
      <c r="AQ576" t="str">
        <f t="shared" si="450"/>
        <v>3206</v>
      </c>
      <c r="AR576" t="str">
        <f t="shared" si="451"/>
        <v/>
      </c>
      <c r="AS576" t="str">
        <f t="shared" si="452"/>
        <v/>
      </c>
      <c r="AT576" t="str">
        <f t="shared" si="453"/>
        <v/>
      </c>
      <c r="AU576" t="str">
        <f t="shared" si="454"/>
        <v/>
      </c>
      <c r="AV576" t="str">
        <f t="shared" si="455"/>
        <v/>
      </c>
      <c r="AW576" t="str">
        <f t="shared" si="456"/>
        <v/>
      </c>
      <c r="AX576" t="str">
        <f t="shared" si="457"/>
        <v>Nyelvi záróvizsga felkészítő (otthon, otthonról web)</v>
      </c>
      <c r="AY576" s="2">
        <v>320</v>
      </c>
      <c r="AZ576" s="2">
        <v>6</v>
      </c>
      <c r="BA576" s="18">
        <f>VLOOKUP(AY576,segéd!$F$9:$G$38,2,FALSE)</f>
        <v>46101</v>
      </c>
      <c r="BB576" s="2" t="str">
        <f>VLOOKUP(AZ576,segéd!$F$1:$G$7,2,FALSE)</f>
        <v>17.00-18.30</v>
      </c>
      <c r="BC576" t="s">
        <v>1598</v>
      </c>
      <c r="BD576" t="s">
        <v>85</v>
      </c>
      <c r="BE576" t="s">
        <v>167</v>
      </c>
      <c r="BF576" s="19" t="s">
        <v>484</v>
      </c>
      <c r="BG576" s="2" t="s">
        <v>484</v>
      </c>
      <c r="BH576" s="2" t="s">
        <v>485</v>
      </c>
      <c r="BI576" s="30" t="s">
        <v>2047</v>
      </c>
      <c r="BJ576" s="2">
        <f t="shared" si="458"/>
        <v>29</v>
      </c>
      <c r="BK576" s="2">
        <f>IF(BF576="","",VLOOKUP(BC576,segéd!O:P,2,FALSE))</f>
        <v>14</v>
      </c>
      <c r="BL576" s="2">
        <f>IF(BG576="","",VLOOKUP(BC576,segéd!T:U,2,FALSE))</f>
        <v>15</v>
      </c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>
        <v>1</v>
      </c>
      <c r="CA576" s="2">
        <v>1</v>
      </c>
      <c r="CB576" s="2">
        <v>1</v>
      </c>
      <c r="CC576" s="2">
        <v>1</v>
      </c>
      <c r="CD576" s="2">
        <v>1</v>
      </c>
      <c r="CE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>
        <v>1</v>
      </c>
      <c r="CS576" s="2">
        <v>1</v>
      </c>
      <c r="CT576" s="2">
        <v>1</v>
      </c>
      <c r="CU576" s="2">
        <v>1</v>
      </c>
      <c r="CV576" s="2">
        <v>1</v>
      </c>
      <c r="CY576" s="2"/>
    </row>
    <row r="577" spans="1:105" x14ac:dyDescent="0.3">
      <c r="A577" t="str">
        <f t="shared" si="459"/>
        <v>otthon3207</v>
      </c>
      <c r="B577" t="str">
        <f t="shared" si="460"/>
        <v>Ellátásilánc-menedzsment esettan. (otthonról web) 10</v>
      </c>
      <c r="C577" t="str">
        <f t="shared" si="410"/>
        <v>3207</v>
      </c>
      <c r="D577" t="str">
        <f t="shared" si="411"/>
        <v xml:space="preserve">Ellátásilánc-menedzsment esettan. (otthonról web) </v>
      </c>
      <c r="E577" t="str">
        <f t="shared" si="412"/>
        <v>Lakatos Péter3207</v>
      </c>
      <c r="F577" s="24" t="str">
        <f t="shared" si="413"/>
        <v>Ellátásilánc-menedzsment esettan. (Bp. otthon, otthonról web)</v>
      </c>
      <c r="G577" t="str">
        <f t="shared" si="414"/>
        <v/>
      </c>
      <c r="H577" t="str">
        <f t="shared" si="415"/>
        <v/>
      </c>
      <c r="I577" t="str">
        <f t="shared" si="416"/>
        <v/>
      </c>
      <c r="J577" t="str">
        <f t="shared" si="417"/>
        <v/>
      </c>
      <c r="K577" t="str">
        <f t="shared" si="418"/>
        <v>3207</v>
      </c>
      <c r="L577" t="str">
        <f t="shared" si="419"/>
        <v/>
      </c>
      <c r="M577" t="str">
        <f t="shared" si="420"/>
        <v/>
      </c>
      <c r="N577" t="str">
        <f t="shared" si="421"/>
        <v/>
      </c>
      <c r="O577" t="str">
        <f t="shared" si="422"/>
        <v/>
      </c>
      <c r="P577" t="str">
        <f t="shared" si="423"/>
        <v/>
      </c>
      <c r="Q577" t="str">
        <f t="shared" si="424"/>
        <v/>
      </c>
      <c r="R577" t="str">
        <f t="shared" si="425"/>
        <v/>
      </c>
      <c r="S577" t="str">
        <f t="shared" si="426"/>
        <v/>
      </c>
      <c r="T577" t="str">
        <f t="shared" si="427"/>
        <v/>
      </c>
      <c r="U577" t="str">
        <f t="shared" si="428"/>
        <v/>
      </c>
      <c r="V577" t="str">
        <f t="shared" si="429"/>
        <v/>
      </c>
      <c r="W577" t="str">
        <f t="shared" si="430"/>
        <v/>
      </c>
      <c r="X577" t="str">
        <f t="shared" si="431"/>
        <v/>
      </c>
      <c r="Y577" t="str">
        <f t="shared" si="432"/>
        <v>Ellátásilánc-menedzsment esettan. (otthon, otthonról web)</v>
      </c>
      <c r="Z577" t="str">
        <f t="shared" si="433"/>
        <v/>
      </c>
      <c r="AA577" t="str">
        <f t="shared" si="434"/>
        <v/>
      </c>
      <c r="AB577" t="str">
        <f t="shared" si="435"/>
        <v/>
      </c>
      <c r="AC577" t="str">
        <f t="shared" si="436"/>
        <v/>
      </c>
      <c r="AD577" t="str">
        <f t="shared" si="437"/>
        <v/>
      </c>
      <c r="AE577" t="str">
        <f t="shared" si="438"/>
        <v/>
      </c>
      <c r="AF577" t="str">
        <f t="shared" si="439"/>
        <v/>
      </c>
      <c r="AG577" t="str">
        <f t="shared" si="440"/>
        <v/>
      </c>
      <c r="AH577" t="str">
        <f t="shared" si="441"/>
        <v/>
      </c>
      <c r="AI577" t="str">
        <f t="shared" si="442"/>
        <v/>
      </c>
      <c r="AJ577" t="str">
        <f t="shared" si="443"/>
        <v/>
      </c>
      <c r="AK577" t="str">
        <f t="shared" si="444"/>
        <v/>
      </c>
      <c r="AL577" t="str">
        <f t="shared" si="445"/>
        <v/>
      </c>
      <c r="AM577" t="str">
        <f t="shared" si="446"/>
        <v/>
      </c>
      <c r="AN577" t="str">
        <f t="shared" si="447"/>
        <v/>
      </c>
      <c r="AO577" t="str">
        <f t="shared" si="448"/>
        <v/>
      </c>
      <c r="AP577" t="str">
        <f t="shared" si="449"/>
        <v/>
      </c>
      <c r="AQ577" t="str">
        <f t="shared" si="450"/>
        <v/>
      </c>
      <c r="AR577" t="str">
        <f t="shared" si="451"/>
        <v/>
      </c>
      <c r="AS577" t="str">
        <f t="shared" si="452"/>
        <v/>
      </c>
      <c r="AT577" t="str">
        <f t="shared" si="453"/>
        <v/>
      </c>
      <c r="AU577" t="str">
        <f t="shared" si="454"/>
        <v/>
      </c>
      <c r="AV577" t="str">
        <f t="shared" si="455"/>
        <v/>
      </c>
      <c r="AW577" t="str">
        <f t="shared" si="456"/>
        <v/>
      </c>
      <c r="AX577" t="str">
        <f t="shared" si="457"/>
        <v>Ellátásilánc-menedzsment esettan. (, otthonról web)</v>
      </c>
      <c r="AY577" s="2">
        <v>320</v>
      </c>
      <c r="AZ577" s="2">
        <v>7</v>
      </c>
      <c r="BA577" s="18">
        <f>VLOOKUP(AY577,segéd!$F$9:$G$38,2,FALSE)</f>
        <v>46101</v>
      </c>
      <c r="BB577" s="2" t="str">
        <f>VLOOKUP(AZ577,segéd!$F$1:$G$7,2,FALSE)</f>
        <v>18.45-20.15</v>
      </c>
      <c r="BC577" t="s">
        <v>266</v>
      </c>
      <c r="BD577" t="s">
        <v>187</v>
      </c>
      <c r="BE577" t="s">
        <v>175</v>
      </c>
      <c r="BF577" s="19" t="s">
        <v>484</v>
      </c>
      <c r="BH577" s="19" t="s">
        <v>485</v>
      </c>
      <c r="BI577" s="30" t="s">
        <v>1999</v>
      </c>
      <c r="BJ577" s="2">
        <f t="shared" si="458"/>
        <v>10</v>
      </c>
      <c r="BK577" s="2">
        <f>IF(BF577="","",VLOOKUP(BC577,segéd!O:P,2,FALSE))</f>
        <v>10</v>
      </c>
      <c r="BL577" s="2" t="str">
        <f>IF(BG577="","",VLOOKUP(BC577,segéd!T:U,2,FALSE))</f>
        <v/>
      </c>
      <c r="BM577" s="2"/>
      <c r="BN577" s="2"/>
      <c r="BO577" s="2"/>
      <c r="BP577" s="2"/>
      <c r="BQ577" s="2">
        <v>12</v>
      </c>
      <c r="BR577" s="2"/>
      <c r="BS577" s="2"/>
      <c r="BT577" s="2"/>
      <c r="BU577" s="2"/>
      <c r="BW577" s="2"/>
      <c r="BX577" s="2"/>
      <c r="BY577" s="2"/>
      <c r="CD577" s="2"/>
      <c r="CH577" s="2"/>
      <c r="CK577" s="2"/>
      <c r="CN577" s="2"/>
      <c r="CP577" s="2"/>
      <c r="CR577" s="2"/>
      <c r="CS577" s="2"/>
      <c r="CU577" s="2"/>
      <c r="CV577" s="2"/>
    </row>
    <row r="578" spans="1:105" x14ac:dyDescent="0.3">
      <c r="A578" t="str">
        <f t="shared" si="459"/>
        <v>3207</v>
      </c>
      <c r="B578" t="str">
        <f t="shared" si="460"/>
        <v xml:space="preserve">Energiagazdálkodás (web) </v>
      </c>
      <c r="C578" t="str">
        <f t="shared" si="410"/>
        <v>2153207</v>
      </c>
      <c r="D578" t="str">
        <f t="shared" si="411"/>
        <v>Energiagazdálkodás (web) 52</v>
      </c>
      <c r="E578" t="str">
        <f t="shared" si="412"/>
        <v>Nagy Judit3207</v>
      </c>
      <c r="F578" s="24" t="str">
        <f t="shared" si="413"/>
        <v>Energiagazdálkodás (Tb. 215, web)</v>
      </c>
      <c r="G578" t="str">
        <f t="shared" si="414"/>
        <v/>
      </c>
      <c r="H578" t="str">
        <f t="shared" si="415"/>
        <v/>
      </c>
      <c r="I578" t="str">
        <f t="shared" si="416"/>
        <v/>
      </c>
      <c r="J578" t="str">
        <f t="shared" si="417"/>
        <v/>
      </c>
      <c r="K578" t="str">
        <f t="shared" si="418"/>
        <v/>
      </c>
      <c r="L578" t="str">
        <f t="shared" si="419"/>
        <v/>
      </c>
      <c r="M578" t="str">
        <f t="shared" si="420"/>
        <v/>
      </c>
      <c r="N578" t="str">
        <f t="shared" si="421"/>
        <v/>
      </c>
      <c r="O578" t="str">
        <f t="shared" si="422"/>
        <v/>
      </c>
      <c r="P578" t="str">
        <f t="shared" si="423"/>
        <v/>
      </c>
      <c r="Q578" t="str">
        <f t="shared" si="424"/>
        <v/>
      </c>
      <c r="R578" t="str">
        <f t="shared" si="425"/>
        <v/>
      </c>
      <c r="S578" t="str">
        <f t="shared" si="426"/>
        <v/>
      </c>
      <c r="T578" t="str">
        <f t="shared" si="427"/>
        <v/>
      </c>
      <c r="U578" t="str">
        <f t="shared" si="428"/>
        <v/>
      </c>
      <c r="V578" t="str">
        <f t="shared" si="429"/>
        <v/>
      </c>
      <c r="W578" t="str">
        <f t="shared" si="430"/>
        <v/>
      </c>
      <c r="X578" t="str">
        <f t="shared" si="431"/>
        <v/>
      </c>
      <c r="Y578" t="str">
        <f t="shared" si="432"/>
        <v>Energiagazdálkodás (, web)</v>
      </c>
      <c r="Z578" t="str">
        <f t="shared" si="433"/>
        <v/>
      </c>
      <c r="AA578" t="str">
        <f t="shared" si="434"/>
        <v/>
      </c>
      <c r="AB578" t="str">
        <f t="shared" si="435"/>
        <v/>
      </c>
      <c r="AC578" t="str">
        <f t="shared" si="436"/>
        <v/>
      </c>
      <c r="AD578" t="str">
        <f t="shared" si="437"/>
        <v/>
      </c>
      <c r="AE578" t="str">
        <f t="shared" si="438"/>
        <v/>
      </c>
      <c r="AF578" t="str">
        <f t="shared" si="439"/>
        <v/>
      </c>
      <c r="AG578" t="str">
        <f t="shared" si="440"/>
        <v/>
      </c>
      <c r="AH578" t="str">
        <f t="shared" si="441"/>
        <v/>
      </c>
      <c r="AI578" t="str">
        <f t="shared" si="442"/>
        <v/>
      </c>
      <c r="AJ578" t="str">
        <f t="shared" si="443"/>
        <v/>
      </c>
      <c r="AK578" t="str">
        <f t="shared" si="444"/>
        <v>3207</v>
      </c>
      <c r="AL578" t="str">
        <f t="shared" si="445"/>
        <v/>
      </c>
      <c r="AM578" t="str">
        <f t="shared" si="446"/>
        <v/>
      </c>
      <c r="AN578" t="str">
        <f t="shared" si="447"/>
        <v/>
      </c>
      <c r="AO578" t="str">
        <f t="shared" si="448"/>
        <v/>
      </c>
      <c r="AP578" t="str">
        <f t="shared" si="449"/>
        <v/>
      </c>
      <c r="AQ578" t="str">
        <f t="shared" si="450"/>
        <v/>
      </c>
      <c r="AR578" t="str">
        <f t="shared" si="451"/>
        <v/>
      </c>
      <c r="AS578" t="str">
        <f t="shared" si="452"/>
        <v/>
      </c>
      <c r="AT578" t="str">
        <f t="shared" si="453"/>
        <v/>
      </c>
      <c r="AU578" t="str">
        <f t="shared" si="454"/>
        <v/>
      </c>
      <c r="AV578" t="str">
        <f t="shared" si="455"/>
        <v/>
      </c>
      <c r="AW578" t="str">
        <f t="shared" si="456"/>
        <v/>
      </c>
      <c r="AX578" t="str">
        <f t="shared" si="457"/>
        <v>Energiagazdálkodás (215, web)</v>
      </c>
      <c r="AY578" s="2">
        <v>320</v>
      </c>
      <c r="AZ578" s="2">
        <v>7</v>
      </c>
      <c r="BA578" s="18">
        <f>VLOOKUP(AY578,segéd!$F$9:$G$38,2,FALSE)</f>
        <v>46101</v>
      </c>
      <c r="BB578" s="2" t="str">
        <f>VLOOKUP(AZ578,segéd!$F$1:$G$7,2,FALSE)</f>
        <v>18.45-20.15</v>
      </c>
      <c r="BC578" t="s">
        <v>217</v>
      </c>
      <c r="BD578" t="s">
        <v>421</v>
      </c>
      <c r="BE578" t="s">
        <v>164</v>
      </c>
      <c r="BG578" s="2">
        <v>215</v>
      </c>
      <c r="BH578" s="2" t="s">
        <v>66</v>
      </c>
      <c r="BI578" s="30" t="s">
        <v>1948</v>
      </c>
      <c r="BJ578" s="2">
        <f t="shared" si="458"/>
        <v>52</v>
      </c>
      <c r="BK578" s="2" t="str">
        <f>IF(BF578="","",VLOOKUP(BC578,segéd!O:P,2,FALSE))</f>
        <v/>
      </c>
      <c r="BL578" s="2">
        <f>IF(BG578="","",VLOOKUP(BC578,segéd!T:U,2,FALSE))</f>
        <v>52</v>
      </c>
      <c r="BM578" s="2"/>
      <c r="BN578" s="2"/>
      <c r="BO578" s="2"/>
      <c r="BP578" s="2"/>
      <c r="BQ578" s="2"/>
      <c r="BR578" s="2"/>
      <c r="BS578" s="2"/>
      <c r="BT578" s="2"/>
      <c r="BU578" s="2"/>
      <c r="BZ578" s="2"/>
      <c r="CA578" s="2"/>
      <c r="CD578" s="2"/>
      <c r="CE578" s="2"/>
      <c r="CF578" s="19"/>
      <c r="CG578" s="2"/>
      <c r="CJ578" s="2"/>
      <c r="CP578" s="2">
        <v>52</v>
      </c>
      <c r="CQ578" s="2"/>
      <c r="CR578" s="2"/>
      <c r="CS578" s="2"/>
      <c r="CU578" s="2"/>
      <c r="CV578" s="2"/>
      <c r="DA578" s="19"/>
    </row>
    <row r="579" spans="1:105" x14ac:dyDescent="0.3">
      <c r="A579" t="str">
        <f t="shared" si="459"/>
        <v>3207</v>
      </c>
      <c r="B579" t="str">
        <f t="shared" si="460"/>
        <v xml:space="preserve">Irányítástechnika, mikrovezérlők (web) </v>
      </c>
      <c r="C579" t="str">
        <f t="shared" ref="C579:C642" si="461">CONCATENATE(BG579,AY579,AZ579)</f>
        <v>6043207</v>
      </c>
      <c r="D579" t="str">
        <f t="shared" ref="D579:D642" si="462">CONCATENATE(BC579,IF(BH579="","",CONCATENATE(" (",BH579,")"))," ",BL579)</f>
        <v>Irányítástechnika, mikrovezérlők (web) 46</v>
      </c>
      <c r="E579" t="str">
        <f t="shared" ref="E579:E642" si="463">CONCATENATE(BD579,AY579,AZ579)</f>
        <v>Szilágyi Zoltán3207</v>
      </c>
      <c r="F579" s="24" t="str">
        <f t="shared" ref="F579:F642" si="464">CONCATENATE(BC579," (",IF(OR(BF579="",BH579="Tb.-ről web",BH579="gépterem, Tb.-ről web"),"",CONCATENATE("Bp. ",BF579)),IF(OR(BG579="",BH579="Bp.-ről web",BH579="gépterem, Bp.-ről web"),"",CONCATENATE("Tb. ",BG579)),IF(BH579="","",CONCATENATE(", ",BH579)),")")</f>
        <v>Irányítástechnika, mikrovezérlők (Tb. 604, web)</v>
      </c>
      <c r="G579" t="str">
        <f t="shared" ref="G579:G642" si="465">IF(BM579="","",CONCATENATE($AY579,$AZ579))</f>
        <v/>
      </c>
      <c r="H579" t="str">
        <f t="shared" ref="H579:H642" si="466">IF(BN579="","",CONCATENATE($AY579,$AZ579))</f>
        <v/>
      </c>
      <c r="I579" t="str">
        <f t="shared" ref="I579:I642" si="467">IF(BO579="","",CONCATENATE($AY579,$AZ579))</f>
        <v/>
      </c>
      <c r="J579" t="str">
        <f t="shared" ref="J579:J642" si="468">IF(BP579="","",CONCATENATE($AY579,$AZ579))</f>
        <v/>
      </c>
      <c r="K579" t="str">
        <f t="shared" ref="K579:K642" si="469">IF(BQ579="","",CONCATENATE($AY579,$AZ579))</f>
        <v/>
      </c>
      <c r="L579" t="str">
        <f t="shared" ref="L579:L642" si="470">IF(BR579="","",CONCATENATE($AY579,$AZ579))</f>
        <v/>
      </c>
      <c r="M579" t="str">
        <f t="shared" ref="M579:M642" si="471">IF(BS579="","",CONCATENATE($AY579,$AZ579))</f>
        <v/>
      </c>
      <c r="N579" t="str">
        <f t="shared" ref="N579:N642" si="472">IF(BT579="","",CONCATENATE($AY579,$AZ579))</f>
        <v/>
      </c>
      <c r="O579" t="str">
        <f t="shared" ref="O579:O642" si="473">IF(BU579="","",CONCATENATE($AY579,$AZ579))</f>
        <v/>
      </c>
      <c r="P579" t="str">
        <f t="shared" ref="P579:P642" si="474">IF(BV579="","",CONCATENATE($AY579,$AZ579))</f>
        <v/>
      </c>
      <c r="Q579" t="str">
        <f t="shared" ref="Q579:Q642" si="475">IF(BW579="","",CONCATENATE($AY579,$AZ579))</f>
        <v/>
      </c>
      <c r="R579" t="str">
        <f t="shared" ref="R579:R642" si="476">IF(BX579="","",CONCATENATE($AY579,$AZ579))</f>
        <v/>
      </c>
      <c r="S579" t="str">
        <f t="shared" ref="S579:S642" si="477">IF(BY579="","",CONCATENATE($AY579,$AZ579))</f>
        <v/>
      </c>
      <c r="T579" t="str">
        <f t="shared" ref="T579:T642" si="478">IF(BZ579="","",CONCATENATE($AY579,$AZ579))</f>
        <v/>
      </c>
      <c r="U579" t="str">
        <f t="shared" ref="U579:U642" si="479">IF(CA579="","",CONCATENATE($AY579,$AZ579))</f>
        <v/>
      </c>
      <c r="V579" t="str">
        <f t="shared" ref="V579:V642" si="480">IF(CB579="","",CONCATENATE($AY579,$AZ579))</f>
        <v/>
      </c>
      <c r="W579" t="str">
        <f t="shared" ref="W579:W642" si="481">IF(CC579="","",CONCATENATE($AY579,$AZ579))</f>
        <v/>
      </c>
      <c r="X579" t="str">
        <f t="shared" ref="X579:X642" si="482">IF(CD579="","",CONCATENATE($AY579,$AZ579))</f>
        <v/>
      </c>
      <c r="Y579" t="str">
        <f t="shared" ref="Y579:Y642" si="483">CONCATENATE(BC579," (",BF579,IF(BH579="","",CONCATENATE(", ",BH579)),")")</f>
        <v>Irányítástechnika, mikrovezérlők (, web)</v>
      </c>
      <c r="Z579" t="str">
        <f t="shared" ref="Z579:Z642" si="484">IF(CE579="","",CONCATENATE($AY579,$AZ579))</f>
        <v/>
      </c>
      <c r="AA579" t="str">
        <f t="shared" ref="AA579:AA642" si="485">IF(CF579="","",CONCATENATE($AY579,$AZ579))</f>
        <v/>
      </c>
      <c r="AB579" t="str">
        <f t="shared" ref="AB579:AB642" si="486">IF(CG579="","",CONCATENATE($AY579,$AZ579))</f>
        <v/>
      </c>
      <c r="AC579" t="str">
        <f t="shared" ref="AC579:AC642" si="487">IF(CH579="","",CONCATENATE($AY579,$AZ579))</f>
        <v/>
      </c>
      <c r="AD579" t="str">
        <f t="shared" ref="AD579:AD642" si="488">IF(CI579="","",CONCATENATE($AY579,$AZ579))</f>
        <v/>
      </c>
      <c r="AE579" t="str">
        <f t="shared" ref="AE579:AE642" si="489">IF(CJ579="","",CONCATENATE($AY579,$AZ579))</f>
        <v/>
      </c>
      <c r="AF579" t="str">
        <f t="shared" ref="AF579:AF642" si="490">IF(CK579="","",CONCATENATE($AY579,$AZ579))</f>
        <v/>
      </c>
      <c r="AG579" t="str">
        <f t="shared" ref="AG579:AG642" si="491">IF(CL579="","",CONCATENATE($AY579,$AZ579))</f>
        <v/>
      </c>
      <c r="AH579" t="str">
        <f t="shared" ref="AH579:AH642" si="492">IF(CM579="","",CONCATENATE($AY579,$AZ579))</f>
        <v/>
      </c>
      <c r="AI579" t="str">
        <f t="shared" ref="AI579:AI642" si="493">IF(CN579="","",CONCATENATE($AY579,$AZ579))</f>
        <v/>
      </c>
      <c r="AJ579" t="str">
        <f t="shared" ref="AJ579:AJ642" si="494">IF(CO579="","",CONCATENATE($AY579,$AZ579))</f>
        <v/>
      </c>
      <c r="AK579" t="str">
        <f t="shared" ref="AK579:AK642" si="495">IF(CP579="","",CONCATENATE($AY579,$AZ579))</f>
        <v/>
      </c>
      <c r="AL579" t="str">
        <f t="shared" ref="AL579:AL642" si="496">IF(CQ579="","",CONCATENATE($AY579,$AZ579))</f>
        <v>3207</v>
      </c>
      <c r="AM579" t="str">
        <f t="shared" ref="AM579:AM642" si="497">IF(CR579="","",CONCATENATE($AY579,$AZ579))</f>
        <v/>
      </c>
      <c r="AN579" t="str">
        <f t="shared" ref="AN579:AN642" si="498">IF(CS579="","",CONCATENATE($AY579,$AZ579))</f>
        <v/>
      </c>
      <c r="AO579" t="str">
        <f t="shared" ref="AO579:AO642" si="499">IF(CT579="","",CONCATENATE($AY579,$AZ579))</f>
        <v/>
      </c>
      <c r="AP579" t="str">
        <f t="shared" ref="AP579:AP642" si="500">IF(CU579="","",CONCATENATE($AY579,$AZ579))</f>
        <v/>
      </c>
      <c r="AQ579" t="str">
        <f t="shared" ref="AQ579:AQ642" si="501">IF(CV579="","",CONCATENATE($AY579,$AZ579))</f>
        <v/>
      </c>
      <c r="AR579" t="str">
        <f t="shared" ref="AR579:AR642" si="502">IF(CW579="","",CONCATENATE($AY579,$AZ579))</f>
        <v/>
      </c>
      <c r="AS579" t="str">
        <f t="shared" ref="AS579:AS642" si="503">IF(CX579="","",CONCATENATE($AY579,$AZ579))</f>
        <v/>
      </c>
      <c r="AT579" t="str">
        <f t="shared" ref="AT579:AT642" si="504">IF(CY579="","",CONCATENATE($AY579,$AZ579))</f>
        <v/>
      </c>
      <c r="AU579" t="str">
        <f t="shared" ref="AU579:AU642" si="505">IF(CZ579="","",CONCATENATE($AY579,$AZ579))</f>
        <v/>
      </c>
      <c r="AV579" t="str">
        <f t="shared" ref="AV579:AV642" si="506">IF(DA579="","",CONCATENATE($AY579,$AZ579))</f>
        <v/>
      </c>
      <c r="AW579" t="str">
        <f t="shared" ref="AW579:AW642" si="507">IF(DB579="","",CONCATENATE($AY579,$AZ579))</f>
        <v/>
      </c>
      <c r="AX579" t="str">
        <f t="shared" ref="AX579:AX642" si="508">CONCATENATE(BC579," (",BG579,IF(BH579="","",CONCATENATE(", ",BH579)),")")</f>
        <v>Irányítástechnika, mikrovezérlők (604, web)</v>
      </c>
      <c r="AY579" s="2">
        <v>320</v>
      </c>
      <c r="AZ579" s="2">
        <v>7</v>
      </c>
      <c r="BA579" s="18">
        <f>VLOOKUP(AY579,segéd!$F$9:$G$38,2,FALSE)</f>
        <v>46101</v>
      </c>
      <c r="BB579" s="2" t="str">
        <f>VLOOKUP(AZ579,segéd!$F$1:$G$7,2,FALSE)</f>
        <v>18.45-20.15</v>
      </c>
      <c r="BC579" t="s">
        <v>127</v>
      </c>
      <c r="BD579" t="s">
        <v>179</v>
      </c>
      <c r="BE579" t="s">
        <v>164</v>
      </c>
      <c r="BG579" s="2">
        <v>604</v>
      </c>
      <c r="BH579" s="2" t="s">
        <v>66</v>
      </c>
      <c r="BI579" s="30" t="s">
        <v>1949</v>
      </c>
      <c r="BJ579" s="2">
        <f t="shared" ref="BJ579:BJ642" si="509">SUM(BK579:BL579)</f>
        <v>46</v>
      </c>
      <c r="BK579" s="2" t="str">
        <f>IF(BF579="","",VLOOKUP(BC579,segéd!O:P,2,FALSE))</f>
        <v/>
      </c>
      <c r="BL579" s="2">
        <f>IF(BG579="","",VLOOKUP(BC579,segéd!T:U,2,FALSE))</f>
        <v>46</v>
      </c>
      <c r="BM579" s="2"/>
      <c r="BN579" s="2"/>
      <c r="BO579" s="2"/>
      <c r="BP579" s="2"/>
      <c r="BQ579" s="2"/>
      <c r="BR579" s="2"/>
      <c r="BS579" s="2"/>
      <c r="BT579" s="2"/>
      <c r="BU579" s="2"/>
      <c r="BZ579" s="2"/>
      <c r="CA579" s="2"/>
      <c r="CD579" s="2"/>
      <c r="CE579" s="2"/>
      <c r="CF579" s="19"/>
      <c r="CG579" s="2"/>
      <c r="CJ579" s="2"/>
      <c r="CP579" s="2"/>
      <c r="CQ579" s="2">
        <v>59</v>
      </c>
      <c r="CR579" s="2"/>
      <c r="CS579" s="2"/>
      <c r="CU579" s="2"/>
      <c r="CV579" s="2"/>
      <c r="DA579" s="19"/>
    </row>
    <row r="580" spans="1:105" x14ac:dyDescent="0.3">
      <c r="A580" t="str">
        <f t="shared" si="459"/>
        <v>otthon3207</v>
      </c>
      <c r="B580" t="str">
        <f t="shared" si="460"/>
        <v>Nyelvi záróvizsga felkészítő (otthonról web) 14</v>
      </c>
      <c r="C580" t="str">
        <f t="shared" si="461"/>
        <v>otthon3207</v>
      </c>
      <c r="D580" t="str">
        <f t="shared" si="462"/>
        <v>Nyelvi záróvizsga felkészítő (otthonról web) 15</v>
      </c>
      <c r="E580" t="str">
        <f t="shared" si="463"/>
        <v>Balog Mónika3207</v>
      </c>
      <c r="F580" s="24" t="str">
        <f t="shared" si="464"/>
        <v>Nyelvi záróvizsga felkészítő (Bp. otthonTb. otthon, otthonról web)</v>
      </c>
      <c r="G580" t="str">
        <f t="shared" si="465"/>
        <v/>
      </c>
      <c r="H580" t="str">
        <f t="shared" si="466"/>
        <v/>
      </c>
      <c r="I580" t="str">
        <f t="shared" si="467"/>
        <v/>
      </c>
      <c r="J580" t="str">
        <f t="shared" si="468"/>
        <v/>
      </c>
      <c r="K580" t="str">
        <f t="shared" si="469"/>
        <v/>
      </c>
      <c r="L580" t="str">
        <f t="shared" si="470"/>
        <v/>
      </c>
      <c r="M580" t="str">
        <f t="shared" si="471"/>
        <v/>
      </c>
      <c r="N580" t="str">
        <f t="shared" si="472"/>
        <v/>
      </c>
      <c r="O580" t="str">
        <f t="shared" si="473"/>
        <v/>
      </c>
      <c r="P580" t="str">
        <f t="shared" si="474"/>
        <v/>
      </c>
      <c r="Q580" t="str">
        <f t="shared" si="475"/>
        <v/>
      </c>
      <c r="R580" t="str">
        <f t="shared" si="476"/>
        <v/>
      </c>
      <c r="S580" t="str">
        <f t="shared" si="477"/>
        <v/>
      </c>
      <c r="T580" t="str">
        <f t="shared" si="478"/>
        <v>3207</v>
      </c>
      <c r="U580" t="str">
        <f t="shared" si="479"/>
        <v>3207</v>
      </c>
      <c r="V580" t="str">
        <f t="shared" si="480"/>
        <v>3207</v>
      </c>
      <c r="W580" t="str">
        <f t="shared" si="481"/>
        <v>3207</v>
      </c>
      <c r="X580" t="str">
        <f t="shared" si="482"/>
        <v>3207</v>
      </c>
      <c r="Y580" t="str">
        <f t="shared" si="483"/>
        <v>Nyelvi záróvizsga felkészítő (otthon, otthonról web)</v>
      </c>
      <c r="Z580" t="str">
        <f t="shared" si="484"/>
        <v/>
      </c>
      <c r="AA580" t="str">
        <f t="shared" si="485"/>
        <v/>
      </c>
      <c r="AB580" t="str">
        <f t="shared" si="486"/>
        <v/>
      </c>
      <c r="AC580" t="str">
        <f t="shared" si="487"/>
        <v/>
      </c>
      <c r="AD580" t="str">
        <f t="shared" si="488"/>
        <v/>
      </c>
      <c r="AE580" t="str">
        <f t="shared" si="489"/>
        <v/>
      </c>
      <c r="AF580" t="str">
        <f t="shared" si="490"/>
        <v/>
      </c>
      <c r="AG580" t="str">
        <f t="shared" si="491"/>
        <v/>
      </c>
      <c r="AH580" t="str">
        <f t="shared" si="492"/>
        <v/>
      </c>
      <c r="AI580" t="str">
        <f t="shared" si="493"/>
        <v/>
      </c>
      <c r="AJ580" t="str">
        <f t="shared" si="494"/>
        <v/>
      </c>
      <c r="AK580" t="str">
        <f t="shared" si="495"/>
        <v/>
      </c>
      <c r="AL580" t="str">
        <f t="shared" si="496"/>
        <v/>
      </c>
      <c r="AM580" t="str">
        <f t="shared" si="497"/>
        <v>3207</v>
      </c>
      <c r="AN580" t="str">
        <f t="shared" si="498"/>
        <v>3207</v>
      </c>
      <c r="AO580" t="str">
        <f t="shared" si="499"/>
        <v>3207</v>
      </c>
      <c r="AP580" t="str">
        <f t="shared" si="500"/>
        <v>3207</v>
      </c>
      <c r="AQ580" t="str">
        <f t="shared" si="501"/>
        <v>3207</v>
      </c>
      <c r="AR580" t="str">
        <f t="shared" si="502"/>
        <v/>
      </c>
      <c r="AS580" t="str">
        <f t="shared" si="503"/>
        <v/>
      </c>
      <c r="AT580" t="str">
        <f t="shared" si="504"/>
        <v/>
      </c>
      <c r="AU580" t="str">
        <f t="shared" si="505"/>
        <v/>
      </c>
      <c r="AV580" t="str">
        <f t="shared" si="506"/>
        <v/>
      </c>
      <c r="AW580" t="str">
        <f t="shared" si="507"/>
        <v/>
      </c>
      <c r="AX580" t="str">
        <f t="shared" si="508"/>
        <v>Nyelvi záróvizsga felkészítő (otthon, otthonról web)</v>
      </c>
      <c r="AY580" s="2">
        <v>320</v>
      </c>
      <c r="AZ580" s="2">
        <v>7</v>
      </c>
      <c r="BA580" s="18">
        <f>VLOOKUP(AY580,segéd!$F$9:$G$38,2,FALSE)</f>
        <v>46101</v>
      </c>
      <c r="BB580" s="2" t="str">
        <f>VLOOKUP(AZ580,segéd!$F$1:$G$7,2,FALSE)</f>
        <v>18.45-20.15</v>
      </c>
      <c r="BC580" t="s">
        <v>1598</v>
      </c>
      <c r="BD580" t="s">
        <v>85</v>
      </c>
      <c r="BE580" t="s">
        <v>167</v>
      </c>
      <c r="BF580" s="19" t="s">
        <v>484</v>
      </c>
      <c r="BG580" s="2" t="s">
        <v>484</v>
      </c>
      <c r="BH580" s="2" t="s">
        <v>485</v>
      </c>
      <c r="BI580" s="30" t="s">
        <v>2047</v>
      </c>
      <c r="BJ580" s="2">
        <f t="shared" si="509"/>
        <v>29</v>
      </c>
      <c r="BK580" s="2">
        <f>IF(BF580="","",VLOOKUP(BC580,segéd!O:P,2,FALSE))</f>
        <v>14</v>
      </c>
      <c r="BL580" s="2">
        <f>IF(BG580="","",VLOOKUP(BC580,segéd!T:U,2,FALSE))</f>
        <v>15</v>
      </c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>
        <v>1</v>
      </c>
      <c r="CA580" s="2">
        <v>1</v>
      </c>
      <c r="CB580" s="2">
        <v>1</v>
      </c>
      <c r="CC580" s="2">
        <v>1</v>
      </c>
      <c r="CD580" s="2">
        <v>1</v>
      </c>
      <c r="CE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>
        <v>1</v>
      </c>
      <c r="CS580" s="2">
        <v>1</v>
      </c>
      <c r="CT580" s="2">
        <v>1</v>
      </c>
      <c r="CU580" s="2">
        <v>1</v>
      </c>
      <c r="CV580" s="2">
        <v>1</v>
      </c>
      <c r="CY580" s="2"/>
    </row>
    <row r="581" spans="1:105" x14ac:dyDescent="0.3">
      <c r="A581" t="str">
        <f t="shared" si="459"/>
        <v>3211</v>
      </c>
      <c r="B581" t="str">
        <f t="shared" si="460"/>
        <v xml:space="preserve">Az elektrotechnika alapjai (web) </v>
      </c>
      <c r="C581" t="str">
        <f t="shared" si="461"/>
        <v>63211</v>
      </c>
      <c r="D581" t="str">
        <f t="shared" si="462"/>
        <v>Az elektrotechnika alapjai (web) 4</v>
      </c>
      <c r="E581" t="str">
        <f t="shared" si="463"/>
        <v>Varga István3211</v>
      </c>
      <c r="F581" s="24" t="str">
        <f t="shared" si="464"/>
        <v>Az elektrotechnika alapjai (Tb. 6, web)</v>
      </c>
      <c r="G581" t="str">
        <f t="shared" si="465"/>
        <v/>
      </c>
      <c r="H581" t="str">
        <f t="shared" si="466"/>
        <v/>
      </c>
      <c r="I581" t="str">
        <f t="shared" si="467"/>
        <v/>
      </c>
      <c r="J581" t="str">
        <f t="shared" si="468"/>
        <v/>
      </c>
      <c r="K581" t="str">
        <f t="shared" si="469"/>
        <v/>
      </c>
      <c r="L581" t="str">
        <f t="shared" si="470"/>
        <v/>
      </c>
      <c r="M581" t="str">
        <f t="shared" si="471"/>
        <v/>
      </c>
      <c r="N581" t="str">
        <f t="shared" si="472"/>
        <v/>
      </c>
      <c r="O581" t="str">
        <f t="shared" si="473"/>
        <v/>
      </c>
      <c r="P581" t="str">
        <f t="shared" si="474"/>
        <v/>
      </c>
      <c r="Q581" t="str">
        <f t="shared" si="475"/>
        <v/>
      </c>
      <c r="R581" t="str">
        <f t="shared" si="476"/>
        <v/>
      </c>
      <c r="S581" t="str">
        <f t="shared" si="477"/>
        <v/>
      </c>
      <c r="T581" t="str">
        <f t="shared" si="478"/>
        <v/>
      </c>
      <c r="U581" t="str">
        <f t="shared" si="479"/>
        <v/>
      </c>
      <c r="V581" t="str">
        <f t="shared" si="480"/>
        <v/>
      </c>
      <c r="W581" t="str">
        <f t="shared" si="481"/>
        <v/>
      </c>
      <c r="X581" t="str">
        <f t="shared" si="482"/>
        <v/>
      </c>
      <c r="Y581" t="str">
        <f t="shared" si="483"/>
        <v>Az elektrotechnika alapjai (, web)</v>
      </c>
      <c r="Z581" t="str">
        <f t="shared" si="484"/>
        <v/>
      </c>
      <c r="AA581" t="str">
        <f t="shared" si="485"/>
        <v>3211</v>
      </c>
      <c r="AB581" t="str">
        <f t="shared" si="486"/>
        <v/>
      </c>
      <c r="AC581" t="str">
        <f t="shared" si="487"/>
        <v/>
      </c>
      <c r="AD581" t="str">
        <f t="shared" si="488"/>
        <v/>
      </c>
      <c r="AE581" t="str">
        <f t="shared" si="489"/>
        <v/>
      </c>
      <c r="AF581" t="str">
        <f t="shared" si="490"/>
        <v/>
      </c>
      <c r="AG581" t="str">
        <f t="shared" si="491"/>
        <v/>
      </c>
      <c r="AH581" t="str">
        <f t="shared" si="492"/>
        <v/>
      </c>
      <c r="AI581" t="str">
        <f t="shared" si="493"/>
        <v/>
      </c>
      <c r="AJ581" t="str">
        <f t="shared" si="494"/>
        <v/>
      </c>
      <c r="AK581" t="str">
        <f t="shared" si="495"/>
        <v/>
      </c>
      <c r="AL581" t="str">
        <f t="shared" si="496"/>
        <v/>
      </c>
      <c r="AM581" t="str">
        <f t="shared" si="497"/>
        <v/>
      </c>
      <c r="AN581" t="str">
        <f t="shared" si="498"/>
        <v/>
      </c>
      <c r="AO581" t="str">
        <f t="shared" si="499"/>
        <v/>
      </c>
      <c r="AP581" t="str">
        <f t="shared" si="500"/>
        <v/>
      </c>
      <c r="AQ581" t="str">
        <f t="shared" si="501"/>
        <v/>
      </c>
      <c r="AR581" t="str">
        <f t="shared" si="502"/>
        <v/>
      </c>
      <c r="AS581" t="str">
        <f t="shared" si="503"/>
        <v/>
      </c>
      <c r="AT581" t="str">
        <f t="shared" si="504"/>
        <v/>
      </c>
      <c r="AU581" t="str">
        <f t="shared" si="505"/>
        <v/>
      </c>
      <c r="AV581" t="str">
        <f t="shared" si="506"/>
        <v/>
      </c>
      <c r="AW581" t="str">
        <f t="shared" si="507"/>
        <v/>
      </c>
      <c r="AX581" t="str">
        <f t="shared" si="508"/>
        <v>Az elektrotechnika alapjai (6, web)</v>
      </c>
      <c r="AY581" s="2">
        <v>321</v>
      </c>
      <c r="AZ581" s="2">
        <v>1</v>
      </c>
      <c r="BA581" s="18">
        <f>VLOOKUP(AY581,segéd!$F$9:$G$38,2,FALSE)</f>
        <v>46102</v>
      </c>
      <c r="BB581" s="2" t="str">
        <f>VLOOKUP(AZ581,segéd!$F$1:$G$7,2,FALSE)</f>
        <v>8.00-9.30</v>
      </c>
      <c r="BC581" t="s">
        <v>129</v>
      </c>
      <c r="BD581" s="20" t="s">
        <v>219</v>
      </c>
      <c r="BE581" t="s">
        <v>88</v>
      </c>
      <c r="BG581" s="2">
        <v>6</v>
      </c>
      <c r="BH581" s="2" t="s">
        <v>66</v>
      </c>
      <c r="BI581" s="30" t="s">
        <v>1919</v>
      </c>
      <c r="BJ581" s="2">
        <f t="shared" si="509"/>
        <v>4</v>
      </c>
      <c r="BK581" s="2" t="str">
        <f>IF(BF581="","",VLOOKUP(BC581,segéd!O:P,2,FALSE))</f>
        <v/>
      </c>
      <c r="BL581" s="2">
        <f>IF(BG581="","",VLOOKUP(BC581,segéd!T:U,2,FALSE))</f>
        <v>4</v>
      </c>
      <c r="BM581" s="2"/>
      <c r="BN581" s="2"/>
      <c r="BO581" s="2"/>
      <c r="BP581" s="2"/>
      <c r="BQ581" s="2"/>
      <c r="BR581" s="2"/>
      <c r="BS581" s="2"/>
      <c r="BT581" s="2"/>
      <c r="BU581" s="2"/>
      <c r="BZ581" s="2"/>
      <c r="CA581" s="2"/>
      <c r="CD581" s="2"/>
      <c r="CE581" s="2"/>
      <c r="CF581" s="2">
        <v>19</v>
      </c>
      <c r="CG581" s="2"/>
      <c r="CH581" s="2"/>
      <c r="CI581" s="2"/>
      <c r="CJ581" s="2"/>
      <c r="CK581" s="2"/>
      <c r="CP581" s="2"/>
      <c r="CR581" s="2"/>
      <c r="CS581" s="2"/>
      <c r="CU581" s="2"/>
      <c r="CV581" s="2"/>
    </row>
    <row r="582" spans="1:105" x14ac:dyDescent="0.3">
      <c r="A582" t="str">
        <f t="shared" si="459"/>
        <v>2053211</v>
      </c>
      <c r="B582" t="str">
        <f t="shared" si="460"/>
        <v>Bev. az ellátási láncok men. (otthonról web) 4</v>
      </c>
      <c r="C582" t="str">
        <f t="shared" si="461"/>
        <v>3211</v>
      </c>
      <c r="D582" t="str">
        <f t="shared" si="462"/>
        <v xml:space="preserve">Bev. az ellátási láncok men. (otthonról web) </v>
      </c>
      <c r="E582" t="str">
        <f t="shared" si="463"/>
        <v>Lakatos Péter3211</v>
      </c>
      <c r="F582" s="24" t="str">
        <f t="shared" si="464"/>
        <v>Bev. az ellátási láncok men. (Bp. 205, otthonról web)</v>
      </c>
      <c r="G582" t="str">
        <f t="shared" si="465"/>
        <v/>
      </c>
      <c r="H582" t="str">
        <f t="shared" si="466"/>
        <v/>
      </c>
      <c r="I582" t="str">
        <f t="shared" si="467"/>
        <v/>
      </c>
      <c r="J582" t="str">
        <f t="shared" si="468"/>
        <v/>
      </c>
      <c r="K582" t="str">
        <f t="shared" si="469"/>
        <v>3211</v>
      </c>
      <c r="L582" t="str">
        <f t="shared" si="470"/>
        <v/>
      </c>
      <c r="M582" t="str">
        <f t="shared" si="471"/>
        <v/>
      </c>
      <c r="N582" t="str">
        <f t="shared" si="472"/>
        <v/>
      </c>
      <c r="O582" t="str">
        <f t="shared" si="473"/>
        <v/>
      </c>
      <c r="P582" t="str">
        <f t="shared" si="474"/>
        <v/>
      </c>
      <c r="Q582" t="str">
        <f t="shared" si="475"/>
        <v/>
      </c>
      <c r="R582" t="str">
        <f t="shared" si="476"/>
        <v/>
      </c>
      <c r="S582" t="str">
        <f t="shared" si="477"/>
        <v/>
      </c>
      <c r="T582" t="str">
        <f t="shared" si="478"/>
        <v/>
      </c>
      <c r="U582" t="str">
        <f t="shared" si="479"/>
        <v/>
      </c>
      <c r="V582" t="str">
        <f t="shared" si="480"/>
        <v/>
      </c>
      <c r="W582" t="str">
        <f t="shared" si="481"/>
        <v/>
      </c>
      <c r="X582" t="str">
        <f t="shared" si="482"/>
        <v/>
      </c>
      <c r="Y582" t="str">
        <f t="shared" si="483"/>
        <v>Bev. az ellátási láncok men. (205, otthonról web)</v>
      </c>
      <c r="Z582" t="str">
        <f t="shared" si="484"/>
        <v/>
      </c>
      <c r="AA582" t="str">
        <f t="shared" si="485"/>
        <v/>
      </c>
      <c r="AB582" t="str">
        <f t="shared" si="486"/>
        <v/>
      </c>
      <c r="AC582" t="str">
        <f t="shared" si="487"/>
        <v/>
      </c>
      <c r="AD582" t="str">
        <f t="shared" si="488"/>
        <v/>
      </c>
      <c r="AE582" t="str">
        <f t="shared" si="489"/>
        <v/>
      </c>
      <c r="AF582" t="str">
        <f t="shared" si="490"/>
        <v/>
      </c>
      <c r="AG582" t="str">
        <f t="shared" si="491"/>
        <v/>
      </c>
      <c r="AH582" t="str">
        <f t="shared" si="492"/>
        <v/>
      </c>
      <c r="AI582" t="str">
        <f t="shared" si="493"/>
        <v/>
      </c>
      <c r="AJ582" t="str">
        <f t="shared" si="494"/>
        <v/>
      </c>
      <c r="AK582" t="str">
        <f t="shared" si="495"/>
        <v/>
      </c>
      <c r="AL582" t="str">
        <f t="shared" si="496"/>
        <v/>
      </c>
      <c r="AM582" t="str">
        <f t="shared" si="497"/>
        <v/>
      </c>
      <c r="AN582" t="str">
        <f t="shared" si="498"/>
        <v/>
      </c>
      <c r="AO582" t="str">
        <f t="shared" si="499"/>
        <v/>
      </c>
      <c r="AP582" t="str">
        <f t="shared" si="500"/>
        <v/>
      </c>
      <c r="AQ582" t="str">
        <f t="shared" si="501"/>
        <v/>
      </c>
      <c r="AR582" t="str">
        <f t="shared" si="502"/>
        <v/>
      </c>
      <c r="AS582" t="str">
        <f t="shared" si="503"/>
        <v/>
      </c>
      <c r="AT582" t="str">
        <f t="shared" si="504"/>
        <v/>
      </c>
      <c r="AU582" t="str">
        <f t="shared" si="505"/>
        <v/>
      </c>
      <c r="AV582" t="str">
        <f t="shared" si="506"/>
        <v/>
      </c>
      <c r="AW582" t="str">
        <f t="shared" si="507"/>
        <v/>
      </c>
      <c r="AX582" t="str">
        <f t="shared" si="508"/>
        <v>Bev. az ellátási láncok men. (, otthonról web)</v>
      </c>
      <c r="AY582" s="2">
        <v>321</v>
      </c>
      <c r="AZ582" s="2">
        <v>1</v>
      </c>
      <c r="BA582" s="18">
        <f>VLOOKUP(AY582,segéd!$F$9:$G$38,2,FALSE)</f>
        <v>46102</v>
      </c>
      <c r="BB582" s="2" t="str">
        <f>VLOOKUP(AZ582,segéd!$F$1:$G$7,2,FALSE)</f>
        <v>8.00-9.30</v>
      </c>
      <c r="BC582" s="20" t="s">
        <v>457</v>
      </c>
      <c r="BD582" t="s">
        <v>187</v>
      </c>
      <c r="BE582" t="s">
        <v>175</v>
      </c>
      <c r="BF582" s="19">
        <v>205</v>
      </c>
      <c r="BH582" s="19" t="s">
        <v>485</v>
      </c>
      <c r="BI582" s="30" t="s">
        <v>1957</v>
      </c>
      <c r="BJ582" s="2">
        <f t="shared" si="509"/>
        <v>4</v>
      </c>
      <c r="BK582" s="2">
        <f>IF(BF582="","",VLOOKUP(BC582,segéd!O:P,2,FALSE))</f>
        <v>4</v>
      </c>
      <c r="BL582" s="2" t="str">
        <f>IF(BG582="","",VLOOKUP(BC582,segéd!T:U,2,FALSE))</f>
        <v/>
      </c>
      <c r="BQ582" s="2">
        <v>4</v>
      </c>
      <c r="BR582" s="2"/>
      <c r="CH582" s="2"/>
      <c r="CP582" s="2"/>
    </row>
    <row r="583" spans="1:105" x14ac:dyDescent="0.3">
      <c r="A583" t="str">
        <f t="shared" si="459"/>
        <v>3211</v>
      </c>
      <c r="B583" t="str">
        <f t="shared" si="460"/>
        <v xml:space="preserve">Energia és környezet (web) </v>
      </c>
      <c r="C583" t="str">
        <f t="shared" si="461"/>
        <v>Passzív3211</v>
      </c>
      <c r="D583" t="str">
        <f t="shared" si="462"/>
        <v>Energia és környezet (web) 19</v>
      </c>
      <c r="E583" t="str">
        <f t="shared" si="463"/>
        <v>Molnárné Dőry Zsófia3211</v>
      </c>
      <c r="F583" s="24" t="str">
        <f t="shared" si="464"/>
        <v>Energia és környezet (Tb. Passzív, web)</v>
      </c>
      <c r="G583" t="str">
        <f t="shared" si="465"/>
        <v/>
      </c>
      <c r="H583" t="str">
        <f t="shared" si="466"/>
        <v/>
      </c>
      <c r="I583" t="str">
        <f t="shared" si="467"/>
        <v/>
      </c>
      <c r="J583" t="str">
        <f t="shared" si="468"/>
        <v/>
      </c>
      <c r="K583" t="str">
        <f t="shared" si="469"/>
        <v/>
      </c>
      <c r="L583" t="str">
        <f t="shared" si="470"/>
        <v/>
      </c>
      <c r="M583" t="str">
        <f t="shared" si="471"/>
        <v/>
      </c>
      <c r="N583" t="str">
        <f t="shared" si="472"/>
        <v/>
      </c>
      <c r="O583" t="str">
        <f t="shared" si="473"/>
        <v/>
      </c>
      <c r="P583" t="str">
        <f t="shared" si="474"/>
        <v/>
      </c>
      <c r="Q583" t="str">
        <f t="shared" si="475"/>
        <v/>
      </c>
      <c r="R583" t="str">
        <f t="shared" si="476"/>
        <v/>
      </c>
      <c r="S583" t="str">
        <f t="shared" si="477"/>
        <v/>
      </c>
      <c r="T583" t="str">
        <f t="shared" si="478"/>
        <v/>
      </c>
      <c r="U583" t="str">
        <f t="shared" si="479"/>
        <v/>
      </c>
      <c r="V583" t="str">
        <f t="shared" si="480"/>
        <v/>
      </c>
      <c r="W583" t="str">
        <f t="shared" si="481"/>
        <v/>
      </c>
      <c r="X583" t="str">
        <f t="shared" si="482"/>
        <v/>
      </c>
      <c r="Y583" t="str">
        <f t="shared" si="483"/>
        <v>Energia és környezet (, web)</v>
      </c>
      <c r="Z583" t="str">
        <f t="shared" si="484"/>
        <v/>
      </c>
      <c r="AA583" t="str">
        <f t="shared" si="485"/>
        <v/>
      </c>
      <c r="AB583" t="str">
        <f t="shared" si="486"/>
        <v/>
      </c>
      <c r="AC583" t="str">
        <f t="shared" si="487"/>
        <v/>
      </c>
      <c r="AD583" t="str">
        <f t="shared" si="488"/>
        <v/>
      </c>
      <c r="AE583" t="str">
        <f t="shared" si="489"/>
        <v/>
      </c>
      <c r="AF583" t="str">
        <f t="shared" si="490"/>
        <v/>
      </c>
      <c r="AG583" t="str">
        <f t="shared" si="491"/>
        <v/>
      </c>
      <c r="AH583" t="str">
        <f t="shared" si="492"/>
        <v/>
      </c>
      <c r="AI583" t="str">
        <f t="shared" si="493"/>
        <v/>
      </c>
      <c r="AJ583" t="str">
        <f t="shared" si="494"/>
        <v/>
      </c>
      <c r="AK583" t="str">
        <f t="shared" si="495"/>
        <v/>
      </c>
      <c r="AL583" t="str">
        <f t="shared" si="496"/>
        <v/>
      </c>
      <c r="AM583" t="str">
        <f t="shared" si="497"/>
        <v/>
      </c>
      <c r="AN583" t="str">
        <f t="shared" si="498"/>
        <v/>
      </c>
      <c r="AO583" t="str">
        <f t="shared" si="499"/>
        <v/>
      </c>
      <c r="AP583" t="str">
        <f t="shared" si="500"/>
        <v/>
      </c>
      <c r="AQ583" t="str">
        <f t="shared" si="501"/>
        <v/>
      </c>
      <c r="AR583" t="str">
        <f t="shared" si="502"/>
        <v>3211</v>
      </c>
      <c r="AS583" t="str">
        <f t="shared" si="503"/>
        <v/>
      </c>
      <c r="AT583" t="str">
        <f t="shared" si="504"/>
        <v/>
      </c>
      <c r="AU583" t="str">
        <f t="shared" si="505"/>
        <v/>
      </c>
      <c r="AV583" t="str">
        <f t="shared" si="506"/>
        <v/>
      </c>
      <c r="AW583" t="str">
        <f t="shared" si="507"/>
        <v/>
      </c>
      <c r="AX583" t="str">
        <f t="shared" si="508"/>
        <v>Energia és környezet (Passzív, web)</v>
      </c>
      <c r="AY583" s="2">
        <v>321</v>
      </c>
      <c r="AZ583" s="2">
        <v>1</v>
      </c>
      <c r="BA583" s="18">
        <f>VLOOKUP(AY583,segéd!$F$9:$G$38,2,FALSE)</f>
        <v>46102</v>
      </c>
      <c r="BB583" s="2" t="str">
        <f>VLOOKUP(AZ583,segéd!$F$1:$G$7,2,FALSE)</f>
        <v>8.00-9.30</v>
      </c>
      <c r="BC583" t="s">
        <v>84</v>
      </c>
      <c r="BD583" t="s">
        <v>190</v>
      </c>
      <c r="BE583" t="s">
        <v>164</v>
      </c>
      <c r="BG583" s="2" t="s">
        <v>272</v>
      </c>
      <c r="BH583" s="2" t="s">
        <v>66</v>
      </c>
      <c r="BI583" s="30" t="s">
        <v>2017</v>
      </c>
      <c r="BJ583" s="2">
        <f t="shared" si="509"/>
        <v>19</v>
      </c>
      <c r="BK583" s="2" t="str">
        <f>IF(BF583="","",VLOOKUP(BC583,segéd!O:P,2,FALSE))</f>
        <v/>
      </c>
      <c r="BL583" s="2">
        <f>IF(BG583="","",VLOOKUP(BC583,segéd!T:U,2,FALSE))</f>
        <v>19</v>
      </c>
      <c r="BM583" s="2"/>
      <c r="BN583" s="2"/>
      <c r="BO583" s="2"/>
      <c r="BP583" s="2"/>
      <c r="BQ583" s="2"/>
      <c r="BR583" s="2"/>
      <c r="BS583" s="2"/>
      <c r="BT583" s="2"/>
      <c r="BU583" s="2"/>
      <c r="BZ583" s="2"/>
      <c r="CA583" s="2"/>
      <c r="CD583" s="2"/>
      <c r="CE583" s="2"/>
      <c r="CF583" s="19"/>
      <c r="CG583" s="2"/>
      <c r="CH583" s="2"/>
      <c r="CI583" s="2"/>
      <c r="CJ583" s="2"/>
      <c r="CP583" s="2"/>
      <c r="CR583" s="2"/>
      <c r="CS583" s="2"/>
      <c r="CU583" s="2"/>
      <c r="CV583" s="2"/>
      <c r="CW583" s="2">
        <v>16</v>
      </c>
    </row>
    <row r="584" spans="1:105" x14ac:dyDescent="0.3">
      <c r="A584" t="str">
        <f t="shared" si="459"/>
        <v>3211</v>
      </c>
      <c r="B584" t="str">
        <f t="shared" si="460"/>
        <v xml:space="preserve">Gazdasági matematika II. (web) </v>
      </c>
      <c r="C584" t="str">
        <f t="shared" si="461"/>
        <v>2123211</v>
      </c>
      <c r="D584" t="str">
        <f t="shared" si="462"/>
        <v>Gazdasági matematika II. (web) 63</v>
      </c>
      <c r="E584" t="str">
        <f t="shared" si="463"/>
        <v>Kovács Gergely3211</v>
      </c>
      <c r="F584" s="24" t="str">
        <f t="shared" si="464"/>
        <v>Gazdasági matematika II. (Tb. 212, web)</v>
      </c>
      <c r="G584" t="str">
        <f t="shared" si="465"/>
        <v/>
      </c>
      <c r="H584" t="str">
        <f t="shared" si="466"/>
        <v/>
      </c>
      <c r="I584" t="str">
        <f t="shared" si="467"/>
        <v/>
      </c>
      <c r="J584" t="str">
        <f t="shared" si="468"/>
        <v/>
      </c>
      <c r="K584" t="str">
        <f t="shared" si="469"/>
        <v/>
      </c>
      <c r="L584" t="str">
        <f t="shared" si="470"/>
        <v/>
      </c>
      <c r="M584" t="str">
        <f t="shared" si="471"/>
        <v/>
      </c>
      <c r="N584" t="str">
        <f t="shared" si="472"/>
        <v/>
      </c>
      <c r="O584" t="str">
        <f t="shared" si="473"/>
        <v/>
      </c>
      <c r="P584" t="str">
        <f t="shared" si="474"/>
        <v/>
      </c>
      <c r="Q584" t="str">
        <f t="shared" si="475"/>
        <v/>
      </c>
      <c r="R584" t="str">
        <f t="shared" si="476"/>
        <v/>
      </c>
      <c r="S584" t="str">
        <f t="shared" si="477"/>
        <v/>
      </c>
      <c r="T584" t="str">
        <f t="shared" si="478"/>
        <v/>
      </c>
      <c r="U584" t="str">
        <f t="shared" si="479"/>
        <v/>
      </c>
      <c r="V584" t="str">
        <f t="shared" si="480"/>
        <v/>
      </c>
      <c r="W584" t="str">
        <f t="shared" si="481"/>
        <v/>
      </c>
      <c r="X584" t="str">
        <f t="shared" si="482"/>
        <v/>
      </c>
      <c r="Y584" t="str">
        <f t="shared" si="483"/>
        <v>Gazdasági matematika II. (, web)</v>
      </c>
      <c r="Z584" t="str">
        <f t="shared" si="484"/>
        <v>3211</v>
      </c>
      <c r="AA584" t="str">
        <f t="shared" si="485"/>
        <v/>
      </c>
      <c r="AB584" t="str">
        <f t="shared" si="486"/>
        <v/>
      </c>
      <c r="AC584" t="str">
        <f t="shared" si="487"/>
        <v/>
      </c>
      <c r="AD584" t="str">
        <f t="shared" si="488"/>
        <v/>
      </c>
      <c r="AE584" t="str">
        <f t="shared" si="489"/>
        <v/>
      </c>
      <c r="AF584" t="str">
        <f t="shared" si="490"/>
        <v/>
      </c>
      <c r="AG584" t="str">
        <f t="shared" si="491"/>
        <v/>
      </c>
      <c r="AH584" t="str">
        <f t="shared" si="492"/>
        <v/>
      </c>
      <c r="AI584" t="str">
        <f t="shared" si="493"/>
        <v/>
      </c>
      <c r="AJ584" t="str">
        <f t="shared" si="494"/>
        <v/>
      </c>
      <c r="AK584" t="str">
        <f t="shared" si="495"/>
        <v/>
      </c>
      <c r="AL584" t="str">
        <f t="shared" si="496"/>
        <v/>
      </c>
      <c r="AM584" t="str">
        <f t="shared" si="497"/>
        <v/>
      </c>
      <c r="AN584" t="str">
        <f t="shared" si="498"/>
        <v/>
      </c>
      <c r="AO584" t="str">
        <f t="shared" si="499"/>
        <v/>
      </c>
      <c r="AP584" t="str">
        <f t="shared" si="500"/>
        <v/>
      </c>
      <c r="AQ584" t="str">
        <f t="shared" si="501"/>
        <v/>
      </c>
      <c r="AR584" t="str">
        <f t="shared" si="502"/>
        <v/>
      </c>
      <c r="AS584" t="str">
        <f t="shared" si="503"/>
        <v/>
      </c>
      <c r="AT584" t="str">
        <f t="shared" si="504"/>
        <v/>
      </c>
      <c r="AU584" t="str">
        <f t="shared" si="505"/>
        <v/>
      </c>
      <c r="AV584" t="str">
        <f t="shared" si="506"/>
        <v/>
      </c>
      <c r="AW584" t="str">
        <f t="shared" si="507"/>
        <v/>
      </c>
      <c r="AX584" t="str">
        <f t="shared" si="508"/>
        <v>Gazdasági matematika II. (212, web)</v>
      </c>
      <c r="AY584" s="2">
        <v>321</v>
      </c>
      <c r="AZ584" s="2">
        <v>1</v>
      </c>
      <c r="BA584" s="18">
        <f>VLOOKUP(AY584,segéd!$F$9:$G$38,2,FALSE)</f>
        <v>46102</v>
      </c>
      <c r="BB584" s="2" t="str">
        <f>VLOOKUP(AZ584,segéd!$F$1:$G$7,2,FALSE)</f>
        <v>8.00-9.30</v>
      </c>
      <c r="BC584" t="s">
        <v>33</v>
      </c>
      <c r="BD584" t="s">
        <v>8</v>
      </c>
      <c r="BE584" t="s">
        <v>164</v>
      </c>
      <c r="BG584" s="2">
        <v>212</v>
      </c>
      <c r="BH584" s="2" t="s">
        <v>66</v>
      </c>
      <c r="BI584" s="30" t="s">
        <v>2035</v>
      </c>
      <c r="BJ584" s="2">
        <f t="shared" si="509"/>
        <v>63</v>
      </c>
      <c r="BK584" s="2" t="str">
        <f>IF(BF584="","",VLOOKUP(BC584,segéd!O:P,2,FALSE))</f>
        <v/>
      </c>
      <c r="BL584" s="2">
        <f>IF(BG584="","",VLOOKUP(BC584,segéd!T:U,2,FALSE))</f>
        <v>63</v>
      </c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>
        <v>74</v>
      </c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Y584" s="2"/>
    </row>
    <row r="585" spans="1:105" x14ac:dyDescent="0.3">
      <c r="A585" t="str">
        <f t="shared" si="459"/>
        <v>2143211</v>
      </c>
      <c r="B585" t="str">
        <f t="shared" si="460"/>
        <v>Kontrolling (Tb.-ről web) 24</v>
      </c>
      <c r="C585" t="str">
        <f t="shared" si="461"/>
        <v>2173211</v>
      </c>
      <c r="D585" t="str">
        <f t="shared" si="462"/>
        <v>Kontrolling (Tb.-ről web) 24</v>
      </c>
      <c r="E585" t="str">
        <f t="shared" si="463"/>
        <v>Barna Zsolt3211</v>
      </c>
      <c r="F585" s="24" t="str">
        <f t="shared" si="464"/>
        <v>Kontrolling (Tb. 217, Tb.-ről web)</v>
      </c>
      <c r="G585" t="str">
        <f t="shared" si="465"/>
        <v/>
      </c>
      <c r="H585" t="str">
        <f t="shared" si="466"/>
        <v/>
      </c>
      <c r="I585" t="str">
        <f t="shared" si="467"/>
        <v/>
      </c>
      <c r="J585" t="str">
        <f t="shared" si="468"/>
        <v/>
      </c>
      <c r="K585" t="str">
        <f t="shared" si="469"/>
        <v/>
      </c>
      <c r="L585" t="str">
        <f t="shared" si="470"/>
        <v/>
      </c>
      <c r="M585" t="str">
        <f t="shared" si="471"/>
        <v>3211</v>
      </c>
      <c r="N585" t="str">
        <f t="shared" si="472"/>
        <v>3211</v>
      </c>
      <c r="O585" t="str">
        <f t="shared" si="473"/>
        <v>3211</v>
      </c>
      <c r="P585" t="str">
        <f t="shared" si="474"/>
        <v/>
      </c>
      <c r="Q585" t="str">
        <f t="shared" si="475"/>
        <v/>
      </c>
      <c r="R585" t="str">
        <f t="shared" si="476"/>
        <v/>
      </c>
      <c r="S585" t="str">
        <f t="shared" si="477"/>
        <v/>
      </c>
      <c r="T585" t="str">
        <f t="shared" si="478"/>
        <v/>
      </c>
      <c r="U585" t="str">
        <f t="shared" si="479"/>
        <v/>
      </c>
      <c r="V585" t="str">
        <f t="shared" si="480"/>
        <v/>
      </c>
      <c r="W585" t="str">
        <f t="shared" si="481"/>
        <v/>
      </c>
      <c r="X585" t="str">
        <f t="shared" si="482"/>
        <v/>
      </c>
      <c r="Y585" t="str">
        <f t="shared" si="483"/>
        <v>Kontrolling (214, Tb.-ről web)</v>
      </c>
      <c r="Z585" t="str">
        <f t="shared" si="484"/>
        <v/>
      </c>
      <c r="AA585" t="str">
        <f t="shared" si="485"/>
        <v/>
      </c>
      <c r="AB585" t="str">
        <f t="shared" si="486"/>
        <v/>
      </c>
      <c r="AC585" t="str">
        <f t="shared" si="487"/>
        <v/>
      </c>
      <c r="AD585" t="str">
        <f t="shared" si="488"/>
        <v/>
      </c>
      <c r="AE585" t="str">
        <f t="shared" si="489"/>
        <v>3211</v>
      </c>
      <c r="AF585" t="str">
        <f t="shared" si="490"/>
        <v>3211</v>
      </c>
      <c r="AG585" t="str">
        <f t="shared" si="491"/>
        <v>3211</v>
      </c>
      <c r="AH585" t="str">
        <f t="shared" si="492"/>
        <v/>
      </c>
      <c r="AI585" t="str">
        <f t="shared" si="493"/>
        <v/>
      </c>
      <c r="AJ585" t="str">
        <f t="shared" si="494"/>
        <v/>
      </c>
      <c r="AK585" t="str">
        <f t="shared" si="495"/>
        <v/>
      </c>
      <c r="AL585" t="str">
        <f t="shared" si="496"/>
        <v/>
      </c>
      <c r="AM585" t="str">
        <f t="shared" si="497"/>
        <v/>
      </c>
      <c r="AN585" t="str">
        <f t="shared" si="498"/>
        <v/>
      </c>
      <c r="AO585" t="str">
        <f t="shared" si="499"/>
        <v/>
      </c>
      <c r="AP585" t="str">
        <f t="shared" si="500"/>
        <v/>
      </c>
      <c r="AQ585" t="str">
        <f t="shared" si="501"/>
        <v/>
      </c>
      <c r="AR585" t="str">
        <f t="shared" si="502"/>
        <v/>
      </c>
      <c r="AS585" t="str">
        <f t="shared" si="503"/>
        <v/>
      </c>
      <c r="AT585" t="str">
        <f t="shared" si="504"/>
        <v/>
      </c>
      <c r="AU585" t="str">
        <f t="shared" si="505"/>
        <v/>
      </c>
      <c r="AV585" t="str">
        <f t="shared" si="506"/>
        <v/>
      </c>
      <c r="AW585" t="str">
        <f t="shared" si="507"/>
        <v/>
      </c>
      <c r="AX585" t="str">
        <f t="shared" si="508"/>
        <v>Kontrolling (217, Tb.-ről web)</v>
      </c>
      <c r="AY585" s="2">
        <v>321</v>
      </c>
      <c r="AZ585" s="2">
        <v>1</v>
      </c>
      <c r="BA585" s="18">
        <f>VLOOKUP(AY585,segéd!$F$9:$G$38,2,FALSE)</f>
        <v>46102</v>
      </c>
      <c r="BB585" s="2" t="str">
        <f>VLOOKUP(AZ585,segéd!$F$1:$G$7,2,FALSE)</f>
        <v>8.00-9.30</v>
      </c>
      <c r="BC585" t="s">
        <v>68</v>
      </c>
      <c r="BD585" t="s">
        <v>311</v>
      </c>
      <c r="BE585" t="s">
        <v>167</v>
      </c>
      <c r="BF585" s="19">
        <v>214</v>
      </c>
      <c r="BG585" s="2">
        <v>217</v>
      </c>
      <c r="BH585" s="19" t="s">
        <v>76</v>
      </c>
      <c r="BI585" s="30" t="s">
        <v>1962</v>
      </c>
      <c r="BJ585" s="2">
        <f t="shared" si="509"/>
        <v>48</v>
      </c>
      <c r="BK585" s="2">
        <f>IF(BF585="","",VLOOKUP(BC585,segéd!O:P,2,FALSE))</f>
        <v>24</v>
      </c>
      <c r="BL585" s="2">
        <f>IF(BG585="","",VLOOKUP(BC585,segéd!T:U,2,FALSE))</f>
        <v>24</v>
      </c>
      <c r="BM585" s="2"/>
      <c r="BN585" s="2"/>
      <c r="BO585" s="2"/>
      <c r="BP585" s="2"/>
      <c r="BQ585" s="2"/>
      <c r="BR585" s="2"/>
      <c r="BS585" s="2">
        <v>6</v>
      </c>
      <c r="BT585" s="2">
        <v>6</v>
      </c>
      <c r="BU585" s="2">
        <v>9</v>
      </c>
      <c r="BV585" s="2"/>
      <c r="BW585" s="2"/>
      <c r="BX585" s="2"/>
      <c r="BY585" s="2"/>
      <c r="BZ585" s="2"/>
      <c r="CA585" s="2"/>
      <c r="CB585" s="2"/>
      <c r="CC585" s="2"/>
      <c r="CD585" s="2"/>
      <c r="CH585" s="2"/>
      <c r="CI585" s="2"/>
      <c r="CJ585" s="2">
        <v>3</v>
      </c>
      <c r="CK585" s="2">
        <v>7</v>
      </c>
      <c r="CL585" s="2">
        <v>10</v>
      </c>
      <c r="CM585" s="2"/>
      <c r="CN585" s="2"/>
      <c r="CO585" s="2"/>
      <c r="CP585" s="2"/>
      <c r="CR585" s="2"/>
      <c r="CS585" s="2"/>
      <c r="CT585" s="2"/>
      <c r="CU585" s="2"/>
      <c r="CV585" s="2"/>
      <c r="CY585" s="2"/>
    </row>
    <row r="586" spans="1:105" x14ac:dyDescent="0.3">
      <c r="A586" t="str">
        <f t="shared" si="459"/>
        <v>2083211</v>
      </c>
      <c r="B586" t="str">
        <f t="shared" si="460"/>
        <v>Környezetgazdaságtan (otthonról web) 31</v>
      </c>
      <c r="C586" t="str">
        <f t="shared" si="461"/>
        <v>3211</v>
      </c>
      <c r="D586" t="str">
        <f t="shared" si="462"/>
        <v xml:space="preserve">Környezetgazdaságtan (otthonról web) </v>
      </c>
      <c r="E586" t="str">
        <f t="shared" si="463"/>
        <v>Barócsi Zoltán3211</v>
      </c>
      <c r="F586" s="24" t="str">
        <f t="shared" si="464"/>
        <v>Környezetgazdaságtan (Bp. 208, otthonról web)</v>
      </c>
      <c r="G586" t="str">
        <f t="shared" si="465"/>
        <v/>
      </c>
      <c r="H586" t="str">
        <f t="shared" si="466"/>
        <v/>
      </c>
      <c r="I586" t="str">
        <f t="shared" si="467"/>
        <v/>
      </c>
      <c r="J586" t="str">
        <f t="shared" si="468"/>
        <v/>
      </c>
      <c r="K586" t="str">
        <f t="shared" si="469"/>
        <v/>
      </c>
      <c r="L586" t="str">
        <f t="shared" si="470"/>
        <v/>
      </c>
      <c r="M586" t="str">
        <f t="shared" si="471"/>
        <v/>
      </c>
      <c r="N586" t="str">
        <f t="shared" si="472"/>
        <v/>
      </c>
      <c r="O586" t="str">
        <f t="shared" si="473"/>
        <v/>
      </c>
      <c r="P586" t="str">
        <f t="shared" si="474"/>
        <v/>
      </c>
      <c r="Q586" t="str">
        <f t="shared" si="475"/>
        <v/>
      </c>
      <c r="R586" t="str">
        <f t="shared" si="476"/>
        <v/>
      </c>
      <c r="S586" t="str">
        <f t="shared" si="477"/>
        <v/>
      </c>
      <c r="T586" t="str">
        <f t="shared" si="478"/>
        <v>3211</v>
      </c>
      <c r="U586" t="str">
        <f t="shared" si="479"/>
        <v>3211</v>
      </c>
      <c r="V586" t="str">
        <f t="shared" si="480"/>
        <v>3211</v>
      </c>
      <c r="W586" t="str">
        <f t="shared" si="481"/>
        <v>3211</v>
      </c>
      <c r="X586" t="str">
        <f t="shared" si="482"/>
        <v>3211</v>
      </c>
      <c r="Y586" t="str">
        <f t="shared" si="483"/>
        <v>Környezetgazdaságtan (208, otthonról web)</v>
      </c>
      <c r="Z586" t="str">
        <f t="shared" si="484"/>
        <v/>
      </c>
      <c r="AA586" t="str">
        <f t="shared" si="485"/>
        <v/>
      </c>
      <c r="AB586" t="str">
        <f t="shared" si="486"/>
        <v/>
      </c>
      <c r="AC586" t="str">
        <f t="shared" si="487"/>
        <v/>
      </c>
      <c r="AD586" t="str">
        <f t="shared" si="488"/>
        <v/>
      </c>
      <c r="AE586" t="str">
        <f t="shared" si="489"/>
        <v/>
      </c>
      <c r="AF586" t="str">
        <f t="shared" si="490"/>
        <v/>
      </c>
      <c r="AG586" t="str">
        <f t="shared" si="491"/>
        <v/>
      </c>
      <c r="AH586" t="str">
        <f t="shared" si="492"/>
        <v/>
      </c>
      <c r="AI586" t="str">
        <f t="shared" si="493"/>
        <v/>
      </c>
      <c r="AJ586" t="str">
        <f t="shared" si="494"/>
        <v/>
      </c>
      <c r="AK586" t="str">
        <f t="shared" si="495"/>
        <v/>
      </c>
      <c r="AL586" t="str">
        <f t="shared" si="496"/>
        <v/>
      </c>
      <c r="AM586" t="str">
        <f t="shared" si="497"/>
        <v/>
      </c>
      <c r="AN586" t="str">
        <f t="shared" si="498"/>
        <v/>
      </c>
      <c r="AO586" t="str">
        <f t="shared" si="499"/>
        <v/>
      </c>
      <c r="AP586" t="str">
        <f t="shared" si="500"/>
        <v/>
      </c>
      <c r="AQ586" t="str">
        <f t="shared" si="501"/>
        <v/>
      </c>
      <c r="AR586" t="str">
        <f t="shared" si="502"/>
        <v/>
      </c>
      <c r="AS586" t="str">
        <f t="shared" si="503"/>
        <v/>
      </c>
      <c r="AT586" t="str">
        <f t="shared" si="504"/>
        <v/>
      </c>
      <c r="AU586" t="str">
        <f t="shared" si="505"/>
        <v/>
      </c>
      <c r="AV586" t="str">
        <f t="shared" si="506"/>
        <v/>
      </c>
      <c r="AW586" t="str">
        <f t="shared" si="507"/>
        <v/>
      </c>
      <c r="AX586" t="str">
        <f t="shared" si="508"/>
        <v>Környezetgazdaságtan (, otthonról web)</v>
      </c>
      <c r="AY586" s="2">
        <v>321</v>
      </c>
      <c r="AZ586" s="2">
        <v>1</v>
      </c>
      <c r="BA586" s="18">
        <f>VLOOKUP(AY586,segéd!$F$9:$G$38,2,FALSE)</f>
        <v>46102</v>
      </c>
      <c r="BB586" s="2" t="str">
        <f>VLOOKUP(AZ586,segéd!$F$1:$G$7,2,FALSE)</f>
        <v>8.00-9.30</v>
      </c>
      <c r="BC586" t="s">
        <v>69</v>
      </c>
      <c r="BD586" s="20" t="s">
        <v>29</v>
      </c>
      <c r="BE586" t="s">
        <v>165</v>
      </c>
      <c r="BF586" s="19">
        <v>208</v>
      </c>
      <c r="BH586" s="19" t="s">
        <v>485</v>
      </c>
      <c r="BI586" s="30" t="s">
        <v>2018</v>
      </c>
      <c r="BJ586" s="2">
        <f t="shared" si="509"/>
        <v>31</v>
      </c>
      <c r="BK586" s="2">
        <f>IF(BF586="","",VLOOKUP(BC586,segéd!O:P,2,FALSE))</f>
        <v>31</v>
      </c>
      <c r="BL586" s="2" t="str">
        <f>IF(BG586="","",VLOOKUP(BC586,segéd!T:U,2,FALSE))</f>
        <v/>
      </c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>
        <v>12</v>
      </c>
      <c r="CA586" s="2">
        <v>7</v>
      </c>
      <c r="CB586" s="2">
        <v>5</v>
      </c>
      <c r="CC586" s="2">
        <v>8</v>
      </c>
      <c r="CD586" s="2">
        <v>3</v>
      </c>
      <c r="CE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R586" s="2"/>
      <c r="CS586" s="2"/>
      <c r="CT586" s="2"/>
      <c r="CU586" s="2"/>
      <c r="CV586" s="2"/>
      <c r="CY586" s="2"/>
    </row>
    <row r="587" spans="1:105" x14ac:dyDescent="0.3">
      <c r="A587" t="str">
        <f t="shared" si="459"/>
        <v>2073211</v>
      </c>
      <c r="B587" t="str">
        <f t="shared" si="460"/>
        <v>Logisztikai folyamatok és techn. (gépterem) 14</v>
      </c>
      <c r="C587" t="str">
        <f t="shared" si="461"/>
        <v>3211</v>
      </c>
      <c r="D587" t="str">
        <f t="shared" si="462"/>
        <v xml:space="preserve">Logisztikai folyamatok és techn. (gépterem) </v>
      </c>
      <c r="E587" t="str">
        <f t="shared" si="463"/>
        <v>Cservenyi Dóra3211</v>
      </c>
      <c r="F587" s="24" t="str">
        <f t="shared" si="464"/>
        <v>Logisztikai folyamatok és techn. (Bp. 207, gépterem)</v>
      </c>
      <c r="G587" t="str">
        <f t="shared" si="465"/>
        <v/>
      </c>
      <c r="H587" t="str">
        <f t="shared" si="466"/>
        <v/>
      </c>
      <c r="I587" t="str">
        <f t="shared" si="467"/>
        <v/>
      </c>
      <c r="J587" t="str">
        <f t="shared" si="468"/>
        <v/>
      </c>
      <c r="K587" t="str">
        <f t="shared" si="469"/>
        <v>3211</v>
      </c>
      <c r="L587" t="str">
        <f t="shared" si="470"/>
        <v/>
      </c>
      <c r="M587" t="str">
        <f t="shared" si="471"/>
        <v/>
      </c>
      <c r="N587" t="str">
        <f t="shared" si="472"/>
        <v/>
      </c>
      <c r="O587" t="str">
        <f t="shared" si="473"/>
        <v/>
      </c>
      <c r="P587" t="str">
        <f t="shared" si="474"/>
        <v/>
      </c>
      <c r="Q587" t="str">
        <f t="shared" si="475"/>
        <v/>
      </c>
      <c r="R587" t="str">
        <f t="shared" si="476"/>
        <v/>
      </c>
      <c r="S587" t="str">
        <f t="shared" si="477"/>
        <v/>
      </c>
      <c r="T587" t="str">
        <f t="shared" si="478"/>
        <v/>
      </c>
      <c r="U587" t="str">
        <f t="shared" si="479"/>
        <v/>
      </c>
      <c r="V587" t="str">
        <f t="shared" si="480"/>
        <v/>
      </c>
      <c r="W587" t="str">
        <f t="shared" si="481"/>
        <v/>
      </c>
      <c r="X587" t="str">
        <f t="shared" si="482"/>
        <v/>
      </c>
      <c r="Y587" t="str">
        <f t="shared" si="483"/>
        <v>Logisztikai folyamatok és techn. (207, gépterem)</v>
      </c>
      <c r="Z587" t="str">
        <f t="shared" si="484"/>
        <v/>
      </c>
      <c r="AA587" t="str">
        <f t="shared" si="485"/>
        <v/>
      </c>
      <c r="AB587" t="str">
        <f t="shared" si="486"/>
        <v/>
      </c>
      <c r="AC587" t="str">
        <f t="shared" si="487"/>
        <v/>
      </c>
      <c r="AD587" t="str">
        <f t="shared" si="488"/>
        <v/>
      </c>
      <c r="AE587" t="str">
        <f t="shared" si="489"/>
        <v/>
      </c>
      <c r="AF587" t="str">
        <f t="shared" si="490"/>
        <v/>
      </c>
      <c r="AG587" t="str">
        <f t="shared" si="491"/>
        <v/>
      </c>
      <c r="AH587" t="str">
        <f t="shared" si="492"/>
        <v/>
      </c>
      <c r="AI587" t="str">
        <f t="shared" si="493"/>
        <v/>
      </c>
      <c r="AJ587" t="str">
        <f t="shared" si="494"/>
        <v/>
      </c>
      <c r="AK587" t="str">
        <f t="shared" si="495"/>
        <v/>
      </c>
      <c r="AL587" t="str">
        <f t="shared" si="496"/>
        <v/>
      </c>
      <c r="AM587" t="str">
        <f t="shared" si="497"/>
        <v/>
      </c>
      <c r="AN587" t="str">
        <f t="shared" si="498"/>
        <v/>
      </c>
      <c r="AO587" t="str">
        <f t="shared" si="499"/>
        <v/>
      </c>
      <c r="AP587" t="str">
        <f t="shared" si="500"/>
        <v/>
      </c>
      <c r="AQ587" t="str">
        <f t="shared" si="501"/>
        <v/>
      </c>
      <c r="AR587" t="str">
        <f t="shared" si="502"/>
        <v/>
      </c>
      <c r="AS587" t="str">
        <f t="shared" si="503"/>
        <v/>
      </c>
      <c r="AT587" t="str">
        <f t="shared" si="504"/>
        <v/>
      </c>
      <c r="AU587" t="str">
        <f t="shared" si="505"/>
        <v/>
      </c>
      <c r="AV587" t="str">
        <f t="shared" si="506"/>
        <v/>
      </c>
      <c r="AW587" t="str">
        <f t="shared" si="507"/>
        <v/>
      </c>
      <c r="AX587" t="str">
        <f t="shared" si="508"/>
        <v>Logisztikai folyamatok és techn. (, gépterem)</v>
      </c>
      <c r="AY587" s="2">
        <v>321</v>
      </c>
      <c r="AZ587" s="2">
        <v>1</v>
      </c>
      <c r="BA587" s="18">
        <f>VLOOKUP(AY587,segéd!$F$9:$G$38,2,FALSE)</f>
        <v>46102</v>
      </c>
      <c r="BB587" s="2" t="str">
        <f>VLOOKUP(AZ587,segéd!$F$1:$G$7,2,FALSE)</f>
        <v>8.00-9.30</v>
      </c>
      <c r="BC587" t="s">
        <v>258</v>
      </c>
      <c r="BD587" t="s">
        <v>294</v>
      </c>
      <c r="BE587" t="s">
        <v>175</v>
      </c>
      <c r="BF587" s="19">
        <v>207</v>
      </c>
      <c r="BH587" s="19" t="s">
        <v>267</v>
      </c>
      <c r="BJ587" s="2">
        <f t="shared" si="509"/>
        <v>14</v>
      </c>
      <c r="BK587" s="2">
        <f>IF(BF587="","",VLOOKUP(BC587,segéd!O:P,2,FALSE))</f>
        <v>14</v>
      </c>
      <c r="BL587" s="2" t="str">
        <f>IF(BG587="","",VLOOKUP(BC587,segéd!T:U,2,FALSE))</f>
        <v/>
      </c>
      <c r="BP587" s="2"/>
      <c r="BQ587" s="2">
        <v>15</v>
      </c>
      <c r="BR587" s="2"/>
      <c r="BY587" s="2"/>
      <c r="CH587" s="2"/>
      <c r="CP587" s="2"/>
    </row>
    <row r="588" spans="1:105" x14ac:dyDescent="0.3">
      <c r="A588" t="str">
        <f t="shared" si="459"/>
        <v>2173211</v>
      </c>
      <c r="B588" t="str">
        <f t="shared" si="460"/>
        <v>Marketing stratégia és tervezés (web) 8</v>
      </c>
      <c r="C588" t="str">
        <f t="shared" si="461"/>
        <v>3211</v>
      </c>
      <c r="D588" t="str">
        <f t="shared" si="462"/>
        <v xml:space="preserve">Marketing stratégia és tervezés (web) </v>
      </c>
      <c r="E588" t="str">
        <f t="shared" si="463"/>
        <v>Rózsa Zoltán3211</v>
      </c>
      <c r="F588" s="24" t="str">
        <f t="shared" si="464"/>
        <v>Marketing stratégia és tervezés (Bp. 217, web)</v>
      </c>
      <c r="G588" t="str">
        <f t="shared" si="465"/>
        <v/>
      </c>
      <c r="H588" t="str">
        <f t="shared" si="466"/>
        <v/>
      </c>
      <c r="I588" t="str">
        <f t="shared" si="467"/>
        <v/>
      </c>
      <c r="J588" t="str">
        <f t="shared" si="468"/>
        <v/>
      </c>
      <c r="K588" t="str">
        <f t="shared" si="469"/>
        <v/>
      </c>
      <c r="L588" t="str">
        <f t="shared" si="470"/>
        <v>3211</v>
      </c>
      <c r="M588" t="str">
        <f t="shared" si="471"/>
        <v/>
      </c>
      <c r="N588" t="str">
        <f t="shared" si="472"/>
        <v/>
      </c>
      <c r="O588" t="str">
        <f t="shared" si="473"/>
        <v/>
      </c>
      <c r="P588" t="str">
        <f t="shared" si="474"/>
        <v/>
      </c>
      <c r="Q588" t="str">
        <f t="shared" si="475"/>
        <v/>
      </c>
      <c r="R588" t="str">
        <f t="shared" si="476"/>
        <v/>
      </c>
      <c r="S588" t="str">
        <f t="shared" si="477"/>
        <v/>
      </c>
      <c r="T588" t="str">
        <f t="shared" si="478"/>
        <v/>
      </c>
      <c r="U588" t="str">
        <f t="shared" si="479"/>
        <v/>
      </c>
      <c r="V588" t="str">
        <f t="shared" si="480"/>
        <v/>
      </c>
      <c r="W588" t="str">
        <f t="shared" si="481"/>
        <v/>
      </c>
      <c r="X588" t="str">
        <f t="shared" si="482"/>
        <v/>
      </c>
      <c r="Y588" t="str">
        <f t="shared" si="483"/>
        <v>Marketing stratégia és tervezés (217, web)</v>
      </c>
      <c r="Z588" t="str">
        <f t="shared" si="484"/>
        <v/>
      </c>
      <c r="AA588" t="str">
        <f t="shared" si="485"/>
        <v/>
      </c>
      <c r="AB588" t="str">
        <f t="shared" si="486"/>
        <v/>
      </c>
      <c r="AC588" t="str">
        <f t="shared" si="487"/>
        <v/>
      </c>
      <c r="AD588" t="str">
        <f t="shared" si="488"/>
        <v/>
      </c>
      <c r="AE588" t="str">
        <f t="shared" si="489"/>
        <v/>
      </c>
      <c r="AF588" t="str">
        <f t="shared" si="490"/>
        <v/>
      </c>
      <c r="AG588" t="str">
        <f t="shared" si="491"/>
        <v/>
      </c>
      <c r="AH588" t="str">
        <f t="shared" si="492"/>
        <v/>
      </c>
      <c r="AI588" t="str">
        <f t="shared" si="493"/>
        <v/>
      </c>
      <c r="AJ588" t="str">
        <f t="shared" si="494"/>
        <v/>
      </c>
      <c r="AK588" t="str">
        <f t="shared" si="495"/>
        <v/>
      </c>
      <c r="AL588" t="str">
        <f t="shared" si="496"/>
        <v/>
      </c>
      <c r="AM588" t="str">
        <f t="shared" si="497"/>
        <v/>
      </c>
      <c r="AN588" t="str">
        <f t="shared" si="498"/>
        <v/>
      </c>
      <c r="AO588" t="str">
        <f t="shared" si="499"/>
        <v/>
      </c>
      <c r="AP588" t="str">
        <f t="shared" si="500"/>
        <v/>
      </c>
      <c r="AQ588" t="str">
        <f t="shared" si="501"/>
        <v/>
      </c>
      <c r="AR588" t="str">
        <f t="shared" si="502"/>
        <v/>
      </c>
      <c r="AS588" t="str">
        <f t="shared" si="503"/>
        <v/>
      </c>
      <c r="AT588" t="str">
        <f t="shared" si="504"/>
        <v/>
      </c>
      <c r="AU588" t="str">
        <f t="shared" si="505"/>
        <v/>
      </c>
      <c r="AV588" t="str">
        <f t="shared" si="506"/>
        <v/>
      </c>
      <c r="AW588" t="str">
        <f t="shared" si="507"/>
        <v/>
      </c>
      <c r="AX588" t="str">
        <f t="shared" si="508"/>
        <v>Marketing stratégia és tervezés (, web)</v>
      </c>
      <c r="AY588" s="2">
        <v>321</v>
      </c>
      <c r="AZ588" s="2">
        <v>1</v>
      </c>
      <c r="BA588" s="18">
        <f>VLOOKUP(AY588,segéd!$F$9:$G$38,2,FALSE)</f>
        <v>46102</v>
      </c>
      <c r="BB588" s="2" t="str">
        <f>VLOOKUP(AZ588,segéd!$F$1:$G$7,2,FALSE)</f>
        <v>8.00-9.30</v>
      </c>
      <c r="BC588" s="20" t="s">
        <v>416</v>
      </c>
      <c r="BD588" t="s">
        <v>431</v>
      </c>
      <c r="BE588" s="20" t="s">
        <v>175</v>
      </c>
      <c r="BF588" s="19">
        <v>217</v>
      </c>
      <c r="BH588" s="19" t="s">
        <v>66</v>
      </c>
      <c r="BI588" s="30" t="s">
        <v>1920</v>
      </c>
      <c r="BJ588" s="2">
        <f t="shared" si="509"/>
        <v>8</v>
      </c>
      <c r="BK588" s="2">
        <f>IF(BF588="","",VLOOKUP(BC588,segéd!O:P,2,FALSE))</f>
        <v>8</v>
      </c>
      <c r="BL588" s="2" t="str">
        <f>IF(BG588="","",VLOOKUP(BC588,segéd!T:U,2,FALSE))</f>
        <v/>
      </c>
      <c r="BQ588" s="2"/>
      <c r="BR588" s="2">
        <v>9</v>
      </c>
      <c r="CH588" s="2"/>
      <c r="CP588" s="2"/>
    </row>
    <row r="589" spans="1:105" x14ac:dyDescent="0.3">
      <c r="A589" t="str">
        <f t="shared" si="459"/>
        <v>3211</v>
      </c>
      <c r="B589" t="str">
        <f t="shared" si="460"/>
        <v xml:space="preserve">Marketingtervezés (web) </v>
      </c>
      <c r="C589" t="str">
        <f t="shared" si="461"/>
        <v>2143211</v>
      </c>
      <c r="D589" t="str">
        <f t="shared" si="462"/>
        <v>Marketingtervezés (web) 53</v>
      </c>
      <c r="E589" t="str">
        <f t="shared" si="463"/>
        <v>Nagy Róbert3211</v>
      </c>
      <c r="F589" s="24" t="str">
        <f t="shared" si="464"/>
        <v>Marketingtervezés (Tb. 214, web)</v>
      </c>
      <c r="G589" t="str">
        <f t="shared" si="465"/>
        <v/>
      </c>
      <c r="H589" t="str">
        <f t="shared" si="466"/>
        <v/>
      </c>
      <c r="I589" t="str">
        <f t="shared" si="467"/>
        <v/>
      </c>
      <c r="J589" t="str">
        <f t="shared" si="468"/>
        <v/>
      </c>
      <c r="K589" t="str">
        <f t="shared" si="469"/>
        <v/>
      </c>
      <c r="L589" t="str">
        <f t="shared" si="470"/>
        <v/>
      </c>
      <c r="M589" t="str">
        <f t="shared" si="471"/>
        <v/>
      </c>
      <c r="N589" t="str">
        <f t="shared" si="472"/>
        <v/>
      </c>
      <c r="O589" t="str">
        <f t="shared" si="473"/>
        <v/>
      </c>
      <c r="P589" t="str">
        <f t="shared" si="474"/>
        <v/>
      </c>
      <c r="Q589" t="str">
        <f t="shared" si="475"/>
        <v/>
      </c>
      <c r="R589" t="str">
        <f t="shared" si="476"/>
        <v/>
      </c>
      <c r="S589" t="str">
        <f t="shared" si="477"/>
        <v/>
      </c>
      <c r="T589" t="str">
        <f t="shared" si="478"/>
        <v/>
      </c>
      <c r="U589" t="str">
        <f t="shared" si="479"/>
        <v/>
      </c>
      <c r="V589" t="str">
        <f t="shared" si="480"/>
        <v/>
      </c>
      <c r="W589" t="str">
        <f t="shared" si="481"/>
        <v/>
      </c>
      <c r="X589" t="str">
        <f t="shared" si="482"/>
        <v/>
      </c>
      <c r="Y589" t="str">
        <f t="shared" si="483"/>
        <v>Marketingtervezés (, web)</v>
      </c>
      <c r="Z589" t="str">
        <f t="shared" si="484"/>
        <v/>
      </c>
      <c r="AA589" t="str">
        <f t="shared" si="485"/>
        <v/>
      </c>
      <c r="AB589" t="str">
        <f t="shared" si="486"/>
        <v/>
      </c>
      <c r="AC589" t="str">
        <f t="shared" si="487"/>
        <v/>
      </c>
      <c r="AD589" t="str">
        <f t="shared" si="488"/>
        <v/>
      </c>
      <c r="AE589" t="str">
        <f t="shared" si="489"/>
        <v/>
      </c>
      <c r="AF589" t="str">
        <f t="shared" si="490"/>
        <v/>
      </c>
      <c r="AG589" t="str">
        <f t="shared" si="491"/>
        <v/>
      </c>
      <c r="AH589" t="str">
        <f t="shared" si="492"/>
        <v/>
      </c>
      <c r="AI589" t="str">
        <f t="shared" si="493"/>
        <v/>
      </c>
      <c r="AJ589" t="str">
        <f t="shared" si="494"/>
        <v/>
      </c>
      <c r="AK589" t="str">
        <f t="shared" si="495"/>
        <v/>
      </c>
      <c r="AL589" t="str">
        <f t="shared" si="496"/>
        <v/>
      </c>
      <c r="AM589" t="str">
        <f t="shared" si="497"/>
        <v>3211</v>
      </c>
      <c r="AN589" t="str">
        <f t="shared" si="498"/>
        <v>3211</v>
      </c>
      <c r="AO589" t="str">
        <f t="shared" si="499"/>
        <v>3211</v>
      </c>
      <c r="AP589" t="str">
        <f t="shared" si="500"/>
        <v>3211</v>
      </c>
      <c r="AQ589" t="str">
        <f t="shared" si="501"/>
        <v>3211</v>
      </c>
      <c r="AR589" t="str">
        <f t="shared" si="502"/>
        <v/>
      </c>
      <c r="AS589" t="str">
        <f t="shared" si="503"/>
        <v/>
      </c>
      <c r="AT589" t="str">
        <f t="shared" si="504"/>
        <v/>
      </c>
      <c r="AU589" t="str">
        <f t="shared" si="505"/>
        <v/>
      </c>
      <c r="AV589" t="str">
        <f t="shared" si="506"/>
        <v/>
      </c>
      <c r="AW589" t="str">
        <f t="shared" si="507"/>
        <v/>
      </c>
      <c r="AX589" t="str">
        <f t="shared" si="508"/>
        <v>Marketingtervezés (214, web)</v>
      </c>
      <c r="AY589" s="2">
        <v>321</v>
      </c>
      <c r="AZ589" s="2">
        <v>1</v>
      </c>
      <c r="BA589" s="18">
        <f>VLOOKUP(AY589,segéd!$F$9:$G$38,2,FALSE)</f>
        <v>46102</v>
      </c>
      <c r="BB589" s="2" t="str">
        <f>VLOOKUP(AZ589,segéd!$F$1:$G$7,2,FALSE)</f>
        <v>8.00-9.30</v>
      </c>
      <c r="BC589" t="s">
        <v>172</v>
      </c>
      <c r="BD589" t="s">
        <v>430</v>
      </c>
      <c r="BE589" t="s">
        <v>164</v>
      </c>
      <c r="BG589" s="2">
        <v>214</v>
      </c>
      <c r="BH589" s="19" t="s">
        <v>66</v>
      </c>
      <c r="BI589" s="30" t="s">
        <v>2003</v>
      </c>
      <c r="BJ589" s="2">
        <f t="shared" si="509"/>
        <v>53</v>
      </c>
      <c r="BK589" s="2" t="str">
        <f>IF(BF589="","",VLOOKUP(BC589,segéd!O:P,2,FALSE))</f>
        <v/>
      </c>
      <c r="BL589" s="2">
        <f>IF(BG589="","",VLOOKUP(BC589,segéd!T:U,2,FALSE))</f>
        <v>53</v>
      </c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R589" s="2">
        <v>21</v>
      </c>
      <c r="CS589" s="2">
        <v>17</v>
      </c>
      <c r="CT589" s="2">
        <v>6</v>
      </c>
      <c r="CU589" s="2">
        <v>6</v>
      </c>
      <c r="CV589" s="2">
        <v>7</v>
      </c>
      <c r="CY589" s="2"/>
    </row>
    <row r="590" spans="1:105" x14ac:dyDescent="0.3">
      <c r="A590" t="str">
        <f t="shared" si="459"/>
        <v>3211</v>
      </c>
      <c r="B590" t="str">
        <f t="shared" si="460"/>
        <v xml:space="preserve">Matematika II. (web) </v>
      </c>
      <c r="C590" t="str">
        <f t="shared" si="461"/>
        <v>5013211</v>
      </c>
      <c r="D590" t="str">
        <f t="shared" si="462"/>
        <v>Matematika II. (web) 111</v>
      </c>
      <c r="E590" t="str">
        <f t="shared" si="463"/>
        <v>Brunner Zsuzsanna3211</v>
      </c>
      <c r="F590" s="24" t="str">
        <f t="shared" si="464"/>
        <v>Matematika II. (Tb. 501, web)</v>
      </c>
      <c r="G590" t="str">
        <f t="shared" si="465"/>
        <v/>
      </c>
      <c r="H590" t="str">
        <f t="shared" si="466"/>
        <v/>
      </c>
      <c r="I590" t="str">
        <f t="shared" si="467"/>
        <v/>
      </c>
      <c r="J590" t="str">
        <f t="shared" si="468"/>
        <v/>
      </c>
      <c r="K590" t="str">
        <f t="shared" si="469"/>
        <v/>
      </c>
      <c r="L590" t="str">
        <f t="shared" si="470"/>
        <v/>
      </c>
      <c r="M590" t="str">
        <f t="shared" si="471"/>
        <v/>
      </c>
      <c r="N590" t="str">
        <f t="shared" si="472"/>
        <v/>
      </c>
      <c r="O590" t="str">
        <f t="shared" si="473"/>
        <v/>
      </c>
      <c r="P590" t="str">
        <f t="shared" si="474"/>
        <v/>
      </c>
      <c r="Q590" t="str">
        <f t="shared" si="475"/>
        <v/>
      </c>
      <c r="R590" t="str">
        <f t="shared" si="476"/>
        <v/>
      </c>
      <c r="S590" t="str">
        <f t="shared" si="477"/>
        <v/>
      </c>
      <c r="T590" t="str">
        <f t="shared" si="478"/>
        <v/>
      </c>
      <c r="U590" t="str">
        <f t="shared" si="479"/>
        <v/>
      </c>
      <c r="V590" t="str">
        <f t="shared" si="480"/>
        <v/>
      </c>
      <c r="W590" t="str">
        <f t="shared" si="481"/>
        <v/>
      </c>
      <c r="X590" t="str">
        <f t="shared" si="482"/>
        <v/>
      </c>
      <c r="Y590" t="str">
        <f t="shared" si="483"/>
        <v>Matematika II. (, web)</v>
      </c>
      <c r="Z590" t="str">
        <f t="shared" si="484"/>
        <v/>
      </c>
      <c r="AA590" t="str">
        <f t="shared" si="485"/>
        <v/>
      </c>
      <c r="AB590" t="str">
        <f t="shared" si="486"/>
        <v>3211</v>
      </c>
      <c r="AC590" t="str">
        <f t="shared" si="487"/>
        <v>3211</v>
      </c>
      <c r="AD590" t="str">
        <f t="shared" si="488"/>
        <v/>
      </c>
      <c r="AE590" t="str">
        <f t="shared" si="489"/>
        <v/>
      </c>
      <c r="AF590" t="str">
        <f t="shared" si="490"/>
        <v/>
      </c>
      <c r="AG590" t="str">
        <f t="shared" si="491"/>
        <v/>
      </c>
      <c r="AH590" t="str">
        <f t="shared" si="492"/>
        <v/>
      </c>
      <c r="AI590" t="str">
        <f t="shared" si="493"/>
        <v/>
      </c>
      <c r="AJ590" t="str">
        <f t="shared" si="494"/>
        <v/>
      </c>
      <c r="AK590" t="str">
        <f t="shared" si="495"/>
        <v/>
      </c>
      <c r="AL590" t="str">
        <f t="shared" si="496"/>
        <v/>
      </c>
      <c r="AM590" t="str">
        <f t="shared" si="497"/>
        <v/>
      </c>
      <c r="AN590" t="str">
        <f t="shared" si="498"/>
        <v/>
      </c>
      <c r="AO590" t="str">
        <f t="shared" si="499"/>
        <v/>
      </c>
      <c r="AP590" t="str">
        <f t="shared" si="500"/>
        <v/>
      </c>
      <c r="AQ590" t="str">
        <f t="shared" si="501"/>
        <v/>
      </c>
      <c r="AR590" t="str">
        <f t="shared" si="502"/>
        <v/>
      </c>
      <c r="AS590" t="str">
        <f t="shared" si="503"/>
        <v/>
      </c>
      <c r="AT590" t="str">
        <f t="shared" si="504"/>
        <v/>
      </c>
      <c r="AU590" t="str">
        <f t="shared" si="505"/>
        <v/>
      </c>
      <c r="AV590" t="str">
        <f t="shared" si="506"/>
        <v/>
      </c>
      <c r="AW590" t="str">
        <f t="shared" si="507"/>
        <v/>
      </c>
      <c r="AX590" t="str">
        <f t="shared" si="508"/>
        <v>Matematika II. (501, web)</v>
      </c>
      <c r="AY590" s="2">
        <v>321</v>
      </c>
      <c r="AZ590" s="2">
        <v>1</v>
      </c>
      <c r="BA590" s="18">
        <f>VLOOKUP(AY590,segéd!$F$9:$G$38,2,FALSE)</f>
        <v>46102</v>
      </c>
      <c r="BB590" s="2" t="str">
        <f>VLOOKUP(AZ590,segéd!$F$1:$G$7,2,FALSE)</f>
        <v>8.00-9.30</v>
      </c>
      <c r="BC590" t="s">
        <v>77</v>
      </c>
      <c r="BD590" s="20" t="s">
        <v>20</v>
      </c>
      <c r="BE590" t="s">
        <v>164</v>
      </c>
      <c r="BG590" s="2">
        <v>501</v>
      </c>
      <c r="BH590" s="2" t="s">
        <v>66</v>
      </c>
      <c r="BI590" s="30" t="s">
        <v>1938</v>
      </c>
      <c r="BJ590" s="2">
        <f t="shared" si="509"/>
        <v>111</v>
      </c>
      <c r="BK590" s="2" t="str">
        <f>IF(BF590="","",VLOOKUP(BC590,segéd!O:P,2,FALSE))</f>
        <v/>
      </c>
      <c r="BL590" s="2">
        <f>IF(BG590="","",VLOOKUP(BC590,segéd!T:U,2,FALSE))</f>
        <v>111</v>
      </c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G590" s="2">
        <v>59</v>
      </c>
      <c r="CH590" s="2">
        <v>57</v>
      </c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Y590" s="2"/>
    </row>
    <row r="591" spans="1:105" x14ac:dyDescent="0.3">
      <c r="A591" t="str">
        <f t="shared" si="459"/>
        <v>3211</v>
      </c>
      <c r="B591" t="str">
        <f t="shared" si="460"/>
        <v xml:space="preserve">Mech. rendszerek II. (Akutátorok) </v>
      </c>
      <c r="C591" t="str">
        <f t="shared" si="461"/>
        <v>33211</v>
      </c>
      <c r="D591" t="str">
        <f t="shared" si="462"/>
        <v>Mech. rendszerek II. (Akutátorok) 8</v>
      </c>
      <c r="E591" t="str">
        <f t="shared" si="463"/>
        <v>Vavra Gábor3211</v>
      </c>
      <c r="F591" s="24" t="str">
        <f t="shared" si="464"/>
        <v>Mech. rendszerek II. (Akutátorok) (Tb. 3)</v>
      </c>
      <c r="G591" t="str">
        <f t="shared" si="465"/>
        <v/>
      </c>
      <c r="H591" t="str">
        <f t="shared" si="466"/>
        <v/>
      </c>
      <c r="I591" t="str">
        <f t="shared" si="467"/>
        <v/>
      </c>
      <c r="J591" t="str">
        <f t="shared" si="468"/>
        <v/>
      </c>
      <c r="K591" t="str">
        <f t="shared" si="469"/>
        <v/>
      </c>
      <c r="L591" t="str">
        <f t="shared" si="470"/>
        <v/>
      </c>
      <c r="M591" t="str">
        <f t="shared" si="471"/>
        <v/>
      </c>
      <c r="N591" t="str">
        <f t="shared" si="472"/>
        <v/>
      </c>
      <c r="O591" t="str">
        <f t="shared" si="473"/>
        <v/>
      </c>
      <c r="P591" t="str">
        <f t="shared" si="474"/>
        <v/>
      </c>
      <c r="Q591" t="str">
        <f t="shared" si="475"/>
        <v/>
      </c>
      <c r="R591" t="str">
        <f t="shared" si="476"/>
        <v/>
      </c>
      <c r="S591" t="str">
        <f t="shared" si="477"/>
        <v/>
      </c>
      <c r="T591" t="str">
        <f t="shared" si="478"/>
        <v/>
      </c>
      <c r="U591" t="str">
        <f t="shared" si="479"/>
        <v/>
      </c>
      <c r="V591" t="str">
        <f t="shared" si="480"/>
        <v/>
      </c>
      <c r="W591" t="str">
        <f t="shared" si="481"/>
        <v/>
      </c>
      <c r="X591" t="str">
        <f t="shared" si="482"/>
        <v/>
      </c>
      <c r="Y591" t="str">
        <f t="shared" si="483"/>
        <v>Mech. rendszerek II. (Akutátorok) ()</v>
      </c>
      <c r="Z591" t="str">
        <f t="shared" si="484"/>
        <v/>
      </c>
      <c r="AA591" t="str">
        <f t="shared" si="485"/>
        <v/>
      </c>
      <c r="AB591" t="str">
        <f t="shared" si="486"/>
        <v/>
      </c>
      <c r="AC591" t="str">
        <f t="shared" si="487"/>
        <v/>
      </c>
      <c r="AD591" t="str">
        <f t="shared" si="488"/>
        <v/>
      </c>
      <c r="AE591" t="str">
        <f t="shared" si="489"/>
        <v/>
      </c>
      <c r="AF591" t="str">
        <f t="shared" si="490"/>
        <v/>
      </c>
      <c r="AG591" t="str">
        <f t="shared" si="491"/>
        <v/>
      </c>
      <c r="AH591" t="str">
        <f t="shared" si="492"/>
        <v/>
      </c>
      <c r="AI591" t="str">
        <f t="shared" si="493"/>
        <v/>
      </c>
      <c r="AJ591" t="str">
        <f t="shared" si="494"/>
        <v/>
      </c>
      <c r="AK591" t="str">
        <f t="shared" si="495"/>
        <v/>
      </c>
      <c r="AL591" t="str">
        <f t="shared" si="496"/>
        <v/>
      </c>
      <c r="AM591" t="str">
        <f t="shared" si="497"/>
        <v/>
      </c>
      <c r="AN591" t="str">
        <f t="shared" si="498"/>
        <v/>
      </c>
      <c r="AO591" t="str">
        <f t="shared" si="499"/>
        <v/>
      </c>
      <c r="AP591" t="str">
        <f t="shared" si="500"/>
        <v/>
      </c>
      <c r="AQ591" t="str">
        <f t="shared" si="501"/>
        <v/>
      </c>
      <c r="AR591" t="str">
        <f t="shared" si="502"/>
        <v/>
      </c>
      <c r="AS591" t="str">
        <f t="shared" si="503"/>
        <v/>
      </c>
      <c r="AT591" t="str">
        <f t="shared" si="504"/>
        <v/>
      </c>
      <c r="AU591" t="str">
        <f t="shared" si="505"/>
        <v/>
      </c>
      <c r="AV591" t="str">
        <f t="shared" si="506"/>
        <v>3211</v>
      </c>
      <c r="AW591" t="str">
        <f t="shared" si="507"/>
        <v/>
      </c>
      <c r="AX591" t="str">
        <f t="shared" si="508"/>
        <v>Mech. rendszerek II. (Akutátorok) (3)</v>
      </c>
      <c r="AY591" s="2">
        <v>321</v>
      </c>
      <c r="AZ591" s="2">
        <v>1</v>
      </c>
      <c r="BA591" s="18">
        <f>VLOOKUP(AY591,segéd!$F$9:$G$38,2,FALSE)</f>
        <v>46102</v>
      </c>
      <c r="BB591" s="2" t="str">
        <f>VLOOKUP(AZ591,segéd!$F$1:$G$7,2,FALSE)</f>
        <v>8.00-9.30</v>
      </c>
      <c r="BC591" t="s">
        <v>299</v>
      </c>
      <c r="BD591" s="20" t="s">
        <v>424</v>
      </c>
      <c r="BE591" t="s">
        <v>164</v>
      </c>
      <c r="BG591" s="2">
        <v>3</v>
      </c>
      <c r="BH591" s="19"/>
      <c r="BI591" s="30"/>
      <c r="BJ591" s="2">
        <f t="shared" si="509"/>
        <v>8</v>
      </c>
      <c r="BK591" s="2" t="str">
        <f>IF(BF591="","",VLOOKUP(BC591,segéd!O:P,2,FALSE))</f>
        <v/>
      </c>
      <c r="BL591" s="2">
        <f>IF(BG591="","",VLOOKUP(BC591,segéd!T:U,2,FALSE))</f>
        <v>8</v>
      </c>
      <c r="BM591" s="2"/>
      <c r="BN591" s="2"/>
      <c r="BO591" s="2"/>
      <c r="BP591" s="2"/>
      <c r="BQ591" s="2"/>
      <c r="BR591" s="2"/>
      <c r="BS591" s="2"/>
      <c r="BT591" s="2"/>
      <c r="BU591" s="2"/>
      <c r="CA591" s="2"/>
      <c r="CD591" s="2"/>
      <c r="CE591" s="2"/>
      <c r="CF591" s="19"/>
      <c r="CG591" s="2"/>
      <c r="CP591" s="2"/>
      <c r="CR591" s="2"/>
      <c r="CS591" s="2"/>
      <c r="CU591" s="2"/>
      <c r="CV591" s="2"/>
      <c r="DA591" s="19">
        <v>13</v>
      </c>
    </row>
    <row r="592" spans="1:105" x14ac:dyDescent="0.3">
      <c r="A592" t="str">
        <f t="shared" si="459"/>
        <v>3211</v>
      </c>
      <c r="B592" t="str">
        <f t="shared" si="460"/>
        <v xml:space="preserve">Minőségmenedzsment II. (web) </v>
      </c>
      <c r="C592" t="str">
        <f t="shared" si="461"/>
        <v>6053211</v>
      </c>
      <c r="D592" t="str">
        <f t="shared" si="462"/>
        <v>Minőségmenedzsment II. (web) 10</v>
      </c>
      <c r="E592" t="str">
        <f t="shared" si="463"/>
        <v>Szamosi Barna3211</v>
      </c>
      <c r="F592" s="24" t="str">
        <f t="shared" si="464"/>
        <v>Minőségmenedzsment II. (Tb. 605, web)</v>
      </c>
      <c r="G592" t="str">
        <f t="shared" si="465"/>
        <v/>
      </c>
      <c r="H592" t="str">
        <f t="shared" si="466"/>
        <v/>
      </c>
      <c r="I592" t="str">
        <f t="shared" si="467"/>
        <v/>
      </c>
      <c r="J592" t="str">
        <f t="shared" si="468"/>
        <v/>
      </c>
      <c r="K592" t="str">
        <f t="shared" si="469"/>
        <v/>
      </c>
      <c r="L592" t="str">
        <f t="shared" si="470"/>
        <v/>
      </c>
      <c r="M592" t="str">
        <f t="shared" si="471"/>
        <v/>
      </c>
      <c r="N592" t="str">
        <f t="shared" si="472"/>
        <v/>
      </c>
      <c r="O592" t="str">
        <f t="shared" si="473"/>
        <v/>
      </c>
      <c r="P592" t="str">
        <f t="shared" si="474"/>
        <v/>
      </c>
      <c r="Q592" t="str">
        <f t="shared" si="475"/>
        <v/>
      </c>
      <c r="R592" t="str">
        <f t="shared" si="476"/>
        <v/>
      </c>
      <c r="S592" t="str">
        <f t="shared" si="477"/>
        <v/>
      </c>
      <c r="T592" t="str">
        <f t="shared" si="478"/>
        <v/>
      </c>
      <c r="U592" t="str">
        <f t="shared" si="479"/>
        <v/>
      </c>
      <c r="V592" t="str">
        <f t="shared" si="480"/>
        <v/>
      </c>
      <c r="W592" t="str">
        <f t="shared" si="481"/>
        <v/>
      </c>
      <c r="X592" t="str">
        <f t="shared" si="482"/>
        <v/>
      </c>
      <c r="Y592" t="str">
        <f t="shared" si="483"/>
        <v>Minőségmenedzsment II. (, web)</v>
      </c>
      <c r="Z592" t="str">
        <f t="shared" si="484"/>
        <v/>
      </c>
      <c r="AA592" t="str">
        <f t="shared" si="485"/>
        <v/>
      </c>
      <c r="AB592" t="str">
        <f t="shared" si="486"/>
        <v/>
      </c>
      <c r="AC592" t="str">
        <f t="shared" si="487"/>
        <v/>
      </c>
      <c r="AD592" t="str">
        <f t="shared" si="488"/>
        <v/>
      </c>
      <c r="AE592" t="str">
        <f t="shared" si="489"/>
        <v/>
      </c>
      <c r="AF592" t="str">
        <f t="shared" si="490"/>
        <v/>
      </c>
      <c r="AG592" t="str">
        <f t="shared" si="491"/>
        <v/>
      </c>
      <c r="AH592" t="str">
        <f t="shared" si="492"/>
        <v/>
      </c>
      <c r="AI592" t="str">
        <f t="shared" si="493"/>
        <v/>
      </c>
      <c r="AJ592" t="str">
        <f t="shared" si="494"/>
        <v/>
      </c>
      <c r="AK592" t="str">
        <f t="shared" si="495"/>
        <v/>
      </c>
      <c r="AL592" t="str">
        <f t="shared" si="496"/>
        <v/>
      </c>
      <c r="AM592" t="str">
        <f t="shared" si="497"/>
        <v/>
      </c>
      <c r="AN592" t="str">
        <f t="shared" si="498"/>
        <v/>
      </c>
      <c r="AO592" t="str">
        <f t="shared" si="499"/>
        <v/>
      </c>
      <c r="AP592" t="str">
        <f t="shared" si="500"/>
        <v/>
      </c>
      <c r="AQ592" t="str">
        <f t="shared" si="501"/>
        <v/>
      </c>
      <c r="AR592" t="str">
        <f t="shared" si="502"/>
        <v/>
      </c>
      <c r="AS592" t="str">
        <f t="shared" si="503"/>
        <v/>
      </c>
      <c r="AT592" t="str">
        <f t="shared" si="504"/>
        <v>3211</v>
      </c>
      <c r="AU592" t="str">
        <f t="shared" si="505"/>
        <v/>
      </c>
      <c r="AV592" t="str">
        <f t="shared" si="506"/>
        <v/>
      </c>
      <c r="AW592" t="str">
        <f t="shared" si="507"/>
        <v/>
      </c>
      <c r="AX592" t="str">
        <f t="shared" si="508"/>
        <v>Minőségmenedzsment II. (605, web)</v>
      </c>
      <c r="AY592" s="2">
        <v>321</v>
      </c>
      <c r="AZ592" s="2">
        <v>1</v>
      </c>
      <c r="BA592" s="18">
        <f>VLOOKUP(AY592,segéd!$F$9:$G$38,2,FALSE)</f>
        <v>46102</v>
      </c>
      <c r="BB592" s="2" t="str">
        <f>VLOOKUP(AZ592,segéd!$F$1:$G$7,2,FALSE)</f>
        <v>8.00-9.30</v>
      </c>
      <c r="BC592" t="s">
        <v>402</v>
      </c>
      <c r="BD592" s="20" t="s">
        <v>304</v>
      </c>
      <c r="BE592" t="s">
        <v>164</v>
      </c>
      <c r="BG592" s="2">
        <v>605</v>
      </c>
      <c r="BH592" s="2" t="s">
        <v>66</v>
      </c>
      <c r="BI592" s="30" t="s">
        <v>1939</v>
      </c>
      <c r="BJ592" s="2">
        <f t="shared" si="509"/>
        <v>10</v>
      </c>
      <c r="BK592" s="2" t="str">
        <f>IF(BF592="","",VLOOKUP(BC592,segéd!O:P,2,FALSE))</f>
        <v/>
      </c>
      <c r="BL592" s="2">
        <f>IF(BG592="","",VLOOKUP(BC592,segéd!T:U,2,FALSE))</f>
        <v>10</v>
      </c>
      <c r="BM592" s="2"/>
      <c r="BN592" s="2"/>
      <c r="BO592" s="2"/>
      <c r="BP592" s="2"/>
      <c r="BQ592" s="2"/>
      <c r="BR592" s="2"/>
      <c r="BS592" s="2"/>
      <c r="BT592" s="2"/>
      <c r="BU592" s="2"/>
      <c r="CA592" s="2"/>
      <c r="CD592" s="2"/>
      <c r="CE592" s="2"/>
      <c r="CF592" s="19"/>
      <c r="CG592" s="2"/>
      <c r="CH592" s="2"/>
      <c r="CI592" s="2"/>
      <c r="CP592" s="2"/>
      <c r="CQ592" s="2"/>
      <c r="CR592" s="2"/>
      <c r="CS592" s="2"/>
      <c r="CU592" s="2"/>
      <c r="CV592" s="2"/>
      <c r="CY592" s="19">
        <v>13</v>
      </c>
    </row>
    <row r="593" spans="1:106" x14ac:dyDescent="0.3">
      <c r="A593" t="str">
        <f t="shared" si="459"/>
        <v>3211</v>
      </c>
      <c r="B593" t="str">
        <f t="shared" si="460"/>
        <v xml:space="preserve">Mobil robotika és robot biztonságt. (web) </v>
      </c>
      <c r="C593" t="str">
        <f t="shared" si="461"/>
        <v>2163211</v>
      </c>
      <c r="D593" t="str">
        <f t="shared" si="462"/>
        <v>Mobil robotika és robot biztonságt. (web) 34</v>
      </c>
      <c r="E593" t="str">
        <f t="shared" si="463"/>
        <v>Szilágyi Zoltán3211</v>
      </c>
      <c r="F593" s="24" t="str">
        <f t="shared" si="464"/>
        <v>Mobil robotika és robot biztonságt. (Tb. 216, web)</v>
      </c>
      <c r="G593" t="str">
        <f t="shared" si="465"/>
        <v/>
      </c>
      <c r="H593" t="str">
        <f t="shared" si="466"/>
        <v/>
      </c>
      <c r="I593" t="str">
        <f t="shared" si="467"/>
        <v/>
      </c>
      <c r="J593" t="str">
        <f t="shared" si="468"/>
        <v/>
      </c>
      <c r="K593" t="str">
        <f t="shared" si="469"/>
        <v/>
      </c>
      <c r="L593" t="str">
        <f t="shared" si="470"/>
        <v/>
      </c>
      <c r="M593" t="str">
        <f t="shared" si="471"/>
        <v/>
      </c>
      <c r="N593" t="str">
        <f t="shared" si="472"/>
        <v/>
      </c>
      <c r="O593" t="str">
        <f t="shared" si="473"/>
        <v/>
      </c>
      <c r="P593" t="str">
        <f t="shared" si="474"/>
        <v/>
      </c>
      <c r="Q593" t="str">
        <f t="shared" si="475"/>
        <v/>
      </c>
      <c r="R593" t="str">
        <f t="shared" si="476"/>
        <v/>
      </c>
      <c r="S593" t="str">
        <f t="shared" si="477"/>
        <v/>
      </c>
      <c r="T593" t="str">
        <f t="shared" si="478"/>
        <v/>
      </c>
      <c r="U593" t="str">
        <f t="shared" si="479"/>
        <v/>
      </c>
      <c r="V593" t="str">
        <f t="shared" si="480"/>
        <v/>
      </c>
      <c r="W593" t="str">
        <f t="shared" si="481"/>
        <v/>
      </c>
      <c r="X593" t="str">
        <f t="shared" si="482"/>
        <v/>
      </c>
      <c r="Y593" t="str">
        <f t="shared" si="483"/>
        <v>Mobil robotika és robot biztonságt. (, web)</v>
      </c>
      <c r="Z593" t="str">
        <f t="shared" si="484"/>
        <v/>
      </c>
      <c r="AA593" t="str">
        <f t="shared" si="485"/>
        <v/>
      </c>
      <c r="AB593" t="str">
        <f t="shared" si="486"/>
        <v/>
      </c>
      <c r="AC593" t="str">
        <f t="shared" si="487"/>
        <v/>
      </c>
      <c r="AD593" t="str">
        <f t="shared" si="488"/>
        <v/>
      </c>
      <c r="AE593" t="str">
        <f t="shared" si="489"/>
        <v/>
      </c>
      <c r="AF593" t="str">
        <f t="shared" si="490"/>
        <v/>
      </c>
      <c r="AG593" t="str">
        <f t="shared" si="491"/>
        <v/>
      </c>
      <c r="AH593" t="str">
        <f t="shared" si="492"/>
        <v/>
      </c>
      <c r="AI593" t="str">
        <f t="shared" si="493"/>
        <v/>
      </c>
      <c r="AJ593" t="str">
        <f t="shared" si="494"/>
        <v/>
      </c>
      <c r="AK593" t="str">
        <f t="shared" si="495"/>
        <v/>
      </c>
      <c r="AL593" t="str">
        <f t="shared" si="496"/>
        <v/>
      </c>
      <c r="AM593" t="str">
        <f t="shared" si="497"/>
        <v/>
      </c>
      <c r="AN593" t="str">
        <f t="shared" si="498"/>
        <v/>
      </c>
      <c r="AO593" t="str">
        <f t="shared" si="499"/>
        <v/>
      </c>
      <c r="AP593" t="str">
        <f t="shared" si="500"/>
        <v/>
      </c>
      <c r="AQ593" t="str">
        <f t="shared" si="501"/>
        <v/>
      </c>
      <c r="AR593" t="str">
        <f t="shared" si="502"/>
        <v/>
      </c>
      <c r="AS593" t="str">
        <f t="shared" si="503"/>
        <v/>
      </c>
      <c r="AT593" t="str">
        <f t="shared" si="504"/>
        <v/>
      </c>
      <c r="AU593" t="str">
        <f t="shared" si="505"/>
        <v/>
      </c>
      <c r="AV593" t="str">
        <f t="shared" si="506"/>
        <v/>
      </c>
      <c r="AW593" t="str">
        <f t="shared" si="507"/>
        <v>3211</v>
      </c>
      <c r="AX593" t="str">
        <f t="shared" si="508"/>
        <v>Mobil robotika és robot biztonságt. (216, web)</v>
      </c>
      <c r="AY593" s="2">
        <v>321</v>
      </c>
      <c r="AZ593" s="2">
        <v>1</v>
      </c>
      <c r="BA593" s="18">
        <f>VLOOKUP(AY593,segéd!$F$9:$G$38,2,FALSE)</f>
        <v>46102</v>
      </c>
      <c r="BB593" s="2" t="str">
        <f>VLOOKUP(AZ593,segéd!$F$1:$G$7,2,FALSE)</f>
        <v>8.00-9.30</v>
      </c>
      <c r="BC593" t="s">
        <v>405</v>
      </c>
      <c r="BD593" t="s">
        <v>179</v>
      </c>
      <c r="BE593" t="s">
        <v>164</v>
      </c>
      <c r="BG593" s="2">
        <v>216</v>
      </c>
      <c r="BH593" s="2" t="s">
        <v>66</v>
      </c>
      <c r="BI593" s="30" t="s">
        <v>1940</v>
      </c>
      <c r="BJ593" s="2">
        <f t="shared" si="509"/>
        <v>34</v>
      </c>
      <c r="BK593" s="2" t="str">
        <f>IF(BF593="","",VLOOKUP(BC593,segéd!O:P,2,FALSE))</f>
        <v/>
      </c>
      <c r="BL593" s="2">
        <f>IF(BG593="","",VLOOKUP(BC593,segéd!T:U,2,FALSE))</f>
        <v>34</v>
      </c>
      <c r="BM593" s="2"/>
      <c r="BN593" s="2"/>
      <c r="BO593" s="2"/>
      <c r="BP593" s="2"/>
      <c r="BQ593" s="2"/>
      <c r="BR593" s="2"/>
      <c r="BS593" s="2"/>
      <c r="BT593" s="2"/>
      <c r="BU593" s="2"/>
      <c r="CA593" s="2"/>
      <c r="CD593" s="2"/>
      <c r="CE593" s="2"/>
      <c r="CF593" s="19"/>
      <c r="CG593" s="2"/>
      <c r="CP593" s="2"/>
      <c r="CQ593" s="2"/>
      <c r="CR593" s="2"/>
      <c r="CS593" s="2"/>
      <c r="CU593" s="2"/>
      <c r="CV593" s="2"/>
      <c r="DA593" s="19"/>
      <c r="DB593" s="2">
        <v>34</v>
      </c>
    </row>
    <row r="594" spans="1:106" x14ac:dyDescent="0.3">
      <c r="A594" t="str">
        <f t="shared" si="459"/>
        <v>3211</v>
      </c>
      <c r="B594" t="str">
        <f t="shared" si="460"/>
        <v xml:space="preserve">Nemzetközi gazdaságtan (otthonról web) </v>
      </c>
      <c r="C594" t="str">
        <f t="shared" si="461"/>
        <v>otthon3211</v>
      </c>
      <c r="D594" t="str">
        <f t="shared" si="462"/>
        <v>Nemzetközi gazdaságtan (otthonról web) 3</v>
      </c>
      <c r="E594" t="str">
        <f t="shared" si="463"/>
        <v>Buda Lorina3211</v>
      </c>
      <c r="F594" s="24" t="str">
        <f t="shared" si="464"/>
        <v>Nemzetközi gazdaságtan (Tb. otthon, otthonról web)</v>
      </c>
      <c r="G594" t="str">
        <f t="shared" si="465"/>
        <v/>
      </c>
      <c r="H594" t="str">
        <f t="shared" si="466"/>
        <v/>
      </c>
      <c r="I594" t="str">
        <f t="shared" si="467"/>
        <v/>
      </c>
      <c r="J594" t="str">
        <f t="shared" si="468"/>
        <v/>
      </c>
      <c r="K594" t="str">
        <f t="shared" si="469"/>
        <v/>
      </c>
      <c r="L594" t="str">
        <f t="shared" si="470"/>
        <v/>
      </c>
      <c r="M594" t="str">
        <f t="shared" si="471"/>
        <v/>
      </c>
      <c r="N594" t="str">
        <f t="shared" si="472"/>
        <v/>
      </c>
      <c r="O594" t="str">
        <f t="shared" si="473"/>
        <v/>
      </c>
      <c r="P594" t="str">
        <f t="shared" si="474"/>
        <v/>
      </c>
      <c r="Q594" t="str">
        <f t="shared" si="475"/>
        <v/>
      </c>
      <c r="R594" t="str">
        <f t="shared" si="476"/>
        <v/>
      </c>
      <c r="S594" t="str">
        <f t="shared" si="477"/>
        <v/>
      </c>
      <c r="T594" t="str">
        <f t="shared" si="478"/>
        <v/>
      </c>
      <c r="U594" t="str">
        <f t="shared" si="479"/>
        <v/>
      </c>
      <c r="V594" t="str">
        <f t="shared" si="480"/>
        <v/>
      </c>
      <c r="W594" t="str">
        <f t="shared" si="481"/>
        <v/>
      </c>
      <c r="X594" t="str">
        <f t="shared" si="482"/>
        <v/>
      </c>
      <c r="Y594" t="str">
        <f t="shared" si="483"/>
        <v>Nemzetközi gazdaságtan (, otthonról web)</v>
      </c>
      <c r="Z594" t="str">
        <f t="shared" si="484"/>
        <v/>
      </c>
      <c r="AA594" t="str">
        <f t="shared" si="485"/>
        <v/>
      </c>
      <c r="AB594" t="str">
        <f t="shared" si="486"/>
        <v/>
      </c>
      <c r="AC594" t="str">
        <f t="shared" si="487"/>
        <v/>
      </c>
      <c r="AD594" t="str">
        <f t="shared" si="488"/>
        <v>3211</v>
      </c>
      <c r="AE594" t="str">
        <f t="shared" si="489"/>
        <v/>
      </c>
      <c r="AF594" t="str">
        <f t="shared" si="490"/>
        <v/>
      </c>
      <c r="AG594" t="str">
        <f t="shared" si="491"/>
        <v/>
      </c>
      <c r="AH594" t="str">
        <f t="shared" si="492"/>
        <v/>
      </c>
      <c r="AI594" t="str">
        <f t="shared" si="493"/>
        <v/>
      </c>
      <c r="AJ594" t="str">
        <f t="shared" si="494"/>
        <v/>
      </c>
      <c r="AK594" t="str">
        <f t="shared" si="495"/>
        <v/>
      </c>
      <c r="AL594" t="str">
        <f t="shared" si="496"/>
        <v/>
      </c>
      <c r="AM594" t="str">
        <f t="shared" si="497"/>
        <v/>
      </c>
      <c r="AN594" t="str">
        <f t="shared" si="498"/>
        <v/>
      </c>
      <c r="AO594" t="str">
        <f t="shared" si="499"/>
        <v/>
      </c>
      <c r="AP594" t="str">
        <f t="shared" si="500"/>
        <v/>
      </c>
      <c r="AQ594" t="str">
        <f t="shared" si="501"/>
        <v/>
      </c>
      <c r="AR594" t="str">
        <f t="shared" si="502"/>
        <v/>
      </c>
      <c r="AS594" t="str">
        <f t="shared" si="503"/>
        <v/>
      </c>
      <c r="AT594" t="str">
        <f t="shared" si="504"/>
        <v/>
      </c>
      <c r="AU594" t="str">
        <f t="shared" si="505"/>
        <v/>
      </c>
      <c r="AV594" t="str">
        <f t="shared" si="506"/>
        <v/>
      </c>
      <c r="AW594" t="str">
        <f t="shared" si="507"/>
        <v/>
      </c>
      <c r="AX594" t="str">
        <f t="shared" si="508"/>
        <v>Nemzetközi gazdaságtan (otthon, otthonról web)</v>
      </c>
      <c r="AY594" s="2">
        <v>321</v>
      </c>
      <c r="AZ594" s="2">
        <v>1</v>
      </c>
      <c r="BA594" s="18">
        <f>VLOOKUP(AY594,segéd!$F$9:$G$38,2,FALSE)</f>
        <v>46102</v>
      </c>
      <c r="BB594" s="2" t="str">
        <f>VLOOKUP(AZ594,segéd!$F$1:$G$7,2,FALSE)</f>
        <v>8.00-9.30</v>
      </c>
      <c r="BC594" t="s">
        <v>130</v>
      </c>
      <c r="BD594" t="s">
        <v>264</v>
      </c>
      <c r="BE594" t="s">
        <v>177</v>
      </c>
      <c r="BG594" s="2" t="s">
        <v>484</v>
      </c>
      <c r="BH594" s="2" t="s">
        <v>485</v>
      </c>
      <c r="BI594" s="30" t="s">
        <v>1981</v>
      </c>
      <c r="BJ594" s="2">
        <f t="shared" si="509"/>
        <v>3</v>
      </c>
      <c r="BK594" s="2" t="str">
        <f>IF(BF594="","",VLOOKUP(BC594,segéd!O:P,2,FALSE))</f>
        <v/>
      </c>
      <c r="BL594" s="2">
        <f>IF(BG594="","",VLOOKUP(BC594,segéd!T:U,2,FALSE))</f>
        <v>3</v>
      </c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H594" s="2"/>
      <c r="CI594" s="2">
        <v>3</v>
      </c>
      <c r="CJ594" s="2"/>
      <c r="CK594" s="2"/>
      <c r="CL594" s="2"/>
      <c r="CM594" s="2"/>
      <c r="CN594" s="2"/>
      <c r="CO594" s="2"/>
      <c r="CP594" s="2"/>
      <c r="CR594" s="2"/>
      <c r="CS594" s="2"/>
      <c r="CT594" s="2"/>
      <c r="CU594" s="2"/>
      <c r="CV594" s="2"/>
      <c r="CY594" s="2"/>
    </row>
    <row r="595" spans="1:106" x14ac:dyDescent="0.3">
      <c r="A595" t="str">
        <f t="shared" si="459"/>
        <v>3211</v>
      </c>
      <c r="B595" t="str">
        <f t="shared" si="460"/>
        <v xml:space="preserve">Pénzügyi és számviteli ismeretek (web) </v>
      </c>
      <c r="C595" t="str">
        <f t="shared" si="461"/>
        <v>6013211</v>
      </c>
      <c r="D595" t="str">
        <f t="shared" si="462"/>
        <v>Pénzügyi és számviteli ismeretek (web) 104</v>
      </c>
      <c r="E595" t="str">
        <f t="shared" si="463"/>
        <v>Labossa Ildikó3211</v>
      </c>
      <c r="F595" s="24" t="str">
        <f t="shared" si="464"/>
        <v>Pénzügyi és számviteli ismeretek (Tb. 601, web)</v>
      </c>
      <c r="G595" t="str">
        <f t="shared" si="465"/>
        <v/>
      </c>
      <c r="H595" t="str">
        <f t="shared" si="466"/>
        <v/>
      </c>
      <c r="I595" t="str">
        <f t="shared" si="467"/>
        <v/>
      </c>
      <c r="J595" t="str">
        <f t="shared" si="468"/>
        <v/>
      </c>
      <c r="K595" t="str">
        <f t="shared" si="469"/>
        <v/>
      </c>
      <c r="L595" t="str">
        <f t="shared" si="470"/>
        <v/>
      </c>
      <c r="M595" t="str">
        <f t="shared" si="471"/>
        <v/>
      </c>
      <c r="N595" t="str">
        <f t="shared" si="472"/>
        <v/>
      </c>
      <c r="O595" t="str">
        <f t="shared" si="473"/>
        <v/>
      </c>
      <c r="P595" t="str">
        <f t="shared" si="474"/>
        <v/>
      </c>
      <c r="Q595" t="str">
        <f t="shared" si="475"/>
        <v/>
      </c>
      <c r="R595" t="str">
        <f t="shared" si="476"/>
        <v/>
      </c>
      <c r="S595" t="str">
        <f t="shared" si="477"/>
        <v/>
      </c>
      <c r="T595" t="str">
        <f t="shared" si="478"/>
        <v/>
      </c>
      <c r="U595" t="str">
        <f t="shared" si="479"/>
        <v/>
      </c>
      <c r="V595" t="str">
        <f t="shared" si="480"/>
        <v/>
      </c>
      <c r="W595" t="str">
        <f t="shared" si="481"/>
        <v/>
      </c>
      <c r="X595" t="str">
        <f t="shared" si="482"/>
        <v/>
      </c>
      <c r="Y595" t="str">
        <f t="shared" si="483"/>
        <v>Pénzügyi és számviteli ismeretek (, web)</v>
      </c>
      <c r="Z595" t="str">
        <f t="shared" si="484"/>
        <v/>
      </c>
      <c r="AA595" t="str">
        <f t="shared" si="485"/>
        <v/>
      </c>
      <c r="AB595" t="str">
        <f t="shared" si="486"/>
        <v/>
      </c>
      <c r="AC595" t="str">
        <f t="shared" si="487"/>
        <v/>
      </c>
      <c r="AD595" t="str">
        <f t="shared" si="488"/>
        <v/>
      </c>
      <c r="AE595" t="str">
        <f t="shared" si="489"/>
        <v/>
      </c>
      <c r="AF595" t="str">
        <f t="shared" si="490"/>
        <v/>
      </c>
      <c r="AG595" t="str">
        <f t="shared" si="491"/>
        <v/>
      </c>
      <c r="AH595" t="str">
        <f t="shared" si="492"/>
        <v/>
      </c>
      <c r="AI595" t="str">
        <f t="shared" si="493"/>
        <v/>
      </c>
      <c r="AJ595" t="str">
        <f t="shared" si="494"/>
        <v/>
      </c>
      <c r="AK595" t="str">
        <f t="shared" si="495"/>
        <v>3211</v>
      </c>
      <c r="AL595" t="str">
        <f t="shared" si="496"/>
        <v>3211</v>
      </c>
      <c r="AM595" t="str">
        <f t="shared" si="497"/>
        <v/>
      </c>
      <c r="AN595" t="str">
        <f t="shared" si="498"/>
        <v/>
      </c>
      <c r="AO595" t="str">
        <f t="shared" si="499"/>
        <v/>
      </c>
      <c r="AP595" t="str">
        <f t="shared" si="500"/>
        <v/>
      </c>
      <c r="AQ595" t="str">
        <f t="shared" si="501"/>
        <v/>
      </c>
      <c r="AR595" t="str">
        <f t="shared" si="502"/>
        <v/>
      </c>
      <c r="AS595" t="str">
        <f t="shared" si="503"/>
        <v/>
      </c>
      <c r="AT595" t="str">
        <f t="shared" si="504"/>
        <v/>
      </c>
      <c r="AU595" t="str">
        <f t="shared" si="505"/>
        <v/>
      </c>
      <c r="AV595" t="str">
        <f t="shared" si="506"/>
        <v/>
      </c>
      <c r="AW595" t="str">
        <f t="shared" si="507"/>
        <v/>
      </c>
      <c r="AX595" t="str">
        <f t="shared" si="508"/>
        <v>Pénzügyi és számviteli ismeretek (601, web)</v>
      </c>
      <c r="AY595" s="2">
        <v>321</v>
      </c>
      <c r="AZ595" s="2">
        <v>1</v>
      </c>
      <c r="BA595" s="18">
        <f>VLOOKUP(AY595,segéd!$F$9:$G$38,2,FALSE)</f>
        <v>46102</v>
      </c>
      <c r="BB595" s="2" t="str">
        <f>VLOOKUP(AZ595,segéd!$F$1:$G$7,2,FALSE)</f>
        <v>8.00-9.30</v>
      </c>
      <c r="BC595" t="s">
        <v>126</v>
      </c>
      <c r="BD595" s="20" t="s">
        <v>186</v>
      </c>
      <c r="BE595" t="s">
        <v>164</v>
      </c>
      <c r="BG595" s="2">
        <v>601</v>
      </c>
      <c r="BH595" s="2" t="s">
        <v>66</v>
      </c>
      <c r="BI595" s="30" t="s">
        <v>2012</v>
      </c>
      <c r="BJ595" s="2">
        <f t="shared" si="509"/>
        <v>104</v>
      </c>
      <c r="BK595" s="2" t="str">
        <f>IF(BF595="","",VLOOKUP(BC595,segéd!O:P,2,FALSE))</f>
        <v/>
      </c>
      <c r="BL595" s="2">
        <f>IF(BG595="","",VLOOKUP(BC595,segéd!T:U,2,FALSE))</f>
        <v>104</v>
      </c>
      <c r="BM595" s="2"/>
      <c r="BN595" s="2"/>
      <c r="BO595" s="2"/>
      <c r="BP595" s="2"/>
      <c r="BQ595" s="2"/>
      <c r="BR595" s="2"/>
      <c r="BS595" s="2"/>
      <c r="BT595" s="2"/>
      <c r="BU595" s="2"/>
      <c r="BZ595" s="2"/>
      <c r="CA595" s="2"/>
      <c r="CD595" s="2"/>
      <c r="CE595" s="2"/>
      <c r="CF595" s="19"/>
      <c r="CG595" s="2"/>
      <c r="CH595" s="2"/>
      <c r="CI595" s="2"/>
      <c r="CJ595" s="2"/>
      <c r="CP595" s="2">
        <v>52</v>
      </c>
      <c r="CQ595" s="2">
        <v>59</v>
      </c>
      <c r="CR595" s="2"/>
      <c r="CS595" s="2"/>
      <c r="CU595" s="2"/>
      <c r="CV595" s="2"/>
      <c r="DA595" s="19"/>
    </row>
    <row r="596" spans="1:106" x14ac:dyDescent="0.3">
      <c r="A596" t="str">
        <f t="shared" ref="A596:A659" si="510">CONCATENATE(BF596,AY596,AZ596)</f>
        <v>2103211</v>
      </c>
      <c r="B596" t="str">
        <f t="shared" ref="B596:B659" si="511">CONCATENATE(BC596,IF(BH596="","",CONCATENATE(" (",BH596,")"))," ",BK596)</f>
        <v>Strat. men. a marketingben (web) 9</v>
      </c>
      <c r="C596" t="str">
        <f t="shared" si="461"/>
        <v>3211</v>
      </c>
      <c r="D596" t="str">
        <f t="shared" si="462"/>
        <v xml:space="preserve">Strat. men. a marketingben (web) </v>
      </c>
      <c r="E596" t="str">
        <f t="shared" si="463"/>
        <v>Gaál Béla3211</v>
      </c>
      <c r="F596" s="24" t="str">
        <f t="shared" si="464"/>
        <v>Strat. men. a marketingben (Bp. 210, web)</v>
      </c>
      <c r="G596" t="str">
        <f t="shared" si="465"/>
        <v/>
      </c>
      <c r="H596" t="str">
        <f t="shared" si="466"/>
        <v/>
      </c>
      <c r="I596" t="str">
        <f t="shared" si="467"/>
        <v/>
      </c>
      <c r="J596" t="str">
        <f t="shared" si="468"/>
        <v>3211</v>
      </c>
      <c r="K596" t="str">
        <f t="shared" si="469"/>
        <v/>
      </c>
      <c r="L596" t="str">
        <f t="shared" si="470"/>
        <v/>
      </c>
      <c r="M596" t="str">
        <f t="shared" si="471"/>
        <v/>
      </c>
      <c r="N596" t="str">
        <f t="shared" si="472"/>
        <v/>
      </c>
      <c r="O596" t="str">
        <f t="shared" si="473"/>
        <v/>
      </c>
      <c r="P596" t="str">
        <f t="shared" si="474"/>
        <v/>
      </c>
      <c r="Q596" t="str">
        <f t="shared" si="475"/>
        <v/>
      </c>
      <c r="R596" t="str">
        <f t="shared" si="476"/>
        <v/>
      </c>
      <c r="S596" t="str">
        <f t="shared" si="477"/>
        <v/>
      </c>
      <c r="T596" t="str">
        <f t="shared" si="478"/>
        <v/>
      </c>
      <c r="U596" t="str">
        <f t="shared" si="479"/>
        <v/>
      </c>
      <c r="V596" t="str">
        <f t="shared" si="480"/>
        <v/>
      </c>
      <c r="W596" t="str">
        <f t="shared" si="481"/>
        <v/>
      </c>
      <c r="X596" t="str">
        <f t="shared" si="482"/>
        <v/>
      </c>
      <c r="Y596" t="str">
        <f t="shared" si="483"/>
        <v>Strat. men. a marketingben (210, web)</v>
      </c>
      <c r="Z596" t="str">
        <f t="shared" si="484"/>
        <v/>
      </c>
      <c r="AA596" t="str">
        <f t="shared" si="485"/>
        <v/>
      </c>
      <c r="AB596" t="str">
        <f t="shared" si="486"/>
        <v/>
      </c>
      <c r="AC596" t="str">
        <f t="shared" si="487"/>
        <v/>
      </c>
      <c r="AD596" t="str">
        <f t="shared" si="488"/>
        <v/>
      </c>
      <c r="AE596" t="str">
        <f t="shared" si="489"/>
        <v/>
      </c>
      <c r="AF596" t="str">
        <f t="shared" si="490"/>
        <v/>
      </c>
      <c r="AG596" t="str">
        <f t="shared" si="491"/>
        <v/>
      </c>
      <c r="AH596" t="str">
        <f t="shared" si="492"/>
        <v/>
      </c>
      <c r="AI596" t="str">
        <f t="shared" si="493"/>
        <v/>
      </c>
      <c r="AJ596" t="str">
        <f t="shared" si="494"/>
        <v/>
      </c>
      <c r="AK596" t="str">
        <f t="shared" si="495"/>
        <v/>
      </c>
      <c r="AL596" t="str">
        <f t="shared" si="496"/>
        <v/>
      </c>
      <c r="AM596" t="str">
        <f t="shared" si="497"/>
        <v/>
      </c>
      <c r="AN596" t="str">
        <f t="shared" si="498"/>
        <v/>
      </c>
      <c r="AO596" t="str">
        <f t="shared" si="499"/>
        <v/>
      </c>
      <c r="AP596" t="str">
        <f t="shared" si="500"/>
        <v/>
      </c>
      <c r="AQ596" t="str">
        <f t="shared" si="501"/>
        <v/>
      </c>
      <c r="AR596" t="str">
        <f t="shared" si="502"/>
        <v/>
      </c>
      <c r="AS596" t="str">
        <f t="shared" si="503"/>
        <v/>
      </c>
      <c r="AT596" t="str">
        <f t="shared" si="504"/>
        <v/>
      </c>
      <c r="AU596" t="str">
        <f t="shared" si="505"/>
        <v/>
      </c>
      <c r="AV596" t="str">
        <f t="shared" si="506"/>
        <v/>
      </c>
      <c r="AW596" t="str">
        <f t="shared" si="507"/>
        <v/>
      </c>
      <c r="AX596" t="str">
        <f t="shared" si="508"/>
        <v>Strat. men. a marketingben (, web)</v>
      </c>
      <c r="AY596" s="2">
        <v>321</v>
      </c>
      <c r="AZ596" s="2">
        <v>1</v>
      </c>
      <c r="BA596" s="18">
        <f>VLOOKUP(AY596,segéd!$F$9:$G$38,2,FALSE)</f>
        <v>46102</v>
      </c>
      <c r="BB596" s="2" t="str">
        <f>VLOOKUP(AZ596,segéd!$F$1:$G$7,2,FALSE)</f>
        <v>8.00-9.30</v>
      </c>
      <c r="BC596" t="s">
        <v>70</v>
      </c>
      <c r="BD596" t="s">
        <v>24</v>
      </c>
      <c r="BE596" t="s">
        <v>175</v>
      </c>
      <c r="BF596" s="19">
        <v>210</v>
      </c>
      <c r="BH596" s="2" t="s">
        <v>66</v>
      </c>
      <c r="BI596" s="30" t="s">
        <v>2008</v>
      </c>
      <c r="BJ596" s="2">
        <f t="shared" si="509"/>
        <v>9</v>
      </c>
      <c r="BK596" s="2">
        <f>IF(BF596="","",VLOOKUP(BC596,segéd!O:P,2,FALSE))</f>
        <v>9</v>
      </c>
      <c r="BL596" s="2" t="str">
        <f>IF(BG596="","",VLOOKUP(BC596,segéd!T:U,2,FALSE))</f>
        <v/>
      </c>
      <c r="BP596" s="19">
        <v>11</v>
      </c>
      <c r="BY596" s="2"/>
      <c r="CH596" s="2"/>
      <c r="CP596" s="2"/>
    </row>
    <row r="597" spans="1:106" x14ac:dyDescent="0.3">
      <c r="A597" t="str">
        <f t="shared" si="510"/>
        <v>2023211</v>
      </c>
      <c r="B597" t="str">
        <f t="shared" si="511"/>
        <v>Termékfejlesztés, termékpolitika (Bp.-ről web) 20</v>
      </c>
      <c r="C597" t="str">
        <f t="shared" si="461"/>
        <v>4033211</v>
      </c>
      <c r="D597" t="str">
        <f t="shared" si="462"/>
        <v>Termékfejlesztés, termékpolitika (Bp.-ről web) 16</v>
      </c>
      <c r="E597" t="str">
        <f t="shared" si="463"/>
        <v>Deés Szilvia3211</v>
      </c>
      <c r="F597" s="24" t="str">
        <f t="shared" si="464"/>
        <v>Termékfejlesztés, termékpolitika (Bp. 202, Bp.-ről web)</v>
      </c>
      <c r="G597" t="str">
        <f t="shared" si="465"/>
        <v/>
      </c>
      <c r="H597" t="str">
        <f t="shared" si="466"/>
        <v/>
      </c>
      <c r="I597" t="str">
        <f t="shared" si="467"/>
        <v/>
      </c>
      <c r="J597" t="str">
        <f t="shared" si="468"/>
        <v/>
      </c>
      <c r="K597" t="str">
        <f t="shared" si="469"/>
        <v/>
      </c>
      <c r="L597" t="str">
        <f t="shared" si="470"/>
        <v/>
      </c>
      <c r="M597" t="str">
        <f t="shared" si="471"/>
        <v/>
      </c>
      <c r="N597" t="str">
        <f t="shared" si="472"/>
        <v/>
      </c>
      <c r="O597" t="str">
        <f t="shared" si="473"/>
        <v/>
      </c>
      <c r="P597" t="str">
        <f t="shared" si="474"/>
        <v>3211</v>
      </c>
      <c r="Q597" t="str">
        <f t="shared" si="475"/>
        <v>3211</v>
      </c>
      <c r="R597" t="str">
        <f t="shared" si="476"/>
        <v>3211</v>
      </c>
      <c r="S597" t="str">
        <f t="shared" si="477"/>
        <v/>
      </c>
      <c r="T597" t="str">
        <f t="shared" si="478"/>
        <v/>
      </c>
      <c r="U597" t="str">
        <f t="shared" si="479"/>
        <v/>
      </c>
      <c r="V597" t="str">
        <f t="shared" si="480"/>
        <v/>
      </c>
      <c r="W597" t="str">
        <f t="shared" si="481"/>
        <v/>
      </c>
      <c r="X597" t="str">
        <f t="shared" si="482"/>
        <v/>
      </c>
      <c r="Y597" t="str">
        <f t="shared" si="483"/>
        <v>Termékfejlesztés, termékpolitika (202, Bp.-ről web)</v>
      </c>
      <c r="Z597" t="str">
        <f t="shared" si="484"/>
        <v/>
      </c>
      <c r="AA597" t="str">
        <f t="shared" si="485"/>
        <v/>
      </c>
      <c r="AB597" t="str">
        <f t="shared" si="486"/>
        <v/>
      </c>
      <c r="AC597" t="str">
        <f t="shared" si="487"/>
        <v/>
      </c>
      <c r="AD597" t="str">
        <f t="shared" si="488"/>
        <v/>
      </c>
      <c r="AE597" t="str">
        <f t="shared" si="489"/>
        <v/>
      </c>
      <c r="AF597" t="str">
        <f t="shared" si="490"/>
        <v/>
      </c>
      <c r="AG597" t="str">
        <f t="shared" si="491"/>
        <v/>
      </c>
      <c r="AH597" t="str">
        <f t="shared" si="492"/>
        <v>3211</v>
      </c>
      <c r="AI597" t="str">
        <f t="shared" si="493"/>
        <v>3211</v>
      </c>
      <c r="AJ597" t="str">
        <f t="shared" si="494"/>
        <v>3211</v>
      </c>
      <c r="AK597" t="str">
        <f t="shared" si="495"/>
        <v/>
      </c>
      <c r="AL597" t="str">
        <f t="shared" si="496"/>
        <v/>
      </c>
      <c r="AM597" t="str">
        <f t="shared" si="497"/>
        <v/>
      </c>
      <c r="AN597" t="str">
        <f t="shared" si="498"/>
        <v/>
      </c>
      <c r="AO597" t="str">
        <f t="shared" si="499"/>
        <v/>
      </c>
      <c r="AP597" t="str">
        <f t="shared" si="500"/>
        <v/>
      </c>
      <c r="AQ597" t="str">
        <f t="shared" si="501"/>
        <v/>
      </c>
      <c r="AR597" t="str">
        <f t="shared" si="502"/>
        <v/>
      </c>
      <c r="AS597" t="str">
        <f t="shared" si="503"/>
        <v/>
      </c>
      <c r="AT597" t="str">
        <f t="shared" si="504"/>
        <v/>
      </c>
      <c r="AU597" t="str">
        <f t="shared" si="505"/>
        <v/>
      </c>
      <c r="AV597" t="str">
        <f t="shared" si="506"/>
        <v/>
      </c>
      <c r="AW597" t="str">
        <f t="shared" si="507"/>
        <v/>
      </c>
      <c r="AX597" t="str">
        <f t="shared" si="508"/>
        <v>Termékfejlesztés, termékpolitika (403, Bp.-ről web)</v>
      </c>
      <c r="AY597" s="2">
        <v>321</v>
      </c>
      <c r="AZ597" s="2">
        <v>1</v>
      </c>
      <c r="BA597" s="18">
        <f>VLOOKUP(AY597,segéd!$F$9:$G$38,2,FALSE)</f>
        <v>46102</v>
      </c>
      <c r="BB597" s="2" t="str">
        <f>VLOOKUP(AZ597,segéd!$F$1:$G$7,2,FALSE)</f>
        <v>8.00-9.30</v>
      </c>
      <c r="BC597" t="s">
        <v>122</v>
      </c>
      <c r="BD597" t="s">
        <v>106</v>
      </c>
      <c r="BE597" t="s">
        <v>167</v>
      </c>
      <c r="BF597" s="19">
        <v>202</v>
      </c>
      <c r="BG597" s="2">
        <v>403</v>
      </c>
      <c r="BH597" s="19" t="s">
        <v>75</v>
      </c>
      <c r="BI597" s="30" t="s">
        <v>1952</v>
      </c>
      <c r="BJ597" s="2">
        <f t="shared" si="509"/>
        <v>36</v>
      </c>
      <c r="BK597" s="2">
        <f>IF(BF597="","",VLOOKUP(BC597,segéd!O:P,2,FALSE))</f>
        <v>20</v>
      </c>
      <c r="BL597" s="2">
        <f>IF(BG597="","",VLOOKUP(BC597,segéd!T:U,2,FALSE))</f>
        <v>16</v>
      </c>
      <c r="BP597" s="2"/>
      <c r="BQ597" s="2"/>
      <c r="BR597" s="2"/>
      <c r="BV597" s="2">
        <v>6</v>
      </c>
      <c r="BW597" s="2">
        <v>13</v>
      </c>
      <c r="BX597" s="2">
        <v>2</v>
      </c>
      <c r="BY597" s="2"/>
      <c r="CB597" s="2"/>
      <c r="CC597" s="2"/>
      <c r="CH597" s="2"/>
      <c r="CI597" s="2"/>
      <c r="CM597" s="2">
        <v>3</v>
      </c>
      <c r="CN597" s="2">
        <v>2</v>
      </c>
      <c r="CO597" s="2">
        <v>4</v>
      </c>
      <c r="CP597" s="2"/>
      <c r="CT597" s="2"/>
      <c r="CU597" s="2"/>
      <c r="CY597" s="2"/>
    </row>
    <row r="598" spans="1:106" x14ac:dyDescent="0.3">
      <c r="A598" t="str">
        <f t="shared" si="510"/>
        <v>2013211</v>
      </c>
      <c r="B598" t="str">
        <f t="shared" si="511"/>
        <v>Vezetés, szervezés (web) 52</v>
      </c>
      <c r="C598" t="str">
        <f t="shared" si="461"/>
        <v>3211</v>
      </c>
      <c r="D598" t="str">
        <f t="shared" si="462"/>
        <v xml:space="preserve">Vezetés, szervezés (web) </v>
      </c>
      <c r="E598" t="str">
        <f t="shared" si="463"/>
        <v>Krupánszki Kornél3211</v>
      </c>
      <c r="F598" s="24" t="str">
        <f t="shared" si="464"/>
        <v>Vezetés, szervezés (Bp. 201, web)</v>
      </c>
      <c r="G598" t="str">
        <f t="shared" si="465"/>
        <v>3211</v>
      </c>
      <c r="H598" t="str">
        <f t="shared" si="466"/>
        <v>3211</v>
      </c>
      <c r="I598" t="str">
        <f t="shared" si="467"/>
        <v>3211</v>
      </c>
      <c r="J598" t="str">
        <f t="shared" si="468"/>
        <v/>
      </c>
      <c r="K598" t="str">
        <f t="shared" si="469"/>
        <v/>
      </c>
      <c r="L598" t="str">
        <f t="shared" si="470"/>
        <v/>
      </c>
      <c r="M598" t="str">
        <f t="shared" si="471"/>
        <v/>
      </c>
      <c r="N598" t="str">
        <f t="shared" si="472"/>
        <v/>
      </c>
      <c r="O598" t="str">
        <f t="shared" si="473"/>
        <v/>
      </c>
      <c r="P598" t="str">
        <f t="shared" si="474"/>
        <v/>
      </c>
      <c r="Q598" t="str">
        <f t="shared" si="475"/>
        <v/>
      </c>
      <c r="R598" t="str">
        <f t="shared" si="476"/>
        <v/>
      </c>
      <c r="S598" t="str">
        <f t="shared" si="477"/>
        <v/>
      </c>
      <c r="T598" t="str">
        <f t="shared" si="478"/>
        <v/>
      </c>
      <c r="U598" t="str">
        <f t="shared" si="479"/>
        <v/>
      </c>
      <c r="V598" t="str">
        <f t="shared" si="480"/>
        <v/>
      </c>
      <c r="W598" t="str">
        <f t="shared" si="481"/>
        <v/>
      </c>
      <c r="X598" t="str">
        <f t="shared" si="482"/>
        <v/>
      </c>
      <c r="Y598" t="str">
        <f t="shared" si="483"/>
        <v>Vezetés, szervezés (201, web)</v>
      </c>
      <c r="Z598" t="str">
        <f t="shared" si="484"/>
        <v/>
      </c>
      <c r="AA598" t="str">
        <f t="shared" si="485"/>
        <v/>
      </c>
      <c r="AB598" t="str">
        <f t="shared" si="486"/>
        <v/>
      </c>
      <c r="AC598" t="str">
        <f t="shared" si="487"/>
        <v/>
      </c>
      <c r="AD598" t="str">
        <f t="shared" si="488"/>
        <v/>
      </c>
      <c r="AE598" t="str">
        <f t="shared" si="489"/>
        <v/>
      </c>
      <c r="AF598" t="str">
        <f t="shared" si="490"/>
        <v/>
      </c>
      <c r="AG598" t="str">
        <f t="shared" si="491"/>
        <v/>
      </c>
      <c r="AH598" t="str">
        <f t="shared" si="492"/>
        <v/>
      </c>
      <c r="AI598" t="str">
        <f t="shared" si="493"/>
        <v/>
      </c>
      <c r="AJ598" t="str">
        <f t="shared" si="494"/>
        <v/>
      </c>
      <c r="AK598" t="str">
        <f t="shared" si="495"/>
        <v/>
      </c>
      <c r="AL598" t="str">
        <f t="shared" si="496"/>
        <v/>
      </c>
      <c r="AM598" t="str">
        <f t="shared" si="497"/>
        <v/>
      </c>
      <c r="AN598" t="str">
        <f t="shared" si="498"/>
        <v/>
      </c>
      <c r="AO598" t="str">
        <f t="shared" si="499"/>
        <v/>
      </c>
      <c r="AP598" t="str">
        <f t="shared" si="500"/>
        <v/>
      </c>
      <c r="AQ598" t="str">
        <f t="shared" si="501"/>
        <v/>
      </c>
      <c r="AR598" t="str">
        <f t="shared" si="502"/>
        <v/>
      </c>
      <c r="AS598" t="str">
        <f t="shared" si="503"/>
        <v/>
      </c>
      <c r="AT598" t="str">
        <f t="shared" si="504"/>
        <v/>
      </c>
      <c r="AU598" t="str">
        <f t="shared" si="505"/>
        <v/>
      </c>
      <c r="AV598" t="str">
        <f t="shared" si="506"/>
        <v/>
      </c>
      <c r="AW598" t="str">
        <f t="shared" si="507"/>
        <v/>
      </c>
      <c r="AX598" t="str">
        <f t="shared" si="508"/>
        <v>Vezetés, szervezés (, web)</v>
      </c>
      <c r="AY598" s="2">
        <v>321</v>
      </c>
      <c r="AZ598" s="2">
        <v>1</v>
      </c>
      <c r="BA598" s="18">
        <f>VLOOKUP(AY598,segéd!$F$9:$G$38,2,FALSE)</f>
        <v>46102</v>
      </c>
      <c r="BB598" s="2" t="str">
        <f>VLOOKUP(AZ598,segéd!$F$1:$G$7,2,FALSE)</f>
        <v>8.00-9.30</v>
      </c>
      <c r="BC598" t="s">
        <v>65</v>
      </c>
      <c r="BD598" s="20" t="s">
        <v>428</v>
      </c>
      <c r="BE598" t="s">
        <v>388</v>
      </c>
      <c r="BF598" s="19">
        <v>201</v>
      </c>
      <c r="BH598" s="2" t="s">
        <v>66</v>
      </c>
      <c r="BI598" s="30" t="s">
        <v>1990</v>
      </c>
      <c r="BJ598" s="2">
        <f t="shared" si="509"/>
        <v>52</v>
      </c>
      <c r="BK598" s="2">
        <f>IF(BF598="","",VLOOKUP(BC598,segéd!O:P,2,FALSE))</f>
        <v>52</v>
      </c>
      <c r="BL598" s="2" t="str">
        <f>IF(BG598="","",VLOOKUP(BC598,segéd!T:U,2,FALSE))</f>
        <v/>
      </c>
      <c r="BM598" s="2">
        <v>62</v>
      </c>
      <c r="BN598" s="2">
        <v>14</v>
      </c>
      <c r="BO598" s="2">
        <v>13</v>
      </c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H598" s="2"/>
      <c r="CI598" s="2"/>
      <c r="CJ598" s="2"/>
      <c r="CK598" s="2"/>
      <c r="CL598" s="2"/>
      <c r="CM598" s="2"/>
      <c r="CN598" s="2"/>
      <c r="CO598" s="2"/>
      <c r="CP598" s="2"/>
      <c r="CR598" s="2"/>
      <c r="CS598" s="2"/>
      <c r="CT598" s="2"/>
      <c r="CU598" s="2"/>
      <c r="CV598" s="2"/>
      <c r="CY598" s="2"/>
    </row>
    <row r="599" spans="1:106" x14ac:dyDescent="0.3">
      <c r="A599" t="str">
        <f t="shared" si="510"/>
        <v>3212</v>
      </c>
      <c r="B599" t="str">
        <f t="shared" si="511"/>
        <v xml:space="preserve">Az elektrotechnika alapjai (web) </v>
      </c>
      <c r="C599" t="str">
        <f t="shared" si="461"/>
        <v>63212</v>
      </c>
      <c r="D599" t="str">
        <f t="shared" si="462"/>
        <v>Az elektrotechnika alapjai (web) 4</v>
      </c>
      <c r="E599" t="str">
        <f t="shared" si="463"/>
        <v>Varga István3212</v>
      </c>
      <c r="F599" s="24" t="str">
        <f t="shared" si="464"/>
        <v>Az elektrotechnika alapjai (Tb. 6, web)</v>
      </c>
      <c r="G599" t="str">
        <f t="shared" si="465"/>
        <v/>
      </c>
      <c r="H599" t="str">
        <f t="shared" si="466"/>
        <v/>
      </c>
      <c r="I599" t="str">
        <f t="shared" si="467"/>
        <v/>
      </c>
      <c r="J599" t="str">
        <f t="shared" si="468"/>
        <v/>
      </c>
      <c r="K599" t="str">
        <f t="shared" si="469"/>
        <v/>
      </c>
      <c r="L599" t="str">
        <f t="shared" si="470"/>
        <v/>
      </c>
      <c r="M599" t="str">
        <f t="shared" si="471"/>
        <v/>
      </c>
      <c r="N599" t="str">
        <f t="shared" si="472"/>
        <v/>
      </c>
      <c r="O599" t="str">
        <f t="shared" si="473"/>
        <v/>
      </c>
      <c r="P599" t="str">
        <f t="shared" si="474"/>
        <v/>
      </c>
      <c r="Q599" t="str">
        <f t="shared" si="475"/>
        <v/>
      </c>
      <c r="R599" t="str">
        <f t="shared" si="476"/>
        <v/>
      </c>
      <c r="S599" t="str">
        <f t="shared" si="477"/>
        <v/>
      </c>
      <c r="T599" t="str">
        <f t="shared" si="478"/>
        <v/>
      </c>
      <c r="U599" t="str">
        <f t="shared" si="479"/>
        <v/>
      </c>
      <c r="V599" t="str">
        <f t="shared" si="480"/>
        <v/>
      </c>
      <c r="W599" t="str">
        <f t="shared" si="481"/>
        <v/>
      </c>
      <c r="X599" t="str">
        <f t="shared" si="482"/>
        <v/>
      </c>
      <c r="Y599" t="str">
        <f t="shared" si="483"/>
        <v>Az elektrotechnika alapjai (, web)</v>
      </c>
      <c r="Z599" t="str">
        <f t="shared" si="484"/>
        <v/>
      </c>
      <c r="AA599" t="str">
        <f t="shared" si="485"/>
        <v>3212</v>
      </c>
      <c r="AB599" t="str">
        <f t="shared" si="486"/>
        <v/>
      </c>
      <c r="AC599" t="str">
        <f t="shared" si="487"/>
        <v/>
      </c>
      <c r="AD599" t="str">
        <f t="shared" si="488"/>
        <v/>
      </c>
      <c r="AE599" t="str">
        <f t="shared" si="489"/>
        <v/>
      </c>
      <c r="AF599" t="str">
        <f t="shared" si="490"/>
        <v/>
      </c>
      <c r="AG599" t="str">
        <f t="shared" si="491"/>
        <v/>
      </c>
      <c r="AH599" t="str">
        <f t="shared" si="492"/>
        <v/>
      </c>
      <c r="AI599" t="str">
        <f t="shared" si="493"/>
        <v/>
      </c>
      <c r="AJ599" t="str">
        <f t="shared" si="494"/>
        <v/>
      </c>
      <c r="AK599" t="str">
        <f t="shared" si="495"/>
        <v/>
      </c>
      <c r="AL599" t="str">
        <f t="shared" si="496"/>
        <v/>
      </c>
      <c r="AM599" t="str">
        <f t="shared" si="497"/>
        <v/>
      </c>
      <c r="AN599" t="str">
        <f t="shared" si="498"/>
        <v/>
      </c>
      <c r="AO599" t="str">
        <f t="shared" si="499"/>
        <v/>
      </c>
      <c r="AP599" t="str">
        <f t="shared" si="500"/>
        <v/>
      </c>
      <c r="AQ599" t="str">
        <f t="shared" si="501"/>
        <v/>
      </c>
      <c r="AR599" t="str">
        <f t="shared" si="502"/>
        <v/>
      </c>
      <c r="AS599" t="str">
        <f t="shared" si="503"/>
        <v/>
      </c>
      <c r="AT599" t="str">
        <f t="shared" si="504"/>
        <v/>
      </c>
      <c r="AU599" t="str">
        <f t="shared" si="505"/>
        <v/>
      </c>
      <c r="AV599" t="str">
        <f t="shared" si="506"/>
        <v/>
      </c>
      <c r="AW599" t="str">
        <f t="shared" si="507"/>
        <v/>
      </c>
      <c r="AX599" t="str">
        <f t="shared" si="508"/>
        <v>Az elektrotechnika alapjai (6, web)</v>
      </c>
      <c r="AY599" s="2">
        <v>321</v>
      </c>
      <c r="AZ599" s="2">
        <v>2</v>
      </c>
      <c r="BA599" s="18">
        <f>VLOOKUP(AY599,segéd!$F$9:$G$38,2,FALSE)</f>
        <v>46102</v>
      </c>
      <c r="BB599" s="2" t="str">
        <f>VLOOKUP(AZ599,segéd!$F$1:$G$7,2,FALSE)</f>
        <v>9.45-11.15</v>
      </c>
      <c r="BC599" t="s">
        <v>129</v>
      </c>
      <c r="BD599" s="20" t="s">
        <v>219</v>
      </c>
      <c r="BE599" t="s">
        <v>88</v>
      </c>
      <c r="BG599" s="2">
        <v>6</v>
      </c>
      <c r="BH599" s="2" t="s">
        <v>66</v>
      </c>
      <c r="BI599" s="30" t="s">
        <v>1919</v>
      </c>
      <c r="BJ599" s="2">
        <f t="shared" si="509"/>
        <v>4</v>
      </c>
      <c r="BK599" s="2" t="str">
        <f>IF(BF599="","",VLOOKUP(BC599,segéd!O:P,2,FALSE))</f>
        <v/>
      </c>
      <c r="BL599" s="2">
        <f>IF(BG599="","",VLOOKUP(BC599,segéd!T:U,2,FALSE))</f>
        <v>4</v>
      </c>
      <c r="BM599" s="2"/>
      <c r="BN599" s="2"/>
      <c r="BO599" s="2"/>
      <c r="BP599" s="2"/>
      <c r="BQ599" s="2"/>
      <c r="BR599" s="2"/>
      <c r="BS599" s="2"/>
      <c r="BT599" s="2"/>
      <c r="BU599" s="2"/>
      <c r="BZ599" s="2"/>
      <c r="CA599" s="2"/>
      <c r="CD599" s="2"/>
      <c r="CE599" s="2"/>
      <c r="CF599" s="2">
        <v>19</v>
      </c>
      <c r="CG599" s="2"/>
      <c r="CH599" s="2"/>
      <c r="CI599" s="2"/>
      <c r="CJ599" s="2"/>
      <c r="CK599" s="2"/>
      <c r="CP599" s="2"/>
      <c r="CR599" s="2"/>
      <c r="CS599" s="2"/>
      <c r="CU599" s="2"/>
      <c r="CV599" s="2"/>
    </row>
    <row r="600" spans="1:106" x14ac:dyDescent="0.3">
      <c r="A600" t="str">
        <f t="shared" si="510"/>
        <v>3212</v>
      </c>
      <c r="B600" t="str">
        <f t="shared" si="511"/>
        <v xml:space="preserve">Beruh., üzem. jogi ismeretek (web) </v>
      </c>
      <c r="C600" t="str">
        <f t="shared" si="461"/>
        <v>6033212</v>
      </c>
      <c r="D600" t="str">
        <f t="shared" si="462"/>
        <v>Beruh., üzem. jogi ismeretek (web) 7</v>
      </c>
      <c r="E600" t="str">
        <f t="shared" si="463"/>
        <v>Zalahegyi Zoltán3212</v>
      </c>
      <c r="F600" s="24" t="str">
        <f t="shared" si="464"/>
        <v>Beruh., üzem. jogi ismeretek (Tb. 603, web)</v>
      </c>
      <c r="G600" t="str">
        <f t="shared" si="465"/>
        <v/>
      </c>
      <c r="H600" t="str">
        <f t="shared" si="466"/>
        <v/>
      </c>
      <c r="I600" t="str">
        <f t="shared" si="467"/>
        <v/>
      </c>
      <c r="J600" t="str">
        <f t="shared" si="468"/>
        <v/>
      </c>
      <c r="K600" t="str">
        <f t="shared" si="469"/>
        <v/>
      </c>
      <c r="L600" t="str">
        <f t="shared" si="470"/>
        <v/>
      </c>
      <c r="M600" t="str">
        <f t="shared" si="471"/>
        <v/>
      </c>
      <c r="N600" t="str">
        <f t="shared" si="472"/>
        <v/>
      </c>
      <c r="O600" t="str">
        <f t="shared" si="473"/>
        <v/>
      </c>
      <c r="P600" t="str">
        <f t="shared" si="474"/>
        <v/>
      </c>
      <c r="Q600" t="str">
        <f t="shared" si="475"/>
        <v/>
      </c>
      <c r="R600" t="str">
        <f t="shared" si="476"/>
        <v/>
      </c>
      <c r="S600" t="str">
        <f t="shared" si="477"/>
        <v/>
      </c>
      <c r="T600" t="str">
        <f t="shared" si="478"/>
        <v/>
      </c>
      <c r="U600" t="str">
        <f t="shared" si="479"/>
        <v/>
      </c>
      <c r="V600" t="str">
        <f t="shared" si="480"/>
        <v/>
      </c>
      <c r="W600" t="str">
        <f t="shared" si="481"/>
        <v/>
      </c>
      <c r="X600" t="str">
        <f t="shared" si="482"/>
        <v/>
      </c>
      <c r="Y600" t="str">
        <f t="shared" si="483"/>
        <v>Beruh., üzem. jogi ismeretek (, web)</v>
      </c>
      <c r="Z600" t="str">
        <f t="shared" si="484"/>
        <v/>
      </c>
      <c r="AA600" t="str">
        <f t="shared" si="485"/>
        <v/>
      </c>
      <c r="AB600" t="str">
        <f t="shared" si="486"/>
        <v/>
      </c>
      <c r="AC600" t="str">
        <f t="shared" si="487"/>
        <v/>
      </c>
      <c r="AD600" t="str">
        <f t="shared" si="488"/>
        <v/>
      </c>
      <c r="AE600" t="str">
        <f t="shared" si="489"/>
        <v/>
      </c>
      <c r="AF600" t="str">
        <f t="shared" si="490"/>
        <v/>
      </c>
      <c r="AG600" t="str">
        <f t="shared" si="491"/>
        <v/>
      </c>
      <c r="AH600" t="str">
        <f t="shared" si="492"/>
        <v/>
      </c>
      <c r="AI600" t="str">
        <f t="shared" si="493"/>
        <v/>
      </c>
      <c r="AJ600" t="str">
        <f t="shared" si="494"/>
        <v/>
      </c>
      <c r="AK600" t="str">
        <f t="shared" si="495"/>
        <v/>
      </c>
      <c r="AL600" t="str">
        <f t="shared" si="496"/>
        <v/>
      </c>
      <c r="AM600" t="str">
        <f t="shared" si="497"/>
        <v/>
      </c>
      <c r="AN600" t="str">
        <f t="shared" si="498"/>
        <v/>
      </c>
      <c r="AO600" t="str">
        <f t="shared" si="499"/>
        <v/>
      </c>
      <c r="AP600" t="str">
        <f t="shared" si="500"/>
        <v/>
      </c>
      <c r="AQ600" t="str">
        <f t="shared" si="501"/>
        <v/>
      </c>
      <c r="AR600" t="str">
        <f t="shared" si="502"/>
        <v/>
      </c>
      <c r="AS600" t="str">
        <f t="shared" si="503"/>
        <v>3212</v>
      </c>
      <c r="AT600" t="str">
        <f t="shared" si="504"/>
        <v/>
      </c>
      <c r="AU600" t="str">
        <f t="shared" si="505"/>
        <v/>
      </c>
      <c r="AV600" t="str">
        <f t="shared" si="506"/>
        <v/>
      </c>
      <c r="AW600" t="str">
        <f t="shared" si="507"/>
        <v/>
      </c>
      <c r="AX600" t="str">
        <f t="shared" si="508"/>
        <v>Beruh., üzem. jogi ismeretek (603, web)</v>
      </c>
      <c r="AY600" s="2">
        <v>321</v>
      </c>
      <c r="AZ600" s="2">
        <v>2</v>
      </c>
      <c r="BA600" s="18">
        <f>VLOOKUP(AY600,segéd!$F$9:$G$38,2,FALSE)</f>
        <v>46102</v>
      </c>
      <c r="BB600" s="2" t="str">
        <f>VLOOKUP(AZ600,segéd!$F$1:$G$7,2,FALSE)</f>
        <v>9.45-11.15</v>
      </c>
      <c r="BC600" t="s">
        <v>400</v>
      </c>
      <c r="BD600" t="s">
        <v>313</v>
      </c>
      <c r="BE600" t="s">
        <v>164</v>
      </c>
      <c r="BG600" s="2">
        <v>603</v>
      </c>
      <c r="BH600" s="2" t="s">
        <v>66</v>
      </c>
      <c r="BI600" s="30" t="s">
        <v>2024</v>
      </c>
      <c r="BJ600" s="2">
        <f t="shared" si="509"/>
        <v>7</v>
      </c>
      <c r="BK600" s="2" t="str">
        <f>IF(BF600="","",VLOOKUP(BC600,segéd!O:P,2,FALSE))</f>
        <v/>
      </c>
      <c r="BL600" s="2">
        <f>IF(BG600="","",VLOOKUP(BC600,segéd!T:U,2,FALSE))</f>
        <v>7</v>
      </c>
      <c r="CH600" s="2"/>
      <c r="CI600" s="2"/>
      <c r="CP600" s="2"/>
      <c r="CX600" s="2">
        <v>8</v>
      </c>
    </row>
    <row r="601" spans="1:106" x14ac:dyDescent="0.3">
      <c r="A601" t="str">
        <f t="shared" si="510"/>
        <v>2053212</v>
      </c>
      <c r="B601" t="str">
        <f t="shared" si="511"/>
        <v>Bev. az ellátási láncok men. (otthonról web) 4</v>
      </c>
      <c r="C601" t="str">
        <f t="shared" si="461"/>
        <v>3212</v>
      </c>
      <c r="D601" t="str">
        <f t="shared" si="462"/>
        <v xml:space="preserve">Bev. az ellátási láncok men. (otthonról web) </v>
      </c>
      <c r="E601" t="str">
        <f t="shared" si="463"/>
        <v>Lakatos Péter3212</v>
      </c>
      <c r="F601" s="24" t="str">
        <f t="shared" si="464"/>
        <v>Bev. az ellátási láncok men. (Bp. 205, otthonról web)</v>
      </c>
      <c r="G601" t="str">
        <f t="shared" si="465"/>
        <v/>
      </c>
      <c r="H601" t="str">
        <f t="shared" si="466"/>
        <v/>
      </c>
      <c r="I601" t="str">
        <f t="shared" si="467"/>
        <v/>
      </c>
      <c r="J601" t="str">
        <f t="shared" si="468"/>
        <v/>
      </c>
      <c r="K601" t="str">
        <f t="shared" si="469"/>
        <v>3212</v>
      </c>
      <c r="L601" t="str">
        <f t="shared" si="470"/>
        <v/>
      </c>
      <c r="M601" t="str">
        <f t="shared" si="471"/>
        <v/>
      </c>
      <c r="N601" t="str">
        <f t="shared" si="472"/>
        <v/>
      </c>
      <c r="O601" t="str">
        <f t="shared" si="473"/>
        <v/>
      </c>
      <c r="P601" t="str">
        <f t="shared" si="474"/>
        <v/>
      </c>
      <c r="Q601" t="str">
        <f t="shared" si="475"/>
        <v/>
      </c>
      <c r="R601" t="str">
        <f t="shared" si="476"/>
        <v/>
      </c>
      <c r="S601" t="str">
        <f t="shared" si="477"/>
        <v/>
      </c>
      <c r="T601" t="str">
        <f t="shared" si="478"/>
        <v/>
      </c>
      <c r="U601" t="str">
        <f t="shared" si="479"/>
        <v/>
      </c>
      <c r="V601" t="str">
        <f t="shared" si="480"/>
        <v/>
      </c>
      <c r="W601" t="str">
        <f t="shared" si="481"/>
        <v/>
      </c>
      <c r="X601" t="str">
        <f t="shared" si="482"/>
        <v/>
      </c>
      <c r="Y601" t="str">
        <f t="shared" si="483"/>
        <v>Bev. az ellátási láncok men. (205, otthonról web)</v>
      </c>
      <c r="Z601" t="str">
        <f t="shared" si="484"/>
        <v/>
      </c>
      <c r="AA601" t="str">
        <f t="shared" si="485"/>
        <v/>
      </c>
      <c r="AB601" t="str">
        <f t="shared" si="486"/>
        <v/>
      </c>
      <c r="AC601" t="str">
        <f t="shared" si="487"/>
        <v/>
      </c>
      <c r="AD601" t="str">
        <f t="shared" si="488"/>
        <v/>
      </c>
      <c r="AE601" t="str">
        <f t="shared" si="489"/>
        <v/>
      </c>
      <c r="AF601" t="str">
        <f t="shared" si="490"/>
        <v/>
      </c>
      <c r="AG601" t="str">
        <f t="shared" si="491"/>
        <v/>
      </c>
      <c r="AH601" t="str">
        <f t="shared" si="492"/>
        <v/>
      </c>
      <c r="AI601" t="str">
        <f t="shared" si="493"/>
        <v/>
      </c>
      <c r="AJ601" t="str">
        <f t="shared" si="494"/>
        <v/>
      </c>
      <c r="AK601" t="str">
        <f t="shared" si="495"/>
        <v/>
      </c>
      <c r="AL601" t="str">
        <f t="shared" si="496"/>
        <v/>
      </c>
      <c r="AM601" t="str">
        <f t="shared" si="497"/>
        <v/>
      </c>
      <c r="AN601" t="str">
        <f t="shared" si="498"/>
        <v/>
      </c>
      <c r="AO601" t="str">
        <f t="shared" si="499"/>
        <v/>
      </c>
      <c r="AP601" t="str">
        <f t="shared" si="500"/>
        <v/>
      </c>
      <c r="AQ601" t="str">
        <f t="shared" si="501"/>
        <v/>
      </c>
      <c r="AR601" t="str">
        <f t="shared" si="502"/>
        <v/>
      </c>
      <c r="AS601" t="str">
        <f t="shared" si="503"/>
        <v/>
      </c>
      <c r="AT601" t="str">
        <f t="shared" si="504"/>
        <v/>
      </c>
      <c r="AU601" t="str">
        <f t="shared" si="505"/>
        <v/>
      </c>
      <c r="AV601" t="str">
        <f t="shared" si="506"/>
        <v/>
      </c>
      <c r="AW601" t="str">
        <f t="shared" si="507"/>
        <v/>
      </c>
      <c r="AX601" t="str">
        <f t="shared" si="508"/>
        <v>Bev. az ellátási láncok men. (, otthonról web)</v>
      </c>
      <c r="AY601" s="2">
        <v>321</v>
      </c>
      <c r="AZ601" s="2">
        <v>2</v>
      </c>
      <c r="BA601" s="18">
        <f>VLOOKUP(AY601,segéd!$F$9:$G$38,2,FALSE)</f>
        <v>46102</v>
      </c>
      <c r="BB601" s="2" t="str">
        <f>VLOOKUP(AZ601,segéd!$F$1:$G$7,2,FALSE)</f>
        <v>9.45-11.15</v>
      </c>
      <c r="BC601" s="20" t="s">
        <v>457</v>
      </c>
      <c r="BD601" t="s">
        <v>187</v>
      </c>
      <c r="BE601" t="s">
        <v>175</v>
      </c>
      <c r="BF601" s="19">
        <v>205</v>
      </c>
      <c r="BH601" s="19" t="s">
        <v>485</v>
      </c>
      <c r="BI601" s="30" t="s">
        <v>1957</v>
      </c>
      <c r="BJ601" s="2">
        <f t="shared" si="509"/>
        <v>4</v>
      </c>
      <c r="BK601" s="2">
        <f>IF(BF601="","",VLOOKUP(BC601,segéd!O:P,2,FALSE))</f>
        <v>4</v>
      </c>
      <c r="BL601" s="2" t="str">
        <f>IF(BG601="","",VLOOKUP(BC601,segéd!T:U,2,FALSE))</f>
        <v/>
      </c>
      <c r="BQ601" s="2">
        <v>4</v>
      </c>
      <c r="BR601" s="2"/>
      <c r="CH601" s="2"/>
      <c r="CP601" s="2"/>
    </row>
    <row r="602" spans="1:106" x14ac:dyDescent="0.3">
      <c r="A602" t="str">
        <f t="shared" si="510"/>
        <v>3212</v>
      </c>
      <c r="B602" t="str">
        <f t="shared" si="511"/>
        <v xml:space="preserve">Energia és környezet (web) </v>
      </c>
      <c r="C602" t="str">
        <f t="shared" si="461"/>
        <v>Passzív3212</v>
      </c>
      <c r="D602" t="str">
        <f t="shared" si="462"/>
        <v>Energia és környezet (web) 19</v>
      </c>
      <c r="E602" t="str">
        <f t="shared" si="463"/>
        <v>Molnárné Dőry Zsófia3212</v>
      </c>
      <c r="F602" s="24" t="str">
        <f t="shared" si="464"/>
        <v>Energia és környezet (Tb. Passzív, web)</v>
      </c>
      <c r="G602" t="str">
        <f t="shared" si="465"/>
        <v/>
      </c>
      <c r="H602" t="str">
        <f t="shared" si="466"/>
        <v/>
      </c>
      <c r="I602" t="str">
        <f t="shared" si="467"/>
        <v/>
      </c>
      <c r="J602" t="str">
        <f t="shared" si="468"/>
        <v/>
      </c>
      <c r="K602" t="str">
        <f t="shared" si="469"/>
        <v/>
      </c>
      <c r="L602" t="str">
        <f t="shared" si="470"/>
        <v/>
      </c>
      <c r="M602" t="str">
        <f t="shared" si="471"/>
        <v/>
      </c>
      <c r="N602" t="str">
        <f t="shared" si="472"/>
        <v/>
      </c>
      <c r="O602" t="str">
        <f t="shared" si="473"/>
        <v/>
      </c>
      <c r="P602" t="str">
        <f t="shared" si="474"/>
        <v/>
      </c>
      <c r="Q602" t="str">
        <f t="shared" si="475"/>
        <v/>
      </c>
      <c r="R602" t="str">
        <f t="shared" si="476"/>
        <v/>
      </c>
      <c r="S602" t="str">
        <f t="shared" si="477"/>
        <v/>
      </c>
      <c r="T602" t="str">
        <f t="shared" si="478"/>
        <v/>
      </c>
      <c r="U602" t="str">
        <f t="shared" si="479"/>
        <v/>
      </c>
      <c r="V602" t="str">
        <f t="shared" si="480"/>
        <v/>
      </c>
      <c r="W602" t="str">
        <f t="shared" si="481"/>
        <v/>
      </c>
      <c r="X602" t="str">
        <f t="shared" si="482"/>
        <v/>
      </c>
      <c r="Y602" t="str">
        <f t="shared" si="483"/>
        <v>Energia és környezet (, web)</v>
      </c>
      <c r="Z602" t="str">
        <f t="shared" si="484"/>
        <v/>
      </c>
      <c r="AA602" t="str">
        <f t="shared" si="485"/>
        <v/>
      </c>
      <c r="AB602" t="str">
        <f t="shared" si="486"/>
        <v/>
      </c>
      <c r="AC602" t="str">
        <f t="shared" si="487"/>
        <v/>
      </c>
      <c r="AD602" t="str">
        <f t="shared" si="488"/>
        <v/>
      </c>
      <c r="AE602" t="str">
        <f t="shared" si="489"/>
        <v/>
      </c>
      <c r="AF602" t="str">
        <f t="shared" si="490"/>
        <v/>
      </c>
      <c r="AG602" t="str">
        <f t="shared" si="491"/>
        <v/>
      </c>
      <c r="AH602" t="str">
        <f t="shared" si="492"/>
        <v/>
      </c>
      <c r="AI602" t="str">
        <f t="shared" si="493"/>
        <v/>
      </c>
      <c r="AJ602" t="str">
        <f t="shared" si="494"/>
        <v/>
      </c>
      <c r="AK602" t="str">
        <f t="shared" si="495"/>
        <v/>
      </c>
      <c r="AL602" t="str">
        <f t="shared" si="496"/>
        <v/>
      </c>
      <c r="AM602" t="str">
        <f t="shared" si="497"/>
        <v/>
      </c>
      <c r="AN602" t="str">
        <f t="shared" si="498"/>
        <v/>
      </c>
      <c r="AO602" t="str">
        <f t="shared" si="499"/>
        <v/>
      </c>
      <c r="AP602" t="str">
        <f t="shared" si="500"/>
        <v/>
      </c>
      <c r="AQ602" t="str">
        <f t="shared" si="501"/>
        <v/>
      </c>
      <c r="AR602" t="str">
        <f t="shared" si="502"/>
        <v>3212</v>
      </c>
      <c r="AS602" t="str">
        <f t="shared" si="503"/>
        <v/>
      </c>
      <c r="AT602" t="str">
        <f t="shared" si="504"/>
        <v/>
      </c>
      <c r="AU602" t="str">
        <f t="shared" si="505"/>
        <v/>
      </c>
      <c r="AV602" t="str">
        <f t="shared" si="506"/>
        <v/>
      </c>
      <c r="AW602" t="str">
        <f t="shared" si="507"/>
        <v/>
      </c>
      <c r="AX602" t="str">
        <f t="shared" si="508"/>
        <v>Energia és környezet (Passzív, web)</v>
      </c>
      <c r="AY602" s="2">
        <v>321</v>
      </c>
      <c r="AZ602" s="2">
        <v>2</v>
      </c>
      <c r="BA602" s="18">
        <f>VLOOKUP(AY602,segéd!$F$9:$G$38,2,FALSE)</f>
        <v>46102</v>
      </c>
      <c r="BB602" s="2" t="str">
        <f>VLOOKUP(AZ602,segéd!$F$1:$G$7,2,FALSE)</f>
        <v>9.45-11.15</v>
      </c>
      <c r="BC602" t="s">
        <v>84</v>
      </c>
      <c r="BD602" t="s">
        <v>190</v>
      </c>
      <c r="BE602" t="s">
        <v>164</v>
      </c>
      <c r="BG602" s="2" t="s">
        <v>272</v>
      </c>
      <c r="BH602" s="2" t="s">
        <v>66</v>
      </c>
      <c r="BI602" s="30" t="s">
        <v>2017</v>
      </c>
      <c r="BJ602" s="2">
        <f t="shared" si="509"/>
        <v>19</v>
      </c>
      <c r="BK602" s="2" t="str">
        <f>IF(BF602="","",VLOOKUP(BC602,segéd!O:P,2,FALSE))</f>
        <v/>
      </c>
      <c r="BL602" s="2">
        <f>IF(BG602="","",VLOOKUP(BC602,segéd!T:U,2,FALSE))</f>
        <v>19</v>
      </c>
      <c r="BM602" s="2"/>
      <c r="BN602" s="2"/>
      <c r="BO602" s="2"/>
      <c r="BP602" s="2"/>
      <c r="BQ602" s="2"/>
      <c r="BR602" s="2"/>
      <c r="BS602" s="2"/>
      <c r="BT602" s="2"/>
      <c r="BU602" s="2"/>
      <c r="BZ602" s="2"/>
      <c r="CA602" s="2"/>
      <c r="CD602" s="2"/>
      <c r="CE602" s="2"/>
      <c r="CF602" s="19"/>
      <c r="CG602" s="2"/>
      <c r="CH602" s="2"/>
      <c r="CI602" s="2"/>
      <c r="CJ602" s="2"/>
      <c r="CP602" s="2"/>
      <c r="CR602" s="2"/>
      <c r="CS602" s="2"/>
      <c r="CU602" s="2"/>
      <c r="CV602" s="2"/>
      <c r="CW602" s="2">
        <v>16</v>
      </c>
    </row>
    <row r="603" spans="1:106" x14ac:dyDescent="0.3">
      <c r="A603" t="str">
        <f t="shared" si="510"/>
        <v>3212</v>
      </c>
      <c r="B603" t="str">
        <f t="shared" si="511"/>
        <v xml:space="preserve">Gazdasági matematika II. (web) </v>
      </c>
      <c r="C603" t="str">
        <f t="shared" si="461"/>
        <v>2123212</v>
      </c>
      <c r="D603" t="str">
        <f t="shared" si="462"/>
        <v>Gazdasági matematika II. (web) 63</v>
      </c>
      <c r="E603" t="str">
        <f t="shared" si="463"/>
        <v>Kovács Gergely3212</v>
      </c>
      <c r="F603" s="24" t="str">
        <f t="shared" si="464"/>
        <v>Gazdasági matematika II. (Tb. 212, web)</v>
      </c>
      <c r="G603" t="str">
        <f t="shared" si="465"/>
        <v/>
      </c>
      <c r="H603" t="str">
        <f t="shared" si="466"/>
        <v/>
      </c>
      <c r="I603" t="str">
        <f t="shared" si="467"/>
        <v/>
      </c>
      <c r="J603" t="str">
        <f t="shared" si="468"/>
        <v/>
      </c>
      <c r="K603" t="str">
        <f t="shared" si="469"/>
        <v/>
      </c>
      <c r="L603" t="str">
        <f t="shared" si="470"/>
        <v/>
      </c>
      <c r="M603" t="str">
        <f t="shared" si="471"/>
        <v/>
      </c>
      <c r="N603" t="str">
        <f t="shared" si="472"/>
        <v/>
      </c>
      <c r="O603" t="str">
        <f t="shared" si="473"/>
        <v/>
      </c>
      <c r="P603" t="str">
        <f t="shared" si="474"/>
        <v/>
      </c>
      <c r="Q603" t="str">
        <f t="shared" si="475"/>
        <v/>
      </c>
      <c r="R603" t="str">
        <f t="shared" si="476"/>
        <v/>
      </c>
      <c r="S603" t="str">
        <f t="shared" si="477"/>
        <v/>
      </c>
      <c r="T603" t="str">
        <f t="shared" si="478"/>
        <v/>
      </c>
      <c r="U603" t="str">
        <f t="shared" si="479"/>
        <v/>
      </c>
      <c r="V603" t="str">
        <f t="shared" si="480"/>
        <v/>
      </c>
      <c r="W603" t="str">
        <f t="shared" si="481"/>
        <v/>
      </c>
      <c r="X603" t="str">
        <f t="shared" si="482"/>
        <v/>
      </c>
      <c r="Y603" t="str">
        <f t="shared" si="483"/>
        <v>Gazdasági matematika II. (, web)</v>
      </c>
      <c r="Z603" t="str">
        <f t="shared" si="484"/>
        <v>3212</v>
      </c>
      <c r="AA603" t="str">
        <f t="shared" si="485"/>
        <v/>
      </c>
      <c r="AB603" t="str">
        <f t="shared" si="486"/>
        <v/>
      </c>
      <c r="AC603" t="str">
        <f t="shared" si="487"/>
        <v/>
      </c>
      <c r="AD603" t="str">
        <f t="shared" si="488"/>
        <v/>
      </c>
      <c r="AE603" t="str">
        <f t="shared" si="489"/>
        <v/>
      </c>
      <c r="AF603" t="str">
        <f t="shared" si="490"/>
        <v/>
      </c>
      <c r="AG603" t="str">
        <f t="shared" si="491"/>
        <v/>
      </c>
      <c r="AH603" t="str">
        <f t="shared" si="492"/>
        <v/>
      </c>
      <c r="AI603" t="str">
        <f t="shared" si="493"/>
        <v/>
      </c>
      <c r="AJ603" t="str">
        <f t="shared" si="494"/>
        <v/>
      </c>
      <c r="AK603" t="str">
        <f t="shared" si="495"/>
        <v/>
      </c>
      <c r="AL603" t="str">
        <f t="shared" si="496"/>
        <v/>
      </c>
      <c r="AM603" t="str">
        <f t="shared" si="497"/>
        <v/>
      </c>
      <c r="AN603" t="str">
        <f t="shared" si="498"/>
        <v/>
      </c>
      <c r="AO603" t="str">
        <f t="shared" si="499"/>
        <v/>
      </c>
      <c r="AP603" t="str">
        <f t="shared" si="500"/>
        <v/>
      </c>
      <c r="AQ603" t="str">
        <f t="shared" si="501"/>
        <v/>
      </c>
      <c r="AR603" t="str">
        <f t="shared" si="502"/>
        <v/>
      </c>
      <c r="AS603" t="str">
        <f t="shared" si="503"/>
        <v/>
      </c>
      <c r="AT603" t="str">
        <f t="shared" si="504"/>
        <v/>
      </c>
      <c r="AU603" t="str">
        <f t="shared" si="505"/>
        <v/>
      </c>
      <c r="AV603" t="str">
        <f t="shared" si="506"/>
        <v/>
      </c>
      <c r="AW603" t="str">
        <f t="shared" si="507"/>
        <v/>
      </c>
      <c r="AX603" t="str">
        <f t="shared" si="508"/>
        <v>Gazdasági matematika II. (212, web)</v>
      </c>
      <c r="AY603" s="2">
        <v>321</v>
      </c>
      <c r="AZ603" s="2">
        <v>2</v>
      </c>
      <c r="BA603" s="18">
        <f>VLOOKUP(AY603,segéd!$F$9:$G$38,2,FALSE)</f>
        <v>46102</v>
      </c>
      <c r="BB603" s="2" t="str">
        <f>VLOOKUP(AZ603,segéd!$F$1:$G$7,2,FALSE)</f>
        <v>9.45-11.15</v>
      </c>
      <c r="BC603" t="s">
        <v>33</v>
      </c>
      <c r="BD603" t="s">
        <v>8</v>
      </c>
      <c r="BE603" t="s">
        <v>164</v>
      </c>
      <c r="BG603" s="2">
        <v>212</v>
      </c>
      <c r="BH603" s="19" t="s">
        <v>66</v>
      </c>
      <c r="BI603" s="30" t="s">
        <v>2035</v>
      </c>
      <c r="BJ603" s="2">
        <f t="shared" si="509"/>
        <v>63</v>
      </c>
      <c r="BK603" s="2" t="str">
        <f>IF(BF603="","",VLOOKUP(BC603,segéd!O:P,2,FALSE))</f>
        <v/>
      </c>
      <c r="BL603" s="2">
        <f>IF(BG603="","",VLOOKUP(BC603,segéd!T:U,2,FALSE))</f>
        <v>63</v>
      </c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>
        <v>74</v>
      </c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Y603" s="2"/>
    </row>
    <row r="604" spans="1:106" x14ac:dyDescent="0.3">
      <c r="A604" t="str">
        <f t="shared" si="510"/>
        <v>2143212</v>
      </c>
      <c r="B604" t="str">
        <f t="shared" si="511"/>
        <v>Kontrolling (Tb.-ről web) 24</v>
      </c>
      <c r="C604" t="str">
        <f t="shared" si="461"/>
        <v>2173212</v>
      </c>
      <c r="D604" t="str">
        <f t="shared" si="462"/>
        <v>Kontrolling (Tb.-ről web) 24</v>
      </c>
      <c r="E604" t="str">
        <f t="shared" si="463"/>
        <v>Barna Zsolt3212</v>
      </c>
      <c r="F604" s="24" t="str">
        <f t="shared" si="464"/>
        <v>Kontrolling (Tb. 217, Tb.-ről web)</v>
      </c>
      <c r="G604" t="str">
        <f t="shared" si="465"/>
        <v/>
      </c>
      <c r="H604" t="str">
        <f t="shared" si="466"/>
        <v/>
      </c>
      <c r="I604" t="str">
        <f t="shared" si="467"/>
        <v/>
      </c>
      <c r="J604" t="str">
        <f t="shared" si="468"/>
        <v/>
      </c>
      <c r="K604" t="str">
        <f t="shared" si="469"/>
        <v/>
      </c>
      <c r="L604" t="str">
        <f t="shared" si="470"/>
        <v/>
      </c>
      <c r="M604" t="str">
        <f t="shared" si="471"/>
        <v>3212</v>
      </c>
      <c r="N604" t="str">
        <f t="shared" si="472"/>
        <v>3212</v>
      </c>
      <c r="O604" t="str">
        <f t="shared" si="473"/>
        <v>3212</v>
      </c>
      <c r="P604" t="str">
        <f t="shared" si="474"/>
        <v/>
      </c>
      <c r="Q604" t="str">
        <f t="shared" si="475"/>
        <v/>
      </c>
      <c r="R604" t="str">
        <f t="shared" si="476"/>
        <v/>
      </c>
      <c r="S604" t="str">
        <f t="shared" si="477"/>
        <v/>
      </c>
      <c r="T604" t="str">
        <f t="shared" si="478"/>
        <v/>
      </c>
      <c r="U604" t="str">
        <f t="shared" si="479"/>
        <v/>
      </c>
      <c r="V604" t="str">
        <f t="shared" si="480"/>
        <v/>
      </c>
      <c r="W604" t="str">
        <f t="shared" si="481"/>
        <v/>
      </c>
      <c r="X604" t="str">
        <f t="shared" si="482"/>
        <v/>
      </c>
      <c r="Y604" t="str">
        <f t="shared" si="483"/>
        <v>Kontrolling (214, Tb.-ről web)</v>
      </c>
      <c r="Z604" t="str">
        <f t="shared" si="484"/>
        <v/>
      </c>
      <c r="AA604" t="str">
        <f t="shared" si="485"/>
        <v/>
      </c>
      <c r="AB604" t="str">
        <f t="shared" si="486"/>
        <v/>
      </c>
      <c r="AC604" t="str">
        <f t="shared" si="487"/>
        <v/>
      </c>
      <c r="AD604" t="str">
        <f t="shared" si="488"/>
        <v/>
      </c>
      <c r="AE604" t="str">
        <f t="shared" si="489"/>
        <v>3212</v>
      </c>
      <c r="AF604" t="str">
        <f t="shared" si="490"/>
        <v>3212</v>
      </c>
      <c r="AG604" t="str">
        <f t="shared" si="491"/>
        <v>3212</v>
      </c>
      <c r="AH604" t="str">
        <f t="shared" si="492"/>
        <v/>
      </c>
      <c r="AI604" t="str">
        <f t="shared" si="493"/>
        <v/>
      </c>
      <c r="AJ604" t="str">
        <f t="shared" si="494"/>
        <v/>
      </c>
      <c r="AK604" t="str">
        <f t="shared" si="495"/>
        <v/>
      </c>
      <c r="AL604" t="str">
        <f t="shared" si="496"/>
        <v/>
      </c>
      <c r="AM604" t="str">
        <f t="shared" si="497"/>
        <v/>
      </c>
      <c r="AN604" t="str">
        <f t="shared" si="498"/>
        <v/>
      </c>
      <c r="AO604" t="str">
        <f t="shared" si="499"/>
        <v/>
      </c>
      <c r="AP604" t="str">
        <f t="shared" si="500"/>
        <v/>
      </c>
      <c r="AQ604" t="str">
        <f t="shared" si="501"/>
        <v/>
      </c>
      <c r="AR604" t="str">
        <f t="shared" si="502"/>
        <v/>
      </c>
      <c r="AS604" t="str">
        <f t="shared" si="503"/>
        <v/>
      </c>
      <c r="AT604" t="str">
        <f t="shared" si="504"/>
        <v/>
      </c>
      <c r="AU604" t="str">
        <f t="shared" si="505"/>
        <v/>
      </c>
      <c r="AV604" t="str">
        <f t="shared" si="506"/>
        <v/>
      </c>
      <c r="AW604" t="str">
        <f t="shared" si="507"/>
        <v/>
      </c>
      <c r="AX604" t="str">
        <f t="shared" si="508"/>
        <v>Kontrolling (217, Tb.-ről web)</v>
      </c>
      <c r="AY604" s="2">
        <v>321</v>
      </c>
      <c r="AZ604" s="2">
        <v>2</v>
      </c>
      <c r="BA604" s="18">
        <f>VLOOKUP(AY604,segéd!$F$9:$G$38,2,FALSE)</f>
        <v>46102</v>
      </c>
      <c r="BB604" s="2" t="str">
        <f>VLOOKUP(AZ604,segéd!$F$1:$G$7,2,FALSE)</f>
        <v>9.45-11.15</v>
      </c>
      <c r="BC604" t="s">
        <v>68</v>
      </c>
      <c r="BD604" t="s">
        <v>311</v>
      </c>
      <c r="BE604" t="s">
        <v>167</v>
      </c>
      <c r="BF604" s="19">
        <v>214</v>
      </c>
      <c r="BG604" s="2">
        <v>217</v>
      </c>
      <c r="BH604" s="19" t="s">
        <v>76</v>
      </c>
      <c r="BI604" s="30" t="s">
        <v>1962</v>
      </c>
      <c r="BJ604" s="2">
        <f t="shared" si="509"/>
        <v>48</v>
      </c>
      <c r="BK604" s="2">
        <f>IF(BF604="","",VLOOKUP(BC604,segéd!O:P,2,FALSE))</f>
        <v>24</v>
      </c>
      <c r="BL604" s="2">
        <f>IF(BG604="","",VLOOKUP(BC604,segéd!T:U,2,FALSE))</f>
        <v>24</v>
      </c>
      <c r="BM604" s="2"/>
      <c r="BN604" s="2"/>
      <c r="BO604" s="2"/>
      <c r="BP604" s="2"/>
      <c r="BQ604" s="2"/>
      <c r="BR604" s="2"/>
      <c r="BS604" s="2">
        <v>6</v>
      </c>
      <c r="BT604" s="2">
        <v>6</v>
      </c>
      <c r="BU604" s="2">
        <v>9</v>
      </c>
      <c r="BV604" s="2"/>
      <c r="BW604" s="2"/>
      <c r="BX604" s="2"/>
      <c r="BY604" s="2"/>
      <c r="BZ604" s="2"/>
      <c r="CA604" s="2"/>
      <c r="CB604" s="2"/>
      <c r="CC604" s="2"/>
      <c r="CD604" s="2"/>
      <c r="CH604" s="2"/>
      <c r="CI604" s="2"/>
      <c r="CJ604" s="2">
        <v>3</v>
      </c>
      <c r="CK604" s="2">
        <v>7</v>
      </c>
      <c r="CL604" s="2">
        <v>10</v>
      </c>
      <c r="CM604" s="2"/>
      <c r="CN604" s="2"/>
      <c r="CO604" s="2"/>
      <c r="CP604" s="2"/>
      <c r="CR604" s="2"/>
      <c r="CS604" s="2"/>
      <c r="CT604" s="2"/>
      <c r="CU604" s="2"/>
      <c r="CV604" s="2"/>
      <c r="CY604" s="2"/>
    </row>
    <row r="605" spans="1:106" x14ac:dyDescent="0.3">
      <c r="A605" t="str">
        <f t="shared" si="510"/>
        <v>2083212</v>
      </c>
      <c r="B605" t="str">
        <f t="shared" si="511"/>
        <v>Környezetgazdaságtan (otthonról web) 31</v>
      </c>
      <c r="C605" t="str">
        <f t="shared" si="461"/>
        <v>3212</v>
      </c>
      <c r="D605" t="str">
        <f t="shared" si="462"/>
        <v xml:space="preserve">Környezetgazdaságtan (otthonról web) </v>
      </c>
      <c r="E605" t="str">
        <f t="shared" si="463"/>
        <v>Barócsi Zoltán3212</v>
      </c>
      <c r="F605" s="24" t="str">
        <f t="shared" si="464"/>
        <v>Környezetgazdaságtan (Bp. 208, otthonról web)</v>
      </c>
      <c r="G605" t="str">
        <f t="shared" si="465"/>
        <v/>
      </c>
      <c r="H605" t="str">
        <f t="shared" si="466"/>
        <v/>
      </c>
      <c r="I605" t="str">
        <f t="shared" si="467"/>
        <v/>
      </c>
      <c r="J605" t="str">
        <f t="shared" si="468"/>
        <v/>
      </c>
      <c r="K605" t="str">
        <f t="shared" si="469"/>
        <v/>
      </c>
      <c r="L605" t="str">
        <f t="shared" si="470"/>
        <v/>
      </c>
      <c r="M605" t="str">
        <f t="shared" si="471"/>
        <v/>
      </c>
      <c r="N605" t="str">
        <f t="shared" si="472"/>
        <v/>
      </c>
      <c r="O605" t="str">
        <f t="shared" si="473"/>
        <v/>
      </c>
      <c r="P605" t="str">
        <f t="shared" si="474"/>
        <v/>
      </c>
      <c r="Q605" t="str">
        <f t="shared" si="475"/>
        <v/>
      </c>
      <c r="R605" t="str">
        <f t="shared" si="476"/>
        <v/>
      </c>
      <c r="S605" t="str">
        <f t="shared" si="477"/>
        <v/>
      </c>
      <c r="T605" t="str">
        <f t="shared" si="478"/>
        <v>3212</v>
      </c>
      <c r="U605" t="str">
        <f t="shared" si="479"/>
        <v>3212</v>
      </c>
      <c r="V605" t="str">
        <f t="shared" si="480"/>
        <v>3212</v>
      </c>
      <c r="W605" t="str">
        <f t="shared" si="481"/>
        <v>3212</v>
      </c>
      <c r="X605" t="str">
        <f t="shared" si="482"/>
        <v>3212</v>
      </c>
      <c r="Y605" t="str">
        <f t="shared" si="483"/>
        <v>Környezetgazdaságtan (208, otthonról web)</v>
      </c>
      <c r="Z605" t="str">
        <f t="shared" si="484"/>
        <v/>
      </c>
      <c r="AA605" t="str">
        <f t="shared" si="485"/>
        <v/>
      </c>
      <c r="AB605" t="str">
        <f t="shared" si="486"/>
        <v/>
      </c>
      <c r="AC605" t="str">
        <f t="shared" si="487"/>
        <v/>
      </c>
      <c r="AD605" t="str">
        <f t="shared" si="488"/>
        <v/>
      </c>
      <c r="AE605" t="str">
        <f t="shared" si="489"/>
        <v/>
      </c>
      <c r="AF605" t="str">
        <f t="shared" si="490"/>
        <v/>
      </c>
      <c r="AG605" t="str">
        <f t="shared" si="491"/>
        <v/>
      </c>
      <c r="AH605" t="str">
        <f t="shared" si="492"/>
        <v/>
      </c>
      <c r="AI605" t="str">
        <f t="shared" si="493"/>
        <v/>
      </c>
      <c r="AJ605" t="str">
        <f t="shared" si="494"/>
        <v/>
      </c>
      <c r="AK605" t="str">
        <f t="shared" si="495"/>
        <v/>
      </c>
      <c r="AL605" t="str">
        <f t="shared" si="496"/>
        <v/>
      </c>
      <c r="AM605" t="str">
        <f t="shared" si="497"/>
        <v/>
      </c>
      <c r="AN605" t="str">
        <f t="shared" si="498"/>
        <v/>
      </c>
      <c r="AO605" t="str">
        <f t="shared" si="499"/>
        <v/>
      </c>
      <c r="AP605" t="str">
        <f t="shared" si="500"/>
        <v/>
      </c>
      <c r="AQ605" t="str">
        <f t="shared" si="501"/>
        <v/>
      </c>
      <c r="AR605" t="str">
        <f t="shared" si="502"/>
        <v/>
      </c>
      <c r="AS605" t="str">
        <f t="shared" si="503"/>
        <v/>
      </c>
      <c r="AT605" t="str">
        <f t="shared" si="504"/>
        <v/>
      </c>
      <c r="AU605" t="str">
        <f t="shared" si="505"/>
        <v/>
      </c>
      <c r="AV605" t="str">
        <f t="shared" si="506"/>
        <v/>
      </c>
      <c r="AW605" t="str">
        <f t="shared" si="507"/>
        <v/>
      </c>
      <c r="AX605" t="str">
        <f t="shared" si="508"/>
        <v>Környezetgazdaságtan (, otthonról web)</v>
      </c>
      <c r="AY605" s="2">
        <v>321</v>
      </c>
      <c r="AZ605" s="2">
        <v>2</v>
      </c>
      <c r="BA605" s="18">
        <f>VLOOKUP(AY605,segéd!$F$9:$G$38,2,FALSE)</f>
        <v>46102</v>
      </c>
      <c r="BB605" s="2" t="str">
        <f>VLOOKUP(AZ605,segéd!$F$1:$G$7,2,FALSE)</f>
        <v>9.45-11.15</v>
      </c>
      <c r="BC605" t="s">
        <v>69</v>
      </c>
      <c r="BD605" s="20" t="s">
        <v>29</v>
      </c>
      <c r="BE605" t="s">
        <v>165</v>
      </c>
      <c r="BF605" s="19">
        <v>208</v>
      </c>
      <c r="BH605" s="19" t="s">
        <v>485</v>
      </c>
      <c r="BI605" s="30" t="s">
        <v>2018</v>
      </c>
      <c r="BJ605" s="2">
        <f t="shared" si="509"/>
        <v>31</v>
      </c>
      <c r="BK605" s="2">
        <f>IF(BF605="","",VLOOKUP(BC605,segéd!O:P,2,FALSE))</f>
        <v>31</v>
      </c>
      <c r="BL605" s="2" t="str">
        <f>IF(BG605="","",VLOOKUP(BC605,segéd!T:U,2,FALSE))</f>
        <v/>
      </c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>
        <v>12</v>
      </c>
      <c r="CA605" s="2">
        <v>7</v>
      </c>
      <c r="CB605" s="2">
        <v>5</v>
      </c>
      <c r="CC605" s="2">
        <v>8</v>
      </c>
      <c r="CD605" s="2">
        <v>3</v>
      </c>
      <c r="CE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R605" s="2"/>
      <c r="CS605" s="2"/>
      <c r="CT605" s="2"/>
      <c r="CU605" s="2"/>
      <c r="CV605" s="2"/>
      <c r="CY605" s="2"/>
    </row>
    <row r="606" spans="1:106" x14ac:dyDescent="0.3">
      <c r="A606" t="str">
        <f t="shared" si="510"/>
        <v>2073212</v>
      </c>
      <c r="B606" t="str">
        <f t="shared" si="511"/>
        <v>Logisztikai folyamatok és techn. (gépterem) 14</v>
      </c>
      <c r="C606" t="str">
        <f t="shared" si="461"/>
        <v>3212</v>
      </c>
      <c r="D606" t="str">
        <f t="shared" si="462"/>
        <v xml:space="preserve">Logisztikai folyamatok és techn. (gépterem) </v>
      </c>
      <c r="E606" t="str">
        <f t="shared" si="463"/>
        <v>Cservenyi Dóra3212</v>
      </c>
      <c r="F606" s="24" t="str">
        <f t="shared" si="464"/>
        <v>Logisztikai folyamatok és techn. (Bp. 207, gépterem)</v>
      </c>
      <c r="G606" t="str">
        <f t="shared" si="465"/>
        <v/>
      </c>
      <c r="H606" t="str">
        <f t="shared" si="466"/>
        <v/>
      </c>
      <c r="I606" t="str">
        <f t="shared" si="467"/>
        <v/>
      </c>
      <c r="J606" t="str">
        <f t="shared" si="468"/>
        <v/>
      </c>
      <c r="K606" t="str">
        <f t="shared" si="469"/>
        <v>3212</v>
      </c>
      <c r="L606" t="str">
        <f t="shared" si="470"/>
        <v/>
      </c>
      <c r="M606" t="str">
        <f t="shared" si="471"/>
        <v/>
      </c>
      <c r="N606" t="str">
        <f t="shared" si="472"/>
        <v/>
      </c>
      <c r="O606" t="str">
        <f t="shared" si="473"/>
        <v/>
      </c>
      <c r="P606" t="str">
        <f t="shared" si="474"/>
        <v/>
      </c>
      <c r="Q606" t="str">
        <f t="shared" si="475"/>
        <v/>
      </c>
      <c r="R606" t="str">
        <f t="shared" si="476"/>
        <v/>
      </c>
      <c r="S606" t="str">
        <f t="shared" si="477"/>
        <v/>
      </c>
      <c r="T606" t="str">
        <f t="shared" si="478"/>
        <v/>
      </c>
      <c r="U606" t="str">
        <f t="shared" si="479"/>
        <v/>
      </c>
      <c r="V606" t="str">
        <f t="shared" si="480"/>
        <v/>
      </c>
      <c r="W606" t="str">
        <f t="shared" si="481"/>
        <v/>
      </c>
      <c r="X606" t="str">
        <f t="shared" si="482"/>
        <v/>
      </c>
      <c r="Y606" t="str">
        <f t="shared" si="483"/>
        <v>Logisztikai folyamatok és techn. (207, gépterem)</v>
      </c>
      <c r="Z606" t="str">
        <f t="shared" si="484"/>
        <v/>
      </c>
      <c r="AA606" t="str">
        <f t="shared" si="485"/>
        <v/>
      </c>
      <c r="AB606" t="str">
        <f t="shared" si="486"/>
        <v/>
      </c>
      <c r="AC606" t="str">
        <f t="shared" si="487"/>
        <v/>
      </c>
      <c r="AD606" t="str">
        <f t="shared" si="488"/>
        <v/>
      </c>
      <c r="AE606" t="str">
        <f t="shared" si="489"/>
        <v/>
      </c>
      <c r="AF606" t="str">
        <f t="shared" si="490"/>
        <v/>
      </c>
      <c r="AG606" t="str">
        <f t="shared" si="491"/>
        <v/>
      </c>
      <c r="AH606" t="str">
        <f t="shared" si="492"/>
        <v/>
      </c>
      <c r="AI606" t="str">
        <f t="shared" si="493"/>
        <v/>
      </c>
      <c r="AJ606" t="str">
        <f t="shared" si="494"/>
        <v/>
      </c>
      <c r="AK606" t="str">
        <f t="shared" si="495"/>
        <v/>
      </c>
      <c r="AL606" t="str">
        <f t="shared" si="496"/>
        <v/>
      </c>
      <c r="AM606" t="str">
        <f t="shared" si="497"/>
        <v/>
      </c>
      <c r="AN606" t="str">
        <f t="shared" si="498"/>
        <v/>
      </c>
      <c r="AO606" t="str">
        <f t="shared" si="499"/>
        <v/>
      </c>
      <c r="AP606" t="str">
        <f t="shared" si="500"/>
        <v/>
      </c>
      <c r="AQ606" t="str">
        <f t="shared" si="501"/>
        <v/>
      </c>
      <c r="AR606" t="str">
        <f t="shared" si="502"/>
        <v/>
      </c>
      <c r="AS606" t="str">
        <f t="shared" si="503"/>
        <v/>
      </c>
      <c r="AT606" t="str">
        <f t="shared" si="504"/>
        <v/>
      </c>
      <c r="AU606" t="str">
        <f t="shared" si="505"/>
        <v/>
      </c>
      <c r="AV606" t="str">
        <f t="shared" si="506"/>
        <v/>
      </c>
      <c r="AW606" t="str">
        <f t="shared" si="507"/>
        <v/>
      </c>
      <c r="AX606" t="str">
        <f t="shared" si="508"/>
        <v>Logisztikai folyamatok és techn. (, gépterem)</v>
      </c>
      <c r="AY606" s="2">
        <v>321</v>
      </c>
      <c r="AZ606" s="2">
        <v>2</v>
      </c>
      <c r="BA606" s="18">
        <f>VLOOKUP(AY606,segéd!$F$9:$G$38,2,FALSE)</f>
        <v>46102</v>
      </c>
      <c r="BB606" s="2" t="str">
        <f>VLOOKUP(AZ606,segéd!$F$1:$G$7,2,FALSE)</f>
        <v>9.45-11.15</v>
      </c>
      <c r="BC606" t="s">
        <v>258</v>
      </c>
      <c r="BD606" t="s">
        <v>294</v>
      </c>
      <c r="BE606" t="s">
        <v>175</v>
      </c>
      <c r="BF606" s="19">
        <v>207</v>
      </c>
      <c r="BH606" s="19" t="s">
        <v>267</v>
      </c>
      <c r="BJ606" s="2">
        <f t="shared" si="509"/>
        <v>14</v>
      </c>
      <c r="BK606" s="2">
        <f>IF(BF606="","",VLOOKUP(BC606,segéd!O:P,2,FALSE))</f>
        <v>14</v>
      </c>
      <c r="BL606" s="2" t="str">
        <f>IF(BG606="","",VLOOKUP(BC606,segéd!T:U,2,FALSE))</f>
        <v/>
      </c>
      <c r="BP606" s="2"/>
      <c r="BQ606" s="2">
        <v>15</v>
      </c>
      <c r="BR606" s="2"/>
      <c r="BY606" s="2"/>
      <c r="CH606" s="2"/>
      <c r="CP606" s="2"/>
    </row>
    <row r="607" spans="1:106" x14ac:dyDescent="0.3">
      <c r="A607" t="str">
        <f t="shared" si="510"/>
        <v>2173212</v>
      </c>
      <c r="B607" t="str">
        <f t="shared" si="511"/>
        <v>Marketing stratégia és tervezés (web) 8</v>
      </c>
      <c r="C607" t="str">
        <f t="shared" si="461"/>
        <v>3212</v>
      </c>
      <c r="D607" t="str">
        <f t="shared" si="462"/>
        <v xml:space="preserve">Marketing stratégia és tervezés (web) </v>
      </c>
      <c r="E607" t="str">
        <f t="shared" si="463"/>
        <v>Rózsa Zoltán3212</v>
      </c>
      <c r="F607" s="24" t="str">
        <f t="shared" si="464"/>
        <v>Marketing stratégia és tervezés (Bp. 217, web)</v>
      </c>
      <c r="G607" t="str">
        <f t="shared" si="465"/>
        <v/>
      </c>
      <c r="H607" t="str">
        <f t="shared" si="466"/>
        <v/>
      </c>
      <c r="I607" t="str">
        <f t="shared" si="467"/>
        <v/>
      </c>
      <c r="J607" t="str">
        <f t="shared" si="468"/>
        <v/>
      </c>
      <c r="K607" t="str">
        <f t="shared" si="469"/>
        <v/>
      </c>
      <c r="L607" t="str">
        <f t="shared" si="470"/>
        <v>3212</v>
      </c>
      <c r="M607" t="str">
        <f t="shared" si="471"/>
        <v/>
      </c>
      <c r="N607" t="str">
        <f t="shared" si="472"/>
        <v/>
      </c>
      <c r="O607" t="str">
        <f t="shared" si="473"/>
        <v/>
      </c>
      <c r="P607" t="str">
        <f t="shared" si="474"/>
        <v/>
      </c>
      <c r="Q607" t="str">
        <f t="shared" si="475"/>
        <v/>
      </c>
      <c r="R607" t="str">
        <f t="shared" si="476"/>
        <v/>
      </c>
      <c r="S607" t="str">
        <f t="shared" si="477"/>
        <v/>
      </c>
      <c r="T607" t="str">
        <f t="shared" si="478"/>
        <v/>
      </c>
      <c r="U607" t="str">
        <f t="shared" si="479"/>
        <v/>
      </c>
      <c r="V607" t="str">
        <f t="shared" si="480"/>
        <v/>
      </c>
      <c r="W607" t="str">
        <f t="shared" si="481"/>
        <v/>
      </c>
      <c r="X607" t="str">
        <f t="shared" si="482"/>
        <v/>
      </c>
      <c r="Y607" t="str">
        <f t="shared" si="483"/>
        <v>Marketing stratégia és tervezés (217, web)</v>
      </c>
      <c r="Z607" t="str">
        <f t="shared" si="484"/>
        <v/>
      </c>
      <c r="AA607" t="str">
        <f t="shared" si="485"/>
        <v/>
      </c>
      <c r="AB607" t="str">
        <f t="shared" si="486"/>
        <v/>
      </c>
      <c r="AC607" t="str">
        <f t="shared" si="487"/>
        <v/>
      </c>
      <c r="AD607" t="str">
        <f t="shared" si="488"/>
        <v/>
      </c>
      <c r="AE607" t="str">
        <f t="shared" si="489"/>
        <v/>
      </c>
      <c r="AF607" t="str">
        <f t="shared" si="490"/>
        <v/>
      </c>
      <c r="AG607" t="str">
        <f t="shared" si="491"/>
        <v/>
      </c>
      <c r="AH607" t="str">
        <f t="shared" si="492"/>
        <v/>
      </c>
      <c r="AI607" t="str">
        <f t="shared" si="493"/>
        <v/>
      </c>
      <c r="AJ607" t="str">
        <f t="shared" si="494"/>
        <v/>
      </c>
      <c r="AK607" t="str">
        <f t="shared" si="495"/>
        <v/>
      </c>
      <c r="AL607" t="str">
        <f t="shared" si="496"/>
        <v/>
      </c>
      <c r="AM607" t="str">
        <f t="shared" si="497"/>
        <v/>
      </c>
      <c r="AN607" t="str">
        <f t="shared" si="498"/>
        <v/>
      </c>
      <c r="AO607" t="str">
        <f t="shared" si="499"/>
        <v/>
      </c>
      <c r="AP607" t="str">
        <f t="shared" si="500"/>
        <v/>
      </c>
      <c r="AQ607" t="str">
        <f t="shared" si="501"/>
        <v/>
      </c>
      <c r="AR607" t="str">
        <f t="shared" si="502"/>
        <v/>
      </c>
      <c r="AS607" t="str">
        <f t="shared" si="503"/>
        <v/>
      </c>
      <c r="AT607" t="str">
        <f t="shared" si="504"/>
        <v/>
      </c>
      <c r="AU607" t="str">
        <f t="shared" si="505"/>
        <v/>
      </c>
      <c r="AV607" t="str">
        <f t="shared" si="506"/>
        <v/>
      </c>
      <c r="AW607" t="str">
        <f t="shared" si="507"/>
        <v/>
      </c>
      <c r="AX607" t="str">
        <f t="shared" si="508"/>
        <v>Marketing stratégia és tervezés (, web)</v>
      </c>
      <c r="AY607" s="2">
        <v>321</v>
      </c>
      <c r="AZ607" s="2">
        <v>2</v>
      </c>
      <c r="BA607" s="18">
        <f>VLOOKUP(AY607,segéd!$F$9:$G$38,2,FALSE)</f>
        <v>46102</v>
      </c>
      <c r="BB607" s="2" t="str">
        <f>VLOOKUP(AZ607,segéd!$F$1:$G$7,2,FALSE)</f>
        <v>9.45-11.15</v>
      </c>
      <c r="BC607" s="20" t="s">
        <v>416</v>
      </c>
      <c r="BD607" t="s">
        <v>431</v>
      </c>
      <c r="BE607" s="20" t="s">
        <v>175</v>
      </c>
      <c r="BF607" s="19">
        <v>217</v>
      </c>
      <c r="BH607" s="19" t="s">
        <v>66</v>
      </c>
      <c r="BI607" s="30" t="s">
        <v>1920</v>
      </c>
      <c r="BJ607" s="2">
        <f t="shared" si="509"/>
        <v>8</v>
      </c>
      <c r="BK607" s="2">
        <f>IF(BF607="","",VLOOKUP(BC607,segéd!O:P,2,FALSE))</f>
        <v>8</v>
      </c>
      <c r="BL607" s="2" t="str">
        <f>IF(BG607="","",VLOOKUP(BC607,segéd!T:U,2,FALSE))</f>
        <v/>
      </c>
      <c r="BQ607" s="2"/>
      <c r="BR607" s="2">
        <v>9</v>
      </c>
      <c r="CH607" s="2"/>
      <c r="CP607" s="2"/>
    </row>
    <row r="608" spans="1:106" x14ac:dyDescent="0.3">
      <c r="A608" t="str">
        <f t="shared" si="510"/>
        <v>3212</v>
      </c>
      <c r="B608" t="str">
        <f t="shared" si="511"/>
        <v xml:space="preserve">Marketingtervezés (web) </v>
      </c>
      <c r="C608" t="str">
        <f t="shared" si="461"/>
        <v>2143212</v>
      </c>
      <c r="D608" t="str">
        <f t="shared" si="462"/>
        <v>Marketingtervezés (web) 53</v>
      </c>
      <c r="E608" t="str">
        <f t="shared" si="463"/>
        <v>Nagy Róbert3212</v>
      </c>
      <c r="F608" s="24" t="str">
        <f t="shared" si="464"/>
        <v>Marketingtervezés (Tb. 214, web)</v>
      </c>
      <c r="G608" t="str">
        <f t="shared" si="465"/>
        <v/>
      </c>
      <c r="H608" t="str">
        <f t="shared" si="466"/>
        <v/>
      </c>
      <c r="I608" t="str">
        <f t="shared" si="467"/>
        <v/>
      </c>
      <c r="J608" t="str">
        <f t="shared" si="468"/>
        <v/>
      </c>
      <c r="K608" t="str">
        <f t="shared" si="469"/>
        <v/>
      </c>
      <c r="L608" t="str">
        <f t="shared" si="470"/>
        <v/>
      </c>
      <c r="M608" t="str">
        <f t="shared" si="471"/>
        <v/>
      </c>
      <c r="N608" t="str">
        <f t="shared" si="472"/>
        <v/>
      </c>
      <c r="O608" t="str">
        <f t="shared" si="473"/>
        <v/>
      </c>
      <c r="P608" t="str">
        <f t="shared" si="474"/>
        <v/>
      </c>
      <c r="Q608" t="str">
        <f t="shared" si="475"/>
        <v/>
      </c>
      <c r="R608" t="str">
        <f t="shared" si="476"/>
        <v/>
      </c>
      <c r="S608" t="str">
        <f t="shared" si="477"/>
        <v/>
      </c>
      <c r="T608" t="str">
        <f t="shared" si="478"/>
        <v/>
      </c>
      <c r="U608" t="str">
        <f t="shared" si="479"/>
        <v/>
      </c>
      <c r="V608" t="str">
        <f t="shared" si="480"/>
        <v/>
      </c>
      <c r="W608" t="str">
        <f t="shared" si="481"/>
        <v/>
      </c>
      <c r="X608" t="str">
        <f t="shared" si="482"/>
        <v/>
      </c>
      <c r="Y608" t="str">
        <f t="shared" si="483"/>
        <v>Marketingtervezés (, web)</v>
      </c>
      <c r="Z608" t="str">
        <f t="shared" si="484"/>
        <v/>
      </c>
      <c r="AA608" t="str">
        <f t="shared" si="485"/>
        <v/>
      </c>
      <c r="AB608" t="str">
        <f t="shared" si="486"/>
        <v/>
      </c>
      <c r="AC608" t="str">
        <f t="shared" si="487"/>
        <v/>
      </c>
      <c r="AD608" t="str">
        <f t="shared" si="488"/>
        <v/>
      </c>
      <c r="AE608" t="str">
        <f t="shared" si="489"/>
        <v/>
      </c>
      <c r="AF608" t="str">
        <f t="shared" si="490"/>
        <v/>
      </c>
      <c r="AG608" t="str">
        <f t="shared" si="491"/>
        <v/>
      </c>
      <c r="AH608" t="str">
        <f t="shared" si="492"/>
        <v/>
      </c>
      <c r="AI608" t="str">
        <f t="shared" si="493"/>
        <v/>
      </c>
      <c r="AJ608" t="str">
        <f t="shared" si="494"/>
        <v/>
      </c>
      <c r="AK608" t="str">
        <f t="shared" si="495"/>
        <v/>
      </c>
      <c r="AL608" t="str">
        <f t="shared" si="496"/>
        <v/>
      </c>
      <c r="AM608" t="str">
        <f t="shared" si="497"/>
        <v>3212</v>
      </c>
      <c r="AN608" t="str">
        <f t="shared" si="498"/>
        <v>3212</v>
      </c>
      <c r="AO608" t="str">
        <f t="shared" si="499"/>
        <v>3212</v>
      </c>
      <c r="AP608" t="str">
        <f t="shared" si="500"/>
        <v>3212</v>
      </c>
      <c r="AQ608" t="str">
        <f t="shared" si="501"/>
        <v>3212</v>
      </c>
      <c r="AR608" t="str">
        <f t="shared" si="502"/>
        <v/>
      </c>
      <c r="AS608" t="str">
        <f t="shared" si="503"/>
        <v/>
      </c>
      <c r="AT608" t="str">
        <f t="shared" si="504"/>
        <v/>
      </c>
      <c r="AU608" t="str">
        <f t="shared" si="505"/>
        <v/>
      </c>
      <c r="AV608" t="str">
        <f t="shared" si="506"/>
        <v/>
      </c>
      <c r="AW608" t="str">
        <f t="shared" si="507"/>
        <v/>
      </c>
      <c r="AX608" t="str">
        <f t="shared" si="508"/>
        <v>Marketingtervezés (214, web)</v>
      </c>
      <c r="AY608" s="2">
        <v>321</v>
      </c>
      <c r="AZ608" s="2">
        <v>2</v>
      </c>
      <c r="BA608" s="18">
        <f>VLOOKUP(AY608,segéd!$F$9:$G$38,2,FALSE)</f>
        <v>46102</v>
      </c>
      <c r="BB608" s="2" t="str">
        <f>VLOOKUP(AZ608,segéd!$F$1:$G$7,2,FALSE)</f>
        <v>9.45-11.15</v>
      </c>
      <c r="BC608" t="s">
        <v>172</v>
      </c>
      <c r="BD608" t="s">
        <v>430</v>
      </c>
      <c r="BE608" t="s">
        <v>164</v>
      </c>
      <c r="BG608" s="2">
        <v>214</v>
      </c>
      <c r="BH608" s="19" t="s">
        <v>66</v>
      </c>
      <c r="BI608" s="30" t="s">
        <v>2003</v>
      </c>
      <c r="BJ608" s="2">
        <f t="shared" si="509"/>
        <v>53</v>
      </c>
      <c r="BK608" s="2" t="str">
        <f>IF(BF608="","",VLOOKUP(BC608,segéd!O:P,2,FALSE))</f>
        <v/>
      </c>
      <c r="BL608" s="2">
        <f>IF(BG608="","",VLOOKUP(BC608,segéd!T:U,2,FALSE))</f>
        <v>53</v>
      </c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R608" s="2">
        <v>21</v>
      </c>
      <c r="CS608" s="2">
        <v>17</v>
      </c>
      <c r="CT608" s="2">
        <v>6</v>
      </c>
      <c r="CU608" s="2">
        <v>6</v>
      </c>
      <c r="CV608" s="2">
        <v>7</v>
      </c>
      <c r="CY608" s="2"/>
    </row>
    <row r="609" spans="1:106" x14ac:dyDescent="0.3">
      <c r="A609" t="str">
        <f t="shared" si="510"/>
        <v>3212</v>
      </c>
      <c r="B609" t="str">
        <f t="shared" si="511"/>
        <v xml:space="preserve">Matematika II. (web) </v>
      </c>
      <c r="C609" t="str">
        <f t="shared" si="461"/>
        <v>5013212</v>
      </c>
      <c r="D609" t="str">
        <f t="shared" si="462"/>
        <v>Matematika II. (web) 111</v>
      </c>
      <c r="E609" t="str">
        <f t="shared" si="463"/>
        <v>Brunner Zsuzsanna3212</v>
      </c>
      <c r="F609" s="24" t="str">
        <f t="shared" si="464"/>
        <v>Matematika II. (Tb. 501, web)</v>
      </c>
      <c r="G609" t="str">
        <f t="shared" si="465"/>
        <v/>
      </c>
      <c r="H609" t="str">
        <f t="shared" si="466"/>
        <v/>
      </c>
      <c r="I609" t="str">
        <f t="shared" si="467"/>
        <v/>
      </c>
      <c r="J609" t="str">
        <f t="shared" si="468"/>
        <v/>
      </c>
      <c r="K609" t="str">
        <f t="shared" si="469"/>
        <v/>
      </c>
      <c r="L609" t="str">
        <f t="shared" si="470"/>
        <v/>
      </c>
      <c r="M609" t="str">
        <f t="shared" si="471"/>
        <v/>
      </c>
      <c r="N609" t="str">
        <f t="shared" si="472"/>
        <v/>
      </c>
      <c r="O609" t="str">
        <f t="shared" si="473"/>
        <v/>
      </c>
      <c r="P609" t="str">
        <f t="shared" si="474"/>
        <v/>
      </c>
      <c r="Q609" t="str">
        <f t="shared" si="475"/>
        <v/>
      </c>
      <c r="R609" t="str">
        <f t="shared" si="476"/>
        <v/>
      </c>
      <c r="S609" t="str">
        <f t="shared" si="477"/>
        <v/>
      </c>
      <c r="T609" t="str">
        <f t="shared" si="478"/>
        <v/>
      </c>
      <c r="U609" t="str">
        <f t="shared" si="479"/>
        <v/>
      </c>
      <c r="V609" t="str">
        <f t="shared" si="480"/>
        <v/>
      </c>
      <c r="W609" t="str">
        <f t="shared" si="481"/>
        <v/>
      </c>
      <c r="X609" t="str">
        <f t="shared" si="482"/>
        <v/>
      </c>
      <c r="Y609" t="str">
        <f t="shared" si="483"/>
        <v>Matematika II. (, web)</v>
      </c>
      <c r="Z609" t="str">
        <f t="shared" si="484"/>
        <v/>
      </c>
      <c r="AA609" t="str">
        <f t="shared" si="485"/>
        <v/>
      </c>
      <c r="AB609" t="str">
        <f t="shared" si="486"/>
        <v>3212</v>
      </c>
      <c r="AC609" t="str">
        <f t="shared" si="487"/>
        <v>3212</v>
      </c>
      <c r="AD609" t="str">
        <f t="shared" si="488"/>
        <v/>
      </c>
      <c r="AE609" t="str">
        <f t="shared" si="489"/>
        <v/>
      </c>
      <c r="AF609" t="str">
        <f t="shared" si="490"/>
        <v/>
      </c>
      <c r="AG609" t="str">
        <f t="shared" si="491"/>
        <v/>
      </c>
      <c r="AH609" t="str">
        <f t="shared" si="492"/>
        <v/>
      </c>
      <c r="AI609" t="str">
        <f t="shared" si="493"/>
        <v/>
      </c>
      <c r="AJ609" t="str">
        <f t="shared" si="494"/>
        <v/>
      </c>
      <c r="AK609" t="str">
        <f t="shared" si="495"/>
        <v/>
      </c>
      <c r="AL609" t="str">
        <f t="shared" si="496"/>
        <v/>
      </c>
      <c r="AM609" t="str">
        <f t="shared" si="497"/>
        <v/>
      </c>
      <c r="AN609" t="str">
        <f t="shared" si="498"/>
        <v/>
      </c>
      <c r="AO609" t="str">
        <f t="shared" si="499"/>
        <v/>
      </c>
      <c r="AP609" t="str">
        <f t="shared" si="500"/>
        <v/>
      </c>
      <c r="AQ609" t="str">
        <f t="shared" si="501"/>
        <v/>
      </c>
      <c r="AR609" t="str">
        <f t="shared" si="502"/>
        <v/>
      </c>
      <c r="AS609" t="str">
        <f t="shared" si="503"/>
        <v/>
      </c>
      <c r="AT609" t="str">
        <f t="shared" si="504"/>
        <v/>
      </c>
      <c r="AU609" t="str">
        <f t="shared" si="505"/>
        <v/>
      </c>
      <c r="AV609" t="str">
        <f t="shared" si="506"/>
        <v/>
      </c>
      <c r="AW609" t="str">
        <f t="shared" si="507"/>
        <v/>
      </c>
      <c r="AX609" t="str">
        <f t="shared" si="508"/>
        <v>Matematika II. (501, web)</v>
      </c>
      <c r="AY609" s="2">
        <v>321</v>
      </c>
      <c r="AZ609" s="2">
        <v>2</v>
      </c>
      <c r="BA609" s="18">
        <f>VLOOKUP(AY609,segéd!$F$9:$G$38,2,FALSE)</f>
        <v>46102</v>
      </c>
      <c r="BB609" s="2" t="str">
        <f>VLOOKUP(AZ609,segéd!$F$1:$G$7,2,FALSE)</f>
        <v>9.45-11.15</v>
      </c>
      <c r="BC609" t="s">
        <v>77</v>
      </c>
      <c r="BD609" s="20" t="s">
        <v>20</v>
      </c>
      <c r="BE609" t="s">
        <v>164</v>
      </c>
      <c r="BG609" s="2">
        <v>501</v>
      </c>
      <c r="BH609" s="2" t="s">
        <v>66</v>
      </c>
      <c r="BI609" s="30" t="s">
        <v>1938</v>
      </c>
      <c r="BJ609" s="2">
        <f t="shared" si="509"/>
        <v>111</v>
      </c>
      <c r="BK609" s="2" t="str">
        <f>IF(BF609="","",VLOOKUP(BC609,segéd!O:P,2,FALSE))</f>
        <v/>
      </c>
      <c r="BL609" s="2">
        <f>IF(BG609="","",VLOOKUP(BC609,segéd!T:U,2,FALSE))</f>
        <v>111</v>
      </c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G609" s="2">
        <v>59</v>
      </c>
      <c r="CH609" s="2">
        <v>57</v>
      </c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Y609" s="2"/>
    </row>
    <row r="610" spans="1:106" x14ac:dyDescent="0.3">
      <c r="A610" t="str">
        <f t="shared" si="510"/>
        <v>3212</v>
      </c>
      <c r="B610" t="str">
        <f t="shared" si="511"/>
        <v xml:space="preserve">Mech. rendszerek II. (Akutátorok) </v>
      </c>
      <c r="C610" t="str">
        <f t="shared" si="461"/>
        <v>33212</v>
      </c>
      <c r="D610" t="str">
        <f t="shared" si="462"/>
        <v>Mech. rendszerek II. (Akutátorok) 8</v>
      </c>
      <c r="E610" t="str">
        <f t="shared" si="463"/>
        <v>Vavra Gábor3212</v>
      </c>
      <c r="F610" s="24" t="str">
        <f t="shared" si="464"/>
        <v>Mech. rendszerek II. (Akutátorok) (Tb. 3)</v>
      </c>
      <c r="G610" t="str">
        <f t="shared" si="465"/>
        <v/>
      </c>
      <c r="H610" t="str">
        <f t="shared" si="466"/>
        <v/>
      </c>
      <c r="I610" t="str">
        <f t="shared" si="467"/>
        <v/>
      </c>
      <c r="J610" t="str">
        <f t="shared" si="468"/>
        <v/>
      </c>
      <c r="K610" t="str">
        <f t="shared" si="469"/>
        <v/>
      </c>
      <c r="L610" t="str">
        <f t="shared" si="470"/>
        <v/>
      </c>
      <c r="M610" t="str">
        <f t="shared" si="471"/>
        <v/>
      </c>
      <c r="N610" t="str">
        <f t="shared" si="472"/>
        <v/>
      </c>
      <c r="O610" t="str">
        <f t="shared" si="473"/>
        <v/>
      </c>
      <c r="P610" t="str">
        <f t="shared" si="474"/>
        <v/>
      </c>
      <c r="Q610" t="str">
        <f t="shared" si="475"/>
        <v/>
      </c>
      <c r="R610" t="str">
        <f t="shared" si="476"/>
        <v/>
      </c>
      <c r="S610" t="str">
        <f t="shared" si="477"/>
        <v/>
      </c>
      <c r="T610" t="str">
        <f t="shared" si="478"/>
        <v/>
      </c>
      <c r="U610" t="str">
        <f t="shared" si="479"/>
        <v/>
      </c>
      <c r="V610" t="str">
        <f t="shared" si="480"/>
        <v/>
      </c>
      <c r="W610" t="str">
        <f t="shared" si="481"/>
        <v/>
      </c>
      <c r="X610" t="str">
        <f t="shared" si="482"/>
        <v/>
      </c>
      <c r="Y610" t="str">
        <f t="shared" si="483"/>
        <v>Mech. rendszerek II. (Akutátorok) ()</v>
      </c>
      <c r="Z610" t="str">
        <f t="shared" si="484"/>
        <v/>
      </c>
      <c r="AA610" t="str">
        <f t="shared" si="485"/>
        <v/>
      </c>
      <c r="AB610" t="str">
        <f t="shared" si="486"/>
        <v/>
      </c>
      <c r="AC610" t="str">
        <f t="shared" si="487"/>
        <v/>
      </c>
      <c r="AD610" t="str">
        <f t="shared" si="488"/>
        <v/>
      </c>
      <c r="AE610" t="str">
        <f t="shared" si="489"/>
        <v/>
      </c>
      <c r="AF610" t="str">
        <f t="shared" si="490"/>
        <v/>
      </c>
      <c r="AG610" t="str">
        <f t="shared" si="491"/>
        <v/>
      </c>
      <c r="AH610" t="str">
        <f t="shared" si="492"/>
        <v/>
      </c>
      <c r="AI610" t="str">
        <f t="shared" si="493"/>
        <v/>
      </c>
      <c r="AJ610" t="str">
        <f t="shared" si="494"/>
        <v/>
      </c>
      <c r="AK610" t="str">
        <f t="shared" si="495"/>
        <v/>
      </c>
      <c r="AL610" t="str">
        <f t="shared" si="496"/>
        <v/>
      </c>
      <c r="AM610" t="str">
        <f t="shared" si="497"/>
        <v/>
      </c>
      <c r="AN610" t="str">
        <f t="shared" si="498"/>
        <v/>
      </c>
      <c r="AO610" t="str">
        <f t="shared" si="499"/>
        <v/>
      </c>
      <c r="AP610" t="str">
        <f t="shared" si="500"/>
        <v/>
      </c>
      <c r="AQ610" t="str">
        <f t="shared" si="501"/>
        <v/>
      </c>
      <c r="AR610" t="str">
        <f t="shared" si="502"/>
        <v/>
      </c>
      <c r="AS610" t="str">
        <f t="shared" si="503"/>
        <v/>
      </c>
      <c r="AT610" t="str">
        <f t="shared" si="504"/>
        <v/>
      </c>
      <c r="AU610" t="str">
        <f t="shared" si="505"/>
        <v/>
      </c>
      <c r="AV610" t="str">
        <f t="shared" si="506"/>
        <v>3212</v>
      </c>
      <c r="AW610" t="str">
        <f t="shared" si="507"/>
        <v/>
      </c>
      <c r="AX610" t="str">
        <f t="shared" si="508"/>
        <v>Mech. rendszerek II. (Akutátorok) (3)</v>
      </c>
      <c r="AY610" s="2">
        <v>321</v>
      </c>
      <c r="AZ610" s="2">
        <v>2</v>
      </c>
      <c r="BA610" s="18">
        <f>VLOOKUP(AY610,segéd!$F$9:$G$38,2,FALSE)</f>
        <v>46102</v>
      </c>
      <c r="BB610" s="2" t="str">
        <f>VLOOKUP(AZ610,segéd!$F$1:$G$7,2,FALSE)</f>
        <v>9.45-11.15</v>
      </c>
      <c r="BC610" t="s">
        <v>299</v>
      </c>
      <c r="BD610" s="20" t="s">
        <v>424</v>
      </c>
      <c r="BE610" t="s">
        <v>164</v>
      </c>
      <c r="BG610" s="2">
        <v>3</v>
      </c>
      <c r="BH610" s="19"/>
      <c r="BI610" s="30"/>
      <c r="BJ610" s="2">
        <f t="shared" si="509"/>
        <v>8</v>
      </c>
      <c r="BK610" s="2" t="str">
        <f>IF(BF610="","",VLOOKUP(BC610,segéd!O:P,2,FALSE))</f>
        <v/>
      </c>
      <c r="BL610" s="2">
        <f>IF(BG610="","",VLOOKUP(BC610,segéd!T:U,2,FALSE))</f>
        <v>8</v>
      </c>
      <c r="BM610" s="2"/>
      <c r="BN610" s="2"/>
      <c r="BO610" s="2"/>
      <c r="BP610" s="2"/>
      <c r="BQ610" s="2"/>
      <c r="BR610" s="2"/>
      <c r="BS610" s="2"/>
      <c r="BT610" s="2"/>
      <c r="BU610" s="2"/>
      <c r="CA610" s="2"/>
      <c r="CD610" s="2"/>
      <c r="CE610" s="2"/>
      <c r="CF610" s="19"/>
      <c r="CG610" s="2"/>
      <c r="CP610" s="2"/>
      <c r="CR610" s="2"/>
      <c r="CS610" s="2"/>
      <c r="CU610" s="2"/>
      <c r="CV610" s="2"/>
      <c r="DA610" s="19">
        <v>13</v>
      </c>
    </row>
    <row r="611" spans="1:106" x14ac:dyDescent="0.3">
      <c r="A611" t="str">
        <f t="shared" si="510"/>
        <v>3212</v>
      </c>
      <c r="B611" t="str">
        <f t="shared" si="511"/>
        <v xml:space="preserve">Minőségmenedzsment II. (web) </v>
      </c>
      <c r="C611" t="str">
        <f t="shared" si="461"/>
        <v>6053212</v>
      </c>
      <c r="D611" t="str">
        <f t="shared" si="462"/>
        <v>Minőségmenedzsment II. (web) 10</v>
      </c>
      <c r="E611" t="str">
        <f t="shared" si="463"/>
        <v>Szamosi Barna3212</v>
      </c>
      <c r="F611" s="24" t="str">
        <f t="shared" si="464"/>
        <v>Minőségmenedzsment II. (Tb. 605, web)</v>
      </c>
      <c r="G611" t="str">
        <f t="shared" si="465"/>
        <v/>
      </c>
      <c r="H611" t="str">
        <f t="shared" si="466"/>
        <v/>
      </c>
      <c r="I611" t="str">
        <f t="shared" si="467"/>
        <v/>
      </c>
      <c r="J611" t="str">
        <f t="shared" si="468"/>
        <v/>
      </c>
      <c r="K611" t="str">
        <f t="shared" si="469"/>
        <v/>
      </c>
      <c r="L611" t="str">
        <f t="shared" si="470"/>
        <v/>
      </c>
      <c r="M611" t="str">
        <f t="shared" si="471"/>
        <v/>
      </c>
      <c r="N611" t="str">
        <f t="shared" si="472"/>
        <v/>
      </c>
      <c r="O611" t="str">
        <f t="shared" si="473"/>
        <v/>
      </c>
      <c r="P611" t="str">
        <f t="shared" si="474"/>
        <v/>
      </c>
      <c r="Q611" t="str">
        <f t="shared" si="475"/>
        <v/>
      </c>
      <c r="R611" t="str">
        <f t="shared" si="476"/>
        <v/>
      </c>
      <c r="S611" t="str">
        <f t="shared" si="477"/>
        <v/>
      </c>
      <c r="T611" t="str">
        <f t="shared" si="478"/>
        <v/>
      </c>
      <c r="U611" t="str">
        <f t="shared" si="479"/>
        <v/>
      </c>
      <c r="V611" t="str">
        <f t="shared" si="480"/>
        <v/>
      </c>
      <c r="W611" t="str">
        <f t="shared" si="481"/>
        <v/>
      </c>
      <c r="X611" t="str">
        <f t="shared" si="482"/>
        <v/>
      </c>
      <c r="Y611" t="str">
        <f t="shared" si="483"/>
        <v>Minőségmenedzsment II. (, web)</v>
      </c>
      <c r="Z611" t="str">
        <f t="shared" si="484"/>
        <v/>
      </c>
      <c r="AA611" t="str">
        <f t="shared" si="485"/>
        <v/>
      </c>
      <c r="AB611" t="str">
        <f t="shared" si="486"/>
        <v/>
      </c>
      <c r="AC611" t="str">
        <f t="shared" si="487"/>
        <v/>
      </c>
      <c r="AD611" t="str">
        <f t="shared" si="488"/>
        <v/>
      </c>
      <c r="AE611" t="str">
        <f t="shared" si="489"/>
        <v/>
      </c>
      <c r="AF611" t="str">
        <f t="shared" si="490"/>
        <v/>
      </c>
      <c r="AG611" t="str">
        <f t="shared" si="491"/>
        <v/>
      </c>
      <c r="AH611" t="str">
        <f t="shared" si="492"/>
        <v/>
      </c>
      <c r="AI611" t="str">
        <f t="shared" si="493"/>
        <v/>
      </c>
      <c r="AJ611" t="str">
        <f t="shared" si="494"/>
        <v/>
      </c>
      <c r="AK611" t="str">
        <f t="shared" si="495"/>
        <v/>
      </c>
      <c r="AL611" t="str">
        <f t="shared" si="496"/>
        <v/>
      </c>
      <c r="AM611" t="str">
        <f t="shared" si="497"/>
        <v/>
      </c>
      <c r="AN611" t="str">
        <f t="shared" si="498"/>
        <v/>
      </c>
      <c r="AO611" t="str">
        <f t="shared" si="499"/>
        <v/>
      </c>
      <c r="AP611" t="str">
        <f t="shared" si="500"/>
        <v/>
      </c>
      <c r="AQ611" t="str">
        <f t="shared" si="501"/>
        <v/>
      </c>
      <c r="AR611" t="str">
        <f t="shared" si="502"/>
        <v/>
      </c>
      <c r="AS611" t="str">
        <f t="shared" si="503"/>
        <v/>
      </c>
      <c r="AT611" t="str">
        <f t="shared" si="504"/>
        <v>3212</v>
      </c>
      <c r="AU611" t="str">
        <f t="shared" si="505"/>
        <v/>
      </c>
      <c r="AV611" t="str">
        <f t="shared" si="506"/>
        <v/>
      </c>
      <c r="AW611" t="str">
        <f t="shared" si="507"/>
        <v/>
      </c>
      <c r="AX611" t="str">
        <f t="shared" si="508"/>
        <v>Minőségmenedzsment II. (605, web)</v>
      </c>
      <c r="AY611" s="2">
        <v>321</v>
      </c>
      <c r="AZ611" s="2">
        <v>2</v>
      </c>
      <c r="BA611" s="18">
        <f>VLOOKUP(AY611,segéd!$F$9:$G$38,2,FALSE)</f>
        <v>46102</v>
      </c>
      <c r="BB611" s="2" t="str">
        <f>VLOOKUP(AZ611,segéd!$F$1:$G$7,2,FALSE)</f>
        <v>9.45-11.15</v>
      </c>
      <c r="BC611" t="s">
        <v>402</v>
      </c>
      <c r="BD611" s="20" t="s">
        <v>304</v>
      </c>
      <c r="BE611" t="s">
        <v>164</v>
      </c>
      <c r="BG611" s="2">
        <v>605</v>
      </c>
      <c r="BH611" s="2" t="s">
        <v>66</v>
      </c>
      <c r="BI611" s="30" t="s">
        <v>1939</v>
      </c>
      <c r="BJ611" s="2">
        <f t="shared" si="509"/>
        <v>10</v>
      </c>
      <c r="BK611" s="2" t="str">
        <f>IF(BF611="","",VLOOKUP(BC611,segéd!O:P,2,FALSE))</f>
        <v/>
      </c>
      <c r="BL611" s="2">
        <f>IF(BG611="","",VLOOKUP(BC611,segéd!T:U,2,FALSE))</f>
        <v>10</v>
      </c>
      <c r="BM611" s="2"/>
      <c r="BN611" s="2"/>
      <c r="BO611" s="2"/>
      <c r="BP611" s="2"/>
      <c r="BQ611" s="2"/>
      <c r="BR611" s="2"/>
      <c r="BS611" s="2"/>
      <c r="BT611" s="2"/>
      <c r="BU611" s="2"/>
      <c r="CA611" s="2"/>
      <c r="CD611" s="2"/>
      <c r="CE611" s="2"/>
      <c r="CF611" s="19"/>
      <c r="CG611" s="2"/>
      <c r="CH611" s="2"/>
      <c r="CI611" s="2"/>
      <c r="CP611" s="2"/>
      <c r="CQ611" s="2"/>
      <c r="CR611" s="2"/>
      <c r="CS611" s="2"/>
      <c r="CU611" s="2"/>
      <c r="CV611" s="2"/>
      <c r="CY611" s="19">
        <v>13</v>
      </c>
    </row>
    <row r="612" spans="1:106" x14ac:dyDescent="0.3">
      <c r="A612" t="str">
        <f t="shared" si="510"/>
        <v>3212</v>
      </c>
      <c r="B612" t="str">
        <f t="shared" si="511"/>
        <v xml:space="preserve">Mobil robotika és robot biztonságt. (web) </v>
      </c>
      <c r="C612" t="str">
        <f t="shared" si="461"/>
        <v>2163212</v>
      </c>
      <c r="D612" t="str">
        <f t="shared" si="462"/>
        <v>Mobil robotika és robot biztonságt. (web) 34</v>
      </c>
      <c r="E612" t="str">
        <f t="shared" si="463"/>
        <v>Szilágyi Zoltán3212</v>
      </c>
      <c r="F612" s="24" t="str">
        <f t="shared" si="464"/>
        <v>Mobil robotika és robot biztonságt. (Tb. 216, web)</v>
      </c>
      <c r="G612" t="str">
        <f t="shared" si="465"/>
        <v/>
      </c>
      <c r="H612" t="str">
        <f t="shared" si="466"/>
        <v/>
      </c>
      <c r="I612" t="str">
        <f t="shared" si="467"/>
        <v/>
      </c>
      <c r="J612" t="str">
        <f t="shared" si="468"/>
        <v/>
      </c>
      <c r="K612" t="str">
        <f t="shared" si="469"/>
        <v/>
      </c>
      <c r="L612" t="str">
        <f t="shared" si="470"/>
        <v/>
      </c>
      <c r="M612" t="str">
        <f t="shared" si="471"/>
        <v/>
      </c>
      <c r="N612" t="str">
        <f t="shared" si="472"/>
        <v/>
      </c>
      <c r="O612" t="str">
        <f t="shared" si="473"/>
        <v/>
      </c>
      <c r="P612" t="str">
        <f t="shared" si="474"/>
        <v/>
      </c>
      <c r="Q612" t="str">
        <f t="shared" si="475"/>
        <v/>
      </c>
      <c r="R612" t="str">
        <f t="shared" si="476"/>
        <v/>
      </c>
      <c r="S612" t="str">
        <f t="shared" si="477"/>
        <v/>
      </c>
      <c r="T612" t="str">
        <f t="shared" si="478"/>
        <v/>
      </c>
      <c r="U612" t="str">
        <f t="shared" si="479"/>
        <v/>
      </c>
      <c r="V612" t="str">
        <f t="shared" si="480"/>
        <v/>
      </c>
      <c r="W612" t="str">
        <f t="shared" si="481"/>
        <v/>
      </c>
      <c r="X612" t="str">
        <f t="shared" si="482"/>
        <v/>
      </c>
      <c r="Y612" t="str">
        <f t="shared" si="483"/>
        <v>Mobil robotika és robot biztonságt. (, web)</v>
      </c>
      <c r="Z612" t="str">
        <f t="shared" si="484"/>
        <v/>
      </c>
      <c r="AA612" t="str">
        <f t="shared" si="485"/>
        <v/>
      </c>
      <c r="AB612" t="str">
        <f t="shared" si="486"/>
        <v/>
      </c>
      <c r="AC612" t="str">
        <f t="shared" si="487"/>
        <v/>
      </c>
      <c r="AD612" t="str">
        <f t="shared" si="488"/>
        <v/>
      </c>
      <c r="AE612" t="str">
        <f t="shared" si="489"/>
        <v/>
      </c>
      <c r="AF612" t="str">
        <f t="shared" si="490"/>
        <v/>
      </c>
      <c r="AG612" t="str">
        <f t="shared" si="491"/>
        <v/>
      </c>
      <c r="AH612" t="str">
        <f t="shared" si="492"/>
        <v/>
      </c>
      <c r="AI612" t="str">
        <f t="shared" si="493"/>
        <v/>
      </c>
      <c r="AJ612" t="str">
        <f t="shared" si="494"/>
        <v/>
      </c>
      <c r="AK612" t="str">
        <f t="shared" si="495"/>
        <v/>
      </c>
      <c r="AL612" t="str">
        <f t="shared" si="496"/>
        <v/>
      </c>
      <c r="AM612" t="str">
        <f t="shared" si="497"/>
        <v/>
      </c>
      <c r="AN612" t="str">
        <f t="shared" si="498"/>
        <v/>
      </c>
      <c r="AO612" t="str">
        <f t="shared" si="499"/>
        <v/>
      </c>
      <c r="AP612" t="str">
        <f t="shared" si="500"/>
        <v/>
      </c>
      <c r="AQ612" t="str">
        <f t="shared" si="501"/>
        <v/>
      </c>
      <c r="AR612" t="str">
        <f t="shared" si="502"/>
        <v/>
      </c>
      <c r="AS612" t="str">
        <f t="shared" si="503"/>
        <v/>
      </c>
      <c r="AT612" t="str">
        <f t="shared" si="504"/>
        <v/>
      </c>
      <c r="AU612" t="str">
        <f t="shared" si="505"/>
        <v/>
      </c>
      <c r="AV612" t="str">
        <f t="shared" si="506"/>
        <v/>
      </c>
      <c r="AW612" t="str">
        <f t="shared" si="507"/>
        <v>3212</v>
      </c>
      <c r="AX612" t="str">
        <f t="shared" si="508"/>
        <v>Mobil robotika és robot biztonságt. (216, web)</v>
      </c>
      <c r="AY612" s="2">
        <v>321</v>
      </c>
      <c r="AZ612" s="2">
        <v>2</v>
      </c>
      <c r="BA612" s="18">
        <f>VLOOKUP(AY612,segéd!$F$9:$G$38,2,FALSE)</f>
        <v>46102</v>
      </c>
      <c r="BB612" s="2" t="str">
        <f>VLOOKUP(AZ612,segéd!$F$1:$G$7,2,FALSE)</f>
        <v>9.45-11.15</v>
      </c>
      <c r="BC612" t="s">
        <v>405</v>
      </c>
      <c r="BD612" t="s">
        <v>179</v>
      </c>
      <c r="BE612" t="s">
        <v>164</v>
      </c>
      <c r="BG612" s="2">
        <v>216</v>
      </c>
      <c r="BH612" s="2" t="s">
        <v>66</v>
      </c>
      <c r="BI612" s="30" t="s">
        <v>1940</v>
      </c>
      <c r="BJ612" s="2">
        <f t="shared" si="509"/>
        <v>34</v>
      </c>
      <c r="BK612" s="2" t="str">
        <f>IF(BF612="","",VLOOKUP(BC612,segéd!O:P,2,FALSE))</f>
        <v/>
      </c>
      <c r="BL612" s="2">
        <f>IF(BG612="","",VLOOKUP(BC612,segéd!T:U,2,FALSE))</f>
        <v>34</v>
      </c>
      <c r="BM612" s="2"/>
      <c r="BN612" s="2"/>
      <c r="BO612" s="2"/>
      <c r="BP612" s="2"/>
      <c r="BQ612" s="2"/>
      <c r="BR612" s="2"/>
      <c r="BS612" s="2"/>
      <c r="BT612" s="2"/>
      <c r="BU612" s="2"/>
      <c r="CA612" s="2"/>
      <c r="CD612" s="2"/>
      <c r="CE612" s="2"/>
      <c r="CF612" s="19"/>
      <c r="CG612" s="2"/>
      <c r="CP612" s="2"/>
      <c r="CQ612" s="2"/>
      <c r="CR612" s="2"/>
      <c r="CS612" s="2"/>
      <c r="CU612" s="2"/>
      <c r="CV612" s="2"/>
      <c r="DA612" s="19"/>
      <c r="DB612" s="2">
        <v>34</v>
      </c>
    </row>
    <row r="613" spans="1:106" x14ac:dyDescent="0.3">
      <c r="A613" t="str">
        <f t="shared" si="510"/>
        <v>3212</v>
      </c>
      <c r="B613" t="str">
        <f t="shared" si="511"/>
        <v xml:space="preserve">Műszaki diagnosztika I. (web) </v>
      </c>
      <c r="C613" t="str">
        <f t="shared" si="461"/>
        <v>4043212</v>
      </c>
      <c r="D613" t="str">
        <f t="shared" si="462"/>
        <v>Műszaki diagnosztika I. (web) 6</v>
      </c>
      <c r="E613" t="str">
        <f t="shared" si="463"/>
        <v>Lukács András3212</v>
      </c>
      <c r="F613" s="24" t="str">
        <f t="shared" si="464"/>
        <v>Műszaki diagnosztika I. (Tb. 404, web)</v>
      </c>
      <c r="G613" t="str">
        <f t="shared" si="465"/>
        <v/>
      </c>
      <c r="H613" t="str">
        <f t="shared" si="466"/>
        <v/>
      </c>
      <c r="I613" t="str">
        <f t="shared" si="467"/>
        <v/>
      </c>
      <c r="J613" t="str">
        <f t="shared" si="468"/>
        <v/>
      </c>
      <c r="K613" t="str">
        <f t="shared" si="469"/>
        <v/>
      </c>
      <c r="L613" t="str">
        <f t="shared" si="470"/>
        <v/>
      </c>
      <c r="M613" t="str">
        <f t="shared" si="471"/>
        <v/>
      </c>
      <c r="N613" t="str">
        <f t="shared" si="472"/>
        <v/>
      </c>
      <c r="O613" t="str">
        <f t="shared" si="473"/>
        <v/>
      </c>
      <c r="P613" t="str">
        <f t="shared" si="474"/>
        <v/>
      </c>
      <c r="Q613" t="str">
        <f t="shared" si="475"/>
        <v/>
      </c>
      <c r="R613" t="str">
        <f t="shared" si="476"/>
        <v/>
      </c>
      <c r="S613" t="str">
        <f t="shared" si="477"/>
        <v/>
      </c>
      <c r="T613" t="str">
        <f t="shared" si="478"/>
        <v/>
      </c>
      <c r="U613" t="str">
        <f t="shared" si="479"/>
        <v/>
      </c>
      <c r="V613" t="str">
        <f t="shared" si="480"/>
        <v/>
      </c>
      <c r="W613" t="str">
        <f t="shared" si="481"/>
        <v/>
      </c>
      <c r="X613" t="str">
        <f t="shared" si="482"/>
        <v/>
      </c>
      <c r="Y613" t="str">
        <f t="shared" si="483"/>
        <v>Műszaki diagnosztika I. (, web)</v>
      </c>
      <c r="Z613" t="str">
        <f t="shared" si="484"/>
        <v/>
      </c>
      <c r="AA613" t="str">
        <f t="shared" si="485"/>
        <v/>
      </c>
      <c r="AB613" t="str">
        <f t="shared" si="486"/>
        <v/>
      </c>
      <c r="AC613" t="str">
        <f t="shared" si="487"/>
        <v/>
      </c>
      <c r="AD613" t="str">
        <f t="shared" si="488"/>
        <v/>
      </c>
      <c r="AE613" t="str">
        <f t="shared" si="489"/>
        <v/>
      </c>
      <c r="AF613" t="str">
        <f t="shared" si="490"/>
        <v/>
      </c>
      <c r="AG613" t="str">
        <f t="shared" si="491"/>
        <v/>
      </c>
      <c r="AH613" t="str">
        <f t="shared" si="492"/>
        <v/>
      </c>
      <c r="AI613" t="str">
        <f t="shared" si="493"/>
        <v/>
      </c>
      <c r="AJ613" t="str">
        <f t="shared" si="494"/>
        <v/>
      </c>
      <c r="AK613" t="str">
        <f t="shared" si="495"/>
        <v/>
      </c>
      <c r="AL613" t="str">
        <f t="shared" si="496"/>
        <v/>
      </c>
      <c r="AM613" t="str">
        <f t="shared" si="497"/>
        <v/>
      </c>
      <c r="AN613" t="str">
        <f t="shared" si="498"/>
        <v/>
      </c>
      <c r="AO613" t="str">
        <f t="shared" si="499"/>
        <v/>
      </c>
      <c r="AP613" t="str">
        <f t="shared" si="500"/>
        <v/>
      </c>
      <c r="AQ613" t="str">
        <f t="shared" si="501"/>
        <v/>
      </c>
      <c r="AR613" t="str">
        <f t="shared" si="502"/>
        <v/>
      </c>
      <c r="AS613" t="str">
        <f t="shared" si="503"/>
        <v/>
      </c>
      <c r="AT613" t="str">
        <f t="shared" si="504"/>
        <v/>
      </c>
      <c r="AU613" t="str">
        <f t="shared" si="505"/>
        <v>3212</v>
      </c>
      <c r="AV613" t="str">
        <f t="shared" si="506"/>
        <v/>
      </c>
      <c r="AW613" t="str">
        <f t="shared" si="507"/>
        <v/>
      </c>
      <c r="AX613" t="str">
        <f t="shared" si="508"/>
        <v>Műszaki diagnosztika I. (404, web)</v>
      </c>
      <c r="AY613" s="2">
        <v>321</v>
      </c>
      <c r="AZ613" s="2">
        <v>2</v>
      </c>
      <c r="BA613" s="18">
        <f>VLOOKUP(AY613,segéd!$F$9:$G$38,2,FALSE)</f>
        <v>46102</v>
      </c>
      <c r="BB613" s="2" t="str">
        <f>VLOOKUP(AZ613,segéd!$F$1:$G$7,2,FALSE)</f>
        <v>9.45-11.15</v>
      </c>
      <c r="BC613" t="s">
        <v>408</v>
      </c>
      <c r="BD613" t="s">
        <v>502</v>
      </c>
      <c r="BE613" t="s">
        <v>164</v>
      </c>
      <c r="BG613" s="2">
        <v>404</v>
      </c>
      <c r="BH613" s="2" t="s">
        <v>66</v>
      </c>
      <c r="BI613" s="30" t="s">
        <v>2015</v>
      </c>
      <c r="BJ613" s="2">
        <f t="shared" si="509"/>
        <v>6</v>
      </c>
      <c r="BK613" s="2" t="str">
        <f>IF(BF613="","",VLOOKUP(BC613,segéd!O:P,2,FALSE))</f>
        <v/>
      </c>
      <c r="BL613" s="2">
        <f>IF(BG613="","",VLOOKUP(BC613,segéd!T:U,2,FALSE))</f>
        <v>6</v>
      </c>
      <c r="BM613" s="2"/>
      <c r="BN613" s="2"/>
      <c r="BO613" s="2"/>
      <c r="BP613" s="2"/>
      <c r="BQ613" s="2"/>
      <c r="BR613" s="2"/>
      <c r="BS613" s="2"/>
      <c r="BT613" s="2"/>
      <c r="BU613" s="2"/>
      <c r="CA613" s="2"/>
      <c r="CD613" s="2"/>
      <c r="CE613" s="2"/>
      <c r="CF613" s="19"/>
      <c r="CG613" s="2"/>
      <c r="CP613" s="2"/>
      <c r="CQ613" s="2"/>
      <c r="CR613" s="2"/>
      <c r="CS613" s="2"/>
      <c r="CU613" s="2"/>
      <c r="CV613" s="2"/>
      <c r="CZ613" s="2">
        <v>9</v>
      </c>
      <c r="DA613" s="19"/>
    </row>
    <row r="614" spans="1:106" x14ac:dyDescent="0.3">
      <c r="A614" t="str">
        <f t="shared" si="510"/>
        <v>3212</v>
      </c>
      <c r="B614" t="str">
        <f t="shared" si="511"/>
        <v xml:space="preserve">Nemzetközi gazdaságtan (otthonról web) </v>
      </c>
      <c r="C614" t="str">
        <f t="shared" si="461"/>
        <v>otthon3212</v>
      </c>
      <c r="D614" t="str">
        <f t="shared" si="462"/>
        <v>Nemzetközi gazdaságtan (otthonról web) 3</v>
      </c>
      <c r="E614" t="str">
        <f t="shared" si="463"/>
        <v>Buda Lorina3212</v>
      </c>
      <c r="F614" s="24" t="str">
        <f t="shared" si="464"/>
        <v>Nemzetközi gazdaságtan (Tb. otthon, otthonról web)</v>
      </c>
      <c r="G614" t="str">
        <f t="shared" si="465"/>
        <v/>
      </c>
      <c r="H614" t="str">
        <f t="shared" si="466"/>
        <v/>
      </c>
      <c r="I614" t="str">
        <f t="shared" si="467"/>
        <v/>
      </c>
      <c r="J614" t="str">
        <f t="shared" si="468"/>
        <v/>
      </c>
      <c r="K614" t="str">
        <f t="shared" si="469"/>
        <v/>
      </c>
      <c r="L614" t="str">
        <f t="shared" si="470"/>
        <v/>
      </c>
      <c r="M614" t="str">
        <f t="shared" si="471"/>
        <v/>
      </c>
      <c r="N614" t="str">
        <f t="shared" si="472"/>
        <v/>
      </c>
      <c r="O614" t="str">
        <f t="shared" si="473"/>
        <v/>
      </c>
      <c r="P614" t="str">
        <f t="shared" si="474"/>
        <v/>
      </c>
      <c r="Q614" t="str">
        <f t="shared" si="475"/>
        <v/>
      </c>
      <c r="R614" t="str">
        <f t="shared" si="476"/>
        <v/>
      </c>
      <c r="S614" t="str">
        <f t="shared" si="477"/>
        <v/>
      </c>
      <c r="T614" t="str">
        <f t="shared" si="478"/>
        <v/>
      </c>
      <c r="U614" t="str">
        <f t="shared" si="479"/>
        <v/>
      </c>
      <c r="V614" t="str">
        <f t="shared" si="480"/>
        <v/>
      </c>
      <c r="W614" t="str">
        <f t="shared" si="481"/>
        <v/>
      </c>
      <c r="X614" t="str">
        <f t="shared" si="482"/>
        <v/>
      </c>
      <c r="Y614" t="str">
        <f t="shared" si="483"/>
        <v>Nemzetközi gazdaságtan (, otthonról web)</v>
      </c>
      <c r="Z614" t="str">
        <f t="shared" si="484"/>
        <v/>
      </c>
      <c r="AA614" t="str">
        <f t="shared" si="485"/>
        <v/>
      </c>
      <c r="AB614" t="str">
        <f t="shared" si="486"/>
        <v/>
      </c>
      <c r="AC614" t="str">
        <f t="shared" si="487"/>
        <v/>
      </c>
      <c r="AD614" t="str">
        <f t="shared" si="488"/>
        <v>3212</v>
      </c>
      <c r="AE614" t="str">
        <f t="shared" si="489"/>
        <v/>
      </c>
      <c r="AF614" t="str">
        <f t="shared" si="490"/>
        <v/>
      </c>
      <c r="AG614" t="str">
        <f t="shared" si="491"/>
        <v/>
      </c>
      <c r="AH614" t="str">
        <f t="shared" si="492"/>
        <v/>
      </c>
      <c r="AI614" t="str">
        <f t="shared" si="493"/>
        <v/>
      </c>
      <c r="AJ614" t="str">
        <f t="shared" si="494"/>
        <v/>
      </c>
      <c r="AK614" t="str">
        <f t="shared" si="495"/>
        <v/>
      </c>
      <c r="AL614" t="str">
        <f t="shared" si="496"/>
        <v/>
      </c>
      <c r="AM614" t="str">
        <f t="shared" si="497"/>
        <v/>
      </c>
      <c r="AN614" t="str">
        <f t="shared" si="498"/>
        <v/>
      </c>
      <c r="AO614" t="str">
        <f t="shared" si="499"/>
        <v/>
      </c>
      <c r="AP614" t="str">
        <f t="shared" si="500"/>
        <v/>
      </c>
      <c r="AQ614" t="str">
        <f t="shared" si="501"/>
        <v/>
      </c>
      <c r="AR614" t="str">
        <f t="shared" si="502"/>
        <v/>
      </c>
      <c r="AS614" t="str">
        <f t="shared" si="503"/>
        <v/>
      </c>
      <c r="AT614" t="str">
        <f t="shared" si="504"/>
        <v/>
      </c>
      <c r="AU614" t="str">
        <f t="shared" si="505"/>
        <v/>
      </c>
      <c r="AV614" t="str">
        <f t="shared" si="506"/>
        <v/>
      </c>
      <c r="AW614" t="str">
        <f t="shared" si="507"/>
        <v/>
      </c>
      <c r="AX614" t="str">
        <f t="shared" si="508"/>
        <v>Nemzetközi gazdaságtan (otthon, otthonról web)</v>
      </c>
      <c r="AY614" s="2">
        <v>321</v>
      </c>
      <c r="AZ614" s="2">
        <v>2</v>
      </c>
      <c r="BA614" s="18">
        <f>VLOOKUP(AY614,segéd!$F$9:$G$38,2,FALSE)</f>
        <v>46102</v>
      </c>
      <c r="BB614" s="2" t="str">
        <f>VLOOKUP(AZ614,segéd!$F$1:$G$7,2,FALSE)</f>
        <v>9.45-11.15</v>
      </c>
      <c r="BC614" t="s">
        <v>130</v>
      </c>
      <c r="BD614" t="s">
        <v>264</v>
      </c>
      <c r="BE614" t="s">
        <v>177</v>
      </c>
      <c r="BG614" s="2" t="s">
        <v>484</v>
      </c>
      <c r="BH614" s="2" t="s">
        <v>485</v>
      </c>
      <c r="BI614" s="30" t="s">
        <v>1981</v>
      </c>
      <c r="BJ614" s="2">
        <f t="shared" si="509"/>
        <v>3</v>
      </c>
      <c r="BK614" s="2" t="str">
        <f>IF(BF614="","",VLOOKUP(BC614,segéd!O:P,2,FALSE))</f>
        <v/>
      </c>
      <c r="BL614" s="2">
        <f>IF(BG614="","",VLOOKUP(BC614,segéd!T:U,2,FALSE))</f>
        <v>3</v>
      </c>
      <c r="BP614" s="2"/>
      <c r="BQ614" s="2"/>
      <c r="BR614" s="2"/>
      <c r="BV614" s="2"/>
      <c r="BW614" s="2"/>
      <c r="BX614" s="2"/>
      <c r="BY614" s="2"/>
      <c r="BZ614" s="2"/>
      <c r="CA614" s="2"/>
      <c r="CB614" s="2"/>
      <c r="CC614" s="2"/>
      <c r="CD614" s="2"/>
      <c r="CH614" s="2"/>
      <c r="CI614" s="2">
        <v>3</v>
      </c>
      <c r="CM614" s="2"/>
      <c r="CN614" s="2"/>
      <c r="CO614" s="2"/>
      <c r="CP614" s="2"/>
      <c r="CR614" s="2"/>
      <c r="CS614" s="2"/>
      <c r="CT614" s="2"/>
      <c r="CU614" s="2"/>
      <c r="CV614" s="2"/>
      <c r="CY614" s="2"/>
    </row>
    <row r="615" spans="1:106" x14ac:dyDescent="0.3">
      <c r="A615" t="str">
        <f t="shared" si="510"/>
        <v>3212</v>
      </c>
      <c r="B615" t="str">
        <f t="shared" si="511"/>
        <v xml:space="preserve">Pénzügyi és számviteli ismeretek (web) </v>
      </c>
      <c r="C615" t="str">
        <f t="shared" si="461"/>
        <v>6013212</v>
      </c>
      <c r="D615" t="str">
        <f t="shared" si="462"/>
        <v>Pénzügyi és számviteli ismeretek (web) 104</v>
      </c>
      <c r="E615" t="str">
        <f t="shared" si="463"/>
        <v>Labossa Ildikó3212</v>
      </c>
      <c r="F615" s="24" t="str">
        <f t="shared" si="464"/>
        <v>Pénzügyi és számviteli ismeretek (Tb. 601, web)</v>
      </c>
      <c r="G615" t="str">
        <f t="shared" si="465"/>
        <v/>
      </c>
      <c r="H615" t="str">
        <f t="shared" si="466"/>
        <v/>
      </c>
      <c r="I615" t="str">
        <f t="shared" si="467"/>
        <v/>
      </c>
      <c r="J615" t="str">
        <f t="shared" si="468"/>
        <v/>
      </c>
      <c r="K615" t="str">
        <f t="shared" si="469"/>
        <v/>
      </c>
      <c r="L615" t="str">
        <f t="shared" si="470"/>
        <v/>
      </c>
      <c r="M615" t="str">
        <f t="shared" si="471"/>
        <v/>
      </c>
      <c r="N615" t="str">
        <f t="shared" si="472"/>
        <v/>
      </c>
      <c r="O615" t="str">
        <f t="shared" si="473"/>
        <v/>
      </c>
      <c r="P615" t="str">
        <f t="shared" si="474"/>
        <v/>
      </c>
      <c r="Q615" t="str">
        <f t="shared" si="475"/>
        <v/>
      </c>
      <c r="R615" t="str">
        <f t="shared" si="476"/>
        <v/>
      </c>
      <c r="S615" t="str">
        <f t="shared" si="477"/>
        <v/>
      </c>
      <c r="T615" t="str">
        <f t="shared" si="478"/>
        <v/>
      </c>
      <c r="U615" t="str">
        <f t="shared" si="479"/>
        <v/>
      </c>
      <c r="V615" t="str">
        <f t="shared" si="480"/>
        <v/>
      </c>
      <c r="W615" t="str">
        <f t="shared" si="481"/>
        <v/>
      </c>
      <c r="X615" t="str">
        <f t="shared" si="482"/>
        <v/>
      </c>
      <c r="Y615" t="str">
        <f t="shared" si="483"/>
        <v>Pénzügyi és számviteli ismeretek (, web)</v>
      </c>
      <c r="Z615" t="str">
        <f t="shared" si="484"/>
        <v/>
      </c>
      <c r="AA615" t="str">
        <f t="shared" si="485"/>
        <v/>
      </c>
      <c r="AB615" t="str">
        <f t="shared" si="486"/>
        <v/>
      </c>
      <c r="AC615" t="str">
        <f t="shared" si="487"/>
        <v/>
      </c>
      <c r="AD615" t="str">
        <f t="shared" si="488"/>
        <v/>
      </c>
      <c r="AE615" t="str">
        <f t="shared" si="489"/>
        <v/>
      </c>
      <c r="AF615" t="str">
        <f t="shared" si="490"/>
        <v/>
      </c>
      <c r="AG615" t="str">
        <f t="shared" si="491"/>
        <v/>
      </c>
      <c r="AH615" t="str">
        <f t="shared" si="492"/>
        <v/>
      </c>
      <c r="AI615" t="str">
        <f t="shared" si="493"/>
        <v/>
      </c>
      <c r="AJ615" t="str">
        <f t="shared" si="494"/>
        <v/>
      </c>
      <c r="AK615" t="str">
        <f t="shared" si="495"/>
        <v>3212</v>
      </c>
      <c r="AL615" t="str">
        <f t="shared" si="496"/>
        <v>3212</v>
      </c>
      <c r="AM615" t="str">
        <f t="shared" si="497"/>
        <v/>
      </c>
      <c r="AN615" t="str">
        <f t="shared" si="498"/>
        <v/>
      </c>
      <c r="AO615" t="str">
        <f t="shared" si="499"/>
        <v/>
      </c>
      <c r="AP615" t="str">
        <f t="shared" si="500"/>
        <v/>
      </c>
      <c r="AQ615" t="str">
        <f t="shared" si="501"/>
        <v/>
      </c>
      <c r="AR615" t="str">
        <f t="shared" si="502"/>
        <v/>
      </c>
      <c r="AS615" t="str">
        <f t="shared" si="503"/>
        <v/>
      </c>
      <c r="AT615" t="str">
        <f t="shared" si="504"/>
        <v/>
      </c>
      <c r="AU615" t="str">
        <f t="shared" si="505"/>
        <v/>
      </c>
      <c r="AV615" t="str">
        <f t="shared" si="506"/>
        <v/>
      </c>
      <c r="AW615" t="str">
        <f t="shared" si="507"/>
        <v/>
      </c>
      <c r="AX615" t="str">
        <f t="shared" si="508"/>
        <v>Pénzügyi és számviteli ismeretek (601, web)</v>
      </c>
      <c r="AY615" s="2">
        <v>321</v>
      </c>
      <c r="AZ615" s="2">
        <v>2</v>
      </c>
      <c r="BA615" s="18">
        <f>VLOOKUP(AY615,segéd!$F$9:$G$38,2,FALSE)</f>
        <v>46102</v>
      </c>
      <c r="BB615" s="2" t="str">
        <f>VLOOKUP(AZ615,segéd!$F$1:$G$7,2,FALSE)</f>
        <v>9.45-11.15</v>
      </c>
      <c r="BC615" t="s">
        <v>126</v>
      </c>
      <c r="BD615" s="20" t="s">
        <v>186</v>
      </c>
      <c r="BE615" t="s">
        <v>164</v>
      </c>
      <c r="BG615" s="2">
        <v>601</v>
      </c>
      <c r="BH615" s="2" t="s">
        <v>66</v>
      </c>
      <c r="BI615" s="30" t="s">
        <v>2012</v>
      </c>
      <c r="BJ615" s="2">
        <f t="shared" si="509"/>
        <v>104</v>
      </c>
      <c r="BK615" s="2" t="str">
        <f>IF(BF615="","",VLOOKUP(BC615,segéd!O:P,2,FALSE))</f>
        <v/>
      </c>
      <c r="BL615" s="2">
        <f>IF(BG615="","",VLOOKUP(BC615,segéd!T:U,2,FALSE))</f>
        <v>104</v>
      </c>
      <c r="BM615" s="2"/>
      <c r="BN615" s="2"/>
      <c r="BO615" s="2"/>
      <c r="BP615" s="2"/>
      <c r="BQ615" s="2"/>
      <c r="BR615" s="2"/>
      <c r="BS615" s="2"/>
      <c r="BT615" s="2"/>
      <c r="BU615" s="2"/>
      <c r="BZ615" s="2"/>
      <c r="CA615" s="2"/>
      <c r="CD615" s="2"/>
      <c r="CE615" s="2"/>
      <c r="CF615" s="19"/>
      <c r="CG615" s="2"/>
      <c r="CH615" s="2"/>
      <c r="CI615" s="2"/>
      <c r="CJ615" s="2"/>
      <c r="CP615" s="2">
        <v>52</v>
      </c>
      <c r="CQ615" s="2">
        <v>59</v>
      </c>
      <c r="CR615" s="2"/>
      <c r="CS615" s="2"/>
      <c r="CU615" s="2"/>
      <c r="CV615" s="2"/>
      <c r="DA615" s="19"/>
    </row>
    <row r="616" spans="1:106" x14ac:dyDescent="0.3">
      <c r="A616" t="str">
        <f t="shared" si="510"/>
        <v>2103212</v>
      </c>
      <c r="B616" t="str">
        <f t="shared" si="511"/>
        <v>Strat. men. a marketingben (web) 9</v>
      </c>
      <c r="C616" t="str">
        <f t="shared" si="461"/>
        <v>3212</v>
      </c>
      <c r="D616" t="str">
        <f t="shared" si="462"/>
        <v xml:space="preserve">Strat. men. a marketingben (web) </v>
      </c>
      <c r="E616" t="str">
        <f t="shared" si="463"/>
        <v>Gaál Béla3212</v>
      </c>
      <c r="F616" s="24" t="str">
        <f t="shared" si="464"/>
        <v>Strat. men. a marketingben (Bp. 210, web)</v>
      </c>
      <c r="G616" t="str">
        <f t="shared" si="465"/>
        <v/>
      </c>
      <c r="H616" t="str">
        <f t="shared" si="466"/>
        <v/>
      </c>
      <c r="I616" t="str">
        <f t="shared" si="467"/>
        <v/>
      </c>
      <c r="J616" t="str">
        <f t="shared" si="468"/>
        <v>3212</v>
      </c>
      <c r="K616" t="str">
        <f t="shared" si="469"/>
        <v/>
      </c>
      <c r="L616" t="str">
        <f t="shared" si="470"/>
        <v/>
      </c>
      <c r="M616" t="str">
        <f t="shared" si="471"/>
        <v/>
      </c>
      <c r="N616" t="str">
        <f t="shared" si="472"/>
        <v/>
      </c>
      <c r="O616" t="str">
        <f t="shared" si="473"/>
        <v/>
      </c>
      <c r="P616" t="str">
        <f t="shared" si="474"/>
        <v/>
      </c>
      <c r="Q616" t="str">
        <f t="shared" si="475"/>
        <v/>
      </c>
      <c r="R616" t="str">
        <f t="shared" si="476"/>
        <v/>
      </c>
      <c r="S616" t="str">
        <f t="shared" si="477"/>
        <v/>
      </c>
      <c r="T616" t="str">
        <f t="shared" si="478"/>
        <v/>
      </c>
      <c r="U616" t="str">
        <f t="shared" si="479"/>
        <v/>
      </c>
      <c r="V616" t="str">
        <f t="shared" si="480"/>
        <v/>
      </c>
      <c r="W616" t="str">
        <f t="shared" si="481"/>
        <v/>
      </c>
      <c r="X616" t="str">
        <f t="shared" si="482"/>
        <v/>
      </c>
      <c r="Y616" t="str">
        <f t="shared" si="483"/>
        <v>Strat. men. a marketingben (210, web)</v>
      </c>
      <c r="Z616" t="str">
        <f t="shared" si="484"/>
        <v/>
      </c>
      <c r="AA616" t="str">
        <f t="shared" si="485"/>
        <v/>
      </c>
      <c r="AB616" t="str">
        <f t="shared" si="486"/>
        <v/>
      </c>
      <c r="AC616" t="str">
        <f t="shared" si="487"/>
        <v/>
      </c>
      <c r="AD616" t="str">
        <f t="shared" si="488"/>
        <v/>
      </c>
      <c r="AE616" t="str">
        <f t="shared" si="489"/>
        <v/>
      </c>
      <c r="AF616" t="str">
        <f t="shared" si="490"/>
        <v/>
      </c>
      <c r="AG616" t="str">
        <f t="shared" si="491"/>
        <v/>
      </c>
      <c r="AH616" t="str">
        <f t="shared" si="492"/>
        <v/>
      </c>
      <c r="AI616" t="str">
        <f t="shared" si="493"/>
        <v/>
      </c>
      <c r="AJ616" t="str">
        <f t="shared" si="494"/>
        <v/>
      </c>
      <c r="AK616" t="str">
        <f t="shared" si="495"/>
        <v/>
      </c>
      <c r="AL616" t="str">
        <f t="shared" si="496"/>
        <v/>
      </c>
      <c r="AM616" t="str">
        <f t="shared" si="497"/>
        <v/>
      </c>
      <c r="AN616" t="str">
        <f t="shared" si="498"/>
        <v/>
      </c>
      <c r="AO616" t="str">
        <f t="shared" si="499"/>
        <v/>
      </c>
      <c r="AP616" t="str">
        <f t="shared" si="500"/>
        <v/>
      </c>
      <c r="AQ616" t="str">
        <f t="shared" si="501"/>
        <v/>
      </c>
      <c r="AR616" t="str">
        <f t="shared" si="502"/>
        <v/>
      </c>
      <c r="AS616" t="str">
        <f t="shared" si="503"/>
        <v/>
      </c>
      <c r="AT616" t="str">
        <f t="shared" si="504"/>
        <v/>
      </c>
      <c r="AU616" t="str">
        <f t="shared" si="505"/>
        <v/>
      </c>
      <c r="AV616" t="str">
        <f t="shared" si="506"/>
        <v/>
      </c>
      <c r="AW616" t="str">
        <f t="shared" si="507"/>
        <v/>
      </c>
      <c r="AX616" t="str">
        <f t="shared" si="508"/>
        <v>Strat. men. a marketingben (, web)</v>
      </c>
      <c r="AY616" s="2">
        <v>321</v>
      </c>
      <c r="AZ616" s="2">
        <v>2</v>
      </c>
      <c r="BA616" s="18">
        <f>VLOOKUP(AY616,segéd!$F$9:$G$38,2,FALSE)</f>
        <v>46102</v>
      </c>
      <c r="BB616" s="2" t="str">
        <f>VLOOKUP(AZ616,segéd!$F$1:$G$7,2,FALSE)</f>
        <v>9.45-11.15</v>
      </c>
      <c r="BC616" t="s">
        <v>70</v>
      </c>
      <c r="BD616" t="s">
        <v>24</v>
      </c>
      <c r="BE616" t="s">
        <v>175</v>
      </c>
      <c r="BF616" s="19">
        <v>210</v>
      </c>
      <c r="BH616" s="2" t="s">
        <v>66</v>
      </c>
      <c r="BI616" s="30" t="s">
        <v>2008</v>
      </c>
      <c r="BJ616" s="2">
        <f t="shared" si="509"/>
        <v>9</v>
      </c>
      <c r="BK616" s="2">
        <f>IF(BF616="","",VLOOKUP(BC616,segéd!O:P,2,FALSE))</f>
        <v>9</v>
      </c>
      <c r="BL616" s="2" t="str">
        <f>IF(BG616="","",VLOOKUP(BC616,segéd!T:U,2,FALSE))</f>
        <v/>
      </c>
      <c r="BP616" s="19">
        <v>11</v>
      </c>
      <c r="BY616" s="2"/>
      <c r="CH616" s="2"/>
      <c r="CP616" s="2"/>
    </row>
    <row r="617" spans="1:106" x14ac:dyDescent="0.3">
      <c r="A617" t="str">
        <f t="shared" si="510"/>
        <v>2023212</v>
      </c>
      <c r="B617" t="str">
        <f t="shared" si="511"/>
        <v>Termékfejlesztés, termékpolitika (Bp.-ről web) 20</v>
      </c>
      <c r="C617" t="str">
        <f t="shared" si="461"/>
        <v>4033212</v>
      </c>
      <c r="D617" t="str">
        <f t="shared" si="462"/>
        <v>Termékfejlesztés, termékpolitika (Bp.-ről web) 16</v>
      </c>
      <c r="E617" t="str">
        <f t="shared" si="463"/>
        <v>Deés Szilvia3212</v>
      </c>
      <c r="F617" s="24" t="str">
        <f t="shared" si="464"/>
        <v>Termékfejlesztés, termékpolitika (Bp. 202, Bp.-ről web)</v>
      </c>
      <c r="G617" t="str">
        <f t="shared" si="465"/>
        <v/>
      </c>
      <c r="H617" t="str">
        <f t="shared" si="466"/>
        <v/>
      </c>
      <c r="I617" t="str">
        <f t="shared" si="467"/>
        <v/>
      </c>
      <c r="J617" t="str">
        <f t="shared" si="468"/>
        <v/>
      </c>
      <c r="K617" t="str">
        <f t="shared" si="469"/>
        <v/>
      </c>
      <c r="L617" t="str">
        <f t="shared" si="470"/>
        <v/>
      </c>
      <c r="M617" t="str">
        <f t="shared" si="471"/>
        <v/>
      </c>
      <c r="N617" t="str">
        <f t="shared" si="472"/>
        <v/>
      </c>
      <c r="O617" t="str">
        <f t="shared" si="473"/>
        <v/>
      </c>
      <c r="P617" t="str">
        <f t="shared" si="474"/>
        <v>3212</v>
      </c>
      <c r="Q617" t="str">
        <f t="shared" si="475"/>
        <v>3212</v>
      </c>
      <c r="R617" t="str">
        <f t="shared" si="476"/>
        <v>3212</v>
      </c>
      <c r="S617" t="str">
        <f t="shared" si="477"/>
        <v/>
      </c>
      <c r="T617" t="str">
        <f t="shared" si="478"/>
        <v/>
      </c>
      <c r="U617" t="str">
        <f t="shared" si="479"/>
        <v/>
      </c>
      <c r="V617" t="str">
        <f t="shared" si="480"/>
        <v/>
      </c>
      <c r="W617" t="str">
        <f t="shared" si="481"/>
        <v/>
      </c>
      <c r="X617" t="str">
        <f t="shared" si="482"/>
        <v/>
      </c>
      <c r="Y617" t="str">
        <f t="shared" si="483"/>
        <v>Termékfejlesztés, termékpolitika (202, Bp.-ről web)</v>
      </c>
      <c r="Z617" t="str">
        <f t="shared" si="484"/>
        <v/>
      </c>
      <c r="AA617" t="str">
        <f t="shared" si="485"/>
        <v/>
      </c>
      <c r="AB617" t="str">
        <f t="shared" si="486"/>
        <v/>
      </c>
      <c r="AC617" t="str">
        <f t="shared" si="487"/>
        <v/>
      </c>
      <c r="AD617" t="str">
        <f t="shared" si="488"/>
        <v/>
      </c>
      <c r="AE617" t="str">
        <f t="shared" si="489"/>
        <v/>
      </c>
      <c r="AF617" t="str">
        <f t="shared" si="490"/>
        <v/>
      </c>
      <c r="AG617" t="str">
        <f t="shared" si="491"/>
        <v/>
      </c>
      <c r="AH617" t="str">
        <f t="shared" si="492"/>
        <v>3212</v>
      </c>
      <c r="AI617" t="str">
        <f t="shared" si="493"/>
        <v>3212</v>
      </c>
      <c r="AJ617" t="str">
        <f t="shared" si="494"/>
        <v>3212</v>
      </c>
      <c r="AK617" t="str">
        <f t="shared" si="495"/>
        <v/>
      </c>
      <c r="AL617" t="str">
        <f t="shared" si="496"/>
        <v/>
      </c>
      <c r="AM617" t="str">
        <f t="shared" si="497"/>
        <v/>
      </c>
      <c r="AN617" t="str">
        <f t="shared" si="498"/>
        <v/>
      </c>
      <c r="AO617" t="str">
        <f t="shared" si="499"/>
        <v/>
      </c>
      <c r="AP617" t="str">
        <f t="shared" si="500"/>
        <v/>
      </c>
      <c r="AQ617" t="str">
        <f t="shared" si="501"/>
        <v/>
      </c>
      <c r="AR617" t="str">
        <f t="shared" si="502"/>
        <v/>
      </c>
      <c r="AS617" t="str">
        <f t="shared" si="503"/>
        <v/>
      </c>
      <c r="AT617" t="str">
        <f t="shared" si="504"/>
        <v/>
      </c>
      <c r="AU617" t="str">
        <f t="shared" si="505"/>
        <v/>
      </c>
      <c r="AV617" t="str">
        <f t="shared" si="506"/>
        <v/>
      </c>
      <c r="AW617" t="str">
        <f t="shared" si="507"/>
        <v/>
      </c>
      <c r="AX617" t="str">
        <f t="shared" si="508"/>
        <v>Termékfejlesztés, termékpolitika (403, Bp.-ről web)</v>
      </c>
      <c r="AY617" s="2">
        <v>321</v>
      </c>
      <c r="AZ617" s="2">
        <v>2</v>
      </c>
      <c r="BA617" s="18">
        <f>VLOOKUP(AY617,segéd!$F$9:$G$38,2,FALSE)</f>
        <v>46102</v>
      </c>
      <c r="BB617" s="2" t="str">
        <f>VLOOKUP(AZ617,segéd!$F$1:$G$7,2,FALSE)</f>
        <v>9.45-11.15</v>
      </c>
      <c r="BC617" t="s">
        <v>122</v>
      </c>
      <c r="BD617" t="s">
        <v>106</v>
      </c>
      <c r="BE617" t="s">
        <v>167</v>
      </c>
      <c r="BF617" s="19">
        <v>202</v>
      </c>
      <c r="BG617" s="2">
        <v>403</v>
      </c>
      <c r="BH617" s="19" t="s">
        <v>75</v>
      </c>
      <c r="BI617" s="30" t="s">
        <v>1952</v>
      </c>
      <c r="BJ617" s="2">
        <f t="shared" si="509"/>
        <v>36</v>
      </c>
      <c r="BK617" s="2">
        <f>IF(BF617="","",VLOOKUP(BC617,segéd!O:P,2,FALSE))</f>
        <v>20</v>
      </c>
      <c r="BL617" s="2">
        <f>IF(BG617="","",VLOOKUP(BC617,segéd!T:U,2,FALSE))</f>
        <v>16</v>
      </c>
      <c r="BP617" s="2"/>
      <c r="BQ617" s="2"/>
      <c r="BR617" s="2"/>
      <c r="BV617" s="2">
        <v>6</v>
      </c>
      <c r="BW617" s="2">
        <v>13</v>
      </c>
      <c r="BX617" s="2">
        <v>2</v>
      </c>
      <c r="BY617" s="2"/>
      <c r="CB617" s="2"/>
      <c r="CC617" s="2"/>
      <c r="CH617" s="2"/>
      <c r="CI617" s="2"/>
      <c r="CM617" s="2">
        <v>3</v>
      </c>
      <c r="CN617" s="2">
        <v>2</v>
      </c>
      <c r="CO617" s="2">
        <v>4</v>
      </c>
      <c r="CP617" s="2"/>
      <c r="CT617" s="2"/>
      <c r="CU617" s="2"/>
      <c r="CY617" s="2"/>
    </row>
    <row r="618" spans="1:106" x14ac:dyDescent="0.3">
      <c r="A618" t="str">
        <f t="shared" si="510"/>
        <v>2013212</v>
      </c>
      <c r="B618" t="str">
        <f t="shared" si="511"/>
        <v>Vezetés, szervezés (web) 52</v>
      </c>
      <c r="C618" t="str">
        <f t="shared" si="461"/>
        <v>3212</v>
      </c>
      <c r="D618" t="str">
        <f t="shared" si="462"/>
        <v xml:space="preserve">Vezetés, szervezés (web) </v>
      </c>
      <c r="E618" t="str">
        <f t="shared" si="463"/>
        <v>Krupánszki Kornél3212</v>
      </c>
      <c r="F618" s="24" t="str">
        <f t="shared" si="464"/>
        <v>Vezetés, szervezés (Bp. 201, web)</v>
      </c>
      <c r="G618" t="str">
        <f t="shared" si="465"/>
        <v>3212</v>
      </c>
      <c r="H618" t="str">
        <f t="shared" si="466"/>
        <v>3212</v>
      </c>
      <c r="I618" t="str">
        <f t="shared" si="467"/>
        <v>3212</v>
      </c>
      <c r="J618" t="str">
        <f t="shared" si="468"/>
        <v/>
      </c>
      <c r="K618" t="str">
        <f t="shared" si="469"/>
        <v/>
      </c>
      <c r="L618" t="str">
        <f t="shared" si="470"/>
        <v/>
      </c>
      <c r="M618" t="str">
        <f t="shared" si="471"/>
        <v/>
      </c>
      <c r="N618" t="str">
        <f t="shared" si="472"/>
        <v/>
      </c>
      <c r="O618" t="str">
        <f t="shared" si="473"/>
        <v/>
      </c>
      <c r="P618" t="str">
        <f t="shared" si="474"/>
        <v/>
      </c>
      <c r="Q618" t="str">
        <f t="shared" si="475"/>
        <v/>
      </c>
      <c r="R618" t="str">
        <f t="shared" si="476"/>
        <v/>
      </c>
      <c r="S618" t="str">
        <f t="shared" si="477"/>
        <v/>
      </c>
      <c r="T618" t="str">
        <f t="shared" si="478"/>
        <v/>
      </c>
      <c r="U618" t="str">
        <f t="shared" si="479"/>
        <v/>
      </c>
      <c r="V618" t="str">
        <f t="shared" si="480"/>
        <v/>
      </c>
      <c r="W618" t="str">
        <f t="shared" si="481"/>
        <v/>
      </c>
      <c r="X618" t="str">
        <f t="shared" si="482"/>
        <v/>
      </c>
      <c r="Y618" t="str">
        <f t="shared" si="483"/>
        <v>Vezetés, szervezés (201, web)</v>
      </c>
      <c r="Z618" t="str">
        <f t="shared" si="484"/>
        <v/>
      </c>
      <c r="AA618" t="str">
        <f t="shared" si="485"/>
        <v/>
      </c>
      <c r="AB618" t="str">
        <f t="shared" si="486"/>
        <v/>
      </c>
      <c r="AC618" t="str">
        <f t="shared" si="487"/>
        <v/>
      </c>
      <c r="AD618" t="str">
        <f t="shared" si="488"/>
        <v/>
      </c>
      <c r="AE618" t="str">
        <f t="shared" si="489"/>
        <v/>
      </c>
      <c r="AF618" t="str">
        <f t="shared" si="490"/>
        <v/>
      </c>
      <c r="AG618" t="str">
        <f t="shared" si="491"/>
        <v/>
      </c>
      <c r="AH618" t="str">
        <f t="shared" si="492"/>
        <v/>
      </c>
      <c r="AI618" t="str">
        <f t="shared" si="493"/>
        <v/>
      </c>
      <c r="AJ618" t="str">
        <f t="shared" si="494"/>
        <v/>
      </c>
      <c r="AK618" t="str">
        <f t="shared" si="495"/>
        <v/>
      </c>
      <c r="AL618" t="str">
        <f t="shared" si="496"/>
        <v/>
      </c>
      <c r="AM618" t="str">
        <f t="shared" si="497"/>
        <v/>
      </c>
      <c r="AN618" t="str">
        <f t="shared" si="498"/>
        <v/>
      </c>
      <c r="AO618" t="str">
        <f t="shared" si="499"/>
        <v/>
      </c>
      <c r="AP618" t="str">
        <f t="shared" si="500"/>
        <v/>
      </c>
      <c r="AQ618" t="str">
        <f t="shared" si="501"/>
        <v/>
      </c>
      <c r="AR618" t="str">
        <f t="shared" si="502"/>
        <v/>
      </c>
      <c r="AS618" t="str">
        <f t="shared" si="503"/>
        <v/>
      </c>
      <c r="AT618" t="str">
        <f t="shared" si="504"/>
        <v/>
      </c>
      <c r="AU618" t="str">
        <f t="shared" si="505"/>
        <v/>
      </c>
      <c r="AV618" t="str">
        <f t="shared" si="506"/>
        <v/>
      </c>
      <c r="AW618" t="str">
        <f t="shared" si="507"/>
        <v/>
      </c>
      <c r="AX618" t="str">
        <f t="shared" si="508"/>
        <v>Vezetés, szervezés (, web)</v>
      </c>
      <c r="AY618" s="2">
        <v>321</v>
      </c>
      <c r="AZ618" s="2">
        <v>2</v>
      </c>
      <c r="BA618" s="18">
        <f>VLOOKUP(AY618,segéd!$F$9:$G$38,2,FALSE)</f>
        <v>46102</v>
      </c>
      <c r="BB618" s="2" t="str">
        <f>VLOOKUP(AZ618,segéd!$F$1:$G$7,2,FALSE)</f>
        <v>9.45-11.15</v>
      </c>
      <c r="BC618" t="s">
        <v>65</v>
      </c>
      <c r="BD618" s="20" t="s">
        <v>428</v>
      </c>
      <c r="BE618" t="s">
        <v>388</v>
      </c>
      <c r="BF618" s="19">
        <v>201</v>
      </c>
      <c r="BH618" s="2" t="s">
        <v>66</v>
      </c>
      <c r="BI618" s="30" t="s">
        <v>1990</v>
      </c>
      <c r="BJ618" s="2">
        <f t="shared" si="509"/>
        <v>52</v>
      </c>
      <c r="BK618" s="2">
        <f>IF(BF618="","",VLOOKUP(BC618,segéd!O:P,2,FALSE))</f>
        <v>52</v>
      </c>
      <c r="BL618" s="2" t="str">
        <f>IF(BG618="","",VLOOKUP(BC618,segéd!T:U,2,FALSE))</f>
        <v/>
      </c>
      <c r="BM618" s="2">
        <v>62</v>
      </c>
      <c r="BN618" s="2">
        <v>14</v>
      </c>
      <c r="BO618" s="2">
        <v>13</v>
      </c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H618" s="2"/>
      <c r="CI618" s="2"/>
      <c r="CJ618" s="2"/>
      <c r="CK618" s="2"/>
      <c r="CL618" s="2"/>
      <c r="CM618" s="2"/>
      <c r="CN618" s="2"/>
      <c r="CO618" s="2"/>
      <c r="CP618" s="2"/>
      <c r="CR618" s="2"/>
      <c r="CS618" s="2"/>
      <c r="CT618" s="2"/>
      <c r="CU618" s="2"/>
      <c r="CV618" s="2"/>
      <c r="CY618" s="2"/>
    </row>
    <row r="619" spans="1:106" x14ac:dyDescent="0.3">
      <c r="A619" t="str">
        <f t="shared" si="510"/>
        <v>3213</v>
      </c>
      <c r="B619" t="str">
        <f t="shared" si="511"/>
        <v xml:space="preserve">Az elektrotechnika alapjai (web) </v>
      </c>
      <c r="C619" t="str">
        <f t="shared" si="461"/>
        <v>63213</v>
      </c>
      <c r="D619" t="str">
        <f t="shared" si="462"/>
        <v>Az elektrotechnika alapjai (web) 4</v>
      </c>
      <c r="E619" t="str">
        <f t="shared" si="463"/>
        <v>Varga István3213</v>
      </c>
      <c r="F619" s="24" t="str">
        <f t="shared" si="464"/>
        <v>Az elektrotechnika alapjai (Tb. 6, web)</v>
      </c>
      <c r="G619" t="str">
        <f t="shared" si="465"/>
        <v/>
      </c>
      <c r="H619" t="str">
        <f t="shared" si="466"/>
        <v/>
      </c>
      <c r="I619" t="str">
        <f t="shared" si="467"/>
        <v/>
      </c>
      <c r="J619" t="str">
        <f t="shared" si="468"/>
        <v/>
      </c>
      <c r="K619" t="str">
        <f t="shared" si="469"/>
        <v/>
      </c>
      <c r="L619" t="str">
        <f t="shared" si="470"/>
        <v/>
      </c>
      <c r="M619" t="str">
        <f t="shared" si="471"/>
        <v/>
      </c>
      <c r="N619" t="str">
        <f t="shared" si="472"/>
        <v/>
      </c>
      <c r="O619" t="str">
        <f t="shared" si="473"/>
        <v/>
      </c>
      <c r="P619" t="str">
        <f t="shared" si="474"/>
        <v/>
      </c>
      <c r="Q619" t="str">
        <f t="shared" si="475"/>
        <v/>
      </c>
      <c r="R619" t="str">
        <f t="shared" si="476"/>
        <v/>
      </c>
      <c r="S619" t="str">
        <f t="shared" si="477"/>
        <v/>
      </c>
      <c r="T619" t="str">
        <f t="shared" si="478"/>
        <v/>
      </c>
      <c r="U619" t="str">
        <f t="shared" si="479"/>
        <v/>
      </c>
      <c r="V619" t="str">
        <f t="shared" si="480"/>
        <v/>
      </c>
      <c r="W619" t="str">
        <f t="shared" si="481"/>
        <v/>
      </c>
      <c r="X619" t="str">
        <f t="shared" si="482"/>
        <v/>
      </c>
      <c r="Y619" t="str">
        <f t="shared" si="483"/>
        <v>Az elektrotechnika alapjai (, web)</v>
      </c>
      <c r="Z619" t="str">
        <f t="shared" si="484"/>
        <v/>
      </c>
      <c r="AA619" t="str">
        <f t="shared" si="485"/>
        <v>3213</v>
      </c>
      <c r="AB619" t="str">
        <f t="shared" si="486"/>
        <v/>
      </c>
      <c r="AC619" t="str">
        <f t="shared" si="487"/>
        <v/>
      </c>
      <c r="AD619" t="str">
        <f t="shared" si="488"/>
        <v/>
      </c>
      <c r="AE619" t="str">
        <f t="shared" si="489"/>
        <v/>
      </c>
      <c r="AF619" t="str">
        <f t="shared" si="490"/>
        <v/>
      </c>
      <c r="AG619" t="str">
        <f t="shared" si="491"/>
        <v/>
      </c>
      <c r="AH619" t="str">
        <f t="shared" si="492"/>
        <v/>
      </c>
      <c r="AI619" t="str">
        <f t="shared" si="493"/>
        <v/>
      </c>
      <c r="AJ619" t="str">
        <f t="shared" si="494"/>
        <v/>
      </c>
      <c r="AK619" t="str">
        <f t="shared" si="495"/>
        <v/>
      </c>
      <c r="AL619" t="str">
        <f t="shared" si="496"/>
        <v/>
      </c>
      <c r="AM619" t="str">
        <f t="shared" si="497"/>
        <v/>
      </c>
      <c r="AN619" t="str">
        <f t="shared" si="498"/>
        <v/>
      </c>
      <c r="AO619" t="str">
        <f t="shared" si="499"/>
        <v/>
      </c>
      <c r="AP619" t="str">
        <f t="shared" si="500"/>
        <v/>
      </c>
      <c r="AQ619" t="str">
        <f t="shared" si="501"/>
        <v/>
      </c>
      <c r="AR619" t="str">
        <f t="shared" si="502"/>
        <v/>
      </c>
      <c r="AS619" t="str">
        <f t="shared" si="503"/>
        <v/>
      </c>
      <c r="AT619" t="str">
        <f t="shared" si="504"/>
        <v/>
      </c>
      <c r="AU619" t="str">
        <f t="shared" si="505"/>
        <v/>
      </c>
      <c r="AV619" t="str">
        <f t="shared" si="506"/>
        <v/>
      </c>
      <c r="AW619" t="str">
        <f t="shared" si="507"/>
        <v/>
      </c>
      <c r="AX619" t="str">
        <f t="shared" si="508"/>
        <v>Az elektrotechnika alapjai (6, web)</v>
      </c>
      <c r="AY619" s="2">
        <v>321</v>
      </c>
      <c r="AZ619" s="2">
        <v>3</v>
      </c>
      <c r="BA619" s="18">
        <f>VLOOKUP(AY619,segéd!$F$9:$G$38,2,FALSE)</f>
        <v>46102</v>
      </c>
      <c r="BB619" s="2" t="str">
        <f>VLOOKUP(AZ619,segéd!$F$1:$G$7,2,FALSE)</f>
        <v>11.30-13.00</v>
      </c>
      <c r="BC619" t="s">
        <v>129</v>
      </c>
      <c r="BD619" s="20" t="s">
        <v>219</v>
      </c>
      <c r="BE619" t="s">
        <v>88</v>
      </c>
      <c r="BG619" s="2">
        <v>6</v>
      </c>
      <c r="BH619" s="2" t="s">
        <v>66</v>
      </c>
      <c r="BI619" s="30" t="s">
        <v>1919</v>
      </c>
      <c r="BJ619" s="2">
        <f t="shared" si="509"/>
        <v>4</v>
      </c>
      <c r="BK619" s="2" t="str">
        <f>IF(BF619="","",VLOOKUP(BC619,segéd!O:P,2,FALSE))</f>
        <v/>
      </c>
      <c r="BL619" s="2">
        <f>IF(BG619="","",VLOOKUP(BC619,segéd!T:U,2,FALSE))</f>
        <v>4</v>
      </c>
      <c r="BM619" s="2"/>
      <c r="BN619" s="2"/>
      <c r="BO619" s="2"/>
      <c r="BP619" s="2"/>
      <c r="BQ619" s="2"/>
      <c r="BR619" s="2"/>
      <c r="BS619" s="2"/>
      <c r="BT619" s="2"/>
      <c r="BU619" s="2"/>
      <c r="BZ619" s="2"/>
      <c r="CA619" s="2"/>
      <c r="CD619" s="2"/>
      <c r="CE619" s="2"/>
      <c r="CF619" s="2">
        <v>19</v>
      </c>
      <c r="CG619" s="2"/>
      <c r="CH619" s="2"/>
      <c r="CI619" s="2"/>
      <c r="CJ619" s="2"/>
      <c r="CK619" s="2"/>
      <c r="CP619" s="2"/>
      <c r="CR619" s="2"/>
      <c r="CS619" s="2"/>
      <c r="CU619" s="2"/>
      <c r="CV619" s="2"/>
    </row>
    <row r="620" spans="1:106" x14ac:dyDescent="0.3">
      <c r="A620" t="str">
        <f t="shared" si="510"/>
        <v>3213</v>
      </c>
      <c r="B620" t="str">
        <f t="shared" si="511"/>
        <v xml:space="preserve">Beruh., üzem. jogi ismeretek (web) </v>
      </c>
      <c r="C620" t="str">
        <f t="shared" si="461"/>
        <v>6033213</v>
      </c>
      <c r="D620" t="str">
        <f t="shared" si="462"/>
        <v>Beruh., üzem. jogi ismeretek (web) 7</v>
      </c>
      <c r="E620" t="str">
        <f t="shared" si="463"/>
        <v>Zalahegyi Zoltán3213</v>
      </c>
      <c r="F620" s="24" t="str">
        <f t="shared" si="464"/>
        <v>Beruh., üzem. jogi ismeretek (Tb. 603, web)</v>
      </c>
      <c r="G620" t="str">
        <f t="shared" si="465"/>
        <v/>
      </c>
      <c r="H620" t="str">
        <f t="shared" si="466"/>
        <v/>
      </c>
      <c r="I620" t="str">
        <f t="shared" si="467"/>
        <v/>
      </c>
      <c r="J620" t="str">
        <f t="shared" si="468"/>
        <v/>
      </c>
      <c r="K620" t="str">
        <f t="shared" si="469"/>
        <v/>
      </c>
      <c r="L620" t="str">
        <f t="shared" si="470"/>
        <v/>
      </c>
      <c r="M620" t="str">
        <f t="shared" si="471"/>
        <v/>
      </c>
      <c r="N620" t="str">
        <f t="shared" si="472"/>
        <v/>
      </c>
      <c r="O620" t="str">
        <f t="shared" si="473"/>
        <v/>
      </c>
      <c r="P620" t="str">
        <f t="shared" si="474"/>
        <v/>
      </c>
      <c r="Q620" t="str">
        <f t="shared" si="475"/>
        <v/>
      </c>
      <c r="R620" t="str">
        <f t="shared" si="476"/>
        <v/>
      </c>
      <c r="S620" t="str">
        <f t="shared" si="477"/>
        <v/>
      </c>
      <c r="T620" t="str">
        <f t="shared" si="478"/>
        <v/>
      </c>
      <c r="U620" t="str">
        <f t="shared" si="479"/>
        <v/>
      </c>
      <c r="V620" t="str">
        <f t="shared" si="480"/>
        <v/>
      </c>
      <c r="W620" t="str">
        <f t="shared" si="481"/>
        <v/>
      </c>
      <c r="X620" t="str">
        <f t="shared" si="482"/>
        <v/>
      </c>
      <c r="Y620" t="str">
        <f t="shared" si="483"/>
        <v>Beruh., üzem. jogi ismeretek (, web)</v>
      </c>
      <c r="Z620" t="str">
        <f t="shared" si="484"/>
        <v/>
      </c>
      <c r="AA620" t="str">
        <f t="shared" si="485"/>
        <v/>
      </c>
      <c r="AB620" t="str">
        <f t="shared" si="486"/>
        <v/>
      </c>
      <c r="AC620" t="str">
        <f t="shared" si="487"/>
        <v/>
      </c>
      <c r="AD620" t="str">
        <f t="shared" si="488"/>
        <v/>
      </c>
      <c r="AE620" t="str">
        <f t="shared" si="489"/>
        <v/>
      </c>
      <c r="AF620" t="str">
        <f t="shared" si="490"/>
        <v/>
      </c>
      <c r="AG620" t="str">
        <f t="shared" si="491"/>
        <v/>
      </c>
      <c r="AH620" t="str">
        <f t="shared" si="492"/>
        <v/>
      </c>
      <c r="AI620" t="str">
        <f t="shared" si="493"/>
        <v/>
      </c>
      <c r="AJ620" t="str">
        <f t="shared" si="494"/>
        <v/>
      </c>
      <c r="AK620" t="str">
        <f t="shared" si="495"/>
        <v/>
      </c>
      <c r="AL620" t="str">
        <f t="shared" si="496"/>
        <v/>
      </c>
      <c r="AM620" t="str">
        <f t="shared" si="497"/>
        <v/>
      </c>
      <c r="AN620" t="str">
        <f t="shared" si="498"/>
        <v/>
      </c>
      <c r="AO620" t="str">
        <f t="shared" si="499"/>
        <v/>
      </c>
      <c r="AP620" t="str">
        <f t="shared" si="500"/>
        <v/>
      </c>
      <c r="AQ620" t="str">
        <f t="shared" si="501"/>
        <v/>
      </c>
      <c r="AR620" t="str">
        <f t="shared" si="502"/>
        <v/>
      </c>
      <c r="AS620" t="str">
        <f t="shared" si="503"/>
        <v>3213</v>
      </c>
      <c r="AT620" t="str">
        <f t="shared" si="504"/>
        <v/>
      </c>
      <c r="AU620" t="str">
        <f t="shared" si="505"/>
        <v/>
      </c>
      <c r="AV620" t="str">
        <f t="shared" si="506"/>
        <v/>
      </c>
      <c r="AW620" t="str">
        <f t="shared" si="507"/>
        <v/>
      </c>
      <c r="AX620" t="str">
        <f t="shared" si="508"/>
        <v>Beruh., üzem. jogi ismeretek (603, web)</v>
      </c>
      <c r="AY620" s="2">
        <v>321</v>
      </c>
      <c r="AZ620" s="2">
        <v>3</v>
      </c>
      <c r="BA620" s="18">
        <f>VLOOKUP(AY620,segéd!$F$9:$G$38,2,FALSE)</f>
        <v>46102</v>
      </c>
      <c r="BB620" s="2" t="str">
        <f>VLOOKUP(AZ620,segéd!$F$1:$G$7,2,FALSE)</f>
        <v>11.30-13.00</v>
      </c>
      <c r="BC620" t="s">
        <v>400</v>
      </c>
      <c r="BD620" t="s">
        <v>313</v>
      </c>
      <c r="BE620" t="s">
        <v>164</v>
      </c>
      <c r="BG620" s="2">
        <v>603</v>
      </c>
      <c r="BH620" s="2" t="s">
        <v>66</v>
      </c>
      <c r="BI620" s="30" t="s">
        <v>2024</v>
      </c>
      <c r="BJ620" s="2">
        <f t="shared" si="509"/>
        <v>7</v>
      </c>
      <c r="BK620" s="2" t="str">
        <f>IF(BF620="","",VLOOKUP(BC620,segéd!O:P,2,FALSE))</f>
        <v/>
      </c>
      <c r="BL620" s="2">
        <f>IF(BG620="","",VLOOKUP(BC620,segéd!T:U,2,FALSE))</f>
        <v>7</v>
      </c>
      <c r="CH620" s="2"/>
      <c r="CI620" s="2"/>
      <c r="CP620" s="2"/>
      <c r="CX620" s="2">
        <v>8</v>
      </c>
    </row>
    <row r="621" spans="1:106" x14ac:dyDescent="0.3">
      <c r="A621" t="str">
        <f t="shared" si="510"/>
        <v>3213</v>
      </c>
      <c r="B621" t="str">
        <f t="shared" si="511"/>
        <v xml:space="preserve">Energia és környezet (web) </v>
      </c>
      <c r="C621" t="str">
        <f t="shared" si="461"/>
        <v>Passzív3213</v>
      </c>
      <c r="D621" t="str">
        <f t="shared" si="462"/>
        <v>Energia és környezet (web) 19</v>
      </c>
      <c r="E621" t="str">
        <f t="shared" si="463"/>
        <v>Molnárné Dőry Zsófia3213</v>
      </c>
      <c r="F621" s="24" t="str">
        <f t="shared" si="464"/>
        <v>Energia és környezet (Tb. Passzív, web)</v>
      </c>
      <c r="G621" t="str">
        <f t="shared" si="465"/>
        <v/>
      </c>
      <c r="H621" t="str">
        <f t="shared" si="466"/>
        <v/>
      </c>
      <c r="I621" t="str">
        <f t="shared" si="467"/>
        <v/>
      </c>
      <c r="J621" t="str">
        <f t="shared" si="468"/>
        <v/>
      </c>
      <c r="K621" t="str">
        <f t="shared" si="469"/>
        <v/>
      </c>
      <c r="L621" t="str">
        <f t="shared" si="470"/>
        <v/>
      </c>
      <c r="M621" t="str">
        <f t="shared" si="471"/>
        <v/>
      </c>
      <c r="N621" t="str">
        <f t="shared" si="472"/>
        <v/>
      </c>
      <c r="O621" t="str">
        <f t="shared" si="473"/>
        <v/>
      </c>
      <c r="P621" t="str">
        <f t="shared" si="474"/>
        <v/>
      </c>
      <c r="Q621" t="str">
        <f t="shared" si="475"/>
        <v/>
      </c>
      <c r="R621" t="str">
        <f t="shared" si="476"/>
        <v/>
      </c>
      <c r="S621" t="str">
        <f t="shared" si="477"/>
        <v/>
      </c>
      <c r="T621" t="str">
        <f t="shared" si="478"/>
        <v/>
      </c>
      <c r="U621" t="str">
        <f t="shared" si="479"/>
        <v/>
      </c>
      <c r="V621" t="str">
        <f t="shared" si="480"/>
        <v/>
      </c>
      <c r="W621" t="str">
        <f t="shared" si="481"/>
        <v/>
      </c>
      <c r="X621" t="str">
        <f t="shared" si="482"/>
        <v/>
      </c>
      <c r="Y621" t="str">
        <f t="shared" si="483"/>
        <v>Energia és környezet (, web)</v>
      </c>
      <c r="Z621" t="str">
        <f t="shared" si="484"/>
        <v/>
      </c>
      <c r="AA621" t="str">
        <f t="shared" si="485"/>
        <v/>
      </c>
      <c r="AB621" t="str">
        <f t="shared" si="486"/>
        <v/>
      </c>
      <c r="AC621" t="str">
        <f t="shared" si="487"/>
        <v/>
      </c>
      <c r="AD621" t="str">
        <f t="shared" si="488"/>
        <v/>
      </c>
      <c r="AE621" t="str">
        <f t="shared" si="489"/>
        <v/>
      </c>
      <c r="AF621" t="str">
        <f t="shared" si="490"/>
        <v/>
      </c>
      <c r="AG621" t="str">
        <f t="shared" si="491"/>
        <v/>
      </c>
      <c r="AH621" t="str">
        <f t="shared" si="492"/>
        <v/>
      </c>
      <c r="AI621" t="str">
        <f t="shared" si="493"/>
        <v/>
      </c>
      <c r="AJ621" t="str">
        <f t="shared" si="494"/>
        <v/>
      </c>
      <c r="AK621" t="str">
        <f t="shared" si="495"/>
        <v/>
      </c>
      <c r="AL621" t="str">
        <f t="shared" si="496"/>
        <v/>
      </c>
      <c r="AM621" t="str">
        <f t="shared" si="497"/>
        <v/>
      </c>
      <c r="AN621" t="str">
        <f t="shared" si="498"/>
        <v/>
      </c>
      <c r="AO621" t="str">
        <f t="shared" si="499"/>
        <v/>
      </c>
      <c r="AP621" t="str">
        <f t="shared" si="500"/>
        <v/>
      </c>
      <c r="AQ621" t="str">
        <f t="shared" si="501"/>
        <v/>
      </c>
      <c r="AR621" t="str">
        <f t="shared" si="502"/>
        <v>3213</v>
      </c>
      <c r="AS621" t="str">
        <f t="shared" si="503"/>
        <v/>
      </c>
      <c r="AT621" t="str">
        <f t="shared" si="504"/>
        <v/>
      </c>
      <c r="AU621" t="str">
        <f t="shared" si="505"/>
        <v/>
      </c>
      <c r="AV621" t="str">
        <f t="shared" si="506"/>
        <v/>
      </c>
      <c r="AW621" t="str">
        <f t="shared" si="507"/>
        <v/>
      </c>
      <c r="AX621" t="str">
        <f t="shared" si="508"/>
        <v>Energia és környezet (Passzív, web)</v>
      </c>
      <c r="AY621" s="2">
        <v>321</v>
      </c>
      <c r="AZ621" s="2">
        <v>3</v>
      </c>
      <c r="BA621" s="18">
        <f>VLOOKUP(AY621,segéd!$F$9:$G$38,2,FALSE)</f>
        <v>46102</v>
      </c>
      <c r="BB621" s="2" t="str">
        <f>VLOOKUP(AZ621,segéd!$F$1:$G$7,2,FALSE)</f>
        <v>11.30-13.00</v>
      </c>
      <c r="BC621" t="s">
        <v>84</v>
      </c>
      <c r="BD621" t="s">
        <v>190</v>
      </c>
      <c r="BE621" t="s">
        <v>164</v>
      </c>
      <c r="BG621" s="2" t="s">
        <v>272</v>
      </c>
      <c r="BH621" s="2" t="s">
        <v>66</v>
      </c>
      <c r="BI621" s="30" t="s">
        <v>2017</v>
      </c>
      <c r="BJ621" s="2">
        <f t="shared" si="509"/>
        <v>19</v>
      </c>
      <c r="BK621" s="2" t="str">
        <f>IF(BF621="","",VLOOKUP(BC621,segéd!O:P,2,FALSE))</f>
        <v/>
      </c>
      <c r="BL621" s="2">
        <f>IF(BG621="","",VLOOKUP(BC621,segéd!T:U,2,FALSE))</f>
        <v>19</v>
      </c>
      <c r="BM621" s="2"/>
      <c r="BN621" s="2"/>
      <c r="BO621" s="2"/>
      <c r="BP621" s="2"/>
      <c r="BQ621" s="2"/>
      <c r="BR621" s="2"/>
      <c r="BS621" s="2"/>
      <c r="BT621" s="2"/>
      <c r="BU621" s="2"/>
      <c r="CA621" s="2"/>
      <c r="CD621" s="2"/>
      <c r="CE621" s="2"/>
      <c r="CF621" s="19"/>
      <c r="CG621" s="2"/>
      <c r="CH621" s="2"/>
      <c r="CI621" s="2"/>
      <c r="CP621" s="2"/>
      <c r="CR621" s="2"/>
      <c r="CS621" s="2"/>
      <c r="CU621" s="2"/>
      <c r="CV621" s="2"/>
      <c r="CW621" s="2">
        <v>16</v>
      </c>
    </row>
    <row r="622" spans="1:106" x14ac:dyDescent="0.3">
      <c r="A622" t="str">
        <f t="shared" si="510"/>
        <v>2173213</v>
      </c>
      <c r="B622" t="str">
        <f t="shared" si="511"/>
        <v>Fogyasztói magatartásvizsgálat (web) 11</v>
      </c>
      <c r="C622" t="str">
        <f t="shared" si="461"/>
        <v>3213</v>
      </c>
      <c r="D622" t="str">
        <f t="shared" si="462"/>
        <v xml:space="preserve">Fogyasztói magatartásvizsgálat (web) </v>
      </c>
      <c r="E622" t="str">
        <f t="shared" si="463"/>
        <v>Rózsa Zoltán3213</v>
      </c>
      <c r="F622" s="24" t="str">
        <f t="shared" si="464"/>
        <v>Fogyasztói magatartásvizsgálat (Bp. 217, web)</v>
      </c>
      <c r="G622" t="str">
        <f t="shared" si="465"/>
        <v/>
      </c>
      <c r="H622" t="str">
        <f t="shared" si="466"/>
        <v/>
      </c>
      <c r="I622" t="str">
        <f t="shared" si="467"/>
        <v/>
      </c>
      <c r="J622" t="str">
        <f t="shared" si="468"/>
        <v/>
      </c>
      <c r="K622" t="str">
        <f t="shared" si="469"/>
        <v/>
      </c>
      <c r="L622" t="str">
        <f t="shared" si="470"/>
        <v>3213</v>
      </c>
      <c r="M622" t="str">
        <f t="shared" si="471"/>
        <v/>
      </c>
      <c r="N622" t="str">
        <f t="shared" si="472"/>
        <v/>
      </c>
      <c r="O622" t="str">
        <f t="shared" si="473"/>
        <v/>
      </c>
      <c r="P622" t="str">
        <f t="shared" si="474"/>
        <v/>
      </c>
      <c r="Q622" t="str">
        <f t="shared" si="475"/>
        <v/>
      </c>
      <c r="R622" t="str">
        <f t="shared" si="476"/>
        <v/>
      </c>
      <c r="S622" t="str">
        <f t="shared" si="477"/>
        <v/>
      </c>
      <c r="T622" t="str">
        <f t="shared" si="478"/>
        <v/>
      </c>
      <c r="U622" t="str">
        <f t="shared" si="479"/>
        <v/>
      </c>
      <c r="V622" t="str">
        <f t="shared" si="480"/>
        <v/>
      </c>
      <c r="W622" t="str">
        <f t="shared" si="481"/>
        <v/>
      </c>
      <c r="X622" t="str">
        <f t="shared" si="482"/>
        <v/>
      </c>
      <c r="Y622" t="str">
        <f t="shared" si="483"/>
        <v>Fogyasztói magatartásvizsgálat (217, web)</v>
      </c>
      <c r="Z622" t="str">
        <f t="shared" si="484"/>
        <v/>
      </c>
      <c r="AA622" t="str">
        <f t="shared" si="485"/>
        <v/>
      </c>
      <c r="AB622" t="str">
        <f t="shared" si="486"/>
        <v/>
      </c>
      <c r="AC622" t="str">
        <f t="shared" si="487"/>
        <v/>
      </c>
      <c r="AD622" t="str">
        <f t="shared" si="488"/>
        <v/>
      </c>
      <c r="AE622" t="str">
        <f t="shared" si="489"/>
        <v/>
      </c>
      <c r="AF622" t="str">
        <f t="shared" si="490"/>
        <v/>
      </c>
      <c r="AG622" t="str">
        <f t="shared" si="491"/>
        <v/>
      </c>
      <c r="AH622" t="str">
        <f t="shared" si="492"/>
        <v/>
      </c>
      <c r="AI622" t="str">
        <f t="shared" si="493"/>
        <v/>
      </c>
      <c r="AJ622" t="str">
        <f t="shared" si="494"/>
        <v/>
      </c>
      <c r="AK622" t="str">
        <f t="shared" si="495"/>
        <v/>
      </c>
      <c r="AL622" t="str">
        <f t="shared" si="496"/>
        <v/>
      </c>
      <c r="AM622" t="str">
        <f t="shared" si="497"/>
        <v/>
      </c>
      <c r="AN622" t="str">
        <f t="shared" si="498"/>
        <v/>
      </c>
      <c r="AO622" t="str">
        <f t="shared" si="499"/>
        <v/>
      </c>
      <c r="AP622" t="str">
        <f t="shared" si="500"/>
        <v/>
      </c>
      <c r="AQ622" t="str">
        <f t="shared" si="501"/>
        <v/>
      </c>
      <c r="AR622" t="str">
        <f t="shared" si="502"/>
        <v/>
      </c>
      <c r="AS622" t="str">
        <f t="shared" si="503"/>
        <v/>
      </c>
      <c r="AT622" t="str">
        <f t="shared" si="504"/>
        <v/>
      </c>
      <c r="AU622" t="str">
        <f t="shared" si="505"/>
        <v/>
      </c>
      <c r="AV622" t="str">
        <f t="shared" si="506"/>
        <v/>
      </c>
      <c r="AW622" t="str">
        <f t="shared" si="507"/>
        <v/>
      </c>
      <c r="AX622" t="str">
        <f t="shared" si="508"/>
        <v>Fogyasztói magatartásvizsgálat (, web)</v>
      </c>
      <c r="AY622" s="2">
        <v>321</v>
      </c>
      <c r="AZ622" s="2">
        <v>3</v>
      </c>
      <c r="BA622" s="18">
        <f>VLOOKUP(AY622,segéd!$F$9:$G$38,2,FALSE)</f>
        <v>46102</v>
      </c>
      <c r="BB622" s="2" t="str">
        <f>VLOOKUP(AZ622,segéd!$F$1:$G$7,2,FALSE)</f>
        <v>11.30-13.00</v>
      </c>
      <c r="BC622" s="20" t="s">
        <v>415</v>
      </c>
      <c r="BD622" t="s">
        <v>431</v>
      </c>
      <c r="BE622" s="20" t="s">
        <v>175</v>
      </c>
      <c r="BF622" s="19">
        <v>217</v>
      </c>
      <c r="BH622" s="19" t="s">
        <v>66</v>
      </c>
      <c r="BI622" s="30" t="s">
        <v>1933</v>
      </c>
      <c r="BJ622" s="2">
        <f t="shared" si="509"/>
        <v>11</v>
      </c>
      <c r="BK622" s="2">
        <f>IF(BF622="","",VLOOKUP(BC622,segéd!O:P,2,FALSE))</f>
        <v>11</v>
      </c>
      <c r="BL622" s="2" t="str">
        <f>IF(BG622="","",VLOOKUP(BC622,segéd!T:U,2,FALSE))</f>
        <v/>
      </c>
      <c r="BQ622" s="2"/>
      <c r="BR622" s="2">
        <v>11</v>
      </c>
      <c r="CH622" s="2"/>
      <c r="CP622" s="2"/>
    </row>
    <row r="623" spans="1:106" x14ac:dyDescent="0.3">
      <c r="A623" t="str">
        <f t="shared" si="510"/>
        <v>2083213</v>
      </c>
      <c r="B623" t="str">
        <f t="shared" si="511"/>
        <v>Környezetgazdaságtan (otthonról web) 31</v>
      </c>
      <c r="C623" t="str">
        <f t="shared" si="461"/>
        <v>3213</v>
      </c>
      <c r="D623" t="str">
        <f t="shared" si="462"/>
        <v xml:space="preserve">Környezetgazdaságtan (otthonról web) </v>
      </c>
      <c r="E623" t="str">
        <f t="shared" si="463"/>
        <v>Barócsi Zoltán3213</v>
      </c>
      <c r="F623" s="24" t="str">
        <f t="shared" si="464"/>
        <v>Környezetgazdaságtan (Bp. 208, otthonról web)</v>
      </c>
      <c r="G623" t="str">
        <f t="shared" si="465"/>
        <v/>
      </c>
      <c r="H623" t="str">
        <f t="shared" si="466"/>
        <v/>
      </c>
      <c r="I623" t="str">
        <f t="shared" si="467"/>
        <v/>
      </c>
      <c r="J623" t="str">
        <f t="shared" si="468"/>
        <v/>
      </c>
      <c r="K623" t="str">
        <f t="shared" si="469"/>
        <v/>
      </c>
      <c r="L623" t="str">
        <f t="shared" si="470"/>
        <v/>
      </c>
      <c r="M623" t="str">
        <f t="shared" si="471"/>
        <v/>
      </c>
      <c r="N623" t="str">
        <f t="shared" si="472"/>
        <v/>
      </c>
      <c r="O623" t="str">
        <f t="shared" si="473"/>
        <v/>
      </c>
      <c r="P623" t="str">
        <f t="shared" si="474"/>
        <v/>
      </c>
      <c r="Q623" t="str">
        <f t="shared" si="475"/>
        <v/>
      </c>
      <c r="R623" t="str">
        <f t="shared" si="476"/>
        <v/>
      </c>
      <c r="S623" t="str">
        <f t="shared" si="477"/>
        <v/>
      </c>
      <c r="T623" t="str">
        <f t="shared" si="478"/>
        <v>3213</v>
      </c>
      <c r="U623" t="str">
        <f t="shared" si="479"/>
        <v>3213</v>
      </c>
      <c r="V623" t="str">
        <f t="shared" si="480"/>
        <v>3213</v>
      </c>
      <c r="W623" t="str">
        <f t="shared" si="481"/>
        <v>3213</v>
      </c>
      <c r="X623" t="str">
        <f t="shared" si="482"/>
        <v>3213</v>
      </c>
      <c r="Y623" t="str">
        <f t="shared" si="483"/>
        <v>Környezetgazdaságtan (208, otthonról web)</v>
      </c>
      <c r="Z623" t="str">
        <f t="shared" si="484"/>
        <v/>
      </c>
      <c r="AA623" t="str">
        <f t="shared" si="485"/>
        <v/>
      </c>
      <c r="AB623" t="str">
        <f t="shared" si="486"/>
        <v/>
      </c>
      <c r="AC623" t="str">
        <f t="shared" si="487"/>
        <v/>
      </c>
      <c r="AD623" t="str">
        <f t="shared" si="488"/>
        <v/>
      </c>
      <c r="AE623" t="str">
        <f t="shared" si="489"/>
        <v/>
      </c>
      <c r="AF623" t="str">
        <f t="shared" si="490"/>
        <v/>
      </c>
      <c r="AG623" t="str">
        <f t="shared" si="491"/>
        <v/>
      </c>
      <c r="AH623" t="str">
        <f t="shared" si="492"/>
        <v/>
      </c>
      <c r="AI623" t="str">
        <f t="shared" si="493"/>
        <v/>
      </c>
      <c r="AJ623" t="str">
        <f t="shared" si="494"/>
        <v/>
      </c>
      <c r="AK623" t="str">
        <f t="shared" si="495"/>
        <v/>
      </c>
      <c r="AL623" t="str">
        <f t="shared" si="496"/>
        <v/>
      </c>
      <c r="AM623" t="str">
        <f t="shared" si="497"/>
        <v/>
      </c>
      <c r="AN623" t="str">
        <f t="shared" si="498"/>
        <v/>
      </c>
      <c r="AO623" t="str">
        <f t="shared" si="499"/>
        <v/>
      </c>
      <c r="AP623" t="str">
        <f t="shared" si="500"/>
        <v/>
      </c>
      <c r="AQ623" t="str">
        <f t="shared" si="501"/>
        <v/>
      </c>
      <c r="AR623" t="str">
        <f t="shared" si="502"/>
        <v/>
      </c>
      <c r="AS623" t="str">
        <f t="shared" si="503"/>
        <v/>
      </c>
      <c r="AT623" t="str">
        <f t="shared" si="504"/>
        <v/>
      </c>
      <c r="AU623" t="str">
        <f t="shared" si="505"/>
        <v/>
      </c>
      <c r="AV623" t="str">
        <f t="shared" si="506"/>
        <v/>
      </c>
      <c r="AW623" t="str">
        <f t="shared" si="507"/>
        <v/>
      </c>
      <c r="AX623" t="str">
        <f t="shared" si="508"/>
        <v>Környezetgazdaságtan (, otthonról web)</v>
      </c>
      <c r="AY623" s="2">
        <v>321</v>
      </c>
      <c r="AZ623" s="2">
        <v>3</v>
      </c>
      <c r="BA623" s="18">
        <f>VLOOKUP(AY623,segéd!$F$9:$G$38,2,FALSE)</f>
        <v>46102</v>
      </c>
      <c r="BB623" s="2" t="str">
        <f>VLOOKUP(AZ623,segéd!$F$1:$G$7,2,FALSE)</f>
        <v>11.30-13.00</v>
      </c>
      <c r="BC623" t="s">
        <v>69</v>
      </c>
      <c r="BD623" s="20" t="s">
        <v>29</v>
      </c>
      <c r="BE623" t="s">
        <v>165</v>
      </c>
      <c r="BF623" s="19">
        <v>208</v>
      </c>
      <c r="BH623" s="19" t="s">
        <v>485</v>
      </c>
      <c r="BI623" s="30" t="s">
        <v>2018</v>
      </c>
      <c r="BJ623" s="2">
        <f t="shared" si="509"/>
        <v>31</v>
      </c>
      <c r="BK623" s="2">
        <f>IF(BF623="","",VLOOKUP(BC623,segéd!O:P,2,FALSE))</f>
        <v>31</v>
      </c>
      <c r="BL623" s="2" t="str">
        <f>IF(BG623="","",VLOOKUP(BC623,segéd!T:U,2,FALSE))</f>
        <v/>
      </c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>
        <v>12</v>
      </c>
      <c r="CA623" s="2">
        <v>7</v>
      </c>
      <c r="CB623" s="2">
        <v>5</v>
      </c>
      <c r="CC623" s="2">
        <v>8</v>
      </c>
      <c r="CD623" s="2">
        <v>3</v>
      </c>
      <c r="CE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R623" s="2"/>
      <c r="CS623" s="2"/>
      <c r="CT623" s="2"/>
      <c r="CU623" s="2"/>
      <c r="CV623" s="2"/>
      <c r="CY623" s="2"/>
    </row>
    <row r="624" spans="1:106" x14ac:dyDescent="0.3">
      <c r="A624" t="str">
        <f t="shared" si="510"/>
        <v>2073213</v>
      </c>
      <c r="B624" t="str">
        <f t="shared" si="511"/>
        <v>Logisztikai folyamatok és techn. (gépterem) 14</v>
      </c>
      <c r="C624" t="str">
        <f t="shared" si="461"/>
        <v>3213</v>
      </c>
      <c r="D624" t="str">
        <f t="shared" si="462"/>
        <v xml:space="preserve">Logisztikai folyamatok és techn. (gépterem) </v>
      </c>
      <c r="E624" t="str">
        <f t="shared" si="463"/>
        <v>Cservenyi Dóra3213</v>
      </c>
      <c r="F624" s="24" t="str">
        <f t="shared" si="464"/>
        <v>Logisztikai folyamatok és techn. (Bp. 207, gépterem)</v>
      </c>
      <c r="G624" t="str">
        <f t="shared" si="465"/>
        <v/>
      </c>
      <c r="H624" t="str">
        <f t="shared" si="466"/>
        <v/>
      </c>
      <c r="I624" t="str">
        <f t="shared" si="467"/>
        <v/>
      </c>
      <c r="J624" t="str">
        <f t="shared" si="468"/>
        <v/>
      </c>
      <c r="K624" t="str">
        <f t="shared" si="469"/>
        <v>3213</v>
      </c>
      <c r="L624" t="str">
        <f t="shared" si="470"/>
        <v/>
      </c>
      <c r="M624" t="str">
        <f t="shared" si="471"/>
        <v/>
      </c>
      <c r="N624" t="str">
        <f t="shared" si="472"/>
        <v/>
      </c>
      <c r="O624" t="str">
        <f t="shared" si="473"/>
        <v/>
      </c>
      <c r="P624" t="str">
        <f t="shared" si="474"/>
        <v/>
      </c>
      <c r="Q624" t="str">
        <f t="shared" si="475"/>
        <v/>
      </c>
      <c r="R624" t="str">
        <f t="shared" si="476"/>
        <v/>
      </c>
      <c r="S624" t="str">
        <f t="shared" si="477"/>
        <v/>
      </c>
      <c r="T624" t="str">
        <f t="shared" si="478"/>
        <v/>
      </c>
      <c r="U624" t="str">
        <f t="shared" si="479"/>
        <v/>
      </c>
      <c r="V624" t="str">
        <f t="shared" si="480"/>
        <v/>
      </c>
      <c r="W624" t="str">
        <f t="shared" si="481"/>
        <v/>
      </c>
      <c r="X624" t="str">
        <f t="shared" si="482"/>
        <v/>
      </c>
      <c r="Y624" t="str">
        <f t="shared" si="483"/>
        <v>Logisztikai folyamatok és techn. (207, gépterem)</v>
      </c>
      <c r="Z624" t="str">
        <f t="shared" si="484"/>
        <v/>
      </c>
      <c r="AA624" t="str">
        <f t="shared" si="485"/>
        <v/>
      </c>
      <c r="AB624" t="str">
        <f t="shared" si="486"/>
        <v/>
      </c>
      <c r="AC624" t="str">
        <f t="shared" si="487"/>
        <v/>
      </c>
      <c r="AD624" t="str">
        <f t="shared" si="488"/>
        <v/>
      </c>
      <c r="AE624" t="str">
        <f t="shared" si="489"/>
        <v/>
      </c>
      <c r="AF624" t="str">
        <f t="shared" si="490"/>
        <v/>
      </c>
      <c r="AG624" t="str">
        <f t="shared" si="491"/>
        <v/>
      </c>
      <c r="AH624" t="str">
        <f t="shared" si="492"/>
        <v/>
      </c>
      <c r="AI624" t="str">
        <f t="shared" si="493"/>
        <v/>
      </c>
      <c r="AJ624" t="str">
        <f t="shared" si="494"/>
        <v/>
      </c>
      <c r="AK624" t="str">
        <f t="shared" si="495"/>
        <v/>
      </c>
      <c r="AL624" t="str">
        <f t="shared" si="496"/>
        <v/>
      </c>
      <c r="AM624" t="str">
        <f t="shared" si="497"/>
        <v/>
      </c>
      <c r="AN624" t="str">
        <f t="shared" si="498"/>
        <v/>
      </c>
      <c r="AO624" t="str">
        <f t="shared" si="499"/>
        <v/>
      </c>
      <c r="AP624" t="str">
        <f t="shared" si="500"/>
        <v/>
      </c>
      <c r="AQ624" t="str">
        <f t="shared" si="501"/>
        <v/>
      </c>
      <c r="AR624" t="str">
        <f t="shared" si="502"/>
        <v/>
      </c>
      <c r="AS624" t="str">
        <f t="shared" si="503"/>
        <v/>
      </c>
      <c r="AT624" t="str">
        <f t="shared" si="504"/>
        <v/>
      </c>
      <c r="AU624" t="str">
        <f t="shared" si="505"/>
        <v/>
      </c>
      <c r="AV624" t="str">
        <f t="shared" si="506"/>
        <v/>
      </c>
      <c r="AW624" t="str">
        <f t="shared" si="507"/>
        <v/>
      </c>
      <c r="AX624" t="str">
        <f t="shared" si="508"/>
        <v>Logisztikai folyamatok és techn. (, gépterem)</v>
      </c>
      <c r="AY624" s="2">
        <v>321</v>
      </c>
      <c r="AZ624" s="2">
        <v>3</v>
      </c>
      <c r="BA624" s="18">
        <f>VLOOKUP(AY624,segéd!$F$9:$G$38,2,FALSE)</f>
        <v>46102</v>
      </c>
      <c r="BB624" s="2" t="str">
        <f>VLOOKUP(AZ624,segéd!$F$1:$G$7,2,FALSE)</f>
        <v>11.30-13.00</v>
      </c>
      <c r="BC624" t="s">
        <v>258</v>
      </c>
      <c r="BD624" t="s">
        <v>294</v>
      </c>
      <c r="BE624" t="s">
        <v>175</v>
      </c>
      <c r="BF624" s="19">
        <v>207</v>
      </c>
      <c r="BH624" s="19" t="s">
        <v>267</v>
      </c>
      <c r="BJ624" s="2">
        <f t="shared" si="509"/>
        <v>14</v>
      </c>
      <c r="BK624" s="2">
        <f>IF(BF624="","",VLOOKUP(BC624,segéd!O:P,2,FALSE))</f>
        <v>14</v>
      </c>
      <c r="BL624" s="2" t="str">
        <f>IF(BG624="","",VLOOKUP(BC624,segéd!T:U,2,FALSE))</f>
        <v/>
      </c>
      <c r="BP624" s="2"/>
      <c r="BQ624" s="2">
        <v>15</v>
      </c>
      <c r="BR624" s="2"/>
      <c r="BY624" s="2"/>
      <c r="CH624" s="2"/>
      <c r="CP624" s="2"/>
    </row>
    <row r="625" spans="1:106" x14ac:dyDescent="0.3">
      <c r="A625" t="str">
        <f t="shared" si="510"/>
        <v>2103213</v>
      </c>
      <c r="B625" t="str">
        <f t="shared" si="511"/>
        <v>Marketingkutatás, k. és piacel. (web) 7</v>
      </c>
      <c r="C625" t="str">
        <f t="shared" si="461"/>
        <v>3213</v>
      </c>
      <c r="D625" t="str">
        <f t="shared" si="462"/>
        <v xml:space="preserve">Marketingkutatás, k. és piacel. (web) </v>
      </c>
      <c r="E625" t="str">
        <f t="shared" si="463"/>
        <v>Duga Zsófia3213</v>
      </c>
      <c r="F625" s="24" t="str">
        <f t="shared" si="464"/>
        <v>Marketingkutatás, k. és piacel. (Bp. 210, web)</v>
      </c>
      <c r="G625" t="str">
        <f t="shared" si="465"/>
        <v/>
      </c>
      <c r="H625" t="str">
        <f t="shared" si="466"/>
        <v/>
      </c>
      <c r="I625" t="str">
        <f t="shared" si="467"/>
        <v/>
      </c>
      <c r="J625" t="str">
        <f t="shared" si="468"/>
        <v>3213</v>
      </c>
      <c r="K625" t="str">
        <f t="shared" si="469"/>
        <v/>
      </c>
      <c r="L625" t="str">
        <f t="shared" si="470"/>
        <v/>
      </c>
      <c r="M625" t="str">
        <f t="shared" si="471"/>
        <v/>
      </c>
      <c r="N625" t="str">
        <f t="shared" si="472"/>
        <v/>
      </c>
      <c r="O625" t="str">
        <f t="shared" si="473"/>
        <v/>
      </c>
      <c r="P625" t="str">
        <f t="shared" si="474"/>
        <v/>
      </c>
      <c r="Q625" t="str">
        <f t="shared" si="475"/>
        <v/>
      </c>
      <c r="R625" t="str">
        <f t="shared" si="476"/>
        <v/>
      </c>
      <c r="S625" t="str">
        <f t="shared" si="477"/>
        <v/>
      </c>
      <c r="T625" t="str">
        <f t="shared" si="478"/>
        <v/>
      </c>
      <c r="U625" t="str">
        <f t="shared" si="479"/>
        <v/>
      </c>
      <c r="V625" t="str">
        <f t="shared" si="480"/>
        <v/>
      </c>
      <c r="W625" t="str">
        <f t="shared" si="481"/>
        <v/>
      </c>
      <c r="X625" t="str">
        <f t="shared" si="482"/>
        <v/>
      </c>
      <c r="Y625" t="str">
        <f t="shared" si="483"/>
        <v>Marketingkutatás, k. és piacel. (210, web)</v>
      </c>
      <c r="Z625" t="str">
        <f t="shared" si="484"/>
        <v/>
      </c>
      <c r="AA625" t="str">
        <f t="shared" si="485"/>
        <v/>
      </c>
      <c r="AB625" t="str">
        <f t="shared" si="486"/>
        <v/>
      </c>
      <c r="AC625" t="str">
        <f t="shared" si="487"/>
        <v/>
      </c>
      <c r="AD625" t="str">
        <f t="shared" si="488"/>
        <v/>
      </c>
      <c r="AE625" t="str">
        <f t="shared" si="489"/>
        <v/>
      </c>
      <c r="AF625" t="str">
        <f t="shared" si="490"/>
        <v/>
      </c>
      <c r="AG625" t="str">
        <f t="shared" si="491"/>
        <v/>
      </c>
      <c r="AH625" t="str">
        <f t="shared" si="492"/>
        <v/>
      </c>
      <c r="AI625" t="str">
        <f t="shared" si="493"/>
        <v/>
      </c>
      <c r="AJ625" t="str">
        <f t="shared" si="494"/>
        <v/>
      </c>
      <c r="AK625" t="str">
        <f t="shared" si="495"/>
        <v/>
      </c>
      <c r="AL625" t="str">
        <f t="shared" si="496"/>
        <v/>
      </c>
      <c r="AM625" t="str">
        <f t="shared" si="497"/>
        <v/>
      </c>
      <c r="AN625" t="str">
        <f t="shared" si="498"/>
        <v/>
      </c>
      <c r="AO625" t="str">
        <f t="shared" si="499"/>
        <v/>
      </c>
      <c r="AP625" t="str">
        <f t="shared" si="500"/>
        <v/>
      </c>
      <c r="AQ625" t="str">
        <f t="shared" si="501"/>
        <v/>
      </c>
      <c r="AR625" t="str">
        <f t="shared" si="502"/>
        <v/>
      </c>
      <c r="AS625" t="str">
        <f t="shared" si="503"/>
        <v/>
      </c>
      <c r="AT625" t="str">
        <f t="shared" si="504"/>
        <v/>
      </c>
      <c r="AU625" t="str">
        <f t="shared" si="505"/>
        <v/>
      </c>
      <c r="AV625" t="str">
        <f t="shared" si="506"/>
        <v/>
      </c>
      <c r="AW625" t="str">
        <f t="shared" si="507"/>
        <v/>
      </c>
      <c r="AX625" t="str">
        <f t="shared" si="508"/>
        <v>Marketingkutatás, k. és piacel. (, web)</v>
      </c>
      <c r="AY625" s="2">
        <v>321</v>
      </c>
      <c r="AZ625" s="2">
        <v>3</v>
      </c>
      <c r="BA625" s="18">
        <f>VLOOKUP(AY625,segéd!$F$9:$G$38,2,FALSE)</f>
        <v>46102</v>
      </c>
      <c r="BB625" s="2" t="str">
        <f>VLOOKUP(AZ625,segéd!$F$1:$G$7,2,FALSE)</f>
        <v>11.30-13.00</v>
      </c>
      <c r="BC625" t="s">
        <v>115</v>
      </c>
      <c r="BD625" t="s">
        <v>103</v>
      </c>
      <c r="BE625" t="s">
        <v>175</v>
      </c>
      <c r="BF625" s="19">
        <v>210</v>
      </c>
      <c r="BH625" s="2" t="s">
        <v>66</v>
      </c>
      <c r="BI625" s="30" t="s">
        <v>1964</v>
      </c>
      <c r="BJ625" s="2">
        <f t="shared" si="509"/>
        <v>7</v>
      </c>
      <c r="BK625" s="2">
        <f>IF(BF625="","",VLOOKUP(BC625,segéd!O:P,2,FALSE))</f>
        <v>7</v>
      </c>
      <c r="BL625" s="2" t="str">
        <f>IF(BG625="","",VLOOKUP(BC625,segéd!T:U,2,FALSE))</f>
        <v/>
      </c>
      <c r="BP625" s="19">
        <v>8</v>
      </c>
      <c r="BY625" s="2"/>
      <c r="CH625" s="2"/>
      <c r="CP625" s="2"/>
    </row>
    <row r="626" spans="1:106" x14ac:dyDescent="0.3">
      <c r="A626" t="str">
        <f t="shared" si="510"/>
        <v>3213</v>
      </c>
      <c r="B626" t="str">
        <f t="shared" si="511"/>
        <v xml:space="preserve">Marketingtervezés (web) </v>
      </c>
      <c r="C626" t="str">
        <f t="shared" si="461"/>
        <v>2143213</v>
      </c>
      <c r="D626" t="str">
        <f t="shared" si="462"/>
        <v>Marketingtervezés (web) 53</v>
      </c>
      <c r="E626" t="str">
        <f t="shared" si="463"/>
        <v>Nagy Róbert3213</v>
      </c>
      <c r="F626" s="24" t="str">
        <f t="shared" si="464"/>
        <v>Marketingtervezés (Tb. 214, web)</v>
      </c>
      <c r="G626" t="str">
        <f t="shared" si="465"/>
        <v/>
      </c>
      <c r="H626" t="str">
        <f t="shared" si="466"/>
        <v/>
      </c>
      <c r="I626" t="str">
        <f t="shared" si="467"/>
        <v/>
      </c>
      <c r="J626" t="str">
        <f t="shared" si="468"/>
        <v/>
      </c>
      <c r="K626" t="str">
        <f t="shared" si="469"/>
        <v/>
      </c>
      <c r="L626" t="str">
        <f t="shared" si="470"/>
        <v/>
      </c>
      <c r="M626" t="str">
        <f t="shared" si="471"/>
        <v/>
      </c>
      <c r="N626" t="str">
        <f t="shared" si="472"/>
        <v/>
      </c>
      <c r="O626" t="str">
        <f t="shared" si="473"/>
        <v/>
      </c>
      <c r="P626" t="str">
        <f t="shared" si="474"/>
        <v/>
      </c>
      <c r="Q626" t="str">
        <f t="shared" si="475"/>
        <v/>
      </c>
      <c r="R626" t="str">
        <f t="shared" si="476"/>
        <v/>
      </c>
      <c r="S626" t="str">
        <f t="shared" si="477"/>
        <v/>
      </c>
      <c r="T626" t="str">
        <f t="shared" si="478"/>
        <v/>
      </c>
      <c r="U626" t="str">
        <f t="shared" si="479"/>
        <v/>
      </c>
      <c r="V626" t="str">
        <f t="shared" si="480"/>
        <v/>
      </c>
      <c r="W626" t="str">
        <f t="shared" si="481"/>
        <v/>
      </c>
      <c r="X626" t="str">
        <f t="shared" si="482"/>
        <v/>
      </c>
      <c r="Y626" t="str">
        <f t="shared" si="483"/>
        <v>Marketingtervezés (, web)</v>
      </c>
      <c r="Z626" t="str">
        <f t="shared" si="484"/>
        <v/>
      </c>
      <c r="AA626" t="str">
        <f t="shared" si="485"/>
        <v/>
      </c>
      <c r="AB626" t="str">
        <f t="shared" si="486"/>
        <v/>
      </c>
      <c r="AC626" t="str">
        <f t="shared" si="487"/>
        <v/>
      </c>
      <c r="AD626" t="str">
        <f t="shared" si="488"/>
        <v/>
      </c>
      <c r="AE626" t="str">
        <f t="shared" si="489"/>
        <v/>
      </c>
      <c r="AF626" t="str">
        <f t="shared" si="490"/>
        <v/>
      </c>
      <c r="AG626" t="str">
        <f t="shared" si="491"/>
        <v/>
      </c>
      <c r="AH626" t="str">
        <f t="shared" si="492"/>
        <v/>
      </c>
      <c r="AI626" t="str">
        <f t="shared" si="493"/>
        <v/>
      </c>
      <c r="AJ626" t="str">
        <f t="shared" si="494"/>
        <v/>
      </c>
      <c r="AK626" t="str">
        <f t="shared" si="495"/>
        <v/>
      </c>
      <c r="AL626" t="str">
        <f t="shared" si="496"/>
        <v/>
      </c>
      <c r="AM626" t="str">
        <f t="shared" si="497"/>
        <v>3213</v>
      </c>
      <c r="AN626" t="str">
        <f t="shared" si="498"/>
        <v>3213</v>
      </c>
      <c r="AO626" t="str">
        <f t="shared" si="499"/>
        <v>3213</v>
      </c>
      <c r="AP626" t="str">
        <f t="shared" si="500"/>
        <v>3213</v>
      </c>
      <c r="AQ626" t="str">
        <f t="shared" si="501"/>
        <v>3213</v>
      </c>
      <c r="AR626" t="str">
        <f t="shared" si="502"/>
        <v/>
      </c>
      <c r="AS626" t="str">
        <f t="shared" si="503"/>
        <v/>
      </c>
      <c r="AT626" t="str">
        <f t="shared" si="504"/>
        <v/>
      </c>
      <c r="AU626" t="str">
        <f t="shared" si="505"/>
        <v/>
      </c>
      <c r="AV626" t="str">
        <f t="shared" si="506"/>
        <v/>
      </c>
      <c r="AW626" t="str">
        <f t="shared" si="507"/>
        <v/>
      </c>
      <c r="AX626" t="str">
        <f t="shared" si="508"/>
        <v>Marketingtervezés (214, web)</v>
      </c>
      <c r="AY626" s="2">
        <v>321</v>
      </c>
      <c r="AZ626" s="2">
        <v>3</v>
      </c>
      <c r="BA626" s="18">
        <f>VLOOKUP(AY626,segéd!$F$9:$G$38,2,FALSE)</f>
        <v>46102</v>
      </c>
      <c r="BB626" s="2" t="str">
        <f>VLOOKUP(AZ626,segéd!$F$1:$G$7,2,FALSE)</f>
        <v>11.30-13.00</v>
      </c>
      <c r="BC626" t="s">
        <v>172</v>
      </c>
      <c r="BD626" t="s">
        <v>430</v>
      </c>
      <c r="BE626" t="s">
        <v>164</v>
      </c>
      <c r="BG626" s="2">
        <v>214</v>
      </c>
      <c r="BH626" s="19" t="s">
        <v>66</v>
      </c>
      <c r="BI626" s="30" t="s">
        <v>2003</v>
      </c>
      <c r="BJ626" s="2">
        <f t="shared" si="509"/>
        <v>53</v>
      </c>
      <c r="BK626" s="2" t="str">
        <f>IF(BF626="","",VLOOKUP(BC626,segéd!O:P,2,FALSE))</f>
        <v/>
      </c>
      <c r="BL626" s="2">
        <f>IF(BG626="","",VLOOKUP(BC626,segéd!T:U,2,FALSE))</f>
        <v>53</v>
      </c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R626" s="2">
        <v>21</v>
      </c>
      <c r="CS626" s="2">
        <v>17</v>
      </c>
      <c r="CT626" s="2">
        <v>6</v>
      </c>
      <c r="CU626" s="2">
        <v>6</v>
      </c>
      <c r="CV626" s="2">
        <v>7</v>
      </c>
      <c r="CY626" s="2"/>
    </row>
    <row r="627" spans="1:106" x14ac:dyDescent="0.3">
      <c r="A627" t="str">
        <f t="shared" si="510"/>
        <v>3213</v>
      </c>
      <c r="B627" t="str">
        <f t="shared" si="511"/>
        <v xml:space="preserve">Mechatronika alapjai (gépterem, web) </v>
      </c>
      <c r="C627" t="str">
        <f t="shared" si="461"/>
        <v>6043213</v>
      </c>
      <c r="D627" t="str">
        <f t="shared" si="462"/>
        <v>Mechatronika alapjai (gépterem, web) 46</v>
      </c>
      <c r="E627" t="str">
        <f t="shared" si="463"/>
        <v>Molnár László3213</v>
      </c>
      <c r="F627" s="24" t="str">
        <f t="shared" si="464"/>
        <v>Mechatronika alapjai (Tb. 604, gépterem, web)</v>
      </c>
      <c r="G627" t="str">
        <f t="shared" si="465"/>
        <v/>
      </c>
      <c r="H627" t="str">
        <f t="shared" si="466"/>
        <v/>
      </c>
      <c r="I627" t="str">
        <f t="shared" si="467"/>
        <v/>
      </c>
      <c r="J627" t="str">
        <f t="shared" si="468"/>
        <v/>
      </c>
      <c r="K627" t="str">
        <f t="shared" si="469"/>
        <v/>
      </c>
      <c r="L627" t="str">
        <f t="shared" si="470"/>
        <v/>
      </c>
      <c r="M627" t="str">
        <f t="shared" si="471"/>
        <v/>
      </c>
      <c r="N627" t="str">
        <f t="shared" si="472"/>
        <v/>
      </c>
      <c r="O627" t="str">
        <f t="shared" si="473"/>
        <v/>
      </c>
      <c r="P627" t="str">
        <f t="shared" si="474"/>
        <v/>
      </c>
      <c r="Q627" t="str">
        <f t="shared" si="475"/>
        <v/>
      </c>
      <c r="R627" t="str">
        <f t="shared" si="476"/>
        <v/>
      </c>
      <c r="S627" t="str">
        <f t="shared" si="477"/>
        <v/>
      </c>
      <c r="T627" t="str">
        <f t="shared" si="478"/>
        <v/>
      </c>
      <c r="U627" t="str">
        <f t="shared" si="479"/>
        <v/>
      </c>
      <c r="V627" t="str">
        <f t="shared" si="480"/>
        <v/>
      </c>
      <c r="W627" t="str">
        <f t="shared" si="481"/>
        <v/>
      </c>
      <c r="X627" t="str">
        <f t="shared" si="482"/>
        <v/>
      </c>
      <c r="Y627" t="str">
        <f t="shared" si="483"/>
        <v>Mechatronika alapjai (, gépterem, web)</v>
      </c>
      <c r="Z627" t="str">
        <f t="shared" si="484"/>
        <v/>
      </c>
      <c r="AA627" t="str">
        <f t="shared" si="485"/>
        <v/>
      </c>
      <c r="AB627" t="str">
        <f t="shared" si="486"/>
        <v/>
      </c>
      <c r="AC627" t="str">
        <f t="shared" si="487"/>
        <v>3213</v>
      </c>
      <c r="AD627" t="str">
        <f t="shared" si="488"/>
        <v/>
      </c>
      <c r="AE627" t="str">
        <f t="shared" si="489"/>
        <v/>
      </c>
      <c r="AF627" t="str">
        <f t="shared" si="490"/>
        <v/>
      </c>
      <c r="AG627" t="str">
        <f t="shared" si="491"/>
        <v/>
      </c>
      <c r="AH627" t="str">
        <f t="shared" si="492"/>
        <v/>
      </c>
      <c r="AI627" t="str">
        <f t="shared" si="493"/>
        <v/>
      </c>
      <c r="AJ627" t="str">
        <f t="shared" si="494"/>
        <v/>
      </c>
      <c r="AK627" t="str">
        <f t="shared" si="495"/>
        <v/>
      </c>
      <c r="AL627" t="str">
        <f t="shared" si="496"/>
        <v/>
      </c>
      <c r="AM627" t="str">
        <f t="shared" si="497"/>
        <v/>
      </c>
      <c r="AN627" t="str">
        <f t="shared" si="498"/>
        <v/>
      </c>
      <c r="AO627" t="str">
        <f t="shared" si="499"/>
        <v/>
      </c>
      <c r="AP627" t="str">
        <f t="shared" si="500"/>
        <v/>
      </c>
      <c r="AQ627" t="str">
        <f t="shared" si="501"/>
        <v/>
      </c>
      <c r="AR627" t="str">
        <f t="shared" si="502"/>
        <v/>
      </c>
      <c r="AS627" t="str">
        <f t="shared" si="503"/>
        <v/>
      </c>
      <c r="AT627" t="str">
        <f t="shared" si="504"/>
        <v/>
      </c>
      <c r="AU627" t="str">
        <f t="shared" si="505"/>
        <v/>
      </c>
      <c r="AV627" t="str">
        <f t="shared" si="506"/>
        <v/>
      </c>
      <c r="AW627" t="str">
        <f t="shared" si="507"/>
        <v/>
      </c>
      <c r="AX627" t="str">
        <f t="shared" si="508"/>
        <v>Mechatronika alapjai (604, gépterem, web)</v>
      </c>
      <c r="AY627" s="2">
        <v>321</v>
      </c>
      <c r="AZ627" s="2">
        <v>3</v>
      </c>
      <c r="BA627" s="18">
        <f>VLOOKUP(AY627,segéd!$F$9:$G$38,2,FALSE)</f>
        <v>46102</v>
      </c>
      <c r="BB627" s="2" t="str">
        <f>VLOOKUP(AZ627,segéd!$F$1:$G$7,2,FALSE)</f>
        <v>11.30-13.00</v>
      </c>
      <c r="BC627" t="s">
        <v>79</v>
      </c>
      <c r="BD627" t="s">
        <v>42</v>
      </c>
      <c r="BE627" t="s">
        <v>164</v>
      </c>
      <c r="BG627" s="2">
        <v>604</v>
      </c>
      <c r="BH627" s="2" t="s">
        <v>220</v>
      </c>
      <c r="BI627" s="30" t="s">
        <v>1921</v>
      </c>
      <c r="BJ627" s="2">
        <f t="shared" si="509"/>
        <v>46</v>
      </c>
      <c r="BK627" s="2" t="str">
        <f>IF(BF627="","",VLOOKUP(BC627,segéd!O:P,2,FALSE))</f>
        <v/>
      </c>
      <c r="BL627" s="2">
        <f>IF(BG627="","",VLOOKUP(BC627,segéd!T:U,2,FALSE))</f>
        <v>46</v>
      </c>
      <c r="BM627" s="2"/>
      <c r="BN627" s="2"/>
      <c r="BO627" s="2"/>
      <c r="BP627" s="2"/>
      <c r="BQ627" s="2"/>
      <c r="BR627" s="2"/>
      <c r="BS627" s="2"/>
      <c r="BT627" s="2"/>
      <c r="BU627" s="2"/>
      <c r="BZ627" s="2"/>
      <c r="CA627" s="2"/>
      <c r="CD627" s="2"/>
      <c r="CE627" s="2"/>
      <c r="CF627" s="19"/>
      <c r="CG627" s="2"/>
      <c r="CH627" s="2">
        <v>57</v>
      </c>
      <c r="CI627" s="2"/>
      <c r="CJ627" s="2"/>
      <c r="CP627" s="2"/>
      <c r="CQ627" s="2"/>
      <c r="CR627" s="2"/>
      <c r="CS627" s="2"/>
      <c r="CU627" s="2"/>
      <c r="CV627" s="2"/>
      <c r="DA627" s="19"/>
    </row>
    <row r="628" spans="1:106" x14ac:dyDescent="0.3">
      <c r="A628" t="str">
        <f t="shared" si="510"/>
        <v>3213</v>
      </c>
      <c r="B628" t="str">
        <f t="shared" si="511"/>
        <v xml:space="preserve">Minőségmenedzser feladatai (web) </v>
      </c>
      <c r="C628" t="str">
        <f t="shared" si="461"/>
        <v>6053213</v>
      </c>
      <c r="D628" t="str">
        <f t="shared" si="462"/>
        <v>Minőségmenedzser feladatai (web) 10</v>
      </c>
      <c r="E628" t="str">
        <f t="shared" si="463"/>
        <v>Szamosi Barna3213</v>
      </c>
      <c r="F628" s="24" t="str">
        <f t="shared" si="464"/>
        <v>Minőségmenedzser feladatai (Tb. 605, web)</v>
      </c>
      <c r="G628" t="str">
        <f t="shared" si="465"/>
        <v/>
      </c>
      <c r="H628" t="str">
        <f t="shared" si="466"/>
        <v/>
      </c>
      <c r="I628" t="str">
        <f t="shared" si="467"/>
        <v/>
      </c>
      <c r="J628" t="str">
        <f t="shared" si="468"/>
        <v/>
      </c>
      <c r="K628" t="str">
        <f t="shared" si="469"/>
        <v/>
      </c>
      <c r="L628" t="str">
        <f t="shared" si="470"/>
        <v/>
      </c>
      <c r="M628" t="str">
        <f t="shared" si="471"/>
        <v/>
      </c>
      <c r="N628" t="str">
        <f t="shared" si="472"/>
        <v/>
      </c>
      <c r="O628" t="str">
        <f t="shared" si="473"/>
        <v/>
      </c>
      <c r="P628" t="str">
        <f t="shared" si="474"/>
        <v/>
      </c>
      <c r="Q628" t="str">
        <f t="shared" si="475"/>
        <v/>
      </c>
      <c r="R628" t="str">
        <f t="shared" si="476"/>
        <v/>
      </c>
      <c r="S628" t="str">
        <f t="shared" si="477"/>
        <v/>
      </c>
      <c r="T628" t="str">
        <f t="shared" si="478"/>
        <v/>
      </c>
      <c r="U628" t="str">
        <f t="shared" si="479"/>
        <v/>
      </c>
      <c r="V628" t="str">
        <f t="shared" si="480"/>
        <v/>
      </c>
      <c r="W628" t="str">
        <f t="shared" si="481"/>
        <v/>
      </c>
      <c r="X628" t="str">
        <f t="shared" si="482"/>
        <v/>
      </c>
      <c r="Y628" t="str">
        <f t="shared" si="483"/>
        <v>Minőségmenedzser feladatai (, web)</v>
      </c>
      <c r="Z628" t="str">
        <f t="shared" si="484"/>
        <v/>
      </c>
      <c r="AA628" t="str">
        <f t="shared" si="485"/>
        <v/>
      </c>
      <c r="AB628" t="str">
        <f t="shared" si="486"/>
        <v/>
      </c>
      <c r="AC628" t="str">
        <f t="shared" si="487"/>
        <v/>
      </c>
      <c r="AD628" t="str">
        <f t="shared" si="488"/>
        <v/>
      </c>
      <c r="AE628" t="str">
        <f t="shared" si="489"/>
        <v/>
      </c>
      <c r="AF628" t="str">
        <f t="shared" si="490"/>
        <v/>
      </c>
      <c r="AG628" t="str">
        <f t="shared" si="491"/>
        <v/>
      </c>
      <c r="AH628" t="str">
        <f t="shared" si="492"/>
        <v/>
      </c>
      <c r="AI628" t="str">
        <f t="shared" si="493"/>
        <v/>
      </c>
      <c r="AJ628" t="str">
        <f t="shared" si="494"/>
        <v/>
      </c>
      <c r="AK628" t="str">
        <f t="shared" si="495"/>
        <v/>
      </c>
      <c r="AL628" t="str">
        <f t="shared" si="496"/>
        <v/>
      </c>
      <c r="AM628" t="str">
        <f t="shared" si="497"/>
        <v/>
      </c>
      <c r="AN628" t="str">
        <f t="shared" si="498"/>
        <v/>
      </c>
      <c r="AO628" t="str">
        <f t="shared" si="499"/>
        <v/>
      </c>
      <c r="AP628" t="str">
        <f t="shared" si="500"/>
        <v/>
      </c>
      <c r="AQ628" t="str">
        <f t="shared" si="501"/>
        <v/>
      </c>
      <c r="AR628" t="str">
        <f t="shared" si="502"/>
        <v/>
      </c>
      <c r="AS628" t="str">
        <f t="shared" si="503"/>
        <v/>
      </c>
      <c r="AT628" t="str">
        <f t="shared" si="504"/>
        <v>3213</v>
      </c>
      <c r="AU628" t="str">
        <f t="shared" si="505"/>
        <v/>
      </c>
      <c r="AV628" t="str">
        <f t="shared" si="506"/>
        <v/>
      </c>
      <c r="AW628" t="str">
        <f t="shared" si="507"/>
        <v/>
      </c>
      <c r="AX628" t="str">
        <f t="shared" si="508"/>
        <v>Minőségmenedzser feladatai (605, web)</v>
      </c>
      <c r="AY628" s="2">
        <v>321</v>
      </c>
      <c r="AZ628" s="2">
        <v>3</v>
      </c>
      <c r="BA628" s="18">
        <f>VLOOKUP(AY628,segéd!$F$9:$G$38,2,FALSE)</f>
        <v>46102</v>
      </c>
      <c r="BB628" s="2" t="str">
        <f>VLOOKUP(AZ628,segéd!$F$1:$G$7,2,FALSE)</f>
        <v>11.30-13.00</v>
      </c>
      <c r="BC628" t="s">
        <v>401</v>
      </c>
      <c r="BD628" s="20" t="s">
        <v>304</v>
      </c>
      <c r="BE628" t="s">
        <v>164</v>
      </c>
      <c r="BG628" s="2">
        <v>605</v>
      </c>
      <c r="BH628" s="2" t="s">
        <v>66</v>
      </c>
      <c r="BI628" s="30" t="s">
        <v>1985</v>
      </c>
      <c r="BJ628" s="2">
        <f t="shared" si="509"/>
        <v>10</v>
      </c>
      <c r="BK628" s="2" t="str">
        <f>IF(BF628="","",VLOOKUP(BC628,segéd!O:P,2,FALSE))</f>
        <v/>
      </c>
      <c r="BL628" s="2">
        <f>IF(BG628="","",VLOOKUP(BC628,segéd!T:U,2,FALSE))</f>
        <v>10</v>
      </c>
      <c r="BM628" s="2"/>
      <c r="BN628" s="2"/>
      <c r="BO628" s="2"/>
      <c r="BP628" s="2"/>
      <c r="BQ628" s="2"/>
      <c r="BR628" s="2"/>
      <c r="BS628" s="2"/>
      <c r="BT628" s="2"/>
      <c r="BU628" s="2"/>
      <c r="CA628" s="2"/>
      <c r="CD628" s="2"/>
      <c r="CE628" s="2"/>
      <c r="CF628" s="19"/>
      <c r="CG628" s="2"/>
      <c r="CH628" s="2"/>
      <c r="CI628" s="2"/>
      <c r="CP628" s="2"/>
      <c r="CQ628" s="2"/>
      <c r="CR628" s="2"/>
      <c r="CS628" s="2"/>
      <c r="CU628" s="2"/>
      <c r="CV628" s="2"/>
      <c r="CY628" s="19">
        <v>13</v>
      </c>
    </row>
    <row r="629" spans="1:106" x14ac:dyDescent="0.3">
      <c r="A629" t="str">
        <f t="shared" si="510"/>
        <v>3213</v>
      </c>
      <c r="B629" t="str">
        <f t="shared" si="511"/>
        <v xml:space="preserve">Mobil robotika és robot biztonságt. (web) </v>
      </c>
      <c r="C629" t="str">
        <f t="shared" si="461"/>
        <v>2163213</v>
      </c>
      <c r="D629" t="str">
        <f t="shared" si="462"/>
        <v>Mobil robotika és robot biztonságt. (web) 34</v>
      </c>
      <c r="E629" t="str">
        <f t="shared" si="463"/>
        <v>Szilágyi Zoltán3213</v>
      </c>
      <c r="F629" s="24" t="str">
        <f t="shared" si="464"/>
        <v>Mobil robotika és robot biztonságt. (Tb. 216, web)</v>
      </c>
      <c r="G629" t="str">
        <f t="shared" si="465"/>
        <v/>
      </c>
      <c r="H629" t="str">
        <f t="shared" si="466"/>
        <v/>
      </c>
      <c r="I629" t="str">
        <f t="shared" si="467"/>
        <v/>
      </c>
      <c r="J629" t="str">
        <f t="shared" si="468"/>
        <v/>
      </c>
      <c r="K629" t="str">
        <f t="shared" si="469"/>
        <v/>
      </c>
      <c r="L629" t="str">
        <f t="shared" si="470"/>
        <v/>
      </c>
      <c r="M629" t="str">
        <f t="shared" si="471"/>
        <v/>
      </c>
      <c r="N629" t="str">
        <f t="shared" si="472"/>
        <v/>
      </c>
      <c r="O629" t="str">
        <f t="shared" si="473"/>
        <v/>
      </c>
      <c r="P629" t="str">
        <f t="shared" si="474"/>
        <v/>
      </c>
      <c r="Q629" t="str">
        <f t="shared" si="475"/>
        <v/>
      </c>
      <c r="R629" t="str">
        <f t="shared" si="476"/>
        <v/>
      </c>
      <c r="S629" t="str">
        <f t="shared" si="477"/>
        <v/>
      </c>
      <c r="T629" t="str">
        <f t="shared" si="478"/>
        <v/>
      </c>
      <c r="U629" t="str">
        <f t="shared" si="479"/>
        <v/>
      </c>
      <c r="V629" t="str">
        <f t="shared" si="480"/>
        <v/>
      </c>
      <c r="W629" t="str">
        <f t="shared" si="481"/>
        <v/>
      </c>
      <c r="X629" t="str">
        <f t="shared" si="482"/>
        <v/>
      </c>
      <c r="Y629" t="str">
        <f t="shared" si="483"/>
        <v>Mobil robotika és robot biztonságt. (, web)</v>
      </c>
      <c r="Z629" t="str">
        <f t="shared" si="484"/>
        <v/>
      </c>
      <c r="AA629" t="str">
        <f t="shared" si="485"/>
        <v/>
      </c>
      <c r="AB629" t="str">
        <f t="shared" si="486"/>
        <v/>
      </c>
      <c r="AC629" t="str">
        <f t="shared" si="487"/>
        <v/>
      </c>
      <c r="AD629" t="str">
        <f t="shared" si="488"/>
        <v/>
      </c>
      <c r="AE629" t="str">
        <f t="shared" si="489"/>
        <v/>
      </c>
      <c r="AF629" t="str">
        <f t="shared" si="490"/>
        <v/>
      </c>
      <c r="AG629" t="str">
        <f t="shared" si="491"/>
        <v/>
      </c>
      <c r="AH629" t="str">
        <f t="shared" si="492"/>
        <v/>
      </c>
      <c r="AI629" t="str">
        <f t="shared" si="493"/>
        <v/>
      </c>
      <c r="AJ629" t="str">
        <f t="shared" si="494"/>
        <v/>
      </c>
      <c r="AK629" t="str">
        <f t="shared" si="495"/>
        <v/>
      </c>
      <c r="AL629" t="str">
        <f t="shared" si="496"/>
        <v/>
      </c>
      <c r="AM629" t="str">
        <f t="shared" si="497"/>
        <v/>
      </c>
      <c r="AN629" t="str">
        <f t="shared" si="498"/>
        <v/>
      </c>
      <c r="AO629" t="str">
        <f t="shared" si="499"/>
        <v/>
      </c>
      <c r="AP629" t="str">
        <f t="shared" si="500"/>
        <v/>
      </c>
      <c r="AQ629" t="str">
        <f t="shared" si="501"/>
        <v/>
      </c>
      <c r="AR629" t="str">
        <f t="shared" si="502"/>
        <v/>
      </c>
      <c r="AS629" t="str">
        <f t="shared" si="503"/>
        <v/>
      </c>
      <c r="AT629" t="str">
        <f t="shared" si="504"/>
        <v/>
      </c>
      <c r="AU629" t="str">
        <f t="shared" si="505"/>
        <v/>
      </c>
      <c r="AV629" t="str">
        <f t="shared" si="506"/>
        <v/>
      </c>
      <c r="AW629" t="str">
        <f t="shared" si="507"/>
        <v>3213</v>
      </c>
      <c r="AX629" t="str">
        <f t="shared" si="508"/>
        <v>Mobil robotika és robot biztonságt. (216, web)</v>
      </c>
      <c r="AY629" s="2">
        <v>321</v>
      </c>
      <c r="AZ629" s="2">
        <v>3</v>
      </c>
      <c r="BA629" s="18">
        <f>VLOOKUP(AY629,segéd!$F$9:$G$38,2,FALSE)</f>
        <v>46102</v>
      </c>
      <c r="BB629" s="2" t="str">
        <f>VLOOKUP(AZ629,segéd!$F$1:$G$7,2,FALSE)</f>
        <v>11.30-13.00</v>
      </c>
      <c r="BC629" t="s">
        <v>405</v>
      </c>
      <c r="BD629" t="s">
        <v>179</v>
      </c>
      <c r="BE629" t="s">
        <v>164</v>
      </c>
      <c r="BG629" s="2">
        <v>216</v>
      </c>
      <c r="BH629" s="2" t="s">
        <v>66</v>
      </c>
      <c r="BI629" s="30" t="s">
        <v>1940</v>
      </c>
      <c r="BJ629" s="2">
        <f t="shared" si="509"/>
        <v>34</v>
      </c>
      <c r="BK629" s="2" t="str">
        <f>IF(BF629="","",VLOOKUP(BC629,segéd!O:P,2,FALSE))</f>
        <v/>
      </c>
      <c r="BL629" s="2">
        <f>IF(BG629="","",VLOOKUP(BC629,segéd!T:U,2,FALSE))</f>
        <v>34</v>
      </c>
      <c r="BM629" s="2"/>
      <c r="BN629" s="2"/>
      <c r="BO629" s="2"/>
      <c r="BP629" s="2"/>
      <c r="BQ629" s="2"/>
      <c r="BR629" s="2"/>
      <c r="BS629" s="2"/>
      <c r="BT629" s="2"/>
      <c r="BU629" s="2"/>
      <c r="CA629" s="2"/>
      <c r="CD629" s="2"/>
      <c r="CE629" s="2"/>
      <c r="CF629" s="19"/>
      <c r="CG629" s="2"/>
      <c r="CP629" s="2"/>
      <c r="CQ629" s="2"/>
      <c r="CR629" s="2"/>
      <c r="CS629" s="2"/>
      <c r="CU629" s="2"/>
      <c r="CV629" s="2"/>
      <c r="DA629" s="19"/>
      <c r="DB629" s="2">
        <v>34</v>
      </c>
    </row>
    <row r="630" spans="1:106" x14ac:dyDescent="0.3">
      <c r="A630" t="str">
        <f t="shared" si="510"/>
        <v>3213</v>
      </c>
      <c r="B630" t="str">
        <f t="shared" si="511"/>
        <v xml:space="preserve">Műszaki diagnosztika I. (web) </v>
      </c>
      <c r="C630" t="str">
        <f t="shared" si="461"/>
        <v>4043213</v>
      </c>
      <c r="D630" t="str">
        <f t="shared" si="462"/>
        <v>Műszaki diagnosztika I. (web) 6</v>
      </c>
      <c r="E630" t="str">
        <f t="shared" si="463"/>
        <v>Lukács András3213</v>
      </c>
      <c r="F630" s="24" t="str">
        <f t="shared" si="464"/>
        <v>Műszaki diagnosztika I. (Tb. 404, web)</v>
      </c>
      <c r="G630" t="str">
        <f t="shared" si="465"/>
        <v/>
      </c>
      <c r="H630" t="str">
        <f t="shared" si="466"/>
        <v/>
      </c>
      <c r="I630" t="str">
        <f t="shared" si="467"/>
        <v/>
      </c>
      <c r="J630" t="str">
        <f t="shared" si="468"/>
        <v/>
      </c>
      <c r="K630" t="str">
        <f t="shared" si="469"/>
        <v/>
      </c>
      <c r="L630" t="str">
        <f t="shared" si="470"/>
        <v/>
      </c>
      <c r="M630" t="str">
        <f t="shared" si="471"/>
        <v/>
      </c>
      <c r="N630" t="str">
        <f t="shared" si="472"/>
        <v/>
      </c>
      <c r="O630" t="str">
        <f t="shared" si="473"/>
        <v/>
      </c>
      <c r="P630" t="str">
        <f t="shared" si="474"/>
        <v/>
      </c>
      <c r="Q630" t="str">
        <f t="shared" si="475"/>
        <v/>
      </c>
      <c r="R630" t="str">
        <f t="shared" si="476"/>
        <v/>
      </c>
      <c r="S630" t="str">
        <f t="shared" si="477"/>
        <v/>
      </c>
      <c r="T630" t="str">
        <f t="shared" si="478"/>
        <v/>
      </c>
      <c r="U630" t="str">
        <f t="shared" si="479"/>
        <v/>
      </c>
      <c r="V630" t="str">
        <f t="shared" si="480"/>
        <v/>
      </c>
      <c r="W630" t="str">
        <f t="shared" si="481"/>
        <v/>
      </c>
      <c r="X630" t="str">
        <f t="shared" si="482"/>
        <v/>
      </c>
      <c r="Y630" t="str">
        <f t="shared" si="483"/>
        <v>Műszaki diagnosztika I. (, web)</v>
      </c>
      <c r="Z630" t="str">
        <f t="shared" si="484"/>
        <v/>
      </c>
      <c r="AA630" t="str">
        <f t="shared" si="485"/>
        <v/>
      </c>
      <c r="AB630" t="str">
        <f t="shared" si="486"/>
        <v/>
      </c>
      <c r="AC630" t="str">
        <f t="shared" si="487"/>
        <v/>
      </c>
      <c r="AD630" t="str">
        <f t="shared" si="488"/>
        <v/>
      </c>
      <c r="AE630" t="str">
        <f t="shared" si="489"/>
        <v/>
      </c>
      <c r="AF630" t="str">
        <f t="shared" si="490"/>
        <v/>
      </c>
      <c r="AG630" t="str">
        <f t="shared" si="491"/>
        <v/>
      </c>
      <c r="AH630" t="str">
        <f t="shared" si="492"/>
        <v/>
      </c>
      <c r="AI630" t="str">
        <f t="shared" si="493"/>
        <v/>
      </c>
      <c r="AJ630" t="str">
        <f t="shared" si="494"/>
        <v/>
      </c>
      <c r="AK630" t="str">
        <f t="shared" si="495"/>
        <v/>
      </c>
      <c r="AL630" t="str">
        <f t="shared" si="496"/>
        <v/>
      </c>
      <c r="AM630" t="str">
        <f t="shared" si="497"/>
        <v/>
      </c>
      <c r="AN630" t="str">
        <f t="shared" si="498"/>
        <v/>
      </c>
      <c r="AO630" t="str">
        <f t="shared" si="499"/>
        <v/>
      </c>
      <c r="AP630" t="str">
        <f t="shared" si="500"/>
        <v/>
      </c>
      <c r="AQ630" t="str">
        <f t="shared" si="501"/>
        <v/>
      </c>
      <c r="AR630" t="str">
        <f t="shared" si="502"/>
        <v/>
      </c>
      <c r="AS630" t="str">
        <f t="shared" si="503"/>
        <v/>
      </c>
      <c r="AT630" t="str">
        <f t="shared" si="504"/>
        <v/>
      </c>
      <c r="AU630" t="str">
        <f t="shared" si="505"/>
        <v>3213</v>
      </c>
      <c r="AV630" t="str">
        <f t="shared" si="506"/>
        <v/>
      </c>
      <c r="AW630" t="str">
        <f t="shared" si="507"/>
        <v/>
      </c>
      <c r="AX630" t="str">
        <f t="shared" si="508"/>
        <v>Műszaki diagnosztika I. (404, web)</v>
      </c>
      <c r="AY630" s="2">
        <v>321</v>
      </c>
      <c r="AZ630" s="2">
        <v>3</v>
      </c>
      <c r="BA630" s="18">
        <f>VLOOKUP(AY630,segéd!$F$9:$G$38,2,FALSE)</f>
        <v>46102</v>
      </c>
      <c r="BB630" s="2" t="str">
        <f>VLOOKUP(AZ630,segéd!$F$1:$G$7,2,FALSE)</f>
        <v>11.30-13.00</v>
      </c>
      <c r="BC630" t="s">
        <v>408</v>
      </c>
      <c r="BD630" t="s">
        <v>502</v>
      </c>
      <c r="BE630" t="s">
        <v>164</v>
      </c>
      <c r="BG630" s="2">
        <v>404</v>
      </c>
      <c r="BH630" s="2" t="s">
        <v>66</v>
      </c>
      <c r="BI630" s="30" t="s">
        <v>2015</v>
      </c>
      <c r="BJ630" s="2">
        <f t="shared" si="509"/>
        <v>6</v>
      </c>
      <c r="BK630" s="2" t="str">
        <f>IF(BF630="","",VLOOKUP(BC630,segéd!O:P,2,FALSE))</f>
        <v/>
      </c>
      <c r="BL630" s="2">
        <f>IF(BG630="","",VLOOKUP(BC630,segéd!T:U,2,FALSE))</f>
        <v>6</v>
      </c>
      <c r="BM630" s="2"/>
      <c r="BN630" s="2"/>
      <c r="BO630" s="2"/>
      <c r="BP630" s="2"/>
      <c r="BQ630" s="2"/>
      <c r="BR630" s="2"/>
      <c r="BS630" s="2"/>
      <c r="BT630" s="2"/>
      <c r="BU630" s="2"/>
      <c r="CA630" s="2"/>
      <c r="CD630" s="2"/>
      <c r="CE630" s="2"/>
      <c r="CF630" s="19"/>
      <c r="CG630" s="2"/>
      <c r="CP630" s="2"/>
      <c r="CQ630" s="2"/>
      <c r="CR630" s="2"/>
      <c r="CS630" s="2"/>
      <c r="CU630" s="2"/>
      <c r="CV630" s="2"/>
      <c r="CZ630" s="2">
        <v>9</v>
      </c>
      <c r="DA630" s="19"/>
    </row>
    <row r="631" spans="1:106" x14ac:dyDescent="0.3">
      <c r="A631" t="str">
        <f t="shared" si="510"/>
        <v>3213</v>
      </c>
      <c r="B631" t="str">
        <f t="shared" si="511"/>
        <v xml:space="preserve">Műszaki karriertervezés (szv.) </v>
      </c>
      <c r="C631" t="str">
        <f t="shared" si="461"/>
        <v>6013213</v>
      </c>
      <c r="D631" t="str">
        <f t="shared" si="462"/>
        <v>Műszaki karriertervezés (szv.) 100</v>
      </c>
      <c r="E631" t="str">
        <f t="shared" si="463"/>
        <v>Laki Balázs3213</v>
      </c>
      <c r="F631" s="24" t="str">
        <f t="shared" si="464"/>
        <v>Műszaki karriertervezés (szv.) (Tb. 601)</v>
      </c>
      <c r="G631" t="str">
        <f t="shared" si="465"/>
        <v/>
      </c>
      <c r="H631" t="str">
        <f t="shared" si="466"/>
        <v/>
      </c>
      <c r="I631" t="str">
        <f t="shared" si="467"/>
        <v/>
      </c>
      <c r="J631" t="str">
        <f t="shared" si="468"/>
        <v/>
      </c>
      <c r="K631" t="str">
        <f t="shared" si="469"/>
        <v/>
      </c>
      <c r="L631" t="str">
        <f t="shared" si="470"/>
        <v/>
      </c>
      <c r="M631" t="str">
        <f t="shared" si="471"/>
        <v/>
      </c>
      <c r="N631" t="str">
        <f t="shared" si="472"/>
        <v/>
      </c>
      <c r="O631" t="str">
        <f t="shared" si="473"/>
        <v/>
      </c>
      <c r="P631" t="str">
        <f t="shared" si="474"/>
        <v/>
      </c>
      <c r="Q631" t="str">
        <f t="shared" si="475"/>
        <v/>
      </c>
      <c r="R631" t="str">
        <f t="shared" si="476"/>
        <v/>
      </c>
      <c r="S631" t="str">
        <f t="shared" si="477"/>
        <v/>
      </c>
      <c r="T631" t="str">
        <f t="shared" si="478"/>
        <v/>
      </c>
      <c r="U631" t="str">
        <f t="shared" si="479"/>
        <v/>
      </c>
      <c r="V631" t="str">
        <f t="shared" si="480"/>
        <v/>
      </c>
      <c r="W631" t="str">
        <f t="shared" si="481"/>
        <v/>
      </c>
      <c r="X631" t="str">
        <f t="shared" si="482"/>
        <v/>
      </c>
      <c r="Y631" t="str">
        <f t="shared" si="483"/>
        <v>Műszaki karriertervezés (szv.) ()</v>
      </c>
      <c r="Z631" t="str">
        <f t="shared" si="484"/>
        <v/>
      </c>
      <c r="AA631" t="str">
        <f t="shared" si="485"/>
        <v/>
      </c>
      <c r="AB631" t="str">
        <f t="shared" si="486"/>
        <v/>
      </c>
      <c r="AC631" t="str">
        <f t="shared" si="487"/>
        <v/>
      </c>
      <c r="AD631" t="str">
        <f t="shared" si="488"/>
        <v/>
      </c>
      <c r="AE631" t="str">
        <f t="shared" si="489"/>
        <v/>
      </c>
      <c r="AF631" t="str">
        <f t="shared" si="490"/>
        <v/>
      </c>
      <c r="AG631" t="str">
        <f t="shared" si="491"/>
        <v/>
      </c>
      <c r="AH631" t="str">
        <f t="shared" si="492"/>
        <v/>
      </c>
      <c r="AI631" t="str">
        <f t="shared" si="493"/>
        <v/>
      </c>
      <c r="AJ631" t="str">
        <f t="shared" si="494"/>
        <v/>
      </c>
      <c r="AK631" t="str">
        <f t="shared" si="495"/>
        <v>3213</v>
      </c>
      <c r="AL631" t="str">
        <f t="shared" si="496"/>
        <v>3213</v>
      </c>
      <c r="AM631" t="str">
        <f t="shared" si="497"/>
        <v/>
      </c>
      <c r="AN631" t="str">
        <f t="shared" si="498"/>
        <v/>
      </c>
      <c r="AO631" t="str">
        <f t="shared" si="499"/>
        <v/>
      </c>
      <c r="AP631" t="str">
        <f t="shared" si="500"/>
        <v/>
      </c>
      <c r="AQ631" t="str">
        <f t="shared" si="501"/>
        <v/>
      </c>
      <c r="AR631" t="str">
        <f t="shared" si="502"/>
        <v/>
      </c>
      <c r="AS631" t="str">
        <f t="shared" si="503"/>
        <v/>
      </c>
      <c r="AT631" t="str">
        <f t="shared" si="504"/>
        <v/>
      </c>
      <c r="AU631" t="str">
        <f t="shared" si="505"/>
        <v/>
      </c>
      <c r="AV631" t="str">
        <f t="shared" si="506"/>
        <v/>
      </c>
      <c r="AW631" t="str">
        <f t="shared" si="507"/>
        <v/>
      </c>
      <c r="AX631" t="str">
        <f t="shared" si="508"/>
        <v>Műszaki karriertervezés (szv.) (601)</v>
      </c>
      <c r="AY631" s="2">
        <v>321</v>
      </c>
      <c r="AZ631" s="2">
        <v>3</v>
      </c>
      <c r="BA631" s="18">
        <f>VLOOKUP(AY631,segéd!$F$9:$G$38,2,FALSE)</f>
        <v>46102</v>
      </c>
      <c r="BB631" s="2" t="str">
        <f>VLOOKUP(AZ631,segéd!$F$1:$G$7,2,FALSE)</f>
        <v>11.30-13.00</v>
      </c>
      <c r="BC631" t="s">
        <v>426</v>
      </c>
      <c r="BD631" t="s">
        <v>427</v>
      </c>
      <c r="BE631" t="s">
        <v>164</v>
      </c>
      <c r="BG631" s="2">
        <v>601</v>
      </c>
      <c r="BJ631" s="2">
        <f t="shared" si="509"/>
        <v>100</v>
      </c>
      <c r="BK631" s="2" t="str">
        <f>IF(BF631="","",VLOOKUP(BC631,segéd!O:P,2,FALSE))</f>
        <v/>
      </c>
      <c r="BL631" s="2">
        <f>IF(BG631="","",VLOOKUP(BC631,segéd!T:U,2,FALSE))</f>
        <v>100</v>
      </c>
      <c r="BM631" s="2"/>
      <c r="BN631" s="2"/>
      <c r="BO631" s="2"/>
      <c r="BP631" s="2"/>
      <c r="BQ631" s="2"/>
      <c r="BR631" s="2"/>
      <c r="BS631" s="2"/>
      <c r="BT631" s="2"/>
      <c r="BU631" s="2"/>
      <c r="BZ631" s="2"/>
      <c r="CA631" s="2"/>
      <c r="CD631" s="2"/>
      <c r="CE631" s="2"/>
      <c r="CF631" s="19"/>
      <c r="CG631" s="2"/>
      <c r="CJ631" s="2"/>
      <c r="CP631" s="2">
        <v>25</v>
      </c>
      <c r="CQ631" s="2">
        <v>25</v>
      </c>
      <c r="CR631" s="2"/>
      <c r="CS631" s="2"/>
      <c r="CU631" s="2"/>
      <c r="CV631" s="2"/>
      <c r="DA631" s="19"/>
    </row>
    <row r="632" spans="1:106" x14ac:dyDescent="0.3">
      <c r="A632" t="str">
        <f t="shared" si="510"/>
        <v>3213</v>
      </c>
      <c r="B632" t="str">
        <f t="shared" si="511"/>
        <v xml:space="preserve">Nemzetközi gazdaságtan (otthonról web) </v>
      </c>
      <c r="C632" t="str">
        <f t="shared" si="461"/>
        <v>otthon3213</v>
      </c>
      <c r="D632" t="str">
        <f t="shared" si="462"/>
        <v>Nemzetközi gazdaságtan (otthonról web) 3</v>
      </c>
      <c r="E632" t="str">
        <f t="shared" si="463"/>
        <v>Buda Lorina3213</v>
      </c>
      <c r="F632" s="24" t="str">
        <f t="shared" si="464"/>
        <v>Nemzetközi gazdaságtan (Tb. otthon, otthonról web)</v>
      </c>
      <c r="G632" t="str">
        <f t="shared" si="465"/>
        <v/>
      </c>
      <c r="H632" t="str">
        <f t="shared" si="466"/>
        <v/>
      </c>
      <c r="I632" t="str">
        <f t="shared" si="467"/>
        <v/>
      </c>
      <c r="J632" t="str">
        <f t="shared" si="468"/>
        <v/>
      </c>
      <c r="K632" t="str">
        <f t="shared" si="469"/>
        <v/>
      </c>
      <c r="L632" t="str">
        <f t="shared" si="470"/>
        <v/>
      </c>
      <c r="M632" t="str">
        <f t="shared" si="471"/>
        <v/>
      </c>
      <c r="N632" t="str">
        <f t="shared" si="472"/>
        <v/>
      </c>
      <c r="O632" t="str">
        <f t="shared" si="473"/>
        <v/>
      </c>
      <c r="P632" t="str">
        <f t="shared" si="474"/>
        <v/>
      </c>
      <c r="Q632" t="str">
        <f t="shared" si="475"/>
        <v/>
      </c>
      <c r="R632" t="str">
        <f t="shared" si="476"/>
        <v/>
      </c>
      <c r="S632" t="str">
        <f t="shared" si="477"/>
        <v/>
      </c>
      <c r="T632" t="str">
        <f t="shared" si="478"/>
        <v/>
      </c>
      <c r="U632" t="str">
        <f t="shared" si="479"/>
        <v/>
      </c>
      <c r="V632" t="str">
        <f t="shared" si="480"/>
        <v/>
      </c>
      <c r="W632" t="str">
        <f t="shared" si="481"/>
        <v/>
      </c>
      <c r="X632" t="str">
        <f t="shared" si="482"/>
        <v/>
      </c>
      <c r="Y632" t="str">
        <f t="shared" si="483"/>
        <v>Nemzetközi gazdaságtan (, otthonról web)</v>
      </c>
      <c r="Z632" t="str">
        <f t="shared" si="484"/>
        <v/>
      </c>
      <c r="AA632" t="str">
        <f t="shared" si="485"/>
        <v/>
      </c>
      <c r="AB632" t="str">
        <f t="shared" si="486"/>
        <v/>
      </c>
      <c r="AC632" t="str">
        <f t="shared" si="487"/>
        <v/>
      </c>
      <c r="AD632" t="str">
        <f t="shared" si="488"/>
        <v>3213</v>
      </c>
      <c r="AE632" t="str">
        <f t="shared" si="489"/>
        <v/>
      </c>
      <c r="AF632" t="str">
        <f t="shared" si="490"/>
        <v/>
      </c>
      <c r="AG632" t="str">
        <f t="shared" si="491"/>
        <v/>
      </c>
      <c r="AH632" t="str">
        <f t="shared" si="492"/>
        <v/>
      </c>
      <c r="AI632" t="str">
        <f t="shared" si="493"/>
        <v/>
      </c>
      <c r="AJ632" t="str">
        <f t="shared" si="494"/>
        <v/>
      </c>
      <c r="AK632" t="str">
        <f t="shared" si="495"/>
        <v/>
      </c>
      <c r="AL632" t="str">
        <f t="shared" si="496"/>
        <v/>
      </c>
      <c r="AM632" t="str">
        <f t="shared" si="497"/>
        <v/>
      </c>
      <c r="AN632" t="str">
        <f t="shared" si="498"/>
        <v/>
      </c>
      <c r="AO632" t="str">
        <f t="shared" si="499"/>
        <v/>
      </c>
      <c r="AP632" t="str">
        <f t="shared" si="500"/>
        <v/>
      </c>
      <c r="AQ632" t="str">
        <f t="shared" si="501"/>
        <v/>
      </c>
      <c r="AR632" t="str">
        <f t="shared" si="502"/>
        <v/>
      </c>
      <c r="AS632" t="str">
        <f t="shared" si="503"/>
        <v/>
      </c>
      <c r="AT632" t="str">
        <f t="shared" si="504"/>
        <v/>
      </c>
      <c r="AU632" t="str">
        <f t="shared" si="505"/>
        <v/>
      </c>
      <c r="AV632" t="str">
        <f t="shared" si="506"/>
        <v/>
      </c>
      <c r="AW632" t="str">
        <f t="shared" si="507"/>
        <v/>
      </c>
      <c r="AX632" t="str">
        <f t="shared" si="508"/>
        <v>Nemzetközi gazdaságtan (otthon, otthonról web)</v>
      </c>
      <c r="AY632" s="2">
        <v>321</v>
      </c>
      <c r="AZ632" s="2">
        <v>3</v>
      </c>
      <c r="BA632" s="18">
        <f>VLOOKUP(AY632,segéd!$F$9:$G$38,2,FALSE)</f>
        <v>46102</v>
      </c>
      <c r="BB632" s="2" t="str">
        <f>VLOOKUP(AZ632,segéd!$F$1:$G$7,2,FALSE)</f>
        <v>11.30-13.00</v>
      </c>
      <c r="BC632" t="s">
        <v>130</v>
      </c>
      <c r="BD632" t="s">
        <v>264</v>
      </c>
      <c r="BE632" t="s">
        <v>177</v>
      </c>
      <c r="BG632" s="2" t="s">
        <v>484</v>
      </c>
      <c r="BH632" s="2" t="s">
        <v>485</v>
      </c>
      <c r="BI632" s="30" t="s">
        <v>1981</v>
      </c>
      <c r="BJ632" s="2">
        <f t="shared" si="509"/>
        <v>3</v>
      </c>
      <c r="BK632" s="2" t="str">
        <f>IF(BF632="","",VLOOKUP(BC632,segéd!O:P,2,FALSE))</f>
        <v/>
      </c>
      <c r="BL632" s="2">
        <f>IF(BG632="","",VLOOKUP(BC632,segéd!T:U,2,FALSE))</f>
        <v>3</v>
      </c>
      <c r="BP632" s="2"/>
      <c r="BQ632" s="2"/>
      <c r="BR632" s="2"/>
      <c r="BV632" s="2"/>
      <c r="BW632" s="2"/>
      <c r="BX632" s="2"/>
      <c r="BY632" s="2"/>
      <c r="BZ632" s="2"/>
      <c r="CA632" s="2"/>
      <c r="CB632" s="2"/>
      <c r="CC632" s="2"/>
      <c r="CD632" s="2"/>
      <c r="CH632" s="2"/>
      <c r="CI632" s="2">
        <v>3</v>
      </c>
      <c r="CM632" s="2"/>
      <c r="CN632" s="2"/>
      <c r="CO632" s="2"/>
      <c r="CP632" s="2"/>
      <c r="CR632" s="2"/>
      <c r="CS632" s="2"/>
      <c r="CT632" s="2"/>
      <c r="CU632" s="2"/>
      <c r="CV632" s="2"/>
      <c r="CY632" s="2"/>
    </row>
    <row r="633" spans="1:106" x14ac:dyDescent="0.3">
      <c r="A633" t="str">
        <f t="shared" si="510"/>
        <v>3213</v>
      </c>
      <c r="B633" t="str">
        <f t="shared" si="511"/>
        <v xml:space="preserve">Robottechnika (web) </v>
      </c>
      <c r="C633" t="str">
        <f t="shared" si="461"/>
        <v>33213</v>
      </c>
      <c r="D633" t="str">
        <f t="shared" si="462"/>
        <v>Robottechnika (web) 10</v>
      </c>
      <c r="E633" t="str">
        <f t="shared" si="463"/>
        <v>Vavra Gábor3213</v>
      </c>
      <c r="F633" s="24" t="str">
        <f t="shared" si="464"/>
        <v>Robottechnika (Tb. 3, web)</v>
      </c>
      <c r="G633" t="str">
        <f t="shared" si="465"/>
        <v/>
      </c>
      <c r="H633" t="str">
        <f t="shared" si="466"/>
        <v/>
      </c>
      <c r="I633" t="str">
        <f t="shared" si="467"/>
        <v/>
      </c>
      <c r="J633" t="str">
        <f t="shared" si="468"/>
        <v/>
      </c>
      <c r="K633" t="str">
        <f t="shared" si="469"/>
        <v/>
      </c>
      <c r="L633" t="str">
        <f t="shared" si="470"/>
        <v/>
      </c>
      <c r="M633" t="str">
        <f t="shared" si="471"/>
        <v/>
      </c>
      <c r="N633" t="str">
        <f t="shared" si="472"/>
        <v/>
      </c>
      <c r="O633" t="str">
        <f t="shared" si="473"/>
        <v/>
      </c>
      <c r="P633" t="str">
        <f t="shared" si="474"/>
        <v/>
      </c>
      <c r="Q633" t="str">
        <f t="shared" si="475"/>
        <v/>
      </c>
      <c r="R633" t="str">
        <f t="shared" si="476"/>
        <v/>
      </c>
      <c r="S633" t="str">
        <f t="shared" si="477"/>
        <v/>
      </c>
      <c r="T633" t="str">
        <f t="shared" si="478"/>
        <v/>
      </c>
      <c r="U633" t="str">
        <f t="shared" si="479"/>
        <v/>
      </c>
      <c r="V633" t="str">
        <f t="shared" si="480"/>
        <v/>
      </c>
      <c r="W633" t="str">
        <f t="shared" si="481"/>
        <v/>
      </c>
      <c r="X633" t="str">
        <f t="shared" si="482"/>
        <v/>
      </c>
      <c r="Y633" t="str">
        <f t="shared" si="483"/>
        <v>Robottechnika (, web)</v>
      </c>
      <c r="Z633" t="str">
        <f t="shared" si="484"/>
        <v/>
      </c>
      <c r="AA633" t="str">
        <f t="shared" si="485"/>
        <v/>
      </c>
      <c r="AB633" t="str">
        <f t="shared" si="486"/>
        <v/>
      </c>
      <c r="AC633" t="str">
        <f t="shared" si="487"/>
        <v/>
      </c>
      <c r="AD633" t="str">
        <f t="shared" si="488"/>
        <v/>
      </c>
      <c r="AE633" t="str">
        <f t="shared" si="489"/>
        <v/>
      </c>
      <c r="AF633" t="str">
        <f t="shared" si="490"/>
        <v/>
      </c>
      <c r="AG633" t="str">
        <f t="shared" si="491"/>
        <v/>
      </c>
      <c r="AH633" t="str">
        <f t="shared" si="492"/>
        <v/>
      </c>
      <c r="AI633" t="str">
        <f t="shared" si="493"/>
        <v/>
      </c>
      <c r="AJ633" t="str">
        <f t="shared" si="494"/>
        <v/>
      </c>
      <c r="AK633" t="str">
        <f t="shared" si="495"/>
        <v/>
      </c>
      <c r="AL633" t="str">
        <f t="shared" si="496"/>
        <v/>
      </c>
      <c r="AM633" t="str">
        <f t="shared" si="497"/>
        <v/>
      </c>
      <c r="AN633" t="str">
        <f t="shared" si="498"/>
        <v/>
      </c>
      <c r="AO633" t="str">
        <f t="shared" si="499"/>
        <v/>
      </c>
      <c r="AP633" t="str">
        <f t="shared" si="500"/>
        <v/>
      </c>
      <c r="AQ633" t="str">
        <f t="shared" si="501"/>
        <v/>
      </c>
      <c r="AR633" t="str">
        <f t="shared" si="502"/>
        <v/>
      </c>
      <c r="AS633" t="str">
        <f t="shared" si="503"/>
        <v/>
      </c>
      <c r="AT633" t="str">
        <f t="shared" si="504"/>
        <v/>
      </c>
      <c r="AU633" t="str">
        <f t="shared" si="505"/>
        <v/>
      </c>
      <c r="AV633" t="str">
        <f t="shared" si="506"/>
        <v>3213</v>
      </c>
      <c r="AW633" t="str">
        <f t="shared" si="507"/>
        <v/>
      </c>
      <c r="AX633" t="str">
        <f t="shared" si="508"/>
        <v>Robottechnika (3, web)</v>
      </c>
      <c r="AY633" s="2">
        <v>321</v>
      </c>
      <c r="AZ633" s="2">
        <v>3</v>
      </c>
      <c r="BA633" s="18">
        <f>VLOOKUP(AY633,segéd!$F$9:$G$38,2,FALSE)</f>
        <v>46102</v>
      </c>
      <c r="BB633" s="2" t="str">
        <f>VLOOKUP(AZ633,segéd!$F$1:$G$7,2,FALSE)</f>
        <v>11.30-13.00</v>
      </c>
      <c r="BC633" t="s">
        <v>300</v>
      </c>
      <c r="BD633" s="20" t="s">
        <v>424</v>
      </c>
      <c r="BE633" t="s">
        <v>164</v>
      </c>
      <c r="BG633" s="2">
        <v>3</v>
      </c>
      <c r="BH633" s="2" t="s">
        <v>66</v>
      </c>
      <c r="BI633" s="30" t="s">
        <v>1951</v>
      </c>
      <c r="BJ633" s="2">
        <f t="shared" si="509"/>
        <v>10</v>
      </c>
      <c r="BK633" s="2" t="str">
        <f>IF(BF633="","",VLOOKUP(BC633,segéd!O:P,2,FALSE))</f>
        <v/>
      </c>
      <c r="BL633" s="2">
        <f>IF(BG633="","",VLOOKUP(BC633,segéd!T:U,2,FALSE))</f>
        <v>10</v>
      </c>
      <c r="BM633" s="2"/>
      <c r="BN633" s="2"/>
      <c r="BO633" s="2"/>
      <c r="BP633" s="2"/>
      <c r="BQ633" s="2"/>
      <c r="BR633" s="2"/>
      <c r="BS633" s="2"/>
      <c r="BT633" s="2"/>
      <c r="BU633" s="2"/>
      <c r="CA633" s="2"/>
      <c r="CD633" s="2"/>
      <c r="CE633" s="2"/>
      <c r="CF633" s="19"/>
      <c r="CG633" s="2"/>
      <c r="CP633" s="2"/>
      <c r="CR633" s="2"/>
      <c r="CS633" s="2"/>
      <c r="CU633" s="2"/>
      <c r="CV633" s="2"/>
      <c r="DA633" s="19">
        <v>13</v>
      </c>
    </row>
    <row r="634" spans="1:106" x14ac:dyDescent="0.3">
      <c r="A634" t="str">
        <f t="shared" si="510"/>
        <v>3213</v>
      </c>
      <c r="B634" t="str">
        <f t="shared" si="511"/>
        <v xml:space="preserve">Statisztika I. (web) </v>
      </c>
      <c r="C634" t="str">
        <f t="shared" si="461"/>
        <v>5013213</v>
      </c>
      <c r="D634" t="str">
        <f t="shared" si="462"/>
        <v>Statisztika I. (web) 119</v>
      </c>
      <c r="E634" t="str">
        <f t="shared" si="463"/>
        <v>Brunner Zsuzsanna3213</v>
      </c>
      <c r="F634" s="24" t="str">
        <f t="shared" si="464"/>
        <v>Statisztika I. (Tb. 501, web)</v>
      </c>
      <c r="G634" t="str">
        <f t="shared" si="465"/>
        <v/>
      </c>
      <c r="H634" t="str">
        <f t="shared" si="466"/>
        <v/>
      </c>
      <c r="I634" t="str">
        <f t="shared" si="467"/>
        <v/>
      </c>
      <c r="J634" t="str">
        <f t="shared" si="468"/>
        <v/>
      </c>
      <c r="K634" t="str">
        <f t="shared" si="469"/>
        <v/>
      </c>
      <c r="L634" t="str">
        <f t="shared" si="470"/>
        <v/>
      </c>
      <c r="M634" t="str">
        <f t="shared" si="471"/>
        <v/>
      </c>
      <c r="N634" t="str">
        <f t="shared" si="472"/>
        <v/>
      </c>
      <c r="O634" t="str">
        <f t="shared" si="473"/>
        <v/>
      </c>
      <c r="P634" t="str">
        <f t="shared" si="474"/>
        <v/>
      </c>
      <c r="Q634" t="str">
        <f t="shared" si="475"/>
        <v/>
      </c>
      <c r="R634" t="str">
        <f t="shared" si="476"/>
        <v/>
      </c>
      <c r="S634" t="str">
        <f t="shared" si="477"/>
        <v/>
      </c>
      <c r="T634" t="str">
        <f t="shared" si="478"/>
        <v/>
      </c>
      <c r="U634" t="str">
        <f t="shared" si="479"/>
        <v/>
      </c>
      <c r="V634" t="str">
        <f t="shared" si="480"/>
        <v/>
      </c>
      <c r="W634" t="str">
        <f t="shared" si="481"/>
        <v/>
      </c>
      <c r="X634" t="str">
        <f t="shared" si="482"/>
        <v/>
      </c>
      <c r="Y634" t="str">
        <f t="shared" si="483"/>
        <v>Statisztika I. (, web)</v>
      </c>
      <c r="Z634" t="str">
        <f t="shared" si="484"/>
        <v>3213</v>
      </c>
      <c r="AA634" t="str">
        <f t="shared" si="485"/>
        <v/>
      </c>
      <c r="AB634" t="str">
        <f t="shared" si="486"/>
        <v>3213</v>
      </c>
      <c r="AC634" t="str">
        <f t="shared" si="487"/>
        <v/>
      </c>
      <c r="AD634" t="str">
        <f t="shared" si="488"/>
        <v/>
      </c>
      <c r="AE634" t="str">
        <f t="shared" si="489"/>
        <v/>
      </c>
      <c r="AF634" t="str">
        <f t="shared" si="490"/>
        <v/>
      </c>
      <c r="AG634" t="str">
        <f t="shared" si="491"/>
        <v/>
      </c>
      <c r="AH634" t="str">
        <f t="shared" si="492"/>
        <v/>
      </c>
      <c r="AI634" t="str">
        <f t="shared" si="493"/>
        <v/>
      </c>
      <c r="AJ634" t="str">
        <f t="shared" si="494"/>
        <v/>
      </c>
      <c r="AK634" t="str">
        <f t="shared" si="495"/>
        <v/>
      </c>
      <c r="AL634" t="str">
        <f t="shared" si="496"/>
        <v>3213</v>
      </c>
      <c r="AM634" t="str">
        <f t="shared" si="497"/>
        <v/>
      </c>
      <c r="AN634" t="str">
        <f t="shared" si="498"/>
        <v/>
      </c>
      <c r="AO634" t="str">
        <f t="shared" si="499"/>
        <v/>
      </c>
      <c r="AP634" t="str">
        <f t="shared" si="500"/>
        <v/>
      </c>
      <c r="AQ634" t="str">
        <f t="shared" si="501"/>
        <v/>
      </c>
      <c r="AR634" t="str">
        <f t="shared" si="502"/>
        <v/>
      </c>
      <c r="AS634" t="str">
        <f t="shared" si="503"/>
        <v/>
      </c>
      <c r="AT634" t="str">
        <f t="shared" si="504"/>
        <v/>
      </c>
      <c r="AU634" t="str">
        <f t="shared" si="505"/>
        <v/>
      </c>
      <c r="AV634" t="str">
        <f t="shared" si="506"/>
        <v/>
      </c>
      <c r="AW634" t="str">
        <f t="shared" si="507"/>
        <v/>
      </c>
      <c r="AX634" t="str">
        <f t="shared" si="508"/>
        <v>Statisztika I. (501, web)</v>
      </c>
      <c r="AY634" s="2">
        <v>321</v>
      </c>
      <c r="AZ634" s="2">
        <v>3</v>
      </c>
      <c r="BA634" s="18">
        <f>VLOOKUP(AY634,segéd!$F$9:$G$38,2,FALSE)</f>
        <v>46102</v>
      </c>
      <c r="BB634" s="2" t="str">
        <f>VLOOKUP(AZ634,segéd!$F$1:$G$7,2,FALSE)</f>
        <v>11.30-13.00</v>
      </c>
      <c r="BC634" t="s">
        <v>30</v>
      </c>
      <c r="BD634" s="20" t="s">
        <v>20</v>
      </c>
      <c r="BE634" t="s">
        <v>164</v>
      </c>
      <c r="BG634" s="2">
        <v>501</v>
      </c>
      <c r="BH634" s="2" t="s">
        <v>66</v>
      </c>
      <c r="BI634" s="30" t="s">
        <v>1925</v>
      </c>
      <c r="BJ634" s="2">
        <f t="shared" si="509"/>
        <v>119</v>
      </c>
      <c r="BK634" s="2" t="str">
        <f>IF(BF634="","",VLOOKUP(BC634,segéd!O:P,2,FALSE))</f>
        <v/>
      </c>
      <c r="BL634" s="2">
        <f>IF(BG634="","",VLOOKUP(BC634,segéd!T:U,2,FALSE))</f>
        <v>119</v>
      </c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>
        <v>74</v>
      </c>
      <c r="CG634" s="2">
        <v>59</v>
      </c>
      <c r="CH634" s="2"/>
      <c r="CI634" s="2"/>
      <c r="CJ634" s="2"/>
      <c r="CK634" s="2"/>
      <c r="CL634" s="2"/>
      <c r="CM634" s="2"/>
      <c r="CN634" s="2"/>
      <c r="CO634" s="2"/>
      <c r="CP634" s="2"/>
      <c r="CQ634" s="2">
        <v>25</v>
      </c>
      <c r="CR634" s="2"/>
      <c r="CS634" s="2"/>
      <c r="CT634" s="2"/>
      <c r="CU634" s="2"/>
      <c r="CV634" s="2"/>
      <c r="CY634" s="2"/>
    </row>
    <row r="635" spans="1:106" x14ac:dyDescent="0.3">
      <c r="A635" t="str">
        <f t="shared" si="510"/>
        <v>3213</v>
      </c>
      <c r="B635" t="str">
        <f t="shared" si="511"/>
        <v xml:space="preserve">Számvitel II. (web) </v>
      </c>
      <c r="C635" t="str">
        <f t="shared" si="461"/>
        <v>2173213</v>
      </c>
      <c r="D635" t="str">
        <f t="shared" si="462"/>
        <v>Számvitel II. (web) 20</v>
      </c>
      <c r="E635" t="str">
        <f t="shared" si="463"/>
        <v>Labossa Ildikó3213</v>
      </c>
      <c r="F635" s="24" t="str">
        <f t="shared" si="464"/>
        <v>Számvitel II. (Tb. 217, web)</v>
      </c>
      <c r="G635" t="str">
        <f t="shared" si="465"/>
        <v/>
      </c>
      <c r="H635" t="str">
        <f t="shared" si="466"/>
        <v/>
      </c>
      <c r="I635" t="str">
        <f t="shared" si="467"/>
        <v/>
      </c>
      <c r="J635" t="str">
        <f t="shared" si="468"/>
        <v/>
      </c>
      <c r="K635" t="str">
        <f t="shared" si="469"/>
        <v/>
      </c>
      <c r="L635" t="str">
        <f t="shared" si="470"/>
        <v/>
      </c>
      <c r="M635" t="str">
        <f t="shared" si="471"/>
        <v/>
      </c>
      <c r="N635" t="str">
        <f t="shared" si="472"/>
        <v/>
      </c>
      <c r="O635" t="str">
        <f t="shared" si="473"/>
        <v/>
      </c>
      <c r="P635" t="str">
        <f t="shared" si="474"/>
        <v/>
      </c>
      <c r="Q635" t="str">
        <f t="shared" si="475"/>
        <v/>
      </c>
      <c r="R635" t="str">
        <f t="shared" si="476"/>
        <v/>
      </c>
      <c r="S635" t="str">
        <f t="shared" si="477"/>
        <v/>
      </c>
      <c r="T635" t="str">
        <f t="shared" si="478"/>
        <v/>
      </c>
      <c r="U635" t="str">
        <f t="shared" si="479"/>
        <v/>
      </c>
      <c r="V635" t="str">
        <f t="shared" si="480"/>
        <v/>
      </c>
      <c r="W635" t="str">
        <f t="shared" si="481"/>
        <v/>
      </c>
      <c r="X635" t="str">
        <f t="shared" si="482"/>
        <v/>
      </c>
      <c r="Y635" t="str">
        <f t="shared" si="483"/>
        <v>Számvitel II. (, web)</v>
      </c>
      <c r="Z635" t="str">
        <f t="shared" si="484"/>
        <v/>
      </c>
      <c r="AA635" t="str">
        <f t="shared" si="485"/>
        <v/>
      </c>
      <c r="AB635" t="str">
        <f t="shared" si="486"/>
        <v/>
      </c>
      <c r="AC635" t="str">
        <f t="shared" si="487"/>
        <v/>
      </c>
      <c r="AD635" t="str">
        <f t="shared" si="488"/>
        <v/>
      </c>
      <c r="AE635" t="str">
        <f t="shared" si="489"/>
        <v>3213</v>
      </c>
      <c r="AF635" t="str">
        <f t="shared" si="490"/>
        <v>3213</v>
      </c>
      <c r="AG635" t="str">
        <f t="shared" si="491"/>
        <v>3213</v>
      </c>
      <c r="AH635" t="str">
        <f t="shared" si="492"/>
        <v/>
      </c>
      <c r="AI635" t="str">
        <f t="shared" si="493"/>
        <v/>
      </c>
      <c r="AJ635" t="str">
        <f t="shared" si="494"/>
        <v/>
      </c>
      <c r="AK635" t="str">
        <f t="shared" si="495"/>
        <v/>
      </c>
      <c r="AL635" t="str">
        <f t="shared" si="496"/>
        <v/>
      </c>
      <c r="AM635" t="str">
        <f t="shared" si="497"/>
        <v/>
      </c>
      <c r="AN635" t="str">
        <f t="shared" si="498"/>
        <v/>
      </c>
      <c r="AO635" t="str">
        <f t="shared" si="499"/>
        <v/>
      </c>
      <c r="AP635" t="str">
        <f t="shared" si="500"/>
        <v/>
      </c>
      <c r="AQ635" t="str">
        <f t="shared" si="501"/>
        <v/>
      </c>
      <c r="AR635" t="str">
        <f t="shared" si="502"/>
        <v/>
      </c>
      <c r="AS635" t="str">
        <f t="shared" si="503"/>
        <v/>
      </c>
      <c r="AT635" t="str">
        <f t="shared" si="504"/>
        <v/>
      </c>
      <c r="AU635" t="str">
        <f t="shared" si="505"/>
        <v/>
      </c>
      <c r="AV635" t="str">
        <f t="shared" si="506"/>
        <v/>
      </c>
      <c r="AW635" t="str">
        <f t="shared" si="507"/>
        <v/>
      </c>
      <c r="AX635" t="str">
        <f t="shared" si="508"/>
        <v>Számvitel II. (217, web)</v>
      </c>
      <c r="AY635" s="2">
        <v>321</v>
      </c>
      <c r="AZ635" s="2">
        <v>3</v>
      </c>
      <c r="BA635" s="18">
        <f>VLOOKUP(AY635,segéd!$F$9:$G$38,2,FALSE)</f>
        <v>46102</v>
      </c>
      <c r="BB635" s="2" t="str">
        <f>VLOOKUP(AZ635,segéd!$F$1:$G$7,2,FALSE)</f>
        <v>11.30-13.00</v>
      </c>
      <c r="BC635" t="s">
        <v>67</v>
      </c>
      <c r="BD635" s="20" t="s">
        <v>186</v>
      </c>
      <c r="BE635" t="s">
        <v>164</v>
      </c>
      <c r="BG635" s="2">
        <v>217</v>
      </c>
      <c r="BH635" s="2" t="s">
        <v>66</v>
      </c>
      <c r="BI635" s="30" t="s">
        <v>1974</v>
      </c>
      <c r="BJ635" s="2">
        <f t="shared" si="509"/>
        <v>20</v>
      </c>
      <c r="BK635" s="2" t="str">
        <f>IF(BF635="","",VLOOKUP(BC635,segéd!O:P,2,FALSE))</f>
        <v/>
      </c>
      <c r="BL635" s="2">
        <f>IF(BG635="","",VLOOKUP(BC635,segéd!T:U,2,FALSE))</f>
        <v>20</v>
      </c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H635" s="2"/>
      <c r="CI635" s="2"/>
      <c r="CJ635" s="2">
        <v>3</v>
      </c>
      <c r="CK635" s="2">
        <v>7</v>
      </c>
      <c r="CL635" s="2">
        <v>10</v>
      </c>
      <c r="CM635" s="2"/>
      <c r="CN635" s="2"/>
      <c r="CO635" s="2"/>
      <c r="CP635" s="2"/>
      <c r="CR635" s="2"/>
      <c r="CS635" s="2"/>
      <c r="CT635" s="2"/>
      <c r="CU635" s="2"/>
      <c r="CV635" s="2"/>
      <c r="CY635" s="2"/>
    </row>
    <row r="636" spans="1:106" x14ac:dyDescent="0.3">
      <c r="A636" t="str">
        <f t="shared" si="510"/>
        <v>2143213</v>
      </c>
      <c r="B636" t="str">
        <f t="shared" si="511"/>
        <v>Számvitel II. (web) 23</v>
      </c>
      <c r="C636" t="str">
        <f t="shared" si="461"/>
        <v>3213</v>
      </c>
      <c r="D636" t="str">
        <f t="shared" si="462"/>
        <v xml:space="preserve">Számvitel II. (web) </v>
      </c>
      <c r="E636" t="str">
        <f t="shared" si="463"/>
        <v>Péter Sára3213</v>
      </c>
      <c r="F636" s="24" t="str">
        <f t="shared" si="464"/>
        <v>Számvitel II. (Bp. 214, web)</v>
      </c>
      <c r="G636" t="str">
        <f t="shared" si="465"/>
        <v/>
      </c>
      <c r="H636" t="str">
        <f t="shared" si="466"/>
        <v/>
      </c>
      <c r="I636" t="str">
        <f t="shared" si="467"/>
        <v/>
      </c>
      <c r="J636" t="str">
        <f t="shared" si="468"/>
        <v/>
      </c>
      <c r="K636" t="str">
        <f t="shared" si="469"/>
        <v/>
      </c>
      <c r="L636" t="str">
        <f t="shared" si="470"/>
        <v/>
      </c>
      <c r="M636" t="str">
        <f t="shared" si="471"/>
        <v>3213</v>
      </c>
      <c r="N636" t="str">
        <f t="shared" si="472"/>
        <v>3213</v>
      </c>
      <c r="O636" t="str">
        <f t="shared" si="473"/>
        <v>3213</v>
      </c>
      <c r="P636" t="str">
        <f t="shared" si="474"/>
        <v/>
      </c>
      <c r="Q636" t="str">
        <f t="shared" si="475"/>
        <v/>
      </c>
      <c r="R636" t="str">
        <f t="shared" si="476"/>
        <v/>
      </c>
      <c r="S636" t="str">
        <f t="shared" si="477"/>
        <v/>
      </c>
      <c r="T636" t="str">
        <f t="shared" si="478"/>
        <v/>
      </c>
      <c r="U636" t="str">
        <f t="shared" si="479"/>
        <v/>
      </c>
      <c r="V636" t="str">
        <f t="shared" si="480"/>
        <v/>
      </c>
      <c r="W636" t="str">
        <f t="shared" si="481"/>
        <v/>
      </c>
      <c r="X636" t="str">
        <f t="shared" si="482"/>
        <v/>
      </c>
      <c r="Y636" t="str">
        <f t="shared" si="483"/>
        <v>Számvitel II. (214, web)</v>
      </c>
      <c r="Z636" t="str">
        <f t="shared" si="484"/>
        <v/>
      </c>
      <c r="AA636" t="str">
        <f t="shared" si="485"/>
        <v/>
      </c>
      <c r="AB636" t="str">
        <f t="shared" si="486"/>
        <v/>
      </c>
      <c r="AC636" t="str">
        <f t="shared" si="487"/>
        <v/>
      </c>
      <c r="AD636" t="str">
        <f t="shared" si="488"/>
        <v/>
      </c>
      <c r="AE636" t="str">
        <f t="shared" si="489"/>
        <v/>
      </c>
      <c r="AF636" t="str">
        <f t="shared" si="490"/>
        <v/>
      </c>
      <c r="AG636" t="str">
        <f t="shared" si="491"/>
        <v/>
      </c>
      <c r="AH636" t="str">
        <f t="shared" si="492"/>
        <v/>
      </c>
      <c r="AI636" t="str">
        <f t="shared" si="493"/>
        <v/>
      </c>
      <c r="AJ636" t="str">
        <f t="shared" si="494"/>
        <v/>
      </c>
      <c r="AK636" t="str">
        <f t="shared" si="495"/>
        <v/>
      </c>
      <c r="AL636" t="str">
        <f t="shared" si="496"/>
        <v/>
      </c>
      <c r="AM636" t="str">
        <f t="shared" si="497"/>
        <v/>
      </c>
      <c r="AN636" t="str">
        <f t="shared" si="498"/>
        <v/>
      </c>
      <c r="AO636" t="str">
        <f t="shared" si="499"/>
        <v/>
      </c>
      <c r="AP636" t="str">
        <f t="shared" si="500"/>
        <v/>
      </c>
      <c r="AQ636" t="str">
        <f t="shared" si="501"/>
        <v/>
      </c>
      <c r="AR636" t="str">
        <f t="shared" si="502"/>
        <v/>
      </c>
      <c r="AS636" t="str">
        <f t="shared" si="503"/>
        <v/>
      </c>
      <c r="AT636" t="str">
        <f t="shared" si="504"/>
        <v/>
      </c>
      <c r="AU636" t="str">
        <f t="shared" si="505"/>
        <v/>
      </c>
      <c r="AV636" t="str">
        <f t="shared" si="506"/>
        <v/>
      </c>
      <c r="AW636" t="str">
        <f t="shared" si="507"/>
        <v/>
      </c>
      <c r="AX636" t="str">
        <f t="shared" si="508"/>
        <v>Számvitel II. (, web)</v>
      </c>
      <c r="AY636" s="2">
        <v>321</v>
      </c>
      <c r="AZ636" s="2">
        <v>3</v>
      </c>
      <c r="BA636" s="18">
        <f>VLOOKUP(AY636,segéd!$F$9:$G$38,2,FALSE)</f>
        <v>46102</v>
      </c>
      <c r="BB636" s="2" t="str">
        <f>VLOOKUP(AZ636,segéd!$F$1:$G$7,2,FALSE)</f>
        <v>11.30-13.00</v>
      </c>
      <c r="BC636" t="s">
        <v>67</v>
      </c>
      <c r="BD636" t="s">
        <v>434</v>
      </c>
      <c r="BE636" t="s">
        <v>165</v>
      </c>
      <c r="BF636" s="19">
        <v>214</v>
      </c>
      <c r="BH636" s="2" t="s">
        <v>66</v>
      </c>
      <c r="BI636" s="30" t="s">
        <v>2041</v>
      </c>
      <c r="BJ636" s="2">
        <f t="shared" si="509"/>
        <v>23</v>
      </c>
      <c r="BK636" s="2">
        <f>IF(BF636="","",VLOOKUP(BC636,segéd!O:P,2,FALSE))</f>
        <v>23</v>
      </c>
      <c r="BL636" s="2" t="str">
        <f>IF(BG636="","",VLOOKUP(BC636,segéd!T:U,2,FALSE))</f>
        <v/>
      </c>
      <c r="BM636" s="2"/>
      <c r="BN636" s="2"/>
      <c r="BO636" s="2"/>
      <c r="BP636" s="2"/>
      <c r="BQ636" s="2"/>
      <c r="BR636" s="2"/>
      <c r="BS636" s="2">
        <v>6</v>
      </c>
      <c r="BT636" s="2">
        <v>6</v>
      </c>
      <c r="BU636" s="2">
        <v>9</v>
      </c>
      <c r="BV636" s="2"/>
      <c r="BW636" s="2"/>
      <c r="BX636" s="2"/>
      <c r="BY636" s="2"/>
      <c r="BZ636" s="2"/>
      <c r="CA636" s="2"/>
      <c r="CB636" s="2"/>
      <c r="CC636" s="2"/>
      <c r="CD636" s="2"/>
      <c r="CH636" s="2"/>
      <c r="CI636" s="2"/>
      <c r="CJ636" s="2"/>
      <c r="CK636" s="2"/>
      <c r="CL636" s="2"/>
      <c r="CM636" s="2"/>
      <c r="CN636" s="2"/>
      <c r="CO636" s="2"/>
      <c r="CP636" s="2"/>
      <c r="CR636" s="2"/>
      <c r="CS636" s="2"/>
      <c r="CT636" s="2"/>
      <c r="CU636" s="2"/>
      <c r="CV636" s="2"/>
      <c r="CY636" s="2"/>
    </row>
    <row r="637" spans="1:106" x14ac:dyDescent="0.3">
      <c r="A637" t="str">
        <f t="shared" si="510"/>
        <v>2023213</v>
      </c>
      <c r="B637" t="str">
        <f t="shared" si="511"/>
        <v>Termékfejlesztés, termékpolitika (Bp.-ről web) 20</v>
      </c>
      <c r="C637" t="str">
        <f t="shared" si="461"/>
        <v>4033213</v>
      </c>
      <c r="D637" t="str">
        <f t="shared" si="462"/>
        <v>Termékfejlesztés, termékpolitika (Bp.-ről web) 16</v>
      </c>
      <c r="E637" t="str">
        <f t="shared" si="463"/>
        <v>Deés Szilvia3213</v>
      </c>
      <c r="F637" s="24" t="str">
        <f t="shared" si="464"/>
        <v>Termékfejlesztés, termékpolitika (Bp. 202, Bp.-ről web)</v>
      </c>
      <c r="G637" t="str">
        <f t="shared" si="465"/>
        <v/>
      </c>
      <c r="H637" t="str">
        <f t="shared" si="466"/>
        <v/>
      </c>
      <c r="I637" t="str">
        <f t="shared" si="467"/>
        <v/>
      </c>
      <c r="J637" t="str">
        <f t="shared" si="468"/>
        <v/>
      </c>
      <c r="K637" t="str">
        <f t="shared" si="469"/>
        <v/>
      </c>
      <c r="L637" t="str">
        <f t="shared" si="470"/>
        <v/>
      </c>
      <c r="M637" t="str">
        <f t="shared" si="471"/>
        <v/>
      </c>
      <c r="N637" t="str">
        <f t="shared" si="472"/>
        <v/>
      </c>
      <c r="O637" t="str">
        <f t="shared" si="473"/>
        <v/>
      </c>
      <c r="P637" t="str">
        <f t="shared" si="474"/>
        <v>3213</v>
      </c>
      <c r="Q637" t="str">
        <f t="shared" si="475"/>
        <v>3213</v>
      </c>
      <c r="R637" t="str">
        <f t="shared" si="476"/>
        <v>3213</v>
      </c>
      <c r="S637" t="str">
        <f t="shared" si="477"/>
        <v/>
      </c>
      <c r="T637" t="str">
        <f t="shared" si="478"/>
        <v/>
      </c>
      <c r="U637" t="str">
        <f t="shared" si="479"/>
        <v/>
      </c>
      <c r="V637" t="str">
        <f t="shared" si="480"/>
        <v/>
      </c>
      <c r="W637" t="str">
        <f t="shared" si="481"/>
        <v/>
      </c>
      <c r="X637" t="str">
        <f t="shared" si="482"/>
        <v/>
      </c>
      <c r="Y637" t="str">
        <f t="shared" si="483"/>
        <v>Termékfejlesztés, termékpolitika (202, Bp.-ről web)</v>
      </c>
      <c r="Z637" t="str">
        <f t="shared" si="484"/>
        <v/>
      </c>
      <c r="AA637" t="str">
        <f t="shared" si="485"/>
        <v/>
      </c>
      <c r="AB637" t="str">
        <f t="shared" si="486"/>
        <v/>
      </c>
      <c r="AC637" t="str">
        <f t="shared" si="487"/>
        <v/>
      </c>
      <c r="AD637" t="str">
        <f t="shared" si="488"/>
        <v/>
      </c>
      <c r="AE637" t="str">
        <f t="shared" si="489"/>
        <v/>
      </c>
      <c r="AF637" t="str">
        <f t="shared" si="490"/>
        <v/>
      </c>
      <c r="AG637" t="str">
        <f t="shared" si="491"/>
        <v/>
      </c>
      <c r="AH637" t="str">
        <f t="shared" si="492"/>
        <v>3213</v>
      </c>
      <c r="AI637" t="str">
        <f t="shared" si="493"/>
        <v>3213</v>
      </c>
      <c r="AJ637" t="str">
        <f t="shared" si="494"/>
        <v>3213</v>
      </c>
      <c r="AK637" t="str">
        <f t="shared" si="495"/>
        <v/>
      </c>
      <c r="AL637" t="str">
        <f t="shared" si="496"/>
        <v/>
      </c>
      <c r="AM637" t="str">
        <f t="shared" si="497"/>
        <v/>
      </c>
      <c r="AN637" t="str">
        <f t="shared" si="498"/>
        <v/>
      </c>
      <c r="AO637" t="str">
        <f t="shared" si="499"/>
        <v/>
      </c>
      <c r="AP637" t="str">
        <f t="shared" si="500"/>
        <v/>
      </c>
      <c r="AQ637" t="str">
        <f t="shared" si="501"/>
        <v/>
      </c>
      <c r="AR637" t="str">
        <f t="shared" si="502"/>
        <v/>
      </c>
      <c r="AS637" t="str">
        <f t="shared" si="503"/>
        <v/>
      </c>
      <c r="AT637" t="str">
        <f t="shared" si="504"/>
        <v/>
      </c>
      <c r="AU637" t="str">
        <f t="shared" si="505"/>
        <v/>
      </c>
      <c r="AV637" t="str">
        <f t="shared" si="506"/>
        <v/>
      </c>
      <c r="AW637" t="str">
        <f t="shared" si="507"/>
        <v/>
      </c>
      <c r="AX637" t="str">
        <f t="shared" si="508"/>
        <v>Termékfejlesztés, termékpolitika (403, Bp.-ről web)</v>
      </c>
      <c r="AY637" s="2">
        <v>321</v>
      </c>
      <c r="AZ637" s="2">
        <v>3</v>
      </c>
      <c r="BA637" s="18">
        <f>VLOOKUP(AY637,segéd!$F$9:$G$38,2,FALSE)</f>
        <v>46102</v>
      </c>
      <c r="BB637" s="2" t="str">
        <f>VLOOKUP(AZ637,segéd!$F$1:$G$7,2,FALSE)</f>
        <v>11.30-13.00</v>
      </c>
      <c r="BC637" t="s">
        <v>122</v>
      </c>
      <c r="BD637" t="s">
        <v>106</v>
      </c>
      <c r="BE637" t="s">
        <v>167</v>
      </c>
      <c r="BF637" s="19">
        <v>202</v>
      </c>
      <c r="BG637" s="2">
        <v>403</v>
      </c>
      <c r="BH637" s="19" t="s">
        <v>75</v>
      </c>
      <c r="BI637" s="30" t="s">
        <v>1952</v>
      </c>
      <c r="BJ637" s="2">
        <f t="shared" si="509"/>
        <v>36</v>
      </c>
      <c r="BK637" s="2">
        <f>IF(BF637="","",VLOOKUP(BC637,segéd!O:P,2,FALSE))</f>
        <v>20</v>
      </c>
      <c r="BL637" s="2">
        <f>IF(BG637="","",VLOOKUP(BC637,segéd!T:U,2,FALSE))</f>
        <v>16</v>
      </c>
      <c r="BP637" s="2"/>
      <c r="BQ637" s="2"/>
      <c r="BR637" s="2"/>
      <c r="BV637" s="2">
        <v>6</v>
      </c>
      <c r="BW637" s="2">
        <v>13</v>
      </c>
      <c r="BX637" s="2">
        <v>2</v>
      </c>
      <c r="BY637" s="2"/>
      <c r="CB637" s="2"/>
      <c r="CC637" s="2"/>
      <c r="CH637" s="2"/>
      <c r="CI637" s="2"/>
      <c r="CM637" s="2">
        <v>3</v>
      </c>
      <c r="CN637" s="2">
        <v>2</v>
      </c>
      <c r="CO637" s="2">
        <v>4</v>
      </c>
      <c r="CP637" s="2"/>
      <c r="CT637" s="2"/>
      <c r="CU637" s="2"/>
      <c r="CY637" s="2"/>
    </row>
    <row r="638" spans="1:106" x14ac:dyDescent="0.3">
      <c r="A638" t="str">
        <f t="shared" si="510"/>
        <v>3213</v>
      </c>
      <c r="B638" t="str">
        <f t="shared" si="511"/>
        <v xml:space="preserve">Üzleti tervezés (szv.) (web) </v>
      </c>
      <c r="C638" t="str">
        <f t="shared" si="461"/>
        <v>2123213</v>
      </c>
      <c r="D638" t="str">
        <f t="shared" si="462"/>
        <v>Üzleti tervezés (szv.) (web) 22</v>
      </c>
      <c r="E638" t="str">
        <f t="shared" si="463"/>
        <v>Kovács Cecília3213</v>
      </c>
      <c r="F638" s="24" t="str">
        <f t="shared" si="464"/>
        <v>Üzleti tervezés (szv.) (Tb. 212, web)</v>
      </c>
      <c r="G638" t="str">
        <f t="shared" si="465"/>
        <v/>
      </c>
      <c r="H638" t="str">
        <f t="shared" si="466"/>
        <v/>
      </c>
      <c r="I638" t="str">
        <f t="shared" si="467"/>
        <v/>
      </c>
      <c r="J638" t="str">
        <f t="shared" si="468"/>
        <v/>
      </c>
      <c r="K638" t="str">
        <f t="shared" si="469"/>
        <v/>
      </c>
      <c r="L638" t="str">
        <f t="shared" si="470"/>
        <v/>
      </c>
      <c r="M638" t="str">
        <f t="shared" si="471"/>
        <v/>
      </c>
      <c r="N638" t="str">
        <f t="shared" si="472"/>
        <v/>
      </c>
      <c r="O638" t="str">
        <f t="shared" si="473"/>
        <v/>
      </c>
      <c r="P638" t="str">
        <f t="shared" si="474"/>
        <v/>
      </c>
      <c r="Q638" t="str">
        <f t="shared" si="475"/>
        <v/>
      </c>
      <c r="R638" t="str">
        <f t="shared" si="476"/>
        <v/>
      </c>
      <c r="S638" t="str">
        <f t="shared" si="477"/>
        <v/>
      </c>
      <c r="T638" t="str">
        <f t="shared" si="478"/>
        <v/>
      </c>
      <c r="U638" t="str">
        <f t="shared" si="479"/>
        <v/>
      </c>
      <c r="V638" t="str">
        <f t="shared" si="480"/>
        <v/>
      </c>
      <c r="W638" t="str">
        <f t="shared" si="481"/>
        <v/>
      </c>
      <c r="X638" t="str">
        <f t="shared" si="482"/>
        <v/>
      </c>
      <c r="Y638" t="str">
        <f t="shared" si="483"/>
        <v>Üzleti tervezés (szv.) (, web)</v>
      </c>
      <c r="Z638" t="str">
        <f t="shared" si="484"/>
        <v/>
      </c>
      <c r="AA638" t="str">
        <f t="shared" si="485"/>
        <v/>
      </c>
      <c r="AB638" t="str">
        <f t="shared" si="486"/>
        <v/>
      </c>
      <c r="AC638" t="str">
        <f t="shared" si="487"/>
        <v/>
      </c>
      <c r="AD638" t="str">
        <f t="shared" si="488"/>
        <v/>
      </c>
      <c r="AE638" t="str">
        <f t="shared" si="489"/>
        <v/>
      </c>
      <c r="AF638" t="str">
        <f t="shared" si="490"/>
        <v/>
      </c>
      <c r="AG638" t="str">
        <f t="shared" si="491"/>
        <v/>
      </c>
      <c r="AH638" t="str">
        <f t="shared" si="492"/>
        <v/>
      </c>
      <c r="AI638" t="str">
        <f t="shared" si="493"/>
        <v/>
      </c>
      <c r="AJ638" t="str">
        <f t="shared" si="494"/>
        <v/>
      </c>
      <c r="AK638" t="str">
        <f t="shared" si="495"/>
        <v>3213</v>
      </c>
      <c r="AL638" t="str">
        <f t="shared" si="496"/>
        <v/>
      </c>
      <c r="AM638" t="str">
        <f t="shared" si="497"/>
        <v/>
      </c>
      <c r="AN638" t="str">
        <f t="shared" si="498"/>
        <v/>
      </c>
      <c r="AO638" t="str">
        <f t="shared" si="499"/>
        <v/>
      </c>
      <c r="AP638" t="str">
        <f t="shared" si="500"/>
        <v/>
      </c>
      <c r="AQ638" t="str">
        <f t="shared" si="501"/>
        <v/>
      </c>
      <c r="AR638" t="str">
        <f t="shared" si="502"/>
        <v/>
      </c>
      <c r="AS638" t="str">
        <f t="shared" si="503"/>
        <v/>
      </c>
      <c r="AT638" t="str">
        <f t="shared" si="504"/>
        <v/>
      </c>
      <c r="AU638" t="str">
        <f t="shared" si="505"/>
        <v/>
      </c>
      <c r="AV638" t="str">
        <f t="shared" si="506"/>
        <v/>
      </c>
      <c r="AW638" t="str">
        <f t="shared" si="507"/>
        <v/>
      </c>
      <c r="AX638" t="str">
        <f t="shared" si="508"/>
        <v>Üzleti tervezés (szv.) (212, web)</v>
      </c>
      <c r="AY638" s="2">
        <v>321</v>
      </c>
      <c r="AZ638" s="2">
        <v>3</v>
      </c>
      <c r="BA638" s="18">
        <f>VLOOKUP(AY638,segéd!$F$9:$G$38,2,FALSE)</f>
        <v>46102</v>
      </c>
      <c r="BB638" s="2" t="str">
        <f>VLOOKUP(AZ638,segéd!$F$1:$G$7,2,FALSE)</f>
        <v>11.30-13.00</v>
      </c>
      <c r="BC638" t="s">
        <v>315</v>
      </c>
      <c r="BD638" t="s">
        <v>439</v>
      </c>
      <c r="BE638" t="s">
        <v>164</v>
      </c>
      <c r="BG638" s="2">
        <v>212</v>
      </c>
      <c r="BH638" s="2" t="s">
        <v>66</v>
      </c>
      <c r="BI638" s="30" t="s">
        <v>1928</v>
      </c>
      <c r="BJ638" s="2">
        <f t="shared" si="509"/>
        <v>22</v>
      </c>
      <c r="BK638" s="2" t="str">
        <f>IF(BF638="","",VLOOKUP(BC638,segéd!O:P,2,FALSE))</f>
        <v/>
      </c>
      <c r="BL638" s="2">
        <f>IF(BG638="","",VLOOKUP(BC638,segéd!T:U,2,FALSE))</f>
        <v>22</v>
      </c>
      <c r="BM638" s="2"/>
      <c r="BN638" s="2"/>
      <c r="BO638" s="2"/>
      <c r="BP638" s="2"/>
      <c r="BQ638" s="2"/>
      <c r="BR638" s="2"/>
      <c r="BS638" s="2"/>
      <c r="BT638" s="2"/>
      <c r="BU638" s="2"/>
      <c r="BZ638" s="2"/>
      <c r="CA638" s="2"/>
      <c r="CD638" s="2"/>
      <c r="CE638" s="2"/>
      <c r="CF638" s="19"/>
      <c r="CG638" s="2"/>
      <c r="CJ638" s="2"/>
      <c r="CP638" s="2">
        <v>25</v>
      </c>
      <c r="CQ638" s="2"/>
      <c r="CR638" s="2"/>
      <c r="CS638" s="2"/>
      <c r="CU638" s="2"/>
      <c r="CV638" s="2"/>
      <c r="DA638" s="19"/>
    </row>
    <row r="639" spans="1:106" x14ac:dyDescent="0.3">
      <c r="A639" t="str">
        <f t="shared" si="510"/>
        <v>2013213</v>
      </c>
      <c r="B639" t="str">
        <f t="shared" si="511"/>
        <v>Vezetés, szervezés (web) 52</v>
      </c>
      <c r="C639" t="str">
        <f t="shared" si="461"/>
        <v>3213</v>
      </c>
      <c r="D639" t="str">
        <f t="shared" si="462"/>
        <v xml:space="preserve">Vezetés, szervezés (web) </v>
      </c>
      <c r="E639" t="str">
        <f t="shared" si="463"/>
        <v>Krupánszki Kornél3213</v>
      </c>
      <c r="F639" s="24" t="str">
        <f t="shared" si="464"/>
        <v>Vezetés, szervezés (Bp. 201, web)</v>
      </c>
      <c r="G639" t="str">
        <f t="shared" si="465"/>
        <v>3213</v>
      </c>
      <c r="H639" t="str">
        <f t="shared" si="466"/>
        <v>3213</v>
      </c>
      <c r="I639" t="str">
        <f t="shared" si="467"/>
        <v>3213</v>
      </c>
      <c r="J639" t="str">
        <f t="shared" si="468"/>
        <v/>
      </c>
      <c r="K639" t="str">
        <f t="shared" si="469"/>
        <v/>
      </c>
      <c r="L639" t="str">
        <f t="shared" si="470"/>
        <v/>
      </c>
      <c r="M639" t="str">
        <f t="shared" si="471"/>
        <v/>
      </c>
      <c r="N639" t="str">
        <f t="shared" si="472"/>
        <v/>
      </c>
      <c r="O639" t="str">
        <f t="shared" si="473"/>
        <v/>
      </c>
      <c r="P639" t="str">
        <f t="shared" si="474"/>
        <v/>
      </c>
      <c r="Q639" t="str">
        <f t="shared" si="475"/>
        <v/>
      </c>
      <c r="R639" t="str">
        <f t="shared" si="476"/>
        <v/>
      </c>
      <c r="S639" t="str">
        <f t="shared" si="477"/>
        <v/>
      </c>
      <c r="T639" t="str">
        <f t="shared" si="478"/>
        <v/>
      </c>
      <c r="U639" t="str">
        <f t="shared" si="479"/>
        <v/>
      </c>
      <c r="V639" t="str">
        <f t="shared" si="480"/>
        <v/>
      </c>
      <c r="W639" t="str">
        <f t="shared" si="481"/>
        <v/>
      </c>
      <c r="X639" t="str">
        <f t="shared" si="482"/>
        <v/>
      </c>
      <c r="Y639" t="str">
        <f t="shared" si="483"/>
        <v>Vezetés, szervezés (201, web)</v>
      </c>
      <c r="Z639" t="str">
        <f t="shared" si="484"/>
        <v/>
      </c>
      <c r="AA639" t="str">
        <f t="shared" si="485"/>
        <v/>
      </c>
      <c r="AB639" t="str">
        <f t="shared" si="486"/>
        <v/>
      </c>
      <c r="AC639" t="str">
        <f t="shared" si="487"/>
        <v/>
      </c>
      <c r="AD639" t="str">
        <f t="shared" si="488"/>
        <v/>
      </c>
      <c r="AE639" t="str">
        <f t="shared" si="489"/>
        <v/>
      </c>
      <c r="AF639" t="str">
        <f t="shared" si="490"/>
        <v/>
      </c>
      <c r="AG639" t="str">
        <f t="shared" si="491"/>
        <v/>
      </c>
      <c r="AH639" t="str">
        <f t="shared" si="492"/>
        <v/>
      </c>
      <c r="AI639" t="str">
        <f t="shared" si="493"/>
        <v/>
      </c>
      <c r="AJ639" t="str">
        <f t="shared" si="494"/>
        <v/>
      </c>
      <c r="AK639" t="str">
        <f t="shared" si="495"/>
        <v/>
      </c>
      <c r="AL639" t="str">
        <f t="shared" si="496"/>
        <v/>
      </c>
      <c r="AM639" t="str">
        <f t="shared" si="497"/>
        <v/>
      </c>
      <c r="AN639" t="str">
        <f t="shared" si="498"/>
        <v/>
      </c>
      <c r="AO639" t="str">
        <f t="shared" si="499"/>
        <v/>
      </c>
      <c r="AP639" t="str">
        <f t="shared" si="500"/>
        <v/>
      </c>
      <c r="AQ639" t="str">
        <f t="shared" si="501"/>
        <v/>
      </c>
      <c r="AR639" t="str">
        <f t="shared" si="502"/>
        <v/>
      </c>
      <c r="AS639" t="str">
        <f t="shared" si="503"/>
        <v/>
      </c>
      <c r="AT639" t="str">
        <f t="shared" si="504"/>
        <v/>
      </c>
      <c r="AU639" t="str">
        <f t="shared" si="505"/>
        <v/>
      </c>
      <c r="AV639" t="str">
        <f t="shared" si="506"/>
        <v/>
      </c>
      <c r="AW639" t="str">
        <f t="shared" si="507"/>
        <v/>
      </c>
      <c r="AX639" t="str">
        <f t="shared" si="508"/>
        <v>Vezetés, szervezés (, web)</v>
      </c>
      <c r="AY639" s="2">
        <v>321</v>
      </c>
      <c r="AZ639" s="2">
        <v>3</v>
      </c>
      <c r="BA639" s="18">
        <f>VLOOKUP(AY639,segéd!$F$9:$G$38,2,FALSE)</f>
        <v>46102</v>
      </c>
      <c r="BB639" s="2" t="str">
        <f>VLOOKUP(AZ639,segéd!$F$1:$G$7,2,FALSE)</f>
        <v>11.30-13.00</v>
      </c>
      <c r="BC639" t="s">
        <v>65</v>
      </c>
      <c r="BD639" s="20" t="s">
        <v>428</v>
      </c>
      <c r="BE639" t="s">
        <v>388</v>
      </c>
      <c r="BF639" s="19">
        <v>201</v>
      </c>
      <c r="BH639" s="2" t="s">
        <v>66</v>
      </c>
      <c r="BI639" s="30" t="s">
        <v>1990</v>
      </c>
      <c r="BJ639" s="2">
        <f t="shared" si="509"/>
        <v>52</v>
      </c>
      <c r="BK639" s="2">
        <f>IF(BF639="","",VLOOKUP(BC639,segéd!O:P,2,FALSE))</f>
        <v>52</v>
      </c>
      <c r="BL639" s="2" t="str">
        <f>IF(BG639="","",VLOOKUP(BC639,segéd!T:U,2,FALSE))</f>
        <v/>
      </c>
      <c r="BM639" s="2">
        <v>62</v>
      </c>
      <c r="BN639" s="2">
        <v>14</v>
      </c>
      <c r="BO639" s="2">
        <v>13</v>
      </c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H639" s="2"/>
      <c r="CI639" s="2"/>
      <c r="CJ639" s="2"/>
      <c r="CK639" s="2"/>
      <c r="CL639" s="2"/>
      <c r="CM639" s="2"/>
      <c r="CN639" s="2"/>
      <c r="CO639" s="2"/>
      <c r="CP639" s="2"/>
      <c r="CR639" s="2"/>
      <c r="CS639" s="2"/>
      <c r="CT639" s="2"/>
      <c r="CU639" s="2"/>
      <c r="CV639" s="2"/>
      <c r="CY639" s="2"/>
    </row>
    <row r="640" spans="1:106" x14ac:dyDescent="0.3">
      <c r="A640" t="str">
        <f t="shared" si="510"/>
        <v>2173214</v>
      </c>
      <c r="B640" t="str">
        <f t="shared" si="511"/>
        <v>Fogyasztói magatartásvizsgálat (web) 11</v>
      </c>
      <c r="C640" t="str">
        <f t="shared" si="461"/>
        <v>3214</v>
      </c>
      <c r="D640" t="str">
        <f t="shared" si="462"/>
        <v xml:space="preserve">Fogyasztói magatartásvizsgálat (web) </v>
      </c>
      <c r="E640" t="str">
        <f t="shared" si="463"/>
        <v>Rózsa Zoltán3214</v>
      </c>
      <c r="F640" s="24" t="str">
        <f t="shared" si="464"/>
        <v>Fogyasztói magatartásvizsgálat (Bp. 217, web)</v>
      </c>
      <c r="G640" t="str">
        <f t="shared" si="465"/>
        <v/>
      </c>
      <c r="H640" t="str">
        <f t="shared" si="466"/>
        <v/>
      </c>
      <c r="I640" t="str">
        <f t="shared" si="467"/>
        <v/>
      </c>
      <c r="J640" t="str">
        <f t="shared" si="468"/>
        <v/>
      </c>
      <c r="K640" t="str">
        <f t="shared" si="469"/>
        <v/>
      </c>
      <c r="L640" t="str">
        <f t="shared" si="470"/>
        <v>3214</v>
      </c>
      <c r="M640" t="str">
        <f t="shared" si="471"/>
        <v/>
      </c>
      <c r="N640" t="str">
        <f t="shared" si="472"/>
        <v/>
      </c>
      <c r="O640" t="str">
        <f t="shared" si="473"/>
        <v/>
      </c>
      <c r="P640" t="str">
        <f t="shared" si="474"/>
        <v/>
      </c>
      <c r="Q640" t="str">
        <f t="shared" si="475"/>
        <v/>
      </c>
      <c r="R640" t="str">
        <f t="shared" si="476"/>
        <v/>
      </c>
      <c r="S640" t="str">
        <f t="shared" si="477"/>
        <v/>
      </c>
      <c r="T640" t="str">
        <f t="shared" si="478"/>
        <v/>
      </c>
      <c r="U640" t="str">
        <f t="shared" si="479"/>
        <v/>
      </c>
      <c r="V640" t="str">
        <f t="shared" si="480"/>
        <v/>
      </c>
      <c r="W640" t="str">
        <f t="shared" si="481"/>
        <v/>
      </c>
      <c r="X640" t="str">
        <f t="shared" si="482"/>
        <v/>
      </c>
      <c r="Y640" t="str">
        <f t="shared" si="483"/>
        <v>Fogyasztói magatartásvizsgálat (217, web)</v>
      </c>
      <c r="Z640" t="str">
        <f t="shared" si="484"/>
        <v/>
      </c>
      <c r="AA640" t="str">
        <f t="shared" si="485"/>
        <v/>
      </c>
      <c r="AB640" t="str">
        <f t="shared" si="486"/>
        <v/>
      </c>
      <c r="AC640" t="str">
        <f t="shared" si="487"/>
        <v/>
      </c>
      <c r="AD640" t="str">
        <f t="shared" si="488"/>
        <v/>
      </c>
      <c r="AE640" t="str">
        <f t="shared" si="489"/>
        <v/>
      </c>
      <c r="AF640" t="str">
        <f t="shared" si="490"/>
        <v/>
      </c>
      <c r="AG640" t="str">
        <f t="shared" si="491"/>
        <v/>
      </c>
      <c r="AH640" t="str">
        <f t="shared" si="492"/>
        <v/>
      </c>
      <c r="AI640" t="str">
        <f t="shared" si="493"/>
        <v/>
      </c>
      <c r="AJ640" t="str">
        <f t="shared" si="494"/>
        <v/>
      </c>
      <c r="AK640" t="str">
        <f t="shared" si="495"/>
        <v/>
      </c>
      <c r="AL640" t="str">
        <f t="shared" si="496"/>
        <v/>
      </c>
      <c r="AM640" t="str">
        <f t="shared" si="497"/>
        <v/>
      </c>
      <c r="AN640" t="str">
        <f t="shared" si="498"/>
        <v/>
      </c>
      <c r="AO640" t="str">
        <f t="shared" si="499"/>
        <v/>
      </c>
      <c r="AP640" t="str">
        <f t="shared" si="500"/>
        <v/>
      </c>
      <c r="AQ640" t="str">
        <f t="shared" si="501"/>
        <v/>
      </c>
      <c r="AR640" t="str">
        <f t="shared" si="502"/>
        <v/>
      </c>
      <c r="AS640" t="str">
        <f t="shared" si="503"/>
        <v/>
      </c>
      <c r="AT640" t="str">
        <f t="shared" si="504"/>
        <v/>
      </c>
      <c r="AU640" t="str">
        <f t="shared" si="505"/>
        <v/>
      </c>
      <c r="AV640" t="str">
        <f t="shared" si="506"/>
        <v/>
      </c>
      <c r="AW640" t="str">
        <f t="shared" si="507"/>
        <v/>
      </c>
      <c r="AX640" t="str">
        <f t="shared" si="508"/>
        <v>Fogyasztói magatartásvizsgálat (, web)</v>
      </c>
      <c r="AY640" s="2">
        <v>321</v>
      </c>
      <c r="AZ640" s="2">
        <v>4</v>
      </c>
      <c r="BA640" s="18">
        <f>VLOOKUP(AY640,segéd!$F$9:$G$38,2,FALSE)</f>
        <v>46102</v>
      </c>
      <c r="BB640" s="2" t="str">
        <f>VLOOKUP(AZ640,segéd!$F$1:$G$7,2,FALSE)</f>
        <v>13.30-15.00</v>
      </c>
      <c r="BC640" s="20" t="s">
        <v>415</v>
      </c>
      <c r="BD640" t="s">
        <v>431</v>
      </c>
      <c r="BE640" s="20" t="s">
        <v>175</v>
      </c>
      <c r="BF640" s="19">
        <v>217</v>
      </c>
      <c r="BH640" s="19" t="s">
        <v>66</v>
      </c>
      <c r="BI640" s="30" t="s">
        <v>1933</v>
      </c>
      <c r="BJ640" s="2">
        <f t="shared" si="509"/>
        <v>11</v>
      </c>
      <c r="BK640" s="2">
        <f>IF(BF640="","",VLOOKUP(BC640,segéd!O:P,2,FALSE))</f>
        <v>11</v>
      </c>
      <c r="BL640" s="2" t="str">
        <f>IF(BG640="","",VLOOKUP(BC640,segéd!T:U,2,FALSE))</f>
        <v/>
      </c>
      <c r="BQ640" s="2"/>
      <c r="BR640" s="2">
        <v>11</v>
      </c>
      <c r="CH640" s="2"/>
      <c r="CP640" s="2"/>
    </row>
    <row r="641" spans="1:106" x14ac:dyDescent="0.3">
      <c r="A641" t="str">
        <f t="shared" si="510"/>
        <v>2013214</v>
      </c>
      <c r="B641" t="str">
        <f t="shared" si="511"/>
        <v>Gazdasági matematika II. (web) 66</v>
      </c>
      <c r="C641" t="str">
        <f t="shared" si="461"/>
        <v>3214</v>
      </c>
      <c r="D641" t="str">
        <f t="shared" si="462"/>
        <v xml:space="preserve">Gazdasági matematika II. (web) </v>
      </c>
      <c r="E641" t="str">
        <f t="shared" si="463"/>
        <v>Kovács Gergely3214</v>
      </c>
      <c r="F641" s="24" t="str">
        <f t="shared" si="464"/>
        <v>Gazdasági matematika II. (Bp. 201, web)</v>
      </c>
      <c r="G641" t="str">
        <f t="shared" si="465"/>
        <v>3214</v>
      </c>
      <c r="H641" t="str">
        <f t="shared" si="466"/>
        <v>3214</v>
      </c>
      <c r="I641" t="str">
        <f t="shared" si="467"/>
        <v/>
      </c>
      <c r="J641" t="str">
        <f t="shared" si="468"/>
        <v/>
      </c>
      <c r="K641" t="str">
        <f t="shared" si="469"/>
        <v/>
      </c>
      <c r="L641" t="str">
        <f t="shared" si="470"/>
        <v/>
      </c>
      <c r="M641" t="str">
        <f t="shared" si="471"/>
        <v/>
      </c>
      <c r="N641" t="str">
        <f t="shared" si="472"/>
        <v/>
      </c>
      <c r="O641" t="str">
        <f t="shared" si="473"/>
        <v/>
      </c>
      <c r="P641" t="str">
        <f t="shared" si="474"/>
        <v/>
      </c>
      <c r="Q641" t="str">
        <f t="shared" si="475"/>
        <v/>
      </c>
      <c r="R641" t="str">
        <f t="shared" si="476"/>
        <v/>
      </c>
      <c r="S641" t="str">
        <f t="shared" si="477"/>
        <v/>
      </c>
      <c r="T641" t="str">
        <f t="shared" si="478"/>
        <v/>
      </c>
      <c r="U641" t="str">
        <f t="shared" si="479"/>
        <v/>
      </c>
      <c r="V641" t="str">
        <f t="shared" si="480"/>
        <v/>
      </c>
      <c r="W641" t="str">
        <f t="shared" si="481"/>
        <v/>
      </c>
      <c r="X641" t="str">
        <f t="shared" si="482"/>
        <v/>
      </c>
      <c r="Y641" t="str">
        <f t="shared" si="483"/>
        <v>Gazdasági matematika II. (201, web)</v>
      </c>
      <c r="Z641" t="str">
        <f t="shared" si="484"/>
        <v/>
      </c>
      <c r="AA641" t="str">
        <f t="shared" si="485"/>
        <v/>
      </c>
      <c r="AB641" t="str">
        <f t="shared" si="486"/>
        <v/>
      </c>
      <c r="AC641" t="str">
        <f t="shared" si="487"/>
        <v/>
      </c>
      <c r="AD641" t="str">
        <f t="shared" si="488"/>
        <v/>
      </c>
      <c r="AE641" t="str">
        <f t="shared" si="489"/>
        <v/>
      </c>
      <c r="AF641" t="str">
        <f t="shared" si="490"/>
        <v/>
      </c>
      <c r="AG641" t="str">
        <f t="shared" si="491"/>
        <v/>
      </c>
      <c r="AH641" t="str">
        <f t="shared" si="492"/>
        <v/>
      </c>
      <c r="AI641" t="str">
        <f t="shared" si="493"/>
        <v/>
      </c>
      <c r="AJ641" t="str">
        <f t="shared" si="494"/>
        <v/>
      </c>
      <c r="AK641" t="str">
        <f t="shared" si="495"/>
        <v/>
      </c>
      <c r="AL641" t="str">
        <f t="shared" si="496"/>
        <v/>
      </c>
      <c r="AM641" t="str">
        <f t="shared" si="497"/>
        <v/>
      </c>
      <c r="AN641" t="str">
        <f t="shared" si="498"/>
        <v/>
      </c>
      <c r="AO641" t="str">
        <f t="shared" si="499"/>
        <v/>
      </c>
      <c r="AP641" t="str">
        <f t="shared" si="500"/>
        <v/>
      </c>
      <c r="AQ641" t="str">
        <f t="shared" si="501"/>
        <v/>
      </c>
      <c r="AR641" t="str">
        <f t="shared" si="502"/>
        <v/>
      </c>
      <c r="AS641" t="str">
        <f t="shared" si="503"/>
        <v/>
      </c>
      <c r="AT641" t="str">
        <f t="shared" si="504"/>
        <v/>
      </c>
      <c r="AU641" t="str">
        <f t="shared" si="505"/>
        <v/>
      </c>
      <c r="AV641" t="str">
        <f t="shared" si="506"/>
        <v/>
      </c>
      <c r="AW641" t="str">
        <f t="shared" si="507"/>
        <v/>
      </c>
      <c r="AX641" t="str">
        <f t="shared" si="508"/>
        <v>Gazdasági matematika II. (, web)</v>
      </c>
      <c r="AY641" s="2">
        <v>321</v>
      </c>
      <c r="AZ641" s="2">
        <v>4</v>
      </c>
      <c r="BA641" s="18">
        <f>VLOOKUP(AY641,segéd!$F$9:$G$38,2,FALSE)</f>
        <v>46102</v>
      </c>
      <c r="BB641" s="2" t="str">
        <f>VLOOKUP(AZ641,segéd!$F$1:$G$7,2,FALSE)</f>
        <v>13.30-15.00</v>
      </c>
      <c r="BC641" t="s">
        <v>33</v>
      </c>
      <c r="BD641" t="s">
        <v>8</v>
      </c>
      <c r="BE641" t="s">
        <v>165</v>
      </c>
      <c r="BF641" s="19">
        <v>201</v>
      </c>
      <c r="BH641" s="2" t="s">
        <v>66</v>
      </c>
      <c r="BI641" s="30" t="s">
        <v>1935</v>
      </c>
      <c r="BJ641" s="2">
        <f t="shared" si="509"/>
        <v>66</v>
      </c>
      <c r="BK641" s="2">
        <f>IF(BF641="","",VLOOKUP(BC641,segéd!O:P,2,FALSE))</f>
        <v>66</v>
      </c>
      <c r="BL641" s="2" t="str">
        <f>IF(BG641="","",VLOOKUP(BC641,segéd!T:U,2,FALSE))</f>
        <v/>
      </c>
      <c r="BM641" s="2">
        <v>62</v>
      </c>
      <c r="BN641" s="2">
        <v>14</v>
      </c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Y641" s="2"/>
    </row>
    <row r="642" spans="1:106" x14ac:dyDescent="0.3">
      <c r="A642" t="str">
        <f t="shared" si="510"/>
        <v>2023214</v>
      </c>
      <c r="B642" t="str">
        <f t="shared" si="511"/>
        <v>Idegen nyelv II. 3</v>
      </c>
      <c r="C642" t="str">
        <f t="shared" si="461"/>
        <v>3214</v>
      </c>
      <c r="D642" t="str">
        <f t="shared" si="462"/>
        <v xml:space="preserve">Idegen nyelv II. </v>
      </c>
      <c r="E642" t="str">
        <f t="shared" si="463"/>
        <v>Ferencz-Antal Klára3214</v>
      </c>
      <c r="F642" s="24" t="str">
        <f t="shared" si="464"/>
        <v>Idegen nyelv II. (Bp. 202)</v>
      </c>
      <c r="G642" t="str">
        <f t="shared" si="465"/>
        <v/>
      </c>
      <c r="H642" t="str">
        <f t="shared" si="466"/>
        <v/>
      </c>
      <c r="I642" t="str">
        <f t="shared" si="467"/>
        <v>3214</v>
      </c>
      <c r="J642" t="str">
        <f t="shared" si="468"/>
        <v/>
      </c>
      <c r="K642" t="str">
        <f t="shared" si="469"/>
        <v/>
      </c>
      <c r="L642" t="str">
        <f t="shared" si="470"/>
        <v/>
      </c>
      <c r="M642" t="str">
        <f t="shared" si="471"/>
        <v/>
      </c>
      <c r="N642" t="str">
        <f t="shared" si="472"/>
        <v/>
      </c>
      <c r="O642" t="str">
        <f t="shared" si="473"/>
        <v/>
      </c>
      <c r="P642" t="str">
        <f t="shared" si="474"/>
        <v/>
      </c>
      <c r="Q642" t="str">
        <f t="shared" si="475"/>
        <v/>
      </c>
      <c r="R642" t="str">
        <f t="shared" si="476"/>
        <v/>
      </c>
      <c r="S642" t="str">
        <f t="shared" si="477"/>
        <v/>
      </c>
      <c r="T642" t="str">
        <f t="shared" si="478"/>
        <v/>
      </c>
      <c r="U642" t="str">
        <f t="shared" si="479"/>
        <v/>
      </c>
      <c r="V642" t="str">
        <f t="shared" si="480"/>
        <v/>
      </c>
      <c r="W642" t="str">
        <f t="shared" si="481"/>
        <v/>
      </c>
      <c r="X642" t="str">
        <f t="shared" si="482"/>
        <v/>
      </c>
      <c r="Y642" t="str">
        <f t="shared" si="483"/>
        <v>Idegen nyelv II. (202)</v>
      </c>
      <c r="Z642" t="str">
        <f t="shared" si="484"/>
        <v/>
      </c>
      <c r="AA642" t="str">
        <f t="shared" si="485"/>
        <v/>
      </c>
      <c r="AB642" t="str">
        <f t="shared" si="486"/>
        <v/>
      </c>
      <c r="AC642" t="str">
        <f t="shared" si="487"/>
        <v/>
      </c>
      <c r="AD642" t="str">
        <f t="shared" si="488"/>
        <v/>
      </c>
      <c r="AE642" t="str">
        <f t="shared" si="489"/>
        <v/>
      </c>
      <c r="AF642" t="str">
        <f t="shared" si="490"/>
        <v/>
      </c>
      <c r="AG642" t="str">
        <f t="shared" si="491"/>
        <v/>
      </c>
      <c r="AH642" t="str">
        <f t="shared" si="492"/>
        <v/>
      </c>
      <c r="AI642" t="str">
        <f t="shared" si="493"/>
        <v/>
      </c>
      <c r="AJ642" t="str">
        <f t="shared" si="494"/>
        <v/>
      </c>
      <c r="AK642" t="str">
        <f t="shared" si="495"/>
        <v/>
      </c>
      <c r="AL642" t="str">
        <f t="shared" si="496"/>
        <v/>
      </c>
      <c r="AM642" t="str">
        <f t="shared" si="497"/>
        <v/>
      </c>
      <c r="AN642" t="str">
        <f t="shared" si="498"/>
        <v/>
      </c>
      <c r="AO642" t="str">
        <f t="shared" si="499"/>
        <v/>
      </c>
      <c r="AP642" t="str">
        <f t="shared" si="500"/>
        <v/>
      </c>
      <c r="AQ642" t="str">
        <f t="shared" si="501"/>
        <v/>
      </c>
      <c r="AR642" t="str">
        <f t="shared" si="502"/>
        <v/>
      </c>
      <c r="AS642" t="str">
        <f t="shared" si="503"/>
        <v/>
      </c>
      <c r="AT642" t="str">
        <f t="shared" si="504"/>
        <v/>
      </c>
      <c r="AU642" t="str">
        <f t="shared" si="505"/>
        <v/>
      </c>
      <c r="AV642" t="str">
        <f t="shared" si="506"/>
        <v/>
      </c>
      <c r="AW642" t="str">
        <f t="shared" si="507"/>
        <v/>
      </c>
      <c r="AX642" t="str">
        <f t="shared" si="508"/>
        <v>Idegen nyelv II. ()</v>
      </c>
      <c r="AY642" s="2">
        <v>321</v>
      </c>
      <c r="AZ642" s="2">
        <v>4</v>
      </c>
      <c r="BA642" s="18">
        <f>VLOOKUP(AY642,segéd!$F$9:$G$38,2,FALSE)</f>
        <v>46102</v>
      </c>
      <c r="BB642" s="2" t="str">
        <f>VLOOKUP(AZ642,segéd!$F$1:$G$7,2,FALSE)</f>
        <v>13.30-15.00</v>
      </c>
      <c r="BC642" t="s">
        <v>319</v>
      </c>
      <c r="BD642" t="s">
        <v>309</v>
      </c>
      <c r="BE642" s="20" t="s">
        <v>409</v>
      </c>
      <c r="BF642" s="19">
        <v>202</v>
      </c>
      <c r="BH642" s="19"/>
      <c r="BJ642" s="2">
        <f t="shared" si="509"/>
        <v>3</v>
      </c>
      <c r="BK642" s="2">
        <f>IF(BF642="","",VLOOKUP(BC642,segéd!O:P,2,FALSE))</f>
        <v>3</v>
      </c>
      <c r="BL642" s="2" t="str">
        <f>IF(BG642="","",VLOOKUP(BC642,segéd!T:U,2,FALSE))</f>
        <v/>
      </c>
      <c r="BM642" s="2"/>
      <c r="BN642" s="2"/>
      <c r="BO642" s="2">
        <v>7</v>
      </c>
      <c r="BP642" s="2"/>
      <c r="BQ642" s="2"/>
      <c r="BR642" s="2"/>
      <c r="BS642" s="2"/>
      <c r="BT642" s="2"/>
      <c r="BU642" s="2"/>
      <c r="BW642" s="2"/>
      <c r="BX642" s="2"/>
      <c r="BY642" s="2"/>
      <c r="CD642" s="2"/>
      <c r="CH642" s="2"/>
      <c r="CK642" s="2"/>
      <c r="CN642" s="2"/>
      <c r="CP642" s="2"/>
      <c r="CR642" s="2"/>
      <c r="CS642" s="2"/>
      <c r="CU642" s="2"/>
      <c r="CV642" s="2"/>
    </row>
    <row r="643" spans="1:106" x14ac:dyDescent="0.3">
      <c r="A643" t="str">
        <f t="shared" si="510"/>
        <v>2053214</v>
      </c>
      <c r="B643" t="str">
        <f t="shared" si="511"/>
        <v>Külker. és értékesítéstechnika (Bp.-ről web) 9</v>
      </c>
      <c r="C643" t="str">
        <f t="shared" ref="C643:C706" si="512">CONCATENATE(BG643,AY643,AZ643)</f>
        <v>2163214</v>
      </c>
      <c r="D643" t="str">
        <f t="shared" ref="D643:D706" si="513">CONCATENATE(BC643,IF(BH643="","",CONCATENATE(" (",BH643,")"))," ",BL643)</f>
        <v>Külker. és értékesítéstechnika (Bp.-ről web) 16</v>
      </c>
      <c r="E643" t="str">
        <f t="shared" ref="E643:E706" si="514">CONCATENATE(BD643,AY643,AZ643)</f>
        <v>Vigh László3214</v>
      </c>
      <c r="F643" s="24" t="str">
        <f t="shared" ref="F643:F706" si="515">CONCATENATE(BC643," (",IF(OR(BF643="",BH643="Tb.-ről web",BH643="gépterem, Tb.-ről web"),"",CONCATENATE("Bp. ",BF643)),IF(OR(BG643="",BH643="Bp.-ről web",BH643="gépterem, Bp.-ről web"),"",CONCATENATE("Tb. ",BG643)),IF(BH643="","",CONCATENATE(", ",BH643)),")")</f>
        <v>Külker. és értékesítéstechnika (Bp. 205, Bp.-ről web)</v>
      </c>
      <c r="G643" t="str">
        <f t="shared" ref="G643:G706" si="516">IF(BM643="","",CONCATENATE($AY643,$AZ643))</f>
        <v/>
      </c>
      <c r="H643" t="str">
        <f t="shared" ref="H643:H706" si="517">IF(BN643="","",CONCATENATE($AY643,$AZ643))</f>
        <v/>
      </c>
      <c r="I643" t="str">
        <f t="shared" ref="I643:I706" si="518">IF(BO643="","",CONCATENATE($AY643,$AZ643))</f>
        <v/>
      </c>
      <c r="J643" t="str">
        <f t="shared" ref="J643:J706" si="519">IF(BP643="","",CONCATENATE($AY643,$AZ643))</f>
        <v/>
      </c>
      <c r="K643" t="str">
        <f t="shared" ref="K643:K706" si="520">IF(BQ643="","",CONCATENATE($AY643,$AZ643))</f>
        <v/>
      </c>
      <c r="L643" t="str">
        <f t="shared" ref="L643:L706" si="521">IF(BR643="","",CONCATENATE($AY643,$AZ643))</f>
        <v/>
      </c>
      <c r="M643" t="str">
        <f t="shared" ref="M643:M706" si="522">IF(BS643="","",CONCATENATE($AY643,$AZ643))</f>
        <v/>
      </c>
      <c r="N643" t="str">
        <f t="shared" ref="N643:N706" si="523">IF(BT643="","",CONCATENATE($AY643,$AZ643))</f>
        <v/>
      </c>
      <c r="O643" t="str">
        <f t="shared" ref="O643:O706" si="524">IF(BU643="","",CONCATENATE($AY643,$AZ643))</f>
        <v/>
      </c>
      <c r="P643" t="str">
        <f t="shared" ref="P643:P706" si="525">IF(BV643="","",CONCATENATE($AY643,$AZ643))</f>
        <v/>
      </c>
      <c r="Q643" t="str">
        <f t="shared" ref="Q643:Q706" si="526">IF(BW643="","",CONCATENATE($AY643,$AZ643))</f>
        <v/>
      </c>
      <c r="R643" t="str">
        <f t="shared" ref="R643:R706" si="527">IF(BX643="","",CONCATENATE($AY643,$AZ643))</f>
        <v/>
      </c>
      <c r="S643" t="str">
        <f t="shared" ref="S643:S706" si="528">IF(BY643="","",CONCATENATE($AY643,$AZ643))</f>
        <v/>
      </c>
      <c r="T643" t="str">
        <f t="shared" ref="T643:T706" si="529">IF(BZ643="","",CONCATENATE($AY643,$AZ643))</f>
        <v/>
      </c>
      <c r="U643" t="str">
        <f t="shared" ref="U643:U706" si="530">IF(CA643="","",CONCATENATE($AY643,$AZ643))</f>
        <v/>
      </c>
      <c r="V643" t="str">
        <f t="shared" ref="V643:V706" si="531">IF(CB643="","",CONCATENATE($AY643,$AZ643))</f>
        <v>3214</v>
      </c>
      <c r="W643" t="str">
        <f t="shared" ref="W643:W706" si="532">IF(CC643="","",CONCATENATE($AY643,$AZ643))</f>
        <v>3214</v>
      </c>
      <c r="X643" t="str">
        <f t="shared" ref="X643:X706" si="533">IF(CD643="","",CONCATENATE($AY643,$AZ643))</f>
        <v>3214</v>
      </c>
      <c r="Y643" t="str">
        <f t="shared" ref="Y643:Y706" si="534">CONCATENATE(BC643," (",BF643,IF(BH643="","",CONCATENATE(", ",BH643)),")")</f>
        <v>Külker. és értékesítéstechnika (205, Bp.-ről web)</v>
      </c>
      <c r="Z643" t="str">
        <f t="shared" ref="Z643:Z706" si="535">IF(CE643="","",CONCATENATE($AY643,$AZ643))</f>
        <v/>
      </c>
      <c r="AA643" t="str">
        <f t="shared" ref="AA643:AA706" si="536">IF(CF643="","",CONCATENATE($AY643,$AZ643))</f>
        <v/>
      </c>
      <c r="AB643" t="str">
        <f t="shared" ref="AB643:AB706" si="537">IF(CG643="","",CONCATENATE($AY643,$AZ643))</f>
        <v/>
      </c>
      <c r="AC643" t="str">
        <f t="shared" ref="AC643:AC706" si="538">IF(CH643="","",CONCATENATE($AY643,$AZ643))</f>
        <v/>
      </c>
      <c r="AD643" t="str">
        <f t="shared" ref="AD643:AD706" si="539">IF(CI643="","",CONCATENATE($AY643,$AZ643))</f>
        <v/>
      </c>
      <c r="AE643" t="str">
        <f t="shared" ref="AE643:AE706" si="540">IF(CJ643="","",CONCATENATE($AY643,$AZ643))</f>
        <v/>
      </c>
      <c r="AF643" t="str">
        <f t="shared" ref="AF643:AF706" si="541">IF(CK643="","",CONCATENATE($AY643,$AZ643))</f>
        <v/>
      </c>
      <c r="AG643" t="str">
        <f t="shared" ref="AG643:AG706" si="542">IF(CL643="","",CONCATENATE($AY643,$AZ643))</f>
        <v/>
      </c>
      <c r="AH643" t="str">
        <f t="shared" ref="AH643:AH706" si="543">IF(CM643="","",CONCATENATE($AY643,$AZ643))</f>
        <v/>
      </c>
      <c r="AI643" t="str">
        <f t="shared" ref="AI643:AI706" si="544">IF(CN643="","",CONCATENATE($AY643,$AZ643))</f>
        <v/>
      </c>
      <c r="AJ643" t="str">
        <f t="shared" ref="AJ643:AJ706" si="545">IF(CO643="","",CONCATENATE($AY643,$AZ643))</f>
        <v/>
      </c>
      <c r="AK643" t="str">
        <f t="shared" ref="AK643:AK706" si="546">IF(CP643="","",CONCATENATE($AY643,$AZ643))</f>
        <v/>
      </c>
      <c r="AL643" t="str">
        <f t="shared" ref="AL643:AL706" si="547">IF(CQ643="","",CONCATENATE($AY643,$AZ643))</f>
        <v/>
      </c>
      <c r="AM643" t="str">
        <f t="shared" ref="AM643:AM706" si="548">IF(CR643="","",CONCATENATE($AY643,$AZ643))</f>
        <v/>
      </c>
      <c r="AN643" t="str">
        <f t="shared" ref="AN643:AN706" si="549">IF(CS643="","",CONCATENATE($AY643,$AZ643))</f>
        <v/>
      </c>
      <c r="AO643" t="str">
        <f t="shared" ref="AO643:AO706" si="550">IF(CT643="","",CONCATENATE($AY643,$AZ643))</f>
        <v>3214</v>
      </c>
      <c r="AP643" t="str">
        <f t="shared" ref="AP643:AP706" si="551">IF(CU643="","",CONCATENATE($AY643,$AZ643))</f>
        <v>3214</v>
      </c>
      <c r="AQ643" t="str">
        <f t="shared" ref="AQ643:AQ706" si="552">IF(CV643="","",CONCATENATE($AY643,$AZ643))</f>
        <v>3214</v>
      </c>
      <c r="AR643" t="str">
        <f t="shared" ref="AR643:AR706" si="553">IF(CW643="","",CONCATENATE($AY643,$AZ643))</f>
        <v/>
      </c>
      <c r="AS643" t="str">
        <f t="shared" ref="AS643:AS706" si="554">IF(CX643="","",CONCATENATE($AY643,$AZ643))</f>
        <v/>
      </c>
      <c r="AT643" t="str">
        <f t="shared" ref="AT643:AT706" si="555">IF(CY643="","",CONCATENATE($AY643,$AZ643))</f>
        <v/>
      </c>
      <c r="AU643" t="str">
        <f t="shared" ref="AU643:AU706" si="556">IF(CZ643="","",CONCATENATE($AY643,$AZ643))</f>
        <v/>
      </c>
      <c r="AV643" t="str">
        <f t="shared" ref="AV643:AV706" si="557">IF(DA643="","",CONCATENATE($AY643,$AZ643))</f>
        <v/>
      </c>
      <c r="AW643" t="str">
        <f t="shared" ref="AW643:AW706" si="558">IF(DB643="","",CONCATENATE($AY643,$AZ643))</f>
        <v/>
      </c>
      <c r="AX643" t="str">
        <f t="shared" ref="AX643:AX706" si="559">CONCATENATE(BC643," (",BG643,IF(BH643="","",CONCATENATE(", ",BH643)),")")</f>
        <v>Külker. és értékesítéstechnika (216, Bp.-ről web)</v>
      </c>
      <c r="AY643" s="2">
        <v>321</v>
      </c>
      <c r="AZ643" s="2">
        <v>4</v>
      </c>
      <c r="BA643" s="18">
        <f>VLOOKUP(AY643,segéd!$F$9:$G$38,2,FALSE)</f>
        <v>46102</v>
      </c>
      <c r="BB643" s="2" t="str">
        <f>VLOOKUP(AZ643,segéd!$F$1:$G$7,2,FALSE)</f>
        <v>13.30-15.00</v>
      </c>
      <c r="BC643" t="s">
        <v>170</v>
      </c>
      <c r="BD643" t="s">
        <v>35</v>
      </c>
      <c r="BE643" t="s">
        <v>167</v>
      </c>
      <c r="BF643" s="19">
        <v>205</v>
      </c>
      <c r="BG643" s="2">
        <v>216</v>
      </c>
      <c r="BH643" s="19" t="s">
        <v>75</v>
      </c>
      <c r="BI643" s="30" t="s">
        <v>1950</v>
      </c>
      <c r="BJ643" s="2">
        <f t="shared" ref="BJ643:BJ706" si="560">SUM(BK643:BL643)</f>
        <v>25</v>
      </c>
      <c r="BK643" s="2">
        <f>IF(BF643="","",VLOOKUP(BC643,segéd!O:P,2,FALSE))</f>
        <v>9</v>
      </c>
      <c r="BL643" s="2">
        <f>IF(BG643="","",VLOOKUP(BC643,segéd!T:U,2,FALSE))</f>
        <v>16</v>
      </c>
      <c r="BP643" s="2"/>
      <c r="BQ643" s="2"/>
      <c r="BR643" s="2"/>
      <c r="BV643" s="2"/>
      <c r="BW643" s="2"/>
      <c r="BX643" s="2"/>
      <c r="BY643" s="2"/>
      <c r="BZ643" s="2"/>
      <c r="CA643" s="2"/>
      <c r="CB643" s="2">
        <v>5</v>
      </c>
      <c r="CC643" s="2">
        <v>8</v>
      </c>
      <c r="CD643" s="2">
        <v>3</v>
      </c>
      <c r="CH643" s="2"/>
      <c r="CI643" s="2"/>
      <c r="CM643" s="2"/>
      <c r="CN643" s="2"/>
      <c r="CO643" s="2"/>
      <c r="CP643" s="2"/>
      <c r="CR643" s="2"/>
      <c r="CS643" s="2"/>
      <c r="CT643" s="2">
        <v>6</v>
      </c>
      <c r="CU643" s="2">
        <v>6</v>
      </c>
      <c r="CV643" s="2">
        <v>7</v>
      </c>
      <c r="CY643" s="2"/>
    </row>
    <row r="644" spans="1:106" x14ac:dyDescent="0.3">
      <c r="A644" t="str">
        <f t="shared" si="510"/>
        <v>2073214</v>
      </c>
      <c r="B644" t="str">
        <f t="shared" si="511"/>
        <v>Kvantitatív módszerek, ökonometria (gépterem, Bp.-ről web) 13</v>
      </c>
      <c r="C644" t="str">
        <f t="shared" si="512"/>
        <v>otthon3214</v>
      </c>
      <c r="D644" t="str">
        <f t="shared" si="513"/>
        <v>Kvantitatív módszerek, ökonometria (gépterem, Bp.-ről web) 6</v>
      </c>
      <c r="E644" t="str">
        <f t="shared" si="514"/>
        <v>Tóth Zsuzsanna3214</v>
      </c>
      <c r="F644" s="24" t="str">
        <f t="shared" si="515"/>
        <v>Kvantitatív módszerek, ökonometria (Bp. 207, gépterem, Bp.-ről web)</v>
      </c>
      <c r="G644" t="str">
        <f t="shared" si="516"/>
        <v/>
      </c>
      <c r="H644" t="str">
        <f t="shared" si="517"/>
        <v/>
      </c>
      <c r="I644" t="str">
        <f t="shared" si="518"/>
        <v/>
      </c>
      <c r="J644" t="str">
        <f t="shared" si="519"/>
        <v/>
      </c>
      <c r="K644" t="str">
        <f t="shared" si="520"/>
        <v>3214</v>
      </c>
      <c r="L644" t="str">
        <f t="shared" si="521"/>
        <v/>
      </c>
      <c r="M644" t="str">
        <f t="shared" si="522"/>
        <v/>
      </c>
      <c r="N644" t="str">
        <f t="shared" si="523"/>
        <v/>
      </c>
      <c r="O644" t="str">
        <f t="shared" si="524"/>
        <v/>
      </c>
      <c r="P644" t="str">
        <f t="shared" si="525"/>
        <v/>
      </c>
      <c r="Q644" t="str">
        <f t="shared" si="526"/>
        <v/>
      </c>
      <c r="R644" t="str">
        <f t="shared" si="527"/>
        <v/>
      </c>
      <c r="S644" t="str">
        <f t="shared" si="528"/>
        <v/>
      </c>
      <c r="T644" t="str">
        <f t="shared" si="529"/>
        <v/>
      </c>
      <c r="U644" t="str">
        <f t="shared" si="530"/>
        <v/>
      </c>
      <c r="V644" t="str">
        <f t="shared" si="531"/>
        <v/>
      </c>
      <c r="W644" t="str">
        <f t="shared" si="532"/>
        <v/>
      </c>
      <c r="X644" t="str">
        <f t="shared" si="533"/>
        <v/>
      </c>
      <c r="Y644" t="str">
        <f t="shared" si="534"/>
        <v>Kvantitatív módszerek, ökonometria (207, gépterem, Bp.-ről web)</v>
      </c>
      <c r="Z644" t="str">
        <f t="shared" si="535"/>
        <v/>
      </c>
      <c r="AA644" t="str">
        <f t="shared" si="536"/>
        <v/>
      </c>
      <c r="AB644" t="str">
        <f t="shared" si="537"/>
        <v/>
      </c>
      <c r="AC644" t="str">
        <f t="shared" si="538"/>
        <v/>
      </c>
      <c r="AD644" t="str">
        <f t="shared" si="539"/>
        <v>3214</v>
      </c>
      <c r="AE644" t="str">
        <f t="shared" si="540"/>
        <v/>
      </c>
      <c r="AF644" t="str">
        <f t="shared" si="541"/>
        <v/>
      </c>
      <c r="AG644" t="str">
        <f t="shared" si="542"/>
        <v/>
      </c>
      <c r="AH644" t="str">
        <f t="shared" si="543"/>
        <v/>
      </c>
      <c r="AI644" t="str">
        <f t="shared" si="544"/>
        <v/>
      </c>
      <c r="AJ644" t="str">
        <f t="shared" si="545"/>
        <v/>
      </c>
      <c r="AK644" t="str">
        <f t="shared" si="546"/>
        <v/>
      </c>
      <c r="AL644" t="str">
        <f t="shared" si="547"/>
        <v/>
      </c>
      <c r="AM644" t="str">
        <f t="shared" si="548"/>
        <v/>
      </c>
      <c r="AN644" t="str">
        <f t="shared" si="549"/>
        <v/>
      </c>
      <c r="AO644" t="str">
        <f t="shared" si="550"/>
        <v/>
      </c>
      <c r="AP644" t="str">
        <f t="shared" si="551"/>
        <v/>
      </c>
      <c r="AQ644" t="str">
        <f t="shared" si="552"/>
        <v/>
      </c>
      <c r="AR644" t="str">
        <f t="shared" si="553"/>
        <v/>
      </c>
      <c r="AS644" t="str">
        <f t="shared" si="554"/>
        <v/>
      </c>
      <c r="AT644" t="str">
        <f t="shared" si="555"/>
        <v/>
      </c>
      <c r="AU644" t="str">
        <f t="shared" si="556"/>
        <v/>
      </c>
      <c r="AV644" t="str">
        <f t="shared" si="557"/>
        <v/>
      </c>
      <c r="AW644" t="str">
        <f t="shared" si="558"/>
        <v/>
      </c>
      <c r="AX644" t="str">
        <f t="shared" si="559"/>
        <v>Kvantitatív módszerek, ökonometria (otthon, gépterem, Bp.-ről web)</v>
      </c>
      <c r="AY644" s="2">
        <v>321</v>
      </c>
      <c r="AZ644" s="2">
        <v>4</v>
      </c>
      <c r="BA644" s="18">
        <f>VLOOKUP(AY644,segéd!$F$9:$G$38,2,FALSE)</f>
        <v>46102</v>
      </c>
      <c r="BB644" s="2" t="str">
        <f>VLOOKUP(AZ644,segéd!$F$1:$G$7,2,FALSE)</f>
        <v>13.30-15.00</v>
      </c>
      <c r="BC644" t="s">
        <v>260</v>
      </c>
      <c r="BD644" t="s">
        <v>423</v>
      </c>
      <c r="BE644" t="s">
        <v>188</v>
      </c>
      <c r="BF644" s="19">
        <v>207</v>
      </c>
      <c r="BG644" s="2" t="s">
        <v>484</v>
      </c>
      <c r="BH644" s="19" t="s">
        <v>317</v>
      </c>
      <c r="BI644" s="30" t="s">
        <v>2002</v>
      </c>
      <c r="BJ644" s="2">
        <f t="shared" si="560"/>
        <v>19</v>
      </c>
      <c r="BK644" s="2">
        <f>IF(BF644="","",VLOOKUP(BC644,segéd!O:P,2,FALSE))</f>
        <v>13</v>
      </c>
      <c r="BL644" s="2">
        <f>IF(BG644="","",VLOOKUP(BC644,segéd!T:U,2,FALSE))</f>
        <v>6</v>
      </c>
      <c r="BP644" s="2"/>
      <c r="BQ644" s="2">
        <v>14</v>
      </c>
      <c r="BR644" s="2"/>
      <c r="BV644" s="2"/>
      <c r="BW644" s="2"/>
      <c r="BX644" s="2"/>
      <c r="BY644" s="2"/>
      <c r="CB644" s="2"/>
      <c r="CC644" s="2"/>
      <c r="CH644" s="2"/>
      <c r="CI644" s="2">
        <v>6</v>
      </c>
      <c r="CM644" s="2"/>
      <c r="CN644" s="2"/>
      <c r="CO644" s="2"/>
      <c r="CP644" s="2"/>
      <c r="CT644" s="2"/>
      <c r="CU644" s="2"/>
      <c r="CY644" s="2"/>
    </row>
    <row r="645" spans="1:106" x14ac:dyDescent="0.3">
      <c r="A645" t="str">
        <f t="shared" si="510"/>
        <v>2103214</v>
      </c>
      <c r="B645" t="str">
        <f t="shared" si="511"/>
        <v>Marketingkutatás, k. és piacel. (web) 7</v>
      </c>
      <c r="C645" t="str">
        <f t="shared" si="512"/>
        <v>3214</v>
      </c>
      <c r="D645" t="str">
        <f t="shared" si="513"/>
        <v xml:space="preserve">Marketingkutatás, k. és piacel. (web) </v>
      </c>
      <c r="E645" t="str">
        <f t="shared" si="514"/>
        <v>Duga Zsófia3214</v>
      </c>
      <c r="F645" s="24" t="str">
        <f t="shared" si="515"/>
        <v>Marketingkutatás, k. és piacel. (Bp. 210, web)</v>
      </c>
      <c r="G645" t="str">
        <f t="shared" si="516"/>
        <v/>
      </c>
      <c r="H645" t="str">
        <f t="shared" si="517"/>
        <v/>
      </c>
      <c r="I645" t="str">
        <f t="shared" si="518"/>
        <v/>
      </c>
      <c r="J645" t="str">
        <f t="shared" si="519"/>
        <v>3214</v>
      </c>
      <c r="K645" t="str">
        <f t="shared" si="520"/>
        <v/>
      </c>
      <c r="L645" t="str">
        <f t="shared" si="521"/>
        <v/>
      </c>
      <c r="M645" t="str">
        <f t="shared" si="522"/>
        <v/>
      </c>
      <c r="N645" t="str">
        <f t="shared" si="523"/>
        <v/>
      </c>
      <c r="O645" t="str">
        <f t="shared" si="524"/>
        <v/>
      </c>
      <c r="P645" t="str">
        <f t="shared" si="525"/>
        <v/>
      </c>
      <c r="Q645" t="str">
        <f t="shared" si="526"/>
        <v/>
      </c>
      <c r="R645" t="str">
        <f t="shared" si="527"/>
        <v/>
      </c>
      <c r="S645" t="str">
        <f t="shared" si="528"/>
        <v/>
      </c>
      <c r="T645" t="str">
        <f t="shared" si="529"/>
        <v/>
      </c>
      <c r="U645" t="str">
        <f t="shared" si="530"/>
        <v/>
      </c>
      <c r="V645" t="str">
        <f t="shared" si="531"/>
        <v/>
      </c>
      <c r="W645" t="str">
        <f t="shared" si="532"/>
        <v/>
      </c>
      <c r="X645" t="str">
        <f t="shared" si="533"/>
        <v/>
      </c>
      <c r="Y645" t="str">
        <f t="shared" si="534"/>
        <v>Marketingkutatás, k. és piacel. (210, web)</v>
      </c>
      <c r="Z645" t="str">
        <f t="shared" si="535"/>
        <v/>
      </c>
      <c r="AA645" t="str">
        <f t="shared" si="536"/>
        <v/>
      </c>
      <c r="AB645" t="str">
        <f t="shared" si="537"/>
        <v/>
      </c>
      <c r="AC645" t="str">
        <f t="shared" si="538"/>
        <v/>
      </c>
      <c r="AD645" t="str">
        <f t="shared" si="539"/>
        <v/>
      </c>
      <c r="AE645" t="str">
        <f t="shared" si="540"/>
        <v/>
      </c>
      <c r="AF645" t="str">
        <f t="shared" si="541"/>
        <v/>
      </c>
      <c r="AG645" t="str">
        <f t="shared" si="542"/>
        <v/>
      </c>
      <c r="AH645" t="str">
        <f t="shared" si="543"/>
        <v/>
      </c>
      <c r="AI645" t="str">
        <f t="shared" si="544"/>
        <v/>
      </c>
      <c r="AJ645" t="str">
        <f t="shared" si="545"/>
        <v/>
      </c>
      <c r="AK645" t="str">
        <f t="shared" si="546"/>
        <v/>
      </c>
      <c r="AL645" t="str">
        <f t="shared" si="547"/>
        <v/>
      </c>
      <c r="AM645" t="str">
        <f t="shared" si="548"/>
        <v/>
      </c>
      <c r="AN645" t="str">
        <f t="shared" si="549"/>
        <v/>
      </c>
      <c r="AO645" t="str">
        <f t="shared" si="550"/>
        <v/>
      </c>
      <c r="AP645" t="str">
        <f t="shared" si="551"/>
        <v/>
      </c>
      <c r="AQ645" t="str">
        <f t="shared" si="552"/>
        <v/>
      </c>
      <c r="AR645" t="str">
        <f t="shared" si="553"/>
        <v/>
      </c>
      <c r="AS645" t="str">
        <f t="shared" si="554"/>
        <v/>
      </c>
      <c r="AT645" t="str">
        <f t="shared" si="555"/>
        <v/>
      </c>
      <c r="AU645" t="str">
        <f t="shared" si="556"/>
        <v/>
      </c>
      <c r="AV645" t="str">
        <f t="shared" si="557"/>
        <v/>
      </c>
      <c r="AW645" t="str">
        <f t="shared" si="558"/>
        <v/>
      </c>
      <c r="AX645" t="str">
        <f t="shared" si="559"/>
        <v>Marketingkutatás, k. és piacel. (, web)</v>
      </c>
      <c r="AY645" s="2">
        <v>321</v>
      </c>
      <c r="AZ645" s="2">
        <v>4</v>
      </c>
      <c r="BA645" s="18">
        <f>VLOOKUP(AY645,segéd!$F$9:$G$38,2,FALSE)</f>
        <v>46102</v>
      </c>
      <c r="BB645" s="2" t="str">
        <f>VLOOKUP(AZ645,segéd!$F$1:$G$7,2,FALSE)</f>
        <v>13.30-15.00</v>
      </c>
      <c r="BC645" t="s">
        <v>115</v>
      </c>
      <c r="BD645" t="s">
        <v>103</v>
      </c>
      <c r="BE645" t="s">
        <v>175</v>
      </c>
      <c r="BF645" s="19">
        <v>210</v>
      </c>
      <c r="BH645" s="2" t="s">
        <v>66</v>
      </c>
      <c r="BI645" s="30" t="s">
        <v>1964</v>
      </c>
      <c r="BJ645" s="2">
        <f t="shared" si="560"/>
        <v>7</v>
      </c>
      <c r="BK645" s="2">
        <f>IF(BF645="","",VLOOKUP(BC645,segéd!O:P,2,FALSE))</f>
        <v>7</v>
      </c>
      <c r="BL645" s="2" t="str">
        <f>IF(BG645="","",VLOOKUP(BC645,segéd!T:U,2,FALSE))</f>
        <v/>
      </c>
      <c r="BP645" s="19">
        <v>8</v>
      </c>
      <c r="BY645" s="2"/>
      <c r="CH645" s="2"/>
      <c r="CP645" s="2"/>
    </row>
    <row r="646" spans="1:106" x14ac:dyDescent="0.3">
      <c r="A646" t="str">
        <f t="shared" si="510"/>
        <v>3214</v>
      </c>
      <c r="B646" t="str">
        <f t="shared" si="511"/>
        <v xml:space="preserve">Mechatronika alapjai (gépterem, web) </v>
      </c>
      <c r="C646" t="str">
        <f t="shared" si="512"/>
        <v>6043214</v>
      </c>
      <c r="D646" t="str">
        <f t="shared" si="513"/>
        <v>Mechatronika alapjai (gépterem, web) 46</v>
      </c>
      <c r="E646" t="str">
        <f t="shared" si="514"/>
        <v>Molnár László3214</v>
      </c>
      <c r="F646" s="24" t="str">
        <f t="shared" si="515"/>
        <v>Mechatronika alapjai (Tb. 604, gépterem, web)</v>
      </c>
      <c r="G646" t="str">
        <f t="shared" si="516"/>
        <v/>
      </c>
      <c r="H646" t="str">
        <f t="shared" si="517"/>
        <v/>
      </c>
      <c r="I646" t="str">
        <f t="shared" si="518"/>
        <v/>
      </c>
      <c r="J646" t="str">
        <f t="shared" si="519"/>
        <v/>
      </c>
      <c r="K646" t="str">
        <f t="shared" si="520"/>
        <v/>
      </c>
      <c r="L646" t="str">
        <f t="shared" si="521"/>
        <v/>
      </c>
      <c r="M646" t="str">
        <f t="shared" si="522"/>
        <v/>
      </c>
      <c r="N646" t="str">
        <f t="shared" si="523"/>
        <v/>
      </c>
      <c r="O646" t="str">
        <f t="shared" si="524"/>
        <v/>
      </c>
      <c r="P646" t="str">
        <f t="shared" si="525"/>
        <v/>
      </c>
      <c r="Q646" t="str">
        <f t="shared" si="526"/>
        <v/>
      </c>
      <c r="R646" t="str">
        <f t="shared" si="527"/>
        <v/>
      </c>
      <c r="S646" t="str">
        <f t="shared" si="528"/>
        <v/>
      </c>
      <c r="T646" t="str">
        <f t="shared" si="529"/>
        <v/>
      </c>
      <c r="U646" t="str">
        <f t="shared" si="530"/>
        <v/>
      </c>
      <c r="V646" t="str">
        <f t="shared" si="531"/>
        <v/>
      </c>
      <c r="W646" t="str">
        <f t="shared" si="532"/>
        <v/>
      </c>
      <c r="X646" t="str">
        <f t="shared" si="533"/>
        <v/>
      </c>
      <c r="Y646" t="str">
        <f t="shared" si="534"/>
        <v>Mechatronika alapjai (, gépterem, web)</v>
      </c>
      <c r="Z646" t="str">
        <f t="shared" si="535"/>
        <v/>
      </c>
      <c r="AA646" t="str">
        <f t="shared" si="536"/>
        <v/>
      </c>
      <c r="AB646" t="str">
        <f t="shared" si="537"/>
        <v/>
      </c>
      <c r="AC646" t="str">
        <f t="shared" si="538"/>
        <v>3214</v>
      </c>
      <c r="AD646" t="str">
        <f t="shared" si="539"/>
        <v/>
      </c>
      <c r="AE646" t="str">
        <f t="shared" si="540"/>
        <v/>
      </c>
      <c r="AF646" t="str">
        <f t="shared" si="541"/>
        <v/>
      </c>
      <c r="AG646" t="str">
        <f t="shared" si="542"/>
        <v/>
      </c>
      <c r="AH646" t="str">
        <f t="shared" si="543"/>
        <v/>
      </c>
      <c r="AI646" t="str">
        <f t="shared" si="544"/>
        <v/>
      </c>
      <c r="AJ646" t="str">
        <f t="shared" si="545"/>
        <v/>
      </c>
      <c r="AK646" t="str">
        <f t="shared" si="546"/>
        <v/>
      </c>
      <c r="AL646" t="str">
        <f t="shared" si="547"/>
        <v/>
      </c>
      <c r="AM646" t="str">
        <f t="shared" si="548"/>
        <v/>
      </c>
      <c r="AN646" t="str">
        <f t="shared" si="549"/>
        <v/>
      </c>
      <c r="AO646" t="str">
        <f t="shared" si="550"/>
        <v/>
      </c>
      <c r="AP646" t="str">
        <f t="shared" si="551"/>
        <v/>
      </c>
      <c r="AQ646" t="str">
        <f t="shared" si="552"/>
        <v/>
      </c>
      <c r="AR646" t="str">
        <f t="shared" si="553"/>
        <v/>
      </c>
      <c r="AS646" t="str">
        <f t="shared" si="554"/>
        <v/>
      </c>
      <c r="AT646" t="str">
        <f t="shared" si="555"/>
        <v/>
      </c>
      <c r="AU646" t="str">
        <f t="shared" si="556"/>
        <v/>
      </c>
      <c r="AV646" t="str">
        <f t="shared" si="557"/>
        <v/>
      </c>
      <c r="AW646" t="str">
        <f t="shared" si="558"/>
        <v/>
      </c>
      <c r="AX646" t="str">
        <f t="shared" si="559"/>
        <v>Mechatronika alapjai (604, gépterem, web)</v>
      </c>
      <c r="AY646" s="2">
        <v>321</v>
      </c>
      <c r="AZ646" s="2">
        <v>4</v>
      </c>
      <c r="BA646" s="18">
        <f>VLOOKUP(AY646,segéd!$F$9:$G$38,2,FALSE)</f>
        <v>46102</v>
      </c>
      <c r="BB646" s="2" t="str">
        <f>VLOOKUP(AZ646,segéd!$F$1:$G$7,2,FALSE)</f>
        <v>13.30-15.00</v>
      </c>
      <c r="BC646" t="s">
        <v>79</v>
      </c>
      <c r="BD646" t="s">
        <v>42</v>
      </c>
      <c r="BE646" t="s">
        <v>164</v>
      </c>
      <c r="BG646" s="2">
        <v>604</v>
      </c>
      <c r="BH646" s="2" t="s">
        <v>220</v>
      </c>
      <c r="BI646" s="30" t="s">
        <v>1921</v>
      </c>
      <c r="BJ646" s="2">
        <f t="shared" si="560"/>
        <v>46</v>
      </c>
      <c r="BK646" s="2" t="str">
        <f>IF(BF646="","",VLOOKUP(BC646,segéd!O:P,2,FALSE))</f>
        <v/>
      </c>
      <c r="BL646" s="2">
        <f>IF(BG646="","",VLOOKUP(BC646,segéd!T:U,2,FALSE))</f>
        <v>46</v>
      </c>
      <c r="BM646" s="2"/>
      <c r="BN646" s="2"/>
      <c r="BO646" s="2"/>
      <c r="BP646" s="2"/>
      <c r="BQ646" s="2"/>
      <c r="BR646" s="2"/>
      <c r="BS646" s="2"/>
      <c r="BT646" s="2"/>
      <c r="BU646" s="2"/>
      <c r="BZ646" s="2"/>
      <c r="CA646" s="2"/>
      <c r="CD646" s="2"/>
      <c r="CE646" s="2"/>
      <c r="CF646" s="19"/>
      <c r="CG646" s="2"/>
      <c r="CH646" s="2">
        <v>57</v>
      </c>
      <c r="CI646" s="2"/>
      <c r="CJ646" s="2"/>
      <c r="CP646" s="2"/>
      <c r="CQ646" s="2"/>
      <c r="CR646" s="2"/>
      <c r="CS646" s="2"/>
      <c r="CU646" s="2"/>
      <c r="CV646" s="2"/>
      <c r="DA646" s="19"/>
    </row>
    <row r="647" spans="1:106" x14ac:dyDescent="0.3">
      <c r="A647" t="str">
        <f t="shared" si="510"/>
        <v>3214</v>
      </c>
      <c r="B647" t="str">
        <f t="shared" si="511"/>
        <v xml:space="preserve">Munka-, körny. és egészségvéd. (web) </v>
      </c>
      <c r="C647" t="str">
        <f t="shared" si="512"/>
        <v>2153214</v>
      </c>
      <c r="D647" t="str">
        <f t="shared" si="513"/>
        <v>Munka-, körny. és egészségvéd. (web) 84</v>
      </c>
      <c r="E647" t="str">
        <f t="shared" si="514"/>
        <v>Zalahegyi Zoltán3214</v>
      </c>
      <c r="F647" s="24" t="str">
        <f t="shared" si="515"/>
        <v>Munka-, körny. és egészségvéd. (Tb. 215, web)</v>
      </c>
      <c r="G647" t="str">
        <f t="shared" si="516"/>
        <v/>
      </c>
      <c r="H647" t="str">
        <f t="shared" si="517"/>
        <v/>
      </c>
      <c r="I647" t="str">
        <f t="shared" si="518"/>
        <v/>
      </c>
      <c r="J647" t="str">
        <f t="shared" si="519"/>
        <v/>
      </c>
      <c r="K647" t="str">
        <f t="shared" si="520"/>
        <v/>
      </c>
      <c r="L647" t="str">
        <f t="shared" si="521"/>
        <v/>
      </c>
      <c r="M647" t="str">
        <f t="shared" si="522"/>
        <v/>
      </c>
      <c r="N647" t="str">
        <f t="shared" si="523"/>
        <v/>
      </c>
      <c r="O647" t="str">
        <f t="shared" si="524"/>
        <v/>
      </c>
      <c r="P647" t="str">
        <f t="shared" si="525"/>
        <v/>
      </c>
      <c r="Q647" t="str">
        <f t="shared" si="526"/>
        <v/>
      </c>
      <c r="R647" t="str">
        <f t="shared" si="527"/>
        <v/>
      </c>
      <c r="S647" t="str">
        <f t="shared" si="528"/>
        <v/>
      </c>
      <c r="T647" t="str">
        <f t="shared" si="529"/>
        <v/>
      </c>
      <c r="U647" t="str">
        <f t="shared" si="530"/>
        <v/>
      </c>
      <c r="V647" t="str">
        <f t="shared" si="531"/>
        <v/>
      </c>
      <c r="W647" t="str">
        <f t="shared" si="532"/>
        <v/>
      </c>
      <c r="X647" t="str">
        <f t="shared" si="533"/>
        <v/>
      </c>
      <c r="Y647" t="str">
        <f t="shared" si="534"/>
        <v>Munka-, körny. és egészségvéd. (, web)</v>
      </c>
      <c r="Z647" t="str">
        <f t="shared" si="535"/>
        <v/>
      </c>
      <c r="AA647" t="str">
        <f t="shared" si="536"/>
        <v>3214</v>
      </c>
      <c r="AB647" t="str">
        <f t="shared" si="537"/>
        <v/>
      </c>
      <c r="AC647" t="str">
        <f t="shared" si="538"/>
        <v/>
      </c>
      <c r="AD647" t="str">
        <f t="shared" si="539"/>
        <v/>
      </c>
      <c r="AE647" t="str">
        <f t="shared" si="540"/>
        <v/>
      </c>
      <c r="AF647" t="str">
        <f t="shared" si="541"/>
        <v/>
      </c>
      <c r="AG647" t="str">
        <f t="shared" si="542"/>
        <v/>
      </c>
      <c r="AH647" t="str">
        <f t="shared" si="543"/>
        <v/>
      </c>
      <c r="AI647" t="str">
        <f t="shared" si="544"/>
        <v/>
      </c>
      <c r="AJ647" t="str">
        <f t="shared" si="545"/>
        <v/>
      </c>
      <c r="AK647" t="str">
        <f t="shared" si="546"/>
        <v/>
      </c>
      <c r="AL647" t="str">
        <f t="shared" si="547"/>
        <v/>
      </c>
      <c r="AM647" t="str">
        <f t="shared" si="548"/>
        <v/>
      </c>
      <c r="AN647" t="str">
        <f t="shared" si="549"/>
        <v/>
      </c>
      <c r="AO647" t="str">
        <f t="shared" si="550"/>
        <v/>
      </c>
      <c r="AP647" t="str">
        <f t="shared" si="551"/>
        <v/>
      </c>
      <c r="AQ647" t="str">
        <f t="shared" si="552"/>
        <v/>
      </c>
      <c r="AR647" t="str">
        <f t="shared" si="553"/>
        <v>3214</v>
      </c>
      <c r="AS647" t="str">
        <f t="shared" si="554"/>
        <v>3214</v>
      </c>
      <c r="AT647" t="str">
        <f t="shared" si="555"/>
        <v>3214</v>
      </c>
      <c r="AU647" t="str">
        <f t="shared" si="556"/>
        <v>3214</v>
      </c>
      <c r="AV647" t="str">
        <f t="shared" si="557"/>
        <v>3214</v>
      </c>
      <c r="AW647" t="str">
        <f t="shared" si="558"/>
        <v>3214</v>
      </c>
      <c r="AX647" t="str">
        <f t="shared" si="559"/>
        <v>Munka-, körny. és egészségvéd. (215, web)</v>
      </c>
      <c r="AY647" s="2">
        <v>321</v>
      </c>
      <c r="AZ647" s="2">
        <v>4</v>
      </c>
      <c r="BA647" s="18">
        <f>VLOOKUP(AY647,segéd!$F$9:$G$38,2,FALSE)</f>
        <v>46102</v>
      </c>
      <c r="BB647" s="2" t="str">
        <f>VLOOKUP(AZ647,segéd!$F$1:$G$7,2,FALSE)</f>
        <v>13.30-15.00</v>
      </c>
      <c r="BC647" t="s">
        <v>128</v>
      </c>
      <c r="BD647" s="20" t="s">
        <v>313</v>
      </c>
      <c r="BE647" t="s">
        <v>166</v>
      </c>
      <c r="BG647" s="2">
        <v>215</v>
      </c>
      <c r="BH647" s="2" t="s">
        <v>66</v>
      </c>
      <c r="BI647" s="30" t="s">
        <v>1998</v>
      </c>
      <c r="BJ647" s="2">
        <f t="shared" si="560"/>
        <v>84</v>
      </c>
      <c r="BK647" s="2" t="str">
        <f>IF(BF647="","",VLOOKUP(BC647,segéd!O:P,2,FALSE))</f>
        <v/>
      </c>
      <c r="BL647" s="2">
        <f>IF(BG647="","",VLOOKUP(BC647,segéd!T:U,2,FALSE))</f>
        <v>84</v>
      </c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>
        <v>19</v>
      </c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>
        <v>16</v>
      </c>
      <c r="CX647" s="2">
        <v>8</v>
      </c>
      <c r="CY647" s="2">
        <v>13</v>
      </c>
      <c r="CZ647" s="2">
        <v>9</v>
      </c>
      <c r="DA647" s="2">
        <v>13</v>
      </c>
      <c r="DB647" s="2">
        <v>34</v>
      </c>
    </row>
    <row r="648" spans="1:106" x14ac:dyDescent="0.3">
      <c r="A648" t="str">
        <f t="shared" si="510"/>
        <v>3214</v>
      </c>
      <c r="B648" t="str">
        <f t="shared" si="511"/>
        <v xml:space="preserve">Műszaki karriertervezés (szv.) </v>
      </c>
      <c r="C648" t="str">
        <f t="shared" si="512"/>
        <v>6013214</v>
      </c>
      <c r="D648" t="str">
        <f t="shared" si="513"/>
        <v>Műszaki karriertervezés (szv.) 100</v>
      </c>
      <c r="E648" t="str">
        <f t="shared" si="514"/>
        <v>Laki Balázs3214</v>
      </c>
      <c r="F648" s="24" t="str">
        <f t="shared" si="515"/>
        <v>Műszaki karriertervezés (szv.) (Tb. 601)</v>
      </c>
      <c r="G648" t="str">
        <f t="shared" si="516"/>
        <v/>
      </c>
      <c r="H648" t="str">
        <f t="shared" si="517"/>
        <v/>
      </c>
      <c r="I648" t="str">
        <f t="shared" si="518"/>
        <v/>
      </c>
      <c r="J648" t="str">
        <f t="shared" si="519"/>
        <v/>
      </c>
      <c r="K648" t="str">
        <f t="shared" si="520"/>
        <v/>
      </c>
      <c r="L648" t="str">
        <f t="shared" si="521"/>
        <v/>
      </c>
      <c r="M648" t="str">
        <f t="shared" si="522"/>
        <v/>
      </c>
      <c r="N648" t="str">
        <f t="shared" si="523"/>
        <v/>
      </c>
      <c r="O648" t="str">
        <f t="shared" si="524"/>
        <v/>
      </c>
      <c r="P648" t="str">
        <f t="shared" si="525"/>
        <v/>
      </c>
      <c r="Q648" t="str">
        <f t="shared" si="526"/>
        <v/>
      </c>
      <c r="R648" t="str">
        <f t="shared" si="527"/>
        <v/>
      </c>
      <c r="S648" t="str">
        <f t="shared" si="528"/>
        <v/>
      </c>
      <c r="T648" t="str">
        <f t="shared" si="529"/>
        <v/>
      </c>
      <c r="U648" t="str">
        <f t="shared" si="530"/>
        <v/>
      </c>
      <c r="V648" t="str">
        <f t="shared" si="531"/>
        <v/>
      </c>
      <c r="W648" t="str">
        <f t="shared" si="532"/>
        <v/>
      </c>
      <c r="X648" t="str">
        <f t="shared" si="533"/>
        <v/>
      </c>
      <c r="Y648" t="str">
        <f t="shared" si="534"/>
        <v>Műszaki karriertervezés (szv.) ()</v>
      </c>
      <c r="Z648" t="str">
        <f t="shared" si="535"/>
        <v/>
      </c>
      <c r="AA648" t="str">
        <f t="shared" si="536"/>
        <v/>
      </c>
      <c r="AB648" t="str">
        <f t="shared" si="537"/>
        <v/>
      </c>
      <c r="AC648" t="str">
        <f t="shared" si="538"/>
        <v/>
      </c>
      <c r="AD648" t="str">
        <f t="shared" si="539"/>
        <v/>
      </c>
      <c r="AE648" t="str">
        <f t="shared" si="540"/>
        <v/>
      </c>
      <c r="AF648" t="str">
        <f t="shared" si="541"/>
        <v/>
      </c>
      <c r="AG648" t="str">
        <f t="shared" si="542"/>
        <v/>
      </c>
      <c r="AH648" t="str">
        <f t="shared" si="543"/>
        <v/>
      </c>
      <c r="AI648" t="str">
        <f t="shared" si="544"/>
        <v/>
      </c>
      <c r="AJ648" t="str">
        <f t="shared" si="545"/>
        <v/>
      </c>
      <c r="AK648" t="str">
        <f t="shared" si="546"/>
        <v>3214</v>
      </c>
      <c r="AL648" t="str">
        <f t="shared" si="547"/>
        <v>3214</v>
      </c>
      <c r="AM648" t="str">
        <f t="shared" si="548"/>
        <v/>
      </c>
      <c r="AN648" t="str">
        <f t="shared" si="549"/>
        <v/>
      </c>
      <c r="AO648" t="str">
        <f t="shared" si="550"/>
        <v/>
      </c>
      <c r="AP648" t="str">
        <f t="shared" si="551"/>
        <v/>
      </c>
      <c r="AQ648" t="str">
        <f t="shared" si="552"/>
        <v/>
      </c>
      <c r="AR648" t="str">
        <f t="shared" si="553"/>
        <v/>
      </c>
      <c r="AS648" t="str">
        <f t="shared" si="554"/>
        <v/>
      </c>
      <c r="AT648" t="str">
        <f t="shared" si="555"/>
        <v/>
      </c>
      <c r="AU648" t="str">
        <f t="shared" si="556"/>
        <v/>
      </c>
      <c r="AV648" t="str">
        <f t="shared" si="557"/>
        <v/>
      </c>
      <c r="AW648" t="str">
        <f t="shared" si="558"/>
        <v/>
      </c>
      <c r="AX648" t="str">
        <f t="shared" si="559"/>
        <v>Műszaki karriertervezés (szv.) (601)</v>
      </c>
      <c r="AY648" s="2">
        <v>321</v>
      </c>
      <c r="AZ648" s="2">
        <v>4</v>
      </c>
      <c r="BA648" s="18">
        <f>VLOOKUP(AY648,segéd!$F$9:$G$38,2,FALSE)</f>
        <v>46102</v>
      </c>
      <c r="BB648" s="2" t="str">
        <f>VLOOKUP(AZ648,segéd!$F$1:$G$7,2,FALSE)</f>
        <v>13.30-15.00</v>
      </c>
      <c r="BC648" t="s">
        <v>426</v>
      </c>
      <c r="BD648" t="s">
        <v>427</v>
      </c>
      <c r="BE648" t="s">
        <v>164</v>
      </c>
      <c r="BG648" s="2">
        <v>601</v>
      </c>
      <c r="BJ648" s="2">
        <f t="shared" si="560"/>
        <v>100</v>
      </c>
      <c r="BK648" s="2" t="str">
        <f>IF(BF648="","",VLOOKUP(BC648,segéd!O:P,2,FALSE))</f>
        <v/>
      </c>
      <c r="BL648" s="2">
        <f>IF(BG648="","",VLOOKUP(BC648,segéd!T:U,2,FALSE))</f>
        <v>100</v>
      </c>
      <c r="BM648" s="2"/>
      <c r="BN648" s="2"/>
      <c r="BO648" s="2"/>
      <c r="BP648" s="2"/>
      <c r="BQ648" s="2"/>
      <c r="BR648" s="2"/>
      <c r="BS648" s="2"/>
      <c r="BT648" s="2"/>
      <c r="BU648" s="2"/>
      <c r="BZ648" s="2"/>
      <c r="CA648" s="2"/>
      <c r="CD648" s="2"/>
      <c r="CE648" s="2"/>
      <c r="CF648" s="19"/>
      <c r="CG648" s="2"/>
      <c r="CJ648" s="2"/>
      <c r="CP648" s="2">
        <v>25</v>
      </c>
      <c r="CQ648" s="2">
        <v>25</v>
      </c>
      <c r="CR648" s="2"/>
      <c r="CS648" s="2"/>
      <c r="CU648" s="2"/>
      <c r="CV648" s="2"/>
      <c r="DA648" s="19"/>
    </row>
    <row r="649" spans="1:106" x14ac:dyDescent="0.3">
      <c r="A649" t="str">
        <f t="shared" si="510"/>
        <v>3214</v>
      </c>
      <c r="B649" t="str">
        <f t="shared" si="511"/>
        <v xml:space="preserve">Statisztika I. (web) </v>
      </c>
      <c r="C649" t="str">
        <f t="shared" si="512"/>
        <v>5013214</v>
      </c>
      <c r="D649" t="str">
        <f t="shared" si="513"/>
        <v>Statisztika I. (web) 119</v>
      </c>
      <c r="E649" t="str">
        <f t="shared" si="514"/>
        <v>Brunner Zsuzsanna3214</v>
      </c>
      <c r="F649" s="24" t="str">
        <f t="shared" si="515"/>
        <v>Statisztika I. (Tb. 501, web)</v>
      </c>
      <c r="G649" t="str">
        <f t="shared" si="516"/>
        <v/>
      </c>
      <c r="H649" t="str">
        <f t="shared" si="517"/>
        <v/>
      </c>
      <c r="I649" t="str">
        <f t="shared" si="518"/>
        <v/>
      </c>
      <c r="J649" t="str">
        <f t="shared" si="519"/>
        <v/>
      </c>
      <c r="K649" t="str">
        <f t="shared" si="520"/>
        <v/>
      </c>
      <c r="L649" t="str">
        <f t="shared" si="521"/>
        <v/>
      </c>
      <c r="M649" t="str">
        <f t="shared" si="522"/>
        <v/>
      </c>
      <c r="N649" t="str">
        <f t="shared" si="523"/>
        <v/>
      </c>
      <c r="O649" t="str">
        <f t="shared" si="524"/>
        <v/>
      </c>
      <c r="P649" t="str">
        <f t="shared" si="525"/>
        <v/>
      </c>
      <c r="Q649" t="str">
        <f t="shared" si="526"/>
        <v/>
      </c>
      <c r="R649" t="str">
        <f t="shared" si="527"/>
        <v/>
      </c>
      <c r="S649" t="str">
        <f t="shared" si="528"/>
        <v/>
      </c>
      <c r="T649" t="str">
        <f t="shared" si="529"/>
        <v/>
      </c>
      <c r="U649" t="str">
        <f t="shared" si="530"/>
        <v/>
      </c>
      <c r="V649" t="str">
        <f t="shared" si="531"/>
        <v/>
      </c>
      <c r="W649" t="str">
        <f t="shared" si="532"/>
        <v/>
      </c>
      <c r="X649" t="str">
        <f t="shared" si="533"/>
        <v/>
      </c>
      <c r="Y649" t="str">
        <f t="shared" si="534"/>
        <v>Statisztika I. (, web)</v>
      </c>
      <c r="Z649" t="str">
        <f t="shared" si="535"/>
        <v>3214</v>
      </c>
      <c r="AA649" t="str">
        <f t="shared" si="536"/>
        <v/>
      </c>
      <c r="AB649" t="str">
        <f t="shared" si="537"/>
        <v>3214</v>
      </c>
      <c r="AC649" t="str">
        <f t="shared" si="538"/>
        <v/>
      </c>
      <c r="AD649" t="str">
        <f t="shared" si="539"/>
        <v/>
      </c>
      <c r="AE649" t="str">
        <f t="shared" si="540"/>
        <v/>
      </c>
      <c r="AF649" t="str">
        <f t="shared" si="541"/>
        <v/>
      </c>
      <c r="AG649" t="str">
        <f t="shared" si="542"/>
        <v/>
      </c>
      <c r="AH649" t="str">
        <f t="shared" si="543"/>
        <v/>
      </c>
      <c r="AI649" t="str">
        <f t="shared" si="544"/>
        <v/>
      </c>
      <c r="AJ649" t="str">
        <f t="shared" si="545"/>
        <v/>
      </c>
      <c r="AK649" t="str">
        <f t="shared" si="546"/>
        <v/>
      </c>
      <c r="AL649" t="str">
        <f t="shared" si="547"/>
        <v>3214</v>
      </c>
      <c r="AM649" t="str">
        <f t="shared" si="548"/>
        <v/>
      </c>
      <c r="AN649" t="str">
        <f t="shared" si="549"/>
        <v/>
      </c>
      <c r="AO649" t="str">
        <f t="shared" si="550"/>
        <v/>
      </c>
      <c r="AP649" t="str">
        <f t="shared" si="551"/>
        <v/>
      </c>
      <c r="AQ649" t="str">
        <f t="shared" si="552"/>
        <v/>
      </c>
      <c r="AR649" t="str">
        <f t="shared" si="553"/>
        <v/>
      </c>
      <c r="AS649" t="str">
        <f t="shared" si="554"/>
        <v/>
      </c>
      <c r="AT649" t="str">
        <f t="shared" si="555"/>
        <v/>
      </c>
      <c r="AU649" t="str">
        <f t="shared" si="556"/>
        <v/>
      </c>
      <c r="AV649" t="str">
        <f t="shared" si="557"/>
        <v/>
      </c>
      <c r="AW649" t="str">
        <f t="shared" si="558"/>
        <v/>
      </c>
      <c r="AX649" t="str">
        <f t="shared" si="559"/>
        <v>Statisztika I. (501, web)</v>
      </c>
      <c r="AY649" s="2">
        <v>321</v>
      </c>
      <c r="AZ649" s="2">
        <v>4</v>
      </c>
      <c r="BA649" s="18">
        <f>VLOOKUP(AY649,segéd!$F$9:$G$38,2,FALSE)</f>
        <v>46102</v>
      </c>
      <c r="BB649" s="2" t="str">
        <f>VLOOKUP(AZ649,segéd!$F$1:$G$7,2,FALSE)</f>
        <v>13.30-15.00</v>
      </c>
      <c r="BC649" t="s">
        <v>30</v>
      </c>
      <c r="BD649" s="20" t="s">
        <v>20</v>
      </c>
      <c r="BE649" t="s">
        <v>164</v>
      </c>
      <c r="BG649" s="2">
        <v>501</v>
      </c>
      <c r="BH649" s="2" t="s">
        <v>66</v>
      </c>
      <c r="BI649" s="30" t="s">
        <v>1925</v>
      </c>
      <c r="BJ649" s="2">
        <f t="shared" si="560"/>
        <v>119</v>
      </c>
      <c r="BK649" s="2" t="str">
        <f>IF(BF649="","",VLOOKUP(BC649,segéd!O:P,2,FALSE))</f>
        <v/>
      </c>
      <c r="BL649" s="2">
        <f>IF(BG649="","",VLOOKUP(BC649,segéd!T:U,2,FALSE))</f>
        <v>119</v>
      </c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>
        <v>74</v>
      </c>
      <c r="CG649" s="2">
        <v>59</v>
      </c>
      <c r="CH649" s="2"/>
      <c r="CI649" s="2"/>
      <c r="CJ649" s="2"/>
      <c r="CK649" s="2"/>
      <c r="CL649" s="2"/>
      <c r="CM649" s="2"/>
      <c r="CN649" s="2"/>
      <c r="CO649" s="2"/>
      <c r="CP649" s="2"/>
      <c r="CQ649" s="2">
        <v>25</v>
      </c>
      <c r="CR649" s="2"/>
      <c r="CS649" s="2"/>
      <c r="CT649" s="2"/>
      <c r="CU649" s="2"/>
      <c r="CV649" s="2"/>
      <c r="CY649" s="2"/>
    </row>
    <row r="650" spans="1:106" x14ac:dyDescent="0.3">
      <c r="A650" t="str">
        <f t="shared" si="510"/>
        <v>3214</v>
      </c>
      <c r="B650" t="str">
        <f t="shared" si="511"/>
        <v xml:space="preserve">Számvitel II. (web) </v>
      </c>
      <c r="C650" t="str">
        <f t="shared" si="512"/>
        <v>2173214</v>
      </c>
      <c r="D650" t="str">
        <f t="shared" si="513"/>
        <v>Számvitel II. (web) 20</v>
      </c>
      <c r="E650" t="str">
        <f t="shared" si="514"/>
        <v>Labossa Ildikó3214</v>
      </c>
      <c r="F650" s="24" t="str">
        <f t="shared" si="515"/>
        <v>Számvitel II. (Tb. 217, web)</v>
      </c>
      <c r="G650" t="str">
        <f t="shared" si="516"/>
        <v/>
      </c>
      <c r="H650" t="str">
        <f t="shared" si="517"/>
        <v/>
      </c>
      <c r="I650" t="str">
        <f t="shared" si="518"/>
        <v/>
      </c>
      <c r="J650" t="str">
        <f t="shared" si="519"/>
        <v/>
      </c>
      <c r="K650" t="str">
        <f t="shared" si="520"/>
        <v/>
      </c>
      <c r="L650" t="str">
        <f t="shared" si="521"/>
        <v/>
      </c>
      <c r="M650" t="str">
        <f t="shared" si="522"/>
        <v/>
      </c>
      <c r="N650" t="str">
        <f t="shared" si="523"/>
        <v/>
      </c>
      <c r="O650" t="str">
        <f t="shared" si="524"/>
        <v/>
      </c>
      <c r="P650" t="str">
        <f t="shared" si="525"/>
        <v/>
      </c>
      <c r="Q650" t="str">
        <f t="shared" si="526"/>
        <v/>
      </c>
      <c r="R650" t="str">
        <f t="shared" si="527"/>
        <v/>
      </c>
      <c r="S650" t="str">
        <f t="shared" si="528"/>
        <v/>
      </c>
      <c r="T650" t="str">
        <f t="shared" si="529"/>
        <v/>
      </c>
      <c r="U650" t="str">
        <f t="shared" si="530"/>
        <v/>
      </c>
      <c r="V650" t="str">
        <f t="shared" si="531"/>
        <v/>
      </c>
      <c r="W650" t="str">
        <f t="shared" si="532"/>
        <v/>
      </c>
      <c r="X650" t="str">
        <f t="shared" si="533"/>
        <v/>
      </c>
      <c r="Y650" t="str">
        <f t="shared" si="534"/>
        <v>Számvitel II. (, web)</v>
      </c>
      <c r="Z650" t="str">
        <f t="shared" si="535"/>
        <v/>
      </c>
      <c r="AA650" t="str">
        <f t="shared" si="536"/>
        <v/>
      </c>
      <c r="AB650" t="str">
        <f t="shared" si="537"/>
        <v/>
      </c>
      <c r="AC650" t="str">
        <f t="shared" si="538"/>
        <v/>
      </c>
      <c r="AD650" t="str">
        <f t="shared" si="539"/>
        <v/>
      </c>
      <c r="AE650" t="str">
        <f t="shared" si="540"/>
        <v>3214</v>
      </c>
      <c r="AF650" t="str">
        <f t="shared" si="541"/>
        <v>3214</v>
      </c>
      <c r="AG650" t="str">
        <f t="shared" si="542"/>
        <v>3214</v>
      </c>
      <c r="AH650" t="str">
        <f t="shared" si="543"/>
        <v/>
      </c>
      <c r="AI650" t="str">
        <f t="shared" si="544"/>
        <v/>
      </c>
      <c r="AJ650" t="str">
        <f t="shared" si="545"/>
        <v/>
      </c>
      <c r="AK650" t="str">
        <f t="shared" si="546"/>
        <v/>
      </c>
      <c r="AL650" t="str">
        <f t="shared" si="547"/>
        <v/>
      </c>
      <c r="AM650" t="str">
        <f t="shared" si="548"/>
        <v/>
      </c>
      <c r="AN650" t="str">
        <f t="shared" si="549"/>
        <v/>
      </c>
      <c r="AO650" t="str">
        <f t="shared" si="550"/>
        <v/>
      </c>
      <c r="AP650" t="str">
        <f t="shared" si="551"/>
        <v/>
      </c>
      <c r="AQ650" t="str">
        <f t="shared" si="552"/>
        <v/>
      </c>
      <c r="AR650" t="str">
        <f t="shared" si="553"/>
        <v/>
      </c>
      <c r="AS650" t="str">
        <f t="shared" si="554"/>
        <v/>
      </c>
      <c r="AT650" t="str">
        <f t="shared" si="555"/>
        <v/>
      </c>
      <c r="AU650" t="str">
        <f t="shared" si="556"/>
        <v/>
      </c>
      <c r="AV650" t="str">
        <f t="shared" si="557"/>
        <v/>
      </c>
      <c r="AW650" t="str">
        <f t="shared" si="558"/>
        <v/>
      </c>
      <c r="AX650" t="str">
        <f t="shared" si="559"/>
        <v>Számvitel II. (217, web)</v>
      </c>
      <c r="AY650" s="2">
        <v>321</v>
      </c>
      <c r="AZ650" s="2">
        <v>4</v>
      </c>
      <c r="BA650" s="18">
        <f>VLOOKUP(AY650,segéd!$F$9:$G$38,2,FALSE)</f>
        <v>46102</v>
      </c>
      <c r="BB650" s="2" t="str">
        <f>VLOOKUP(AZ650,segéd!$F$1:$G$7,2,FALSE)</f>
        <v>13.30-15.00</v>
      </c>
      <c r="BC650" t="s">
        <v>67</v>
      </c>
      <c r="BD650" s="20" t="s">
        <v>186</v>
      </c>
      <c r="BE650" t="s">
        <v>164</v>
      </c>
      <c r="BG650" s="2">
        <v>217</v>
      </c>
      <c r="BH650" s="2" t="s">
        <v>66</v>
      </c>
      <c r="BI650" s="30" t="s">
        <v>1974</v>
      </c>
      <c r="BJ650" s="2">
        <f t="shared" si="560"/>
        <v>20</v>
      </c>
      <c r="BK650" s="2" t="str">
        <f>IF(BF650="","",VLOOKUP(BC650,segéd!O:P,2,FALSE))</f>
        <v/>
      </c>
      <c r="BL650" s="2">
        <f>IF(BG650="","",VLOOKUP(BC650,segéd!T:U,2,FALSE))</f>
        <v>20</v>
      </c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H650" s="2"/>
      <c r="CI650" s="2"/>
      <c r="CJ650" s="2">
        <v>3</v>
      </c>
      <c r="CK650" s="2">
        <v>7</v>
      </c>
      <c r="CL650" s="2">
        <v>10</v>
      </c>
      <c r="CM650" s="2"/>
      <c r="CN650" s="2"/>
      <c r="CO650" s="2"/>
      <c r="CP650" s="2"/>
      <c r="CR650" s="2"/>
      <c r="CS650" s="2"/>
      <c r="CT650" s="2"/>
      <c r="CU650" s="2"/>
      <c r="CV650" s="2"/>
      <c r="CY650" s="2"/>
    </row>
    <row r="651" spans="1:106" x14ac:dyDescent="0.3">
      <c r="A651" t="str">
        <f t="shared" si="510"/>
        <v>2143214</v>
      </c>
      <c r="B651" t="str">
        <f t="shared" si="511"/>
        <v>Számvitel II. (web) 23</v>
      </c>
      <c r="C651" t="str">
        <f t="shared" si="512"/>
        <v>3214</v>
      </c>
      <c r="D651" t="str">
        <f t="shared" si="513"/>
        <v xml:space="preserve">Számvitel II. (web) </v>
      </c>
      <c r="E651" t="str">
        <f t="shared" si="514"/>
        <v>Péter Sára3214</v>
      </c>
      <c r="F651" s="24" t="str">
        <f t="shared" si="515"/>
        <v>Számvitel II. (Bp. 214, web)</v>
      </c>
      <c r="G651" t="str">
        <f t="shared" si="516"/>
        <v/>
      </c>
      <c r="H651" t="str">
        <f t="shared" si="517"/>
        <v/>
      </c>
      <c r="I651" t="str">
        <f t="shared" si="518"/>
        <v/>
      </c>
      <c r="J651" t="str">
        <f t="shared" si="519"/>
        <v/>
      </c>
      <c r="K651" t="str">
        <f t="shared" si="520"/>
        <v/>
      </c>
      <c r="L651" t="str">
        <f t="shared" si="521"/>
        <v/>
      </c>
      <c r="M651" t="str">
        <f t="shared" si="522"/>
        <v>3214</v>
      </c>
      <c r="N651" t="str">
        <f t="shared" si="523"/>
        <v>3214</v>
      </c>
      <c r="O651" t="str">
        <f t="shared" si="524"/>
        <v>3214</v>
      </c>
      <c r="P651" t="str">
        <f t="shared" si="525"/>
        <v/>
      </c>
      <c r="Q651" t="str">
        <f t="shared" si="526"/>
        <v/>
      </c>
      <c r="R651" t="str">
        <f t="shared" si="527"/>
        <v/>
      </c>
      <c r="S651" t="str">
        <f t="shared" si="528"/>
        <v/>
      </c>
      <c r="T651" t="str">
        <f t="shared" si="529"/>
        <v/>
      </c>
      <c r="U651" t="str">
        <f t="shared" si="530"/>
        <v/>
      </c>
      <c r="V651" t="str">
        <f t="shared" si="531"/>
        <v/>
      </c>
      <c r="W651" t="str">
        <f t="shared" si="532"/>
        <v/>
      </c>
      <c r="X651" t="str">
        <f t="shared" si="533"/>
        <v/>
      </c>
      <c r="Y651" t="str">
        <f t="shared" si="534"/>
        <v>Számvitel II. (214, web)</v>
      </c>
      <c r="Z651" t="str">
        <f t="shared" si="535"/>
        <v/>
      </c>
      <c r="AA651" t="str">
        <f t="shared" si="536"/>
        <v/>
      </c>
      <c r="AB651" t="str">
        <f t="shared" si="537"/>
        <v/>
      </c>
      <c r="AC651" t="str">
        <f t="shared" si="538"/>
        <v/>
      </c>
      <c r="AD651" t="str">
        <f t="shared" si="539"/>
        <v/>
      </c>
      <c r="AE651" t="str">
        <f t="shared" si="540"/>
        <v/>
      </c>
      <c r="AF651" t="str">
        <f t="shared" si="541"/>
        <v/>
      </c>
      <c r="AG651" t="str">
        <f t="shared" si="542"/>
        <v/>
      </c>
      <c r="AH651" t="str">
        <f t="shared" si="543"/>
        <v/>
      </c>
      <c r="AI651" t="str">
        <f t="shared" si="544"/>
        <v/>
      </c>
      <c r="AJ651" t="str">
        <f t="shared" si="545"/>
        <v/>
      </c>
      <c r="AK651" t="str">
        <f t="shared" si="546"/>
        <v/>
      </c>
      <c r="AL651" t="str">
        <f t="shared" si="547"/>
        <v/>
      </c>
      <c r="AM651" t="str">
        <f t="shared" si="548"/>
        <v/>
      </c>
      <c r="AN651" t="str">
        <f t="shared" si="549"/>
        <v/>
      </c>
      <c r="AO651" t="str">
        <f t="shared" si="550"/>
        <v/>
      </c>
      <c r="AP651" t="str">
        <f t="shared" si="551"/>
        <v/>
      </c>
      <c r="AQ651" t="str">
        <f t="shared" si="552"/>
        <v/>
      </c>
      <c r="AR651" t="str">
        <f t="shared" si="553"/>
        <v/>
      </c>
      <c r="AS651" t="str">
        <f t="shared" si="554"/>
        <v/>
      </c>
      <c r="AT651" t="str">
        <f t="shared" si="555"/>
        <v/>
      </c>
      <c r="AU651" t="str">
        <f t="shared" si="556"/>
        <v/>
      </c>
      <c r="AV651" t="str">
        <f t="shared" si="557"/>
        <v/>
      </c>
      <c r="AW651" t="str">
        <f t="shared" si="558"/>
        <v/>
      </c>
      <c r="AX651" t="str">
        <f t="shared" si="559"/>
        <v>Számvitel II. (, web)</v>
      </c>
      <c r="AY651" s="2">
        <v>321</v>
      </c>
      <c r="AZ651" s="2">
        <v>4</v>
      </c>
      <c r="BA651" s="18">
        <f>VLOOKUP(AY651,segéd!$F$9:$G$38,2,FALSE)</f>
        <v>46102</v>
      </c>
      <c r="BB651" s="2" t="str">
        <f>VLOOKUP(AZ651,segéd!$F$1:$G$7,2,FALSE)</f>
        <v>13.30-15.00</v>
      </c>
      <c r="BC651" t="s">
        <v>67</v>
      </c>
      <c r="BD651" t="s">
        <v>434</v>
      </c>
      <c r="BE651" t="s">
        <v>165</v>
      </c>
      <c r="BF651" s="19">
        <v>214</v>
      </c>
      <c r="BH651" s="2" t="s">
        <v>66</v>
      </c>
      <c r="BI651" s="30" t="s">
        <v>2041</v>
      </c>
      <c r="BJ651" s="2">
        <f t="shared" si="560"/>
        <v>23</v>
      </c>
      <c r="BK651" s="2">
        <f>IF(BF651="","",VLOOKUP(BC651,segéd!O:P,2,FALSE))</f>
        <v>23</v>
      </c>
      <c r="BL651" s="2" t="str">
        <f>IF(BG651="","",VLOOKUP(BC651,segéd!T:U,2,FALSE))</f>
        <v/>
      </c>
      <c r="BM651" s="2"/>
      <c r="BN651" s="2"/>
      <c r="BO651" s="2"/>
      <c r="BP651" s="2"/>
      <c r="BQ651" s="2"/>
      <c r="BR651" s="2"/>
      <c r="BS651" s="2">
        <v>6</v>
      </c>
      <c r="BT651" s="2">
        <v>6</v>
      </c>
      <c r="BU651" s="2">
        <v>9</v>
      </c>
      <c r="BV651" s="2"/>
      <c r="BW651" s="2"/>
      <c r="BX651" s="2"/>
      <c r="BY651" s="2"/>
      <c r="BZ651" s="2"/>
      <c r="CA651" s="2"/>
      <c r="CB651" s="2"/>
      <c r="CC651" s="2"/>
      <c r="CD651" s="2"/>
      <c r="CH651" s="2"/>
      <c r="CI651" s="2"/>
      <c r="CJ651" s="2"/>
      <c r="CK651" s="2"/>
      <c r="CL651" s="2"/>
      <c r="CM651" s="2"/>
      <c r="CN651" s="2"/>
      <c r="CO651" s="2"/>
      <c r="CP651" s="2"/>
      <c r="CR651" s="2"/>
      <c r="CS651" s="2"/>
      <c r="CT651" s="2"/>
      <c r="CU651" s="2"/>
      <c r="CV651" s="2"/>
      <c r="CY651" s="2"/>
    </row>
    <row r="652" spans="1:106" x14ac:dyDescent="0.3">
      <c r="A652" t="str">
        <f t="shared" si="510"/>
        <v>2083214</v>
      </c>
      <c r="B652" t="str">
        <f t="shared" si="511"/>
        <v>Transzn. váll. gazdaságtana (Tb.-ről web) 25</v>
      </c>
      <c r="C652" t="str">
        <f t="shared" si="512"/>
        <v>2143214</v>
      </c>
      <c r="D652" t="str">
        <f t="shared" si="513"/>
        <v>Transzn. váll. gazdaságtana (Tb.-ről web) 29</v>
      </c>
      <c r="E652" t="str">
        <f t="shared" si="514"/>
        <v>Buda Lorina3214</v>
      </c>
      <c r="F652" s="24" t="str">
        <f t="shared" si="515"/>
        <v>Transzn. váll. gazdaságtana (Tb. 214, Tb.-ről web)</v>
      </c>
      <c r="G652" t="str">
        <f t="shared" si="516"/>
        <v/>
      </c>
      <c r="H652" t="str">
        <f t="shared" si="517"/>
        <v/>
      </c>
      <c r="I652" t="str">
        <f t="shared" si="518"/>
        <v/>
      </c>
      <c r="J652" t="str">
        <f t="shared" si="519"/>
        <v/>
      </c>
      <c r="K652" t="str">
        <f t="shared" si="520"/>
        <v/>
      </c>
      <c r="L652" t="str">
        <f t="shared" si="521"/>
        <v/>
      </c>
      <c r="M652" t="str">
        <f t="shared" si="522"/>
        <v/>
      </c>
      <c r="N652" t="str">
        <f t="shared" si="523"/>
        <v/>
      </c>
      <c r="O652" t="str">
        <f t="shared" si="524"/>
        <v/>
      </c>
      <c r="P652" t="str">
        <f t="shared" si="525"/>
        <v/>
      </c>
      <c r="Q652" t="str">
        <f t="shared" si="526"/>
        <v/>
      </c>
      <c r="R652" t="str">
        <f t="shared" si="527"/>
        <v/>
      </c>
      <c r="S652" t="str">
        <f t="shared" si="528"/>
        <v/>
      </c>
      <c r="T652" t="str">
        <f t="shared" si="529"/>
        <v>3214</v>
      </c>
      <c r="U652" t="str">
        <f t="shared" si="530"/>
        <v>3214</v>
      </c>
      <c r="V652" t="str">
        <f t="shared" si="531"/>
        <v/>
      </c>
      <c r="W652" t="str">
        <f t="shared" si="532"/>
        <v/>
      </c>
      <c r="X652" t="str">
        <f t="shared" si="533"/>
        <v/>
      </c>
      <c r="Y652" t="str">
        <f t="shared" si="534"/>
        <v>Transzn. váll. gazdaságtana (208, Tb.-ről web)</v>
      </c>
      <c r="Z652" t="str">
        <f t="shared" si="535"/>
        <v/>
      </c>
      <c r="AA652" t="str">
        <f t="shared" si="536"/>
        <v/>
      </c>
      <c r="AB652" t="str">
        <f t="shared" si="537"/>
        <v/>
      </c>
      <c r="AC652" t="str">
        <f t="shared" si="538"/>
        <v/>
      </c>
      <c r="AD652" t="str">
        <f t="shared" si="539"/>
        <v/>
      </c>
      <c r="AE652" t="str">
        <f t="shared" si="540"/>
        <v/>
      </c>
      <c r="AF652" t="str">
        <f t="shared" si="541"/>
        <v/>
      </c>
      <c r="AG652" t="str">
        <f t="shared" si="542"/>
        <v/>
      </c>
      <c r="AH652" t="str">
        <f t="shared" si="543"/>
        <v/>
      </c>
      <c r="AI652" t="str">
        <f t="shared" si="544"/>
        <v/>
      </c>
      <c r="AJ652" t="str">
        <f t="shared" si="545"/>
        <v/>
      </c>
      <c r="AK652" t="str">
        <f t="shared" si="546"/>
        <v/>
      </c>
      <c r="AL652" t="str">
        <f t="shared" si="547"/>
        <v/>
      </c>
      <c r="AM652" t="str">
        <f t="shared" si="548"/>
        <v>3214</v>
      </c>
      <c r="AN652" t="str">
        <f t="shared" si="549"/>
        <v>3214</v>
      </c>
      <c r="AO652" t="str">
        <f t="shared" si="550"/>
        <v/>
      </c>
      <c r="AP652" t="str">
        <f t="shared" si="551"/>
        <v/>
      </c>
      <c r="AQ652" t="str">
        <f t="shared" si="552"/>
        <v/>
      </c>
      <c r="AR652" t="str">
        <f t="shared" si="553"/>
        <v/>
      </c>
      <c r="AS652" t="str">
        <f t="shared" si="554"/>
        <v/>
      </c>
      <c r="AT652" t="str">
        <f t="shared" si="555"/>
        <v/>
      </c>
      <c r="AU652" t="str">
        <f t="shared" si="556"/>
        <v/>
      </c>
      <c r="AV652" t="str">
        <f t="shared" si="557"/>
        <v/>
      </c>
      <c r="AW652" t="str">
        <f t="shared" si="558"/>
        <v/>
      </c>
      <c r="AX652" t="str">
        <f t="shared" si="559"/>
        <v>Transzn. váll. gazdaságtana (214, Tb.-ről web)</v>
      </c>
      <c r="AY652" s="2">
        <v>321</v>
      </c>
      <c r="AZ652" s="2">
        <v>4</v>
      </c>
      <c r="BA652" s="18">
        <f>VLOOKUP(AY652,segéd!$F$9:$G$38,2,FALSE)</f>
        <v>46102</v>
      </c>
      <c r="BB652" s="2" t="str">
        <f>VLOOKUP(AZ652,segéd!$F$1:$G$7,2,FALSE)</f>
        <v>13.30-15.00</v>
      </c>
      <c r="BC652" t="s">
        <v>171</v>
      </c>
      <c r="BD652" t="s">
        <v>264</v>
      </c>
      <c r="BE652" t="s">
        <v>167</v>
      </c>
      <c r="BF652" s="19">
        <v>208</v>
      </c>
      <c r="BG652" s="2">
        <v>214</v>
      </c>
      <c r="BH652" s="19" t="s">
        <v>76</v>
      </c>
      <c r="BI652" s="30" t="s">
        <v>1988</v>
      </c>
      <c r="BJ652" s="2">
        <f t="shared" si="560"/>
        <v>54</v>
      </c>
      <c r="BK652" s="2">
        <f>IF(BF652="","",VLOOKUP(BC652,segéd!O:P,2,FALSE))</f>
        <v>25</v>
      </c>
      <c r="BL652" s="2">
        <f>IF(BG652="","",VLOOKUP(BC652,segéd!T:U,2,FALSE))</f>
        <v>29</v>
      </c>
      <c r="BP652" s="2"/>
      <c r="BQ652" s="2"/>
      <c r="BR652" s="2"/>
      <c r="BV652" s="2"/>
      <c r="BW652" s="2"/>
      <c r="BX652" s="2"/>
      <c r="BY652" s="2"/>
      <c r="BZ652" s="2">
        <v>12</v>
      </c>
      <c r="CA652" s="2">
        <v>7</v>
      </c>
      <c r="CB652" s="2"/>
      <c r="CC652" s="2"/>
      <c r="CD652" s="2"/>
      <c r="CH652" s="2"/>
      <c r="CI652" s="2"/>
      <c r="CM652" s="2"/>
      <c r="CN652" s="2"/>
      <c r="CO652" s="2"/>
      <c r="CP652" s="2"/>
      <c r="CR652" s="2">
        <v>21</v>
      </c>
      <c r="CS652" s="2">
        <v>17</v>
      </c>
      <c r="CT652" s="2"/>
      <c r="CU652" s="2"/>
      <c r="CV652" s="2"/>
      <c r="CY652" s="2"/>
    </row>
    <row r="653" spans="1:106" x14ac:dyDescent="0.3">
      <c r="A653" t="str">
        <f t="shared" si="510"/>
        <v>3214</v>
      </c>
      <c r="B653" t="str">
        <f t="shared" si="511"/>
        <v xml:space="preserve">Üzleti tervezés (szv.) (web) </v>
      </c>
      <c r="C653" t="str">
        <f t="shared" si="512"/>
        <v>2123214</v>
      </c>
      <c r="D653" t="str">
        <f t="shared" si="513"/>
        <v>Üzleti tervezés (szv.) (web) 22</v>
      </c>
      <c r="E653" t="str">
        <f t="shared" si="514"/>
        <v>Kovács Cecília3214</v>
      </c>
      <c r="F653" s="24" t="str">
        <f t="shared" si="515"/>
        <v>Üzleti tervezés (szv.) (Tb. 212, web)</v>
      </c>
      <c r="G653" t="str">
        <f t="shared" si="516"/>
        <v/>
      </c>
      <c r="H653" t="str">
        <f t="shared" si="517"/>
        <v/>
      </c>
      <c r="I653" t="str">
        <f t="shared" si="518"/>
        <v/>
      </c>
      <c r="J653" t="str">
        <f t="shared" si="519"/>
        <v/>
      </c>
      <c r="K653" t="str">
        <f t="shared" si="520"/>
        <v/>
      </c>
      <c r="L653" t="str">
        <f t="shared" si="521"/>
        <v/>
      </c>
      <c r="M653" t="str">
        <f t="shared" si="522"/>
        <v/>
      </c>
      <c r="N653" t="str">
        <f t="shared" si="523"/>
        <v/>
      </c>
      <c r="O653" t="str">
        <f t="shared" si="524"/>
        <v/>
      </c>
      <c r="P653" t="str">
        <f t="shared" si="525"/>
        <v/>
      </c>
      <c r="Q653" t="str">
        <f t="shared" si="526"/>
        <v/>
      </c>
      <c r="R653" t="str">
        <f t="shared" si="527"/>
        <v/>
      </c>
      <c r="S653" t="str">
        <f t="shared" si="528"/>
        <v/>
      </c>
      <c r="T653" t="str">
        <f t="shared" si="529"/>
        <v/>
      </c>
      <c r="U653" t="str">
        <f t="shared" si="530"/>
        <v/>
      </c>
      <c r="V653" t="str">
        <f t="shared" si="531"/>
        <v/>
      </c>
      <c r="W653" t="str">
        <f t="shared" si="532"/>
        <v/>
      </c>
      <c r="X653" t="str">
        <f t="shared" si="533"/>
        <v/>
      </c>
      <c r="Y653" t="str">
        <f t="shared" si="534"/>
        <v>Üzleti tervezés (szv.) (, web)</v>
      </c>
      <c r="Z653" t="str">
        <f t="shared" si="535"/>
        <v/>
      </c>
      <c r="AA653" t="str">
        <f t="shared" si="536"/>
        <v/>
      </c>
      <c r="AB653" t="str">
        <f t="shared" si="537"/>
        <v/>
      </c>
      <c r="AC653" t="str">
        <f t="shared" si="538"/>
        <v/>
      </c>
      <c r="AD653" t="str">
        <f t="shared" si="539"/>
        <v/>
      </c>
      <c r="AE653" t="str">
        <f t="shared" si="540"/>
        <v/>
      </c>
      <c r="AF653" t="str">
        <f t="shared" si="541"/>
        <v/>
      </c>
      <c r="AG653" t="str">
        <f t="shared" si="542"/>
        <v/>
      </c>
      <c r="AH653" t="str">
        <f t="shared" si="543"/>
        <v/>
      </c>
      <c r="AI653" t="str">
        <f t="shared" si="544"/>
        <v/>
      </c>
      <c r="AJ653" t="str">
        <f t="shared" si="545"/>
        <v/>
      </c>
      <c r="AK653" t="str">
        <f t="shared" si="546"/>
        <v>3214</v>
      </c>
      <c r="AL653" t="str">
        <f t="shared" si="547"/>
        <v/>
      </c>
      <c r="AM653" t="str">
        <f t="shared" si="548"/>
        <v/>
      </c>
      <c r="AN653" t="str">
        <f t="shared" si="549"/>
        <v/>
      </c>
      <c r="AO653" t="str">
        <f t="shared" si="550"/>
        <v/>
      </c>
      <c r="AP653" t="str">
        <f t="shared" si="551"/>
        <v/>
      </c>
      <c r="AQ653" t="str">
        <f t="shared" si="552"/>
        <v/>
      </c>
      <c r="AR653" t="str">
        <f t="shared" si="553"/>
        <v/>
      </c>
      <c r="AS653" t="str">
        <f t="shared" si="554"/>
        <v/>
      </c>
      <c r="AT653" t="str">
        <f t="shared" si="555"/>
        <v/>
      </c>
      <c r="AU653" t="str">
        <f t="shared" si="556"/>
        <v/>
      </c>
      <c r="AV653" t="str">
        <f t="shared" si="557"/>
        <v/>
      </c>
      <c r="AW653" t="str">
        <f t="shared" si="558"/>
        <v/>
      </c>
      <c r="AX653" t="str">
        <f t="shared" si="559"/>
        <v>Üzleti tervezés (szv.) (212, web)</v>
      </c>
      <c r="AY653" s="2">
        <v>321</v>
      </c>
      <c r="AZ653" s="2">
        <v>4</v>
      </c>
      <c r="BA653" s="18">
        <f>VLOOKUP(AY653,segéd!$F$9:$G$38,2,FALSE)</f>
        <v>46102</v>
      </c>
      <c r="BB653" s="2" t="str">
        <f>VLOOKUP(AZ653,segéd!$F$1:$G$7,2,FALSE)</f>
        <v>13.30-15.00</v>
      </c>
      <c r="BC653" t="s">
        <v>315</v>
      </c>
      <c r="BD653" t="s">
        <v>439</v>
      </c>
      <c r="BE653" t="s">
        <v>164</v>
      </c>
      <c r="BG653" s="2">
        <v>212</v>
      </c>
      <c r="BH653" s="2" t="s">
        <v>66</v>
      </c>
      <c r="BI653" s="30" t="s">
        <v>1928</v>
      </c>
      <c r="BJ653" s="2">
        <f t="shared" si="560"/>
        <v>22</v>
      </c>
      <c r="BK653" s="2" t="str">
        <f>IF(BF653="","",VLOOKUP(BC653,segéd!O:P,2,FALSE))</f>
        <v/>
      </c>
      <c r="BL653" s="2">
        <f>IF(BG653="","",VLOOKUP(BC653,segéd!T:U,2,FALSE))</f>
        <v>22</v>
      </c>
      <c r="BM653" s="2"/>
      <c r="BN653" s="2"/>
      <c r="BO653" s="2"/>
      <c r="BP653" s="2"/>
      <c r="BQ653" s="2"/>
      <c r="BR653" s="2"/>
      <c r="BS653" s="2"/>
      <c r="BT653" s="2"/>
      <c r="BU653" s="2"/>
      <c r="BZ653" s="2"/>
      <c r="CA653" s="2"/>
      <c r="CD653" s="2"/>
      <c r="CE653" s="2"/>
      <c r="CF653" s="19"/>
      <c r="CG653" s="2"/>
      <c r="CJ653" s="2"/>
      <c r="CP653" s="2">
        <v>25</v>
      </c>
      <c r="CQ653" s="2"/>
      <c r="CR653" s="2"/>
      <c r="CS653" s="2"/>
      <c r="CU653" s="2"/>
      <c r="CV653" s="2"/>
      <c r="DA653" s="19"/>
    </row>
    <row r="654" spans="1:106" x14ac:dyDescent="0.3">
      <c r="A654" t="str">
        <f t="shared" si="510"/>
        <v>2023215</v>
      </c>
      <c r="B654" t="str">
        <f t="shared" si="511"/>
        <v>Angol gazdasági szaknyelv II., 1. csop. 21</v>
      </c>
      <c r="C654" t="str">
        <f t="shared" si="512"/>
        <v>3215</v>
      </c>
      <c r="D654" t="str">
        <f t="shared" si="513"/>
        <v xml:space="preserve">Angol gazdasági szaknyelv II., 1. csop. </v>
      </c>
      <c r="E654" t="str">
        <f t="shared" si="514"/>
        <v>Ferencz-Antal Klára3215</v>
      </c>
      <c r="F654" s="24" t="str">
        <f t="shared" si="515"/>
        <v>Angol gazdasági szaknyelv II., 1. csop. (Bp. 202)</v>
      </c>
      <c r="G654" t="str">
        <f t="shared" si="516"/>
        <v>3215</v>
      </c>
      <c r="H654" t="str">
        <f t="shared" si="517"/>
        <v>3215</v>
      </c>
      <c r="I654" t="str">
        <f t="shared" si="518"/>
        <v/>
      </c>
      <c r="J654" t="str">
        <f t="shared" si="519"/>
        <v/>
      </c>
      <c r="K654" t="str">
        <f t="shared" si="520"/>
        <v/>
      </c>
      <c r="L654" t="str">
        <f t="shared" si="521"/>
        <v/>
      </c>
      <c r="M654" t="str">
        <f t="shared" si="522"/>
        <v/>
      </c>
      <c r="N654" t="str">
        <f t="shared" si="523"/>
        <v/>
      </c>
      <c r="O654" t="str">
        <f t="shared" si="524"/>
        <v/>
      </c>
      <c r="P654" t="str">
        <f t="shared" si="525"/>
        <v/>
      </c>
      <c r="Q654" t="str">
        <f t="shared" si="526"/>
        <v/>
      </c>
      <c r="R654" t="str">
        <f t="shared" si="527"/>
        <v/>
      </c>
      <c r="S654" t="str">
        <f t="shared" si="528"/>
        <v/>
      </c>
      <c r="T654" t="str">
        <f t="shared" si="529"/>
        <v/>
      </c>
      <c r="U654" t="str">
        <f t="shared" si="530"/>
        <v/>
      </c>
      <c r="V654" t="str">
        <f t="shared" si="531"/>
        <v/>
      </c>
      <c r="W654" t="str">
        <f t="shared" si="532"/>
        <v/>
      </c>
      <c r="X654" t="str">
        <f t="shared" si="533"/>
        <v/>
      </c>
      <c r="Y654" t="str">
        <f t="shared" si="534"/>
        <v>Angol gazdasági szaknyelv II., 1. csop. (202)</v>
      </c>
      <c r="Z654" t="str">
        <f t="shared" si="535"/>
        <v/>
      </c>
      <c r="AA654" t="str">
        <f t="shared" si="536"/>
        <v/>
      </c>
      <c r="AB654" t="str">
        <f t="shared" si="537"/>
        <v/>
      </c>
      <c r="AC654" t="str">
        <f t="shared" si="538"/>
        <v/>
      </c>
      <c r="AD654" t="str">
        <f t="shared" si="539"/>
        <v/>
      </c>
      <c r="AE654" t="str">
        <f t="shared" si="540"/>
        <v/>
      </c>
      <c r="AF654" t="str">
        <f t="shared" si="541"/>
        <v/>
      </c>
      <c r="AG654" t="str">
        <f t="shared" si="542"/>
        <v/>
      </c>
      <c r="AH654" t="str">
        <f t="shared" si="543"/>
        <v/>
      </c>
      <c r="AI654" t="str">
        <f t="shared" si="544"/>
        <v/>
      </c>
      <c r="AJ654" t="str">
        <f t="shared" si="545"/>
        <v/>
      </c>
      <c r="AK654" t="str">
        <f t="shared" si="546"/>
        <v/>
      </c>
      <c r="AL654" t="str">
        <f t="shared" si="547"/>
        <v/>
      </c>
      <c r="AM654" t="str">
        <f t="shared" si="548"/>
        <v/>
      </c>
      <c r="AN654" t="str">
        <f t="shared" si="549"/>
        <v/>
      </c>
      <c r="AO654" t="str">
        <f t="shared" si="550"/>
        <v/>
      </c>
      <c r="AP654" t="str">
        <f t="shared" si="551"/>
        <v/>
      </c>
      <c r="AQ654" t="str">
        <f t="shared" si="552"/>
        <v/>
      </c>
      <c r="AR654" t="str">
        <f t="shared" si="553"/>
        <v/>
      </c>
      <c r="AS654" t="str">
        <f t="shared" si="554"/>
        <v/>
      </c>
      <c r="AT654" t="str">
        <f t="shared" si="555"/>
        <v/>
      </c>
      <c r="AU654" t="str">
        <f t="shared" si="556"/>
        <v/>
      </c>
      <c r="AV654" t="str">
        <f t="shared" si="557"/>
        <v/>
      </c>
      <c r="AW654" t="str">
        <f t="shared" si="558"/>
        <v/>
      </c>
      <c r="AX654" t="str">
        <f t="shared" si="559"/>
        <v>Angol gazdasági szaknyelv II., 1. csop. ()</v>
      </c>
      <c r="AY654" s="2">
        <v>321</v>
      </c>
      <c r="AZ654" s="2">
        <v>5</v>
      </c>
      <c r="BA654" s="18">
        <f>VLOOKUP(AY654,segéd!$F$9:$G$38,2,FALSE)</f>
        <v>46102</v>
      </c>
      <c r="BB654" s="2" t="str">
        <f>VLOOKUP(AZ654,segéd!$F$1:$G$7,2,FALSE)</f>
        <v>15.15-16.45</v>
      </c>
      <c r="BC654" t="s">
        <v>252</v>
      </c>
      <c r="BD654" t="s">
        <v>309</v>
      </c>
      <c r="BE654" t="s">
        <v>165</v>
      </c>
      <c r="BF654" s="19">
        <v>202</v>
      </c>
      <c r="BH654" s="19"/>
      <c r="BJ654" s="2">
        <f t="shared" si="560"/>
        <v>21</v>
      </c>
      <c r="BK654" s="2">
        <f>IF(BF654="","",VLOOKUP(BC654,segéd!O:P,2,FALSE))</f>
        <v>21</v>
      </c>
      <c r="BL654" s="2" t="str">
        <f>IF(BG654="","",VLOOKUP(BC654,segéd!T:U,2,FALSE))</f>
        <v/>
      </c>
      <c r="BM654" s="2">
        <v>13</v>
      </c>
      <c r="BN654" s="2">
        <v>3</v>
      </c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H654" s="2"/>
      <c r="CI654" s="2"/>
      <c r="CJ654" s="2"/>
      <c r="CK654" s="2"/>
      <c r="CL654" s="2"/>
      <c r="CM654" s="2"/>
      <c r="CN654" s="2"/>
      <c r="CO654" s="2"/>
      <c r="CP654" s="2"/>
      <c r="CR654" s="2"/>
      <c r="CS654" s="2"/>
      <c r="CT654" s="2"/>
      <c r="CU654" s="2"/>
      <c r="CV654" s="2"/>
      <c r="CY654" s="2"/>
    </row>
    <row r="655" spans="1:106" x14ac:dyDescent="0.3">
      <c r="A655" t="str">
        <f t="shared" si="510"/>
        <v>3215</v>
      </c>
      <c r="B655" t="str">
        <f t="shared" si="511"/>
        <v xml:space="preserve">Energiagazdálkodás (web) </v>
      </c>
      <c r="C655" t="str">
        <f t="shared" si="512"/>
        <v>2123215</v>
      </c>
      <c r="D655" t="str">
        <f t="shared" si="513"/>
        <v>Energiagazdálkodás (web) 52</v>
      </c>
      <c r="E655" t="str">
        <f t="shared" si="514"/>
        <v>Nagy Judit3215</v>
      </c>
      <c r="F655" s="24" t="str">
        <f t="shared" si="515"/>
        <v>Energiagazdálkodás (Tb. 212, web)</v>
      </c>
      <c r="G655" t="str">
        <f t="shared" si="516"/>
        <v/>
      </c>
      <c r="H655" t="str">
        <f t="shared" si="517"/>
        <v/>
      </c>
      <c r="I655" t="str">
        <f t="shared" si="518"/>
        <v/>
      </c>
      <c r="J655" t="str">
        <f t="shared" si="519"/>
        <v/>
      </c>
      <c r="K655" t="str">
        <f t="shared" si="520"/>
        <v/>
      </c>
      <c r="L655" t="str">
        <f t="shared" si="521"/>
        <v/>
      </c>
      <c r="M655" t="str">
        <f t="shared" si="522"/>
        <v/>
      </c>
      <c r="N655" t="str">
        <f t="shared" si="523"/>
        <v/>
      </c>
      <c r="O655" t="str">
        <f t="shared" si="524"/>
        <v/>
      </c>
      <c r="P655" t="str">
        <f t="shared" si="525"/>
        <v/>
      </c>
      <c r="Q655" t="str">
        <f t="shared" si="526"/>
        <v/>
      </c>
      <c r="R655" t="str">
        <f t="shared" si="527"/>
        <v/>
      </c>
      <c r="S655" t="str">
        <f t="shared" si="528"/>
        <v/>
      </c>
      <c r="T655" t="str">
        <f t="shared" si="529"/>
        <v/>
      </c>
      <c r="U655" t="str">
        <f t="shared" si="530"/>
        <v/>
      </c>
      <c r="V655" t="str">
        <f t="shared" si="531"/>
        <v/>
      </c>
      <c r="W655" t="str">
        <f t="shared" si="532"/>
        <v/>
      </c>
      <c r="X655" t="str">
        <f t="shared" si="533"/>
        <v/>
      </c>
      <c r="Y655" t="str">
        <f t="shared" si="534"/>
        <v>Energiagazdálkodás (, web)</v>
      </c>
      <c r="Z655" t="str">
        <f t="shared" si="535"/>
        <v/>
      </c>
      <c r="AA655" t="str">
        <f t="shared" si="536"/>
        <v/>
      </c>
      <c r="AB655" t="str">
        <f t="shared" si="537"/>
        <v/>
      </c>
      <c r="AC655" t="str">
        <f t="shared" si="538"/>
        <v/>
      </c>
      <c r="AD655" t="str">
        <f t="shared" si="539"/>
        <v/>
      </c>
      <c r="AE655" t="str">
        <f t="shared" si="540"/>
        <v/>
      </c>
      <c r="AF655" t="str">
        <f t="shared" si="541"/>
        <v/>
      </c>
      <c r="AG655" t="str">
        <f t="shared" si="542"/>
        <v/>
      </c>
      <c r="AH655" t="str">
        <f t="shared" si="543"/>
        <v/>
      </c>
      <c r="AI655" t="str">
        <f t="shared" si="544"/>
        <v/>
      </c>
      <c r="AJ655" t="str">
        <f t="shared" si="545"/>
        <v/>
      </c>
      <c r="AK655" t="str">
        <f t="shared" si="546"/>
        <v>3215</v>
      </c>
      <c r="AL655" t="str">
        <f t="shared" si="547"/>
        <v/>
      </c>
      <c r="AM655" t="str">
        <f t="shared" si="548"/>
        <v/>
      </c>
      <c r="AN655" t="str">
        <f t="shared" si="549"/>
        <v/>
      </c>
      <c r="AO655" t="str">
        <f t="shared" si="550"/>
        <v/>
      </c>
      <c r="AP655" t="str">
        <f t="shared" si="551"/>
        <v/>
      </c>
      <c r="AQ655" t="str">
        <f t="shared" si="552"/>
        <v/>
      </c>
      <c r="AR655" t="str">
        <f t="shared" si="553"/>
        <v/>
      </c>
      <c r="AS655" t="str">
        <f t="shared" si="554"/>
        <v/>
      </c>
      <c r="AT655" t="str">
        <f t="shared" si="555"/>
        <v/>
      </c>
      <c r="AU655" t="str">
        <f t="shared" si="556"/>
        <v/>
      </c>
      <c r="AV655" t="str">
        <f t="shared" si="557"/>
        <v/>
      </c>
      <c r="AW655" t="str">
        <f t="shared" si="558"/>
        <v/>
      </c>
      <c r="AX655" t="str">
        <f t="shared" si="559"/>
        <v>Energiagazdálkodás (212, web)</v>
      </c>
      <c r="AY655" s="2">
        <v>321</v>
      </c>
      <c r="AZ655" s="2">
        <v>5</v>
      </c>
      <c r="BA655" s="18">
        <f>VLOOKUP(AY655,segéd!$F$9:$G$38,2,FALSE)</f>
        <v>46102</v>
      </c>
      <c r="BB655" s="2" t="str">
        <f>VLOOKUP(AZ655,segéd!$F$1:$G$7,2,FALSE)</f>
        <v>15.15-16.45</v>
      </c>
      <c r="BC655" t="s">
        <v>217</v>
      </c>
      <c r="BD655" t="s">
        <v>421</v>
      </c>
      <c r="BE655" t="s">
        <v>164</v>
      </c>
      <c r="BG655" s="2">
        <v>212</v>
      </c>
      <c r="BH655" s="2" t="s">
        <v>66</v>
      </c>
      <c r="BI655" s="30" t="s">
        <v>1948</v>
      </c>
      <c r="BJ655" s="2">
        <f t="shared" si="560"/>
        <v>52</v>
      </c>
      <c r="BK655" s="2" t="str">
        <f>IF(BF655="","",VLOOKUP(BC655,segéd!O:P,2,FALSE))</f>
        <v/>
      </c>
      <c r="BL655" s="2">
        <f>IF(BG655="","",VLOOKUP(BC655,segéd!T:U,2,FALSE))</f>
        <v>52</v>
      </c>
      <c r="BM655" s="2"/>
      <c r="BN655" s="2"/>
      <c r="BO655" s="2"/>
      <c r="BP655" s="2"/>
      <c r="BQ655" s="2"/>
      <c r="BR655" s="2"/>
      <c r="BS655" s="2"/>
      <c r="BT655" s="2"/>
      <c r="BU655" s="2"/>
      <c r="BZ655" s="2"/>
      <c r="CA655" s="2"/>
      <c r="CD655" s="2"/>
      <c r="CE655" s="2"/>
      <c r="CF655" s="19"/>
      <c r="CG655" s="2"/>
      <c r="CJ655" s="2"/>
      <c r="CP655" s="2">
        <v>52</v>
      </c>
      <c r="CQ655" s="2"/>
      <c r="CR655" s="2"/>
      <c r="CS655" s="2"/>
      <c r="CU655" s="2"/>
      <c r="CV655" s="2"/>
      <c r="DA655" s="19"/>
    </row>
    <row r="656" spans="1:106" x14ac:dyDescent="0.3">
      <c r="A656" t="str">
        <f t="shared" si="510"/>
        <v>3215</v>
      </c>
      <c r="B656" t="str">
        <f t="shared" si="511"/>
        <v xml:space="preserve">Irányítástechnika, mikrovezérlők (web) </v>
      </c>
      <c r="C656" t="str">
        <f t="shared" si="512"/>
        <v>2143215</v>
      </c>
      <c r="D656" t="str">
        <f t="shared" si="513"/>
        <v>Irányítástechnika, mikrovezérlők (web) 46</v>
      </c>
      <c r="E656" t="str">
        <f t="shared" si="514"/>
        <v>Szilágyi Zoltán3215</v>
      </c>
      <c r="F656" s="24" t="str">
        <f t="shared" si="515"/>
        <v>Irányítástechnika, mikrovezérlők (Tb. 214, web)</v>
      </c>
      <c r="G656" t="str">
        <f t="shared" si="516"/>
        <v/>
      </c>
      <c r="H656" t="str">
        <f t="shared" si="517"/>
        <v/>
      </c>
      <c r="I656" t="str">
        <f t="shared" si="518"/>
        <v/>
      </c>
      <c r="J656" t="str">
        <f t="shared" si="519"/>
        <v/>
      </c>
      <c r="K656" t="str">
        <f t="shared" si="520"/>
        <v/>
      </c>
      <c r="L656" t="str">
        <f t="shared" si="521"/>
        <v/>
      </c>
      <c r="M656" t="str">
        <f t="shared" si="522"/>
        <v/>
      </c>
      <c r="N656" t="str">
        <f t="shared" si="523"/>
        <v/>
      </c>
      <c r="O656" t="str">
        <f t="shared" si="524"/>
        <v/>
      </c>
      <c r="P656" t="str">
        <f t="shared" si="525"/>
        <v/>
      </c>
      <c r="Q656" t="str">
        <f t="shared" si="526"/>
        <v/>
      </c>
      <c r="R656" t="str">
        <f t="shared" si="527"/>
        <v/>
      </c>
      <c r="S656" t="str">
        <f t="shared" si="528"/>
        <v/>
      </c>
      <c r="T656" t="str">
        <f t="shared" si="529"/>
        <v/>
      </c>
      <c r="U656" t="str">
        <f t="shared" si="530"/>
        <v/>
      </c>
      <c r="V656" t="str">
        <f t="shared" si="531"/>
        <v/>
      </c>
      <c r="W656" t="str">
        <f t="shared" si="532"/>
        <v/>
      </c>
      <c r="X656" t="str">
        <f t="shared" si="533"/>
        <v/>
      </c>
      <c r="Y656" t="str">
        <f t="shared" si="534"/>
        <v>Irányítástechnika, mikrovezérlők (, web)</v>
      </c>
      <c r="Z656" t="str">
        <f t="shared" si="535"/>
        <v/>
      </c>
      <c r="AA656" t="str">
        <f t="shared" si="536"/>
        <v/>
      </c>
      <c r="AB656" t="str">
        <f t="shared" si="537"/>
        <v/>
      </c>
      <c r="AC656" t="str">
        <f t="shared" si="538"/>
        <v/>
      </c>
      <c r="AD656" t="str">
        <f t="shared" si="539"/>
        <v/>
      </c>
      <c r="AE656" t="str">
        <f t="shared" si="540"/>
        <v/>
      </c>
      <c r="AF656" t="str">
        <f t="shared" si="541"/>
        <v/>
      </c>
      <c r="AG656" t="str">
        <f t="shared" si="542"/>
        <v/>
      </c>
      <c r="AH656" t="str">
        <f t="shared" si="543"/>
        <v/>
      </c>
      <c r="AI656" t="str">
        <f t="shared" si="544"/>
        <v/>
      </c>
      <c r="AJ656" t="str">
        <f t="shared" si="545"/>
        <v/>
      </c>
      <c r="AK656" t="str">
        <f t="shared" si="546"/>
        <v/>
      </c>
      <c r="AL656" t="str">
        <f t="shared" si="547"/>
        <v>3215</v>
      </c>
      <c r="AM656" t="str">
        <f t="shared" si="548"/>
        <v/>
      </c>
      <c r="AN656" t="str">
        <f t="shared" si="549"/>
        <v/>
      </c>
      <c r="AO656" t="str">
        <f t="shared" si="550"/>
        <v/>
      </c>
      <c r="AP656" t="str">
        <f t="shared" si="551"/>
        <v/>
      </c>
      <c r="AQ656" t="str">
        <f t="shared" si="552"/>
        <v/>
      </c>
      <c r="AR656" t="str">
        <f t="shared" si="553"/>
        <v/>
      </c>
      <c r="AS656" t="str">
        <f t="shared" si="554"/>
        <v/>
      </c>
      <c r="AT656" t="str">
        <f t="shared" si="555"/>
        <v/>
      </c>
      <c r="AU656" t="str">
        <f t="shared" si="556"/>
        <v/>
      </c>
      <c r="AV656" t="str">
        <f t="shared" si="557"/>
        <v/>
      </c>
      <c r="AW656" t="str">
        <f t="shared" si="558"/>
        <v/>
      </c>
      <c r="AX656" t="str">
        <f t="shared" si="559"/>
        <v>Irányítástechnika, mikrovezérlők (214, web)</v>
      </c>
      <c r="AY656" s="2">
        <v>321</v>
      </c>
      <c r="AZ656" s="2">
        <v>5</v>
      </c>
      <c r="BA656" s="18">
        <f>VLOOKUP(AY656,segéd!$F$9:$G$38,2,FALSE)</f>
        <v>46102</v>
      </c>
      <c r="BB656" s="2" t="str">
        <f>VLOOKUP(AZ656,segéd!$F$1:$G$7,2,FALSE)</f>
        <v>15.15-16.45</v>
      </c>
      <c r="BC656" t="s">
        <v>127</v>
      </c>
      <c r="BD656" t="s">
        <v>179</v>
      </c>
      <c r="BE656" t="s">
        <v>164</v>
      </c>
      <c r="BG656" s="2">
        <v>214</v>
      </c>
      <c r="BH656" s="2" t="s">
        <v>66</v>
      </c>
      <c r="BI656" s="30" t="s">
        <v>1949</v>
      </c>
      <c r="BJ656" s="2">
        <f t="shared" si="560"/>
        <v>46</v>
      </c>
      <c r="BK656" s="2" t="str">
        <f>IF(BF656="","",VLOOKUP(BC656,segéd!O:P,2,FALSE))</f>
        <v/>
      </c>
      <c r="BL656" s="2">
        <f>IF(BG656="","",VLOOKUP(BC656,segéd!T:U,2,FALSE))</f>
        <v>46</v>
      </c>
      <c r="BM656" s="2"/>
      <c r="BN656" s="2"/>
      <c r="BO656" s="2"/>
      <c r="BP656" s="2"/>
      <c r="BQ656" s="2"/>
      <c r="BR656" s="2"/>
      <c r="BS656" s="2"/>
      <c r="BT656" s="2"/>
      <c r="BU656" s="2"/>
      <c r="BZ656" s="2"/>
      <c r="CA656" s="2"/>
      <c r="CD656" s="2"/>
      <c r="CE656" s="2"/>
      <c r="CF656" s="19"/>
      <c r="CG656" s="2"/>
      <c r="CJ656" s="2"/>
      <c r="CP656" s="2"/>
      <c r="CQ656" s="2">
        <v>59</v>
      </c>
      <c r="CR656" s="2"/>
      <c r="CS656" s="2"/>
      <c r="CU656" s="2"/>
      <c r="CV656" s="2"/>
      <c r="DA656" s="19"/>
    </row>
    <row r="657" spans="1:106" x14ac:dyDescent="0.3">
      <c r="A657" t="str">
        <f t="shared" si="510"/>
        <v>2053215</v>
      </c>
      <c r="B657" t="str">
        <f t="shared" si="511"/>
        <v>Külker. és értékesítéstechnika (Bp.-ről web) 9</v>
      </c>
      <c r="C657" t="str">
        <f t="shared" si="512"/>
        <v>2163215</v>
      </c>
      <c r="D657" t="str">
        <f t="shared" si="513"/>
        <v>Külker. és értékesítéstechnika (Bp.-ről web) 16</v>
      </c>
      <c r="E657" t="str">
        <f t="shared" si="514"/>
        <v>Vigh László3215</v>
      </c>
      <c r="F657" s="24" t="str">
        <f t="shared" si="515"/>
        <v>Külker. és értékesítéstechnika (Bp. 205, Bp.-ről web)</v>
      </c>
      <c r="G657" t="str">
        <f t="shared" si="516"/>
        <v/>
      </c>
      <c r="H657" t="str">
        <f t="shared" si="517"/>
        <v/>
      </c>
      <c r="I657" t="str">
        <f t="shared" si="518"/>
        <v/>
      </c>
      <c r="J657" t="str">
        <f t="shared" si="519"/>
        <v/>
      </c>
      <c r="K657" t="str">
        <f t="shared" si="520"/>
        <v/>
      </c>
      <c r="L657" t="str">
        <f t="shared" si="521"/>
        <v/>
      </c>
      <c r="M657" t="str">
        <f t="shared" si="522"/>
        <v/>
      </c>
      <c r="N657" t="str">
        <f t="shared" si="523"/>
        <v/>
      </c>
      <c r="O657" t="str">
        <f t="shared" si="524"/>
        <v/>
      </c>
      <c r="P657" t="str">
        <f t="shared" si="525"/>
        <v/>
      </c>
      <c r="Q657" t="str">
        <f t="shared" si="526"/>
        <v/>
      </c>
      <c r="R657" t="str">
        <f t="shared" si="527"/>
        <v/>
      </c>
      <c r="S657" t="str">
        <f t="shared" si="528"/>
        <v/>
      </c>
      <c r="T657" t="str">
        <f t="shared" si="529"/>
        <v/>
      </c>
      <c r="U657" t="str">
        <f t="shared" si="530"/>
        <v/>
      </c>
      <c r="V657" t="str">
        <f t="shared" si="531"/>
        <v>3215</v>
      </c>
      <c r="W657" t="str">
        <f t="shared" si="532"/>
        <v>3215</v>
      </c>
      <c r="X657" t="str">
        <f t="shared" si="533"/>
        <v>3215</v>
      </c>
      <c r="Y657" t="str">
        <f t="shared" si="534"/>
        <v>Külker. és értékesítéstechnika (205, Bp.-ről web)</v>
      </c>
      <c r="Z657" t="str">
        <f t="shared" si="535"/>
        <v/>
      </c>
      <c r="AA657" t="str">
        <f t="shared" si="536"/>
        <v/>
      </c>
      <c r="AB657" t="str">
        <f t="shared" si="537"/>
        <v/>
      </c>
      <c r="AC657" t="str">
        <f t="shared" si="538"/>
        <v/>
      </c>
      <c r="AD657" t="str">
        <f t="shared" si="539"/>
        <v/>
      </c>
      <c r="AE657" t="str">
        <f t="shared" si="540"/>
        <v/>
      </c>
      <c r="AF657" t="str">
        <f t="shared" si="541"/>
        <v/>
      </c>
      <c r="AG657" t="str">
        <f t="shared" si="542"/>
        <v/>
      </c>
      <c r="AH657" t="str">
        <f t="shared" si="543"/>
        <v/>
      </c>
      <c r="AI657" t="str">
        <f t="shared" si="544"/>
        <v/>
      </c>
      <c r="AJ657" t="str">
        <f t="shared" si="545"/>
        <v/>
      </c>
      <c r="AK657" t="str">
        <f t="shared" si="546"/>
        <v/>
      </c>
      <c r="AL657" t="str">
        <f t="shared" si="547"/>
        <v/>
      </c>
      <c r="AM657" t="str">
        <f t="shared" si="548"/>
        <v/>
      </c>
      <c r="AN657" t="str">
        <f t="shared" si="549"/>
        <v/>
      </c>
      <c r="AO657" t="str">
        <f t="shared" si="550"/>
        <v>3215</v>
      </c>
      <c r="AP657" t="str">
        <f t="shared" si="551"/>
        <v>3215</v>
      </c>
      <c r="AQ657" t="str">
        <f t="shared" si="552"/>
        <v>3215</v>
      </c>
      <c r="AR657" t="str">
        <f t="shared" si="553"/>
        <v/>
      </c>
      <c r="AS657" t="str">
        <f t="shared" si="554"/>
        <v/>
      </c>
      <c r="AT657" t="str">
        <f t="shared" si="555"/>
        <v/>
      </c>
      <c r="AU657" t="str">
        <f t="shared" si="556"/>
        <v/>
      </c>
      <c r="AV657" t="str">
        <f t="shared" si="557"/>
        <v/>
      </c>
      <c r="AW657" t="str">
        <f t="shared" si="558"/>
        <v/>
      </c>
      <c r="AX657" t="str">
        <f t="shared" si="559"/>
        <v>Külker. és értékesítéstechnika (216, Bp.-ről web)</v>
      </c>
      <c r="AY657" s="2">
        <v>321</v>
      </c>
      <c r="AZ657" s="2">
        <v>5</v>
      </c>
      <c r="BA657" s="18">
        <f>VLOOKUP(AY657,segéd!$F$9:$G$38,2,FALSE)</f>
        <v>46102</v>
      </c>
      <c r="BB657" s="2" t="str">
        <f>VLOOKUP(AZ657,segéd!$F$1:$G$7,2,FALSE)</f>
        <v>15.15-16.45</v>
      </c>
      <c r="BC657" t="s">
        <v>170</v>
      </c>
      <c r="BD657" t="s">
        <v>35</v>
      </c>
      <c r="BE657" t="s">
        <v>167</v>
      </c>
      <c r="BF657" s="19">
        <v>205</v>
      </c>
      <c r="BG657" s="2">
        <v>216</v>
      </c>
      <c r="BH657" s="19" t="s">
        <v>75</v>
      </c>
      <c r="BI657" s="30" t="s">
        <v>1950</v>
      </c>
      <c r="BJ657" s="2">
        <f t="shared" si="560"/>
        <v>25</v>
      </c>
      <c r="BK657" s="2">
        <f>IF(BF657="","",VLOOKUP(BC657,segéd!O:P,2,FALSE))</f>
        <v>9</v>
      </c>
      <c r="BL657" s="2">
        <f>IF(BG657="","",VLOOKUP(BC657,segéd!T:U,2,FALSE))</f>
        <v>16</v>
      </c>
      <c r="BP657" s="2"/>
      <c r="BQ657" s="2"/>
      <c r="BR657" s="2"/>
      <c r="BV657" s="2"/>
      <c r="BW657" s="2"/>
      <c r="BX657" s="2"/>
      <c r="BY657" s="2"/>
      <c r="BZ657" s="2"/>
      <c r="CA657" s="2"/>
      <c r="CB657" s="2">
        <v>5</v>
      </c>
      <c r="CC657" s="2">
        <v>8</v>
      </c>
      <c r="CD657" s="2">
        <v>3</v>
      </c>
      <c r="CH657" s="2"/>
      <c r="CI657" s="2"/>
      <c r="CM657" s="2"/>
      <c r="CN657" s="2"/>
      <c r="CO657" s="2"/>
      <c r="CP657" s="2"/>
      <c r="CR657" s="2"/>
      <c r="CS657" s="2"/>
      <c r="CT657" s="2">
        <v>6</v>
      </c>
      <c r="CU657" s="2">
        <v>6</v>
      </c>
      <c r="CV657" s="2">
        <v>7</v>
      </c>
      <c r="CY657" s="2"/>
    </row>
    <row r="658" spans="1:106" x14ac:dyDescent="0.3">
      <c r="A658" t="str">
        <f t="shared" si="510"/>
        <v>2073215</v>
      </c>
      <c r="B658" t="str">
        <f t="shared" si="511"/>
        <v>Kvantitatív módszerek, ökonometria (gépterem, Bp.-ről web) 13</v>
      </c>
      <c r="C658" t="str">
        <f t="shared" si="512"/>
        <v>otthon3215</v>
      </c>
      <c r="D658" t="str">
        <f t="shared" si="513"/>
        <v>Kvantitatív módszerek, ökonometria (gépterem, Bp.-ről web) 6</v>
      </c>
      <c r="E658" t="str">
        <f t="shared" si="514"/>
        <v>Tóth Zsuzsanna3215</v>
      </c>
      <c r="F658" s="24" t="str">
        <f t="shared" si="515"/>
        <v>Kvantitatív módszerek, ökonometria (Bp. 207, gépterem, Bp.-ről web)</v>
      </c>
      <c r="G658" t="str">
        <f t="shared" si="516"/>
        <v/>
      </c>
      <c r="H658" t="str">
        <f t="shared" si="517"/>
        <v/>
      </c>
      <c r="I658" t="str">
        <f t="shared" si="518"/>
        <v/>
      </c>
      <c r="J658" t="str">
        <f t="shared" si="519"/>
        <v/>
      </c>
      <c r="K658" t="str">
        <f t="shared" si="520"/>
        <v>3215</v>
      </c>
      <c r="L658" t="str">
        <f t="shared" si="521"/>
        <v/>
      </c>
      <c r="M658" t="str">
        <f t="shared" si="522"/>
        <v/>
      </c>
      <c r="N658" t="str">
        <f t="shared" si="523"/>
        <v/>
      </c>
      <c r="O658" t="str">
        <f t="shared" si="524"/>
        <v/>
      </c>
      <c r="P658" t="str">
        <f t="shared" si="525"/>
        <v/>
      </c>
      <c r="Q658" t="str">
        <f t="shared" si="526"/>
        <v/>
      </c>
      <c r="R658" t="str">
        <f t="shared" si="527"/>
        <v/>
      </c>
      <c r="S658" t="str">
        <f t="shared" si="528"/>
        <v/>
      </c>
      <c r="T658" t="str">
        <f t="shared" si="529"/>
        <v/>
      </c>
      <c r="U658" t="str">
        <f t="shared" si="530"/>
        <v/>
      </c>
      <c r="V658" t="str">
        <f t="shared" si="531"/>
        <v/>
      </c>
      <c r="W658" t="str">
        <f t="shared" si="532"/>
        <v/>
      </c>
      <c r="X658" t="str">
        <f t="shared" si="533"/>
        <v/>
      </c>
      <c r="Y658" t="str">
        <f t="shared" si="534"/>
        <v>Kvantitatív módszerek, ökonometria (207, gépterem, Bp.-ről web)</v>
      </c>
      <c r="Z658" t="str">
        <f t="shared" si="535"/>
        <v/>
      </c>
      <c r="AA658" t="str">
        <f t="shared" si="536"/>
        <v/>
      </c>
      <c r="AB658" t="str">
        <f t="shared" si="537"/>
        <v/>
      </c>
      <c r="AC658" t="str">
        <f t="shared" si="538"/>
        <v/>
      </c>
      <c r="AD658" t="str">
        <f t="shared" si="539"/>
        <v>3215</v>
      </c>
      <c r="AE658" t="str">
        <f t="shared" si="540"/>
        <v/>
      </c>
      <c r="AF658" t="str">
        <f t="shared" si="541"/>
        <v/>
      </c>
      <c r="AG658" t="str">
        <f t="shared" si="542"/>
        <v/>
      </c>
      <c r="AH658" t="str">
        <f t="shared" si="543"/>
        <v/>
      </c>
      <c r="AI658" t="str">
        <f t="shared" si="544"/>
        <v/>
      </c>
      <c r="AJ658" t="str">
        <f t="shared" si="545"/>
        <v/>
      </c>
      <c r="AK658" t="str">
        <f t="shared" si="546"/>
        <v/>
      </c>
      <c r="AL658" t="str">
        <f t="shared" si="547"/>
        <v/>
      </c>
      <c r="AM658" t="str">
        <f t="shared" si="548"/>
        <v/>
      </c>
      <c r="AN658" t="str">
        <f t="shared" si="549"/>
        <v/>
      </c>
      <c r="AO658" t="str">
        <f t="shared" si="550"/>
        <v/>
      </c>
      <c r="AP658" t="str">
        <f t="shared" si="551"/>
        <v/>
      </c>
      <c r="AQ658" t="str">
        <f t="shared" si="552"/>
        <v/>
      </c>
      <c r="AR658" t="str">
        <f t="shared" si="553"/>
        <v/>
      </c>
      <c r="AS658" t="str">
        <f t="shared" si="554"/>
        <v/>
      </c>
      <c r="AT658" t="str">
        <f t="shared" si="555"/>
        <v/>
      </c>
      <c r="AU658" t="str">
        <f t="shared" si="556"/>
        <v/>
      </c>
      <c r="AV658" t="str">
        <f t="shared" si="557"/>
        <v/>
      </c>
      <c r="AW658" t="str">
        <f t="shared" si="558"/>
        <v/>
      </c>
      <c r="AX658" t="str">
        <f t="shared" si="559"/>
        <v>Kvantitatív módszerek, ökonometria (otthon, gépterem, Bp.-ről web)</v>
      </c>
      <c r="AY658" s="2">
        <v>321</v>
      </c>
      <c r="AZ658" s="2">
        <v>5</v>
      </c>
      <c r="BA658" s="18">
        <f>VLOOKUP(AY658,segéd!$F$9:$G$38,2,FALSE)</f>
        <v>46102</v>
      </c>
      <c r="BB658" s="2" t="str">
        <f>VLOOKUP(AZ658,segéd!$F$1:$G$7,2,FALSE)</f>
        <v>15.15-16.45</v>
      </c>
      <c r="BC658" t="s">
        <v>260</v>
      </c>
      <c r="BD658" t="s">
        <v>423</v>
      </c>
      <c r="BE658" t="s">
        <v>188</v>
      </c>
      <c r="BF658" s="19">
        <v>207</v>
      </c>
      <c r="BG658" s="2" t="s">
        <v>484</v>
      </c>
      <c r="BH658" s="19" t="s">
        <v>317</v>
      </c>
      <c r="BI658" s="30" t="s">
        <v>2002</v>
      </c>
      <c r="BJ658" s="2">
        <f t="shared" si="560"/>
        <v>19</v>
      </c>
      <c r="BK658" s="2">
        <f>IF(BF658="","",VLOOKUP(BC658,segéd!O:P,2,FALSE))</f>
        <v>13</v>
      </c>
      <c r="BL658" s="2">
        <f>IF(BG658="","",VLOOKUP(BC658,segéd!T:U,2,FALSE))</f>
        <v>6</v>
      </c>
      <c r="BP658" s="2"/>
      <c r="BQ658" s="2">
        <v>14</v>
      </c>
      <c r="BR658" s="2"/>
      <c r="BV658" s="2"/>
      <c r="BW658" s="2"/>
      <c r="BX658" s="2"/>
      <c r="BY658" s="2"/>
      <c r="CB658" s="2"/>
      <c r="CC658" s="2"/>
      <c r="CH658" s="2"/>
      <c r="CI658" s="2">
        <v>6</v>
      </c>
      <c r="CM658" s="2"/>
      <c r="CN658" s="2"/>
      <c r="CO658" s="2"/>
      <c r="CP658" s="2"/>
      <c r="CT658" s="2"/>
      <c r="CU658" s="2"/>
      <c r="CY658" s="2"/>
    </row>
    <row r="659" spans="1:106" x14ac:dyDescent="0.3">
      <c r="A659" t="str">
        <f t="shared" si="510"/>
        <v>2173215</v>
      </c>
      <c r="B659" t="str">
        <f t="shared" si="511"/>
        <v>Marketing (web) 7</v>
      </c>
      <c r="C659" t="str">
        <f t="shared" si="512"/>
        <v>3215</v>
      </c>
      <c r="D659" t="str">
        <f t="shared" si="513"/>
        <v xml:space="preserve">Marketing (web) </v>
      </c>
      <c r="E659" t="str">
        <f t="shared" si="514"/>
        <v>Rózsa Zoltán3215</v>
      </c>
      <c r="F659" s="24" t="str">
        <f t="shared" si="515"/>
        <v>Marketing (Bp. 217, web)</v>
      </c>
      <c r="G659" t="str">
        <f t="shared" si="516"/>
        <v/>
      </c>
      <c r="H659" t="str">
        <f t="shared" si="517"/>
        <v/>
      </c>
      <c r="I659" t="str">
        <f t="shared" si="518"/>
        <v/>
      </c>
      <c r="J659" t="str">
        <f t="shared" si="519"/>
        <v/>
      </c>
      <c r="K659" t="str">
        <f t="shared" si="520"/>
        <v/>
      </c>
      <c r="L659" t="str">
        <f t="shared" si="521"/>
        <v/>
      </c>
      <c r="M659" t="str">
        <f t="shared" si="522"/>
        <v/>
      </c>
      <c r="N659" t="str">
        <f t="shared" si="523"/>
        <v/>
      </c>
      <c r="O659" t="str">
        <f t="shared" si="524"/>
        <v/>
      </c>
      <c r="P659" t="str">
        <f t="shared" si="525"/>
        <v/>
      </c>
      <c r="Q659" t="str">
        <f t="shared" si="526"/>
        <v/>
      </c>
      <c r="R659" t="str">
        <f t="shared" si="527"/>
        <v/>
      </c>
      <c r="S659" t="str">
        <f t="shared" si="528"/>
        <v>3215</v>
      </c>
      <c r="T659" t="str">
        <f t="shared" si="529"/>
        <v/>
      </c>
      <c r="U659" t="str">
        <f t="shared" si="530"/>
        <v/>
      </c>
      <c r="V659" t="str">
        <f t="shared" si="531"/>
        <v/>
      </c>
      <c r="W659" t="str">
        <f t="shared" si="532"/>
        <v/>
      </c>
      <c r="X659" t="str">
        <f t="shared" si="533"/>
        <v/>
      </c>
      <c r="Y659" t="str">
        <f t="shared" si="534"/>
        <v>Marketing (217, web)</v>
      </c>
      <c r="Z659" t="str">
        <f t="shared" si="535"/>
        <v/>
      </c>
      <c r="AA659" t="str">
        <f t="shared" si="536"/>
        <v/>
      </c>
      <c r="AB659" t="str">
        <f t="shared" si="537"/>
        <v/>
      </c>
      <c r="AC659" t="str">
        <f t="shared" si="538"/>
        <v/>
      </c>
      <c r="AD659" t="str">
        <f t="shared" si="539"/>
        <v/>
      </c>
      <c r="AE659" t="str">
        <f t="shared" si="540"/>
        <v/>
      </c>
      <c r="AF659" t="str">
        <f t="shared" si="541"/>
        <v/>
      </c>
      <c r="AG659" t="str">
        <f t="shared" si="542"/>
        <v/>
      </c>
      <c r="AH659" t="str">
        <f t="shared" si="543"/>
        <v/>
      </c>
      <c r="AI659" t="str">
        <f t="shared" si="544"/>
        <v/>
      </c>
      <c r="AJ659" t="str">
        <f t="shared" si="545"/>
        <v/>
      </c>
      <c r="AK659" t="str">
        <f t="shared" si="546"/>
        <v/>
      </c>
      <c r="AL659" t="str">
        <f t="shared" si="547"/>
        <v/>
      </c>
      <c r="AM659" t="str">
        <f t="shared" si="548"/>
        <v/>
      </c>
      <c r="AN659" t="str">
        <f t="shared" si="549"/>
        <v/>
      </c>
      <c r="AO659" t="str">
        <f t="shared" si="550"/>
        <v/>
      </c>
      <c r="AP659" t="str">
        <f t="shared" si="551"/>
        <v/>
      </c>
      <c r="AQ659" t="str">
        <f t="shared" si="552"/>
        <v/>
      </c>
      <c r="AR659" t="str">
        <f t="shared" si="553"/>
        <v/>
      </c>
      <c r="AS659" t="str">
        <f t="shared" si="554"/>
        <v/>
      </c>
      <c r="AT659" t="str">
        <f t="shared" si="555"/>
        <v/>
      </c>
      <c r="AU659" t="str">
        <f t="shared" si="556"/>
        <v/>
      </c>
      <c r="AV659" t="str">
        <f t="shared" si="557"/>
        <v/>
      </c>
      <c r="AW659" t="str">
        <f t="shared" si="558"/>
        <v/>
      </c>
      <c r="AX659" t="str">
        <f t="shared" si="559"/>
        <v>Marketing (, web)</v>
      </c>
      <c r="AY659" s="2">
        <v>321</v>
      </c>
      <c r="AZ659" s="2">
        <v>5</v>
      </c>
      <c r="BA659" s="18">
        <f>VLOOKUP(AY659,segéd!$F$9:$G$38,2,FALSE)</f>
        <v>46102</v>
      </c>
      <c r="BB659" s="2" t="str">
        <f>VLOOKUP(AZ659,segéd!$F$1:$G$7,2,FALSE)</f>
        <v>15.15-16.45</v>
      </c>
      <c r="BC659" t="s">
        <v>501</v>
      </c>
      <c r="BD659" t="s">
        <v>431</v>
      </c>
      <c r="BE659" t="s">
        <v>165</v>
      </c>
      <c r="BF659" s="19">
        <v>217</v>
      </c>
      <c r="BH659" s="2" t="s">
        <v>66</v>
      </c>
      <c r="BI659" s="30" t="s">
        <v>1997</v>
      </c>
      <c r="BJ659" s="2">
        <f t="shared" si="560"/>
        <v>7</v>
      </c>
      <c r="BK659" s="2">
        <f>IF(BF659="","",VLOOKUP(BC659,segéd!O:P,2,FALSE))</f>
        <v>7</v>
      </c>
      <c r="BL659" s="2" t="str">
        <f>IF(BG659="","",VLOOKUP(BC659,segéd!T:U,2,FALSE))</f>
        <v/>
      </c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>
        <v>6</v>
      </c>
      <c r="BZ659" s="2"/>
      <c r="CA659" s="2"/>
      <c r="CB659" s="2"/>
      <c r="CC659" s="2"/>
      <c r="CD659" s="2"/>
      <c r="CE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Y659" s="2"/>
    </row>
    <row r="660" spans="1:106" x14ac:dyDescent="0.3">
      <c r="A660" t="str">
        <f t="shared" ref="A660:A723" si="561">CONCATENATE(BF660,AY660,AZ660)</f>
        <v>2103215</v>
      </c>
      <c r="B660" t="str">
        <f t="shared" ref="B660:B723" si="562">CONCATENATE(BC660,IF(BH660="","",CONCATENATE(" (",BH660,")"))," ",BK660)</f>
        <v>Marketingkutatás, k. és piacel. (web) 7</v>
      </c>
      <c r="C660" t="str">
        <f t="shared" si="512"/>
        <v>3215</v>
      </c>
      <c r="D660" t="str">
        <f t="shared" si="513"/>
        <v xml:space="preserve">Marketingkutatás, k. és piacel. (web) </v>
      </c>
      <c r="E660" t="str">
        <f t="shared" si="514"/>
        <v>Duga Zsófia3215</v>
      </c>
      <c r="F660" s="24" t="str">
        <f t="shared" si="515"/>
        <v>Marketingkutatás, k. és piacel. (Bp. 210, web)</v>
      </c>
      <c r="G660" t="str">
        <f t="shared" si="516"/>
        <v/>
      </c>
      <c r="H660" t="str">
        <f t="shared" si="517"/>
        <v/>
      </c>
      <c r="I660" t="str">
        <f t="shared" si="518"/>
        <v/>
      </c>
      <c r="J660" t="str">
        <f t="shared" si="519"/>
        <v>3215</v>
      </c>
      <c r="K660" t="str">
        <f t="shared" si="520"/>
        <v/>
      </c>
      <c r="L660" t="str">
        <f t="shared" si="521"/>
        <v/>
      </c>
      <c r="M660" t="str">
        <f t="shared" si="522"/>
        <v/>
      </c>
      <c r="N660" t="str">
        <f t="shared" si="523"/>
        <v/>
      </c>
      <c r="O660" t="str">
        <f t="shared" si="524"/>
        <v/>
      </c>
      <c r="P660" t="str">
        <f t="shared" si="525"/>
        <v/>
      </c>
      <c r="Q660" t="str">
        <f t="shared" si="526"/>
        <v/>
      </c>
      <c r="R660" t="str">
        <f t="shared" si="527"/>
        <v/>
      </c>
      <c r="S660" t="str">
        <f t="shared" si="528"/>
        <v/>
      </c>
      <c r="T660" t="str">
        <f t="shared" si="529"/>
        <v/>
      </c>
      <c r="U660" t="str">
        <f t="shared" si="530"/>
        <v/>
      </c>
      <c r="V660" t="str">
        <f t="shared" si="531"/>
        <v/>
      </c>
      <c r="W660" t="str">
        <f t="shared" si="532"/>
        <v/>
      </c>
      <c r="X660" t="str">
        <f t="shared" si="533"/>
        <v/>
      </c>
      <c r="Y660" t="str">
        <f t="shared" si="534"/>
        <v>Marketingkutatás, k. és piacel. (210, web)</v>
      </c>
      <c r="Z660" t="str">
        <f t="shared" si="535"/>
        <v/>
      </c>
      <c r="AA660" t="str">
        <f t="shared" si="536"/>
        <v/>
      </c>
      <c r="AB660" t="str">
        <f t="shared" si="537"/>
        <v/>
      </c>
      <c r="AC660" t="str">
        <f t="shared" si="538"/>
        <v/>
      </c>
      <c r="AD660" t="str">
        <f t="shared" si="539"/>
        <v/>
      </c>
      <c r="AE660" t="str">
        <f t="shared" si="540"/>
        <v/>
      </c>
      <c r="AF660" t="str">
        <f t="shared" si="541"/>
        <v/>
      </c>
      <c r="AG660" t="str">
        <f t="shared" si="542"/>
        <v/>
      </c>
      <c r="AH660" t="str">
        <f t="shared" si="543"/>
        <v/>
      </c>
      <c r="AI660" t="str">
        <f t="shared" si="544"/>
        <v/>
      </c>
      <c r="AJ660" t="str">
        <f t="shared" si="545"/>
        <v/>
      </c>
      <c r="AK660" t="str">
        <f t="shared" si="546"/>
        <v/>
      </c>
      <c r="AL660" t="str">
        <f t="shared" si="547"/>
        <v/>
      </c>
      <c r="AM660" t="str">
        <f t="shared" si="548"/>
        <v/>
      </c>
      <c r="AN660" t="str">
        <f t="shared" si="549"/>
        <v/>
      </c>
      <c r="AO660" t="str">
        <f t="shared" si="550"/>
        <v/>
      </c>
      <c r="AP660" t="str">
        <f t="shared" si="551"/>
        <v/>
      </c>
      <c r="AQ660" t="str">
        <f t="shared" si="552"/>
        <v/>
      </c>
      <c r="AR660" t="str">
        <f t="shared" si="553"/>
        <v/>
      </c>
      <c r="AS660" t="str">
        <f t="shared" si="554"/>
        <v/>
      </c>
      <c r="AT660" t="str">
        <f t="shared" si="555"/>
        <v/>
      </c>
      <c r="AU660" t="str">
        <f t="shared" si="556"/>
        <v/>
      </c>
      <c r="AV660" t="str">
        <f t="shared" si="557"/>
        <v/>
      </c>
      <c r="AW660" t="str">
        <f t="shared" si="558"/>
        <v/>
      </c>
      <c r="AX660" t="str">
        <f t="shared" si="559"/>
        <v>Marketingkutatás, k. és piacel. (, web)</v>
      </c>
      <c r="AY660" s="2">
        <v>321</v>
      </c>
      <c r="AZ660" s="2">
        <v>5</v>
      </c>
      <c r="BA660" s="18">
        <f>VLOOKUP(AY660,segéd!$F$9:$G$38,2,FALSE)</f>
        <v>46102</v>
      </c>
      <c r="BB660" s="2" t="str">
        <f>VLOOKUP(AZ660,segéd!$F$1:$G$7,2,FALSE)</f>
        <v>15.15-16.45</v>
      </c>
      <c r="BC660" t="s">
        <v>115</v>
      </c>
      <c r="BD660" t="s">
        <v>103</v>
      </c>
      <c r="BE660" t="s">
        <v>175</v>
      </c>
      <c r="BF660" s="19">
        <v>210</v>
      </c>
      <c r="BH660" s="2" t="s">
        <v>66</v>
      </c>
      <c r="BI660" s="30" t="s">
        <v>1964</v>
      </c>
      <c r="BJ660" s="2">
        <f t="shared" si="560"/>
        <v>7</v>
      </c>
      <c r="BK660" s="2">
        <f>IF(BF660="","",VLOOKUP(BC660,segéd!O:P,2,FALSE))</f>
        <v>7</v>
      </c>
      <c r="BL660" s="2" t="str">
        <f>IF(BG660="","",VLOOKUP(BC660,segéd!T:U,2,FALSE))</f>
        <v/>
      </c>
      <c r="BP660" s="19">
        <v>8</v>
      </c>
      <c r="BY660" s="2"/>
      <c r="CH660" s="2"/>
      <c r="CP660" s="2"/>
    </row>
    <row r="661" spans="1:106" x14ac:dyDescent="0.3">
      <c r="A661" t="str">
        <f t="shared" si="561"/>
        <v>3215</v>
      </c>
      <c r="B661" t="str">
        <f t="shared" si="562"/>
        <v xml:space="preserve">Mechatronika alapjai (gépterem, web) </v>
      </c>
      <c r="C661" t="str">
        <f t="shared" si="512"/>
        <v>6043215</v>
      </c>
      <c r="D661" t="str">
        <f t="shared" si="513"/>
        <v>Mechatronika alapjai (gépterem, web) 46</v>
      </c>
      <c r="E661" t="str">
        <f t="shared" si="514"/>
        <v>Molnár László3215</v>
      </c>
      <c r="F661" s="24" t="str">
        <f t="shared" si="515"/>
        <v>Mechatronika alapjai (Tb. 604, gépterem, web)</v>
      </c>
      <c r="G661" t="str">
        <f t="shared" si="516"/>
        <v/>
      </c>
      <c r="H661" t="str">
        <f t="shared" si="517"/>
        <v/>
      </c>
      <c r="I661" t="str">
        <f t="shared" si="518"/>
        <v/>
      </c>
      <c r="J661" t="str">
        <f t="shared" si="519"/>
        <v/>
      </c>
      <c r="K661" t="str">
        <f t="shared" si="520"/>
        <v/>
      </c>
      <c r="L661" t="str">
        <f t="shared" si="521"/>
        <v/>
      </c>
      <c r="M661" t="str">
        <f t="shared" si="522"/>
        <v/>
      </c>
      <c r="N661" t="str">
        <f t="shared" si="523"/>
        <v/>
      </c>
      <c r="O661" t="str">
        <f t="shared" si="524"/>
        <v/>
      </c>
      <c r="P661" t="str">
        <f t="shared" si="525"/>
        <v/>
      </c>
      <c r="Q661" t="str">
        <f t="shared" si="526"/>
        <v/>
      </c>
      <c r="R661" t="str">
        <f t="shared" si="527"/>
        <v/>
      </c>
      <c r="S661" t="str">
        <f t="shared" si="528"/>
        <v/>
      </c>
      <c r="T661" t="str">
        <f t="shared" si="529"/>
        <v/>
      </c>
      <c r="U661" t="str">
        <f t="shared" si="530"/>
        <v/>
      </c>
      <c r="V661" t="str">
        <f t="shared" si="531"/>
        <v/>
      </c>
      <c r="W661" t="str">
        <f t="shared" si="532"/>
        <v/>
      </c>
      <c r="X661" t="str">
        <f t="shared" si="533"/>
        <v/>
      </c>
      <c r="Y661" t="str">
        <f t="shared" si="534"/>
        <v>Mechatronika alapjai (, gépterem, web)</v>
      </c>
      <c r="Z661" t="str">
        <f t="shared" si="535"/>
        <v/>
      </c>
      <c r="AA661" t="str">
        <f t="shared" si="536"/>
        <v/>
      </c>
      <c r="AB661" t="str">
        <f t="shared" si="537"/>
        <v/>
      </c>
      <c r="AC661" t="str">
        <f t="shared" si="538"/>
        <v>3215</v>
      </c>
      <c r="AD661" t="str">
        <f t="shared" si="539"/>
        <v/>
      </c>
      <c r="AE661" t="str">
        <f t="shared" si="540"/>
        <v/>
      </c>
      <c r="AF661" t="str">
        <f t="shared" si="541"/>
        <v/>
      </c>
      <c r="AG661" t="str">
        <f t="shared" si="542"/>
        <v/>
      </c>
      <c r="AH661" t="str">
        <f t="shared" si="543"/>
        <v/>
      </c>
      <c r="AI661" t="str">
        <f t="shared" si="544"/>
        <v/>
      </c>
      <c r="AJ661" t="str">
        <f t="shared" si="545"/>
        <v/>
      </c>
      <c r="AK661" t="str">
        <f t="shared" si="546"/>
        <v/>
      </c>
      <c r="AL661" t="str">
        <f t="shared" si="547"/>
        <v/>
      </c>
      <c r="AM661" t="str">
        <f t="shared" si="548"/>
        <v/>
      </c>
      <c r="AN661" t="str">
        <f t="shared" si="549"/>
        <v/>
      </c>
      <c r="AO661" t="str">
        <f t="shared" si="550"/>
        <v/>
      </c>
      <c r="AP661" t="str">
        <f t="shared" si="551"/>
        <v/>
      </c>
      <c r="AQ661" t="str">
        <f t="shared" si="552"/>
        <v/>
      </c>
      <c r="AR661" t="str">
        <f t="shared" si="553"/>
        <v/>
      </c>
      <c r="AS661" t="str">
        <f t="shared" si="554"/>
        <v/>
      </c>
      <c r="AT661" t="str">
        <f t="shared" si="555"/>
        <v/>
      </c>
      <c r="AU661" t="str">
        <f t="shared" si="556"/>
        <v/>
      </c>
      <c r="AV661" t="str">
        <f t="shared" si="557"/>
        <v/>
      </c>
      <c r="AW661" t="str">
        <f t="shared" si="558"/>
        <v/>
      </c>
      <c r="AX661" t="str">
        <f t="shared" si="559"/>
        <v>Mechatronika alapjai (604, gépterem, web)</v>
      </c>
      <c r="AY661" s="2">
        <v>321</v>
      </c>
      <c r="AZ661" s="2">
        <v>5</v>
      </c>
      <c r="BA661" s="18">
        <f>VLOOKUP(AY661,segéd!$F$9:$G$38,2,FALSE)</f>
        <v>46102</v>
      </c>
      <c r="BB661" s="2" t="str">
        <f>VLOOKUP(AZ661,segéd!$F$1:$G$7,2,FALSE)</f>
        <v>15.15-16.45</v>
      </c>
      <c r="BC661" t="s">
        <v>79</v>
      </c>
      <c r="BD661" t="s">
        <v>42</v>
      </c>
      <c r="BE661" t="s">
        <v>164</v>
      </c>
      <c r="BG661" s="2">
        <v>604</v>
      </c>
      <c r="BH661" s="2" t="s">
        <v>220</v>
      </c>
      <c r="BI661" s="30" t="s">
        <v>1921</v>
      </c>
      <c r="BJ661" s="2">
        <f t="shared" si="560"/>
        <v>46</v>
      </c>
      <c r="BK661" s="2" t="str">
        <f>IF(BF661="","",VLOOKUP(BC661,segéd!O:P,2,FALSE))</f>
        <v/>
      </c>
      <c r="BL661" s="2">
        <f>IF(BG661="","",VLOOKUP(BC661,segéd!T:U,2,FALSE))</f>
        <v>46</v>
      </c>
      <c r="BM661" s="2"/>
      <c r="BN661" s="2"/>
      <c r="BO661" s="2"/>
      <c r="BP661" s="2"/>
      <c r="BQ661" s="2"/>
      <c r="BR661" s="2"/>
      <c r="BS661" s="2"/>
      <c r="BT661" s="2"/>
      <c r="BU661" s="2"/>
      <c r="BZ661" s="2"/>
      <c r="CA661" s="2"/>
      <c r="CD661" s="2"/>
      <c r="CE661" s="2"/>
      <c r="CF661" s="19"/>
      <c r="CG661" s="2"/>
      <c r="CH661" s="2">
        <v>57</v>
      </c>
      <c r="CI661" s="2"/>
      <c r="CJ661" s="2"/>
      <c r="CP661" s="2"/>
      <c r="CQ661" s="2"/>
      <c r="CR661" s="2"/>
      <c r="CS661" s="2"/>
      <c r="CU661" s="2"/>
      <c r="CV661" s="2"/>
      <c r="DA661" s="19"/>
    </row>
    <row r="662" spans="1:106" x14ac:dyDescent="0.3">
      <c r="A662" t="str">
        <f t="shared" si="561"/>
        <v>3215</v>
      </c>
      <c r="B662" t="str">
        <f t="shared" si="562"/>
        <v xml:space="preserve">Munka-, körny. és egészségvéd. (web) </v>
      </c>
      <c r="C662" t="str">
        <f t="shared" si="512"/>
        <v>2153215</v>
      </c>
      <c r="D662" t="str">
        <f t="shared" si="513"/>
        <v>Munka-, körny. és egészségvéd. (web) 84</v>
      </c>
      <c r="E662" t="str">
        <f t="shared" si="514"/>
        <v>Zalahegyi Zoltán3215</v>
      </c>
      <c r="F662" s="24" t="str">
        <f t="shared" si="515"/>
        <v>Munka-, körny. és egészségvéd. (Tb. 215, web)</v>
      </c>
      <c r="G662" t="str">
        <f t="shared" si="516"/>
        <v/>
      </c>
      <c r="H662" t="str">
        <f t="shared" si="517"/>
        <v/>
      </c>
      <c r="I662" t="str">
        <f t="shared" si="518"/>
        <v/>
      </c>
      <c r="J662" t="str">
        <f t="shared" si="519"/>
        <v/>
      </c>
      <c r="K662" t="str">
        <f t="shared" si="520"/>
        <v/>
      </c>
      <c r="L662" t="str">
        <f t="shared" si="521"/>
        <v/>
      </c>
      <c r="M662" t="str">
        <f t="shared" si="522"/>
        <v/>
      </c>
      <c r="N662" t="str">
        <f t="shared" si="523"/>
        <v/>
      </c>
      <c r="O662" t="str">
        <f t="shared" si="524"/>
        <v/>
      </c>
      <c r="P662" t="str">
        <f t="shared" si="525"/>
        <v/>
      </c>
      <c r="Q662" t="str">
        <f t="shared" si="526"/>
        <v/>
      </c>
      <c r="R662" t="str">
        <f t="shared" si="527"/>
        <v/>
      </c>
      <c r="S662" t="str">
        <f t="shared" si="528"/>
        <v/>
      </c>
      <c r="T662" t="str">
        <f t="shared" si="529"/>
        <v/>
      </c>
      <c r="U662" t="str">
        <f t="shared" si="530"/>
        <v/>
      </c>
      <c r="V662" t="str">
        <f t="shared" si="531"/>
        <v/>
      </c>
      <c r="W662" t="str">
        <f t="shared" si="532"/>
        <v/>
      </c>
      <c r="X662" t="str">
        <f t="shared" si="533"/>
        <v/>
      </c>
      <c r="Y662" t="str">
        <f t="shared" si="534"/>
        <v>Munka-, körny. és egészségvéd. (, web)</v>
      </c>
      <c r="Z662" t="str">
        <f t="shared" si="535"/>
        <v/>
      </c>
      <c r="AA662" t="str">
        <f t="shared" si="536"/>
        <v>3215</v>
      </c>
      <c r="AB662" t="str">
        <f t="shared" si="537"/>
        <v/>
      </c>
      <c r="AC662" t="str">
        <f t="shared" si="538"/>
        <v/>
      </c>
      <c r="AD662" t="str">
        <f t="shared" si="539"/>
        <v/>
      </c>
      <c r="AE662" t="str">
        <f t="shared" si="540"/>
        <v/>
      </c>
      <c r="AF662" t="str">
        <f t="shared" si="541"/>
        <v/>
      </c>
      <c r="AG662" t="str">
        <f t="shared" si="542"/>
        <v/>
      </c>
      <c r="AH662" t="str">
        <f t="shared" si="543"/>
        <v/>
      </c>
      <c r="AI662" t="str">
        <f t="shared" si="544"/>
        <v/>
      </c>
      <c r="AJ662" t="str">
        <f t="shared" si="545"/>
        <v/>
      </c>
      <c r="AK662" t="str">
        <f t="shared" si="546"/>
        <v/>
      </c>
      <c r="AL662" t="str">
        <f t="shared" si="547"/>
        <v/>
      </c>
      <c r="AM662" t="str">
        <f t="shared" si="548"/>
        <v/>
      </c>
      <c r="AN662" t="str">
        <f t="shared" si="549"/>
        <v/>
      </c>
      <c r="AO662" t="str">
        <f t="shared" si="550"/>
        <v/>
      </c>
      <c r="AP662" t="str">
        <f t="shared" si="551"/>
        <v/>
      </c>
      <c r="AQ662" t="str">
        <f t="shared" si="552"/>
        <v/>
      </c>
      <c r="AR662" t="str">
        <f t="shared" si="553"/>
        <v>3215</v>
      </c>
      <c r="AS662" t="str">
        <f t="shared" si="554"/>
        <v>3215</v>
      </c>
      <c r="AT662" t="str">
        <f t="shared" si="555"/>
        <v>3215</v>
      </c>
      <c r="AU662" t="str">
        <f t="shared" si="556"/>
        <v>3215</v>
      </c>
      <c r="AV662" t="str">
        <f t="shared" si="557"/>
        <v>3215</v>
      </c>
      <c r="AW662" t="str">
        <f t="shared" si="558"/>
        <v>3215</v>
      </c>
      <c r="AX662" t="str">
        <f t="shared" si="559"/>
        <v>Munka-, körny. és egészségvéd. (215, web)</v>
      </c>
      <c r="AY662" s="2">
        <v>321</v>
      </c>
      <c r="AZ662" s="2">
        <v>5</v>
      </c>
      <c r="BA662" s="18">
        <f>VLOOKUP(AY662,segéd!$F$9:$G$38,2,FALSE)</f>
        <v>46102</v>
      </c>
      <c r="BB662" s="2" t="str">
        <f>VLOOKUP(AZ662,segéd!$F$1:$G$7,2,FALSE)</f>
        <v>15.15-16.45</v>
      </c>
      <c r="BC662" t="s">
        <v>128</v>
      </c>
      <c r="BD662" s="20" t="s">
        <v>313</v>
      </c>
      <c r="BE662" t="s">
        <v>166</v>
      </c>
      <c r="BG662" s="2">
        <v>215</v>
      </c>
      <c r="BH662" s="2" t="s">
        <v>66</v>
      </c>
      <c r="BI662" s="30" t="s">
        <v>1998</v>
      </c>
      <c r="BJ662" s="2">
        <f t="shared" si="560"/>
        <v>84</v>
      </c>
      <c r="BK662" s="2" t="str">
        <f>IF(BF662="","",VLOOKUP(BC662,segéd!O:P,2,FALSE))</f>
        <v/>
      </c>
      <c r="BL662" s="2">
        <f>IF(BG662="","",VLOOKUP(BC662,segéd!T:U,2,FALSE))</f>
        <v>84</v>
      </c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>
        <v>19</v>
      </c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>
        <v>16</v>
      </c>
      <c r="CX662" s="2">
        <v>8</v>
      </c>
      <c r="CY662" s="2">
        <v>13</v>
      </c>
      <c r="CZ662" s="2">
        <v>9</v>
      </c>
      <c r="DA662" s="2">
        <v>13</v>
      </c>
      <c r="DB662" s="2">
        <v>34</v>
      </c>
    </row>
    <row r="663" spans="1:106" x14ac:dyDescent="0.3">
      <c r="A663" t="str">
        <f t="shared" si="561"/>
        <v>3215</v>
      </c>
      <c r="B663" t="str">
        <f t="shared" si="562"/>
        <v xml:space="preserve">Számvitel II. (web) </v>
      </c>
      <c r="C663" t="str">
        <f t="shared" si="512"/>
        <v>2173215</v>
      </c>
      <c r="D663" t="str">
        <f t="shared" si="513"/>
        <v>Számvitel II. (web) 20</v>
      </c>
      <c r="E663" t="str">
        <f t="shared" si="514"/>
        <v>Labossa Ildikó3215</v>
      </c>
      <c r="F663" s="24" t="str">
        <f t="shared" si="515"/>
        <v>Számvitel II. (Tb. 217, web)</v>
      </c>
      <c r="G663" t="str">
        <f t="shared" si="516"/>
        <v/>
      </c>
      <c r="H663" t="str">
        <f t="shared" si="517"/>
        <v/>
      </c>
      <c r="I663" t="str">
        <f t="shared" si="518"/>
        <v/>
      </c>
      <c r="J663" t="str">
        <f t="shared" si="519"/>
        <v/>
      </c>
      <c r="K663" t="str">
        <f t="shared" si="520"/>
        <v/>
      </c>
      <c r="L663" t="str">
        <f t="shared" si="521"/>
        <v/>
      </c>
      <c r="M663" t="str">
        <f t="shared" si="522"/>
        <v/>
      </c>
      <c r="N663" t="str">
        <f t="shared" si="523"/>
        <v/>
      </c>
      <c r="O663" t="str">
        <f t="shared" si="524"/>
        <v/>
      </c>
      <c r="P663" t="str">
        <f t="shared" si="525"/>
        <v/>
      </c>
      <c r="Q663" t="str">
        <f t="shared" si="526"/>
        <v/>
      </c>
      <c r="R663" t="str">
        <f t="shared" si="527"/>
        <v/>
      </c>
      <c r="S663" t="str">
        <f t="shared" si="528"/>
        <v/>
      </c>
      <c r="T663" t="str">
        <f t="shared" si="529"/>
        <v/>
      </c>
      <c r="U663" t="str">
        <f t="shared" si="530"/>
        <v/>
      </c>
      <c r="V663" t="str">
        <f t="shared" si="531"/>
        <v/>
      </c>
      <c r="W663" t="str">
        <f t="shared" si="532"/>
        <v/>
      </c>
      <c r="X663" t="str">
        <f t="shared" si="533"/>
        <v/>
      </c>
      <c r="Y663" t="str">
        <f t="shared" si="534"/>
        <v>Számvitel II. (, web)</v>
      </c>
      <c r="Z663" t="str">
        <f t="shared" si="535"/>
        <v/>
      </c>
      <c r="AA663" t="str">
        <f t="shared" si="536"/>
        <v/>
      </c>
      <c r="AB663" t="str">
        <f t="shared" si="537"/>
        <v/>
      </c>
      <c r="AC663" t="str">
        <f t="shared" si="538"/>
        <v/>
      </c>
      <c r="AD663" t="str">
        <f t="shared" si="539"/>
        <v/>
      </c>
      <c r="AE663" t="str">
        <f t="shared" si="540"/>
        <v>3215</v>
      </c>
      <c r="AF663" t="str">
        <f t="shared" si="541"/>
        <v>3215</v>
      </c>
      <c r="AG663" t="str">
        <f t="shared" si="542"/>
        <v>3215</v>
      </c>
      <c r="AH663" t="str">
        <f t="shared" si="543"/>
        <v/>
      </c>
      <c r="AI663" t="str">
        <f t="shared" si="544"/>
        <v/>
      </c>
      <c r="AJ663" t="str">
        <f t="shared" si="545"/>
        <v/>
      </c>
      <c r="AK663" t="str">
        <f t="shared" si="546"/>
        <v/>
      </c>
      <c r="AL663" t="str">
        <f t="shared" si="547"/>
        <v/>
      </c>
      <c r="AM663" t="str">
        <f t="shared" si="548"/>
        <v/>
      </c>
      <c r="AN663" t="str">
        <f t="shared" si="549"/>
        <v/>
      </c>
      <c r="AO663" t="str">
        <f t="shared" si="550"/>
        <v/>
      </c>
      <c r="AP663" t="str">
        <f t="shared" si="551"/>
        <v/>
      </c>
      <c r="AQ663" t="str">
        <f t="shared" si="552"/>
        <v/>
      </c>
      <c r="AR663" t="str">
        <f t="shared" si="553"/>
        <v/>
      </c>
      <c r="AS663" t="str">
        <f t="shared" si="554"/>
        <v/>
      </c>
      <c r="AT663" t="str">
        <f t="shared" si="555"/>
        <v/>
      </c>
      <c r="AU663" t="str">
        <f t="shared" si="556"/>
        <v/>
      </c>
      <c r="AV663" t="str">
        <f t="shared" si="557"/>
        <v/>
      </c>
      <c r="AW663" t="str">
        <f t="shared" si="558"/>
        <v/>
      </c>
      <c r="AX663" t="str">
        <f t="shared" si="559"/>
        <v>Számvitel II. (217, web)</v>
      </c>
      <c r="AY663" s="2">
        <v>321</v>
      </c>
      <c r="AZ663" s="2">
        <v>5</v>
      </c>
      <c r="BA663" s="18">
        <f>VLOOKUP(AY663,segéd!$F$9:$G$38,2,FALSE)</f>
        <v>46102</v>
      </c>
      <c r="BB663" s="2" t="str">
        <f>VLOOKUP(AZ663,segéd!$F$1:$G$7,2,FALSE)</f>
        <v>15.15-16.45</v>
      </c>
      <c r="BC663" t="s">
        <v>67</v>
      </c>
      <c r="BD663" s="20" t="s">
        <v>186</v>
      </c>
      <c r="BE663" t="s">
        <v>164</v>
      </c>
      <c r="BG663" s="2">
        <v>217</v>
      </c>
      <c r="BH663" s="2" t="s">
        <v>66</v>
      </c>
      <c r="BI663" s="30" t="s">
        <v>1974</v>
      </c>
      <c r="BJ663" s="2">
        <f t="shared" si="560"/>
        <v>20</v>
      </c>
      <c r="BK663" s="2" t="str">
        <f>IF(BF663="","",VLOOKUP(BC663,segéd!O:P,2,FALSE))</f>
        <v/>
      </c>
      <c r="BL663" s="2">
        <f>IF(BG663="","",VLOOKUP(BC663,segéd!T:U,2,FALSE))</f>
        <v>20</v>
      </c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H663" s="2"/>
      <c r="CI663" s="2"/>
      <c r="CJ663" s="2">
        <v>3</v>
      </c>
      <c r="CK663" s="2">
        <v>7</v>
      </c>
      <c r="CL663" s="2">
        <v>10</v>
      </c>
      <c r="CM663" s="2"/>
      <c r="CN663" s="2"/>
      <c r="CO663" s="2"/>
      <c r="CP663" s="2"/>
      <c r="CR663" s="2"/>
      <c r="CS663" s="2"/>
      <c r="CT663" s="2"/>
      <c r="CU663" s="2"/>
      <c r="CV663" s="2"/>
      <c r="CY663" s="2"/>
    </row>
    <row r="664" spans="1:106" x14ac:dyDescent="0.3">
      <c r="A664" t="str">
        <f t="shared" si="561"/>
        <v>2023216</v>
      </c>
      <c r="B664" t="str">
        <f t="shared" si="562"/>
        <v>Angol gazdasági szaknyelv II., 1. csop. 21</v>
      </c>
      <c r="C664" t="str">
        <f t="shared" si="512"/>
        <v>3216</v>
      </c>
      <c r="D664" t="str">
        <f t="shared" si="513"/>
        <v xml:space="preserve">Angol gazdasági szaknyelv II., 1. csop. </v>
      </c>
      <c r="E664" t="str">
        <f t="shared" si="514"/>
        <v>Ferencz-Antal Klára3216</v>
      </c>
      <c r="F664" s="24" t="str">
        <f t="shared" si="515"/>
        <v>Angol gazdasági szaknyelv II., 1. csop. (Bp. 202)</v>
      </c>
      <c r="G664" t="str">
        <f t="shared" si="516"/>
        <v>3216</v>
      </c>
      <c r="H664" t="str">
        <f t="shared" si="517"/>
        <v>3216</v>
      </c>
      <c r="I664" t="str">
        <f t="shared" si="518"/>
        <v/>
      </c>
      <c r="J664" t="str">
        <f t="shared" si="519"/>
        <v/>
      </c>
      <c r="K664" t="str">
        <f t="shared" si="520"/>
        <v/>
      </c>
      <c r="L664" t="str">
        <f t="shared" si="521"/>
        <v/>
      </c>
      <c r="M664" t="str">
        <f t="shared" si="522"/>
        <v/>
      </c>
      <c r="N664" t="str">
        <f t="shared" si="523"/>
        <v/>
      </c>
      <c r="O664" t="str">
        <f t="shared" si="524"/>
        <v/>
      </c>
      <c r="P664" t="str">
        <f t="shared" si="525"/>
        <v/>
      </c>
      <c r="Q664" t="str">
        <f t="shared" si="526"/>
        <v/>
      </c>
      <c r="R664" t="str">
        <f t="shared" si="527"/>
        <v/>
      </c>
      <c r="S664" t="str">
        <f t="shared" si="528"/>
        <v/>
      </c>
      <c r="T664" t="str">
        <f t="shared" si="529"/>
        <v/>
      </c>
      <c r="U664" t="str">
        <f t="shared" si="530"/>
        <v/>
      </c>
      <c r="V664" t="str">
        <f t="shared" si="531"/>
        <v/>
      </c>
      <c r="W664" t="str">
        <f t="shared" si="532"/>
        <v/>
      </c>
      <c r="X664" t="str">
        <f t="shared" si="533"/>
        <v/>
      </c>
      <c r="Y664" t="str">
        <f t="shared" si="534"/>
        <v>Angol gazdasági szaknyelv II., 1. csop. (202)</v>
      </c>
      <c r="Z664" t="str">
        <f t="shared" si="535"/>
        <v/>
      </c>
      <c r="AA664" t="str">
        <f t="shared" si="536"/>
        <v/>
      </c>
      <c r="AB664" t="str">
        <f t="shared" si="537"/>
        <v/>
      </c>
      <c r="AC664" t="str">
        <f t="shared" si="538"/>
        <v/>
      </c>
      <c r="AD664" t="str">
        <f t="shared" si="539"/>
        <v/>
      </c>
      <c r="AE664" t="str">
        <f t="shared" si="540"/>
        <v/>
      </c>
      <c r="AF664" t="str">
        <f t="shared" si="541"/>
        <v/>
      </c>
      <c r="AG664" t="str">
        <f t="shared" si="542"/>
        <v/>
      </c>
      <c r="AH664" t="str">
        <f t="shared" si="543"/>
        <v/>
      </c>
      <c r="AI664" t="str">
        <f t="shared" si="544"/>
        <v/>
      </c>
      <c r="AJ664" t="str">
        <f t="shared" si="545"/>
        <v/>
      </c>
      <c r="AK664" t="str">
        <f t="shared" si="546"/>
        <v/>
      </c>
      <c r="AL664" t="str">
        <f t="shared" si="547"/>
        <v/>
      </c>
      <c r="AM664" t="str">
        <f t="shared" si="548"/>
        <v/>
      </c>
      <c r="AN664" t="str">
        <f t="shared" si="549"/>
        <v/>
      </c>
      <c r="AO664" t="str">
        <f t="shared" si="550"/>
        <v/>
      </c>
      <c r="AP664" t="str">
        <f t="shared" si="551"/>
        <v/>
      </c>
      <c r="AQ664" t="str">
        <f t="shared" si="552"/>
        <v/>
      </c>
      <c r="AR664" t="str">
        <f t="shared" si="553"/>
        <v/>
      </c>
      <c r="AS664" t="str">
        <f t="shared" si="554"/>
        <v/>
      </c>
      <c r="AT664" t="str">
        <f t="shared" si="555"/>
        <v/>
      </c>
      <c r="AU664" t="str">
        <f t="shared" si="556"/>
        <v/>
      </c>
      <c r="AV664" t="str">
        <f t="shared" si="557"/>
        <v/>
      </c>
      <c r="AW664" t="str">
        <f t="shared" si="558"/>
        <v/>
      </c>
      <c r="AX664" t="str">
        <f t="shared" si="559"/>
        <v>Angol gazdasági szaknyelv II., 1. csop. ()</v>
      </c>
      <c r="AY664" s="2">
        <v>321</v>
      </c>
      <c r="AZ664" s="2">
        <v>6</v>
      </c>
      <c r="BA664" s="18">
        <f>VLOOKUP(AY664,segéd!$F$9:$G$38,2,FALSE)</f>
        <v>46102</v>
      </c>
      <c r="BB664" s="2" t="str">
        <f>VLOOKUP(AZ664,segéd!$F$1:$G$7,2,FALSE)</f>
        <v>17.00-18.30</v>
      </c>
      <c r="BC664" t="s">
        <v>252</v>
      </c>
      <c r="BD664" t="s">
        <v>309</v>
      </c>
      <c r="BE664" t="s">
        <v>165</v>
      </c>
      <c r="BF664" s="19">
        <v>202</v>
      </c>
      <c r="BH664" s="19"/>
      <c r="BJ664" s="2">
        <f t="shared" si="560"/>
        <v>21</v>
      </c>
      <c r="BK664" s="2">
        <f>IF(BF664="","",VLOOKUP(BC664,segéd!O:P,2,FALSE))</f>
        <v>21</v>
      </c>
      <c r="BL664" s="2" t="str">
        <f>IF(BG664="","",VLOOKUP(BC664,segéd!T:U,2,FALSE))</f>
        <v/>
      </c>
      <c r="BM664" s="2">
        <v>13</v>
      </c>
      <c r="BN664" s="2">
        <v>3</v>
      </c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H664" s="2"/>
      <c r="CI664" s="2"/>
      <c r="CJ664" s="2"/>
      <c r="CK664" s="2"/>
      <c r="CL664" s="2"/>
      <c r="CM664" s="2"/>
      <c r="CN664" s="2"/>
      <c r="CO664" s="2"/>
      <c r="CP664" s="2"/>
      <c r="CR664" s="2"/>
      <c r="CS664" s="2"/>
      <c r="CT664" s="2"/>
      <c r="CU664" s="2"/>
      <c r="CV664" s="2"/>
      <c r="CY664" s="2"/>
    </row>
    <row r="665" spans="1:106" x14ac:dyDescent="0.3">
      <c r="A665" t="str">
        <f t="shared" si="561"/>
        <v>3216</v>
      </c>
      <c r="B665" t="str">
        <f t="shared" si="562"/>
        <v xml:space="preserve">Irányítástechnika, mikrovezérlők (web) </v>
      </c>
      <c r="C665" t="str">
        <f t="shared" si="512"/>
        <v>2143216</v>
      </c>
      <c r="D665" t="str">
        <f t="shared" si="513"/>
        <v>Irányítástechnika, mikrovezérlők (web) 46</v>
      </c>
      <c r="E665" t="str">
        <f t="shared" si="514"/>
        <v>Szilágyi Zoltán3216</v>
      </c>
      <c r="F665" s="24" t="str">
        <f t="shared" si="515"/>
        <v>Irányítástechnika, mikrovezérlők (Tb. 214, web)</v>
      </c>
      <c r="G665" t="str">
        <f t="shared" si="516"/>
        <v/>
      </c>
      <c r="H665" t="str">
        <f t="shared" si="517"/>
        <v/>
      </c>
      <c r="I665" t="str">
        <f t="shared" si="518"/>
        <v/>
      </c>
      <c r="J665" t="str">
        <f t="shared" si="519"/>
        <v/>
      </c>
      <c r="K665" t="str">
        <f t="shared" si="520"/>
        <v/>
      </c>
      <c r="L665" t="str">
        <f t="shared" si="521"/>
        <v/>
      </c>
      <c r="M665" t="str">
        <f t="shared" si="522"/>
        <v/>
      </c>
      <c r="N665" t="str">
        <f t="shared" si="523"/>
        <v/>
      </c>
      <c r="O665" t="str">
        <f t="shared" si="524"/>
        <v/>
      </c>
      <c r="P665" t="str">
        <f t="shared" si="525"/>
        <v/>
      </c>
      <c r="Q665" t="str">
        <f t="shared" si="526"/>
        <v/>
      </c>
      <c r="R665" t="str">
        <f t="shared" si="527"/>
        <v/>
      </c>
      <c r="S665" t="str">
        <f t="shared" si="528"/>
        <v/>
      </c>
      <c r="T665" t="str">
        <f t="shared" si="529"/>
        <v/>
      </c>
      <c r="U665" t="str">
        <f t="shared" si="530"/>
        <v/>
      </c>
      <c r="V665" t="str">
        <f t="shared" si="531"/>
        <v/>
      </c>
      <c r="W665" t="str">
        <f t="shared" si="532"/>
        <v/>
      </c>
      <c r="X665" t="str">
        <f t="shared" si="533"/>
        <v/>
      </c>
      <c r="Y665" t="str">
        <f t="shared" si="534"/>
        <v>Irányítástechnika, mikrovezérlők (, web)</v>
      </c>
      <c r="Z665" t="str">
        <f t="shared" si="535"/>
        <v/>
      </c>
      <c r="AA665" t="str">
        <f t="shared" si="536"/>
        <v/>
      </c>
      <c r="AB665" t="str">
        <f t="shared" si="537"/>
        <v/>
      </c>
      <c r="AC665" t="str">
        <f t="shared" si="538"/>
        <v/>
      </c>
      <c r="AD665" t="str">
        <f t="shared" si="539"/>
        <v/>
      </c>
      <c r="AE665" t="str">
        <f t="shared" si="540"/>
        <v/>
      </c>
      <c r="AF665" t="str">
        <f t="shared" si="541"/>
        <v/>
      </c>
      <c r="AG665" t="str">
        <f t="shared" si="542"/>
        <v/>
      </c>
      <c r="AH665" t="str">
        <f t="shared" si="543"/>
        <v/>
      </c>
      <c r="AI665" t="str">
        <f t="shared" si="544"/>
        <v/>
      </c>
      <c r="AJ665" t="str">
        <f t="shared" si="545"/>
        <v/>
      </c>
      <c r="AK665" t="str">
        <f t="shared" si="546"/>
        <v/>
      </c>
      <c r="AL665" t="str">
        <f t="shared" si="547"/>
        <v>3216</v>
      </c>
      <c r="AM665" t="str">
        <f t="shared" si="548"/>
        <v/>
      </c>
      <c r="AN665" t="str">
        <f t="shared" si="549"/>
        <v/>
      </c>
      <c r="AO665" t="str">
        <f t="shared" si="550"/>
        <v/>
      </c>
      <c r="AP665" t="str">
        <f t="shared" si="551"/>
        <v/>
      </c>
      <c r="AQ665" t="str">
        <f t="shared" si="552"/>
        <v/>
      </c>
      <c r="AR665" t="str">
        <f t="shared" si="553"/>
        <v/>
      </c>
      <c r="AS665" t="str">
        <f t="shared" si="554"/>
        <v/>
      </c>
      <c r="AT665" t="str">
        <f t="shared" si="555"/>
        <v/>
      </c>
      <c r="AU665" t="str">
        <f t="shared" si="556"/>
        <v/>
      </c>
      <c r="AV665" t="str">
        <f t="shared" si="557"/>
        <v/>
      </c>
      <c r="AW665" t="str">
        <f t="shared" si="558"/>
        <v/>
      </c>
      <c r="AX665" t="str">
        <f t="shared" si="559"/>
        <v>Irányítástechnika, mikrovezérlők (214, web)</v>
      </c>
      <c r="AY665" s="2">
        <v>321</v>
      </c>
      <c r="AZ665" s="2">
        <v>6</v>
      </c>
      <c r="BA665" s="18">
        <f>VLOOKUP(AY665,segéd!$F$9:$G$38,2,FALSE)</f>
        <v>46102</v>
      </c>
      <c r="BB665" s="2" t="str">
        <f>VLOOKUP(AZ665,segéd!$F$1:$G$7,2,FALSE)</f>
        <v>17.00-18.30</v>
      </c>
      <c r="BC665" t="s">
        <v>127</v>
      </c>
      <c r="BD665" t="s">
        <v>179</v>
      </c>
      <c r="BE665" t="s">
        <v>164</v>
      </c>
      <c r="BG665" s="2">
        <v>214</v>
      </c>
      <c r="BH665" s="2" t="s">
        <v>66</v>
      </c>
      <c r="BI665" s="30" t="s">
        <v>1949</v>
      </c>
      <c r="BJ665" s="2">
        <f t="shared" si="560"/>
        <v>46</v>
      </c>
      <c r="BK665" s="2" t="str">
        <f>IF(BF665="","",VLOOKUP(BC665,segéd!O:P,2,FALSE))</f>
        <v/>
      </c>
      <c r="BL665" s="2">
        <f>IF(BG665="","",VLOOKUP(BC665,segéd!T:U,2,FALSE))</f>
        <v>46</v>
      </c>
      <c r="BM665" s="2"/>
      <c r="BN665" s="2"/>
      <c r="BO665" s="2"/>
      <c r="BP665" s="2"/>
      <c r="BQ665" s="2"/>
      <c r="BR665" s="2"/>
      <c r="BS665" s="2"/>
      <c r="BT665" s="2"/>
      <c r="BU665" s="2"/>
      <c r="BZ665" s="2"/>
      <c r="CA665" s="2"/>
      <c r="CD665" s="2"/>
      <c r="CE665" s="2"/>
      <c r="CF665" s="19"/>
      <c r="CG665" s="2"/>
      <c r="CJ665" s="2"/>
      <c r="CP665" s="2"/>
      <c r="CQ665" s="2">
        <v>59</v>
      </c>
      <c r="CR665" s="2"/>
      <c r="CS665" s="2"/>
      <c r="CU665" s="2"/>
      <c r="CV665" s="2"/>
      <c r="DA665" s="19"/>
    </row>
    <row r="666" spans="1:106" x14ac:dyDescent="0.3">
      <c r="A666" t="str">
        <f t="shared" si="561"/>
        <v>2173216</v>
      </c>
      <c r="B666" t="str">
        <f t="shared" si="562"/>
        <v>Marketing (web) 7</v>
      </c>
      <c r="C666" t="str">
        <f t="shared" si="512"/>
        <v>3216</v>
      </c>
      <c r="D666" t="str">
        <f t="shared" si="513"/>
        <v xml:space="preserve">Marketing (web) </v>
      </c>
      <c r="E666" t="str">
        <f t="shared" si="514"/>
        <v>Rózsa Zoltán3216</v>
      </c>
      <c r="F666" s="24" t="str">
        <f t="shared" si="515"/>
        <v>Marketing (Bp. 217, web)</v>
      </c>
      <c r="G666" t="str">
        <f t="shared" si="516"/>
        <v/>
      </c>
      <c r="H666" t="str">
        <f t="shared" si="517"/>
        <v/>
      </c>
      <c r="I666" t="str">
        <f t="shared" si="518"/>
        <v/>
      </c>
      <c r="J666" t="str">
        <f t="shared" si="519"/>
        <v/>
      </c>
      <c r="K666" t="str">
        <f t="shared" si="520"/>
        <v/>
      </c>
      <c r="L666" t="str">
        <f t="shared" si="521"/>
        <v/>
      </c>
      <c r="M666" t="str">
        <f t="shared" si="522"/>
        <v/>
      </c>
      <c r="N666" t="str">
        <f t="shared" si="523"/>
        <v/>
      </c>
      <c r="O666" t="str">
        <f t="shared" si="524"/>
        <v/>
      </c>
      <c r="P666" t="str">
        <f t="shared" si="525"/>
        <v/>
      </c>
      <c r="Q666" t="str">
        <f t="shared" si="526"/>
        <v/>
      </c>
      <c r="R666" t="str">
        <f t="shared" si="527"/>
        <v/>
      </c>
      <c r="S666" t="str">
        <f t="shared" si="528"/>
        <v>3216</v>
      </c>
      <c r="T666" t="str">
        <f t="shared" si="529"/>
        <v/>
      </c>
      <c r="U666" t="str">
        <f t="shared" si="530"/>
        <v/>
      </c>
      <c r="V666" t="str">
        <f t="shared" si="531"/>
        <v/>
      </c>
      <c r="W666" t="str">
        <f t="shared" si="532"/>
        <v/>
      </c>
      <c r="X666" t="str">
        <f t="shared" si="533"/>
        <v/>
      </c>
      <c r="Y666" t="str">
        <f t="shared" si="534"/>
        <v>Marketing (217, web)</v>
      </c>
      <c r="Z666" t="str">
        <f t="shared" si="535"/>
        <v/>
      </c>
      <c r="AA666" t="str">
        <f t="shared" si="536"/>
        <v/>
      </c>
      <c r="AB666" t="str">
        <f t="shared" si="537"/>
        <v/>
      </c>
      <c r="AC666" t="str">
        <f t="shared" si="538"/>
        <v/>
      </c>
      <c r="AD666" t="str">
        <f t="shared" si="539"/>
        <v/>
      </c>
      <c r="AE666" t="str">
        <f t="shared" si="540"/>
        <v/>
      </c>
      <c r="AF666" t="str">
        <f t="shared" si="541"/>
        <v/>
      </c>
      <c r="AG666" t="str">
        <f t="shared" si="542"/>
        <v/>
      </c>
      <c r="AH666" t="str">
        <f t="shared" si="543"/>
        <v/>
      </c>
      <c r="AI666" t="str">
        <f t="shared" si="544"/>
        <v/>
      </c>
      <c r="AJ666" t="str">
        <f t="shared" si="545"/>
        <v/>
      </c>
      <c r="AK666" t="str">
        <f t="shared" si="546"/>
        <v/>
      </c>
      <c r="AL666" t="str">
        <f t="shared" si="547"/>
        <v/>
      </c>
      <c r="AM666" t="str">
        <f t="shared" si="548"/>
        <v/>
      </c>
      <c r="AN666" t="str">
        <f t="shared" si="549"/>
        <v/>
      </c>
      <c r="AO666" t="str">
        <f t="shared" si="550"/>
        <v/>
      </c>
      <c r="AP666" t="str">
        <f t="shared" si="551"/>
        <v/>
      </c>
      <c r="AQ666" t="str">
        <f t="shared" si="552"/>
        <v/>
      </c>
      <c r="AR666" t="str">
        <f t="shared" si="553"/>
        <v/>
      </c>
      <c r="AS666" t="str">
        <f t="shared" si="554"/>
        <v/>
      </c>
      <c r="AT666" t="str">
        <f t="shared" si="555"/>
        <v/>
      </c>
      <c r="AU666" t="str">
        <f t="shared" si="556"/>
        <v/>
      </c>
      <c r="AV666" t="str">
        <f t="shared" si="557"/>
        <v/>
      </c>
      <c r="AW666" t="str">
        <f t="shared" si="558"/>
        <v/>
      </c>
      <c r="AX666" t="str">
        <f t="shared" si="559"/>
        <v>Marketing (, web)</v>
      </c>
      <c r="AY666" s="2">
        <v>321</v>
      </c>
      <c r="AZ666" s="2">
        <v>6</v>
      </c>
      <c r="BA666" s="18">
        <f>VLOOKUP(AY666,segéd!$F$9:$G$38,2,FALSE)</f>
        <v>46102</v>
      </c>
      <c r="BB666" s="2" t="str">
        <f>VLOOKUP(AZ666,segéd!$F$1:$G$7,2,FALSE)</f>
        <v>17.00-18.30</v>
      </c>
      <c r="BC666" t="s">
        <v>501</v>
      </c>
      <c r="BD666" t="s">
        <v>431</v>
      </c>
      <c r="BE666" t="s">
        <v>165</v>
      </c>
      <c r="BF666" s="19">
        <v>217</v>
      </c>
      <c r="BH666" s="2" t="s">
        <v>66</v>
      </c>
      <c r="BI666" s="30" t="s">
        <v>1997</v>
      </c>
      <c r="BJ666" s="2">
        <f t="shared" si="560"/>
        <v>7</v>
      </c>
      <c r="BK666" s="2">
        <f>IF(BF666="","",VLOOKUP(BC666,segéd!O:P,2,FALSE))</f>
        <v>7</v>
      </c>
      <c r="BL666" s="2" t="str">
        <f>IF(BG666="","",VLOOKUP(BC666,segéd!T:U,2,FALSE))</f>
        <v/>
      </c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>
        <v>6</v>
      </c>
      <c r="BZ666" s="2"/>
      <c r="CA666" s="2"/>
      <c r="CB666" s="2"/>
      <c r="CC666" s="2"/>
      <c r="CD666" s="2"/>
      <c r="CE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Y666" s="2"/>
    </row>
    <row r="667" spans="1:106" x14ac:dyDescent="0.3">
      <c r="A667" t="str">
        <f t="shared" si="561"/>
        <v>3275</v>
      </c>
      <c r="B667" t="str">
        <f t="shared" si="562"/>
        <v xml:space="preserve">Az R alapjai, gépi tanulás (szv.) (otthonról web) </v>
      </c>
      <c r="C667" t="str">
        <f t="shared" si="512"/>
        <v>otthon3275</v>
      </c>
      <c r="D667" t="str">
        <f t="shared" si="513"/>
        <v>Az R alapjai, gépi tanulás (szv.) (otthonról web) 7</v>
      </c>
      <c r="E667" t="str">
        <f t="shared" si="514"/>
        <v>Molnár László3275</v>
      </c>
      <c r="F667" s="24" t="str">
        <f t="shared" si="515"/>
        <v>Az R alapjai, gépi tanulás (szv.) (Tb. otthon, otthonról web)</v>
      </c>
      <c r="G667" t="str">
        <f t="shared" si="516"/>
        <v/>
      </c>
      <c r="H667" t="str">
        <f t="shared" si="517"/>
        <v/>
      </c>
      <c r="I667" t="str">
        <f t="shared" si="518"/>
        <v/>
      </c>
      <c r="J667" t="str">
        <f t="shared" si="519"/>
        <v/>
      </c>
      <c r="K667" t="str">
        <f t="shared" si="520"/>
        <v/>
      </c>
      <c r="L667" t="str">
        <f t="shared" si="521"/>
        <v/>
      </c>
      <c r="M667" t="str">
        <f t="shared" si="522"/>
        <v/>
      </c>
      <c r="N667" t="str">
        <f t="shared" si="523"/>
        <v/>
      </c>
      <c r="O667" t="str">
        <f t="shared" si="524"/>
        <v/>
      </c>
      <c r="P667" t="str">
        <f t="shared" si="525"/>
        <v/>
      </c>
      <c r="Q667" t="str">
        <f t="shared" si="526"/>
        <v/>
      </c>
      <c r="R667" t="str">
        <f t="shared" si="527"/>
        <v/>
      </c>
      <c r="S667" t="str">
        <f t="shared" si="528"/>
        <v/>
      </c>
      <c r="T667" t="str">
        <f t="shared" si="529"/>
        <v/>
      </c>
      <c r="U667" t="str">
        <f t="shared" si="530"/>
        <v/>
      </c>
      <c r="V667" t="str">
        <f t="shared" si="531"/>
        <v/>
      </c>
      <c r="W667" t="str">
        <f t="shared" si="532"/>
        <v/>
      </c>
      <c r="X667" t="str">
        <f t="shared" si="533"/>
        <v/>
      </c>
      <c r="Y667" t="str">
        <f t="shared" si="534"/>
        <v>Az R alapjai, gépi tanulás (szv.) (, otthonról web)</v>
      </c>
      <c r="Z667" t="str">
        <f t="shared" si="535"/>
        <v/>
      </c>
      <c r="AA667" t="str">
        <f t="shared" si="536"/>
        <v/>
      </c>
      <c r="AB667" t="str">
        <f t="shared" si="537"/>
        <v/>
      </c>
      <c r="AC667" t="str">
        <f t="shared" si="538"/>
        <v/>
      </c>
      <c r="AD667" t="str">
        <f t="shared" si="539"/>
        <v/>
      </c>
      <c r="AE667" t="str">
        <f t="shared" si="540"/>
        <v/>
      </c>
      <c r="AF667" t="str">
        <f t="shared" si="541"/>
        <v/>
      </c>
      <c r="AG667" t="str">
        <f t="shared" si="542"/>
        <v/>
      </c>
      <c r="AH667" t="str">
        <f t="shared" si="543"/>
        <v/>
      </c>
      <c r="AI667" t="str">
        <f t="shared" si="544"/>
        <v/>
      </c>
      <c r="AJ667" t="str">
        <f t="shared" si="545"/>
        <v/>
      </c>
      <c r="AK667" t="str">
        <f t="shared" si="546"/>
        <v>3275</v>
      </c>
      <c r="AL667" t="str">
        <f t="shared" si="547"/>
        <v>3275</v>
      </c>
      <c r="AM667" t="str">
        <f t="shared" si="548"/>
        <v/>
      </c>
      <c r="AN667" t="str">
        <f t="shared" si="549"/>
        <v/>
      </c>
      <c r="AO667" t="str">
        <f t="shared" si="550"/>
        <v/>
      </c>
      <c r="AP667" t="str">
        <f t="shared" si="551"/>
        <v/>
      </c>
      <c r="AQ667" t="str">
        <f t="shared" si="552"/>
        <v/>
      </c>
      <c r="AR667" t="str">
        <f t="shared" si="553"/>
        <v/>
      </c>
      <c r="AS667" t="str">
        <f t="shared" si="554"/>
        <v/>
      </c>
      <c r="AT667" t="str">
        <f t="shared" si="555"/>
        <v/>
      </c>
      <c r="AU667" t="str">
        <f t="shared" si="556"/>
        <v/>
      </c>
      <c r="AV667" t="str">
        <f t="shared" si="557"/>
        <v/>
      </c>
      <c r="AW667" t="str">
        <f t="shared" si="558"/>
        <v/>
      </c>
      <c r="AX667" t="str">
        <f t="shared" si="559"/>
        <v>Az R alapjai, gépi tanulás (szv.) (otthon, otthonról web)</v>
      </c>
      <c r="AY667" s="2">
        <v>327</v>
      </c>
      <c r="AZ667" s="2">
        <v>5</v>
      </c>
      <c r="BA667" s="18">
        <f>VLOOKUP(AY667,segéd!$F$9:$G$38,2,FALSE)</f>
        <v>46108</v>
      </c>
      <c r="BB667" s="2" t="str">
        <f>VLOOKUP(AZ667,segéd!$F$1:$G$7,2,FALSE)</f>
        <v>15.15-16.45</v>
      </c>
      <c r="BC667" t="s">
        <v>420</v>
      </c>
      <c r="BD667" t="s">
        <v>42</v>
      </c>
      <c r="BE667" t="s">
        <v>164</v>
      </c>
      <c r="BG667" s="2" t="s">
        <v>484</v>
      </c>
      <c r="BH667" s="2" t="s">
        <v>485</v>
      </c>
      <c r="BI667" s="30" t="s">
        <v>2013</v>
      </c>
      <c r="BJ667" s="2">
        <f t="shared" si="560"/>
        <v>7</v>
      </c>
      <c r="BK667" s="2" t="str">
        <f>IF(BF667="","",VLOOKUP(BC667,segéd!O:P,2,FALSE))</f>
        <v/>
      </c>
      <c r="BL667" s="2">
        <f>IF(BG667="","",VLOOKUP(BC667,segéd!T:U,2,FALSE))</f>
        <v>7</v>
      </c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>
        <v>2</v>
      </c>
      <c r="CQ667" s="2">
        <v>9</v>
      </c>
      <c r="CR667" s="2"/>
      <c r="CS667" s="2"/>
      <c r="CT667" s="2"/>
      <c r="CU667" s="2"/>
      <c r="CV667" s="2"/>
      <c r="CY667" s="2"/>
    </row>
    <row r="668" spans="1:106" x14ac:dyDescent="0.3">
      <c r="A668" t="str">
        <f t="shared" si="561"/>
        <v>2143275</v>
      </c>
      <c r="B668" t="str">
        <f t="shared" si="562"/>
        <v>Közgazdaságtan I. (Tb.-ről web) 13</v>
      </c>
      <c r="C668" t="str">
        <f t="shared" si="512"/>
        <v>2143275</v>
      </c>
      <c r="D668" t="str">
        <f t="shared" si="513"/>
        <v>Közgazdaságtan I. (Tb.-ről web) 41</v>
      </c>
      <c r="E668" t="str">
        <f t="shared" si="514"/>
        <v>Barócsi Zoltán3275</v>
      </c>
      <c r="F668" s="24" t="str">
        <f t="shared" si="515"/>
        <v>Közgazdaságtan I. (Tb. 214, Tb.-ről web)</v>
      </c>
      <c r="G668" t="str">
        <f t="shared" si="516"/>
        <v>3275</v>
      </c>
      <c r="H668" t="str">
        <f t="shared" si="517"/>
        <v>3275</v>
      </c>
      <c r="I668" t="str">
        <f t="shared" si="518"/>
        <v/>
      </c>
      <c r="J668" t="str">
        <f t="shared" si="519"/>
        <v/>
      </c>
      <c r="K668" t="str">
        <f t="shared" si="520"/>
        <v/>
      </c>
      <c r="L668" t="str">
        <f t="shared" si="521"/>
        <v/>
      </c>
      <c r="M668" t="str">
        <f t="shared" si="522"/>
        <v/>
      </c>
      <c r="N668" t="str">
        <f t="shared" si="523"/>
        <v/>
      </c>
      <c r="O668" t="str">
        <f t="shared" si="524"/>
        <v/>
      </c>
      <c r="P668" t="str">
        <f t="shared" si="525"/>
        <v/>
      </c>
      <c r="Q668" t="str">
        <f t="shared" si="526"/>
        <v/>
      </c>
      <c r="R668" t="str">
        <f t="shared" si="527"/>
        <v/>
      </c>
      <c r="S668" t="str">
        <f t="shared" si="528"/>
        <v/>
      </c>
      <c r="T668" t="str">
        <f t="shared" si="529"/>
        <v/>
      </c>
      <c r="U668" t="str">
        <f t="shared" si="530"/>
        <v/>
      </c>
      <c r="V668" t="str">
        <f t="shared" si="531"/>
        <v/>
      </c>
      <c r="W668" t="str">
        <f t="shared" si="532"/>
        <v/>
      </c>
      <c r="X668" t="str">
        <f t="shared" si="533"/>
        <v/>
      </c>
      <c r="Y668" t="str">
        <f t="shared" si="534"/>
        <v>Közgazdaságtan I. (214, Tb.-ről web)</v>
      </c>
      <c r="Z668" t="str">
        <f t="shared" si="535"/>
        <v>3275</v>
      </c>
      <c r="AA668" t="str">
        <f t="shared" si="536"/>
        <v/>
      </c>
      <c r="AB668" t="str">
        <f t="shared" si="537"/>
        <v>3275</v>
      </c>
      <c r="AC668" t="str">
        <f t="shared" si="538"/>
        <v/>
      </c>
      <c r="AD668" t="str">
        <f t="shared" si="539"/>
        <v/>
      </c>
      <c r="AE668" t="str">
        <f t="shared" si="540"/>
        <v/>
      </c>
      <c r="AF668" t="str">
        <f t="shared" si="541"/>
        <v/>
      </c>
      <c r="AG668" t="str">
        <f t="shared" si="542"/>
        <v/>
      </c>
      <c r="AH668" t="str">
        <f t="shared" si="543"/>
        <v/>
      </c>
      <c r="AI668" t="str">
        <f t="shared" si="544"/>
        <v/>
      </c>
      <c r="AJ668" t="str">
        <f t="shared" si="545"/>
        <v/>
      </c>
      <c r="AK668" t="str">
        <f t="shared" si="546"/>
        <v/>
      </c>
      <c r="AL668" t="str">
        <f t="shared" si="547"/>
        <v/>
      </c>
      <c r="AM668" t="str">
        <f t="shared" si="548"/>
        <v/>
      </c>
      <c r="AN668" t="str">
        <f t="shared" si="549"/>
        <v/>
      </c>
      <c r="AO668" t="str">
        <f t="shared" si="550"/>
        <v/>
      </c>
      <c r="AP668" t="str">
        <f t="shared" si="551"/>
        <v/>
      </c>
      <c r="AQ668" t="str">
        <f t="shared" si="552"/>
        <v/>
      </c>
      <c r="AR668" t="str">
        <f t="shared" si="553"/>
        <v/>
      </c>
      <c r="AS668" t="str">
        <f t="shared" si="554"/>
        <v/>
      </c>
      <c r="AT668" t="str">
        <f t="shared" si="555"/>
        <v/>
      </c>
      <c r="AU668" t="str">
        <f t="shared" si="556"/>
        <v/>
      </c>
      <c r="AV668" t="str">
        <f t="shared" si="557"/>
        <v/>
      </c>
      <c r="AW668" t="str">
        <f t="shared" si="558"/>
        <v/>
      </c>
      <c r="AX668" t="str">
        <f t="shared" si="559"/>
        <v>Közgazdaságtan I. (214, Tb.-ről web)</v>
      </c>
      <c r="AY668" s="2">
        <v>327</v>
      </c>
      <c r="AZ668" s="2">
        <v>5</v>
      </c>
      <c r="BA668" s="18">
        <f>VLOOKUP(AY668,segéd!$F$9:$G$38,2,FALSE)</f>
        <v>46108</v>
      </c>
      <c r="BB668" s="2" t="str">
        <f>VLOOKUP(AZ668,segéd!$F$1:$G$7,2,FALSE)</f>
        <v>15.15-16.45</v>
      </c>
      <c r="BC668" t="s">
        <v>302</v>
      </c>
      <c r="BD668" s="20" t="s">
        <v>29</v>
      </c>
      <c r="BE668" t="s">
        <v>167</v>
      </c>
      <c r="BF668" s="19">
        <v>214</v>
      </c>
      <c r="BG668" s="2">
        <v>214</v>
      </c>
      <c r="BH668" s="19" t="s">
        <v>76</v>
      </c>
      <c r="BI668" s="30" t="s">
        <v>2016</v>
      </c>
      <c r="BJ668" s="2">
        <f t="shared" si="560"/>
        <v>54</v>
      </c>
      <c r="BK668" s="2">
        <f>IF(BF668="","",VLOOKUP(BC668,segéd!O:P,2,FALSE))</f>
        <v>13</v>
      </c>
      <c r="BL668" s="2">
        <f>IF(BG668="","",VLOOKUP(BC668,segéd!T:U,2,FALSE))</f>
        <v>41</v>
      </c>
      <c r="BM668" s="2">
        <v>12</v>
      </c>
      <c r="BN668" s="2">
        <v>2</v>
      </c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>
        <v>17</v>
      </c>
      <c r="CG668" s="2">
        <v>12</v>
      </c>
      <c r="CH668" s="2"/>
      <c r="CI668" s="2"/>
      <c r="CJ668" s="2"/>
      <c r="CK668" s="2"/>
      <c r="CL668" s="2"/>
      <c r="CM668" s="2"/>
      <c r="CN668" s="2"/>
      <c r="CO668" s="2"/>
      <c r="CP668" s="2"/>
      <c r="CR668" s="2"/>
      <c r="CS668" s="2"/>
      <c r="CT668" s="2"/>
      <c r="CU668" s="2"/>
      <c r="CV668" s="2"/>
      <c r="CY668" s="2"/>
    </row>
    <row r="669" spans="1:106" x14ac:dyDescent="0.3">
      <c r="A669" t="str">
        <f t="shared" si="561"/>
        <v>otthon3276</v>
      </c>
      <c r="B669" t="str">
        <f t="shared" si="562"/>
        <v>Angol gazdasági szaknyelv I. (otthonról web) 8</v>
      </c>
      <c r="C669" t="str">
        <f t="shared" si="512"/>
        <v>otthon3276</v>
      </c>
      <c r="D669" t="str">
        <f t="shared" si="513"/>
        <v>Angol gazdasági szaknyelv I. (otthonról web) 7</v>
      </c>
      <c r="E669" t="str">
        <f t="shared" si="514"/>
        <v>Balog Mónika3276</v>
      </c>
      <c r="F669" s="24" t="str">
        <f t="shared" si="515"/>
        <v>Angol gazdasági szaknyelv I. (Bp. otthonTb. otthon, otthonról web)</v>
      </c>
      <c r="G669" t="str">
        <f t="shared" si="516"/>
        <v>3276</v>
      </c>
      <c r="H669" t="str">
        <f t="shared" si="517"/>
        <v>3276</v>
      </c>
      <c r="I669" t="str">
        <f t="shared" si="518"/>
        <v/>
      </c>
      <c r="J669" t="str">
        <f t="shared" si="519"/>
        <v/>
      </c>
      <c r="K669" t="str">
        <f t="shared" si="520"/>
        <v/>
      </c>
      <c r="L669" t="str">
        <f t="shared" si="521"/>
        <v/>
      </c>
      <c r="M669" t="str">
        <f t="shared" si="522"/>
        <v/>
      </c>
      <c r="N669" t="str">
        <f t="shared" si="523"/>
        <v/>
      </c>
      <c r="O669" t="str">
        <f t="shared" si="524"/>
        <v/>
      </c>
      <c r="P669" t="str">
        <f t="shared" si="525"/>
        <v/>
      </c>
      <c r="Q669" t="str">
        <f t="shared" si="526"/>
        <v/>
      </c>
      <c r="R669" t="str">
        <f t="shared" si="527"/>
        <v/>
      </c>
      <c r="S669" t="str">
        <f t="shared" si="528"/>
        <v/>
      </c>
      <c r="T669" t="str">
        <f t="shared" si="529"/>
        <v/>
      </c>
      <c r="U669" t="str">
        <f t="shared" si="530"/>
        <v/>
      </c>
      <c r="V669" t="str">
        <f t="shared" si="531"/>
        <v/>
      </c>
      <c r="W669" t="str">
        <f t="shared" si="532"/>
        <v/>
      </c>
      <c r="X669" t="str">
        <f t="shared" si="533"/>
        <v/>
      </c>
      <c r="Y669" t="str">
        <f t="shared" si="534"/>
        <v>Angol gazdasági szaknyelv I. (otthon, otthonról web)</v>
      </c>
      <c r="Z669" t="str">
        <f t="shared" si="535"/>
        <v>3276</v>
      </c>
      <c r="AA669" t="str">
        <f t="shared" si="536"/>
        <v/>
      </c>
      <c r="AB669" t="str">
        <f t="shared" si="537"/>
        <v/>
      </c>
      <c r="AC669" t="str">
        <f t="shared" si="538"/>
        <v/>
      </c>
      <c r="AD669" t="str">
        <f t="shared" si="539"/>
        <v/>
      </c>
      <c r="AE669" t="str">
        <f t="shared" si="540"/>
        <v/>
      </c>
      <c r="AF669" t="str">
        <f t="shared" si="541"/>
        <v/>
      </c>
      <c r="AG669" t="str">
        <f t="shared" si="542"/>
        <v/>
      </c>
      <c r="AH669" t="str">
        <f t="shared" si="543"/>
        <v/>
      </c>
      <c r="AI669" t="str">
        <f t="shared" si="544"/>
        <v/>
      </c>
      <c r="AJ669" t="str">
        <f t="shared" si="545"/>
        <v/>
      </c>
      <c r="AK669" t="str">
        <f t="shared" si="546"/>
        <v/>
      </c>
      <c r="AL669" t="str">
        <f t="shared" si="547"/>
        <v/>
      </c>
      <c r="AM669" t="str">
        <f t="shared" si="548"/>
        <v/>
      </c>
      <c r="AN669" t="str">
        <f t="shared" si="549"/>
        <v/>
      </c>
      <c r="AO669" t="str">
        <f t="shared" si="550"/>
        <v/>
      </c>
      <c r="AP669" t="str">
        <f t="shared" si="551"/>
        <v/>
      </c>
      <c r="AQ669" t="str">
        <f t="shared" si="552"/>
        <v/>
      </c>
      <c r="AR669" t="str">
        <f t="shared" si="553"/>
        <v/>
      </c>
      <c r="AS669" t="str">
        <f t="shared" si="554"/>
        <v/>
      </c>
      <c r="AT669" t="str">
        <f t="shared" si="555"/>
        <v/>
      </c>
      <c r="AU669" t="str">
        <f t="shared" si="556"/>
        <v/>
      </c>
      <c r="AV669" t="str">
        <f t="shared" si="557"/>
        <v/>
      </c>
      <c r="AW669" t="str">
        <f t="shared" si="558"/>
        <v/>
      </c>
      <c r="AX669" t="str">
        <f t="shared" si="559"/>
        <v>Angol gazdasági szaknyelv I. (otthon, otthonról web)</v>
      </c>
      <c r="AY669" s="2">
        <v>327</v>
      </c>
      <c r="AZ669" s="2">
        <v>6</v>
      </c>
      <c r="BA669" s="18">
        <f>VLOOKUP(AY669,segéd!$F$9:$G$38,2,FALSE)</f>
        <v>46108</v>
      </c>
      <c r="BB669" s="2" t="str">
        <f>VLOOKUP(AZ669,segéd!$F$1:$G$7,2,FALSE)</f>
        <v>17.00-18.30</v>
      </c>
      <c r="BC669" t="s">
        <v>1489</v>
      </c>
      <c r="BD669" t="s">
        <v>85</v>
      </c>
      <c r="BE669" t="s">
        <v>167</v>
      </c>
      <c r="BF669" s="19" t="s">
        <v>484</v>
      </c>
      <c r="BG669" s="2" t="s">
        <v>484</v>
      </c>
      <c r="BH669" s="2" t="s">
        <v>485</v>
      </c>
      <c r="BI669" s="30" t="s">
        <v>2048</v>
      </c>
      <c r="BJ669" s="2">
        <f t="shared" si="560"/>
        <v>15</v>
      </c>
      <c r="BK669" s="2">
        <f>IF(BF669="","",VLOOKUP(BC669,segéd!O:P,2,FALSE))</f>
        <v>8</v>
      </c>
      <c r="BL669" s="2">
        <f>IF(BG669="","",VLOOKUP(BC669,segéd!T:U,2,FALSE))</f>
        <v>7</v>
      </c>
      <c r="BM669" s="2">
        <v>0</v>
      </c>
      <c r="BN669" s="2">
        <v>0</v>
      </c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>
        <v>5</v>
      </c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Y669" s="2"/>
    </row>
    <row r="670" spans="1:106" x14ac:dyDescent="0.3">
      <c r="A670" t="str">
        <f t="shared" si="561"/>
        <v>3276</v>
      </c>
      <c r="B670" t="str">
        <f t="shared" si="562"/>
        <v xml:space="preserve">Az R alapjai, gépi tanulás (szv.) (otthonról web) </v>
      </c>
      <c r="C670" t="str">
        <f t="shared" si="512"/>
        <v>otthon3276</v>
      </c>
      <c r="D670" t="str">
        <f t="shared" si="513"/>
        <v>Az R alapjai, gépi tanulás (szv.) (otthonról web) 7</v>
      </c>
      <c r="E670" t="str">
        <f t="shared" si="514"/>
        <v>Molnár László3276</v>
      </c>
      <c r="F670" s="24" t="str">
        <f t="shared" si="515"/>
        <v>Az R alapjai, gépi tanulás (szv.) (Tb. otthon, otthonról web)</v>
      </c>
      <c r="G670" t="str">
        <f t="shared" si="516"/>
        <v/>
      </c>
      <c r="H670" t="str">
        <f t="shared" si="517"/>
        <v/>
      </c>
      <c r="I670" t="str">
        <f t="shared" si="518"/>
        <v/>
      </c>
      <c r="J670" t="str">
        <f t="shared" si="519"/>
        <v/>
      </c>
      <c r="K670" t="str">
        <f t="shared" si="520"/>
        <v/>
      </c>
      <c r="L670" t="str">
        <f t="shared" si="521"/>
        <v/>
      </c>
      <c r="M670" t="str">
        <f t="shared" si="522"/>
        <v/>
      </c>
      <c r="N670" t="str">
        <f t="shared" si="523"/>
        <v/>
      </c>
      <c r="O670" t="str">
        <f t="shared" si="524"/>
        <v/>
      </c>
      <c r="P670" t="str">
        <f t="shared" si="525"/>
        <v/>
      </c>
      <c r="Q670" t="str">
        <f t="shared" si="526"/>
        <v/>
      </c>
      <c r="R670" t="str">
        <f t="shared" si="527"/>
        <v/>
      </c>
      <c r="S670" t="str">
        <f t="shared" si="528"/>
        <v/>
      </c>
      <c r="T670" t="str">
        <f t="shared" si="529"/>
        <v/>
      </c>
      <c r="U670" t="str">
        <f t="shared" si="530"/>
        <v/>
      </c>
      <c r="V670" t="str">
        <f t="shared" si="531"/>
        <v/>
      </c>
      <c r="W670" t="str">
        <f t="shared" si="532"/>
        <v/>
      </c>
      <c r="X670" t="str">
        <f t="shared" si="533"/>
        <v/>
      </c>
      <c r="Y670" t="str">
        <f t="shared" si="534"/>
        <v>Az R alapjai, gépi tanulás (szv.) (, otthonról web)</v>
      </c>
      <c r="Z670" t="str">
        <f t="shared" si="535"/>
        <v/>
      </c>
      <c r="AA670" t="str">
        <f t="shared" si="536"/>
        <v/>
      </c>
      <c r="AB670" t="str">
        <f t="shared" si="537"/>
        <v/>
      </c>
      <c r="AC670" t="str">
        <f t="shared" si="538"/>
        <v/>
      </c>
      <c r="AD670" t="str">
        <f t="shared" si="539"/>
        <v/>
      </c>
      <c r="AE670" t="str">
        <f t="shared" si="540"/>
        <v/>
      </c>
      <c r="AF670" t="str">
        <f t="shared" si="541"/>
        <v/>
      </c>
      <c r="AG670" t="str">
        <f t="shared" si="542"/>
        <v/>
      </c>
      <c r="AH670" t="str">
        <f t="shared" si="543"/>
        <v/>
      </c>
      <c r="AI670" t="str">
        <f t="shared" si="544"/>
        <v/>
      </c>
      <c r="AJ670" t="str">
        <f t="shared" si="545"/>
        <v/>
      </c>
      <c r="AK670" t="str">
        <f t="shared" si="546"/>
        <v>3276</v>
      </c>
      <c r="AL670" t="str">
        <f t="shared" si="547"/>
        <v>3276</v>
      </c>
      <c r="AM670" t="str">
        <f t="shared" si="548"/>
        <v/>
      </c>
      <c r="AN670" t="str">
        <f t="shared" si="549"/>
        <v/>
      </c>
      <c r="AO670" t="str">
        <f t="shared" si="550"/>
        <v/>
      </c>
      <c r="AP670" t="str">
        <f t="shared" si="551"/>
        <v/>
      </c>
      <c r="AQ670" t="str">
        <f t="shared" si="552"/>
        <v/>
      </c>
      <c r="AR670" t="str">
        <f t="shared" si="553"/>
        <v/>
      </c>
      <c r="AS670" t="str">
        <f t="shared" si="554"/>
        <v/>
      </c>
      <c r="AT670" t="str">
        <f t="shared" si="555"/>
        <v/>
      </c>
      <c r="AU670" t="str">
        <f t="shared" si="556"/>
        <v/>
      </c>
      <c r="AV670" t="str">
        <f t="shared" si="557"/>
        <v/>
      </c>
      <c r="AW670" t="str">
        <f t="shared" si="558"/>
        <v/>
      </c>
      <c r="AX670" t="str">
        <f t="shared" si="559"/>
        <v>Az R alapjai, gépi tanulás (szv.) (otthon, otthonról web)</v>
      </c>
      <c r="AY670" s="2">
        <v>327</v>
      </c>
      <c r="AZ670" s="2">
        <v>6</v>
      </c>
      <c r="BA670" s="18">
        <f>VLOOKUP(AY670,segéd!$F$9:$G$38,2,FALSE)</f>
        <v>46108</v>
      </c>
      <c r="BB670" s="2" t="str">
        <f>VLOOKUP(AZ670,segéd!$F$1:$G$7,2,FALSE)</f>
        <v>17.00-18.30</v>
      </c>
      <c r="BC670" t="s">
        <v>420</v>
      </c>
      <c r="BD670" t="s">
        <v>42</v>
      </c>
      <c r="BE670" t="s">
        <v>164</v>
      </c>
      <c r="BG670" s="2" t="s">
        <v>484</v>
      </c>
      <c r="BH670" s="2" t="s">
        <v>485</v>
      </c>
      <c r="BI670" s="30" t="s">
        <v>2013</v>
      </c>
      <c r="BJ670" s="2">
        <f t="shared" si="560"/>
        <v>7</v>
      </c>
      <c r="BK670" s="2" t="str">
        <f>IF(BF670="","",VLOOKUP(BC670,segéd!O:P,2,FALSE))</f>
        <v/>
      </c>
      <c r="BL670" s="2">
        <f>IF(BG670="","",VLOOKUP(BC670,segéd!T:U,2,FALSE))</f>
        <v>7</v>
      </c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>
        <v>2</v>
      </c>
      <c r="CQ670" s="2">
        <v>9</v>
      </c>
      <c r="CR670" s="2"/>
      <c r="CS670" s="2"/>
      <c r="CT670" s="2"/>
      <c r="CU670" s="2"/>
      <c r="CV670" s="2"/>
      <c r="CY670" s="2"/>
    </row>
    <row r="671" spans="1:106" x14ac:dyDescent="0.3">
      <c r="A671" t="str">
        <f t="shared" si="561"/>
        <v>2143276</v>
      </c>
      <c r="B671" t="str">
        <f t="shared" si="562"/>
        <v>Közgazdaságtan I. (Tb.-ről web) 13</v>
      </c>
      <c r="C671" t="str">
        <f t="shared" si="512"/>
        <v>2143276</v>
      </c>
      <c r="D671" t="str">
        <f t="shared" si="513"/>
        <v>Közgazdaságtan I. (Tb.-ről web) 41</v>
      </c>
      <c r="E671" t="str">
        <f t="shared" si="514"/>
        <v>Barócsi Zoltán3276</v>
      </c>
      <c r="F671" s="24" t="str">
        <f t="shared" si="515"/>
        <v>Közgazdaságtan I. (Tb. 214, Tb.-ről web)</v>
      </c>
      <c r="G671" t="str">
        <f t="shared" si="516"/>
        <v>3276</v>
      </c>
      <c r="H671" t="str">
        <f t="shared" si="517"/>
        <v>3276</v>
      </c>
      <c r="I671" t="str">
        <f t="shared" si="518"/>
        <v/>
      </c>
      <c r="J671" t="str">
        <f t="shared" si="519"/>
        <v/>
      </c>
      <c r="K671" t="str">
        <f t="shared" si="520"/>
        <v/>
      </c>
      <c r="L671" t="str">
        <f t="shared" si="521"/>
        <v/>
      </c>
      <c r="M671" t="str">
        <f t="shared" si="522"/>
        <v/>
      </c>
      <c r="N671" t="str">
        <f t="shared" si="523"/>
        <v/>
      </c>
      <c r="O671" t="str">
        <f t="shared" si="524"/>
        <v/>
      </c>
      <c r="P671" t="str">
        <f t="shared" si="525"/>
        <v/>
      </c>
      <c r="Q671" t="str">
        <f t="shared" si="526"/>
        <v/>
      </c>
      <c r="R671" t="str">
        <f t="shared" si="527"/>
        <v/>
      </c>
      <c r="S671" t="str">
        <f t="shared" si="528"/>
        <v/>
      </c>
      <c r="T671" t="str">
        <f t="shared" si="529"/>
        <v/>
      </c>
      <c r="U671" t="str">
        <f t="shared" si="530"/>
        <v/>
      </c>
      <c r="V671" t="str">
        <f t="shared" si="531"/>
        <v/>
      </c>
      <c r="W671" t="str">
        <f t="shared" si="532"/>
        <v/>
      </c>
      <c r="X671" t="str">
        <f t="shared" si="533"/>
        <v/>
      </c>
      <c r="Y671" t="str">
        <f t="shared" si="534"/>
        <v>Közgazdaságtan I. (214, Tb.-ről web)</v>
      </c>
      <c r="Z671" t="str">
        <f t="shared" si="535"/>
        <v>3276</v>
      </c>
      <c r="AA671" t="str">
        <f t="shared" si="536"/>
        <v/>
      </c>
      <c r="AB671" t="str">
        <f t="shared" si="537"/>
        <v>3276</v>
      </c>
      <c r="AC671" t="str">
        <f t="shared" si="538"/>
        <v/>
      </c>
      <c r="AD671" t="str">
        <f t="shared" si="539"/>
        <v/>
      </c>
      <c r="AE671" t="str">
        <f t="shared" si="540"/>
        <v/>
      </c>
      <c r="AF671" t="str">
        <f t="shared" si="541"/>
        <v/>
      </c>
      <c r="AG671" t="str">
        <f t="shared" si="542"/>
        <v/>
      </c>
      <c r="AH671" t="str">
        <f t="shared" si="543"/>
        <v/>
      </c>
      <c r="AI671" t="str">
        <f t="shared" si="544"/>
        <v/>
      </c>
      <c r="AJ671" t="str">
        <f t="shared" si="545"/>
        <v/>
      </c>
      <c r="AK671" t="str">
        <f t="shared" si="546"/>
        <v/>
      </c>
      <c r="AL671" t="str">
        <f t="shared" si="547"/>
        <v/>
      </c>
      <c r="AM671" t="str">
        <f t="shared" si="548"/>
        <v/>
      </c>
      <c r="AN671" t="str">
        <f t="shared" si="549"/>
        <v/>
      </c>
      <c r="AO671" t="str">
        <f t="shared" si="550"/>
        <v/>
      </c>
      <c r="AP671" t="str">
        <f t="shared" si="551"/>
        <v/>
      </c>
      <c r="AQ671" t="str">
        <f t="shared" si="552"/>
        <v/>
      </c>
      <c r="AR671" t="str">
        <f t="shared" si="553"/>
        <v/>
      </c>
      <c r="AS671" t="str">
        <f t="shared" si="554"/>
        <v/>
      </c>
      <c r="AT671" t="str">
        <f t="shared" si="555"/>
        <v/>
      </c>
      <c r="AU671" t="str">
        <f t="shared" si="556"/>
        <v/>
      </c>
      <c r="AV671" t="str">
        <f t="shared" si="557"/>
        <v/>
      </c>
      <c r="AW671" t="str">
        <f t="shared" si="558"/>
        <v/>
      </c>
      <c r="AX671" t="str">
        <f t="shared" si="559"/>
        <v>Közgazdaságtan I. (214, Tb.-ről web)</v>
      </c>
      <c r="AY671" s="2">
        <v>327</v>
      </c>
      <c r="AZ671" s="2">
        <v>6</v>
      </c>
      <c r="BA671" s="18">
        <f>VLOOKUP(AY671,segéd!$F$9:$G$38,2,FALSE)</f>
        <v>46108</v>
      </c>
      <c r="BB671" s="2" t="str">
        <f>VLOOKUP(AZ671,segéd!$F$1:$G$7,2,FALSE)</f>
        <v>17.00-18.30</v>
      </c>
      <c r="BC671" t="s">
        <v>302</v>
      </c>
      <c r="BD671" s="20" t="s">
        <v>29</v>
      </c>
      <c r="BE671" t="s">
        <v>167</v>
      </c>
      <c r="BF671" s="19">
        <v>214</v>
      </c>
      <c r="BG671" s="2">
        <v>214</v>
      </c>
      <c r="BH671" s="19" t="s">
        <v>76</v>
      </c>
      <c r="BI671" s="30" t="s">
        <v>2016</v>
      </c>
      <c r="BJ671" s="2">
        <f t="shared" si="560"/>
        <v>54</v>
      </c>
      <c r="BK671" s="2">
        <f>IF(BF671="","",VLOOKUP(BC671,segéd!O:P,2,FALSE))</f>
        <v>13</v>
      </c>
      <c r="BL671" s="2">
        <f>IF(BG671="","",VLOOKUP(BC671,segéd!T:U,2,FALSE))</f>
        <v>41</v>
      </c>
      <c r="BM671" s="2">
        <v>12</v>
      </c>
      <c r="BN671" s="2">
        <v>2</v>
      </c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>
        <v>17</v>
      </c>
      <c r="CG671" s="2">
        <v>12</v>
      </c>
      <c r="CH671" s="2"/>
      <c r="CI671" s="2"/>
      <c r="CJ671" s="2"/>
      <c r="CK671" s="2"/>
      <c r="CL671" s="2"/>
      <c r="CM671" s="2"/>
      <c r="CN671" s="2"/>
      <c r="CO671" s="2"/>
      <c r="CP671" s="2"/>
      <c r="CR671" s="2"/>
      <c r="CS671" s="2"/>
      <c r="CT671" s="2"/>
      <c r="CU671" s="2"/>
      <c r="CV671" s="2"/>
      <c r="CY671" s="2"/>
    </row>
    <row r="672" spans="1:106" x14ac:dyDescent="0.3">
      <c r="A672" t="str">
        <f t="shared" si="561"/>
        <v>otthon3277</v>
      </c>
      <c r="B672" t="str">
        <f t="shared" si="562"/>
        <v>Angol gazdasági szaknyelv I. (otthonról web) 8</v>
      </c>
      <c r="C672" t="str">
        <f t="shared" si="512"/>
        <v>otthon3277</v>
      </c>
      <c r="D672" t="str">
        <f t="shared" si="513"/>
        <v>Angol gazdasági szaknyelv I. (otthonról web) 7</v>
      </c>
      <c r="E672" t="str">
        <f t="shared" si="514"/>
        <v>Balog Mónika3277</v>
      </c>
      <c r="F672" s="24" t="str">
        <f t="shared" si="515"/>
        <v>Angol gazdasági szaknyelv I. (Bp. otthonTb. otthon, otthonról web)</v>
      </c>
      <c r="G672" t="str">
        <f t="shared" si="516"/>
        <v>3277</v>
      </c>
      <c r="H672" t="str">
        <f t="shared" si="517"/>
        <v>3277</v>
      </c>
      <c r="I672" t="str">
        <f t="shared" si="518"/>
        <v/>
      </c>
      <c r="J672" t="str">
        <f t="shared" si="519"/>
        <v/>
      </c>
      <c r="K672" t="str">
        <f t="shared" si="520"/>
        <v/>
      </c>
      <c r="L672" t="str">
        <f t="shared" si="521"/>
        <v/>
      </c>
      <c r="M672" t="str">
        <f t="shared" si="522"/>
        <v/>
      </c>
      <c r="N672" t="str">
        <f t="shared" si="523"/>
        <v/>
      </c>
      <c r="O672" t="str">
        <f t="shared" si="524"/>
        <v/>
      </c>
      <c r="P672" t="str">
        <f t="shared" si="525"/>
        <v/>
      </c>
      <c r="Q672" t="str">
        <f t="shared" si="526"/>
        <v/>
      </c>
      <c r="R672" t="str">
        <f t="shared" si="527"/>
        <v/>
      </c>
      <c r="S672" t="str">
        <f t="shared" si="528"/>
        <v/>
      </c>
      <c r="T672" t="str">
        <f t="shared" si="529"/>
        <v/>
      </c>
      <c r="U672" t="str">
        <f t="shared" si="530"/>
        <v/>
      </c>
      <c r="V672" t="str">
        <f t="shared" si="531"/>
        <v/>
      </c>
      <c r="W672" t="str">
        <f t="shared" si="532"/>
        <v/>
      </c>
      <c r="X672" t="str">
        <f t="shared" si="533"/>
        <v/>
      </c>
      <c r="Y672" t="str">
        <f t="shared" si="534"/>
        <v>Angol gazdasági szaknyelv I. (otthon, otthonról web)</v>
      </c>
      <c r="Z672" t="str">
        <f t="shared" si="535"/>
        <v>3277</v>
      </c>
      <c r="AA672" t="str">
        <f t="shared" si="536"/>
        <v/>
      </c>
      <c r="AB672" t="str">
        <f t="shared" si="537"/>
        <v/>
      </c>
      <c r="AC672" t="str">
        <f t="shared" si="538"/>
        <v/>
      </c>
      <c r="AD672" t="str">
        <f t="shared" si="539"/>
        <v/>
      </c>
      <c r="AE672" t="str">
        <f t="shared" si="540"/>
        <v/>
      </c>
      <c r="AF672" t="str">
        <f t="shared" si="541"/>
        <v/>
      </c>
      <c r="AG672" t="str">
        <f t="shared" si="542"/>
        <v/>
      </c>
      <c r="AH672" t="str">
        <f t="shared" si="543"/>
        <v/>
      </c>
      <c r="AI672" t="str">
        <f t="shared" si="544"/>
        <v/>
      </c>
      <c r="AJ672" t="str">
        <f t="shared" si="545"/>
        <v/>
      </c>
      <c r="AK672" t="str">
        <f t="shared" si="546"/>
        <v/>
      </c>
      <c r="AL672" t="str">
        <f t="shared" si="547"/>
        <v/>
      </c>
      <c r="AM672" t="str">
        <f t="shared" si="548"/>
        <v/>
      </c>
      <c r="AN672" t="str">
        <f t="shared" si="549"/>
        <v/>
      </c>
      <c r="AO672" t="str">
        <f t="shared" si="550"/>
        <v/>
      </c>
      <c r="AP672" t="str">
        <f t="shared" si="551"/>
        <v/>
      </c>
      <c r="AQ672" t="str">
        <f t="shared" si="552"/>
        <v/>
      </c>
      <c r="AR672" t="str">
        <f t="shared" si="553"/>
        <v/>
      </c>
      <c r="AS672" t="str">
        <f t="shared" si="554"/>
        <v/>
      </c>
      <c r="AT672" t="str">
        <f t="shared" si="555"/>
        <v/>
      </c>
      <c r="AU672" t="str">
        <f t="shared" si="556"/>
        <v/>
      </c>
      <c r="AV672" t="str">
        <f t="shared" si="557"/>
        <v/>
      </c>
      <c r="AW672" t="str">
        <f t="shared" si="558"/>
        <v/>
      </c>
      <c r="AX672" t="str">
        <f t="shared" si="559"/>
        <v>Angol gazdasági szaknyelv I. (otthon, otthonról web)</v>
      </c>
      <c r="AY672" s="2">
        <v>327</v>
      </c>
      <c r="AZ672" s="2">
        <v>7</v>
      </c>
      <c r="BA672" s="18">
        <f>VLOOKUP(AY672,segéd!$F$9:$G$38,2,FALSE)</f>
        <v>46108</v>
      </c>
      <c r="BB672" s="2" t="str">
        <f>VLOOKUP(AZ672,segéd!$F$1:$G$7,2,FALSE)</f>
        <v>18.45-20.15</v>
      </c>
      <c r="BC672" t="s">
        <v>1489</v>
      </c>
      <c r="BD672" t="s">
        <v>85</v>
      </c>
      <c r="BE672" t="s">
        <v>167</v>
      </c>
      <c r="BF672" s="19" t="s">
        <v>484</v>
      </c>
      <c r="BG672" s="2" t="s">
        <v>484</v>
      </c>
      <c r="BH672" s="2" t="s">
        <v>485</v>
      </c>
      <c r="BI672" s="30" t="s">
        <v>2048</v>
      </c>
      <c r="BJ672" s="2">
        <f t="shared" si="560"/>
        <v>15</v>
      </c>
      <c r="BK672" s="2">
        <f>IF(BF672="","",VLOOKUP(BC672,segéd!O:P,2,FALSE))</f>
        <v>8</v>
      </c>
      <c r="BL672" s="2">
        <f>IF(BG672="","",VLOOKUP(BC672,segéd!T:U,2,FALSE))</f>
        <v>7</v>
      </c>
      <c r="BM672" s="2">
        <v>0</v>
      </c>
      <c r="BN672" s="2">
        <v>0</v>
      </c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>
        <v>5</v>
      </c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Y672" s="2"/>
    </row>
    <row r="673" spans="1:106" x14ac:dyDescent="0.3">
      <c r="A673" t="str">
        <f t="shared" si="561"/>
        <v>3277</v>
      </c>
      <c r="B673" t="str">
        <f t="shared" si="562"/>
        <v xml:space="preserve">Az R alapjai, gépi tanulás (szv.) (otthonról web) </v>
      </c>
      <c r="C673" t="str">
        <f t="shared" si="512"/>
        <v>otthon3277</v>
      </c>
      <c r="D673" t="str">
        <f t="shared" si="513"/>
        <v>Az R alapjai, gépi tanulás (szv.) (otthonról web) 7</v>
      </c>
      <c r="E673" t="str">
        <f t="shared" si="514"/>
        <v>Molnár László3277</v>
      </c>
      <c r="F673" s="24" t="str">
        <f t="shared" si="515"/>
        <v>Az R alapjai, gépi tanulás (szv.) (Tb. otthon, otthonról web)</v>
      </c>
      <c r="G673" t="str">
        <f t="shared" si="516"/>
        <v/>
      </c>
      <c r="H673" t="str">
        <f t="shared" si="517"/>
        <v/>
      </c>
      <c r="I673" t="str">
        <f t="shared" si="518"/>
        <v/>
      </c>
      <c r="J673" t="str">
        <f t="shared" si="519"/>
        <v/>
      </c>
      <c r="K673" t="str">
        <f t="shared" si="520"/>
        <v/>
      </c>
      <c r="L673" t="str">
        <f t="shared" si="521"/>
        <v/>
      </c>
      <c r="M673" t="str">
        <f t="shared" si="522"/>
        <v/>
      </c>
      <c r="N673" t="str">
        <f t="shared" si="523"/>
        <v/>
      </c>
      <c r="O673" t="str">
        <f t="shared" si="524"/>
        <v/>
      </c>
      <c r="P673" t="str">
        <f t="shared" si="525"/>
        <v/>
      </c>
      <c r="Q673" t="str">
        <f t="shared" si="526"/>
        <v/>
      </c>
      <c r="R673" t="str">
        <f t="shared" si="527"/>
        <v/>
      </c>
      <c r="S673" t="str">
        <f t="shared" si="528"/>
        <v/>
      </c>
      <c r="T673" t="str">
        <f t="shared" si="529"/>
        <v/>
      </c>
      <c r="U673" t="str">
        <f t="shared" si="530"/>
        <v/>
      </c>
      <c r="V673" t="str">
        <f t="shared" si="531"/>
        <v/>
      </c>
      <c r="W673" t="str">
        <f t="shared" si="532"/>
        <v/>
      </c>
      <c r="X673" t="str">
        <f t="shared" si="533"/>
        <v/>
      </c>
      <c r="Y673" t="str">
        <f t="shared" si="534"/>
        <v>Az R alapjai, gépi tanulás (szv.) (, otthonról web)</v>
      </c>
      <c r="Z673" t="str">
        <f t="shared" si="535"/>
        <v/>
      </c>
      <c r="AA673" t="str">
        <f t="shared" si="536"/>
        <v/>
      </c>
      <c r="AB673" t="str">
        <f t="shared" si="537"/>
        <v/>
      </c>
      <c r="AC673" t="str">
        <f t="shared" si="538"/>
        <v/>
      </c>
      <c r="AD673" t="str">
        <f t="shared" si="539"/>
        <v/>
      </c>
      <c r="AE673" t="str">
        <f t="shared" si="540"/>
        <v/>
      </c>
      <c r="AF673" t="str">
        <f t="shared" si="541"/>
        <v/>
      </c>
      <c r="AG673" t="str">
        <f t="shared" si="542"/>
        <v/>
      </c>
      <c r="AH673" t="str">
        <f t="shared" si="543"/>
        <v/>
      </c>
      <c r="AI673" t="str">
        <f t="shared" si="544"/>
        <v/>
      </c>
      <c r="AJ673" t="str">
        <f t="shared" si="545"/>
        <v/>
      </c>
      <c r="AK673" t="str">
        <f t="shared" si="546"/>
        <v>3277</v>
      </c>
      <c r="AL673" t="str">
        <f t="shared" si="547"/>
        <v>3277</v>
      </c>
      <c r="AM673" t="str">
        <f t="shared" si="548"/>
        <v/>
      </c>
      <c r="AN673" t="str">
        <f t="shared" si="549"/>
        <v/>
      </c>
      <c r="AO673" t="str">
        <f t="shared" si="550"/>
        <v/>
      </c>
      <c r="AP673" t="str">
        <f t="shared" si="551"/>
        <v/>
      </c>
      <c r="AQ673" t="str">
        <f t="shared" si="552"/>
        <v/>
      </c>
      <c r="AR673" t="str">
        <f t="shared" si="553"/>
        <v/>
      </c>
      <c r="AS673" t="str">
        <f t="shared" si="554"/>
        <v/>
      </c>
      <c r="AT673" t="str">
        <f t="shared" si="555"/>
        <v/>
      </c>
      <c r="AU673" t="str">
        <f t="shared" si="556"/>
        <v/>
      </c>
      <c r="AV673" t="str">
        <f t="shared" si="557"/>
        <v/>
      </c>
      <c r="AW673" t="str">
        <f t="shared" si="558"/>
        <v/>
      </c>
      <c r="AX673" t="str">
        <f t="shared" si="559"/>
        <v>Az R alapjai, gépi tanulás (szv.) (otthon, otthonról web)</v>
      </c>
      <c r="AY673" s="2">
        <v>327</v>
      </c>
      <c r="AZ673" s="2">
        <v>7</v>
      </c>
      <c r="BA673" s="18">
        <f>VLOOKUP(AY673,segéd!$F$9:$G$38,2,FALSE)</f>
        <v>46108</v>
      </c>
      <c r="BB673" s="2" t="str">
        <f>VLOOKUP(AZ673,segéd!$F$1:$G$7,2,FALSE)</f>
        <v>18.45-20.15</v>
      </c>
      <c r="BC673" t="s">
        <v>420</v>
      </c>
      <c r="BD673" t="s">
        <v>42</v>
      </c>
      <c r="BE673" t="s">
        <v>164</v>
      </c>
      <c r="BG673" s="2" t="s">
        <v>484</v>
      </c>
      <c r="BH673" s="2" t="s">
        <v>485</v>
      </c>
      <c r="BI673" s="30" t="s">
        <v>2013</v>
      </c>
      <c r="BJ673" s="2">
        <f t="shared" si="560"/>
        <v>7</v>
      </c>
      <c r="BK673" s="2" t="str">
        <f>IF(BF673="","",VLOOKUP(BC673,segéd!O:P,2,FALSE))</f>
        <v/>
      </c>
      <c r="BL673" s="2">
        <f>IF(BG673="","",VLOOKUP(BC673,segéd!T:U,2,FALSE))</f>
        <v>7</v>
      </c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>
        <v>2</v>
      </c>
      <c r="CQ673" s="2">
        <v>9</v>
      </c>
      <c r="CR673" s="2"/>
      <c r="CS673" s="2"/>
      <c r="CT673" s="2"/>
      <c r="CU673" s="2"/>
      <c r="CV673" s="2"/>
      <c r="CY673" s="2"/>
    </row>
    <row r="674" spans="1:106" x14ac:dyDescent="0.3">
      <c r="A674" t="str">
        <f t="shared" si="561"/>
        <v>3281</v>
      </c>
      <c r="B674" t="str">
        <f t="shared" si="562"/>
        <v xml:space="preserve">Emberi erőforrás menedzsment (web) </v>
      </c>
      <c r="C674" t="str">
        <f t="shared" si="512"/>
        <v>4013281</v>
      </c>
      <c r="D674" t="str">
        <f t="shared" si="513"/>
        <v>Emberi erőforrás menedzsment (web) 5</v>
      </c>
      <c r="E674" t="str">
        <f t="shared" si="514"/>
        <v>Gyalogos Norbert3281</v>
      </c>
      <c r="F674" s="24" t="str">
        <f t="shared" si="515"/>
        <v>Emberi erőforrás menedzsment (Tb. 401, web)</v>
      </c>
      <c r="G674" t="str">
        <f t="shared" si="516"/>
        <v/>
      </c>
      <c r="H674" t="str">
        <f t="shared" si="517"/>
        <v/>
      </c>
      <c r="I674" t="str">
        <f t="shared" si="518"/>
        <v/>
      </c>
      <c r="J674" t="str">
        <f t="shared" si="519"/>
        <v/>
      </c>
      <c r="K674" t="str">
        <f t="shared" si="520"/>
        <v/>
      </c>
      <c r="L674" t="str">
        <f t="shared" si="521"/>
        <v/>
      </c>
      <c r="M674" t="str">
        <f t="shared" si="522"/>
        <v/>
      </c>
      <c r="N674" t="str">
        <f t="shared" si="523"/>
        <v/>
      </c>
      <c r="O674" t="str">
        <f t="shared" si="524"/>
        <v/>
      </c>
      <c r="P674" t="str">
        <f t="shared" si="525"/>
        <v/>
      </c>
      <c r="Q674" t="str">
        <f t="shared" si="526"/>
        <v/>
      </c>
      <c r="R674" t="str">
        <f t="shared" si="527"/>
        <v/>
      </c>
      <c r="S674" t="str">
        <f t="shared" si="528"/>
        <v/>
      </c>
      <c r="T674" t="str">
        <f t="shared" si="529"/>
        <v/>
      </c>
      <c r="U674" t="str">
        <f t="shared" si="530"/>
        <v/>
      </c>
      <c r="V674" t="str">
        <f t="shared" si="531"/>
        <v/>
      </c>
      <c r="W674" t="str">
        <f t="shared" si="532"/>
        <v/>
      </c>
      <c r="X674" t="str">
        <f t="shared" si="533"/>
        <v/>
      </c>
      <c r="Y674" t="str">
        <f t="shared" si="534"/>
        <v>Emberi erőforrás menedzsment (, web)</v>
      </c>
      <c r="Z674" t="str">
        <f t="shared" si="535"/>
        <v/>
      </c>
      <c r="AA674" t="str">
        <f t="shared" si="536"/>
        <v/>
      </c>
      <c r="AB674" t="str">
        <f t="shared" si="537"/>
        <v/>
      </c>
      <c r="AC674" t="str">
        <f t="shared" si="538"/>
        <v/>
      </c>
      <c r="AD674" t="str">
        <f t="shared" si="539"/>
        <v>3281</v>
      </c>
      <c r="AE674" t="str">
        <f t="shared" si="540"/>
        <v/>
      </c>
      <c r="AF674" t="str">
        <f t="shared" si="541"/>
        <v/>
      </c>
      <c r="AG674" t="str">
        <f t="shared" si="542"/>
        <v/>
      </c>
      <c r="AH674" t="str">
        <f t="shared" si="543"/>
        <v/>
      </c>
      <c r="AI674" t="str">
        <f t="shared" si="544"/>
        <v/>
      </c>
      <c r="AJ674" t="str">
        <f t="shared" si="545"/>
        <v/>
      </c>
      <c r="AK674" t="str">
        <f t="shared" si="546"/>
        <v/>
      </c>
      <c r="AL674" t="str">
        <f t="shared" si="547"/>
        <v/>
      </c>
      <c r="AM674" t="str">
        <f t="shared" si="548"/>
        <v/>
      </c>
      <c r="AN674" t="str">
        <f t="shared" si="549"/>
        <v/>
      </c>
      <c r="AO674" t="str">
        <f t="shared" si="550"/>
        <v/>
      </c>
      <c r="AP674" t="str">
        <f t="shared" si="551"/>
        <v/>
      </c>
      <c r="AQ674" t="str">
        <f t="shared" si="552"/>
        <v/>
      </c>
      <c r="AR674" t="str">
        <f t="shared" si="553"/>
        <v/>
      </c>
      <c r="AS674" t="str">
        <f t="shared" si="554"/>
        <v/>
      </c>
      <c r="AT674" t="str">
        <f t="shared" si="555"/>
        <v/>
      </c>
      <c r="AU674" t="str">
        <f t="shared" si="556"/>
        <v/>
      </c>
      <c r="AV674" t="str">
        <f t="shared" si="557"/>
        <v/>
      </c>
      <c r="AW674" t="str">
        <f t="shared" si="558"/>
        <v/>
      </c>
      <c r="AX674" t="str">
        <f t="shared" si="559"/>
        <v>Emberi erőforrás menedzsment (401, web)</v>
      </c>
      <c r="AY674" s="2">
        <v>328</v>
      </c>
      <c r="AZ674" s="2">
        <v>1</v>
      </c>
      <c r="BA674" s="18">
        <f>VLOOKUP(AY674,segéd!$F$9:$G$38,2,FALSE)</f>
        <v>46109</v>
      </c>
      <c r="BB674" s="2" t="str">
        <f>VLOOKUP(AZ674,segéd!$F$1:$G$7,2,FALSE)</f>
        <v>8.00-9.30</v>
      </c>
      <c r="BC674" t="s">
        <v>131</v>
      </c>
      <c r="BD674" t="s">
        <v>432</v>
      </c>
      <c r="BE674" t="s">
        <v>177</v>
      </c>
      <c r="BG674" s="2">
        <v>401</v>
      </c>
      <c r="BH674" s="2" t="s">
        <v>66</v>
      </c>
      <c r="BI674" s="30" t="s">
        <v>1931</v>
      </c>
      <c r="BJ674" s="2">
        <f t="shared" si="560"/>
        <v>5</v>
      </c>
      <c r="BK674" s="2" t="str">
        <f>IF(BF674="","",VLOOKUP(BC674,segéd!O:P,2,FALSE))</f>
        <v/>
      </c>
      <c r="BL674" s="2">
        <f>IF(BG674="","",VLOOKUP(BC674,segéd!T:U,2,FALSE))</f>
        <v>5</v>
      </c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H674" s="2"/>
      <c r="CI674" s="2">
        <v>5</v>
      </c>
      <c r="CJ674" s="2"/>
      <c r="CK674" s="2"/>
      <c r="CL674" s="2"/>
      <c r="CM674" s="2"/>
      <c r="CN674" s="2"/>
      <c r="CO674" s="2"/>
      <c r="CP674" s="2"/>
      <c r="CR674" s="2"/>
      <c r="CS674" s="2"/>
      <c r="CT674" s="2"/>
      <c r="CU674" s="2"/>
      <c r="CV674" s="2"/>
      <c r="CY674" s="2"/>
    </row>
    <row r="675" spans="1:106" x14ac:dyDescent="0.3">
      <c r="A675" t="str">
        <f t="shared" si="561"/>
        <v>3281</v>
      </c>
      <c r="B675" t="str">
        <f t="shared" si="562"/>
        <v xml:space="preserve">Gépgyártás technológia (web) </v>
      </c>
      <c r="C675" t="str">
        <f t="shared" si="512"/>
        <v>6013281</v>
      </c>
      <c r="D675" t="str">
        <f t="shared" si="513"/>
        <v>Gépgyártás technológia (web) 70</v>
      </c>
      <c r="E675" t="str">
        <f t="shared" si="514"/>
        <v>Szamosi Barna3281</v>
      </c>
      <c r="F675" s="24" t="str">
        <f t="shared" si="515"/>
        <v>Gépgyártás technológia (Tb. 601, web)</v>
      </c>
      <c r="G675" t="str">
        <f t="shared" si="516"/>
        <v/>
      </c>
      <c r="H675" t="str">
        <f t="shared" si="517"/>
        <v/>
      </c>
      <c r="I675" t="str">
        <f t="shared" si="518"/>
        <v/>
      </c>
      <c r="J675" t="str">
        <f t="shared" si="519"/>
        <v/>
      </c>
      <c r="K675" t="str">
        <f t="shared" si="520"/>
        <v/>
      </c>
      <c r="L675" t="str">
        <f t="shared" si="521"/>
        <v/>
      </c>
      <c r="M675" t="str">
        <f t="shared" si="522"/>
        <v/>
      </c>
      <c r="N675" t="str">
        <f t="shared" si="523"/>
        <v/>
      </c>
      <c r="O675" t="str">
        <f t="shared" si="524"/>
        <v/>
      </c>
      <c r="P675" t="str">
        <f t="shared" si="525"/>
        <v/>
      </c>
      <c r="Q675" t="str">
        <f t="shared" si="526"/>
        <v/>
      </c>
      <c r="R675" t="str">
        <f t="shared" si="527"/>
        <v/>
      </c>
      <c r="S675" t="str">
        <f t="shared" si="528"/>
        <v/>
      </c>
      <c r="T675" t="str">
        <f t="shared" si="529"/>
        <v/>
      </c>
      <c r="U675" t="str">
        <f t="shared" si="530"/>
        <v/>
      </c>
      <c r="V675" t="str">
        <f t="shared" si="531"/>
        <v/>
      </c>
      <c r="W675" t="str">
        <f t="shared" si="532"/>
        <v/>
      </c>
      <c r="X675" t="str">
        <f t="shared" si="533"/>
        <v/>
      </c>
      <c r="Y675" t="str">
        <f t="shared" si="534"/>
        <v>Gépgyártás technológia (, web)</v>
      </c>
      <c r="Z675" t="str">
        <f t="shared" si="535"/>
        <v/>
      </c>
      <c r="AA675" t="str">
        <f t="shared" si="536"/>
        <v>3281</v>
      </c>
      <c r="AB675" t="str">
        <f t="shared" si="537"/>
        <v>3281</v>
      </c>
      <c r="AC675" t="str">
        <f t="shared" si="538"/>
        <v>3281</v>
      </c>
      <c r="AD675" t="str">
        <f t="shared" si="539"/>
        <v/>
      </c>
      <c r="AE675" t="str">
        <f t="shared" si="540"/>
        <v/>
      </c>
      <c r="AF675" t="str">
        <f t="shared" si="541"/>
        <v/>
      </c>
      <c r="AG675" t="str">
        <f t="shared" si="542"/>
        <v/>
      </c>
      <c r="AH675" t="str">
        <f t="shared" si="543"/>
        <v/>
      </c>
      <c r="AI675" t="str">
        <f t="shared" si="544"/>
        <v/>
      </c>
      <c r="AJ675" t="str">
        <f t="shared" si="545"/>
        <v/>
      </c>
      <c r="AK675" t="str">
        <f t="shared" si="546"/>
        <v/>
      </c>
      <c r="AL675" t="str">
        <f t="shared" si="547"/>
        <v/>
      </c>
      <c r="AM675" t="str">
        <f t="shared" si="548"/>
        <v/>
      </c>
      <c r="AN675" t="str">
        <f t="shared" si="549"/>
        <v/>
      </c>
      <c r="AO675" t="str">
        <f t="shared" si="550"/>
        <v/>
      </c>
      <c r="AP675" t="str">
        <f t="shared" si="551"/>
        <v/>
      </c>
      <c r="AQ675" t="str">
        <f t="shared" si="552"/>
        <v/>
      </c>
      <c r="AR675" t="str">
        <f t="shared" si="553"/>
        <v/>
      </c>
      <c r="AS675" t="str">
        <f t="shared" si="554"/>
        <v/>
      </c>
      <c r="AT675" t="str">
        <f t="shared" si="555"/>
        <v/>
      </c>
      <c r="AU675" t="str">
        <f t="shared" si="556"/>
        <v/>
      </c>
      <c r="AV675" t="str">
        <f t="shared" si="557"/>
        <v/>
      </c>
      <c r="AW675" t="str">
        <f t="shared" si="558"/>
        <v/>
      </c>
      <c r="AX675" t="str">
        <f t="shared" si="559"/>
        <v>Gépgyártás technológia (601, web)</v>
      </c>
      <c r="AY675" s="2">
        <v>328</v>
      </c>
      <c r="AZ675" s="2">
        <v>1</v>
      </c>
      <c r="BA675" s="18">
        <f>VLOOKUP(AY675,segéd!$F$9:$G$38,2,FALSE)</f>
        <v>46109</v>
      </c>
      <c r="BB675" s="2" t="str">
        <f>VLOOKUP(AZ675,segéd!$F$1:$G$7,2,FALSE)</f>
        <v>8.00-9.30</v>
      </c>
      <c r="BC675" t="s">
        <v>80</v>
      </c>
      <c r="BD675" s="20" t="s">
        <v>304</v>
      </c>
      <c r="BE675" t="s">
        <v>166</v>
      </c>
      <c r="BG675" s="2">
        <v>601</v>
      </c>
      <c r="BH675" s="2" t="s">
        <v>66</v>
      </c>
      <c r="BI675" s="30" t="s">
        <v>1959</v>
      </c>
      <c r="BJ675" s="2">
        <f t="shared" si="560"/>
        <v>70</v>
      </c>
      <c r="BK675" s="2" t="str">
        <f>IF(BF675="","",VLOOKUP(BC675,segéd!O:P,2,FALSE))</f>
        <v/>
      </c>
      <c r="BL675" s="2">
        <f>IF(BG675="","",VLOOKUP(BC675,segéd!T:U,2,FALSE))</f>
        <v>70</v>
      </c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>
        <v>19</v>
      </c>
      <c r="CG675" s="2">
        <v>59</v>
      </c>
      <c r="CH675" s="2">
        <v>57</v>
      </c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Y675" s="2"/>
    </row>
    <row r="676" spans="1:106" x14ac:dyDescent="0.3">
      <c r="A676" t="str">
        <f t="shared" si="561"/>
        <v>2023281</v>
      </c>
      <c r="B676" t="str">
        <f t="shared" si="562"/>
        <v>Gyártórendszerek modellezése (web) 11</v>
      </c>
      <c r="C676" t="str">
        <f t="shared" si="512"/>
        <v>3281</v>
      </c>
      <c r="D676" t="str">
        <f t="shared" si="513"/>
        <v xml:space="preserve">Gyártórendszerek modellezése (web) </v>
      </c>
      <c r="E676" t="str">
        <f t="shared" si="514"/>
        <v>Borbás Lajos3281</v>
      </c>
      <c r="F676" s="24" t="str">
        <f t="shared" si="515"/>
        <v>Gyártórendszerek modellezése (Bp. 202, web)</v>
      </c>
      <c r="G676" t="str">
        <f t="shared" si="516"/>
        <v/>
      </c>
      <c r="H676" t="str">
        <f t="shared" si="517"/>
        <v/>
      </c>
      <c r="I676" t="str">
        <f t="shared" si="518"/>
        <v/>
      </c>
      <c r="J676" t="str">
        <f t="shared" si="519"/>
        <v/>
      </c>
      <c r="K676" t="str">
        <f t="shared" si="520"/>
        <v/>
      </c>
      <c r="L676" t="str">
        <f t="shared" si="521"/>
        <v>3281</v>
      </c>
      <c r="M676" t="str">
        <f t="shared" si="522"/>
        <v/>
      </c>
      <c r="N676" t="str">
        <f t="shared" si="523"/>
        <v/>
      </c>
      <c r="O676" t="str">
        <f t="shared" si="524"/>
        <v/>
      </c>
      <c r="P676" t="str">
        <f t="shared" si="525"/>
        <v/>
      </c>
      <c r="Q676" t="str">
        <f t="shared" si="526"/>
        <v/>
      </c>
      <c r="R676" t="str">
        <f t="shared" si="527"/>
        <v/>
      </c>
      <c r="S676" t="str">
        <f t="shared" si="528"/>
        <v/>
      </c>
      <c r="T676" t="str">
        <f t="shared" si="529"/>
        <v/>
      </c>
      <c r="U676" t="str">
        <f t="shared" si="530"/>
        <v/>
      </c>
      <c r="V676" t="str">
        <f t="shared" si="531"/>
        <v/>
      </c>
      <c r="W676" t="str">
        <f t="shared" si="532"/>
        <v/>
      </c>
      <c r="X676" t="str">
        <f t="shared" si="533"/>
        <v/>
      </c>
      <c r="Y676" t="str">
        <f t="shared" si="534"/>
        <v>Gyártórendszerek modellezése (202, web)</v>
      </c>
      <c r="Z676" t="str">
        <f t="shared" si="535"/>
        <v/>
      </c>
      <c r="AA676" t="str">
        <f t="shared" si="536"/>
        <v/>
      </c>
      <c r="AB676" t="str">
        <f t="shared" si="537"/>
        <v/>
      </c>
      <c r="AC676" t="str">
        <f t="shared" si="538"/>
        <v/>
      </c>
      <c r="AD676" t="str">
        <f t="shared" si="539"/>
        <v/>
      </c>
      <c r="AE676" t="str">
        <f t="shared" si="540"/>
        <v/>
      </c>
      <c r="AF676" t="str">
        <f t="shared" si="541"/>
        <v/>
      </c>
      <c r="AG676" t="str">
        <f t="shared" si="542"/>
        <v/>
      </c>
      <c r="AH676" t="str">
        <f t="shared" si="543"/>
        <v/>
      </c>
      <c r="AI676" t="str">
        <f t="shared" si="544"/>
        <v/>
      </c>
      <c r="AJ676" t="str">
        <f t="shared" si="545"/>
        <v/>
      </c>
      <c r="AK676" t="str">
        <f t="shared" si="546"/>
        <v/>
      </c>
      <c r="AL676" t="str">
        <f t="shared" si="547"/>
        <v/>
      </c>
      <c r="AM676" t="str">
        <f t="shared" si="548"/>
        <v/>
      </c>
      <c r="AN676" t="str">
        <f t="shared" si="549"/>
        <v/>
      </c>
      <c r="AO676" t="str">
        <f t="shared" si="550"/>
        <v/>
      </c>
      <c r="AP676" t="str">
        <f t="shared" si="551"/>
        <v/>
      </c>
      <c r="AQ676" t="str">
        <f t="shared" si="552"/>
        <v/>
      </c>
      <c r="AR676" t="str">
        <f t="shared" si="553"/>
        <v/>
      </c>
      <c r="AS676" t="str">
        <f t="shared" si="554"/>
        <v/>
      </c>
      <c r="AT676" t="str">
        <f t="shared" si="555"/>
        <v/>
      </c>
      <c r="AU676" t="str">
        <f t="shared" si="556"/>
        <v/>
      </c>
      <c r="AV676" t="str">
        <f t="shared" si="557"/>
        <v/>
      </c>
      <c r="AW676" t="str">
        <f t="shared" si="558"/>
        <v/>
      </c>
      <c r="AX676" t="str">
        <f t="shared" si="559"/>
        <v>Gyártórendszerek modellezése (, web)</v>
      </c>
      <c r="AY676" s="2">
        <v>328</v>
      </c>
      <c r="AZ676" s="2">
        <v>1</v>
      </c>
      <c r="BA676" s="18">
        <f>VLOOKUP(AY676,segéd!$F$9:$G$38,2,FALSE)</f>
        <v>46109</v>
      </c>
      <c r="BB676" s="2" t="str">
        <f>VLOOKUP(AZ676,segéd!$F$1:$G$7,2,FALSE)</f>
        <v>8.00-9.30</v>
      </c>
      <c r="BC676" s="20" t="s">
        <v>419</v>
      </c>
      <c r="BD676" t="s">
        <v>180</v>
      </c>
      <c r="BE676" s="20" t="s">
        <v>175</v>
      </c>
      <c r="BF676" s="19">
        <v>202</v>
      </c>
      <c r="BH676" s="19" t="s">
        <v>66</v>
      </c>
      <c r="BI676" s="30" t="s">
        <v>2025</v>
      </c>
      <c r="BJ676" s="2">
        <f t="shared" si="560"/>
        <v>11</v>
      </c>
      <c r="BK676" s="2">
        <f>IF(BF676="","",VLOOKUP(BC676,segéd!O:P,2,FALSE))</f>
        <v>11</v>
      </c>
      <c r="BL676" s="2" t="str">
        <f>IF(BG676="","",VLOOKUP(BC676,segéd!T:U,2,FALSE))</f>
        <v/>
      </c>
      <c r="BQ676" s="2"/>
      <c r="BR676" s="2">
        <v>11</v>
      </c>
      <c r="CH676" s="2"/>
      <c r="CP676" s="2"/>
    </row>
    <row r="677" spans="1:106" x14ac:dyDescent="0.3">
      <c r="A677" t="str">
        <f t="shared" si="561"/>
        <v>3281</v>
      </c>
      <c r="B677" t="str">
        <f t="shared" si="562"/>
        <v xml:space="preserve">Karbantartás elmélet (web) </v>
      </c>
      <c r="C677" t="str">
        <f t="shared" si="512"/>
        <v>4043281</v>
      </c>
      <c r="D677" t="str">
        <f t="shared" si="513"/>
        <v>Karbantartás elmélet (web) 7</v>
      </c>
      <c r="E677" t="str">
        <f t="shared" si="514"/>
        <v>Lukács András3281</v>
      </c>
      <c r="F677" s="24" t="str">
        <f t="shared" si="515"/>
        <v>Karbantartás elmélet (Tb. 404, web)</v>
      </c>
      <c r="G677" t="str">
        <f t="shared" si="516"/>
        <v/>
      </c>
      <c r="H677" t="str">
        <f t="shared" si="517"/>
        <v/>
      </c>
      <c r="I677" t="str">
        <f t="shared" si="518"/>
        <v/>
      </c>
      <c r="J677" t="str">
        <f t="shared" si="519"/>
        <v/>
      </c>
      <c r="K677" t="str">
        <f t="shared" si="520"/>
        <v/>
      </c>
      <c r="L677" t="str">
        <f t="shared" si="521"/>
        <v/>
      </c>
      <c r="M677" t="str">
        <f t="shared" si="522"/>
        <v/>
      </c>
      <c r="N677" t="str">
        <f t="shared" si="523"/>
        <v/>
      </c>
      <c r="O677" t="str">
        <f t="shared" si="524"/>
        <v/>
      </c>
      <c r="P677" t="str">
        <f t="shared" si="525"/>
        <v/>
      </c>
      <c r="Q677" t="str">
        <f t="shared" si="526"/>
        <v/>
      </c>
      <c r="R677" t="str">
        <f t="shared" si="527"/>
        <v/>
      </c>
      <c r="S677" t="str">
        <f t="shared" si="528"/>
        <v/>
      </c>
      <c r="T677" t="str">
        <f t="shared" si="529"/>
        <v/>
      </c>
      <c r="U677" t="str">
        <f t="shared" si="530"/>
        <v/>
      </c>
      <c r="V677" t="str">
        <f t="shared" si="531"/>
        <v/>
      </c>
      <c r="W677" t="str">
        <f t="shared" si="532"/>
        <v/>
      </c>
      <c r="X677" t="str">
        <f t="shared" si="533"/>
        <v/>
      </c>
      <c r="Y677" t="str">
        <f t="shared" si="534"/>
        <v>Karbantartás elmélet (, web)</v>
      </c>
      <c r="Z677" t="str">
        <f t="shared" si="535"/>
        <v/>
      </c>
      <c r="AA677" t="str">
        <f t="shared" si="536"/>
        <v/>
      </c>
      <c r="AB677" t="str">
        <f t="shared" si="537"/>
        <v/>
      </c>
      <c r="AC677" t="str">
        <f t="shared" si="538"/>
        <v/>
      </c>
      <c r="AD677" t="str">
        <f t="shared" si="539"/>
        <v/>
      </c>
      <c r="AE677" t="str">
        <f t="shared" si="540"/>
        <v/>
      </c>
      <c r="AF677" t="str">
        <f t="shared" si="541"/>
        <v/>
      </c>
      <c r="AG677" t="str">
        <f t="shared" si="542"/>
        <v/>
      </c>
      <c r="AH677" t="str">
        <f t="shared" si="543"/>
        <v/>
      </c>
      <c r="AI677" t="str">
        <f t="shared" si="544"/>
        <v/>
      </c>
      <c r="AJ677" t="str">
        <f t="shared" si="545"/>
        <v/>
      </c>
      <c r="AK677" t="str">
        <f t="shared" si="546"/>
        <v/>
      </c>
      <c r="AL677" t="str">
        <f t="shared" si="547"/>
        <v/>
      </c>
      <c r="AM677" t="str">
        <f t="shared" si="548"/>
        <v/>
      </c>
      <c r="AN677" t="str">
        <f t="shared" si="549"/>
        <v/>
      </c>
      <c r="AO677" t="str">
        <f t="shared" si="550"/>
        <v/>
      </c>
      <c r="AP677" t="str">
        <f t="shared" si="551"/>
        <v/>
      </c>
      <c r="AQ677" t="str">
        <f t="shared" si="552"/>
        <v/>
      </c>
      <c r="AR677" t="str">
        <f t="shared" si="553"/>
        <v/>
      </c>
      <c r="AS677" t="str">
        <f t="shared" si="554"/>
        <v/>
      </c>
      <c r="AT677" t="str">
        <f t="shared" si="555"/>
        <v/>
      </c>
      <c r="AU677" t="str">
        <f t="shared" si="556"/>
        <v>3281</v>
      </c>
      <c r="AV677" t="str">
        <f t="shared" si="557"/>
        <v/>
      </c>
      <c r="AW677" t="str">
        <f t="shared" si="558"/>
        <v/>
      </c>
      <c r="AX677" t="str">
        <f t="shared" si="559"/>
        <v>Karbantartás elmélet (404, web)</v>
      </c>
      <c r="AY677" s="2">
        <v>328</v>
      </c>
      <c r="AZ677" s="2">
        <v>1</v>
      </c>
      <c r="BA677" s="18">
        <f>VLOOKUP(AY677,segéd!$F$9:$G$38,2,FALSE)</f>
        <v>46109</v>
      </c>
      <c r="BB677" s="2" t="str">
        <f>VLOOKUP(AZ677,segéd!$F$1:$G$7,2,FALSE)</f>
        <v>8.00-9.30</v>
      </c>
      <c r="BC677" t="s">
        <v>406</v>
      </c>
      <c r="BD677" t="s">
        <v>502</v>
      </c>
      <c r="BE677" t="s">
        <v>164</v>
      </c>
      <c r="BG677" s="2">
        <v>404</v>
      </c>
      <c r="BH677" s="2" t="s">
        <v>66</v>
      </c>
      <c r="BI677" s="30" t="s">
        <v>1936</v>
      </c>
      <c r="BJ677" s="2">
        <f t="shared" si="560"/>
        <v>7</v>
      </c>
      <c r="BK677" s="2" t="str">
        <f>IF(BF677="","",VLOOKUP(BC677,segéd!O:P,2,FALSE))</f>
        <v/>
      </c>
      <c r="BL677" s="2">
        <f>IF(BG677="","",VLOOKUP(BC677,segéd!T:U,2,FALSE))</f>
        <v>7</v>
      </c>
      <c r="BM677" s="2"/>
      <c r="BN677" s="2"/>
      <c r="BO677" s="2"/>
      <c r="BP677" s="2"/>
      <c r="BQ677" s="2"/>
      <c r="BR677" s="2"/>
      <c r="BS677" s="2"/>
      <c r="BT677" s="2"/>
      <c r="BU677" s="2"/>
      <c r="CA677" s="2"/>
      <c r="CD677" s="2"/>
      <c r="CE677" s="2"/>
      <c r="CF677" s="19"/>
      <c r="CG677" s="2"/>
      <c r="CP677" s="2"/>
      <c r="CQ677" s="2"/>
      <c r="CR677" s="2"/>
      <c r="CS677" s="2"/>
      <c r="CU677" s="2"/>
      <c r="CV677" s="2"/>
      <c r="CZ677" s="2">
        <v>9</v>
      </c>
      <c r="DA677" s="19"/>
    </row>
    <row r="678" spans="1:106" x14ac:dyDescent="0.3">
      <c r="A678" t="str">
        <f t="shared" si="561"/>
        <v>2013281</v>
      </c>
      <c r="B678" t="str">
        <f t="shared" si="562"/>
        <v>Közgazdaságtan II. (web) 60</v>
      </c>
      <c r="C678" t="str">
        <f t="shared" si="512"/>
        <v>3281</v>
      </c>
      <c r="D678" t="str">
        <f t="shared" si="513"/>
        <v xml:space="preserve">Közgazdaságtan II. (web) </v>
      </c>
      <c r="E678" t="str">
        <f t="shared" si="514"/>
        <v>Sárkány Péter3281</v>
      </c>
      <c r="F678" s="24" t="str">
        <f t="shared" si="515"/>
        <v>Közgazdaságtan II. (Bp. 201, web)</v>
      </c>
      <c r="G678" t="str">
        <f t="shared" si="516"/>
        <v>3281</v>
      </c>
      <c r="H678" t="str">
        <f t="shared" si="517"/>
        <v>3281</v>
      </c>
      <c r="I678" t="str">
        <f t="shared" si="518"/>
        <v/>
      </c>
      <c r="J678" t="str">
        <f t="shared" si="519"/>
        <v/>
      </c>
      <c r="K678" t="str">
        <f t="shared" si="520"/>
        <v/>
      </c>
      <c r="L678" t="str">
        <f t="shared" si="521"/>
        <v/>
      </c>
      <c r="M678" t="str">
        <f t="shared" si="522"/>
        <v/>
      </c>
      <c r="N678" t="str">
        <f t="shared" si="523"/>
        <v/>
      </c>
      <c r="O678" t="str">
        <f t="shared" si="524"/>
        <v/>
      </c>
      <c r="P678" t="str">
        <f t="shared" si="525"/>
        <v/>
      </c>
      <c r="Q678" t="str">
        <f t="shared" si="526"/>
        <v/>
      </c>
      <c r="R678" t="str">
        <f t="shared" si="527"/>
        <v/>
      </c>
      <c r="S678" t="str">
        <f t="shared" si="528"/>
        <v/>
      </c>
      <c r="T678" t="str">
        <f t="shared" si="529"/>
        <v/>
      </c>
      <c r="U678" t="str">
        <f t="shared" si="530"/>
        <v/>
      </c>
      <c r="V678" t="str">
        <f t="shared" si="531"/>
        <v/>
      </c>
      <c r="W678" t="str">
        <f t="shared" si="532"/>
        <v/>
      </c>
      <c r="X678" t="str">
        <f t="shared" si="533"/>
        <v/>
      </c>
      <c r="Y678" t="str">
        <f t="shared" si="534"/>
        <v>Közgazdaságtan II. (201, web)</v>
      </c>
      <c r="Z678" t="str">
        <f t="shared" si="535"/>
        <v/>
      </c>
      <c r="AA678" t="str">
        <f t="shared" si="536"/>
        <v/>
      </c>
      <c r="AB678" t="str">
        <f t="shared" si="537"/>
        <v/>
      </c>
      <c r="AC678" t="str">
        <f t="shared" si="538"/>
        <v/>
      </c>
      <c r="AD678" t="str">
        <f t="shared" si="539"/>
        <v/>
      </c>
      <c r="AE678" t="str">
        <f t="shared" si="540"/>
        <v/>
      </c>
      <c r="AF678" t="str">
        <f t="shared" si="541"/>
        <v/>
      </c>
      <c r="AG678" t="str">
        <f t="shared" si="542"/>
        <v/>
      </c>
      <c r="AH678" t="str">
        <f t="shared" si="543"/>
        <v/>
      </c>
      <c r="AI678" t="str">
        <f t="shared" si="544"/>
        <v/>
      </c>
      <c r="AJ678" t="str">
        <f t="shared" si="545"/>
        <v/>
      </c>
      <c r="AK678" t="str">
        <f t="shared" si="546"/>
        <v/>
      </c>
      <c r="AL678" t="str">
        <f t="shared" si="547"/>
        <v/>
      </c>
      <c r="AM678" t="str">
        <f t="shared" si="548"/>
        <v/>
      </c>
      <c r="AN678" t="str">
        <f t="shared" si="549"/>
        <v/>
      </c>
      <c r="AO678" t="str">
        <f t="shared" si="550"/>
        <v/>
      </c>
      <c r="AP678" t="str">
        <f t="shared" si="551"/>
        <v/>
      </c>
      <c r="AQ678" t="str">
        <f t="shared" si="552"/>
        <v/>
      </c>
      <c r="AR678" t="str">
        <f t="shared" si="553"/>
        <v/>
      </c>
      <c r="AS678" t="str">
        <f t="shared" si="554"/>
        <v/>
      </c>
      <c r="AT678" t="str">
        <f t="shared" si="555"/>
        <v/>
      </c>
      <c r="AU678" t="str">
        <f t="shared" si="556"/>
        <v/>
      </c>
      <c r="AV678" t="str">
        <f t="shared" si="557"/>
        <v/>
      </c>
      <c r="AW678" t="str">
        <f t="shared" si="558"/>
        <v/>
      </c>
      <c r="AX678" t="str">
        <f t="shared" si="559"/>
        <v>Közgazdaságtan II. (, web)</v>
      </c>
      <c r="AY678" s="2">
        <v>328</v>
      </c>
      <c r="AZ678" s="2">
        <v>1</v>
      </c>
      <c r="BA678" s="18">
        <f>VLOOKUP(AY678,segéd!$F$9:$G$38,2,FALSE)</f>
        <v>46109</v>
      </c>
      <c r="BB678" s="2" t="str">
        <f>VLOOKUP(AZ678,segéd!$F$1:$G$7,2,FALSE)</f>
        <v>8.00-9.30</v>
      </c>
      <c r="BC678" t="s">
        <v>32</v>
      </c>
      <c r="BD678" t="s">
        <v>18</v>
      </c>
      <c r="BE678" t="s">
        <v>165</v>
      </c>
      <c r="BF678" s="19">
        <v>201</v>
      </c>
      <c r="BH678" s="2" t="s">
        <v>66</v>
      </c>
      <c r="BI678" s="30" t="s">
        <v>2038</v>
      </c>
      <c r="BJ678" s="2">
        <f t="shared" si="560"/>
        <v>60</v>
      </c>
      <c r="BK678" s="2">
        <f>IF(BF678="","",VLOOKUP(BC678,segéd!O:P,2,FALSE))</f>
        <v>60</v>
      </c>
      <c r="BL678" s="2" t="str">
        <f>IF(BG678="","",VLOOKUP(BC678,segéd!T:U,2,FALSE))</f>
        <v/>
      </c>
      <c r="BM678" s="2">
        <v>62</v>
      </c>
      <c r="BN678" s="2">
        <v>14</v>
      </c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H678" s="2"/>
      <c r="CI678" s="2"/>
      <c r="CJ678" s="2"/>
      <c r="CK678" s="2"/>
      <c r="CL678" s="2"/>
      <c r="CM678" s="2"/>
      <c r="CN678" s="2"/>
      <c r="CO678" s="2"/>
      <c r="CP678" s="2"/>
      <c r="CR678" s="2"/>
      <c r="CS678" s="2"/>
      <c r="CT678" s="2"/>
      <c r="CU678" s="2"/>
      <c r="CV678" s="2"/>
      <c r="CY678" s="2"/>
    </row>
    <row r="679" spans="1:106" x14ac:dyDescent="0.3">
      <c r="A679" t="str">
        <f t="shared" si="561"/>
        <v>2083281</v>
      </c>
      <c r="B679" t="str">
        <f t="shared" si="562"/>
        <v>Közösség- és hálózatépítés  (Bp.-ről web) 8</v>
      </c>
      <c r="C679" t="str">
        <f t="shared" si="512"/>
        <v>2173281</v>
      </c>
      <c r="D679" t="str">
        <f t="shared" si="513"/>
        <v>Közösség- és hálózatépítés  (Bp.-ről web) 4</v>
      </c>
      <c r="E679" t="str">
        <f t="shared" si="514"/>
        <v>Miklós Ilona3281</v>
      </c>
      <c r="F679" s="24" t="str">
        <f t="shared" si="515"/>
        <v>Közösség- és hálózatépítés  (Bp. 208, Bp.-ről web)</v>
      </c>
      <c r="G679" t="str">
        <f t="shared" si="516"/>
        <v/>
      </c>
      <c r="H679" t="str">
        <f t="shared" si="517"/>
        <v/>
      </c>
      <c r="I679" t="str">
        <f t="shared" si="518"/>
        <v/>
      </c>
      <c r="J679" t="str">
        <f t="shared" si="519"/>
        <v/>
      </c>
      <c r="K679" t="str">
        <f t="shared" si="520"/>
        <v/>
      </c>
      <c r="L679" t="str">
        <f t="shared" si="521"/>
        <v/>
      </c>
      <c r="M679" t="str">
        <f t="shared" si="522"/>
        <v/>
      </c>
      <c r="N679" t="str">
        <f t="shared" si="523"/>
        <v/>
      </c>
      <c r="O679" t="str">
        <f t="shared" si="524"/>
        <v/>
      </c>
      <c r="P679" t="str">
        <f t="shared" si="525"/>
        <v/>
      </c>
      <c r="Q679" t="str">
        <f t="shared" si="526"/>
        <v/>
      </c>
      <c r="R679" t="str">
        <f t="shared" si="527"/>
        <v/>
      </c>
      <c r="S679" t="str">
        <f t="shared" si="528"/>
        <v/>
      </c>
      <c r="T679" t="str">
        <f t="shared" si="529"/>
        <v/>
      </c>
      <c r="U679" t="str">
        <f t="shared" si="530"/>
        <v/>
      </c>
      <c r="V679" t="str">
        <f t="shared" si="531"/>
        <v/>
      </c>
      <c r="W679" t="str">
        <f t="shared" si="532"/>
        <v>3281</v>
      </c>
      <c r="X679" t="str">
        <f t="shared" si="533"/>
        <v/>
      </c>
      <c r="Y679" t="str">
        <f t="shared" si="534"/>
        <v>Közösség- és hálózatépítés  (208, Bp.-ről web)</v>
      </c>
      <c r="Z679" t="str">
        <f t="shared" si="535"/>
        <v/>
      </c>
      <c r="AA679" t="str">
        <f t="shared" si="536"/>
        <v/>
      </c>
      <c r="AB679" t="str">
        <f t="shared" si="537"/>
        <v/>
      </c>
      <c r="AC679" t="str">
        <f t="shared" si="538"/>
        <v/>
      </c>
      <c r="AD679" t="str">
        <f t="shared" si="539"/>
        <v/>
      </c>
      <c r="AE679" t="str">
        <f t="shared" si="540"/>
        <v/>
      </c>
      <c r="AF679" t="str">
        <f t="shared" si="541"/>
        <v/>
      </c>
      <c r="AG679" t="str">
        <f t="shared" si="542"/>
        <v/>
      </c>
      <c r="AH679" t="str">
        <f t="shared" si="543"/>
        <v/>
      </c>
      <c r="AI679" t="str">
        <f t="shared" si="544"/>
        <v/>
      </c>
      <c r="AJ679" t="str">
        <f t="shared" si="545"/>
        <v/>
      </c>
      <c r="AK679" t="str">
        <f t="shared" si="546"/>
        <v/>
      </c>
      <c r="AL679" t="str">
        <f t="shared" si="547"/>
        <v/>
      </c>
      <c r="AM679" t="str">
        <f t="shared" si="548"/>
        <v/>
      </c>
      <c r="AN679" t="str">
        <f t="shared" si="549"/>
        <v/>
      </c>
      <c r="AO679" t="str">
        <f t="shared" si="550"/>
        <v/>
      </c>
      <c r="AP679" t="str">
        <f t="shared" si="551"/>
        <v>3281</v>
      </c>
      <c r="AQ679" t="str">
        <f t="shared" si="552"/>
        <v/>
      </c>
      <c r="AR679" t="str">
        <f t="shared" si="553"/>
        <v/>
      </c>
      <c r="AS679" t="str">
        <f t="shared" si="554"/>
        <v/>
      </c>
      <c r="AT679" t="str">
        <f t="shared" si="555"/>
        <v/>
      </c>
      <c r="AU679" t="str">
        <f t="shared" si="556"/>
        <v/>
      </c>
      <c r="AV679" t="str">
        <f t="shared" si="557"/>
        <v/>
      </c>
      <c r="AW679" t="str">
        <f t="shared" si="558"/>
        <v/>
      </c>
      <c r="AX679" t="str">
        <f t="shared" si="559"/>
        <v>Közösség- és hálózatépítés  (217, Bp.-ről web)</v>
      </c>
      <c r="AY679" s="2">
        <v>328</v>
      </c>
      <c r="AZ679" s="2">
        <v>1</v>
      </c>
      <c r="BA679" s="18">
        <f>VLOOKUP(AY679,segéd!$F$9:$G$38,2,FALSE)</f>
        <v>46109</v>
      </c>
      <c r="BB679" s="2" t="str">
        <f>VLOOKUP(AZ679,segéd!$F$1:$G$7,2,FALSE)</f>
        <v>8.00-9.30</v>
      </c>
      <c r="BC679" t="s">
        <v>395</v>
      </c>
      <c r="BD679" t="s">
        <v>429</v>
      </c>
      <c r="BE679" t="s">
        <v>167</v>
      </c>
      <c r="BF679" s="19">
        <v>208</v>
      </c>
      <c r="BG679" s="2">
        <v>217</v>
      </c>
      <c r="BH679" s="2" t="s">
        <v>75</v>
      </c>
      <c r="BI679" s="30" t="s">
        <v>1963</v>
      </c>
      <c r="BJ679" s="2">
        <f t="shared" si="560"/>
        <v>12</v>
      </c>
      <c r="BK679" s="2">
        <f>IF(BF679="","",VLOOKUP(BC679,segéd!O:P,2,FALSE))</f>
        <v>8</v>
      </c>
      <c r="BL679" s="2">
        <f>IF(BG679="","",VLOOKUP(BC679,segéd!T:U,2,FALSE))</f>
        <v>4</v>
      </c>
      <c r="BP679" s="2"/>
      <c r="BQ679" s="2"/>
      <c r="BR679" s="2"/>
      <c r="BY679" s="2"/>
      <c r="CB679" s="2"/>
      <c r="CC679" s="2">
        <v>8</v>
      </c>
      <c r="CH679" s="2"/>
      <c r="CI679" s="2"/>
      <c r="CP679" s="2"/>
      <c r="CT679" s="2"/>
      <c r="CU679" s="2">
        <v>6</v>
      </c>
      <c r="CY679" s="2"/>
    </row>
    <row r="680" spans="1:106" x14ac:dyDescent="0.3">
      <c r="A680" t="str">
        <f t="shared" si="561"/>
        <v>2073281</v>
      </c>
      <c r="B680" t="str">
        <f t="shared" si="562"/>
        <v>Logisztikai folyamatok és techn. (gépterem) 14</v>
      </c>
      <c r="C680" t="str">
        <f t="shared" si="512"/>
        <v>3281</v>
      </c>
      <c r="D680" t="str">
        <f t="shared" si="513"/>
        <v xml:space="preserve">Logisztikai folyamatok és techn. (gépterem) </v>
      </c>
      <c r="E680" t="str">
        <f t="shared" si="514"/>
        <v>Cservenyi Dóra3281</v>
      </c>
      <c r="F680" s="24" t="str">
        <f t="shared" si="515"/>
        <v>Logisztikai folyamatok és techn. (Bp. 207, gépterem)</v>
      </c>
      <c r="G680" t="str">
        <f t="shared" si="516"/>
        <v/>
      </c>
      <c r="H680" t="str">
        <f t="shared" si="517"/>
        <v/>
      </c>
      <c r="I680" t="str">
        <f t="shared" si="518"/>
        <v/>
      </c>
      <c r="J680" t="str">
        <f t="shared" si="519"/>
        <v/>
      </c>
      <c r="K680" t="str">
        <f t="shared" si="520"/>
        <v>3281</v>
      </c>
      <c r="L680" t="str">
        <f t="shared" si="521"/>
        <v/>
      </c>
      <c r="M680" t="str">
        <f t="shared" si="522"/>
        <v/>
      </c>
      <c r="N680" t="str">
        <f t="shared" si="523"/>
        <v/>
      </c>
      <c r="O680" t="str">
        <f t="shared" si="524"/>
        <v/>
      </c>
      <c r="P680" t="str">
        <f t="shared" si="525"/>
        <v/>
      </c>
      <c r="Q680" t="str">
        <f t="shared" si="526"/>
        <v/>
      </c>
      <c r="R680" t="str">
        <f t="shared" si="527"/>
        <v/>
      </c>
      <c r="S680" t="str">
        <f t="shared" si="528"/>
        <v/>
      </c>
      <c r="T680" t="str">
        <f t="shared" si="529"/>
        <v/>
      </c>
      <c r="U680" t="str">
        <f t="shared" si="530"/>
        <v/>
      </c>
      <c r="V680" t="str">
        <f t="shared" si="531"/>
        <v/>
      </c>
      <c r="W680" t="str">
        <f t="shared" si="532"/>
        <v/>
      </c>
      <c r="X680" t="str">
        <f t="shared" si="533"/>
        <v/>
      </c>
      <c r="Y680" t="str">
        <f t="shared" si="534"/>
        <v>Logisztikai folyamatok és techn. (207, gépterem)</v>
      </c>
      <c r="Z680" t="str">
        <f t="shared" si="535"/>
        <v/>
      </c>
      <c r="AA680" t="str">
        <f t="shared" si="536"/>
        <v/>
      </c>
      <c r="AB680" t="str">
        <f t="shared" si="537"/>
        <v/>
      </c>
      <c r="AC680" t="str">
        <f t="shared" si="538"/>
        <v/>
      </c>
      <c r="AD680" t="str">
        <f t="shared" si="539"/>
        <v/>
      </c>
      <c r="AE680" t="str">
        <f t="shared" si="540"/>
        <v/>
      </c>
      <c r="AF680" t="str">
        <f t="shared" si="541"/>
        <v/>
      </c>
      <c r="AG680" t="str">
        <f t="shared" si="542"/>
        <v/>
      </c>
      <c r="AH680" t="str">
        <f t="shared" si="543"/>
        <v/>
      </c>
      <c r="AI680" t="str">
        <f t="shared" si="544"/>
        <v/>
      </c>
      <c r="AJ680" t="str">
        <f t="shared" si="545"/>
        <v/>
      </c>
      <c r="AK680" t="str">
        <f t="shared" si="546"/>
        <v/>
      </c>
      <c r="AL680" t="str">
        <f t="shared" si="547"/>
        <v/>
      </c>
      <c r="AM680" t="str">
        <f t="shared" si="548"/>
        <v/>
      </c>
      <c r="AN680" t="str">
        <f t="shared" si="549"/>
        <v/>
      </c>
      <c r="AO680" t="str">
        <f t="shared" si="550"/>
        <v/>
      </c>
      <c r="AP680" t="str">
        <f t="shared" si="551"/>
        <v/>
      </c>
      <c r="AQ680" t="str">
        <f t="shared" si="552"/>
        <v/>
      </c>
      <c r="AR680" t="str">
        <f t="shared" si="553"/>
        <v/>
      </c>
      <c r="AS680" t="str">
        <f t="shared" si="554"/>
        <v/>
      </c>
      <c r="AT680" t="str">
        <f t="shared" si="555"/>
        <v/>
      </c>
      <c r="AU680" t="str">
        <f t="shared" si="556"/>
        <v/>
      </c>
      <c r="AV680" t="str">
        <f t="shared" si="557"/>
        <v/>
      </c>
      <c r="AW680" t="str">
        <f t="shared" si="558"/>
        <v/>
      </c>
      <c r="AX680" t="str">
        <f t="shared" si="559"/>
        <v>Logisztikai folyamatok és techn. (, gépterem)</v>
      </c>
      <c r="AY680" s="2">
        <v>328</v>
      </c>
      <c r="AZ680" s="2">
        <v>1</v>
      </c>
      <c r="BA680" s="18">
        <f>VLOOKUP(AY680,segéd!$F$9:$G$38,2,FALSE)</f>
        <v>46109</v>
      </c>
      <c r="BB680" s="2" t="str">
        <f>VLOOKUP(AZ680,segéd!$F$1:$G$7,2,FALSE)</f>
        <v>8.00-9.30</v>
      </c>
      <c r="BC680" t="s">
        <v>258</v>
      </c>
      <c r="BD680" t="s">
        <v>294</v>
      </c>
      <c r="BE680" t="s">
        <v>175</v>
      </c>
      <c r="BF680" s="19">
        <v>207</v>
      </c>
      <c r="BH680" s="19" t="s">
        <v>267</v>
      </c>
      <c r="BJ680" s="2">
        <f t="shared" si="560"/>
        <v>14</v>
      </c>
      <c r="BK680" s="2">
        <f>IF(BF680="","",VLOOKUP(BC680,segéd!O:P,2,FALSE))</f>
        <v>14</v>
      </c>
      <c r="BL680" s="2" t="str">
        <f>IF(BG680="","",VLOOKUP(BC680,segéd!T:U,2,FALSE))</f>
        <v/>
      </c>
      <c r="BP680" s="2"/>
      <c r="BQ680" s="2">
        <v>15</v>
      </c>
      <c r="BR680" s="2"/>
      <c r="BY680" s="2"/>
      <c r="CH680" s="2"/>
      <c r="CP680" s="2"/>
    </row>
    <row r="681" spans="1:106" x14ac:dyDescent="0.3">
      <c r="A681" t="str">
        <f t="shared" si="561"/>
        <v>2143281</v>
      </c>
      <c r="B681" t="str">
        <f t="shared" si="562"/>
        <v>Logisztikai technológiák (otthonról web) 7</v>
      </c>
      <c r="C681" t="str">
        <f t="shared" si="512"/>
        <v>3281</v>
      </c>
      <c r="D681" t="str">
        <f t="shared" si="513"/>
        <v xml:space="preserve">Logisztikai technológiák (otthonról web) </v>
      </c>
      <c r="E681" t="str">
        <f t="shared" si="514"/>
        <v>Lakatos Péter3281</v>
      </c>
      <c r="F681" s="24" t="str">
        <f t="shared" si="515"/>
        <v>Logisztikai technológiák (Bp. 214, otthonról web)</v>
      </c>
      <c r="G681" t="str">
        <f t="shared" si="516"/>
        <v/>
      </c>
      <c r="H681" t="str">
        <f t="shared" si="517"/>
        <v/>
      </c>
      <c r="I681" t="str">
        <f t="shared" si="518"/>
        <v>3281</v>
      </c>
      <c r="J681" t="str">
        <f t="shared" si="519"/>
        <v/>
      </c>
      <c r="K681" t="str">
        <f t="shared" si="520"/>
        <v/>
      </c>
      <c r="L681" t="str">
        <f t="shared" si="521"/>
        <v/>
      </c>
      <c r="M681" t="str">
        <f t="shared" si="522"/>
        <v/>
      </c>
      <c r="N681" t="str">
        <f t="shared" si="523"/>
        <v/>
      </c>
      <c r="O681" t="str">
        <f t="shared" si="524"/>
        <v/>
      </c>
      <c r="P681" t="str">
        <f t="shared" si="525"/>
        <v/>
      </c>
      <c r="Q681" t="str">
        <f t="shared" si="526"/>
        <v/>
      </c>
      <c r="R681" t="str">
        <f t="shared" si="527"/>
        <v/>
      </c>
      <c r="S681" t="str">
        <f t="shared" si="528"/>
        <v/>
      </c>
      <c r="T681" t="str">
        <f t="shared" si="529"/>
        <v/>
      </c>
      <c r="U681" t="str">
        <f t="shared" si="530"/>
        <v/>
      </c>
      <c r="V681" t="str">
        <f t="shared" si="531"/>
        <v/>
      </c>
      <c r="W681" t="str">
        <f t="shared" si="532"/>
        <v/>
      </c>
      <c r="X681" t="str">
        <f t="shared" si="533"/>
        <v/>
      </c>
      <c r="Y681" t="str">
        <f t="shared" si="534"/>
        <v>Logisztikai technológiák (214, otthonról web)</v>
      </c>
      <c r="Z681" t="str">
        <f t="shared" si="535"/>
        <v/>
      </c>
      <c r="AA681" t="str">
        <f t="shared" si="536"/>
        <v/>
      </c>
      <c r="AB681" t="str">
        <f t="shared" si="537"/>
        <v/>
      </c>
      <c r="AC681" t="str">
        <f t="shared" si="538"/>
        <v/>
      </c>
      <c r="AD681" t="str">
        <f t="shared" si="539"/>
        <v/>
      </c>
      <c r="AE681" t="str">
        <f t="shared" si="540"/>
        <v/>
      </c>
      <c r="AF681" t="str">
        <f t="shared" si="541"/>
        <v/>
      </c>
      <c r="AG681" t="str">
        <f t="shared" si="542"/>
        <v/>
      </c>
      <c r="AH681" t="str">
        <f t="shared" si="543"/>
        <v/>
      </c>
      <c r="AI681" t="str">
        <f t="shared" si="544"/>
        <v/>
      </c>
      <c r="AJ681" t="str">
        <f t="shared" si="545"/>
        <v/>
      </c>
      <c r="AK681" t="str">
        <f t="shared" si="546"/>
        <v/>
      </c>
      <c r="AL681" t="str">
        <f t="shared" si="547"/>
        <v/>
      </c>
      <c r="AM681" t="str">
        <f t="shared" si="548"/>
        <v/>
      </c>
      <c r="AN681" t="str">
        <f t="shared" si="549"/>
        <v/>
      </c>
      <c r="AO681" t="str">
        <f t="shared" si="550"/>
        <v/>
      </c>
      <c r="AP681" t="str">
        <f t="shared" si="551"/>
        <v/>
      </c>
      <c r="AQ681" t="str">
        <f t="shared" si="552"/>
        <v/>
      </c>
      <c r="AR681" t="str">
        <f t="shared" si="553"/>
        <v/>
      </c>
      <c r="AS681" t="str">
        <f t="shared" si="554"/>
        <v/>
      </c>
      <c r="AT681" t="str">
        <f t="shared" si="555"/>
        <v/>
      </c>
      <c r="AU681" t="str">
        <f t="shared" si="556"/>
        <v/>
      </c>
      <c r="AV681" t="str">
        <f t="shared" si="557"/>
        <v/>
      </c>
      <c r="AW681" t="str">
        <f t="shared" si="558"/>
        <v/>
      </c>
      <c r="AX681" t="str">
        <f t="shared" si="559"/>
        <v>Logisztikai technológiák (, otthonról web)</v>
      </c>
      <c r="AY681" s="2">
        <v>328</v>
      </c>
      <c r="AZ681" s="2">
        <v>1</v>
      </c>
      <c r="BA681" s="18">
        <f>VLOOKUP(AY681,segéd!$F$9:$G$38,2,FALSE)</f>
        <v>46109</v>
      </c>
      <c r="BB681" s="2" t="str">
        <f>VLOOKUP(AZ681,segéd!$F$1:$G$7,2,FALSE)</f>
        <v>8.00-9.30</v>
      </c>
      <c r="BC681" t="s">
        <v>176</v>
      </c>
      <c r="BD681" t="s">
        <v>187</v>
      </c>
      <c r="BE681" t="s">
        <v>409</v>
      </c>
      <c r="BF681" s="2">
        <v>214</v>
      </c>
      <c r="BH681" s="19" t="s">
        <v>485</v>
      </c>
      <c r="BI681" s="30" t="s">
        <v>1996</v>
      </c>
      <c r="BJ681" s="2">
        <f t="shared" si="560"/>
        <v>7</v>
      </c>
      <c r="BK681" s="2">
        <f>IF(BF681="","",VLOOKUP(BC681,segéd!O:P,2,FALSE))</f>
        <v>7</v>
      </c>
      <c r="BL681" s="2" t="str">
        <f>IF(BG681="","",VLOOKUP(BC681,segéd!T:U,2,FALSE))</f>
        <v/>
      </c>
      <c r="BM681" s="2"/>
      <c r="BN681" s="2"/>
      <c r="BO681" s="2">
        <v>13</v>
      </c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H681" s="2"/>
      <c r="CI681" s="2"/>
      <c r="CJ681" s="2"/>
      <c r="CK681" s="2"/>
      <c r="CL681" s="2"/>
      <c r="CM681" s="2"/>
      <c r="CN681" s="2"/>
      <c r="CO681" s="2"/>
      <c r="CP681" s="2"/>
      <c r="CR681" s="2"/>
      <c r="CS681" s="2"/>
      <c r="CT681" s="2"/>
      <c r="CU681" s="2"/>
      <c r="CV681" s="2"/>
      <c r="CY681" s="2"/>
    </row>
    <row r="682" spans="1:106" x14ac:dyDescent="0.3">
      <c r="A682" t="str">
        <f t="shared" si="561"/>
        <v>2103281</v>
      </c>
      <c r="B682" t="str">
        <f t="shared" si="562"/>
        <v>Nemzetk. váll. esettanulmányok (Tb.-ről web) 7</v>
      </c>
      <c r="C682" t="str">
        <f t="shared" si="512"/>
        <v>2143281</v>
      </c>
      <c r="D682" t="str">
        <f t="shared" si="513"/>
        <v>Nemzetk. váll. esettanulmányok (Tb.-ről web) 22</v>
      </c>
      <c r="E682" t="str">
        <f t="shared" si="514"/>
        <v>Várnai Ibolya3281</v>
      </c>
      <c r="F682" s="24" t="str">
        <f t="shared" si="515"/>
        <v>Nemzetk. váll. esettanulmányok (Tb. 214, Tb.-ről web)</v>
      </c>
      <c r="G682" t="str">
        <f t="shared" si="516"/>
        <v/>
      </c>
      <c r="H682" t="str">
        <f t="shared" si="517"/>
        <v/>
      </c>
      <c r="I682" t="str">
        <f t="shared" si="518"/>
        <v/>
      </c>
      <c r="J682" t="str">
        <f t="shared" si="519"/>
        <v/>
      </c>
      <c r="K682" t="str">
        <f t="shared" si="520"/>
        <v/>
      </c>
      <c r="L682" t="str">
        <f t="shared" si="521"/>
        <v/>
      </c>
      <c r="M682" t="str">
        <f t="shared" si="522"/>
        <v/>
      </c>
      <c r="N682" t="str">
        <f t="shared" si="523"/>
        <v/>
      </c>
      <c r="O682" t="str">
        <f t="shared" si="524"/>
        <v/>
      </c>
      <c r="P682" t="str">
        <f t="shared" si="525"/>
        <v/>
      </c>
      <c r="Q682" t="str">
        <f t="shared" si="526"/>
        <v/>
      </c>
      <c r="R682" t="str">
        <f t="shared" si="527"/>
        <v/>
      </c>
      <c r="S682" t="str">
        <f t="shared" si="528"/>
        <v/>
      </c>
      <c r="T682" t="str">
        <f t="shared" si="529"/>
        <v/>
      </c>
      <c r="U682" t="str">
        <f t="shared" si="530"/>
        <v>3281</v>
      </c>
      <c r="V682" t="str">
        <f t="shared" si="531"/>
        <v/>
      </c>
      <c r="W682" t="str">
        <f t="shared" si="532"/>
        <v/>
      </c>
      <c r="X682" t="str">
        <f t="shared" si="533"/>
        <v>3281</v>
      </c>
      <c r="Y682" t="str">
        <f t="shared" si="534"/>
        <v>Nemzetk. váll. esettanulmányok (210, Tb.-ről web)</v>
      </c>
      <c r="Z682" t="str">
        <f t="shared" si="535"/>
        <v/>
      </c>
      <c r="AA682" t="str">
        <f t="shared" si="536"/>
        <v/>
      </c>
      <c r="AB682" t="str">
        <f t="shared" si="537"/>
        <v/>
      </c>
      <c r="AC682" t="str">
        <f t="shared" si="538"/>
        <v/>
      </c>
      <c r="AD682" t="str">
        <f t="shared" si="539"/>
        <v/>
      </c>
      <c r="AE682" t="str">
        <f t="shared" si="540"/>
        <v/>
      </c>
      <c r="AF682" t="str">
        <f t="shared" si="541"/>
        <v/>
      </c>
      <c r="AG682" t="str">
        <f t="shared" si="542"/>
        <v/>
      </c>
      <c r="AH682" t="str">
        <f t="shared" si="543"/>
        <v/>
      </c>
      <c r="AI682" t="str">
        <f t="shared" si="544"/>
        <v/>
      </c>
      <c r="AJ682" t="str">
        <f t="shared" si="545"/>
        <v/>
      </c>
      <c r="AK682" t="str">
        <f t="shared" si="546"/>
        <v/>
      </c>
      <c r="AL682" t="str">
        <f t="shared" si="547"/>
        <v/>
      </c>
      <c r="AM682" t="str">
        <f t="shared" si="548"/>
        <v/>
      </c>
      <c r="AN682" t="str">
        <f t="shared" si="549"/>
        <v>3281</v>
      </c>
      <c r="AO682" t="str">
        <f t="shared" si="550"/>
        <v/>
      </c>
      <c r="AP682" t="str">
        <f t="shared" si="551"/>
        <v/>
      </c>
      <c r="AQ682" t="str">
        <f t="shared" si="552"/>
        <v>3281</v>
      </c>
      <c r="AR682" t="str">
        <f t="shared" si="553"/>
        <v/>
      </c>
      <c r="AS682" t="str">
        <f t="shared" si="554"/>
        <v/>
      </c>
      <c r="AT682" t="str">
        <f t="shared" si="555"/>
        <v/>
      </c>
      <c r="AU682" t="str">
        <f t="shared" si="556"/>
        <v/>
      </c>
      <c r="AV682" t="str">
        <f t="shared" si="557"/>
        <v/>
      </c>
      <c r="AW682" t="str">
        <f t="shared" si="558"/>
        <v/>
      </c>
      <c r="AX682" t="str">
        <f t="shared" si="559"/>
        <v>Nemzetk. váll. esettanulmányok (214, Tb.-ről web)</v>
      </c>
      <c r="AY682" s="2">
        <v>328</v>
      </c>
      <c r="AZ682" s="2">
        <v>1</v>
      </c>
      <c r="BA682" s="18">
        <f>VLOOKUP(AY682,segéd!$F$9:$G$38,2,FALSE)</f>
        <v>46109</v>
      </c>
      <c r="BB682" s="2" t="str">
        <f>VLOOKUP(AZ682,segéd!$F$1:$G$7,2,FALSE)</f>
        <v>8.00-9.30</v>
      </c>
      <c r="BC682" t="s">
        <v>256</v>
      </c>
      <c r="BD682" t="s">
        <v>310</v>
      </c>
      <c r="BE682" t="s">
        <v>167</v>
      </c>
      <c r="BF682" s="19">
        <v>210</v>
      </c>
      <c r="BG682" s="2">
        <v>214</v>
      </c>
      <c r="BH682" s="19" t="s">
        <v>76</v>
      </c>
      <c r="BI682" s="30" t="s">
        <v>1966</v>
      </c>
      <c r="BJ682" s="2">
        <f t="shared" si="560"/>
        <v>29</v>
      </c>
      <c r="BK682" s="2">
        <f>IF(BF682="","",VLOOKUP(BC682,segéd!O:P,2,FALSE))</f>
        <v>7</v>
      </c>
      <c r="BL682" s="2">
        <f>IF(BG682="","",VLOOKUP(BC682,segéd!T:U,2,FALSE))</f>
        <v>22</v>
      </c>
      <c r="BP682" s="2"/>
      <c r="BQ682" s="2"/>
      <c r="BR682" s="2"/>
      <c r="BV682" s="2"/>
      <c r="BW682" s="2"/>
      <c r="BX682" s="2"/>
      <c r="BY682" s="2"/>
      <c r="BZ682" s="2"/>
      <c r="CA682" s="2">
        <v>7</v>
      </c>
      <c r="CB682" s="2"/>
      <c r="CC682" s="2"/>
      <c r="CD682" s="2">
        <v>3</v>
      </c>
      <c r="CH682" s="2"/>
      <c r="CI682" s="2"/>
      <c r="CM682" s="2"/>
      <c r="CN682" s="2"/>
      <c r="CO682" s="2"/>
      <c r="CP682" s="2"/>
      <c r="CR682" s="2"/>
      <c r="CS682" s="2">
        <v>17</v>
      </c>
      <c r="CT682" s="2"/>
      <c r="CU682" s="2"/>
      <c r="CV682" s="2">
        <v>7</v>
      </c>
      <c r="CY682" s="2"/>
    </row>
    <row r="683" spans="1:106" x14ac:dyDescent="0.3">
      <c r="A683" t="str">
        <f t="shared" si="561"/>
        <v>3281</v>
      </c>
      <c r="B683" t="str">
        <f t="shared" si="562"/>
        <v xml:space="preserve">Projekt feladat (web) </v>
      </c>
      <c r="C683" t="str">
        <f t="shared" si="512"/>
        <v>2123281</v>
      </c>
      <c r="D683" t="str">
        <f t="shared" si="513"/>
        <v>Projekt feladat (web) 87</v>
      </c>
      <c r="E683" t="str">
        <f t="shared" si="514"/>
        <v>Varga István3281</v>
      </c>
      <c r="F683" s="24" t="str">
        <f t="shared" si="515"/>
        <v>Projekt feladat (Tb. 212, web)</v>
      </c>
      <c r="G683" t="str">
        <f t="shared" si="516"/>
        <v/>
      </c>
      <c r="H683" t="str">
        <f t="shared" si="517"/>
        <v/>
      </c>
      <c r="I683" t="str">
        <f t="shared" si="518"/>
        <v/>
      </c>
      <c r="J683" t="str">
        <f t="shared" si="519"/>
        <v/>
      </c>
      <c r="K683" t="str">
        <f t="shared" si="520"/>
        <v/>
      </c>
      <c r="L683" t="str">
        <f t="shared" si="521"/>
        <v/>
      </c>
      <c r="M683" t="str">
        <f t="shared" si="522"/>
        <v/>
      </c>
      <c r="N683" t="str">
        <f t="shared" si="523"/>
        <v/>
      </c>
      <c r="O683" t="str">
        <f t="shared" si="524"/>
        <v/>
      </c>
      <c r="P683" t="str">
        <f t="shared" si="525"/>
        <v/>
      </c>
      <c r="Q683" t="str">
        <f t="shared" si="526"/>
        <v/>
      </c>
      <c r="R683" t="str">
        <f t="shared" si="527"/>
        <v/>
      </c>
      <c r="S683" t="str">
        <f t="shared" si="528"/>
        <v/>
      </c>
      <c r="T683" t="str">
        <f t="shared" si="529"/>
        <v/>
      </c>
      <c r="U683" t="str">
        <f t="shared" si="530"/>
        <v/>
      </c>
      <c r="V683" t="str">
        <f t="shared" si="531"/>
        <v/>
      </c>
      <c r="W683" t="str">
        <f t="shared" si="532"/>
        <v/>
      </c>
      <c r="X683" t="str">
        <f t="shared" si="533"/>
        <v/>
      </c>
      <c r="Y683" t="str">
        <f t="shared" si="534"/>
        <v>Projekt feladat (, web)</v>
      </c>
      <c r="Z683" t="str">
        <f t="shared" si="535"/>
        <v/>
      </c>
      <c r="AA683" t="str">
        <f t="shared" si="536"/>
        <v/>
      </c>
      <c r="AB683" t="str">
        <f t="shared" si="537"/>
        <v/>
      </c>
      <c r="AC683" t="str">
        <f t="shared" si="538"/>
        <v/>
      </c>
      <c r="AD683" t="str">
        <f t="shared" si="539"/>
        <v/>
      </c>
      <c r="AE683" t="str">
        <f t="shared" si="540"/>
        <v/>
      </c>
      <c r="AF683" t="str">
        <f t="shared" si="541"/>
        <v/>
      </c>
      <c r="AG683" t="str">
        <f t="shared" si="542"/>
        <v/>
      </c>
      <c r="AH683" t="str">
        <f t="shared" si="543"/>
        <v/>
      </c>
      <c r="AI683" t="str">
        <f t="shared" si="544"/>
        <v/>
      </c>
      <c r="AJ683" t="str">
        <f t="shared" si="545"/>
        <v/>
      </c>
      <c r="AK683" t="str">
        <f t="shared" si="546"/>
        <v/>
      </c>
      <c r="AL683" t="str">
        <f t="shared" si="547"/>
        <v/>
      </c>
      <c r="AM683" t="str">
        <f t="shared" si="548"/>
        <v/>
      </c>
      <c r="AN683" t="str">
        <f t="shared" si="549"/>
        <v/>
      </c>
      <c r="AO683" t="str">
        <f t="shared" si="550"/>
        <v/>
      </c>
      <c r="AP683" t="str">
        <f t="shared" si="551"/>
        <v/>
      </c>
      <c r="AQ683" t="str">
        <f t="shared" si="552"/>
        <v/>
      </c>
      <c r="AR683" t="str">
        <f t="shared" si="553"/>
        <v>3281</v>
      </c>
      <c r="AS683" t="str">
        <f t="shared" si="554"/>
        <v>3281</v>
      </c>
      <c r="AT683" t="str">
        <f t="shared" si="555"/>
        <v>3281</v>
      </c>
      <c r="AU683" t="str">
        <f t="shared" si="556"/>
        <v>3281</v>
      </c>
      <c r="AV683" t="str">
        <f t="shared" si="557"/>
        <v>3281</v>
      </c>
      <c r="AW683" t="str">
        <f t="shared" si="558"/>
        <v>3281</v>
      </c>
      <c r="AX683" t="str">
        <f t="shared" si="559"/>
        <v>Projekt feladat (212, web)</v>
      </c>
      <c r="AY683" s="2">
        <v>328</v>
      </c>
      <c r="AZ683" s="2">
        <v>1</v>
      </c>
      <c r="BA683" s="18">
        <f>VLOOKUP(AY683,segéd!$F$9:$G$38,2,FALSE)</f>
        <v>46109</v>
      </c>
      <c r="BB683" s="2" t="str">
        <f>VLOOKUP(AZ683,segéd!$F$1:$G$7,2,FALSE)</f>
        <v>8.00-9.30</v>
      </c>
      <c r="BC683" t="s">
        <v>82</v>
      </c>
      <c r="BD683" s="20" t="s">
        <v>219</v>
      </c>
      <c r="BE683" t="s">
        <v>164</v>
      </c>
      <c r="BG683" s="2">
        <v>212</v>
      </c>
      <c r="BH683" s="19" t="s">
        <v>66</v>
      </c>
      <c r="BI683" s="30" t="s">
        <v>1968</v>
      </c>
      <c r="BJ683" s="2">
        <f t="shared" si="560"/>
        <v>87</v>
      </c>
      <c r="BK683" s="2" t="str">
        <f>IF(BF683="","",VLOOKUP(BC683,segéd!O:P,2,FALSE))</f>
        <v/>
      </c>
      <c r="BL683" s="2">
        <f>IF(BG683="","",VLOOKUP(BC683,segéd!T:U,2,FALSE))</f>
        <v>87</v>
      </c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>
        <v>16</v>
      </c>
      <c r="CX683" s="2">
        <v>8</v>
      </c>
      <c r="CY683" s="2">
        <v>13</v>
      </c>
      <c r="CZ683" s="2">
        <v>9</v>
      </c>
      <c r="DA683" s="2">
        <v>13</v>
      </c>
      <c r="DB683" s="2">
        <v>34</v>
      </c>
    </row>
    <row r="684" spans="1:106" x14ac:dyDescent="0.3">
      <c r="A684" t="str">
        <f t="shared" si="561"/>
        <v>2053281</v>
      </c>
      <c r="B684" t="str">
        <f t="shared" si="562"/>
        <v>Termék- és folyamatinnováció (Bp.-ről web) 13</v>
      </c>
      <c r="C684" t="str">
        <f t="shared" si="512"/>
        <v>2163281</v>
      </c>
      <c r="D684" t="str">
        <f t="shared" si="513"/>
        <v>Termék- és folyamatinnováció (Bp.-ről web) 19</v>
      </c>
      <c r="E684" t="str">
        <f t="shared" si="514"/>
        <v>Peredy Zoltán3281</v>
      </c>
      <c r="F684" s="24" t="str">
        <f t="shared" si="515"/>
        <v>Termék- és folyamatinnováció (Bp. 205, Bp.-ről web)</v>
      </c>
      <c r="G684" t="str">
        <f t="shared" si="516"/>
        <v/>
      </c>
      <c r="H684" t="str">
        <f t="shared" si="517"/>
        <v/>
      </c>
      <c r="I684" t="str">
        <f t="shared" si="518"/>
        <v/>
      </c>
      <c r="J684" t="str">
        <f t="shared" si="519"/>
        <v/>
      </c>
      <c r="K684" t="str">
        <f t="shared" si="520"/>
        <v/>
      </c>
      <c r="L684" t="str">
        <f t="shared" si="521"/>
        <v/>
      </c>
      <c r="M684" t="str">
        <f t="shared" si="522"/>
        <v/>
      </c>
      <c r="N684" t="str">
        <f t="shared" si="523"/>
        <v/>
      </c>
      <c r="O684" t="str">
        <f t="shared" si="524"/>
        <v/>
      </c>
      <c r="P684" t="str">
        <f t="shared" si="525"/>
        <v/>
      </c>
      <c r="Q684" t="str">
        <f t="shared" si="526"/>
        <v/>
      </c>
      <c r="R684" t="str">
        <f t="shared" si="527"/>
        <v/>
      </c>
      <c r="S684" t="str">
        <f t="shared" si="528"/>
        <v/>
      </c>
      <c r="T684" t="str">
        <f t="shared" si="529"/>
        <v>3281</v>
      </c>
      <c r="U684" t="str">
        <f t="shared" si="530"/>
        <v/>
      </c>
      <c r="V684" t="str">
        <f t="shared" si="531"/>
        <v/>
      </c>
      <c r="W684" t="str">
        <f t="shared" si="532"/>
        <v/>
      </c>
      <c r="X684" t="str">
        <f t="shared" si="533"/>
        <v/>
      </c>
      <c r="Y684" t="str">
        <f t="shared" si="534"/>
        <v>Termék- és folyamatinnováció (205, Bp.-ről web)</v>
      </c>
      <c r="Z684" t="str">
        <f t="shared" si="535"/>
        <v/>
      </c>
      <c r="AA684" t="str">
        <f t="shared" si="536"/>
        <v/>
      </c>
      <c r="AB684" t="str">
        <f t="shared" si="537"/>
        <v/>
      </c>
      <c r="AC684" t="str">
        <f t="shared" si="538"/>
        <v/>
      </c>
      <c r="AD684" t="str">
        <f t="shared" si="539"/>
        <v/>
      </c>
      <c r="AE684" t="str">
        <f t="shared" si="540"/>
        <v/>
      </c>
      <c r="AF684" t="str">
        <f t="shared" si="541"/>
        <v/>
      </c>
      <c r="AG684" t="str">
        <f t="shared" si="542"/>
        <v/>
      </c>
      <c r="AH684" t="str">
        <f t="shared" si="543"/>
        <v/>
      </c>
      <c r="AI684" t="str">
        <f t="shared" si="544"/>
        <v/>
      </c>
      <c r="AJ684" t="str">
        <f t="shared" si="545"/>
        <v/>
      </c>
      <c r="AK684" t="str">
        <f t="shared" si="546"/>
        <v/>
      </c>
      <c r="AL684" t="str">
        <f t="shared" si="547"/>
        <v/>
      </c>
      <c r="AM684" t="str">
        <f t="shared" si="548"/>
        <v>3281</v>
      </c>
      <c r="AN684" t="str">
        <f t="shared" si="549"/>
        <v/>
      </c>
      <c r="AO684" t="str">
        <f t="shared" si="550"/>
        <v/>
      </c>
      <c r="AP684" t="str">
        <f t="shared" si="551"/>
        <v/>
      </c>
      <c r="AQ684" t="str">
        <f t="shared" si="552"/>
        <v/>
      </c>
      <c r="AR684" t="str">
        <f t="shared" si="553"/>
        <v/>
      </c>
      <c r="AS684" t="str">
        <f t="shared" si="554"/>
        <v/>
      </c>
      <c r="AT684" t="str">
        <f t="shared" si="555"/>
        <v/>
      </c>
      <c r="AU684" t="str">
        <f t="shared" si="556"/>
        <v/>
      </c>
      <c r="AV684" t="str">
        <f t="shared" si="557"/>
        <v/>
      </c>
      <c r="AW684" t="str">
        <f t="shared" si="558"/>
        <v/>
      </c>
      <c r="AX684" t="str">
        <f t="shared" si="559"/>
        <v>Termék- és folyamatinnováció (216, Bp.-ről web)</v>
      </c>
      <c r="AY684" s="2">
        <v>328</v>
      </c>
      <c r="AZ684" s="2">
        <v>1</v>
      </c>
      <c r="BA684" s="18">
        <f>VLOOKUP(AY684,segéd!$F$9:$G$38,2,FALSE)</f>
        <v>46109</v>
      </c>
      <c r="BB684" s="2" t="str">
        <f>VLOOKUP(AZ684,segéd!$F$1:$G$7,2,FALSE)</f>
        <v>8.00-9.30</v>
      </c>
      <c r="BC684" t="s">
        <v>123</v>
      </c>
      <c r="BD684" s="20" t="s">
        <v>104</v>
      </c>
      <c r="BE684" t="s">
        <v>167</v>
      </c>
      <c r="BF684" s="19">
        <v>205</v>
      </c>
      <c r="BG684" s="2">
        <v>216</v>
      </c>
      <c r="BH684" s="19" t="s">
        <v>75</v>
      </c>
      <c r="BI684" s="30" t="s">
        <v>1975</v>
      </c>
      <c r="BJ684" s="2">
        <f t="shared" si="560"/>
        <v>32</v>
      </c>
      <c r="BK684" s="2">
        <f>IF(BF684="","",VLOOKUP(BC684,segéd!O:P,2,FALSE))</f>
        <v>13</v>
      </c>
      <c r="BL684" s="2">
        <f>IF(BG684="","",VLOOKUP(BC684,segéd!T:U,2,FALSE))</f>
        <v>19</v>
      </c>
      <c r="BP684" s="2"/>
      <c r="BQ684" s="2"/>
      <c r="BR684" s="2"/>
      <c r="BV684" s="2"/>
      <c r="BW684" s="2"/>
      <c r="BX684" s="2"/>
      <c r="BY684" s="2"/>
      <c r="BZ684" s="2">
        <v>12</v>
      </c>
      <c r="CB684" s="2"/>
      <c r="CC684" s="2"/>
      <c r="CH684" s="2"/>
      <c r="CI684" s="2"/>
      <c r="CM684" s="2"/>
      <c r="CN684" s="2"/>
      <c r="CO684" s="2"/>
      <c r="CP684" s="2"/>
      <c r="CR684" s="2">
        <v>21</v>
      </c>
      <c r="CT684" s="2"/>
      <c r="CU684" s="2"/>
      <c r="CY684" s="2"/>
    </row>
    <row r="685" spans="1:106" x14ac:dyDescent="0.3">
      <c r="A685" t="str">
        <f t="shared" si="561"/>
        <v>3281</v>
      </c>
      <c r="B685" t="str">
        <f t="shared" si="562"/>
        <v xml:space="preserve">Vállalati pénzügy (web) </v>
      </c>
      <c r="C685" t="str">
        <f t="shared" si="512"/>
        <v>2153281</v>
      </c>
      <c r="D685" t="str">
        <f t="shared" si="513"/>
        <v>Vállalati pénzügy (web) 35</v>
      </c>
      <c r="E685" t="str">
        <f t="shared" si="514"/>
        <v>Antalík Imrich3281</v>
      </c>
      <c r="F685" s="24" t="str">
        <f t="shared" si="515"/>
        <v>Vállalati pénzügy (Tb. 215, web)</v>
      </c>
      <c r="G685" t="str">
        <f t="shared" si="516"/>
        <v/>
      </c>
      <c r="H685" t="str">
        <f t="shared" si="517"/>
        <v/>
      </c>
      <c r="I685" t="str">
        <f t="shared" si="518"/>
        <v/>
      </c>
      <c r="J685" t="str">
        <f t="shared" si="519"/>
        <v/>
      </c>
      <c r="K685" t="str">
        <f t="shared" si="520"/>
        <v/>
      </c>
      <c r="L685" t="str">
        <f t="shared" si="521"/>
        <v/>
      </c>
      <c r="M685" t="str">
        <f t="shared" si="522"/>
        <v/>
      </c>
      <c r="N685" t="str">
        <f t="shared" si="523"/>
        <v/>
      </c>
      <c r="O685" t="str">
        <f t="shared" si="524"/>
        <v/>
      </c>
      <c r="P685" t="str">
        <f t="shared" si="525"/>
        <v/>
      </c>
      <c r="Q685" t="str">
        <f t="shared" si="526"/>
        <v/>
      </c>
      <c r="R685" t="str">
        <f t="shared" si="527"/>
        <v/>
      </c>
      <c r="S685" t="str">
        <f t="shared" si="528"/>
        <v/>
      </c>
      <c r="T685" t="str">
        <f t="shared" si="529"/>
        <v/>
      </c>
      <c r="U685" t="str">
        <f t="shared" si="530"/>
        <v/>
      </c>
      <c r="V685" t="str">
        <f t="shared" si="531"/>
        <v/>
      </c>
      <c r="W685" t="str">
        <f t="shared" si="532"/>
        <v/>
      </c>
      <c r="X685" t="str">
        <f t="shared" si="533"/>
        <v/>
      </c>
      <c r="Y685" t="str">
        <f t="shared" si="534"/>
        <v>Vállalati pénzügy (, web)</v>
      </c>
      <c r="Z685" t="str">
        <f t="shared" si="535"/>
        <v/>
      </c>
      <c r="AA685" t="str">
        <f t="shared" si="536"/>
        <v/>
      </c>
      <c r="AB685" t="str">
        <f t="shared" si="537"/>
        <v/>
      </c>
      <c r="AC685" t="str">
        <f t="shared" si="538"/>
        <v/>
      </c>
      <c r="AD685" t="str">
        <f t="shared" si="539"/>
        <v/>
      </c>
      <c r="AE685" t="str">
        <f t="shared" si="540"/>
        <v>3281</v>
      </c>
      <c r="AF685" t="str">
        <f t="shared" si="541"/>
        <v>3281</v>
      </c>
      <c r="AG685" t="str">
        <f t="shared" si="542"/>
        <v>3281</v>
      </c>
      <c r="AH685" t="str">
        <f t="shared" si="543"/>
        <v>3281</v>
      </c>
      <c r="AI685" t="str">
        <f t="shared" si="544"/>
        <v>3281</v>
      </c>
      <c r="AJ685" t="str">
        <f t="shared" si="545"/>
        <v>3281</v>
      </c>
      <c r="AK685" t="str">
        <f t="shared" si="546"/>
        <v/>
      </c>
      <c r="AL685" t="str">
        <f t="shared" si="547"/>
        <v/>
      </c>
      <c r="AM685" t="str">
        <f t="shared" si="548"/>
        <v/>
      </c>
      <c r="AN685" t="str">
        <f t="shared" si="549"/>
        <v/>
      </c>
      <c r="AO685" t="str">
        <f t="shared" si="550"/>
        <v/>
      </c>
      <c r="AP685" t="str">
        <f t="shared" si="551"/>
        <v/>
      </c>
      <c r="AQ685" t="str">
        <f t="shared" si="552"/>
        <v/>
      </c>
      <c r="AR685" t="str">
        <f t="shared" si="553"/>
        <v/>
      </c>
      <c r="AS685" t="str">
        <f t="shared" si="554"/>
        <v/>
      </c>
      <c r="AT685" t="str">
        <f t="shared" si="555"/>
        <v/>
      </c>
      <c r="AU685" t="str">
        <f t="shared" si="556"/>
        <v/>
      </c>
      <c r="AV685" t="str">
        <f t="shared" si="557"/>
        <v/>
      </c>
      <c r="AW685" t="str">
        <f t="shared" si="558"/>
        <v/>
      </c>
      <c r="AX685" t="str">
        <f t="shared" si="559"/>
        <v>Vállalati pénzügy (215, web)</v>
      </c>
      <c r="AY685" s="2">
        <v>328</v>
      </c>
      <c r="AZ685" s="2">
        <v>1</v>
      </c>
      <c r="BA685" s="18">
        <f>VLOOKUP(AY685,segéd!$F$9:$G$38,2,FALSE)</f>
        <v>46109</v>
      </c>
      <c r="BB685" s="2" t="str">
        <f>VLOOKUP(AZ685,segéd!$F$1:$G$7,2,FALSE)</f>
        <v>8.00-9.30</v>
      </c>
      <c r="BC685" t="s">
        <v>37</v>
      </c>
      <c r="BD685" t="s">
        <v>178</v>
      </c>
      <c r="BE685" t="s">
        <v>164</v>
      </c>
      <c r="BG685" s="2">
        <v>215</v>
      </c>
      <c r="BH685" s="19" t="s">
        <v>66</v>
      </c>
      <c r="BI685" s="30" t="s">
        <v>2043</v>
      </c>
      <c r="BJ685" s="2">
        <f t="shared" si="560"/>
        <v>35</v>
      </c>
      <c r="BK685" s="2" t="str">
        <f>IF(BF685="","",VLOOKUP(BC685,segéd!O:P,2,FALSE))</f>
        <v/>
      </c>
      <c r="BL685" s="2">
        <f>IF(BG685="","",VLOOKUP(BC685,segéd!T:U,2,FALSE))</f>
        <v>35</v>
      </c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G685" s="2"/>
      <c r="CH685" s="2"/>
      <c r="CI685" s="2"/>
      <c r="CJ685" s="2">
        <v>3</v>
      </c>
      <c r="CK685" s="2">
        <v>7</v>
      </c>
      <c r="CL685" s="2">
        <v>10</v>
      </c>
      <c r="CM685" s="2">
        <v>3</v>
      </c>
      <c r="CN685" s="2">
        <v>2</v>
      </c>
      <c r="CO685" s="2">
        <v>4</v>
      </c>
      <c r="CP685" s="2"/>
      <c r="CQ685" s="2"/>
      <c r="CR685" s="2"/>
      <c r="CS685" s="2"/>
      <c r="CT685" s="2"/>
      <c r="CU685" s="2"/>
      <c r="CV685" s="2"/>
      <c r="CY685" s="2"/>
    </row>
    <row r="686" spans="1:106" x14ac:dyDescent="0.3">
      <c r="A686" t="str">
        <f t="shared" si="561"/>
        <v>3281</v>
      </c>
      <c r="B686" t="str">
        <f t="shared" si="562"/>
        <v xml:space="preserve">Vezetés, szervezés (web) </v>
      </c>
      <c r="C686" t="str">
        <f t="shared" si="512"/>
        <v>5013281</v>
      </c>
      <c r="D686" t="str">
        <f t="shared" si="513"/>
        <v>Vezetés, szervezés (web) 155</v>
      </c>
      <c r="E686" t="str">
        <f t="shared" si="514"/>
        <v>Krupánszki Kornél3281</v>
      </c>
      <c r="F686" s="24" t="str">
        <f t="shared" si="515"/>
        <v>Vezetés, szervezés (Tb. 501, web)</v>
      </c>
      <c r="G686" t="str">
        <f t="shared" si="516"/>
        <v/>
      </c>
      <c r="H686" t="str">
        <f t="shared" si="517"/>
        <v/>
      </c>
      <c r="I686" t="str">
        <f t="shared" si="518"/>
        <v/>
      </c>
      <c r="J686" t="str">
        <f t="shared" si="519"/>
        <v/>
      </c>
      <c r="K686" t="str">
        <f t="shared" si="520"/>
        <v/>
      </c>
      <c r="L686" t="str">
        <f t="shared" si="521"/>
        <v/>
      </c>
      <c r="M686" t="str">
        <f t="shared" si="522"/>
        <v/>
      </c>
      <c r="N686" t="str">
        <f t="shared" si="523"/>
        <v/>
      </c>
      <c r="O686" t="str">
        <f t="shared" si="524"/>
        <v/>
      </c>
      <c r="P686" t="str">
        <f t="shared" si="525"/>
        <v/>
      </c>
      <c r="Q686" t="str">
        <f t="shared" si="526"/>
        <v/>
      </c>
      <c r="R686" t="str">
        <f t="shared" si="527"/>
        <v/>
      </c>
      <c r="S686" t="str">
        <f t="shared" si="528"/>
        <v/>
      </c>
      <c r="T686" t="str">
        <f t="shared" si="529"/>
        <v/>
      </c>
      <c r="U686" t="str">
        <f t="shared" si="530"/>
        <v/>
      </c>
      <c r="V686" t="str">
        <f t="shared" si="531"/>
        <v/>
      </c>
      <c r="W686" t="str">
        <f t="shared" si="532"/>
        <v/>
      </c>
      <c r="X686" t="str">
        <f t="shared" si="533"/>
        <v/>
      </c>
      <c r="Y686" t="str">
        <f t="shared" si="534"/>
        <v>Vezetés, szervezés (, web)</v>
      </c>
      <c r="Z686" t="str">
        <f t="shared" si="535"/>
        <v>3281</v>
      </c>
      <c r="AA686" t="str">
        <f t="shared" si="536"/>
        <v/>
      </c>
      <c r="AB686" t="str">
        <f t="shared" si="537"/>
        <v/>
      </c>
      <c r="AC686" t="str">
        <f t="shared" si="538"/>
        <v/>
      </c>
      <c r="AD686" t="str">
        <f t="shared" si="539"/>
        <v/>
      </c>
      <c r="AE686" t="str">
        <f t="shared" si="540"/>
        <v/>
      </c>
      <c r="AF686" t="str">
        <f t="shared" si="541"/>
        <v/>
      </c>
      <c r="AG686" t="str">
        <f t="shared" si="542"/>
        <v/>
      </c>
      <c r="AH686" t="str">
        <f t="shared" si="543"/>
        <v/>
      </c>
      <c r="AI686" t="str">
        <f t="shared" si="544"/>
        <v/>
      </c>
      <c r="AJ686" t="str">
        <f t="shared" si="545"/>
        <v/>
      </c>
      <c r="AK686" t="str">
        <f t="shared" si="546"/>
        <v>3281</v>
      </c>
      <c r="AL686" t="str">
        <f t="shared" si="547"/>
        <v>3281</v>
      </c>
      <c r="AM686" t="str">
        <f t="shared" si="548"/>
        <v/>
      </c>
      <c r="AN686" t="str">
        <f t="shared" si="549"/>
        <v/>
      </c>
      <c r="AO686" t="str">
        <f t="shared" si="550"/>
        <v/>
      </c>
      <c r="AP686" t="str">
        <f t="shared" si="551"/>
        <v/>
      </c>
      <c r="AQ686" t="str">
        <f t="shared" si="552"/>
        <v/>
      </c>
      <c r="AR686" t="str">
        <f t="shared" si="553"/>
        <v/>
      </c>
      <c r="AS686" t="str">
        <f t="shared" si="554"/>
        <v/>
      </c>
      <c r="AT686" t="str">
        <f t="shared" si="555"/>
        <v/>
      </c>
      <c r="AU686" t="str">
        <f t="shared" si="556"/>
        <v/>
      </c>
      <c r="AV686" t="str">
        <f t="shared" si="557"/>
        <v/>
      </c>
      <c r="AW686" t="str">
        <f t="shared" si="558"/>
        <v/>
      </c>
      <c r="AX686" t="str">
        <f t="shared" si="559"/>
        <v>Vezetés, szervezés (501, web)</v>
      </c>
      <c r="AY686" s="2">
        <v>328</v>
      </c>
      <c r="AZ686" s="2">
        <v>1</v>
      </c>
      <c r="BA686" s="18">
        <f>VLOOKUP(AY686,segéd!$F$9:$G$38,2,FALSE)</f>
        <v>46109</v>
      </c>
      <c r="BB686" s="2" t="str">
        <f>VLOOKUP(AZ686,segéd!$F$1:$G$7,2,FALSE)</f>
        <v>8.00-9.30</v>
      </c>
      <c r="BC686" t="s">
        <v>65</v>
      </c>
      <c r="BD686" s="20" t="s">
        <v>428</v>
      </c>
      <c r="BE686" t="s">
        <v>164</v>
      </c>
      <c r="BG686" s="2">
        <v>501</v>
      </c>
      <c r="BH686" s="2" t="s">
        <v>66</v>
      </c>
      <c r="BI686" s="30" t="s">
        <v>2044</v>
      </c>
      <c r="BJ686" s="2">
        <f t="shared" si="560"/>
        <v>155</v>
      </c>
      <c r="BK686" s="2" t="str">
        <f>IF(BF686="","",VLOOKUP(BC686,segéd!O:P,2,FALSE))</f>
        <v/>
      </c>
      <c r="BL686" s="2">
        <f>IF(BG686="","",VLOOKUP(BC686,segéd!T:U,2,FALSE))</f>
        <v>155</v>
      </c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>
        <v>74</v>
      </c>
      <c r="CG686" s="2"/>
      <c r="CH686" s="2"/>
      <c r="CI686" s="2"/>
      <c r="CJ686" s="2"/>
      <c r="CK686" s="2"/>
      <c r="CL686" s="2"/>
      <c r="CM686" s="2"/>
      <c r="CN686" s="2"/>
      <c r="CO686" s="2"/>
      <c r="CP686" s="2">
        <v>52</v>
      </c>
      <c r="CQ686" s="2">
        <v>59</v>
      </c>
      <c r="CR686" s="2"/>
      <c r="CS686" s="2"/>
      <c r="CT686" s="2"/>
      <c r="CU686" s="2"/>
      <c r="CV686" s="2"/>
      <c r="CY686" s="2"/>
    </row>
    <row r="687" spans="1:106" x14ac:dyDescent="0.3">
      <c r="A687" t="str">
        <f t="shared" si="561"/>
        <v>2073282</v>
      </c>
      <c r="B687" t="str">
        <f t="shared" si="562"/>
        <v>Alkalmazott informatika (gépterem, web) 44</v>
      </c>
      <c r="C687" t="str">
        <f t="shared" si="512"/>
        <v>3282</v>
      </c>
      <c r="D687" t="str">
        <f t="shared" si="513"/>
        <v xml:space="preserve">Alkalmazott informatika (gépterem, web) </v>
      </c>
      <c r="E687" t="str">
        <f t="shared" si="514"/>
        <v>Szabó Tünde3282</v>
      </c>
      <c r="F687" s="24" t="str">
        <f t="shared" si="515"/>
        <v>Alkalmazott informatika (Bp. 207, gépterem, web)</v>
      </c>
      <c r="G687" t="str">
        <f t="shared" si="516"/>
        <v/>
      </c>
      <c r="H687" t="str">
        <f t="shared" si="517"/>
        <v/>
      </c>
      <c r="I687" t="str">
        <f t="shared" si="518"/>
        <v/>
      </c>
      <c r="J687" t="str">
        <f t="shared" si="519"/>
        <v/>
      </c>
      <c r="K687" t="str">
        <f t="shared" si="520"/>
        <v/>
      </c>
      <c r="L687" t="str">
        <f t="shared" si="521"/>
        <v/>
      </c>
      <c r="M687" t="str">
        <f t="shared" si="522"/>
        <v>3282</v>
      </c>
      <c r="N687" t="str">
        <f t="shared" si="523"/>
        <v>3282</v>
      </c>
      <c r="O687" t="str">
        <f t="shared" si="524"/>
        <v>3282</v>
      </c>
      <c r="P687" t="str">
        <f t="shared" si="525"/>
        <v>3282</v>
      </c>
      <c r="Q687" t="str">
        <f t="shared" si="526"/>
        <v>3282</v>
      </c>
      <c r="R687" t="str">
        <f t="shared" si="527"/>
        <v>3282</v>
      </c>
      <c r="S687" t="str">
        <f t="shared" si="528"/>
        <v/>
      </c>
      <c r="T687" t="str">
        <f t="shared" si="529"/>
        <v/>
      </c>
      <c r="U687" t="str">
        <f t="shared" si="530"/>
        <v/>
      </c>
      <c r="V687" t="str">
        <f t="shared" si="531"/>
        <v/>
      </c>
      <c r="W687" t="str">
        <f t="shared" si="532"/>
        <v/>
      </c>
      <c r="X687" t="str">
        <f t="shared" si="533"/>
        <v/>
      </c>
      <c r="Y687" t="str">
        <f t="shared" si="534"/>
        <v>Alkalmazott informatika (207, gépterem, web)</v>
      </c>
      <c r="Z687" t="str">
        <f t="shared" si="535"/>
        <v/>
      </c>
      <c r="AA687" t="str">
        <f t="shared" si="536"/>
        <v/>
      </c>
      <c r="AB687" t="str">
        <f t="shared" si="537"/>
        <v/>
      </c>
      <c r="AC687" t="str">
        <f t="shared" si="538"/>
        <v/>
      </c>
      <c r="AD687" t="str">
        <f t="shared" si="539"/>
        <v/>
      </c>
      <c r="AE687" t="str">
        <f t="shared" si="540"/>
        <v/>
      </c>
      <c r="AF687" t="str">
        <f t="shared" si="541"/>
        <v/>
      </c>
      <c r="AG687" t="str">
        <f t="shared" si="542"/>
        <v/>
      </c>
      <c r="AH687" t="str">
        <f t="shared" si="543"/>
        <v/>
      </c>
      <c r="AI687" t="str">
        <f t="shared" si="544"/>
        <v/>
      </c>
      <c r="AJ687" t="str">
        <f t="shared" si="545"/>
        <v/>
      </c>
      <c r="AK687" t="str">
        <f t="shared" si="546"/>
        <v/>
      </c>
      <c r="AL687" t="str">
        <f t="shared" si="547"/>
        <v/>
      </c>
      <c r="AM687" t="str">
        <f t="shared" si="548"/>
        <v/>
      </c>
      <c r="AN687" t="str">
        <f t="shared" si="549"/>
        <v/>
      </c>
      <c r="AO687" t="str">
        <f t="shared" si="550"/>
        <v/>
      </c>
      <c r="AP687" t="str">
        <f t="shared" si="551"/>
        <v/>
      </c>
      <c r="AQ687" t="str">
        <f t="shared" si="552"/>
        <v/>
      </c>
      <c r="AR687" t="str">
        <f t="shared" si="553"/>
        <v/>
      </c>
      <c r="AS687" t="str">
        <f t="shared" si="554"/>
        <v/>
      </c>
      <c r="AT687" t="str">
        <f t="shared" si="555"/>
        <v/>
      </c>
      <c r="AU687" t="str">
        <f t="shared" si="556"/>
        <v/>
      </c>
      <c r="AV687" t="str">
        <f t="shared" si="557"/>
        <v/>
      </c>
      <c r="AW687" t="str">
        <f t="shared" si="558"/>
        <v/>
      </c>
      <c r="AX687" t="str">
        <f t="shared" si="559"/>
        <v>Alkalmazott informatika (, gépterem, web)</v>
      </c>
      <c r="AY687" s="2">
        <v>328</v>
      </c>
      <c r="AZ687" s="2">
        <v>2</v>
      </c>
      <c r="BA687" s="18">
        <f>VLOOKUP(AY687,segéd!$F$9:$G$38,2,FALSE)</f>
        <v>46109</v>
      </c>
      <c r="BB687" s="2" t="str">
        <f>VLOOKUP(AZ687,segéd!$F$1:$G$7,2,FALSE)</f>
        <v>9.45-11.15</v>
      </c>
      <c r="BC687" t="s">
        <v>23</v>
      </c>
      <c r="BD687" t="s">
        <v>425</v>
      </c>
      <c r="BE687" t="s">
        <v>165</v>
      </c>
      <c r="BF687" s="19">
        <v>207</v>
      </c>
      <c r="BH687" s="19" t="s">
        <v>220</v>
      </c>
      <c r="BI687" s="30" t="s">
        <v>2033</v>
      </c>
      <c r="BJ687" s="2">
        <f t="shared" si="560"/>
        <v>44</v>
      </c>
      <c r="BK687" s="2">
        <f>IF(BF687="","",VLOOKUP(BC687,segéd!O:P,2,FALSE))</f>
        <v>44</v>
      </c>
      <c r="BL687" s="2" t="str">
        <f>IF(BG687="","",VLOOKUP(BC687,segéd!T:U,2,FALSE))</f>
        <v/>
      </c>
      <c r="BM687" s="2"/>
      <c r="BN687" s="2"/>
      <c r="BO687" s="2"/>
      <c r="BP687" s="2"/>
      <c r="BQ687" s="2"/>
      <c r="BR687" s="2"/>
      <c r="BS687" s="2">
        <v>6</v>
      </c>
      <c r="BT687" s="2">
        <v>6</v>
      </c>
      <c r="BU687" s="2">
        <v>9</v>
      </c>
      <c r="BV687" s="2">
        <v>6</v>
      </c>
      <c r="BW687" s="2">
        <v>13</v>
      </c>
      <c r="BX687" s="2">
        <v>2</v>
      </c>
      <c r="BY687" s="2"/>
      <c r="BZ687" s="2"/>
      <c r="CA687" s="2"/>
      <c r="CB687" s="2"/>
      <c r="CC687" s="2"/>
      <c r="CD687" s="2"/>
      <c r="CE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Y687" s="2"/>
    </row>
    <row r="688" spans="1:106" x14ac:dyDescent="0.3">
      <c r="A688" t="str">
        <f t="shared" si="561"/>
        <v>4633282</v>
      </c>
      <c r="B688" t="str">
        <f t="shared" si="562"/>
        <v>Ellátásilánc-men. felj. és kontr. 7</v>
      </c>
      <c r="C688" t="str">
        <f t="shared" si="512"/>
        <v>3282</v>
      </c>
      <c r="D688" t="str">
        <f t="shared" si="513"/>
        <v xml:space="preserve">Ellátásilánc-men. felj. és kontr. </v>
      </c>
      <c r="E688" t="str">
        <f t="shared" si="514"/>
        <v>Cservenyi Dóra3282</v>
      </c>
      <c r="F688" s="24" t="str">
        <f t="shared" si="515"/>
        <v>Ellátásilánc-men. felj. és kontr. (Bp. 463)</v>
      </c>
      <c r="G688" t="str">
        <f t="shared" si="516"/>
        <v/>
      </c>
      <c r="H688" t="str">
        <f t="shared" si="517"/>
        <v/>
      </c>
      <c r="I688" t="str">
        <f t="shared" si="518"/>
        <v/>
      </c>
      <c r="J688" t="str">
        <f t="shared" si="519"/>
        <v/>
      </c>
      <c r="K688" t="str">
        <f t="shared" si="520"/>
        <v>3282</v>
      </c>
      <c r="L688" t="str">
        <f t="shared" si="521"/>
        <v/>
      </c>
      <c r="M688" t="str">
        <f t="shared" si="522"/>
        <v/>
      </c>
      <c r="N688" t="str">
        <f t="shared" si="523"/>
        <v/>
      </c>
      <c r="O688" t="str">
        <f t="shared" si="524"/>
        <v/>
      </c>
      <c r="P688" t="str">
        <f t="shared" si="525"/>
        <v/>
      </c>
      <c r="Q688" t="str">
        <f t="shared" si="526"/>
        <v/>
      </c>
      <c r="R688" t="str">
        <f t="shared" si="527"/>
        <v/>
      </c>
      <c r="S688" t="str">
        <f t="shared" si="528"/>
        <v/>
      </c>
      <c r="T688" t="str">
        <f t="shared" si="529"/>
        <v/>
      </c>
      <c r="U688" t="str">
        <f t="shared" si="530"/>
        <v/>
      </c>
      <c r="V688" t="str">
        <f t="shared" si="531"/>
        <v/>
      </c>
      <c r="W688" t="str">
        <f t="shared" si="532"/>
        <v/>
      </c>
      <c r="X688" t="str">
        <f t="shared" si="533"/>
        <v/>
      </c>
      <c r="Y688" t="str">
        <f t="shared" si="534"/>
        <v>Ellátásilánc-men. felj. és kontr. (463)</v>
      </c>
      <c r="Z688" t="str">
        <f t="shared" si="535"/>
        <v/>
      </c>
      <c r="AA688" t="str">
        <f t="shared" si="536"/>
        <v/>
      </c>
      <c r="AB688" t="str">
        <f t="shared" si="537"/>
        <v/>
      </c>
      <c r="AC688" t="str">
        <f t="shared" si="538"/>
        <v/>
      </c>
      <c r="AD688" t="str">
        <f t="shared" si="539"/>
        <v/>
      </c>
      <c r="AE688" t="str">
        <f t="shared" si="540"/>
        <v/>
      </c>
      <c r="AF688" t="str">
        <f t="shared" si="541"/>
        <v/>
      </c>
      <c r="AG688" t="str">
        <f t="shared" si="542"/>
        <v/>
      </c>
      <c r="AH688" t="str">
        <f t="shared" si="543"/>
        <v/>
      </c>
      <c r="AI688" t="str">
        <f t="shared" si="544"/>
        <v/>
      </c>
      <c r="AJ688" t="str">
        <f t="shared" si="545"/>
        <v/>
      </c>
      <c r="AK688" t="str">
        <f t="shared" si="546"/>
        <v/>
      </c>
      <c r="AL688" t="str">
        <f t="shared" si="547"/>
        <v/>
      </c>
      <c r="AM688" t="str">
        <f t="shared" si="548"/>
        <v/>
      </c>
      <c r="AN688" t="str">
        <f t="shared" si="549"/>
        <v/>
      </c>
      <c r="AO688" t="str">
        <f t="shared" si="550"/>
        <v/>
      </c>
      <c r="AP688" t="str">
        <f t="shared" si="551"/>
        <v/>
      </c>
      <c r="AQ688" t="str">
        <f t="shared" si="552"/>
        <v/>
      </c>
      <c r="AR688" t="str">
        <f t="shared" si="553"/>
        <v/>
      </c>
      <c r="AS688" t="str">
        <f t="shared" si="554"/>
        <v/>
      </c>
      <c r="AT688" t="str">
        <f t="shared" si="555"/>
        <v/>
      </c>
      <c r="AU688" t="str">
        <f t="shared" si="556"/>
        <v/>
      </c>
      <c r="AV688" t="str">
        <f t="shared" si="557"/>
        <v/>
      </c>
      <c r="AW688" t="str">
        <f t="shared" si="558"/>
        <v/>
      </c>
      <c r="AX688" t="str">
        <f t="shared" si="559"/>
        <v>Ellátásilánc-men. felj. és kontr. ()</v>
      </c>
      <c r="AY688" s="2">
        <v>328</v>
      </c>
      <c r="AZ688" s="2">
        <v>2</v>
      </c>
      <c r="BA688" s="18">
        <f>VLOOKUP(AY688,segéd!$F$9:$G$38,2,FALSE)</f>
        <v>46109</v>
      </c>
      <c r="BB688" s="2" t="str">
        <f>VLOOKUP(AZ688,segéd!$F$1:$G$7,2,FALSE)</f>
        <v>9.45-11.15</v>
      </c>
      <c r="BC688" s="20" t="s">
        <v>293</v>
      </c>
      <c r="BD688" t="s">
        <v>294</v>
      </c>
      <c r="BE688" s="20" t="s">
        <v>175</v>
      </c>
      <c r="BF688" s="19">
        <v>463</v>
      </c>
      <c r="BH688" s="19"/>
      <c r="BI688" s="19"/>
      <c r="BJ688" s="2">
        <f t="shared" si="560"/>
        <v>7</v>
      </c>
      <c r="BK688" s="2">
        <f>IF(BF688="","",VLOOKUP(BC688,segéd!O:P,2,FALSE))</f>
        <v>7</v>
      </c>
      <c r="BL688" s="2" t="str">
        <f>IF(BG688="","",VLOOKUP(BC688,segéd!T:U,2,FALSE))</f>
        <v/>
      </c>
      <c r="BP688" s="2"/>
      <c r="BQ688" s="2">
        <v>12</v>
      </c>
      <c r="BR688" s="2"/>
      <c r="BY688" s="2"/>
      <c r="CH688" s="2"/>
      <c r="CP688" s="2"/>
    </row>
    <row r="689" spans="1:106" x14ac:dyDescent="0.3">
      <c r="A689" t="str">
        <f t="shared" si="561"/>
        <v>3282</v>
      </c>
      <c r="B689" t="str">
        <f t="shared" si="562"/>
        <v xml:space="preserve">Emberi erőforrás menedzsment (web) </v>
      </c>
      <c r="C689" t="str">
        <f t="shared" si="512"/>
        <v>4013282</v>
      </c>
      <c r="D689" t="str">
        <f t="shared" si="513"/>
        <v>Emberi erőforrás menedzsment (web) 5</v>
      </c>
      <c r="E689" t="str">
        <f t="shared" si="514"/>
        <v>Gyalogos Norbert3282</v>
      </c>
      <c r="F689" s="24" t="str">
        <f t="shared" si="515"/>
        <v>Emberi erőforrás menedzsment (Tb. 401, web)</v>
      </c>
      <c r="G689" t="str">
        <f t="shared" si="516"/>
        <v/>
      </c>
      <c r="H689" t="str">
        <f t="shared" si="517"/>
        <v/>
      </c>
      <c r="I689" t="str">
        <f t="shared" si="518"/>
        <v/>
      </c>
      <c r="J689" t="str">
        <f t="shared" si="519"/>
        <v/>
      </c>
      <c r="K689" t="str">
        <f t="shared" si="520"/>
        <v/>
      </c>
      <c r="L689" t="str">
        <f t="shared" si="521"/>
        <v/>
      </c>
      <c r="M689" t="str">
        <f t="shared" si="522"/>
        <v/>
      </c>
      <c r="N689" t="str">
        <f t="shared" si="523"/>
        <v/>
      </c>
      <c r="O689" t="str">
        <f t="shared" si="524"/>
        <v/>
      </c>
      <c r="P689" t="str">
        <f t="shared" si="525"/>
        <v/>
      </c>
      <c r="Q689" t="str">
        <f t="shared" si="526"/>
        <v/>
      </c>
      <c r="R689" t="str">
        <f t="shared" si="527"/>
        <v/>
      </c>
      <c r="S689" t="str">
        <f t="shared" si="528"/>
        <v/>
      </c>
      <c r="T689" t="str">
        <f t="shared" si="529"/>
        <v/>
      </c>
      <c r="U689" t="str">
        <f t="shared" si="530"/>
        <v/>
      </c>
      <c r="V689" t="str">
        <f t="shared" si="531"/>
        <v/>
      </c>
      <c r="W689" t="str">
        <f t="shared" si="532"/>
        <v/>
      </c>
      <c r="X689" t="str">
        <f t="shared" si="533"/>
        <v/>
      </c>
      <c r="Y689" t="str">
        <f t="shared" si="534"/>
        <v>Emberi erőforrás menedzsment (, web)</v>
      </c>
      <c r="Z689" t="str">
        <f t="shared" si="535"/>
        <v/>
      </c>
      <c r="AA689" t="str">
        <f t="shared" si="536"/>
        <v/>
      </c>
      <c r="AB689" t="str">
        <f t="shared" si="537"/>
        <v/>
      </c>
      <c r="AC689" t="str">
        <f t="shared" si="538"/>
        <v/>
      </c>
      <c r="AD689" t="str">
        <f t="shared" si="539"/>
        <v>3282</v>
      </c>
      <c r="AE689" t="str">
        <f t="shared" si="540"/>
        <v/>
      </c>
      <c r="AF689" t="str">
        <f t="shared" si="541"/>
        <v/>
      </c>
      <c r="AG689" t="str">
        <f t="shared" si="542"/>
        <v/>
      </c>
      <c r="AH689" t="str">
        <f t="shared" si="543"/>
        <v/>
      </c>
      <c r="AI689" t="str">
        <f t="shared" si="544"/>
        <v/>
      </c>
      <c r="AJ689" t="str">
        <f t="shared" si="545"/>
        <v/>
      </c>
      <c r="AK689" t="str">
        <f t="shared" si="546"/>
        <v/>
      </c>
      <c r="AL689" t="str">
        <f t="shared" si="547"/>
        <v/>
      </c>
      <c r="AM689" t="str">
        <f t="shared" si="548"/>
        <v/>
      </c>
      <c r="AN689" t="str">
        <f t="shared" si="549"/>
        <v/>
      </c>
      <c r="AO689" t="str">
        <f t="shared" si="550"/>
        <v/>
      </c>
      <c r="AP689" t="str">
        <f t="shared" si="551"/>
        <v/>
      </c>
      <c r="AQ689" t="str">
        <f t="shared" si="552"/>
        <v/>
      </c>
      <c r="AR689" t="str">
        <f t="shared" si="553"/>
        <v/>
      </c>
      <c r="AS689" t="str">
        <f t="shared" si="554"/>
        <v/>
      </c>
      <c r="AT689" t="str">
        <f t="shared" si="555"/>
        <v/>
      </c>
      <c r="AU689" t="str">
        <f t="shared" si="556"/>
        <v/>
      </c>
      <c r="AV689" t="str">
        <f t="shared" si="557"/>
        <v/>
      </c>
      <c r="AW689" t="str">
        <f t="shared" si="558"/>
        <v/>
      </c>
      <c r="AX689" t="str">
        <f t="shared" si="559"/>
        <v>Emberi erőforrás menedzsment (401, web)</v>
      </c>
      <c r="AY689" s="2">
        <v>328</v>
      </c>
      <c r="AZ689" s="2">
        <v>2</v>
      </c>
      <c r="BA689" s="18">
        <f>VLOOKUP(AY689,segéd!$F$9:$G$38,2,FALSE)</f>
        <v>46109</v>
      </c>
      <c r="BB689" s="2" t="str">
        <f>VLOOKUP(AZ689,segéd!$F$1:$G$7,2,FALSE)</f>
        <v>9.45-11.15</v>
      </c>
      <c r="BC689" t="s">
        <v>131</v>
      </c>
      <c r="BD689" t="s">
        <v>432</v>
      </c>
      <c r="BE689" t="s">
        <v>177</v>
      </c>
      <c r="BG689" s="2">
        <v>401</v>
      </c>
      <c r="BH689" s="2" t="s">
        <v>66</v>
      </c>
      <c r="BI689" s="30" t="s">
        <v>1931</v>
      </c>
      <c r="BJ689" s="2">
        <f t="shared" si="560"/>
        <v>5</v>
      </c>
      <c r="BK689" s="2" t="str">
        <f>IF(BF689="","",VLOOKUP(BC689,segéd!O:P,2,FALSE))</f>
        <v/>
      </c>
      <c r="BL689" s="2">
        <f>IF(BG689="","",VLOOKUP(BC689,segéd!T:U,2,FALSE))</f>
        <v>5</v>
      </c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H689" s="2"/>
      <c r="CI689" s="2">
        <v>5</v>
      </c>
      <c r="CJ689" s="2"/>
      <c r="CK689" s="2"/>
      <c r="CL689" s="2"/>
      <c r="CM689" s="2"/>
      <c r="CN689" s="2"/>
      <c r="CO689" s="2"/>
      <c r="CP689" s="2"/>
      <c r="CR689" s="2"/>
      <c r="CS689" s="2"/>
      <c r="CT689" s="2"/>
      <c r="CU689" s="2"/>
      <c r="CV689" s="2"/>
      <c r="CY689" s="2"/>
    </row>
    <row r="690" spans="1:106" x14ac:dyDescent="0.3">
      <c r="A690" t="str">
        <f t="shared" si="561"/>
        <v>3282</v>
      </c>
      <c r="B690" t="str">
        <f t="shared" si="562"/>
        <v xml:space="preserve">Gépgyártás technológia (web) </v>
      </c>
      <c r="C690" t="str">
        <f t="shared" si="512"/>
        <v>6013282</v>
      </c>
      <c r="D690" t="str">
        <f t="shared" si="513"/>
        <v>Gépgyártás technológia (web) 70</v>
      </c>
      <c r="E690" t="str">
        <f t="shared" si="514"/>
        <v>Szamosi Barna3282</v>
      </c>
      <c r="F690" s="24" t="str">
        <f t="shared" si="515"/>
        <v>Gépgyártás technológia (Tb. 601, web)</v>
      </c>
      <c r="G690" t="str">
        <f t="shared" si="516"/>
        <v/>
      </c>
      <c r="H690" t="str">
        <f t="shared" si="517"/>
        <v/>
      </c>
      <c r="I690" t="str">
        <f t="shared" si="518"/>
        <v/>
      </c>
      <c r="J690" t="str">
        <f t="shared" si="519"/>
        <v/>
      </c>
      <c r="K690" t="str">
        <f t="shared" si="520"/>
        <v/>
      </c>
      <c r="L690" t="str">
        <f t="shared" si="521"/>
        <v/>
      </c>
      <c r="M690" t="str">
        <f t="shared" si="522"/>
        <v/>
      </c>
      <c r="N690" t="str">
        <f t="shared" si="523"/>
        <v/>
      </c>
      <c r="O690" t="str">
        <f t="shared" si="524"/>
        <v/>
      </c>
      <c r="P690" t="str">
        <f t="shared" si="525"/>
        <v/>
      </c>
      <c r="Q690" t="str">
        <f t="shared" si="526"/>
        <v/>
      </c>
      <c r="R690" t="str">
        <f t="shared" si="527"/>
        <v/>
      </c>
      <c r="S690" t="str">
        <f t="shared" si="528"/>
        <v/>
      </c>
      <c r="T690" t="str">
        <f t="shared" si="529"/>
        <v/>
      </c>
      <c r="U690" t="str">
        <f t="shared" si="530"/>
        <v/>
      </c>
      <c r="V690" t="str">
        <f t="shared" si="531"/>
        <v/>
      </c>
      <c r="W690" t="str">
        <f t="shared" si="532"/>
        <v/>
      </c>
      <c r="X690" t="str">
        <f t="shared" si="533"/>
        <v/>
      </c>
      <c r="Y690" t="str">
        <f t="shared" si="534"/>
        <v>Gépgyártás technológia (, web)</v>
      </c>
      <c r="Z690" t="str">
        <f t="shared" si="535"/>
        <v/>
      </c>
      <c r="AA690" t="str">
        <f t="shared" si="536"/>
        <v>3282</v>
      </c>
      <c r="AB690" t="str">
        <f t="shared" si="537"/>
        <v>3282</v>
      </c>
      <c r="AC690" t="str">
        <f t="shared" si="538"/>
        <v>3282</v>
      </c>
      <c r="AD690" t="str">
        <f t="shared" si="539"/>
        <v/>
      </c>
      <c r="AE690" t="str">
        <f t="shared" si="540"/>
        <v/>
      </c>
      <c r="AF690" t="str">
        <f t="shared" si="541"/>
        <v/>
      </c>
      <c r="AG690" t="str">
        <f t="shared" si="542"/>
        <v/>
      </c>
      <c r="AH690" t="str">
        <f t="shared" si="543"/>
        <v/>
      </c>
      <c r="AI690" t="str">
        <f t="shared" si="544"/>
        <v/>
      </c>
      <c r="AJ690" t="str">
        <f t="shared" si="545"/>
        <v/>
      </c>
      <c r="AK690" t="str">
        <f t="shared" si="546"/>
        <v/>
      </c>
      <c r="AL690" t="str">
        <f t="shared" si="547"/>
        <v/>
      </c>
      <c r="AM690" t="str">
        <f t="shared" si="548"/>
        <v/>
      </c>
      <c r="AN690" t="str">
        <f t="shared" si="549"/>
        <v/>
      </c>
      <c r="AO690" t="str">
        <f t="shared" si="550"/>
        <v/>
      </c>
      <c r="AP690" t="str">
        <f t="shared" si="551"/>
        <v/>
      </c>
      <c r="AQ690" t="str">
        <f t="shared" si="552"/>
        <v/>
      </c>
      <c r="AR690" t="str">
        <f t="shared" si="553"/>
        <v/>
      </c>
      <c r="AS690" t="str">
        <f t="shared" si="554"/>
        <v/>
      </c>
      <c r="AT690" t="str">
        <f t="shared" si="555"/>
        <v/>
      </c>
      <c r="AU690" t="str">
        <f t="shared" si="556"/>
        <v/>
      </c>
      <c r="AV690" t="str">
        <f t="shared" si="557"/>
        <v/>
      </c>
      <c r="AW690" t="str">
        <f t="shared" si="558"/>
        <v/>
      </c>
      <c r="AX690" t="str">
        <f t="shared" si="559"/>
        <v>Gépgyártás technológia (601, web)</v>
      </c>
      <c r="AY690" s="2">
        <v>328</v>
      </c>
      <c r="AZ690" s="2">
        <v>2</v>
      </c>
      <c r="BA690" s="18">
        <f>VLOOKUP(AY690,segéd!$F$9:$G$38,2,FALSE)</f>
        <v>46109</v>
      </c>
      <c r="BB690" s="2" t="str">
        <f>VLOOKUP(AZ690,segéd!$F$1:$G$7,2,FALSE)</f>
        <v>9.45-11.15</v>
      </c>
      <c r="BC690" t="s">
        <v>80</v>
      </c>
      <c r="BD690" s="20" t="s">
        <v>304</v>
      </c>
      <c r="BE690" t="s">
        <v>166</v>
      </c>
      <c r="BG690" s="2">
        <v>601</v>
      </c>
      <c r="BH690" s="2" t="s">
        <v>66</v>
      </c>
      <c r="BI690" s="30" t="s">
        <v>1959</v>
      </c>
      <c r="BJ690" s="2">
        <f t="shared" si="560"/>
        <v>70</v>
      </c>
      <c r="BK690" s="2" t="str">
        <f>IF(BF690="","",VLOOKUP(BC690,segéd!O:P,2,FALSE))</f>
        <v/>
      </c>
      <c r="BL690" s="2">
        <f>IF(BG690="","",VLOOKUP(BC690,segéd!T:U,2,FALSE))</f>
        <v>70</v>
      </c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>
        <v>19</v>
      </c>
      <c r="CG690" s="2">
        <v>59</v>
      </c>
      <c r="CH690" s="2">
        <v>57</v>
      </c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Y690" s="2"/>
    </row>
    <row r="691" spans="1:106" x14ac:dyDescent="0.3">
      <c r="A691" t="str">
        <f t="shared" si="561"/>
        <v>2023282</v>
      </c>
      <c r="B691" t="str">
        <f t="shared" si="562"/>
        <v>Gyártórendszerek modellezése (web) 11</v>
      </c>
      <c r="C691" t="str">
        <f t="shared" si="512"/>
        <v>3282</v>
      </c>
      <c r="D691" t="str">
        <f t="shared" si="513"/>
        <v xml:space="preserve">Gyártórendszerek modellezése (web) </v>
      </c>
      <c r="E691" t="str">
        <f t="shared" si="514"/>
        <v>Borbás Lajos3282</v>
      </c>
      <c r="F691" s="24" t="str">
        <f t="shared" si="515"/>
        <v>Gyártórendszerek modellezése (Bp. 202, web)</v>
      </c>
      <c r="G691" t="str">
        <f t="shared" si="516"/>
        <v/>
      </c>
      <c r="H691" t="str">
        <f t="shared" si="517"/>
        <v/>
      </c>
      <c r="I691" t="str">
        <f t="shared" si="518"/>
        <v/>
      </c>
      <c r="J691" t="str">
        <f t="shared" si="519"/>
        <v/>
      </c>
      <c r="K691" t="str">
        <f t="shared" si="520"/>
        <v/>
      </c>
      <c r="L691" t="str">
        <f t="shared" si="521"/>
        <v>3282</v>
      </c>
      <c r="M691" t="str">
        <f t="shared" si="522"/>
        <v/>
      </c>
      <c r="N691" t="str">
        <f t="shared" si="523"/>
        <v/>
      </c>
      <c r="O691" t="str">
        <f t="shared" si="524"/>
        <v/>
      </c>
      <c r="P691" t="str">
        <f t="shared" si="525"/>
        <v/>
      </c>
      <c r="Q691" t="str">
        <f t="shared" si="526"/>
        <v/>
      </c>
      <c r="R691" t="str">
        <f t="shared" si="527"/>
        <v/>
      </c>
      <c r="S691" t="str">
        <f t="shared" si="528"/>
        <v/>
      </c>
      <c r="T691" t="str">
        <f t="shared" si="529"/>
        <v/>
      </c>
      <c r="U691" t="str">
        <f t="shared" si="530"/>
        <v/>
      </c>
      <c r="V691" t="str">
        <f t="shared" si="531"/>
        <v/>
      </c>
      <c r="W691" t="str">
        <f t="shared" si="532"/>
        <v/>
      </c>
      <c r="X691" t="str">
        <f t="shared" si="533"/>
        <v/>
      </c>
      <c r="Y691" t="str">
        <f t="shared" si="534"/>
        <v>Gyártórendszerek modellezése (202, web)</v>
      </c>
      <c r="Z691" t="str">
        <f t="shared" si="535"/>
        <v/>
      </c>
      <c r="AA691" t="str">
        <f t="shared" si="536"/>
        <v/>
      </c>
      <c r="AB691" t="str">
        <f t="shared" si="537"/>
        <v/>
      </c>
      <c r="AC691" t="str">
        <f t="shared" si="538"/>
        <v/>
      </c>
      <c r="AD691" t="str">
        <f t="shared" si="539"/>
        <v/>
      </c>
      <c r="AE691" t="str">
        <f t="shared" si="540"/>
        <v/>
      </c>
      <c r="AF691" t="str">
        <f t="shared" si="541"/>
        <v/>
      </c>
      <c r="AG691" t="str">
        <f t="shared" si="542"/>
        <v/>
      </c>
      <c r="AH691" t="str">
        <f t="shared" si="543"/>
        <v/>
      </c>
      <c r="AI691" t="str">
        <f t="shared" si="544"/>
        <v/>
      </c>
      <c r="AJ691" t="str">
        <f t="shared" si="545"/>
        <v/>
      </c>
      <c r="AK691" t="str">
        <f t="shared" si="546"/>
        <v/>
      </c>
      <c r="AL691" t="str">
        <f t="shared" si="547"/>
        <v/>
      </c>
      <c r="AM691" t="str">
        <f t="shared" si="548"/>
        <v/>
      </c>
      <c r="AN691" t="str">
        <f t="shared" si="549"/>
        <v/>
      </c>
      <c r="AO691" t="str">
        <f t="shared" si="550"/>
        <v/>
      </c>
      <c r="AP691" t="str">
        <f t="shared" si="551"/>
        <v/>
      </c>
      <c r="AQ691" t="str">
        <f t="shared" si="552"/>
        <v/>
      </c>
      <c r="AR691" t="str">
        <f t="shared" si="553"/>
        <v/>
      </c>
      <c r="AS691" t="str">
        <f t="shared" si="554"/>
        <v/>
      </c>
      <c r="AT691" t="str">
        <f t="shared" si="555"/>
        <v/>
      </c>
      <c r="AU691" t="str">
        <f t="shared" si="556"/>
        <v/>
      </c>
      <c r="AV691" t="str">
        <f t="shared" si="557"/>
        <v/>
      </c>
      <c r="AW691" t="str">
        <f t="shared" si="558"/>
        <v/>
      </c>
      <c r="AX691" t="str">
        <f t="shared" si="559"/>
        <v>Gyártórendszerek modellezése (, web)</v>
      </c>
      <c r="AY691" s="2">
        <v>328</v>
      </c>
      <c r="AZ691" s="2">
        <v>2</v>
      </c>
      <c r="BA691" s="18">
        <f>VLOOKUP(AY691,segéd!$F$9:$G$38,2,FALSE)</f>
        <v>46109</v>
      </c>
      <c r="BB691" s="2" t="str">
        <f>VLOOKUP(AZ691,segéd!$F$1:$G$7,2,FALSE)</f>
        <v>9.45-11.15</v>
      </c>
      <c r="BC691" s="20" t="s">
        <v>419</v>
      </c>
      <c r="BD691" t="s">
        <v>180</v>
      </c>
      <c r="BE691" s="20" t="s">
        <v>175</v>
      </c>
      <c r="BF691" s="19">
        <v>202</v>
      </c>
      <c r="BH691" s="19" t="s">
        <v>66</v>
      </c>
      <c r="BI691" s="30" t="s">
        <v>2025</v>
      </c>
      <c r="BJ691" s="2">
        <f t="shared" si="560"/>
        <v>11</v>
      </c>
      <c r="BK691" s="2">
        <f>IF(BF691="","",VLOOKUP(BC691,segéd!O:P,2,FALSE))</f>
        <v>11</v>
      </c>
      <c r="BL691" s="2" t="str">
        <f>IF(BG691="","",VLOOKUP(BC691,segéd!T:U,2,FALSE))</f>
        <v/>
      </c>
      <c r="BQ691" s="2"/>
      <c r="BR691" s="2">
        <v>11</v>
      </c>
      <c r="CH691" s="2"/>
      <c r="CP691" s="2"/>
    </row>
    <row r="692" spans="1:106" x14ac:dyDescent="0.3">
      <c r="A692" t="str">
        <f t="shared" si="561"/>
        <v>3282</v>
      </c>
      <c r="B692" t="str">
        <f t="shared" si="562"/>
        <v xml:space="preserve">Karbantartás elmélet (web) </v>
      </c>
      <c r="C692" t="str">
        <f t="shared" si="512"/>
        <v>4043282</v>
      </c>
      <c r="D692" t="str">
        <f t="shared" si="513"/>
        <v>Karbantartás elmélet (web) 7</v>
      </c>
      <c r="E692" t="str">
        <f t="shared" si="514"/>
        <v>Lukács András3282</v>
      </c>
      <c r="F692" s="24" t="str">
        <f t="shared" si="515"/>
        <v>Karbantartás elmélet (Tb. 404, web)</v>
      </c>
      <c r="G692" t="str">
        <f t="shared" si="516"/>
        <v/>
      </c>
      <c r="H692" t="str">
        <f t="shared" si="517"/>
        <v/>
      </c>
      <c r="I692" t="str">
        <f t="shared" si="518"/>
        <v/>
      </c>
      <c r="J692" t="str">
        <f t="shared" si="519"/>
        <v/>
      </c>
      <c r="K692" t="str">
        <f t="shared" si="520"/>
        <v/>
      </c>
      <c r="L692" t="str">
        <f t="shared" si="521"/>
        <v/>
      </c>
      <c r="M692" t="str">
        <f t="shared" si="522"/>
        <v/>
      </c>
      <c r="N692" t="str">
        <f t="shared" si="523"/>
        <v/>
      </c>
      <c r="O692" t="str">
        <f t="shared" si="524"/>
        <v/>
      </c>
      <c r="P692" t="str">
        <f t="shared" si="525"/>
        <v/>
      </c>
      <c r="Q692" t="str">
        <f t="shared" si="526"/>
        <v/>
      </c>
      <c r="R692" t="str">
        <f t="shared" si="527"/>
        <v/>
      </c>
      <c r="S692" t="str">
        <f t="shared" si="528"/>
        <v/>
      </c>
      <c r="T692" t="str">
        <f t="shared" si="529"/>
        <v/>
      </c>
      <c r="U692" t="str">
        <f t="shared" si="530"/>
        <v/>
      </c>
      <c r="V692" t="str">
        <f t="shared" si="531"/>
        <v/>
      </c>
      <c r="W692" t="str">
        <f t="shared" si="532"/>
        <v/>
      </c>
      <c r="X692" t="str">
        <f t="shared" si="533"/>
        <v/>
      </c>
      <c r="Y692" t="str">
        <f t="shared" si="534"/>
        <v>Karbantartás elmélet (, web)</v>
      </c>
      <c r="Z692" t="str">
        <f t="shared" si="535"/>
        <v/>
      </c>
      <c r="AA692" t="str">
        <f t="shared" si="536"/>
        <v/>
      </c>
      <c r="AB692" t="str">
        <f t="shared" si="537"/>
        <v/>
      </c>
      <c r="AC692" t="str">
        <f t="shared" si="538"/>
        <v/>
      </c>
      <c r="AD692" t="str">
        <f t="shared" si="539"/>
        <v/>
      </c>
      <c r="AE692" t="str">
        <f t="shared" si="540"/>
        <v/>
      </c>
      <c r="AF692" t="str">
        <f t="shared" si="541"/>
        <v/>
      </c>
      <c r="AG692" t="str">
        <f t="shared" si="542"/>
        <v/>
      </c>
      <c r="AH692" t="str">
        <f t="shared" si="543"/>
        <v/>
      </c>
      <c r="AI692" t="str">
        <f t="shared" si="544"/>
        <v/>
      </c>
      <c r="AJ692" t="str">
        <f t="shared" si="545"/>
        <v/>
      </c>
      <c r="AK692" t="str">
        <f t="shared" si="546"/>
        <v/>
      </c>
      <c r="AL692" t="str">
        <f t="shared" si="547"/>
        <v/>
      </c>
      <c r="AM692" t="str">
        <f t="shared" si="548"/>
        <v/>
      </c>
      <c r="AN692" t="str">
        <f t="shared" si="549"/>
        <v/>
      </c>
      <c r="AO692" t="str">
        <f t="shared" si="550"/>
        <v/>
      </c>
      <c r="AP692" t="str">
        <f t="shared" si="551"/>
        <v/>
      </c>
      <c r="AQ692" t="str">
        <f t="shared" si="552"/>
        <v/>
      </c>
      <c r="AR692" t="str">
        <f t="shared" si="553"/>
        <v/>
      </c>
      <c r="AS692" t="str">
        <f t="shared" si="554"/>
        <v/>
      </c>
      <c r="AT692" t="str">
        <f t="shared" si="555"/>
        <v/>
      </c>
      <c r="AU692" t="str">
        <f t="shared" si="556"/>
        <v>3282</v>
      </c>
      <c r="AV692" t="str">
        <f t="shared" si="557"/>
        <v/>
      </c>
      <c r="AW692" t="str">
        <f t="shared" si="558"/>
        <v/>
      </c>
      <c r="AX692" t="str">
        <f t="shared" si="559"/>
        <v>Karbantartás elmélet (404, web)</v>
      </c>
      <c r="AY692" s="2">
        <v>328</v>
      </c>
      <c r="AZ692" s="2">
        <v>2</v>
      </c>
      <c r="BA692" s="18">
        <f>VLOOKUP(AY692,segéd!$F$9:$G$38,2,FALSE)</f>
        <v>46109</v>
      </c>
      <c r="BB692" s="2" t="str">
        <f>VLOOKUP(AZ692,segéd!$F$1:$G$7,2,FALSE)</f>
        <v>9.45-11.15</v>
      </c>
      <c r="BC692" t="s">
        <v>406</v>
      </c>
      <c r="BD692" t="s">
        <v>502</v>
      </c>
      <c r="BE692" t="s">
        <v>164</v>
      </c>
      <c r="BG692" s="2">
        <v>404</v>
      </c>
      <c r="BH692" s="2" t="s">
        <v>66</v>
      </c>
      <c r="BI692" s="30" t="s">
        <v>1936</v>
      </c>
      <c r="BJ692" s="2">
        <f t="shared" si="560"/>
        <v>7</v>
      </c>
      <c r="BK692" s="2" t="str">
        <f>IF(BF692="","",VLOOKUP(BC692,segéd!O:P,2,FALSE))</f>
        <v/>
      </c>
      <c r="BL692" s="2">
        <f>IF(BG692="","",VLOOKUP(BC692,segéd!T:U,2,FALSE))</f>
        <v>7</v>
      </c>
      <c r="BM692" s="2"/>
      <c r="BN692" s="2"/>
      <c r="BO692" s="2"/>
      <c r="BP692" s="2"/>
      <c r="BQ692" s="2"/>
      <c r="BR692" s="2"/>
      <c r="BS692" s="2"/>
      <c r="BT692" s="2"/>
      <c r="BU692" s="2"/>
      <c r="CA692" s="2"/>
      <c r="CD692" s="2"/>
      <c r="CE692" s="2"/>
      <c r="CF692" s="19"/>
      <c r="CG692" s="2"/>
      <c r="CP692" s="2"/>
      <c r="CQ692" s="2"/>
      <c r="CR692" s="2"/>
      <c r="CS692" s="2"/>
      <c r="CU692" s="2"/>
      <c r="CV692" s="2"/>
      <c r="CZ692" s="2">
        <v>9</v>
      </c>
      <c r="DA692" s="19"/>
    </row>
    <row r="693" spans="1:106" x14ac:dyDescent="0.3">
      <c r="A693" t="str">
        <f t="shared" si="561"/>
        <v>2013282</v>
      </c>
      <c r="B693" t="str">
        <f t="shared" si="562"/>
        <v>Közgazdaságtan II. (web) 60</v>
      </c>
      <c r="C693" t="str">
        <f t="shared" si="512"/>
        <v>3282</v>
      </c>
      <c r="D693" t="str">
        <f t="shared" si="513"/>
        <v xml:space="preserve">Közgazdaságtan II. (web) </v>
      </c>
      <c r="E693" t="str">
        <f t="shared" si="514"/>
        <v>Sárkány Péter3282</v>
      </c>
      <c r="F693" s="24" t="str">
        <f t="shared" si="515"/>
        <v>Közgazdaságtan II. (Bp. 201, web)</v>
      </c>
      <c r="G693" t="str">
        <f t="shared" si="516"/>
        <v>3282</v>
      </c>
      <c r="H693" t="str">
        <f t="shared" si="517"/>
        <v>3282</v>
      </c>
      <c r="I693" t="str">
        <f t="shared" si="518"/>
        <v/>
      </c>
      <c r="J693" t="str">
        <f t="shared" si="519"/>
        <v/>
      </c>
      <c r="K693" t="str">
        <f t="shared" si="520"/>
        <v/>
      </c>
      <c r="L693" t="str">
        <f t="shared" si="521"/>
        <v/>
      </c>
      <c r="M693" t="str">
        <f t="shared" si="522"/>
        <v/>
      </c>
      <c r="N693" t="str">
        <f t="shared" si="523"/>
        <v/>
      </c>
      <c r="O693" t="str">
        <f t="shared" si="524"/>
        <v/>
      </c>
      <c r="P693" t="str">
        <f t="shared" si="525"/>
        <v/>
      </c>
      <c r="Q693" t="str">
        <f t="shared" si="526"/>
        <v/>
      </c>
      <c r="R693" t="str">
        <f t="shared" si="527"/>
        <v/>
      </c>
      <c r="S693" t="str">
        <f t="shared" si="528"/>
        <v/>
      </c>
      <c r="T693" t="str">
        <f t="shared" si="529"/>
        <v/>
      </c>
      <c r="U693" t="str">
        <f t="shared" si="530"/>
        <v/>
      </c>
      <c r="V693" t="str">
        <f t="shared" si="531"/>
        <v/>
      </c>
      <c r="W693" t="str">
        <f t="shared" si="532"/>
        <v/>
      </c>
      <c r="X693" t="str">
        <f t="shared" si="533"/>
        <v/>
      </c>
      <c r="Y693" t="str">
        <f t="shared" si="534"/>
        <v>Közgazdaságtan II. (201, web)</v>
      </c>
      <c r="Z693" t="str">
        <f t="shared" si="535"/>
        <v/>
      </c>
      <c r="AA693" t="str">
        <f t="shared" si="536"/>
        <v/>
      </c>
      <c r="AB693" t="str">
        <f t="shared" si="537"/>
        <v/>
      </c>
      <c r="AC693" t="str">
        <f t="shared" si="538"/>
        <v/>
      </c>
      <c r="AD693" t="str">
        <f t="shared" si="539"/>
        <v/>
      </c>
      <c r="AE693" t="str">
        <f t="shared" si="540"/>
        <v/>
      </c>
      <c r="AF693" t="str">
        <f t="shared" si="541"/>
        <v/>
      </c>
      <c r="AG693" t="str">
        <f t="shared" si="542"/>
        <v/>
      </c>
      <c r="AH693" t="str">
        <f t="shared" si="543"/>
        <v/>
      </c>
      <c r="AI693" t="str">
        <f t="shared" si="544"/>
        <v/>
      </c>
      <c r="AJ693" t="str">
        <f t="shared" si="545"/>
        <v/>
      </c>
      <c r="AK693" t="str">
        <f t="shared" si="546"/>
        <v/>
      </c>
      <c r="AL693" t="str">
        <f t="shared" si="547"/>
        <v/>
      </c>
      <c r="AM693" t="str">
        <f t="shared" si="548"/>
        <v/>
      </c>
      <c r="AN693" t="str">
        <f t="shared" si="549"/>
        <v/>
      </c>
      <c r="AO693" t="str">
        <f t="shared" si="550"/>
        <v/>
      </c>
      <c r="AP693" t="str">
        <f t="shared" si="551"/>
        <v/>
      </c>
      <c r="AQ693" t="str">
        <f t="shared" si="552"/>
        <v/>
      </c>
      <c r="AR693" t="str">
        <f t="shared" si="553"/>
        <v/>
      </c>
      <c r="AS693" t="str">
        <f t="shared" si="554"/>
        <v/>
      </c>
      <c r="AT693" t="str">
        <f t="shared" si="555"/>
        <v/>
      </c>
      <c r="AU693" t="str">
        <f t="shared" si="556"/>
        <v/>
      </c>
      <c r="AV693" t="str">
        <f t="shared" si="557"/>
        <v/>
      </c>
      <c r="AW693" t="str">
        <f t="shared" si="558"/>
        <v/>
      </c>
      <c r="AX693" t="str">
        <f t="shared" si="559"/>
        <v>Közgazdaságtan II. (, web)</v>
      </c>
      <c r="AY693" s="2">
        <v>328</v>
      </c>
      <c r="AZ693" s="2">
        <v>2</v>
      </c>
      <c r="BA693" s="18">
        <f>VLOOKUP(AY693,segéd!$F$9:$G$38,2,FALSE)</f>
        <v>46109</v>
      </c>
      <c r="BB693" s="2" t="str">
        <f>VLOOKUP(AZ693,segéd!$F$1:$G$7,2,FALSE)</f>
        <v>9.45-11.15</v>
      </c>
      <c r="BC693" t="s">
        <v>32</v>
      </c>
      <c r="BD693" t="s">
        <v>18</v>
      </c>
      <c r="BE693" t="s">
        <v>165</v>
      </c>
      <c r="BF693" s="19">
        <v>201</v>
      </c>
      <c r="BH693" s="2" t="s">
        <v>66</v>
      </c>
      <c r="BI693" s="30" t="s">
        <v>2038</v>
      </c>
      <c r="BJ693" s="2">
        <f t="shared" si="560"/>
        <v>60</v>
      </c>
      <c r="BK693" s="2">
        <f>IF(BF693="","",VLOOKUP(BC693,segéd!O:P,2,FALSE))</f>
        <v>60</v>
      </c>
      <c r="BL693" s="2" t="str">
        <f>IF(BG693="","",VLOOKUP(BC693,segéd!T:U,2,FALSE))</f>
        <v/>
      </c>
      <c r="BM693" s="2">
        <v>62</v>
      </c>
      <c r="BN693" s="2">
        <v>14</v>
      </c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H693" s="2"/>
      <c r="CI693" s="2"/>
      <c r="CJ693" s="2"/>
      <c r="CK693" s="2"/>
      <c r="CL693" s="2"/>
      <c r="CM693" s="2"/>
      <c r="CN693" s="2"/>
      <c r="CO693" s="2"/>
      <c r="CP693" s="2"/>
      <c r="CR693" s="2"/>
      <c r="CS693" s="2"/>
      <c r="CT693" s="2"/>
      <c r="CU693" s="2"/>
      <c r="CV693" s="2"/>
      <c r="CY693" s="2"/>
    </row>
    <row r="694" spans="1:106" x14ac:dyDescent="0.3">
      <c r="A694" t="str">
        <f t="shared" si="561"/>
        <v>2083282</v>
      </c>
      <c r="B694" t="str">
        <f t="shared" si="562"/>
        <v>Közösség- és hálózatépítés  (Bp.-ről web) 8</v>
      </c>
      <c r="C694" t="str">
        <f t="shared" si="512"/>
        <v>2173282</v>
      </c>
      <c r="D694" t="str">
        <f t="shared" si="513"/>
        <v>Közösség- és hálózatépítés  (Bp.-ről web) 4</v>
      </c>
      <c r="E694" t="str">
        <f t="shared" si="514"/>
        <v>Miklós Ilona3282</v>
      </c>
      <c r="F694" s="24" t="str">
        <f t="shared" si="515"/>
        <v>Közösség- és hálózatépítés  (Bp. 208, Bp.-ről web)</v>
      </c>
      <c r="G694" t="str">
        <f t="shared" si="516"/>
        <v/>
      </c>
      <c r="H694" t="str">
        <f t="shared" si="517"/>
        <v/>
      </c>
      <c r="I694" t="str">
        <f t="shared" si="518"/>
        <v/>
      </c>
      <c r="J694" t="str">
        <f t="shared" si="519"/>
        <v/>
      </c>
      <c r="K694" t="str">
        <f t="shared" si="520"/>
        <v/>
      </c>
      <c r="L694" t="str">
        <f t="shared" si="521"/>
        <v/>
      </c>
      <c r="M694" t="str">
        <f t="shared" si="522"/>
        <v/>
      </c>
      <c r="N694" t="str">
        <f t="shared" si="523"/>
        <v/>
      </c>
      <c r="O694" t="str">
        <f t="shared" si="524"/>
        <v/>
      </c>
      <c r="P694" t="str">
        <f t="shared" si="525"/>
        <v/>
      </c>
      <c r="Q694" t="str">
        <f t="shared" si="526"/>
        <v/>
      </c>
      <c r="R694" t="str">
        <f t="shared" si="527"/>
        <v/>
      </c>
      <c r="S694" t="str">
        <f t="shared" si="528"/>
        <v/>
      </c>
      <c r="T694" t="str">
        <f t="shared" si="529"/>
        <v/>
      </c>
      <c r="U694" t="str">
        <f t="shared" si="530"/>
        <v/>
      </c>
      <c r="V694" t="str">
        <f t="shared" si="531"/>
        <v/>
      </c>
      <c r="W694" t="str">
        <f t="shared" si="532"/>
        <v>3282</v>
      </c>
      <c r="X694" t="str">
        <f t="shared" si="533"/>
        <v/>
      </c>
      <c r="Y694" t="str">
        <f t="shared" si="534"/>
        <v>Közösség- és hálózatépítés  (208, Bp.-ről web)</v>
      </c>
      <c r="Z694" t="str">
        <f t="shared" si="535"/>
        <v/>
      </c>
      <c r="AA694" t="str">
        <f t="shared" si="536"/>
        <v/>
      </c>
      <c r="AB694" t="str">
        <f t="shared" si="537"/>
        <v/>
      </c>
      <c r="AC694" t="str">
        <f t="shared" si="538"/>
        <v/>
      </c>
      <c r="AD694" t="str">
        <f t="shared" si="539"/>
        <v/>
      </c>
      <c r="AE694" t="str">
        <f t="shared" si="540"/>
        <v/>
      </c>
      <c r="AF694" t="str">
        <f t="shared" si="541"/>
        <v/>
      </c>
      <c r="AG694" t="str">
        <f t="shared" si="542"/>
        <v/>
      </c>
      <c r="AH694" t="str">
        <f t="shared" si="543"/>
        <v/>
      </c>
      <c r="AI694" t="str">
        <f t="shared" si="544"/>
        <v/>
      </c>
      <c r="AJ694" t="str">
        <f t="shared" si="545"/>
        <v/>
      </c>
      <c r="AK694" t="str">
        <f t="shared" si="546"/>
        <v/>
      </c>
      <c r="AL694" t="str">
        <f t="shared" si="547"/>
        <v/>
      </c>
      <c r="AM694" t="str">
        <f t="shared" si="548"/>
        <v/>
      </c>
      <c r="AN694" t="str">
        <f t="shared" si="549"/>
        <v/>
      </c>
      <c r="AO694" t="str">
        <f t="shared" si="550"/>
        <v/>
      </c>
      <c r="AP694" t="str">
        <f t="shared" si="551"/>
        <v>3282</v>
      </c>
      <c r="AQ694" t="str">
        <f t="shared" si="552"/>
        <v/>
      </c>
      <c r="AR694" t="str">
        <f t="shared" si="553"/>
        <v/>
      </c>
      <c r="AS694" t="str">
        <f t="shared" si="554"/>
        <v/>
      </c>
      <c r="AT694" t="str">
        <f t="shared" si="555"/>
        <v/>
      </c>
      <c r="AU694" t="str">
        <f t="shared" si="556"/>
        <v/>
      </c>
      <c r="AV694" t="str">
        <f t="shared" si="557"/>
        <v/>
      </c>
      <c r="AW694" t="str">
        <f t="shared" si="558"/>
        <v/>
      </c>
      <c r="AX694" t="str">
        <f t="shared" si="559"/>
        <v>Közösség- és hálózatépítés  (217, Bp.-ről web)</v>
      </c>
      <c r="AY694" s="2">
        <v>328</v>
      </c>
      <c r="AZ694" s="2">
        <v>2</v>
      </c>
      <c r="BA694" s="18">
        <f>VLOOKUP(AY694,segéd!$F$9:$G$38,2,FALSE)</f>
        <v>46109</v>
      </c>
      <c r="BB694" s="2" t="str">
        <f>VLOOKUP(AZ694,segéd!$F$1:$G$7,2,FALSE)</f>
        <v>9.45-11.15</v>
      </c>
      <c r="BC694" t="s">
        <v>395</v>
      </c>
      <c r="BD694" t="s">
        <v>429</v>
      </c>
      <c r="BE694" t="s">
        <v>167</v>
      </c>
      <c r="BF694" s="19">
        <v>208</v>
      </c>
      <c r="BG694" s="2">
        <v>217</v>
      </c>
      <c r="BH694" s="2" t="s">
        <v>75</v>
      </c>
      <c r="BI694" s="30" t="s">
        <v>1963</v>
      </c>
      <c r="BJ694" s="2">
        <f t="shared" si="560"/>
        <v>12</v>
      </c>
      <c r="BK694" s="2">
        <f>IF(BF694="","",VLOOKUP(BC694,segéd!O:P,2,FALSE))</f>
        <v>8</v>
      </c>
      <c r="BL694" s="2">
        <f>IF(BG694="","",VLOOKUP(BC694,segéd!T:U,2,FALSE))</f>
        <v>4</v>
      </c>
      <c r="BP694" s="2"/>
      <c r="BQ694" s="2"/>
      <c r="BR694" s="2"/>
      <c r="BY694" s="2"/>
      <c r="CB694" s="2"/>
      <c r="CC694" s="2">
        <v>8</v>
      </c>
      <c r="CH694" s="2"/>
      <c r="CI694" s="2"/>
      <c r="CP694" s="2"/>
      <c r="CT694" s="2"/>
      <c r="CU694" s="2">
        <v>6</v>
      </c>
      <c r="CY694" s="2"/>
    </row>
    <row r="695" spans="1:106" x14ac:dyDescent="0.3">
      <c r="A695" t="str">
        <f t="shared" si="561"/>
        <v>2143282</v>
      </c>
      <c r="B695" t="str">
        <f t="shared" si="562"/>
        <v>Logisztikai technológiák (otthonról web) 7</v>
      </c>
      <c r="C695" t="str">
        <f t="shared" si="512"/>
        <v>3282</v>
      </c>
      <c r="D695" t="str">
        <f t="shared" si="513"/>
        <v xml:space="preserve">Logisztikai technológiák (otthonról web) </v>
      </c>
      <c r="E695" t="str">
        <f t="shared" si="514"/>
        <v>Lakatos Péter3282</v>
      </c>
      <c r="F695" s="24" t="str">
        <f t="shared" si="515"/>
        <v>Logisztikai technológiák (Bp. 214, otthonról web)</v>
      </c>
      <c r="G695" t="str">
        <f t="shared" si="516"/>
        <v/>
      </c>
      <c r="H695" t="str">
        <f t="shared" si="517"/>
        <v/>
      </c>
      <c r="I695" t="str">
        <f t="shared" si="518"/>
        <v>3282</v>
      </c>
      <c r="J695" t="str">
        <f t="shared" si="519"/>
        <v/>
      </c>
      <c r="K695" t="str">
        <f t="shared" si="520"/>
        <v/>
      </c>
      <c r="L695" t="str">
        <f t="shared" si="521"/>
        <v/>
      </c>
      <c r="M695" t="str">
        <f t="shared" si="522"/>
        <v/>
      </c>
      <c r="N695" t="str">
        <f t="shared" si="523"/>
        <v/>
      </c>
      <c r="O695" t="str">
        <f t="shared" si="524"/>
        <v/>
      </c>
      <c r="P695" t="str">
        <f t="shared" si="525"/>
        <v/>
      </c>
      <c r="Q695" t="str">
        <f t="shared" si="526"/>
        <v/>
      </c>
      <c r="R695" t="str">
        <f t="shared" si="527"/>
        <v/>
      </c>
      <c r="S695" t="str">
        <f t="shared" si="528"/>
        <v/>
      </c>
      <c r="T695" t="str">
        <f t="shared" si="529"/>
        <v/>
      </c>
      <c r="U695" t="str">
        <f t="shared" si="530"/>
        <v/>
      </c>
      <c r="V695" t="str">
        <f t="shared" si="531"/>
        <v/>
      </c>
      <c r="W695" t="str">
        <f t="shared" si="532"/>
        <v/>
      </c>
      <c r="X695" t="str">
        <f t="shared" si="533"/>
        <v/>
      </c>
      <c r="Y695" t="str">
        <f t="shared" si="534"/>
        <v>Logisztikai technológiák (214, otthonról web)</v>
      </c>
      <c r="Z695" t="str">
        <f t="shared" si="535"/>
        <v/>
      </c>
      <c r="AA695" t="str">
        <f t="shared" si="536"/>
        <v/>
      </c>
      <c r="AB695" t="str">
        <f t="shared" si="537"/>
        <v/>
      </c>
      <c r="AC695" t="str">
        <f t="shared" si="538"/>
        <v/>
      </c>
      <c r="AD695" t="str">
        <f t="shared" si="539"/>
        <v/>
      </c>
      <c r="AE695" t="str">
        <f t="shared" si="540"/>
        <v/>
      </c>
      <c r="AF695" t="str">
        <f t="shared" si="541"/>
        <v/>
      </c>
      <c r="AG695" t="str">
        <f t="shared" si="542"/>
        <v/>
      </c>
      <c r="AH695" t="str">
        <f t="shared" si="543"/>
        <v/>
      </c>
      <c r="AI695" t="str">
        <f t="shared" si="544"/>
        <v/>
      </c>
      <c r="AJ695" t="str">
        <f t="shared" si="545"/>
        <v/>
      </c>
      <c r="AK695" t="str">
        <f t="shared" si="546"/>
        <v/>
      </c>
      <c r="AL695" t="str">
        <f t="shared" si="547"/>
        <v/>
      </c>
      <c r="AM695" t="str">
        <f t="shared" si="548"/>
        <v/>
      </c>
      <c r="AN695" t="str">
        <f t="shared" si="549"/>
        <v/>
      </c>
      <c r="AO695" t="str">
        <f t="shared" si="550"/>
        <v/>
      </c>
      <c r="AP695" t="str">
        <f t="shared" si="551"/>
        <v/>
      </c>
      <c r="AQ695" t="str">
        <f t="shared" si="552"/>
        <v/>
      </c>
      <c r="AR695" t="str">
        <f t="shared" si="553"/>
        <v/>
      </c>
      <c r="AS695" t="str">
        <f t="shared" si="554"/>
        <v/>
      </c>
      <c r="AT695" t="str">
        <f t="shared" si="555"/>
        <v/>
      </c>
      <c r="AU695" t="str">
        <f t="shared" si="556"/>
        <v/>
      </c>
      <c r="AV695" t="str">
        <f t="shared" si="557"/>
        <v/>
      </c>
      <c r="AW695" t="str">
        <f t="shared" si="558"/>
        <v/>
      </c>
      <c r="AX695" t="str">
        <f t="shared" si="559"/>
        <v>Logisztikai technológiák (, otthonról web)</v>
      </c>
      <c r="AY695" s="2">
        <v>328</v>
      </c>
      <c r="AZ695" s="2">
        <v>2</v>
      </c>
      <c r="BA695" s="18">
        <f>VLOOKUP(AY695,segéd!$F$9:$G$38,2,FALSE)</f>
        <v>46109</v>
      </c>
      <c r="BB695" s="2" t="str">
        <f>VLOOKUP(AZ695,segéd!$F$1:$G$7,2,FALSE)</f>
        <v>9.45-11.15</v>
      </c>
      <c r="BC695" t="s">
        <v>176</v>
      </c>
      <c r="BD695" t="s">
        <v>187</v>
      </c>
      <c r="BE695" t="s">
        <v>409</v>
      </c>
      <c r="BF695" s="2">
        <v>214</v>
      </c>
      <c r="BH695" s="19" t="s">
        <v>485</v>
      </c>
      <c r="BI695" s="30" t="s">
        <v>1996</v>
      </c>
      <c r="BJ695" s="2">
        <f t="shared" si="560"/>
        <v>7</v>
      </c>
      <c r="BK695" s="2">
        <f>IF(BF695="","",VLOOKUP(BC695,segéd!O:P,2,FALSE))</f>
        <v>7</v>
      </c>
      <c r="BL695" s="2" t="str">
        <f>IF(BG695="","",VLOOKUP(BC695,segéd!T:U,2,FALSE))</f>
        <v/>
      </c>
      <c r="BM695" s="2"/>
      <c r="BN695" s="2"/>
      <c r="BO695" s="2">
        <v>13</v>
      </c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H695" s="2"/>
      <c r="CI695" s="2"/>
      <c r="CJ695" s="2"/>
      <c r="CK695" s="2"/>
      <c r="CL695" s="2"/>
      <c r="CM695" s="2"/>
      <c r="CN695" s="2"/>
      <c r="CO695" s="2"/>
      <c r="CP695" s="2"/>
      <c r="CR695" s="2"/>
      <c r="CS695" s="2"/>
      <c r="CT695" s="2"/>
      <c r="CU695" s="2"/>
      <c r="CV695" s="2"/>
      <c r="CY695" s="2"/>
    </row>
    <row r="696" spans="1:106" x14ac:dyDescent="0.3">
      <c r="A696" t="str">
        <f t="shared" si="561"/>
        <v>2103282</v>
      </c>
      <c r="B696" t="str">
        <f t="shared" si="562"/>
        <v>Nemzetk. váll. esettanulmányok (Tb.-ről web) 7</v>
      </c>
      <c r="C696" t="str">
        <f t="shared" si="512"/>
        <v>2143282</v>
      </c>
      <c r="D696" t="str">
        <f t="shared" si="513"/>
        <v>Nemzetk. váll. esettanulmányok (Tb.-ről web) 22</v>
      </c>
      <c r="E696" t="str">
        <f t="shared" si="514"/>
        <v>Várnai Ibolya3282</v>
      </c>
      <c r="F696" s="24" t="str">
        <f t="shared" si="515"/>
        <v>Nemzetk. váll. esettanulmányok (Tb. 214, Tb.-ről web)</v>
      </c>
      <c r="G696" t="str">
        <f t="shared" si="516"/>
        <v/>
      </c>
      <c r="H696" t="str">
        <f t="shared" si="517"/>
        <v/>
      </c>
      <c r="I696" t="str">
        <f t="shared" si="518"/>
        <v/>
      </c>
      <c r="J696" t="str">
        <f t="shared" si="519"/>
        <v/>
      </c>
      <c r="K696" t="str">
        <f t="shared" si="520"/>
        <v/>
      </c>
      <c r="L696" t="str">
        <f t="shared" si="521"/>
        <v/>
      </c>
      <c r="M696" t="str">
        <f t="shared" si="522"/>
        <v/>
      </c>
      <c r="N696" t="str">
        <f t="shared" si="523"/>
        <v/>
      </c>
      <c r="O696" t="str">
        <f t="shared" si="524"/>
        <v/>
      </c>
      <c r="P696" t="str">
        <f t="shared" si="525"/>
        <v/>
      </c>
      <c r="Q696" t="str">
        <f t="shared" si="526"/>
        <v/>
      </c>
      <c r="R696" t="str">
        <f t="shared" si="527"/>
        <v/>
      </c>
      <c r="S696" t="str">
        <f t="shared" si="528"/>
        <v/>
      </c>
      <c r="T696" t="str">
        <f t="shared" si="529"/>
        <v/>
      </c>
      <c r="U696" t="str">
        <f t="shared" si="530"/>
        <v>3282</v>
      </c>
      <c r="V696" t="str">
        <f t="shared" si="531"/>
        <v/>
      </c>
      <c r="W696" t="str">
        <f t="shared" si="532"/>
        <v/>
      </c>
      <c r="X696" t="str">
        <f t="shared" si="533"/>
        <v>3282</v>
      </c>
      <c r="Y696" t="str">
        <f t="shared" si="534"/>
        <v>Nemzetk. váll. esettanulmányok (210, Tb.-ről web)</v>
      </c>
      <c r="Z696" t="str">
        <f t="shared" si="535"/>
        <v/>
      </c>
      <c r="AA696" t="str">
        <f t="shared" si="536"/>
        <v/>
      </c>
      <c r="AB696" t="str">
        <f t="shared" si="537"/>
        <v/>
      </c>
      <c r="AC696" t="str">
        <f t="shared" si="538"/>
        <v/>
      </c>
      <c r="AD696" t="str">
        <f t="shared" si="539"/>
        <v/>
      </c>
      <c r="AE696" t="str">
        <f t="shared" si="540"/>
        <v/>
      </c>
      <c r="AF696" t="str">
        <f t="shared" si="541"/>
        <v/>
      </c>
      <c r="AG696" t="str">
        <f t="shared" si="542"/>
        <v/>
      </c>
      <c r="AH696" t="str">
        <f t="shared" si="543"/>
        <v/>
      </c>
      <c r="AI696" t="str">
        <f t="shared" si="544"/>
        <v/>
      </c>
      <c r="AJ696" t="str">
        <f t="shared" si="545"/>
        <v/>
      </c>
      <c r="AK696" t="str">
        <f t="shared" si="546"/>
        <v/>
      </c>
      <c r="AL696" t="str">
        <f t="shared" si="547"/>
        <v/>
      </c>
      <c r="AM696" t="str">
        <f t="shared" si="548"/>
        <v/>
      </c>
      <c r="AN696" t="str">
        <f t="shared" si="549"/>
        <v>3282</v>
      </c>
      <c r="AO696" t="str">
        <f t="shared" si="550"/>
        <v/>
      </c>
      <c r="AP696" t="str">
        <f t="shared" si="551"/>
        <v/>
      </c>
      <c r="AQ696" t="str">
        <f t="shared" si="552"/>
        <v>3282</v>
      </c>
      <c r="AR696" t="str">
        <f t="shared" si="553"/>
        <v/>
      </c>
      <c r="AS696" t="str">
        <f t="shared" si="554"/>
        <v/>
      </c>
      <c r="AT696" t="str">
        <f t="shared" si="555"/>
        <v/>
      </c>
      <c r="AU696" t="str">
        <f t="shared" si="556"/>
        <v/>
      </c>
      <c r="AV696" t="str">
        <f t="shared" si="557"/>
        <v/>
      </c>
      <c r="AW696" t="str">
        <f t="shared" si="558"/>
        <v/>
      </c>
      <c r="AX696" t="str">
        <f t="shared" si="559"/>
        <v>Nemzetk. váll. esettanulmányok (214, Tb.-ről web)</v>
      </c>
      <c r="AY696" s="2">
        <v>328</v>
      </c>
      <c r="AZ696" s="2">
        <v>2</v>
      </c>
      <c r="BA696" s="18">
        <f>VLOOKUP(AY696,segéd!$F$9:$G$38,2,FALSE)</f>
        <v>46109</v>
      </c>
      <c r="BB696" s="2" t="str">
        <f>VLOOKUP(AZ696,segéd!$F$1:$G$7,2,FALSE)</f>
        <v>9.45-11.15</v>
      </c>
      <c r="BC696" t="s">
        <v>256</v>
      </c>
      <c r="BD696" t="s">
        <v>310</v>
      </c>
      <c r="BE696" t="s">
        <v>167</v>
      </c>
      <c r="BF696" s="19">
        <v>210</v>
      </c>
      <c r="BG696" s="2">
        <v>214</v>
      </c>
      <c r="BH696" s="19" t="s">
        <v>76</v>
      </c>
      <c r="BI696" s="30" t="s">
        <v>1966</v>
      </c>
      <c r="BJ696" s="2">
        <f t="shared" si="560"/>
        <v>29</v>
      </c>
      <c r="BK696" s="2">
        <f>IF(BF696="","",VLOOKUP(BC696,segéd!O:P,2,FALSE))</f>
        <v>7</v>
      </c>
      <c r="BL696" s="2">
        <f>IF(BG696="","",VLOOKUP(BC696,segéd!T:U,2,FALSE))</f>
        <v>22</v>
      </c>
      <c r="BP696" s="2"/>
      <c r="BQ696" s="2"/>
      <c r="BR696" s="2"/>
      <c r="BV696" s="2"/>
      <c r="BW696" s="2"/>
      <c r="BX696" s="2"/>
      <c r="BY696" s="2"/>
      <c r="BZ696" s="2"/>
      <c r="CA696" s="2">
        <v>7</v>
      </c>
      <c r="CB696" s="2"/>
      <c r="CC696" s="2"/>
      <c r="CD696" s="2">
        <v>3</v>
      </c>
      <c r="CH696" s="2"/>
      <c r="CI696" s="2"/>
      <c r="CM696" s="2"/>
      <c r="CN696" s="2"/>
      <c r="CO696" s="2"/>
      <c r="CP696" s="2"/>
      <c r="CR696" s="2"/>
      <c r="CS696" s="2">
        <v>17</v>
      </c>
      <c r="CT696" s="2"/>
      <c r="CU696" s="2"/>
      <c r="CV696" s="2">
        <v>7</v>
      </c>
      <c r="CY696" s="2"/>
    </row>
    <row r="697" spans="1:106" x14ac:dyDescent="0.3">
      <c r="A697" t="str">
        <f t="shared" si="561"/>
        <v>3282</v>
      </c>
      <c r="B697" t="str">
        <f t="shared" si="562"/>
        <v xml:space="preserve">Projekt feladat (web) </v>
      </c>
      <c r="C697" t="str">
        <f t="shared" si="512"/>
        <v>2123282</v>
      </c>
      <c r="D697" t="str">
        <f t="shared" si="513"/>
        <v>Projekt feladat (web) 87</v>
      </c>
      <c r="E697" t="str">
        <f t="shared" si="514"/>
        <v>Varga István3282</v>
      </c>
      <c r="F697" s="24" t="str">
        <f t="shared" si="515"/>
        <v>Projekt feladat (Tb. 212, web)</v>
      </c>
      <c r="G697" t="str">
        <f t="shared" si="516"/>
        <v/>
      </c>
      <c r="H697" t="str">
        <f t="shared" si="517"/>
        <v/>
      </c>
      <c r="I697" t="str">
        <f t="shared" si="518"/>
        <v/>
      </c>
      <c r="J697" t="str">
        <f t="shared" si="519"/>
        <v/>
      </c>
      <c r="K697" t="str">
        <f t="shared" si="520"/>
        <v/>
      </c>
      <c r="L697" t="str">
        <f t="shared" si="521"/>
        <v/>
      </c>
      <c r="M697" t="str">
        <f t="shared" si="522"/>
        <v/>
      </c>
      <c r="N697" t="str">
        <f t="shared" si="523"/>
        <v/>
      </c>
      <c r="O697" t="str">
        <f t="shared" si="524"/>
        <v/>
      </c>
      <c r="P697" t="str">
        <f t="shared" si="525"/>
        <v/>
      </c>
      <c r="Q697" t="str">
        <f t="shared" si="526"/>
        <v/>
      </c>
      <c r="R697" t="str">
        <f t="shared" si="527"/>
        <v/>
      </c>
      <c r="S697" t="str">
        <f t="shared" si="528"/>
        <v/>
      </c>
      <c r="T697" t="str">
        <f t="shared" si="529"/>
        <v/>
      </c>
      <c r="U697" t="str">
        <f t="shared" si="530"/>
        <v/>
      </c>
      <c r="V697" t="str">
        <f t="shared" si="531"/>
        <v/>
      </c>
      <c r="W697" t="str">
        <f t="shared" si="532"/>
        <v/>
      </c>
      <c r="X697" t="str">
        <f t="shared" si="533"/>
        <v/>
      </c>
      <c r="Y697" t="str">
        <f t="shared" si="534"/>
        <v>Projekt feladat (, web)</v>
      </c>
      <c r="Z697" t="str">
        <f t="shared" si="535"/>
        <v/>
      </c>
      <c r="AA697" t="str">
        <f t="shared" si="536"/>
        <v/>
      </c>
      <c r="AB697" t="str">
        <f t="shared" si="537"/>
        <v/>
      </c>
      <c r="AC697" t="str">
        <f t="shared" si="538"/>
        <v/>
      </c>
      <c r="AD697" t="str">
        <f t="shared" si="539"/>
        <v/>
      </c>
      <c r="AE697" t="str">
        <f t="shared" si="540"/>
        <v/>
      </c>
      <c r="AF697" t="str">
        <f t="shared" si="541"/>
        <v/>
      </c>
      <c r="AG697" t="str">
        <f t="shared" si="542"/>
        <v/>
      </c>
      <c r="AH697" t="str">
        <f t="shared" si="543"/>
        <v/>
      </c>
      <c r="AI697" t="str">
        <f t="shared" si="544"/>
        <v/>
      </c>
      <c r="AJ697" t="str">
        <f t="shared" si="545"/>
        <v/>
      </c>
      <c r="AK697" t="str">
        <f t="shared" si="546"/>
        <v/>
      </c>
      <c r="AL697" t="str">
        <f t="shared" si="547"/>
        <v/>
      </c>
      <c r="AM697" t="str">
        <f t="shared" si="548"/>
        <v/>
      </c>
      <c r="AN697" t="str">
        <f t="shared" si="549"/>
        <v/>
      </c>
      <c r="AO697" t="str">
        <f t="shared" si="550"/>
        <v/>
      </c>
      <c r="AP697" t="str">
        <f t="shared" si="551"/>
        <v/>
      </c>
      <c r="AQ697" t="str">
        <f t="shared" si="552"/>
        <v/>
      </c>
      <c r="AR697" t="str">
        <f t="shared" si="553"/>
        <v>3282</v>
      </c>
      <c r="AS697" t="str">
        <f t="shared" si="554"/>
        <v>3282</v>
      </c>
      <c r="AT697" t="str">
        <f t="shared" si="555"/>
        <v>3282</v>
      </c>
      <c r="AU697" t="str">
        <f t="shared" si="556"/>
        <v>3282</v>
      </c>
      <c r="AV697" t="str">
        <f t="shared" si="557"/>
        <v>3282</v>
      </c>
      <c r="AW697" t="str">
        <f t="shared" si="558"/>
        <v>3282</v>
      </c>
      <c r="AX697" t="str">
        <f t="shared" si="559"/>
        <v>Projekt feladat (212, web)</v>
      </c>
      <c r="AY697" s="2">
        <v>328</v>
      </c>
      <c r="AZ697" s="2">
        <v>2</v>
      </c>
      <c r="BA697" s="18">
        <f>VLOOKUP(AY697,segéd!$F$9:$G$38,2,FALSE)</f>
        <v>46109</v>
      </c>
      <c r="BB697" s="2" t="str">
        <f>VLOOKUP(AZ697,segéd!$F$1:$G$7,2,FALSE)</f>
        <v>9.45-11.15</v>
      </c>
      <c r="BC697" t="s">
        <v>82</v>
      </c>
      <c r="BD697" s="20" t="s">
        <v>219</v>
      </c>
      <c r="BE697" t="s">
        <v>164</v>
      </c>
      <c r="BG697" s="2">
        <v>212</v>
      </c>
      <c r="BH697" s="19" t="s">
        <v>66</v>
      </c>
      <c r="BI697" s="30" t="s">
        <v>1968</v>
      </c>
      <c r="BJ697" s="2">
        <f t="shared" si="560"/>
        <v>87</v>
      </c>
      <c r="BK697" s="2" t="str">
        <f>IF(BF697="","",VLOOKUP(BC697,segéd!O:P,2,FALSE))</f>
        <v/>
      </c>
      <c r="BL697" s="2">
        <f>IF(BG697="","",VLOOKUP(BC697,segéd!T:U,2,FALSE))</f>
        <v>87</v>
      </c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>
        <v>16</v>
      </c>
      <c r="CX697" s="2">
        <v>8</v>
      </c>
      <c r="CY697" s="2">
        <v>13</v>
      </c>
      <c r="CZ697" s="2">
        <v>9</v>
      </c>
      <c r="DA697" s="2">
        <v>13</v>
      </c>
      <c r="DB697" s="2">
        <v>34</v>
      </c>
    </row>
    <row r="698" spans="1:106" x14ac:dyDescent="0.3">
      <c r="A698" t="str">
        <f t="shared" si="561"/>
        <v>2053282</v>
      </c>
      <c r="B698" t="str">
        <f t="shared" si="562"/>
        <v>Termék- és folyamatinnováció (Bp.-ről web) 13</v>
      </c>
      <c r="C698" t="str">
        <f t="shared" si="512"/>
        <v>2163282</v>
      </c>
      <c r="D698" t="str">
        <f t="shared" si="513"/>
        <v>Termék- és folyamatinnováció (Bp.-ről web) 19</v>
      </c>
      <c r="E698" t="str">
        <f t="shared" si="514"/>
        <v>Peredy Zoltán3282</v>
      </c>
      <c r="F698" s="24" t="str">
        <f t="shared" si="515"/>
        <v>Termék- és folyamatinnováció (Bp. 205, Bp.-ről web)</v>
      </c>
      <c r="G698" t="str">
        <f t="shared" si="516"/>
        <v/>
      </c>
      <c r="H698" t="str">
        <f t="shared" si="517"/>
        <v/>
      </c>
      <c r="I698" t="str">
        <f t="shared" si="518"/>
        <v/>
      </c>
      <c r="J698" t="str">
        <f t="shared" si="519"/>
        <v/>
      </c>
      <c r="K698" t="str">
        <f t="shared" si="520"/>
        <v/>
      </c>
      <c r="L698" t="str">
        <f t="shared" si="521"/>
        <v/>
      </c>
      <c r="M698" t="str">
        <f t="shared" si="522"/>
        <v/>
      </c>
      <c r="N698" t="str">
        <f t="shared" si="523"/>
        <v/>
      </c>
      <c r="O698" t="str">
        <f t="shared" si="524"/>
        <v/>
      </c>
      <c r="P698" t="str">
        <f t="shared" si="525"/>
        <v/>
      </c>
      <c r="Q698" t="str">
        <f t="shared" si="526"/>
        <v/>
      </c>
      <c r="R698" t="str">
        <f t="shared" si="527"/>
        <v/>
      </c>
      <c r="S698" t="str">
        <f t="shared" si="528"/>
        <v/>
      </c>
      <c r="T698" t="str">
        <f t="shared" si="529"/>
        <v>3282</v>
      </c>
      <c r="U698" t="str">
        <f t="shared" si="530"/>
        <v/>
      </c>
      <c r="V698" t="str">
        <f t="shared" si="531"/>
        <v/>
      </c>
      <c r="W698" t="str">
        <f t="shared" si="532"/>
        <v/>
      </c>
      <c r="X698" t="str">
        <f t="shared" si="533"/>
        <v/>
      </c>
      <c r="Y698" t="str">
        <f t="shared" si="534"/>
        <v>Termék- és folyamatinnováció (205, Bp.-ről web)</v>
      </c>
      <c r="Z698" t="str">
        <f t="shared" si="535"/>
        <v/>
      </c>
      <c r="AA698" t="str">
        <f t="shared" si="536"/>
        <v/>
      </c>
      <c r="AB698" t="str">
        <f t="shared" si="537"/>
        <v/>
      </c>
      <c r="AC698" t="str">
        <f t="shared" si="538"/>
        <v/>
      </c>
      <c r="AD698" t="str">
        <f t="shared" si="539"/>
        <v/>
      </c>
      <c r="AE698" t="str">
        <f t="shared" si="540"/>
        <v/>
      </c>
      <c r="AF698" t="str">
        <f t="shared" si="541"/>
        <v/>
      </c>
      <c r="AG698" t="str">
        <f t="shared" si="542"/>
        <v/>
      </c>
      <c r="AH698" t="str">
        <f t="shared" si="543"/>
        <v/>
      </c>
      <c r="AI698" t="str">
        <f t="shared" si="544"/>
        <v/>
      </c>
      <c r="AJ698" t="str">
        <f t="shared" si="545"/>
        <v/>
      </c>
      <c r="AK698" t="str">
        <f t="shared" si="546"/>
        <v/>
      </c>
      <c r="AL698" t="str">
        <f t="shared" si="547"/>
        <v/>
      </c>
      <c r="AM698" t="str">
        <f t="shared" si="548"/>
        <v>3282</v>
      </c>
      <c r="AN698" t="str">
        <f t="shared" si="549"/>
        <v/>
      </c>
      <c r="AO698" t="str">
        <f t="shared" si="550"/>
        <v/>
      </c>
      <c r="AP698" t="str">
        <f t="shared" si="551"/>
        <v/>
      </c>
      <c r="AQ698" t="str">
        <f t="shared" si="552"/>
        <v/>
      </c>
      <c r="AR698" t="str">
        <f t="shared" si="553"/>
        <v/>
      </c>
      <c r="AS698" t="str">
        <f t="shared" si="554"/>
        <v/>
      </c>
      <c r="AT698" t="str">
        <f t="shared" si="555"/>
        <v/>
      </c>
      <c r="AU698" t="str">
        <f t="shared" si="556"/>
        <v/>
      </c>
      <c r="AV698" t="str">
        <f t="shared" si="557"/>
        <v/>
      </c>
      <c r="AW698" t="str">
        <f t="shared" si="558"/>
        <v/>
      </c>
      <c r="AX698" t="str">
        <f t="shared" si="559"/>
        <v>Termék- és folyamatinnováció (216, Bp.-ről web)</v>
      </c>
      <c r="AY698" s="2">
        <v>328</v>
      </c>
      <c r="AZ698" s="2">
        <v>2</v>
      </c>
      <c r="BA698" s="18">
        <f>VLOOKUP(AY698,segéd!$F$9:$G$38,2,FALSE)</f>
        <v>46109</v>
      </c>
      <c r="BB698" s="2" t="str">
        <f>VLOOKUP(AZ698,segéd!$F$1:$G$7,2,FALSE)</f>
        <v>9.45-11.15</v>
      </c>
      <c r="BC698" t="s">
        <v>123</v>
      </c>
      <c r="BD698" s="20" t="s">
        <v>104</v>
      </c>
      <c r="BE698" t="s">
        <v>167</v>
      </c>
      <c r="BF698" s="19">
        <v>205</v>
      </c>
      <c r="BG698" s="2">
        <v>216</v>
      </c>
      <c r="BH698" s="19" t="s">
        <v>75</v>
      </c>
      <c r="BI698" s="30" t="s">
        <v>1975</v>
      </c>
      <c r="BJ698" s="2">
        <f t="shared" si="560"/>
        <v>32</v>
      </c>
      <c r="BK698" s="2">
        <f>IF(BF698="","",VLOOKUP(BC698,segéd!O:P,2,FALSE))</f>
        <v>13</v>
      </c>
      <c r="BL698" s="2">
        <f>IF(BG698="","",VLOOKUP(BC698,segéd!T:U,2,FALSE))</f>
        <v>19</v>
      </c>
      <c r="BP698" s="2"/>
      <c r="BQ698" s="2"/>
      <c r="BR698" s="2"/>
      <c r="BV698" s="2"/>
      <c r="BW698" s="2"/>
      <c r="BX698" s="2"/>
      <c r="BY698" s="2"/>
      <c r="BZ698" s="2">
        <v>12</v>
      </c>
      <c r="CB698" s="2"/>
      <c r="CC698" s="2"/>
      <c r="CH698" s="2"/>
      <c r="CI698" s="2"/>
      <c r="CM698" s="2"/>
      <c r="CN698" s="2"/>
      <c r="CO698" s="2"/>
      <c r="CP698" s="2"/>
      <c r="CR698" s="2">
        <v>21</v>
      </c>
      <c r="CT698" s="2"/>
      <c r="CU698" s="2"/>
      <c r="CY698" s="2"/>
    </row>
    <row r="699" spans="1:106" x14ac:dyDescent="0.3">
      <c r="A699" t="str">
        <f t="shared" si="561"/>
        <v>3282</v>
      </c>
      <c r="B699" t="str">
        <f t="shared" si="562"/>
        <v xml:space="preserve">Vállalati pénzügy (web) </v>
      </c>
      <c r="C699" t="str">
        <f t="shared" si="512"/>
        <v>2153282</v>
      </c>
      <c r="D699" t="str">
        <f t="shared" si="513"/>
        <v>Vállalati pénzügy (web) 35</v>
      </c>
      <c r="E699" t="str">
        <f t="shared" si="514"/>
        <v>Antalík Imrich3282</v>
      </c>
      <c r="F699" s="24" t="str">
        <f t="shared" si="515"/>
        <v>Vállalati pénzügy (Tb. 215, web)</v>
      </c>
      <c r="G699" t="str">
        <f t="shared" si="516"/>
        <v/>
      </c>
      <c r="H699" t="str">
        <f t="shared" si="517"/>
        <v/>
      </c>
      <c r="I699" t="str">
        <f t="shared" si="518"/>
        <v/>
      </c>
      <c r="J699" t="str">
        <f t="shared" si="519"/>
        <v/>
      </c>
      <c r="K699" t="str">
        <f t="shared" si="520"/>
        <v/>
      </c>
      <c r="L699" t="str">
        <f t="shared" si="521"/>
        <v/>
      </c>
      <c r="M699" t="str">
        <f t="shared" si="522"/>
        <v/>
      </c>
      <c r="N699" t="str">
        <f t="shared" si="523"/>
        <v/>
      </c>
      <c r="O699" t="str">
        <f t="shared" si="524"/>
        <v/>
      </c>
      <c r="P699" t="str">
        <f t="shared" si="525"/>
        <v/>
      </c>
      <c r="Q699" t="str">
        <f t="shared" si="526"/>
        <v/>
      </c>
      <c r="R699" t="str">
        <f t="shared" si="527"/>
        <v/>
      </c>
      <c r="S699" t="str">
        <f t="shared" si="528"/>
        <v/>
      </c>
      <c r="T699" t="str">
        <f t="shared" si="529"/>
        <v/>
      </c>
      <c r="U699" t="str">
        <f t="shared" si="530"/>
        <v/>
      </c>
      <c r="V699" t="str">
        <f t="shared" si="531"/>
        <v/>
      </c>
      <c r="W699" t="str">
        <f t="shared" si="532"/>
        <v/>
      </c>
      <c r="X699" t="str">
        <f t="shared" si="533"/>
        <v/>
      </c>
      <c r="Y699" t="str">
        <f t="shared" si="534"/>
        <v>Vállalati pénzügy (, web)</v>
      </c>
      <c r="Z699" t="str">
        <f t="shared" si="535"/>
        <v/>
      </c>
      <c r="AA699" t="str">
        <f t="shared" si="536"/>
        <v/>
      </c>
      <c r="AB699" t="str">
        <f t="shared" si="537"/>
        <v/>
      </c>
      <c r="AC699" t="str">
        <f t="shared" si="538"/>
        <v/>
      </c>
      <c r="AD699" t="str">
        <f t="shared" si="539"/>
        <v/>
      </c>
      <c r="AE699" t="str">
        <f t="shared" si="540"/>
        <v>3282</v>
      </c>
      <c r="AF699" t="str">
        <f t="shared" si="541"/>
        <v>3282</v>
      </c>
      <c r="AG699" t="str">
        <f t="shared" si="542"/>
        <v>3282</v>
      </c>
      <c r="AH699" t="str">
        <f t="shared" si="543"/>
        <v>3282</v>
      </c>
      <c r="AI699" t="str">
        <f t="shared" si="544"/>
        <v>3282</v>
      </c>
      <c r="AJ699" t="str">
        <f t="shared" si="545"/>
        <v>3282</v>
      </c>
      <c r="AK699" t="str">
        <f t="shared" si="546"/>
        <v/>
      </c>
      <c r="AL699" t="str">
        <f t="shared" si="547"/>
        <v/>
      </c>
      <c r="AM699" t="str">
        <f t="shared" si="548"/>
        <v/>
      </c>
      <c r="AN699" t="str">
        <f t="shared" si="549"/>
        <v/>
      </c>
      <c r="AO699" t="str">
        <f t="shared" si="550"/>
        <v/>
      </c>
      <c r="AP699" t="str">
        <f t="shared" si="551"/>
        <v/>
      </c>
      <c r="AQ699" t="str">
        <f t="shared" si="552"/>
        <v/>
      </c>
      <c r="AR699" t="str">
        <f t="shared" si="553"/>
        <v/>
      </c>
      <c r="AS699" t="str">
        <f t="shared" si="554"/>
        <v/>
      </c>
      <c r="AT699" t="str">
        <f t="shared" si="555"/>
        <v/>
      </c>
      <c r="AU699" t="str">
        <f t="shared" si="556"/>
        <v/>
      </c>
      <c r="AV699" t="str">
        <f t="shared" si="557"/>
        <v/>
      </c>
      <c r="AW699" t="str">
        <f t="shared" si="558"/>
        <v/>
      </c>
      <c r="AX699" t="str">
        <f t="shared" si="559"/>
        <v>Vállalati pénzügy (215, web)</v>
      </c>
      <c r="AY699" s="2">
        <v>328</v>
      </c>
      <c r="AZ699" s="2">
        <v>2</v>
      </c>
      <c r="BA699" s="18">
        <f>VLOOKUP(AY699,segéd!$F$9:$G$38,2,FALSE)</f>
        <v>46109</v>
      </c>
      <c r="BB699" s="2" t="str">
        <f>VLOOKUP(AZ699,segéd!$F$1:$G$7,2,FALSE)</f>
        <v>9.45-11.15</v>
      </c>
      <c r="BC699" t="s">
        <v>37</v>
      </c>
      <c r="BD699" t="s">
        <v>178</v>
      </c>
      <c r="BE699" t="s">
        <v>164</v>
      </c>
      <c r="BG699" s="2">
        <v>215</v>
      </c>
      <c r="BH699" s="19" t="s">
        <v>66</v>
      </c>
      <c r="BI699" s="30" t="s">
        <v>2043</v>
      </c>
      <c r="BJ699" s="2">
        <f t="shared" si="560"/>
        <v>35</v>
      </c>
      <c r="BK699" s="2" t="str">
        <f>IF(BF699="","",VLOOKUP(BC699,segéd!O:P,2,FALSE))</f>
        <v/>
      </c>
      <c r="BL699" s="2">
        <f>IF(BG699="","",VLOOKUP(BC699,segéd!T:U,2,FALSE))</f>
        <v>35</v>
      </c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G699" s="2"/>
      <c r="CH699" s="2"/>
      <c r="CI699" s="2"/>
      <c r="CJ699" s="2">
        <v>3</v>
      </c>
      <c r="CK699" s="2">
        <v>7</v>
      </c>
      <c r="CL699" s="2">
        <v>10</v>
      </c>
      <c r="CM699" s="2">
        <v>3</v>
      </c>
      <c r="CN699" s="2">
        <v>2</v>
      </c>
      <c r="CO699" s="2">
        <v>4</v>
      </c>
      <c r="CP699" s="2"/>
      <c r="CQ699" s="2"/>
      <c r="CR699" s="2"/>
      <c r="CS699" s="2"/>
      <c r="CT699" s="2"/>
      <c r="CU699" s="2"/>
      <c r="CV699" s="2"/>
      <c r="CY699" s="2"/>
    </row>
    <row r="700" spans="1:106" x14ac:dyDescent="0.3">
      <c r="A700" t="str">
        <f t="shared" si="561"/>
        <v>3282</v>
      </c>
      <c r="B700" t="str">
        <f t="shared" si="562"/>
        <v xml:space="preserve">Vezetés, szervezés (web) </v>
      </c>
      <c r="C700" t="str">
        <f t="shared" si="512"/>
        <v>5013282</v>
      </c>
      <c r="D700" t="str">
        <f t="shared" si="513"/>
        <v>Vezetés, szervezés (web) 155</v>
      </c>
      <c r="E700" t="str">
        <f t="shared" si="514"/>
        <v>Krupánszki Kornél3282</v>
      </c>
      <c r="F700" s="24" t="str">
        <f t="shared" si="515"/>
        <v>Vezetés, szervezés (Tb. 501, web)</v>
      </c>
      <c r="G700" t="str">
        <f t="shared" si="516"/>
        <v/>
      </c>
      <c r="H700" t="str">
        <f t="shared" si="517"/>
        <v/>
      </c>
      <c r="I700" t="str">
        <f t="shared" si="518"/>
        <v/>
      </c>
      <c r="J700" t="str">
        <f t="shared" si="519"/>
        <v/>
      </c>
      <c r="K700" t="str">
        <f t="shared" si="520"/>
        <v/>
      </c>
      <c r="L700" t="str">
        <f t="shared" si="521"/>
        <v/>
      </c>
      <c r="M700" t="str">
        <f t="shared" si="522"/>
        <v/>
      </c>
      <c r="N700" t="str">
        <f t="shared" si="523"/>
        <v/>
      </c>
      <c r="O700" t="str">
        <f t="shared" si="524"/>
        <v/>
      </c>
      <c r="P700" t="str">
        <f t="shared" si="525"/>
        <v/>
      </c>
      <c r="Q700" t="str">
        <f t="shared" si="526"/>
        <v/>
      </c>
      <c r="R700" t="str">
        <f t="shared" si="527"/>
        <v/>
      </c>
      <c r="S700" t="str">
        <f t="shared" si="528"/>
        <v/>
      </c>
      <c r="T700" t="str">
        <f t="shared" si="529"/>
        <v/>
      </c>
      <c r="U700" t="str">
        <f t="shared" si="530"/>
        <v/>
      </c>
      <c r="V700" t="str">
        <f t="shared" si="531"/>
        <v/>
      </c>
      <c r="W700" t="str">
        <f t="shared" si="532"/>
        <v/>
      </c>
      <c r="X700" t="str">
        <f t="shared" si="533"/>
        <v/>
      </c>
      <c r="Y700" t="str">
        <f t="shared" si="534"/>
        <v>Vezetés, szervezés (, web)</v>
      </c>
      <c r="Z700" t="str">
        <f t="shared" si="535"/>
        <v>3282</v>
      </c>
      <c r="AA700" t="str">
        <f t="shared" si="536"/>
        <v/>
      </c>
      <c r="AB700" t="str">
        <f t="shared" si="537"/>
        <v/>
      </c>
      <c r="AC700" t="str">
        <f t="shared" si="538"/>
        <v/>
      </c>
      <c r="AD700" t="str">
        <f t="shared" si="539"/>
        <v/>
      </c>
      <c r="AE700" t="str">
        <f t="shared" si="540"/>
        <v/>
      </c>
      <c r="AF700" t="str">
        <f t="shared" si="541"/>
        <v/>
      </c>
      <c r="AG700" t="str">
        <f t="shared" si="542"/>
        <v/>
      </c>
      <c r="AH700" t="str">
        <f t="shared" si="543"/>
        <v/>
      </c>
      <c r="AI700" t="str">
        <f t="shared" si="544"/>
        <v/>
      </c>
      <c r="AJ700" t="str">
        <f t="shared" si="545"/>
        <v/>
      </c>
      <c r="AK700" t="str">
        <f t="shared" si="546"/>
        <v>3282</v>
      </c>
      <c r="AL700" t="str">
        <f t="shared" si="547"/>
        <v>3282</v>
      </c>
      <c r="AM700" t="str">
        <f t="shared" si="548"/>
        <v/>
      </c>
      <c r="AN700" t="str">
        <f t="shared" si="549"/>
        <v/>
      </c>
      <c r="AO700" t="str">
        <f t="shared" si="550"/>
        <v/>
      </c>
      <c r="AP700" t="str">
        <f t="shared" si="551"/>
        <v/>
      </c>
      <c r="AQ700" t="str">
        <f t="shared" si="552"/>
        <v/>
      </c>
      <c r="AR700" t="str">
        <f t="shared" si="553"/>
        <v/>
      </c>
      <c r="AS700" t="str">
        <f t="shared" si="554"/>
        <v/>
      </c>
      <c r="AT700" t="str">
        <f t="shared" si="555"/>
        <v/>
      </c>
      <c r="AU700" t="str">
        <f t="shared" si="556"/>
        <v/>
      </c>
      <c r="AV700" t="str">
        <f t="shared" si="557"/>
        <v/>
      </c>
      <c r="AW700" t="str">
        <f t="shared" si="558"/>
        <v/>
      </c>
      <c r="AX700" t="str">
        <f t="shared" si="559"/>
        <v>Vezetés, szervezés (501, web)</v>
      </c>
      <c r="AY700" s="2">
        <v>328</v>
      </c>
      <c r="AZ700" s="2">
        <v>2</v>
      </c>
      <c r="BA700" s="18">
        <f>VLOOKUP(AY700,segéd!$F$9:$G$38,2,FALSE)</f>
        <v>46109</v>
      </c>
      <c r="BB700" s="2" t="str">
        <f>VLOOKUP(AZ700,segéd!$F$1:$G$7,2,FALSE)</f>
        <v>9.45-11.15</v>
      </c>
      <c r="BC700" t="s">
        <v>65</v>
      </c>
      <c r="BD700" s="20" t="s">
        <v>428</v>
      </c>
      <c r="BE700" t="s">
        <v>164</v>
      </c>
      <c r="BG700" s="2">
        <v>501</v>
      </c>
      <c r="BH700" s="2" t="s">
        <v>66</v>
      </c>
      <c r="BI700" s="30" t="s">
        <v>2044</v>
      </c>
      <c r="BJ700" s="2">
        <f t="shared" si="560"/>
        <v>155</v>
      </c>
      <c r="BK700" s="2" t="str">
        <f>IF(BF700="","",VLOOKUP(BC700,segéd!O:P,2,FALSE))</f>
        <v/>
      </c>
      <c r="BL700" s="2">
        <f>IF(BG700="","",VLOOKUP(BC700,segéd!T:U,2,FALSE))</f>
        <v>155</v>
      </c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>
        <v>74</v>
      </c>
      <c r="CG700" s="2"/>
      <c r="CH700" s="2"/>
      <c r="CI700" s="2"/>
      <c r="CJ700" s="2"/>
      <c r="CK700" s="2"/>
      <c r="CL700" s="2"/>
      <c r="CM700" s="2"/>
      <c r="CN700" s="2"/>
      <c r="CO700" s="2"/>
      <c r="CP700" s="2">
        <v>52</v>
      </c>
      <c r="CQ700" s="2">
        <v>59</v>
      </c>
      <c r="CR700" s="2"/>
      <c r="CS700" s="2"/>
      <c r="CT700" s="2"/>
      <c r="CU700" s="2"/>
      <c r="CV700" s="2"/>
      <c r="CY700" s="2"/>
    </row>
    <row r="701" spans="1:106" x14ac:dyDescent="0.3">
      <c r="A701" t="str">
        <f t="shared" si="561"/>
        <v>2073283</v>
      </c>
      <c r="B701" t="str">
        <f t="shared" si="562"/>
        <v>Alkalmazott informatika (gépterem, web) 44</v>
      </c>
      <c r="C701" t="str">
        <f t="shared" si="512"/>
        <v>3283</v>
      </c>
      <c r="D701" t="str">
        <f t="shared" si="513"/>
        <v xml:space="preserve">Alkalmazott informatika (gépterem, web) </v>
      </c>
      <c r="E701" t="str">
        <f t="shared" si="514"/>
        <v>Szabó Tünde3283</v>
      </c>
      <c r="F701" s="24" t="str">
        <f t="shared" si="515"/>
        <v>Alkalmazott informatika (Bp. 207, gépterem, web)</v>
      </c>
      <c r="G701" t="str">
        <f t="shared" si="516"/>
        <v/>
      </c>
      <c r="H701" t="str">
        <f t="shared" si="517"/>
        <v/>
      </c>
      <c r="I701" t="str">
        <f t="shared" si="518"/>
        <v/>
      </c>
      <c r="J701" t="str">
        <f t="shared" si="519"/>
        <v/>
      </c>
      <c r="K701" t="str">
        <f t="shared" si="520"/>
        <v/>
      </c>
      <c r="L701" t="str">
        <f t="shared" si="521"/>
        <v/>
      </c>
      <c r="M701" t="str">
        <f t="shared" si="522"/>
        <v>3283</v>
      </c>
      <c r="N701" t="str">
        <f t="shared" si="523"/>
        <v>3283</v>
      </c>
      <c r="O701" t="str">
        <f t="shared" si="524"/>
        <v>3283</v>
      </c>
      <c r="P701" t="str">
        <f t="shared" si="525"/>
        <v>3283</v>
      </c>
      <c r="Q701" t="str">
        <f t="shared" si="526"/>
        <v>3283</v>
      </c>
      <c r="R701" t="str">
        <f t="shared" si="527"/>
        <v>3283</v>
      </c>
      <c r="S701" t="str">
        <f t="shared" si="528"/>
        <v/>
      </c>
      <c r="T701" t="str">
        <f t="shared" si="529"/>
        <v/>
      </c>
      <c r="U701" t="str">
        <f t="shared" si="530"/>
        <v/>
      </c>
      <c r="V701" t="str">
        <f t="shared" si="531"/>
        <v/>
      </c>
      <c r="W701" t="str">
        <f t="shared" si="532"/>
        <v/>
      </c>
      <c r="X701" t="str">
        <f t="shared" si="533"/>
        <v/>
      </c>
      <c r="Y701" t="str">
        <f t="shared" si="534"/>
        <v>Alkalmazott informatika (207, gépterem, web)</v>
      </c>
      <c r="Z701" t="str">
        <f t="shared" si="535"/>
        <v/>
      </c>
      <c r="AA701" t="str">
        <f t="shared" si="536"/>
        <v/>
      </c>
      <c r="AB701" t="str">
        <f t="shared" si="537"/>
        <v/>
      </c>
      <c r="AC701" t="str">
        <f t="shared" si="538"/>
        <v/>
      </c>
      <c r="AD701" t="str">
        <f t="shared" si="539"/>
        <v/>
      </c>
      <c r="AE701" t="str">
        <f t="shared" si="540"/>
        <v/>
      </c>
      <c r="AF701" t="str">
        <f t="shared" si="541"/>
        <v/>
      </c>
      <c r="AG701" t="str">
        <f t="shared" si="542"/>
        <v/>
      </c>
      <c r="AH701" t="str">
        <f t="shared" si="543"/>
        <v/>
      </c>
      <c r="AI701" t="str">
        <f t="shared" si="544"/>
        <v/>
      </c>
      <c r="AJ701" t="str">
        <f t="shared" si="545"/>
        <v/>
      </c>
      <c r="AK701" t="str">
        <f t="shared" si="546"/>
        <v/>
      </c>
      <c r="AL701" t="str">
        <f t="shared" si="547"/>
        <v/>
      </c>
      <c r="AM701" t="str">
        <f t="shared" si="548"/>
        <v/>
      </c>
      <c r="AN701" t="str">
        <f t="shared" si="549"/>
        <v/>
      </c>
      <c r="AO701" t="str">
        <f t="shared" si="550"/>
        <v/>
      </c>
      <c r="AP701" t="str">
        <f t="shared" si="551"/>
        <v/>
      </c>
      <c r="AQ701" t="str">
        <f t="shared" si="552"/>
        <v/>
      </c>
      <c r="AR701" t="str">
        <f t="shared" si="553"/>
        <v/>
      </c>
      <c r="AS701" t="str">
        <f t="shared" si="554"/>
        <v/>
      </c>
      <c r="AT701" t="str">
        <f t="shared" si="555"/>
        <v/>
      </c>
      <c r="AU701" t="str">
        <f t="shared" si="556"/>
        <v/>
      </c>
      <c r="AV701" t="str">
        <f t="shared" si="557"/>
        <v/>
      </c>
      <c r="AW701" t="str">
        <f t="shared" si="558"/>
        <v/>
      </c>
      <c r="AX701" t="str">
        <f t="shared" si="559"/>
        <v>Alkalmazott informatika (, gépterem, web)</v>
      </c>
      <c r="AY701" s="2">
        <v>328</v>
      </c>
      <c r="AZ701" s="2">
        <v>3</v>
      </c>
      <c r="BA701" s="18">
        <f>VLOOKUP(AY701,segéd!$F$9:$G$38,2,FALSE)</f>
        <v>46109</v>
      </c>
      <c r="BB701" s="2" t="str">
        <f>VLOOKUP(AZ701,segéd!$F$1:$G$7,2,FALSE)</f>
        <v>11.30-13.00</v>
      </c>
      <c r="BC701" t="s">
        <v>23</v>
      </c>
      <c r="BD701" t="s">
        <v>425</v>
      </c>
      <c r="BE701" t="s">
        <v>165</v>
      </c>
      <c r="BF701" s="19">
        <v>207</v>
      </c>
      <c r="BH701" s="19" t="s">
        <v>220</v>
      </c>
      <c r="BI701" s="30" t="s">
        <v>2033</v>
      </c>
      <c r="BJ701" s="2">
        <f t="shared" si="560"/>
        <v>44</v>
      </c>
      <c r="BK701" s="2">
        <f>IF(BF701="","",VLOOKUP(BC701,segéd!O:P,2,FALSE))</f>
        <v>44</v>
      </c>
      <c r="BL701" s="2" t="str">
        <f>IF(BG701="","",VLOOKUP(BC701,segéd!T:U,2,FALSE))</f>
        <v/>
      </c>
      <c r="BM701" s="2"/>
      <c r="BN701" s="2"/>
      <c r="BO701" s="2"/>
      <c r="BP701" s="2"/>
      <c r="BQ701" s="2"/>
      <c r="BR701" s="2"/>
      <c r="BS701" s="2">
        <v>6</v>
      </c>
      <c r="BT701" s="2">
        <v>6</v>
      </c>
      <c r="BU701" s="2">
        <v>9</v>
      </c>
      <c r="BV701" s="2">
        <v>6</v>
      </c>
      <c r="BW701" s="2">
        <v>13</v>
      </c>
      <c r="BX701" s="2">
        <v>2</v>
      </c>
      <c r="BY701" s="2"/>
      <c r="BZ701" s="2"/>
      <c r="CA701" s="2"/>
      <c r="CB701" s="2"/>
      <c r="CC701" s="2"/>
      <c r="CD701" s="2"/>
      <c r="CE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Y701" s="2"/>
    </row>
    <row r="702" spans="1:106" x14ac:dyDescent="0.3">
      <c r="A702" t="str">
        <f t="shared" si="561"/>
        <v>3283</v>
      </c>
      <c r="B702" t="str">
        <f t="shared" si="562"/>
        <v xml:space="preserve">Elektrotechnika II. (web) </v>
      </c>
      <c r="C702" t="str">
        <f t="shared" si="512"/>
        <v>6013283</v>
      </c>
      <c r="D702" t="str">
        <f t="shared" si="513"/>
        <v>Elektrotechnika II. (web) 92</v>
      </c>
      <c r="E702" t="str">
        <f t="shared" si="514"/>
        <v>Varga István3283</v>
      </c>
      <c r="F702" s="24" t="str">
        <f t="shared" si="515"/>
        <v>Elektrotechnika II. (Tb. 601, web)</v>
      </c>
      <c r="G702" t="str">
        <f t="shared" si="516"/>
        <v/>
      </c>
      <c r="H702" t="str">
        <f t="shared" si="517"/>
        <v/>
      </c>
      <c r="I702" t="str">
        <f t="shared" si="518"/>
        <v/>
      </c>
      <c r="J702" t="str">
        <f t="shared" si="519"/>
        <v/>
      </c>
      <c r="K702" t="str">
        <f t="shared" si="520"/>
        <v/>
      </c>
      <c r="L702" t="str">
        <f t="shared" si="521"/>
        <v/>
      </c>
      <c r="M702" t="str">
        <f t="shared" si="522"/>
        <v/>
      </c>
      <c r="N702" t="str">
        <f t="shared" si="523"/>
        <v/>
      </c>
      <c r="O702" t="str">
        <f t="shared" si="524"/>
        <v/>
      </c>
      <c r="P702" t="str">
        <f t="shared" si="525"/>
        <v/>
      </c>
      <c r="Q702" t="str">
        <f t="shared" si="526"/>
        <v/>
      </c>
      <c r="R702" t="str">
        <f t="shared" si="527"/>
        <v/>
      </c>
      <c r="S702" t="str">
        <f t="shared" si="528"/>
        <v/>
      </c>
      <c r="T702" t="str">
        <f t="shared" si="529"/>
        <v/>
      </c>
      <c r="U702" t="str">
        <f t="shared" si="530"/>
        <v/>
      </c>
      <c r="V702" t="str">
        <f t="shared" si="531"/>
        <v/>
      </c>
      <c r="W702" t="str">
        <f t="shared" si="532"/>
        <v/>
      </c>
      <c r="X702" t="str">
        <f t="shared" si="533"/>
        <v/>
      </c>
      <c r="Y702" t="str">
        <f t="shared" si="534"/>
        <v>Elektrotechnika II. (, web)</v>
      </c>
      <c r="Z702" t="str">
        <f t="shared" si="535"/>
        <v/>
      </c>
      <c r="AA702" t="str">
        <f t="shared" si="536"/>
        <v/>
      </c>
      <c r="AB702" t="str">
        <f t="shared" si="537"/>
        <v/>
      </c>
      <c r="AC702" t="str">
        <f t="shared" si="538"/>
        <v>3283</v>
      </c>
      <c r="AD702" t="str">
        <f t="shared" si="539"/>
        <v/>
      </c>
      <c r="AE702" t="str">
        <f t="shared" si="540"/>
        <v/>
      </c>
      <c r="AF702" t="str">
        <f t="shared" si="541"/>
        <v/>
      </c>
      <c r="AG702" t="str">
        <f t="shared" si="542"/>
        <v/>
      </c>
      <c r="AH702" t="str">
        <f t="shared" si="543"/>
        <v/>
      </c>
      <c r="AI702" t="str">
        <f t="shared" si="544"/>
        <v/>
      </c>
      <c r="AJ702" t="str">
        <f t="shared" si="545"/>
        <v/>
      </c>
      <c r="AK702" t="str">
        <f t="shared" si="546"/>
        <v>3283</v>
      </c>
      <c r="AL702" t="str">
        <f t="shared" si="547"/>
        <v/>
      </c>
      <c r="AM702" t="str">
        <f t="shared" si="548"/>
        <v/>
      </c>
      <c r="AN702" t="str">
        <f t="shared" si="549"/>
        <v/>
      </c>
      <c r="AO702" t="str">
        <f t="shared" si="550"/>
        <v/>
      </c>
      <c r="AP702" t="str">
        <f t="shared" si="551"/>
        <v/>
      </c>
      <c r="AQ702" t="str">
        <f t="shared" si="552"/>
        <v/>
      </c>
      <c r="AR702" t="str">
        <f t="shared" si="553"/>
        <v/>
      </c>
      <c r="AS702" t="str">
        <f t="shared" si="554"/>
        <v/>
      </c>
      <c r="AT702" t="str">
        <f t="shared" si="555"/>
        <v/>
      </c>
      <c r="AU702" t="str">
        <f t="shared" si="556"/>
        <v/>
      </c>
      <c r="AV702" t="str">
        <f t="shared" si="557"/>
        <v/>
      </c>
      <c r="AW702" t="str">
        <f t="shared" si="558"/>
        <v/>
      </c>
      <c r="AX702" t="str">
        <f t="shared" si="559"/>
        <v>Elektrotechnika II. (601, web)</v>
      </c>
      <c r="AY702" s="2">
        <v>328</v>
      </c>
      <c r="AZ702" s="2">
        <v>3</v>
      </c>
      <c r="BA702" s="18">
        <f>VLOOKUP(AY702,segéd!$F$9:$G$38,2,FALSE)</f>
        <v>46109</v>
      </c>
      <c r="BB702" s="2" t="str">
        <f>VLOOKUP(AZ702,segéd!$F$1:$G$7,2,FALSE)</f>
        <v>11.30-13.00</v>
      </c>
      <c r="BC702" t="s">
        <v>78</v>
      </c>
      <c r="BD702" s="20" t="s">
        <v>219</v>
      </c>
      <c r="BE702" t="s">
        <v>164</v>
      </c>
      <c r="BG702" s="2">
        <v>601</v>
      </c>
      <c r="BH702" s="2" t="s">
        <v>66</v>
      </c>
      <c r="BI702" s="30" t="s">
        <v>2022</v>
      </c>
      <c r="BJ702" s="2">
        <f t="shared" si="560"/>
        <v>92</v>
      </c>
      <c r="BK702" s="2" t="str">
        <f>IF(BF702="","",VLOOKUP(BC702,segéd!O:P,2,FALSE))</f>
        <v/>
      </c>
      <c r="BL702" s="2">
        <f>IF(BG702="","",VLOOKUP(BC702,segéd!T:U,2,FALSE))</f>
        <v>92</v>
      </c>
      <c r="BM702" s="2"/>
      <c r="BN702" s="2"/>
      <c r="BO702" s="2"/>
      <c r="BP702" s="2"/>
      <c r="BQ702" s="2"/>
      <c r="BR702" s="2"/>
      <c r="BS702" s="2"/>
      <c r="BT702" s="2"/>
      <c r="BU702" s="2"/>
      <c r="BZ702" s="2"/>
      <c r="CA702" s="2"/>
      <c r="CD702" s="2"/>
      <c r="CE702" s="2"/>
      <c r="CF702" s="19"/>
      <c r="CG702" s="2"/>
      <c r="CH702" s="2">
        <v>57</v>
      </c>
      <c r="CI702" s="2"/>
      <c r="CJ702" s="2"/>
      <c r="CP702" s="2">
        <v>52</v>
      </c>
      <c r="CQ702" s="2"/>
      <c r="CR702" s="2"/>
      <c r="CS702" s="2"/>
      <c r="CU702" s="2"/>
      <c r="CV702" s="2"/>
      <c r="DA702" s="19"/>
    </row>
    <row r="703" spans="1:106" x14ac:dyDescent="0.3">
      <c r="A703" t="str">
        <f t="shared" si="561"/>
        <v>3283</v>
      </c>
      <c r="B703" t="str">
        <f t="shared" si="562"/>
        <v xml:space="preserve">Emberi erőforrás gazd. és men. (web) </v>
      </c>
      <c r="C703" t="str">
        <f t="shared" si="512"/>
        <v>2153283</v>
      </c>
      <c r="D703" t="str">
        <f t="shared" si="513"/>
        <v>Emberi erőforrás gazd. és men. (web) 30</v>
      </c>
      <c r="E703" t="str">
        <f t="shared" si="514"/>
        <v>Krupánszki Kornél3283</v>
      </c>
      <c r="F703" s="24" t="str">
        <f t="shared" si="515"/>
        <v>Emberi erőforrás gazd. és men. (Tb. 215, web)</v>
      </c>
      <c r="G703" t="str">
        <f t="shared" si="516"/>
        <v/>
      </c>
      <c r="H703" t="str">
        <f t="shared" si="517"/>
        <v/>
      </c>
      <c r="I703" t="str">
        <f t="shared" si="518"/>
        <v/>
      </c>
      <c r="J703" t="str">
        <f t="shared" si="519"/>
        <v/>
      </c>
      <c r="K703" t="str">
        <f t="shared" si="520"/>
        <v/>
      </c>
      <c r="L703" t="str">
        <f t="shared" si="521"/>
        <v/>
      </c>
      <c r="M703" t="str">
        <f t="shared" si="522"/>
        <v/>
      </c>
      <c r="N703" t="str">
        <f t="shared" si="523"/>
        <v/>
      </c>
      <c r="O703" t="str">
        <f t="shared" si="524"/>
        <v/>
      </c>
      <c r="P703" t="str">
        <f t="shared" si="525"/>
        <v/>
      </c>
      <c r="Q703" t="str">
        <f t="shared" si="526"/>
        <v/>
      </c>
      <c r="R703" t="str">
        <f t="shared" si="527"/>
        <v/>
      </c>
      <c r="S703" t="str">
        <f t="shared" si="528"/>
        <v/>
      </c>
      <c r="T703" t="str">
        <f t="shared" si="529"/>
        <v/>
      </c>
      <c r="U703" t="str">
        <f t="shared" si="530"/>
        <v/>
      </c>
      <c r="V703" t="str">
        <f t="shared" si="531"/>
        <v/>
      </c>
      <c r="W703" t="str">
        <f t="shared" si="532"/>
        <v/>
      </c>
      <c r="X703" t="str">
        <f t="shared" si="533"/>
        <v/>
      </c>
      <c r="Y703" t="str">
        <f t="shared" si="534"/>
        <v>Emberi erőforrás gazd. és men. (, web)</v>
      </c>
      <c r="Z703" t="str">
        <f t="shared" si="535"/>
        <v/>
      </c>
      <c r="AA703" t="str">
        <f t="shared" si="536"/>
        <v/>
      </c>
      <c r="AB703" t="str">
        <f t="shared" si="537"/>
        <v/>
      </c>
      <c r="AC703" t="str">
        <f t="shared" si="538"/>
        <v/>
      </c>
      <c r="AD703" t="str">
        <f t="shared" si="539"/>
        <v/>
      </c>
      <c r="AE703" t="str">
        <f t="shared" si="540"/>
        <v>3283</v>
      </c>
      <c r="AF703" t="str">
        <f t="shared" si="541"/>
        <v>3283</v>
      </c>
      <c r="AG703" t="str">
        <f t="shared" si="542"/>
        <v>3283</v>
      </c>
      <c r="AH703" t="str">
        <f t="shared" si="543"/>
        <v>3283</v>
      </c>
      <c r="AI703" t="str">
        <f t="shared" si="544"/>
        <v>3283</v>
      </c>
      <c r="AJ703" t="str">
        <f t="shared" si="545"/>
        <v>3283</v>
      </c>
      <c r="AK703" t="str">
        <f t="shared" si="546"/>
        <v/>
      </c>
      <c r="AL703" t="str">
        <f t="shared" si="547"/>
        <v/>
      </c>
      <c r="AM703" t="str">
        <f t="shared" si="548"/>
        <v/>
      </c>
      <c r="AN703" t="str">
        <f t="shared" si="549"/>
        <v/>
      </c>
      <c r="AO703" t="str">
        <f t="shared" si="550"/>
        <v/>
      </c>
      <c r="AP703" t="str">
        <f t="shared" si="551"/>
        <v/>
      </c>
      <c r="AQ703" t="str">
        <f t="shared" si="552"/>
        <v/>
      </c>
      <c r="AR703" t="str">
        <f t="shared" si="553"/>
        <v/>
      </c>
      <c r="AS703" t="str">
        <f t="shared" si="554"/>
        <v/>
      </c>
      <c r="AT703" t="str">
        <f t="shared" si="555"/>
        <v/>
      </c>
      <c r="AU703" t="str">
        <f t="shared" si="556"/>
        <v/>
      </c>
      <c r="AV703" t="str">
        <f t="shared" si="557"/>
        <v/>
      </c>
      <c r="AW703" t="str">
        <f t="shared" si="558"/>
        <v/>
      </c>
      <c r="AX703" t="str">
        <f t="shared" si="559"/>
        <v>Emberi erőforrás gazd. és men. (215, web)</v>
      </c>
      <c r="AY703" s="2">
        <v>328</v>
      </c>
      <c r="AZ703" s="2">
        <v>3</v>
      </c>
      <c r="BA703" s="18">
        <f>VLOOKUP(AY703,segéd!$F$9:$G$38,2,FALSE)</f>
        <v>46109</v>
      </c>
      <c r="BB703" s="2" t="str">
        <f>VLOOKUP(AZ703,segéd!$F$1:$G$7,2,FALSE)</f>
        <v>11.30-13.00</v>
      </c>
      <c r="BC703" t="s">
        <v>168</v>
      </c>
      <c r="BD703" s="20" t="s">
        <v>428</v>
      </c>
      <c r="BE703" t="s">
        <v>164</v>
      </c>
      <c r="BG703" s="2">
        <v>215</v>
      </c>
      <c r="BH703" s="19" t="s">
        <v>66</v>
      </c>
      <c r="BI703" s="30" t="s">
        <v>2034</v>
      </c>
      <c r="BJ703" s="2">
        <f t="shared" si="560"/>
        <v>30</v>
      </c>
      <c r="BK703" s="2" t="str">
        <f>IF(BF703="","",VLOOKUP(BC703,segéd!O:P,2,FALSE))</f>
        <v/>
      </c>
      <c r="BL703" s="2">
        <f>IF(BG703="","",VLOOKUP(BC703,segéd!T:U,2,FALSE))</f>
        <v>30</v>
      </c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G703" s="2"/>
      <c r="CH703" s="2"/>
      <c r="CI703" s="2"/>
      <c r="CJ703" s="2">
        <v>3</v>
      </c>
      <c r="CK703" s="2">
        <v>7</v>
      </c>
      <c r="CL703" s="2">
        <v>10</v>
      </c>
      <c r="CM703" s="2">
        <v>3</v>
      </c>
      <c r="CN703" s="2">
        <v>2</v>
      </c>
      <c r="CO703" s="2">
        <v>4</v>
      </c>
      <c r="CP703" s="2"/>
      <c r="CQ703" s="2"/>
      <c r="CR703" s="2"/>
      <c r="CS703" s="2"/>
      <c r="CT703" s="2"/>
      <c r="CU703" s="2"/>
      <c r="CV703" s="2"/>
      <c r="CY703" s="2"/>
    </row>
    <row r="704" spans="1:106" x14ac:dyDescent="0.3">
      <c r="A704" t="str">
        <f t="shared" si="561"/>
        <v>3283</v>
      </c>
      <c r="B704" t="str">
        <f t="shared" si="562"/>
        <v xml:space="preserve">Épületszerkezetek, akadálym. (web) </v>
      </c>
      <c r="C704" t="str">
        <f t="shared" si="512"/>
        <v>4013283</v>
      </c>
      <c r="D704" t="str">
        <f t="shared" si="513"/>
        <v>Épületszerkezetek, akadálym. (web) 8</v>
      </c>
      <c r="E704" t="str">
        <f t="shared" si="514"/>
        <v>Tarján Gábor3283</v>
      </c>
      <c r="F704" s="24" t="str">
        <f t="shared" si="515"/>
        <v>Épületszerkezetek, akadálym. (Tb. 401, web)</v>
      </c>
      <c r="G704" t="str">
        <f t="shared" si="516"/>
        <v/>
      </c>
      <c r="H704" t="str">
        <f t="shared" si="517"/>
        <v/>
      </c>
      <c r="I704" t="str">
        <f t="shared" si="518"/>
        <v/>
      </c>
      <c r="J704" t="str">
        <f t="shared" si="519"/>
        <v/>
      </c>
      <c r="K704" t="str">
        <f t="shared" si="520"/>
        <v/>
      </c>
      <c r="L704" t="str">
        <f t="shared" si="521"/>
        <v/>
      </c>
      <c r="M704" t="str">
        <f t="shared" si="522"/>
        <v/>
      </c>
      <c r="N704" t="str">
        <f t="shared" si="523"/>
        <v/>
      </c>
      <c r="O704" t="str">
        <f t="shared" si="524"/>
        <v/>
      </c>
      <c r="P704" t="str">
        <f t="shared" si="525"/>
        <v/>
      </c>
      <c r="Q704" t="str">
        <f t="shared" si="526"/>
        <v/>
      </c>
      <c r="R704" t="str">
        <f t="shared" si="527"/>
        <v/>
      </c>
      <c r="S704" t="str">
        <f t="shared" si="528"/>
        <v/>
      </c>
      <c r="T704" t="str">
        <f t="shared" si="529"/>
        <v/>
      </c>
      <c r="U704" t="str">
        <f t="shared" si="530"/>
        <v/>
      </c>
      <c r="V704" t="str">
        <f t="shared" si="531"/>
        <v/>
      </c>
      <c r="W704" t="str">
        <f t="shared" si="532"/>
        <v/>
      </c>
      <c r="X704" t="str">
        <f t="shared" si="533"/>
        <v/>
      </c>
      <c r="Y704" t="str">
        <f t="shared" si="534"/>
        <v>Épületszerkezetek, akadálym. (, web)</v>
      </c>
      <c r="Z704" t="str">
        <f t="shared" si="535"/>
        <v/>
      </c>
      <c r="AA704" t="str">
        <f t="shared" si="536"/>
        <v/>
      </c>
      <c r="AB704" t="str">
        <f t="shared" si="537"/>
        <v/>
      </c>
      <c r="AC704" t="str">
        <f t="shared" si="538"/>
        <v/>
      </c>
      <c r="AD704" t="str">
        <f t="shared" si="539"/>
        <v/>
      </c>
      <c r="AE704" t="str">
        <f t="shared" si="540"/>
        <v/>
      </c>
      <c r="AF704" t="str">
        <f t="shared" si="541"/>
        <v/>
      </c>
      <c r="AG704" t="str">
        <f t="shared" si="542"/>
        <v/>
      </c>
      <c r="AH704" t="str">
        <f t="shared" si="543"/>
        <v/>
      </c>
      <c r="AI704" t="str">
        <f t="shared" si="544"/>
        <v/>
      </c>
      <c r="AJ704" t="str">
        <f t="shared" si="545"/>
        <v/>
      </c>
      <c r="AK704" t="str">
        <f t="shared" si="546"/>
        <v/>
      </c>
      <c r="AL704" t="str">
        <f t="shared" si="547"/>
        <v/>
      </c>
      <c r="AM704" t="str">
        <f t="shared" si="548"/>
        <v/>
      </c>
      <c r="AN704" t="str">
        <f t="shared" si="549"/>
        <v/>
      </c>
      <c r="AO704" t="str">
        <f t="shared" si="550"/>
        <v/>
      </c>
      <c r="AP704" t="str">
        <f t="shared" si="551"/>
        <v/>
      </c>
      <c r="AQ704" t="str">
        <f t="shared" si="552"/>
        <v/>
      </c>
      <c r="AR704" t="str">
        <f t="shared" si="553"/>
        <v/>
      </c>
      <c r="AS704" t="str">
        <f t="shared" si="554"/>
        <v>3283</v>
      </c>
      <c r="AT704" t="str">
        <f t="shared" si="555"/>
        <v/>
      </c>
      <c r="AU704" t="str">
        <f t="shared" si="556"/>
        <v/>
      </c>
      <c r="AV704" t="str">
        <f t="shared" si="557"/>
        <v/>
      </c>
      <c r="AW704" t="str">
        <f t="shared" si="558"/>
        <v/>
      </c>
      <c r="AX704" t="str">
        <f t="shared" si="559"/>
        <v>Épületszerkezetek, akadálym. (401, web)</v>
      </c>
      <c r="AY704" s="2">
        <v>328</v>
      </c>
      <c r="AZ704" s="2">
        <v>3</v>
      </c>
      <c r="BA704" s="18">
        <f>VLOOKUP(AY704,segéd!$F$9:$G$38,2,FALSE)</f>
        <v>46109</v>
      </c>
      <c r="BB704" s="2" t="str">
        <f>VLOOKUP(AZ704,segéd!$F$1:$G$7,2,FALSE)</f>
        <v>11.30-13.00</v>
      </c>
      <c r="BC704" t="s">
        <v>399</v>
      </c>
      <c r="BD704" t="s">
        <v>422</v>
      </c>
      <c r="BE704" t="s">
        <v>164</v>
      </c>
      <c r="BG704" s="2">
        <v>401</v>
      </c>
      <c r="BH704" s="2" t="s">
        <v>66</v>
      </c>
      <c r="BI704" s="30" t="s">
        <v>2005</v>
      </c>
      <c r="BJ704" s="2">
        <f t="shared" si="560"/>
        <v>8</v>
      </c>
      <c r="BK704" s="2" t="str">
        <f>IF(BF704="","",VLOOKUP(BC704,segéd!O:P,2,FALSE))</f>
        <v/>
      </c>
      <c r="BL704" s="2">
        <f>IF(BG704="","",VLOOKUP(BC704,segéd!T:U,2,FALSE))</f>
        <v>8</v>
      </c>
      <c r="CH704" s="2"/>
      <c r="CI704" s="2"/>
      <c r="CP704" s="2"/>
      <c r="CX704" s="2">
        <v>8</v>
      </c>
    </row>
    <row r="705" spans="1:106" x14ac:dyDescent="0.3">
      <c r="A705" t="str">
        <f t="shared" si="561"/>
        <v>2173283</v>
      </c>
      <c r="B705" t="str">
        <f t="shared" si="562"/>
        <v>Értékesítés-menedzsment (web) 19</v>
      </c>
      <c r="C705" t="str">
        <f t="shared" si="512"/>
        <v>3283</v>
      </c>
      <c r="D705" t="str">
        <f t="shared" si="513"/>
        <v xml:space="preserve">Értékesítés-menedzsment (web) </v>
      </c>
      <c r="E705" t="str">
        <f t="shared" si="514"/>
        <v>Miklós Ilona3283</v>
      </c>
      <c r="F705" s="24" t="str">
        <f t="shared" si="515"/>
        <v>Értékesítés-menedzsment (Bp. 217, web)</v>
      </c>
      <c r="G705" t="str">
        <f t="shared" si="516"/>
        <v/>
      </c>
      <c r="H705" t="str">
        <f t="shared" si="517"/>
        <v/>
      </c>
      <c r="I705" t="str">
        <f t="shared" si="518"/>
        <v/>
      </c>
      <c r="J705" t="str">
        <f t="shared" si="519"/>
        <v>3283</v>
      </c>
      <c r="K705" t="str">
        <f t="shared" si="520"/>
        <v>3283</v>
      </c>
      <c r="L705" t="str">
        <f t="shared" si="521"/>
        <v/>
      </c>
      <c r="M705" t="str">
        <f t="shared" si="522"/>
        <v/>
      </c>
      <c r="N705" t="str">
        <f t="shared" si="523"/>
        <v/>
      </c>
      <c r="O705" t="str">
        <f t="shared" si="524"/>
        <v/>
      </c>
      <c r="P705" t="str">
        <f t="shared" si="525"/>
        <v/>
      </c>
      <c r="Q705" t="str">
        <f t="shared" si="526"/>
        <v/>
      </c>
      <c r="R705" t="str">
        <f t="shared" si="527"/>
        <v/>
      </c>
      <c r="S705" t="str">
        <f t="shared" si="528"/>
        <v/>
      </c>
      <c r="T705" t="str">
        <f t="shared" si="529"/>
        <v/>
      </c>
      <c r="U705" t="str">
        <f t="shared" si="530"/>
        <v/>
      </c>
      <c r="V705" t="str">
        <f t="shared" si="531"/>
        <v/>
      </c>
      <c r="W705" t="str">
        <f t="shared" si="532"/>
        <v/>
      </c>
      <c r="X705" t="str">
        <f t="shared" si="533"/>
        <v/>
      </c>
      <c r="Y705" t="str">
        <f t="shared" si="534"/>
        <v>Értékesítés-menedzsment (217, web)</v>
      </c>
      <c r="Z705" t="str">
        <f t="shared" si="535"/>
        <v/>
      </c>
      <c r="AA705" t="str">
        <f t="shared" si="536"/>
        <v/>
      </c>
      <c r="AB705" t="str">
        <f t="shared" si="537"/>
        <v/>
      </c>
      <c r="AC705" t="str">
        <f t="shared" si="538"/>
        <v/>
      </c>
      <c r="AD705" t="str">
        <f t="shared" si="539"/>
        <v/>
      </c>
      <c r="AE705" t="str">
        <f t="shared" si="540"/>
        <v/>
      </c>
      <c r="AF705" t="str">
        <f t="shared" si="541"/>
        <v/>
      </c>
      <c r="AG705" t="str">
        <f t="shared" si="542"/>
        <v/>
      </c>
      <c r="AH705" t="str">
        <f t="shared" si="543"/>
        <v/>
      </c>
      <c r="AI705" t="str">
        <f t="shared" si="544"/>
        <v/>
      </c>
      <c r="AJ705" t="str">
        <f t="shared" si="545"/>
        <v/>
      </c>
      <c r="AK705" t="str">
        <f t="shared" si="546"/>
        <v/>
      </c>
      <c r="AL705" t="str">
        <f t="shared" si="547"/>
        <v/>
      </c>
      <c r="AM705" t="str">
        <f t="shared" si="548"/>
        <v/>
      </c>
      <c r="AN705" t="str">
        <f t="shared" si="549"/>
        <v/>
      </c>
      <c r="AO705" t="str">
        <f t="shared" si="550"/>
        <v/>
      </c>
      <c r="AP705" t="str">
        <f t="shared" si="551"/>
        <v/>
      </c>
      <c r="AQ705" t="str">
        <f t="shared" si="552"/>
        <v/>
      </c>
      <c r="AR705" t="str">
        <f t="shared" si="553"/>
        <v/>
      </c>
      <c r="AS705" t="str">
        <f t="shared" si="554"/>
        <v/>
      </c>
      <c r="AT705" t="str">
        <f t="shared" si="555"/>
        <v/>
      </c>
      <c r="AU705" t="str">
        <f t="shared" si="556"/>
        <v/>
      </c>
      <c r="AV705" t="str">
        <f t="shared" si="557"/>
        <v/>
      </c>
      <c r="AW705" t="str">
        <f t="shared" si="558"/>
        <v/>
      </c>
      <c r="AX705" t="str">
        <f t="shared" si="559"/>
        <v>Értékesítés-menedzsment (, web)</v>
      </c>
      <c r="AY705" s="2">
        <v>328</v>
      </c>
      <c r="AZ705" s="2">
        <v>3</v>
      </c>
      <c r="BA705" s="18">
        <f>VLOOKUP(AY705,segéd!$F$9:$G$38,2,FALSE)</f>
        <v>46109</v>
      </c>
      <c r="BB705" s="2" t="str">
        <f>VLOOKUP(AZ705,segéd!$F$1:$G$7,2,FALSE)</f>
        <v>11.30-13.00</v>
      </c>
      <c r="BC705" t="s">
        <v>72</v>
      </c>
      <c r="BD705" t="s">
        <v>429</v>
      </c>
      <c r="BE705" t="s">
        <v>175</v>
      </c>
      <c r="BF705" s="19">
        <v>217</v>
      </c>
      <c r="BH705" s="2" t="s">
        <v>66</v>
      </c>
      <c r="BI705" s="30" t="s">
        <v>1970</v>
      </c>
      <c r="BJ705" s="2">
        <f t="shared" si="560"/>
        <v>19</v>
      </c>
      <c r="BK705" s="2">
        <f>IF(BF705="","",VLOOKUP(BC705,segéd!O:P,2,FALSE))</f>
        <v>19</v>
      </c>
      <c r="BL705" s="2" t="str">
        <f>IF(BG705="","",VLOOKUP(BC705,segéd!T:U,2,FALSE))</f>
        <v/>
      </c>
      <c r="BP705" s="19">
        <v>10</v>
      </c>
      <c r="BQ705" s="19">
        <v>11</v>
      </c>
      <c r="BY705" s="2"/>
      <c r="CB705" s="2"/>
      <c r="CC705" s="2"/>
      <c r="CH705" s="2"/>
      <c r="CI705" s="2"/>
      <c r="CP705" s="2"/>
      <c r="CT705" s="2"/>
      <c r="CU705" s="2"/>
      <c r="CY705" s="2"/>
    </row>
    <row r="706" spans="1:106" x14ac:dyDescent="0.3">
      <c r="A706" t="str">
        <f t="shared" si="561"/>
        <v>3283</v>
      </c>
      <c r="B706" t="str">
        <f t="shared" si="562"/>
        <v xml:space="preserve">Folyamatok fejlesztése - Lean (web) </v>
      </c>
      <c r="C706" t="str">
        <f t="shared" si="512"/>
        <v>2173283</v>
      </c>
      <c r="D706" t="str">
        <f t="shared" si="513"/>
        <v>Folyamatok fejlesztése - Lean (web) 17</v>
      </c>
      <c r="E706" t="str">
        <f t="shared" si="514"/>
        <v>Böröczki Ágoston3283</v>
      </c>
      <c r="F706" s="24" t="str">
        <f t="shared" si="515"/>
        <v>Folyamatok fejlesztése - Lean (Tb. 217, web)</v>
      </c>
      <c r="G706" t="str">
        <f t="shared" si="516"/>
        <v/>
      </c>
      <c r="H706" t="str">
        <f t="shared" si="517"/>
        <v/>
      </c>
      <c r="I706" t="str">
        <f t="shared" si="518"/>
        <v/>
      </c>
      <c r="J706" t="str">
        <f t="shared" si="519"/>
        <v/>
      </c>
      <c r="K706" t="str">
        <f t="shared" si="520"/>
        <v/>
      </c>
      <c r="L706" t="str">
        <f t="shared" si="521"/>
        <v/>
      </c>
      <c r="M706" t="str">
        <f t="shared" si="522"/>
        <v/>
      </c>
      <c r="N706" t="str">
        <f t="shared" si="523"/>
        <v/>
      </c>
      <c r="O706" t="str">
        <f t="shared" si="524"/>
        <v/>
      </c>
      <c r="P706" t="str">
        <f t="shared" si="525"/>
        <v/>
      </c>
      <c r="Q706" t="str">
        <f t="shared" si="526"/>
        <v/>
      </c>
      <c r="R706" t="str">
        <f t="shared" si="527"/>
        <v/>
      </c>
      <c r="S706" t="str">
        <f t="shared" si="528"/>
        <v/>
      </c>
      <c r="T706" t="str">
        <f t="shared" si="529"/>
        <v/>
      </c>
      <c r="U706" t="str">
        <f t="shared" si="530"/>
        <v/>
      </c>
      <c r="V706" t="str">
        <f t="shared" si="531"/>
        <v/>
      </c>
      <c r="W706" t="str">
        <f t="shared" si="532"/>
        <v/>
      </c>
      <c r="X706" t="str">
        <f t="shared" si="533"/>
        <v/>
      </c>
      <c r="Y706" t="str">
        <f t="shared" si="534"/>
        <v>Folyamatok fejlesztése - Lean (, web)</v>
      </c>
      <c r="Z706" t="str">
        <f t="shared" si="535"/>
        <v/>
      </c>
      <c r="AA706" t="str">
        <f t="shared" si="536"/>
        <v/>
      </c>
      <c r="AB706" t="str">
        <f t="shared" si="537"/>
        <v/>
      </c>
      <c r="AC706" t="str">
        <f t="shared" si="538"/>
        <v/>
      </c>
      <c r="AD706" t="str">
        <f t="shared" si="539"/>
        <v/>
      </c>
      <c r="AE706" t="str">
        <f t="shared" si="540"/>
        <v/>
      </c>
      <c r="AF706" t="str">
        <f t="shared" si="541"/>
        <v/>
      </c>
      <c r="AG706" t="str">
        <f t="shared" si="542"/>
        <v/>
      </c>
      <c r="AH706" t="str">
        <f t="shared" si="543"/>
        <v/>
      </c>
      <c r="AI706" t="str">
        <f t="shared" si="544"/>
        <v/>
      </c>
      <c r="AJ706" t="str">
        <f t="shared" si="545"/>
        <v/>
      </c>
      <c r="AK706" t="str">
        <f t="shared" si="546"/>
        <v/>
      </c>
      <c r="AL706" t="str">
        <f t="shared" si="547"/>
        <v/>
      </c>
      <c r="AM706" t="str">
        <f t="shared" si="548"/>
        <v/>
      </c>
      <c r="AN706" t="str">
        <f t="shared" si="549"/>
        <v/>
      </c>
      <c r="AO706" t="str">
        <f t="shared" si="550"/>
        <v/>
      </c>
      <c r="AP706" t="str">
        <f t="shared" si="551"/>
        <v/>
      </c>
      <c r="AQ706" t="str">
        <f t="shared" si="552"/>
        <v/>
      </c>
      <c r="AR706" t="str">
        <f t="shared" si="553"/>
        <v>3283</v>
      </c>
      <c r="AS706" t="str">
        <f t="shared" si="554"/>
        <v/>
      </c>
      <c r="AT706" t="str">
        <f t="shared" si="555"/>
        <v/>
      </c>
      <c r="AU706" t="str">
        <f t="shared" si="556"/>
        <v/>
      </c>
      <c r="AV706" t="str">
        <f t="shared" si="557"/>
        <v/>
      </c>
      <c r="AW706" t="str">
        <f t="shared" si="558"/>
        <v/>
      </c>
      <c r="AX706" t="str">
        <f t="shared" si="559"/>
        <v>Folyamatok fejlesztése - Lean (217, web)</v>
      </c>
      <c r="AY706" s="2">
        <v>328</v>
      </c>
      <c r="AZ706" s="2">
        <v>3</v>
      </c>
      <c r="BA706" s="18">
        <f>VLOOKUP(AY706,segéd!$F$9:$G$38,2,FALSE)</f>
        <v>46109</v>
      </c>
      <c r="BB706" s="2" t="str">
        <f>VLOOKUP(AZ706,segéd!$F$1:$G$7,2,FALSE)</f>
        <v>11.30-13.00</v>
      </c>
      <c r="BC706" t="s">
        <v>119</v>
      </c>
      <c r="BD706" t="s">
        <v>181</v>
      </c>
      <c r="BE706" t="s">
        <v>164</v>
      </c>
      <c r="BG706" s="2">
        <v>217</v>
      </c>
      <c r="BH706" s="2" t="s">
        <v>66</v>
      </c>
      <c r="BI706" s="30" t="s">
        <v>1934</v>
      </c>
      <c r="BJ706" s="2">
        <f t="shared" si="560"/>
        <v>17</v>
      </c>
      <c r="BK706" s="2" t="str">
        <f>IF(BF706="","",VLOOKUP(BC706,segéd!O:P,2,FALSE))</f>
        <v/>
      </c>
      <c r="BL706" s="2">
        <f>IF(BG706="","",VLOOKUP(BC706,segéd!T:U,2,FALSE))</f>
        <v>17</v>
      </c>
      <c r="BM706" s="2"/>
      <c r="BN706" s="2"/>
      <c r="BO706" s="2"/>
      <c r="BP706" s="2"/>
      <c r="BQ706" s="2"/>
      <c r="BR706" s="2"/>
      <c r="BS706" s="2"/>
      <c r="BT706" s="2"/>
      <c r="BU706" s="2"/>
      <c r="BZ706" s="2"/>
      <c r="CA706" s="2"/>
      <c r="CD706" s="2"/>
      <c r="CE706" s="2"/>
      <c r="CF706" s="19"/>
      <c r="CG706" s="2"/>
      <c r="CH706" s="2"/>
      <c r="CI706" s="2"/>
      <c r="CJ706" s="2"/>
      <c r="CP706" s="2"/>
      <c r="CR706" s="2"/>
      <c r="CS706" s="2"/>
      <c r="CU706" s="2"/>
      <c r="CV706" s="2"/>
      <c r="CW706" s="2">
        <v>16</v>
      </c>
    </row>
    <row r="707" spans="1:106" x14ac:dyDescent="0.3">
      <c r="A707" t="str">
        <f t="shared" si="561"/>
        <v>3283</v>
      </c>
      <c r="B707" t="str">
        <f t="shared" si="562"/>
        <v xml:space="preserve">Földi kockázatok UAS műv. során (web) </v>
      </c>
      <c r="C707" t="str">
        <f t="shared" ref="C707:C770" si="563">CONCATENATE(BG707,AY707,AZ707)</f>
        <v>2123283</v>
      </c>
      <c r="D707" t="str">
        <f t="shared" ref="D707:D770" si="564">CONCATENATE(BC707,IF(BH707="","",CONCATENATE(" (",BH707,")"))," ",BL707)</f>
        <v>Földi kockázatok UAS műv. során (web) 33</v>
      </c>
      <c r="E707" t="str">
        <f t="shared" ref="E707:E770" si="565">CONCATENATE(BD707,AY707,AZ707)</f>
        <v>Korcz Miklós Máté3283</v>
      </c>
      <c r="F707" s="24" t="str">
        <f t="shared" ref="F707:F770" si="566">CONCATENATE(BC707," (",IF(OR(BF707="",BH707="Tb.-ről web",BH707="gépterem, Tb.-ről web"),"",CONCATENATE("Bp. ",BF707)),IF(OR(BG707="",BH707="Bp.-ről web",BH707="gépterem, Bp.-ről web"),"",CONCATENATE("Tb. ",BG707)),IF(BH707="","",CONCATENATE(", ",BH707)),")")</f>
        <v>Földi kockázatok UAS műv. során (Tb. 212, web)</v>
      </c>
      <c r="G707" t="str">
        <f t="shared" ref="G707:G770" si="567">IF(BM707="","",CONCATENATE($AY707,$AZ707))</f>
        <v/>
      </c>
      <c r="H707" t="str">
        <f t="shared" ref="H707:H770" si="568">IF(BN707="","",CONCATENATE($AY707,$AZ707))</f>
        <v/>
      </c>
      <c r="I707" t="str">
        <f t="shared" ref="I707:I770" si="569">IF(BO707="","",CONCATENATE($AY707,$AZ707))</f>
        <v/>
      </c>
      <c r="J707" t="str">
        <f t="shared" ref="J707:J770" si="570">IF(BP707="","",CONCATENATE($AY707,$AZ707))</f>
        <v/>
      </c>
      <c r="K707" t="str">
        <f t="shared" ref="K707:K770" si="571">IF(BQ707="","",CONCATENATE($AY707,$AZ707))</f>
        <v/>
      </c>
      <c r="L707" t="str">
        <f t="shared" ref="L707:L770" si="572">IF(BR707="","",CONCATENATE($AY707,$AZ707))</f>
        <v/>
      </c>
      <c r="M707" t="str">
        <f t="shared" ref="M707:M770" si="573">IF(BS707="","",CONCATENATE($AY707,$AZ707))</f>
        <v/>
      </c>
      <c r="N707" t="str">
        <f t="shared" ref="N707:N770" si="574">IF(BT707="","",CONCATENATE($AY707,$AZ707))</f>
        <v/>
      </c>
      <c r="O707" t="str">
        <f t="shared" ref="O707:O770" si="575">IF(BU707="","",CONCATENATE($AY707,$AZ707))</f>
        <v/>
      </c>
      <c r="P707" t="str">
        <f t="shared" ref="P707:P770" si="576">IF(BV707="","",CONCATENATE($AY707,$AZ707))</f>
        <v/>
      </c>
      <c r="Q707" t="str">
        <f t="shared" ref="Q707:Q770" si="577">IF(BW707="","",CONCATENATE($AY707,$AZ707))</f>
        <v/>
      </c>
      <c r="R707" t="str">
        <f t="shared" ref="R707:R770" si="578">IF(BX707="","",CONCATENATE($AY707,$AZ707))</f>
        <v/>
      </c>
      <c r="S707" t="str">
        <f t="shared" ref="S707:S770" si="579">IF(BY707="","",CONCATENATE($AY707,$AZ707))</f>
        <v/>
      </c>
      <c r="T707" t="str">
        <f t="shared" ref="T707:T770" si="580">IF(BZ707="","",CONCATENATE($AY707,$AZ707))</f>
        <v/>
      </c>
      <c r="U707" t="str">
        <f t="shared" ref="U707:U770" si="581">IF(CA707="","",CONCATENATE($AY707,$AZ707))</f>
        <v/>
      </c>
      <c r="V707" t="str">
        <f t="shared" ref="V707:V770" si="582">IF(CB707="","",CONCATENATE($AY707,$AZ707))</f>
        <v/>
      </c>
      <c r="W707" t="str">
        <f t="shared" ref="W707:W770" si="583">IF(CC707="","",CONCATENATE($AY707,$AZ707))</f>
        <v/>
      </c>
      <c r="X707" t="str">
        <f t="shared" ref="X707:X770" si="584">IF(CD707="","",CONCATENATE($AY707,$AZ707))</f>
        <v/>
      </c>
      <c r="Y707" t="str">
        <f t="shared" ref="Y707:Y770" si="585">CONCATENATE(BC707," (",BF707,IF(BH707="","",CONCATENATE(", ",BH707)),")")</f>
        <v>Földi kockázatok UAS műv. során (, web)</v>
      </c>
      <c r="Z707" t="str">
        <f t="shared" ref="Z707:Z770" si="586">IF(CE707="","",CONCATENATE($AY707,$AZ707))</f>
        <v/>
      </c>
      <c r="AA707" t="str">
        <f t="shared" ref="AA707:AA770" si="587">IF(CF707="","",CONCATENATE($AY707,$AZ707))</f>
        <v/>
      </c>
      <c r="AB707" t="str">
        <f t="shared" ref="AB707:AB770" si="588">IF(CG707="","",CONCATENATE($AY707,$AZ707))</f>
        <v/>
      </c>
      <c r="AC707" t="str">
        <f t="shared" ref="AC707:AC770" si="589">IF(CH707="","",CONCATENATE($AY707,$AZ707))</f>
        <v/>
      </c>
      <c r="AD707" t="str">
        <f t="shared" ref="AD707:AD770" si="590">IF(CI707="","",CONCATENATE($AY707,$AZ707))</f>
        <v/>
      </c>
      <c r="AE707" t="str">
        <f t="shared" ref="AE707:AE770" si="591">IF(CJ707="","",CONCATENATE($AY707,$AZ707))</f>
        <v/>
      </c>
      <c r="AF707" t="str">
        <f t="shared" ref="AF707:AF770" si="592">IF(CK707="","",CONCATENATE($AY707,$AZ707))</f>
        <v/>
      </c>
      <c r="AG707" t="str">
        <f t="shared" ref="AG707:AG770" si="593">IF(CL707="","",CONCATENATE($AY707,$AZ707))</f>
        <v/>
      </c>
      <c r="AH707" t="str">
        <f t="shared" ref="AH707:AH770" si="594">IF(CM707="","",CONCATENATE($AY707,$AZ707))</f>
        <v/>
      </c>
      <c r="AI707" t="str">
        <f t="shared" ref="AI707:AI770" si="595">IF(CN707="","",CONCATENATE($AY707,$AZ707))</f>
        <v/>
      </c>
      <c r="AJ707" t="str">
        <f t="shared" ref="AJ707:AJ770" si="596">IF(CO707="","",CONCATENATE($AY707,$AZ707))</f>
        <v/>
      </c>
      <c r="AK707" t="str">
        <f t="shared" ref="AK707:AK770" si="597">IF(CP707="","",CONCATENATE($AY707,$AZ707))</f>
        <v/>
      </c>
      <c r="AL707" t="str">
        <f t="shared" ref="AL707:AL770" si="598">IF(CQ707="","",CONCATENATE($AY707,$AZ707))</f>
        <v/>
      </c>
      <c r="AM707" t="str">
        <f t="shared" ref="AM707:AM770" si="599">IF(CR707="","",CONCATENATE($AY707,$AZ707))</f>
        <v/>
      </c>
      <c r="AN707" t="str">
        <f t="shared" ref="AN707:AN770" si="600">IF(CS707="","",CONCATENATE($AY707,$AZ707))</f>
        <v/>
      </c>
      <c r="AO707" t="str">
        <f t="shared" ref="AO707:AO770" si="601">IF(CT707="","",CONCATENATE($AY707,$AZ707))</f>
        <v/>
      </c>
      <c r="AP707" t="str">
        <f t="shared" ref="AP707:AP770" si="602">IF(CU707="","",CONCATENATE($AY707,$AZ707))</f>
        <v/>
      </c>
      <c r="AQ707" t="str">
        <f t="shared" ref="AQ707:AQ770" si="603">IF(CV707="","",CONCATENATE($AY707,$AZ707))</f>
        <v/>
      </c>
      <c r="AR707" t="str">
        <f t="shared" ref="AR707:AR770" si="604">IF(CW707="","",CONCATENATE($AY707,$AZ707))</f>
        <v/>
      </c>
      <c r="AS707" t="str">
        <f t="shared" ref="AS707:AS770" si="605">IF(CX707="","",CONCATENATE($AY707,$AZ707))</f>
        <v/>
      </c>
      <c r="AT707" t="str">
        <f t="shared" ref="AT707:AT770" si="606">IF(CY707="","",CONCATENATE($AY707,$AZ707))</f>
        <v/>
      </c>
      <c r="AU707" t="str">
        <f t="shared" ref="AU707:AU770" si="607">IF(CZ707="","",CONCATENATE($AY707,$AZ707))</f>
        <v/>
      </c>
      <c r="AV707" t="str">
        <f t="shared" ref="AV707:AV770" si="608">IF(DA707="","",CONCATENATE($AY707,$AZ707))</f>
        <v/>
      </c>
      <c r="AW707" t="str">
        <f t="shared" ref="AW707:AW770" si="609">IF(DB707="","",CONCATENATE($AY707,$AZ707))</f>
        <v>3283</v>
      </c>
      <c r="AX707" t="str">
        <f t="shared" ref="AX707:AX770" si="610">CONCATENATE(BC707," (",BG707,IF(BH707="","",CONCATENATE(", ",BH707)),")")</f>
        <v>Földi kockázatok UAS műv. során (212, web)</v>
      </c>
      <c r="AY707" s="2">
        <v>328</v>
      </c>
      <c r="AZ707" s="2">
        <v>3</v>
      </c>
      <c r="BA707" s="18">
        <f>VLOOKUP(AY707,segéd!$F$9:$G$38,2,FALSE)</f>
        <v>46109</v>
      </c>
      <c r="BB707" s="2" t="str">
        <f>VLOOKUP(AZ707,segéd!$F$1:$G$7,2,FALSE)</f>
        <v>11.30-13.00</v>
      </c>
      <c r="BC707" t="s">
        <v>403</v>
      </c>
      <c r="BD707" t="s">
        <v>2251</v>
      </c>
      <c r="BE707" t="s">
        <v>164</v>
      </c>
      <c r="BG707" s="2">
        <v>212</v>
      </c>
      <c r="BH707" s="2" t="s">
        <v>66</v>
      </c>
      <c r="BI707" s="30" t="s">
        <v>2006</v>
      </c>
      <c r="BJ707" s="2">
        <f t="shared" ref="BJ707:BJ770" si="611">SUM(BK707:BL707)</f>
        <v>33</v>
      </c>
      <c r="BK707" s="2" t="str">
        <f>IF(BF707="","",VLOOKUP(BC707,segéd!O:P,2,FALSE))</f>
        <v/>
      </c>
      <c r="BL707" s="2">
        <f>IF(BG707="","",VLOOKUP(BC707,segéd!T:U,2,FALSE))</f>
        <v>33</v>
      </c>
      <c r="BM707" s="2"/>
      <c r="BN707" s="2"/>
      <c r="BO707" s="2"/>
      <c r="BP707" s="2"/>
      <c r="BQ707" s="2"/>
      <c r="BR707" s="2"/>
      <c r="BS707" s="2"/>
      <c r="BT707" s="2"/>
      <c r="BU707" s="2"/>
      <c r="CA707" s="2"/>
      <c r="CD707" s="2"/>
      <c r="CE707" s="2"/>
      <c r="CF707" s="19"/>
      <c r="CG707" s="2"/>
      <c r="CP707" s="2"/>
      <c r="CQ707" s="2"/>
      <c r="CR707" s="2"/>
      <c r="CS707" s="2"/>
      <c r="CU707" s="2"/>
      <c r="CV707" s="2"/>
      <c r="DA707" s="19"/>
      <c r="DB707" s="2">
        <v>34</v>
      </c>
    </row>
    <row r="708" spans="1:106" x14ac:dyDescent="0.3">
      <c r="A708" t="str">
        <f t="shared" si="561"/>
        <v>2013283</v>
      </c>
      <c r="B708" t="str">
        <f t="shared" si="562"/>
        <v>Gazdasági matematika II. (web) 66</v>
      </c>
      <c r="C708" t="str">
        <f t="shared" si="563"/>
        <v>3283</v>
      </c>
      <c r="D708" t="str">
        <f t="shared" si="564"/>
        <v xml:space="preserve">Gazdasági matematika II. (web) </v>
      </c>
      <c r="E708" t="str">
        <f t="shared" si="565"/>
        <v>Kovács Gergely3283</v>
      </c>
      <c r="F708" s="24" t="str">
        <f t="shared" si="566"/>
        <v>Gazdasági matematika II. (Bp. 201, web)</v>
      </c>
      <c r="G708" t="str">
        <f t="shared" si="567"/>
        <v>3283</v>
      </c>
      <c r="H708" t="str">
        <f t="shared" si="568"/>
        <v>3283</v>
      </c>
      <c r="I708" t="str">
        <f t="shared" si="569"/>
        <v/>
      </c>
      <c r="J708" t="str">
        <f t="shared" si="570"/>
        <v/>
      </c>
      <c r="K708" t="str">
        <f t="shared" si="571"/>
        <v/>
      </c>
      <c r="L708" t="str">
        <f t="shared" si="572"/>
        <v/>
      </c>
      <c r="M708" t="str">
        <f t="shared" si="573"/>
        <v/>
      </c>
      <c r="N708" t="str">
        <f t="shared" si="574"/>
        <v/>
      </c>
      <c r="O708" t="str">
        <f t="shared" si="575"/>
        <v/>
      </c>
      <c r="P708" t="str">
        <f t="shared" si="576"/>
        <v/>
      </c>
      <c r="Q708" t="str">
        <f t="shared" si="577"/>
        <v/>
      </c>
      <c r="R708" t="str">
        <f t="shared" si="578"/>
        <v/>
      </c>
      <c r="S708" t="str">
        <f t="shared" si="579"/>
        <v/>
      </c>
      <c r="T708" t="str">
        <f t="shared" si="580"/>
        <v/>
      </c>
      <c r="U708" t="str">
        <f t="shared" si="581"/>
        <v/>
      </c>
      <c r="V708" t="str">
        <f t="shared" si="582"/>
        <v/>
      </c>
      <c r="W708" t="str">
        <f t="shared" si="583"/>
        <v/>
      </c>
      <c r="X708" t="str">
        <f t="shared" si="584"/>
        <v/>
      </c>
      <c r="Y708" t="str">
        <f t="shared" si="585"/>
        <v>Gazdasági matematika II. (201, web)</v>
      </c>
      <c r="Z708" t="str">
        <f t="shared" si="586"/>
        <v/>
      </c>
      <c r="AA708" t="str">
        <f t="shared" si="587"/>
        <v/>
      </c>
      <c r="AB708" t="str">
        <f t="shared" si="588"/>
        <v/>
      </c>
      <c r="AC708" t="str">
        <f t="shared" si="589"/>
        <v/>
      </c>
      <c r="AD708" t="str">
        <f t="shared" si="590"/>
        <v/>
      </c>
      <c r="AE708" t="str">
        <f t="shared" si="591"/>
        <v/>
      </c>
      <c r="AF708" t="str">
        <f t="shared" si="592"/>
        <v/>
      </c>
      <c r="AG708" t="str">
        <f t="shared" si="593"/>
        <v/>
      </c>
      <c r="AH708" t="str">
        <f t="shared" si="594"/>
        <v/>
      </c>
      <c r="AI708" t="str">
        <f t="shared" si="595"/>
        <v/>
      </c>
      <c r="AJ708" t="str">
        <f t="shared" si="596"/>
        <v/>
      </c>
      <c r="AK708" t="str">
        <f t="shared" si="597"/>
        <v/>
      </c>
      <c r="AL708" t="str">
        <f t="shared" si="598"/>
        <v/>
      </c>
      <c r="AM708" t="str">
        <f t="shared" si="599"/>
        <v/>
      </c>
      <c r="AN708" t="str">
        <f t="shared" si="600"/>
        <v/>
      </c>
      <c r="AO708" t="str">
        <f t="shared" si="601"/>
        <v/>
      </c>
      <c r="AP708" t="str">
        <f t="shared" si="602"/>
        <v/>
      </c>
      <c r="AQ708" t="str">
        <f t="shared" si="603"/>
        <v/>
      </c>
      <c r="AR708" t="str">
        <f t="shared" si="604"/>
        <v/>
      </c>
      <c r="AS708" t="str">
        <f t="shared" si="605"/>
        <v/>
      </c>
      <c r="AT708" t="str">
        <f t="shared" si="606"/>
        <v/>
      </c>
      <c r="AU708" t="str">
        <f t="shared" si="607"/>
        <v/>
      </c>
      <c r="AV708" t="str">
        <f t="shared" si="608"/>
        <v/>
      </c>
      <c r="AW708" t="str">
        <f t="shared" si="609"/>
        <v/>
      </c>
      <c r="AX708" t="str">
        <f t="shared" si="610"/>
        <v>Gazdasági matematika II. (, web)</v>
      </c>
      <c r="AY708" s="2">
        <v>328</v>
      </c>
      <c r="AZ708" s="2">
        <v>3</v>
      </c>
      <c r="BA708" s="18">
        <f>VLOOKUP(AY708,segéd!$F$9:$G$38,2,FALSE)</f>
        <v>46109</v>
      </c>
      <c r="BB708" s="2" t="str">
        <f>VLOOKUP(AZ708,segéd!$F$1:$G$7,2,FALSE)</f>
        <v>11.30-13.00</v>
      </c>
      <c r="BC708" t="s">
        <v>33</v>
      </c>
      <c r="BD708" t="s">
        <v>8</v>
      </c>
      <c r="BE708" t="s">
        <v>165</v>
      </c>
      <c r="BF708" s="19">
        <v>201</v>
      </c>
      <c r="BH708" s="2" t="s">
        <v>66</v>
      </c>
      <c r="BI708" s="30" t="s">
        <v>1935</v>
      </c>
      <c r="BJ708" s="2">
        <f t="shared" si="611"/>
        <v>66</v>
      </c>
      <c r="BK708" s="2">
        <f>IF(BF708="","",VLOOKUP(BC708,segéd!O:P,2,FALSE))</f>
        <v>66</v>
      </c>
      <c r="BL708" s="2" t="str">
        <f>IF(BG708="","",VLOOKUP(BC708,segéd!T:U,2,FALSE))</f>
        <v/>
      </c>
      <c r="BM708" s="2">
        <v>62</v>
      </c>
      <c r="BN708" s="2">
        <v>14</v>
      </c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Y708" s="2"/>
    </row>
    <row r="709" spans="1:106" x14ac:dyDescent="0.3">
      <c r="A709" t="str">
        <f t="shared" si="561"/>
        <v>3283</v>
      </c>
      <c r="B709" t="str">
        <f t="shared" si="562"/>
        <v xml:space="preserve">Hulladékgazdálkodási tech. (web) </v>
      </c>
      <c r="C709" t="str">
        <f t="shared" si="563"/>
        <v>2143283</v>
      </c>
      <c r="D709" t="str">
        <f t="shared" si="564"/>
        <v>Hulladékgazdálkodási tech. (web) 6</v>
      </c>
      <c r="E709" t="str">
        <f t="shared" si="565"/>
        <v>Nagy Judit3283</v>
      </c>
      <c r="F709" s="24" t="str">
        <f t="shared" si="566"/>
        <v>Hulladékgazdálkodási tech. (Tb. 214, web)</v>
      </c>
      <c r="G709" t="str">
        <f t="shared" si="567"/>
        <v/>
      </c>
      <c r="H709" t="str">
        <f t="shared" si="568"/>
        <v/>
      </c>
      <c r="I709" t="str">
        <f t="shared" si="569"/>
        <v/>
      </c>
      <c r="J709" t="str">
        <f t="shared" si="570"/>
        <v/>
      </c>
      <c r="K709" t="str">
        <f t="shared" si="571"/>
        <v/>
      </c>
      <c r="L709" t="str">
        <f t="shared" si="572"/>
        <v/>
      </c>
      <c r="M709" t="str">
        <f t="shared" si="573"/>
        <v/>
      </c>
      <c r="N709" t="str">
        <f t="shared" si="574"/>
        <v/>
      </c>
      <c r="O709" t="str">
        <f t="shared" si="575"/>
        <v/>
      </c>
      <c r="P709" t="str">
        <f t="shared" si="576"/>
        <v/>
      </c>
      <c r="Q709" t="str">
        <f t="shared" si="577"/>
        <v/>
      </c>
      <c r="R709" t="str">
        <f t="shared" si="578"/>
        <v/>
      </c>
      <c r="S709" t="str">
        <f t="shared" si="579"/>
        <v/>
      </c>
      <c r="T709" t="str">
        <f t="shared" si="580"/>
        <v/>
      </c>
      <c r="U709" t="str">
        <f t="shared" si="581"/>
        <v/>
      </c>
      <c r="V709" t="str">
        <f t="shared" si="582"/>
        <v/>
      </c>
      <c r="W709" t="str">
        <f t="shared" si="583"/>
        <v/>
      </c>
      <c r="X709" t="str">
        <f t="shared" si="584"/>
        <v/>
      </c>
      <c r="Y709" t="str">
        <f t="shared" si="585"/>
        <v>Hulladékgazdálkodási tech. (, web)</v>
      </c>
      <c r="Z709" t="str">
        <f t="shared" si="586"/>
        <v/>
      </c>
      <c r="AA709" t="str">
        <f t="shared" si="587"/>
        <v/>
      </c>
      <c r="AB709" t="str">
        <f t="shared" si="588"/>
        <v/>
      </c>
      <c r="AC709" t="str">
        <f t="shared" si="589"/>
        <v/>
      </c>
      <c r="AD709" t="str">
        <f t="shared" si="590"/>
        <v>3283</v>
      </c>
      <c r="AE709" t="str">
        <f t="shared" si="591"/>
        <v/>
      </c>
      <c r="AF709" t="str">
        <f t="shared" si="592"/>
        <v/>
      </c>
      <c r="AG709" t="str">
        <f t="shared" si="593"/>
        <v/>
      </c>
      <c r="AH709" t="str">
        <f t="shared" si="594"/>
        <v/>
      </c>
      <c r="AI709" t="str">
        <f t="shared" si="595"/>
        <v/>
      </c>
      <c r="AJ709" t="str">
        <f t="shared" si="596"/>
        <v/>
      </c>
      <c r="AK709" t="str">
        <f t="shared" si="597"/>
        <v/>
      </c>
      <c r="AL709" t="str">
        <f t="shared" si="598"/>
        <v/>
      </c>
      <c r="AM709" t="str">
        <f t="shared" si="599"/>
        <v/>
      </c>
      <c r="AN709" t="str">
        <f t="shared" si="600"/>
        <v/>
      </c>
      <c r="AO709" t="str">
        <f t="shared" si="601"/>
        <v/>
      </c>
      <c r="AP709" t="str">
        <f t="shared" si="602"/>
        <v/>
      </c>
      <c r="AQ709" t="str">
        <f t="shared" si="603"/>
        <v/>
      </c>
      <c r="AR709" t="str">
        <f t="shared" si="604"/>
        <v/>
      </c>
      <c r="AS709" t="str">
        <f t="shared" si="605"/>
        <v/>
      </c>
      <c r="AT709" t="str">
        <f t="shared" si="606"/>
        <v/>
      </c>
      <c r="AU709" t="str">
        <f t="shared" si="607"/>
        <v/>
      </c>
      <c r="AV709" t="str">
        <f t="shared" si="608"/>
        <v/>
      </c>
      <c r="AW709" t="str">
        <f t="shared" si="609"/>
        <v/>
      </c>
      <c r="AX709" t="str">
        <f t="shared" si="610"/>
        <v>Hulladékgazdálkodási tech. (214, web)</v>
      </c>
      <c r="AY709" s="2">
        <v>328</v>
      </c>
      <c r="AZ709" s="2">
        <v>3</v>
      </c>
      <c r="BA709" s="18">
        <f>VLOOKUP(AY709,segéd!$F$9:$G$38,2,FALSE)</f>
        <v>46109</v>
      </c>
      <c r="BB709" s="2" t="str">
        <f>VLOOKUP(AZ709,segéd!$F$1:$G$7,2,FALSE)</f>
        <v>11.30-13.00</v>
      </c>
      <c r="BC709" t="s">
        <v>133</v>
      </c>
      <c r="BD709" t="s">
        <v>421</v>
      </c>
      <c r="BE709" t="s">
        <v>177</v>
      </c>
      <c r="BG709" s="2">
        <v>214</v>
      </c>
      <c r="BH709" s="2" t="s">
        <v>66</v>
      </c>
      <c r="BI709" s="30" t="s">
        <v>2011</v>
      </c>
      <c r="BJ709" s="2">
        <f t="shared" si="611"/>
        <v>6</v>
      </c>
      <c r="BK709" s="2" t="str">
        <f>IF(BF709="","",VLOOKUP(BC709,segéd!O:P,2,FALSE))</f>
        <v/>
      </c>
      <c r="BL709" s="2">
        <f>IF(BG709="","",VLOOKUP(BC709,segéd!T:U,2,FALSE))</f>
        <v>6</v>
      </c>
      <c r="CH709" s="2"/>
      <c r="CI709" s="2">
        <v>6</v>
      </c>
      <c r="CP709" s="2"/>
    </row>
    <row r="710" spans="1:106" x14ac:dyDescent="0.3">
      <c r="A710" t="str">
        <f t="shared" si="561"/>
        <v>2053283</v>
      </c>
      <c r="B710" t="str">
        <f t="shared" si="562"/>
        <v>Interkulturális men. és tárgyalást. (Bp.-ről web) 22</v>
      </c>
      <c r="C710" t="str">
        <f t="shared" si="563"/>
        <v>2163283</v>
      </c>
      <c r="D710" t="str">
        <f t="shared" si="564"/>
        <v>Interkulturális men. és tárgyalást. (Bp.-ről web) 13</v>
      </c>
      <c r="E710" t="str">
        <f t="shared" si="565"/>
        <v>Deés Szilvia3283</v>
      </c>
      <c r="F710" s="24" t="str">
        <f t="shared" si="566"/>
        <v>Interkulturális men. és tárgyalást. (Bp. 205, Bp.-ről web)</v>
      </c>
      <c r="G710" t="str">
        <f t="shared" si="567"/>
        <v/>
      </c>
      <c r="H710" t="str">
        <f t="shared" si="568"/>
        <v/>
      </c>
      <c r="I710" t="str">
        <f t="shared" si="569"/>
        <v/>
      </c>
      <c r="J710" t="str">
        <f t="shared" si="570"/>
        <v/>
      </c>
      <c r="K710" t="str">
        <f t="shared" si="571"/>
        <v/>
      </c>
      <c r="L710" t="str">
        <f t="shared" si="572"/>
        <v/>
      </c>
      <c r="M710" t="str">
        <f t="shared" si="573"/>
        <v/>
      </c>
      <c r="N710" t="str">
        <f t="shared" si="574"/>
        <v/>
      </c>
      <c r="O710" t="str">
        <f t="shared" si="575"/>
        <v/>
      </c>
      <c r="P710" t="str">
        <f t="shared" si="576"/>
        <v/>
      </c>
      <c r="Q710" t="str">
        <f t="shared" si="577"/>
        <v/>
      </c>
      <c r="R710" t="str">
        <f t="shared" si="578"/>
        <v/>
      </c>
      <c r="S710" t="str">
        <f t="shared" si="579"/>
        <v/>
      </c>
      <c r="T710" t="str">
        <f t="shared" si="580"/>
        <v>3283</v>
      </c>
      <c r="U710" t="str">
        <f t="shared" si="581"/>
        <v>3283</v>
      </c>
      <c r="V710" t="str">
        <f t="shared" si="582"/>
        <v>3283</v>
      </c>
      <c r="W710" t="str">
        <f t="shared" si="583"/>
        <v>3283</v>
      </c>
      <c r="X710" t="str">
        <f t="shared" si="584"/>
        <v>3283</v>
      </c>
      <c r="Y710" t="str">
        <f t="shared" si="585"/>
        <v>Interkulturális men. és tárgyalást. (205, Bp.-ről web)</v>
      </c>
      <c r="Z710" t="str">
        <f t="shared" si="586"/>
        <v/>
      </c>
      <c r="AA710" t="str">
        <f t="shared" si="587"/>
        <v/>
      </c>
      <c r="AB710" t="str">
        <f t="shared" si="588"/>
        <v/>
      </c>
      <c r="AC710" t="str">
        <f t="shared" si="589"/>
        <v/>
      </c>
      <c r="AD710" t="str">
        <f t="shared" si="590"/>
        <v/>
      </c>
      <c r="AE710" t="str">
        <f t="shared" si="591"/>
        <v/>
      </c>
      <c r="AF710" t="str">
        <f t="shared" si="592"/>
        <v/>
      </c>
      <c r="AG710" t="str">
        <f t="shared" si="593"/>
        <v/>
      </c>
      <c r="AH710" t="str">
        <f t="shared" si="594"/>
        <v/>
      </c>
      <c r="AI710" t="str">
        <f t="shared" si="595"/>
        <v/>
      </c>
      <c r="AJ710" t="str">
        <f t="shared" si="596"/>
        <v/>
      </c>
      <c r="AK710" t="str">
        <f t="shared" si="597"/>
        <v/>
      </c>
      <c r="AL710" t="str">
        <f t="shared" si="598"/>
        <v/>
      </c>
      <c r="AM710" t="str">
        <f t="shared" si="599"/>
        <v>3283</v>
      </c>
      <c r="AN710" t="str">
        <f t="shared" si="600"/>
        <v>3283</v>
      </c>
      <c r="AO710" t="str">
        <f t="shared" si="601"/>
        <v>3283</v>
      </c>
      <c r="AP710" t="str">
        <f t="shared" si="602"/>
        <v>3283</v>
      </c>
      <c r="AQ710" t="str">
        <f t="shared" si="603"/>
        <v>3283</v>
      </c>
      <c r="AR710" t="str">
        <f t="shared" si="604"/>
        <v/>
      </c>
      <c r="AS710" t="str">
        <f t="shared" si="605"/>
        <v/>
      </c>
      <c r="AT710" t="str">
        <f t="shared" si="606"/>
        <v/>
      </c>
      <c r="AU710" t="str">
        <f t="shared" si="607"/>
        <v/>
      </c>
      <c r="AV710" t="str">
        <f t="shared" si="608"/>
        <v/>
      </c>
      <c r="AW710" t="str">
        <f t="shared" si="609"/>
        <v/>
      </c>
      <c r="AX710" t="str">
        <f t="shared" si="610"/>
        <v>Interkulturális men. és tárgyalást. (216, Bp.-ről web)</v>
      </c>
      <c r="AY710" s="2">
        <v>328</v>
      </c>
      <c r="AZ710" s="2">
        <v>3</v>
      </c>
      <c r="BA710" s="18">
        <f>VLOOKUP(AY710,segéd!$F$9:$G$38,2,FALSE)</f>
        <v>46109</v>
      </c>
      <c r="BB710" s="2" t="str">
        <f>VLOOKUP(AZ710,segéd!$F$1:$G$7,2,FALSE)</f>
        <v>11.30-13.00</v>
      </c>
      <c r="BC710" t="s">
        <v>197</v>
      </c>
      <c r="BD710" t="s">
        <v>106</v>
      </c>
      <c r="BE710" t="s">
        <v>167</v>
      </c>
      <c r="BF710" s="19">
        <v>205</v>
      </c>
      <c r="BG710" s="2">
        <v>216</v>
      </c>
      <c r="BH710" s="2" t="s">
        <v>75</v>
      </c>
      <c r="BI710" s="30" t="s">
        <v>2026</v>
      </c>
      <c r="BJ710" s="2">
        <f t="shared" si="611"/>
        <v>35</v>
      </c>
      <c r="BK710" s="2">
        <f>IF(BF710="","",VLOOKUP(BC710,segéd!O:P,2,FALSE))</f>
        <v>22</v>
      </c>
      <c r="BL710" s="2">
        <f>IF(BG710="","",VLOOKUP(BC710,segéd!T:U,2,FALSE))</f>
        <v>13</v>
      </c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>
        <v>4</v>
      </c>
      <c r="CA710" s="2">
        <v>2</v>
      </c>
      <c r="CB710" s="2">
        <v>2</v>
      </c>
      <c r="CC710" s="2">
        <v>3</v>
      </c>
      <c r="CD710" s="2">
        <v>1</v>
      </c>
      <c r="CH710" s="2"/>
      <c r="CI710" s="2"/>
      <c r="CJ710" s="2"/>
      <c r="CK710" s="2"/>
      <c r="CL710" s="2"/>
      <c r="CM710" s="2"/>
      <c r="CN710" s="2"/>
      <c r="CO710" s="2"/>
      <c r="CP710" s="2"/>
      <c r="CR710" s="2">
        <v>7</v>
      </c>
      <c r="CS710" s="2">
        <v>6</v>
      </c>
      <c r="CT710" s="2">
        <v>2</v>
      </c>
      <c r="CU710" s="2">
        <v>2</v>
      </c>
      <c r="CV710" s="2">
        <v>2</v>
      </c>
      <c r="CY710" s="2"/>
    </row>
    <row r="711" spans="1:106" x14ac:dyDescent="0.3">
      <c r="A711" t="str">
        <f t="shared" si="561"/>
        <v>3283</v>
      </c>
      <c r="B711" t="str">
        <f t="shared" si="562"/>
        <v xml:space="preserve">Irányítástechnika (dupla terem) (gépterem, web) </v>
      </c>
      <c r="C711" t="str">
        <f t="shared" si="563"/>
        <v>6033283</v>
      </c>
      <c r="D711" t="str">
        <f t="shared" si="564"/>
        <v>Irányítástechnika (dupla terem) (gépterem, web) 0</v>
      </c>
      <c r="E711" t="str">
        <f t="shared" si="565"/>
        <v>Szilágyi Zoltán3283</v>
      </c>
      <c r="F711" s="24" t="str">
        <f t="shared" si="566"/>
        <v>Irányítástechnika (dupla terem) (Tb. 603, gépterem, web)</v>
      </c>
      <c r="G711" t="str">
        <f t="shared" si="567"/>
        <v/>
      </c>
      <c r="H711" t="str">
        <f t="shared" si="568"/>
        <v/>
      </c>
      <c r="I711" t="str">
        <f t="shared" si="569"/>
        <v/>
      </c>
      <c r="J711" t="str">
        <f t="shared" si="570"/>
        <v/>
      </c>
      <c r="K711" t="str">
        <f t="shared" si="571"/>
        <v/>
      </c>
      <c r="L711" t="str">
        <f t="shared" si="572"/>
        <v/>
      </c>
      <c r="M711" t="str">
        <f t="shared" si="573"/>
        <v/>
      </c>
      <c r="N711" t="str">
        <f t="shared" si="574"/>
        <v/>
      </c>
      <c r="O711" t="str">
        <f t="shared" si="575"/>
        <v/>
      </c>
      <c r="P711" t="str">
        <f t="shared" si="576"/>
        <v/>
      </c>
      <c r="Q711" t="str">
        <f t="shared" si="577"/>
        <v/>
      </c>
      <c r="R711" t="str">
        <f t="shared" si="578"/>
        <v/>
      </c>
      <c r="S711" t="str">
        <f t="shared" si="579"/>
        <v/>
      </c>
      <c r="T711" t="str">
        <f t="shared" si="580"/>
        <v/>
      </c>
      <c r="U711" t="str">
        <f t="shared" si="581"/>
        <v/>
      </c>
      <c r="V711" t="str">
        <f t="shared" si="582"/>
        <v/>
      </c>
      <c r="W711" t="str">
        <f t="shared" si="583"/>
        <v/>
      </c>
      <c r="X711" t="str">
        <f t="shared" si="584"/>
        <v/>
      </c>
      <c r="Y711" t="str">
        <f t="shared" si="585"/>
        <v>Irányítástechnika (dupla terem) (, gépterem, web)</v>
      </c>
      <c r="Z711" t="str">
        <f t="shared" si="586"/>
        <v/>
      </c>
      <c r="AA711" t="str">
        <f t="shared" si="587"/>
        <v/>
      </c>
      <c r="AB711" t="str">
        <f t="shared" si="588"/>
        <v/>
      </c>
      <c r="AC711" t="str">
        <f t="shared" si="589"/>
        <v/>
      </c>
      <c r="AD711" t="str">
        <f t="shared" si="590"/>
        <v/>
      </c>
      <c r="AE711" t="str">
        <f t="shared" si="591"/>
        <v/>
      </c>
      <c r="AF711" t="str">
        <f t="shared" si="592"/>
        <v/>
      </c>
      <c r="AG711" t="str">
        <f t="shared" si="593"/>
        <v/>
      </c>
      <c r="AH711" t="str">
        <f t="shared" si="594"/>
        <v/>
      </c>
      <c r="AI711" t="str">
        <f t="shared" si="595"/>
        <v/>
      </c>
      <c r="AJ711" t="str">
        <f t="shared" si="596"/>
        <v/>
      </c>
      <c r="AK711" t="str">
        <f t="shared" si="597"/>
        <v/>
      </c>
      <c r="AL711" t="str">
        <f t="shared" si="598"/>
        <v/>
      </c>
      <c r="AM711" t="str">
        <f t="shared" si="599"/>
        <v/>
      </c>
      <c r="AN711" t="str">
        <f t="shared" si="600"/>
        <v/>
      </c>
      <c r="AO711" t="str">
        <f t="shared" si="601"/>
        <v/>
      </c>
      <c r="AP711" t="str">
        <f t="shared" si="602"/>
        <v/>
      </c>
      <c r="AQ711" t="str">
        <f t="shared" si="603"/>
        <v/>
      </c>
      <c r="AR711" t="str">
        <f t="shared" si="604"/>
        <v/>
      </c>
      <c r="AS711" t="str">
        <f t="shared" si="605"/>
        <v/>
      </c>
      <c r="AT711" t="str">
        <f t="shared" si="606"/>
        <v/>
      </c>
      <c r="AU711" t="str">
        <f t="shared" si="607"/>
        <v/>
      </c>
      <c r="AV711" t="str">
        <f t="shared" si="608"/>
        <v/>
      </c>
      <c r="AW711" t="str">
        <f t="shared" si="609"/>
        <v/>
      </c>
      <c r="AX711" t="str">
        <f t="shared" si="610"/>
        <v>Irányítástechnika (dupla terem) (603, gépterem, web)</v>
      </c>
      <c r="AY711" s="2">
        <v>328</v>
      </c>
      <c r="AZ711" s="2">
        <v>3</v>
      </c>
      <c r="BA711" s="18">
        <f>VLOOKUP(AY711,segéd!$F$9:$G$38,2,FALSE)</f>
        <v>46109</v>
      </c>
      <c r="BB711" s="2" t="str">
        <f>VLOOKUP(AZ711,segéd!$F$1:$G$7,2,FALSE)</f>
        <v>11.30-13.00</v>
      </c>
      <c r="BC711" t="s">
        <v>469</v>
      </c>
      <c r="BD711" t="s">
        <v>179</v>
      </c>
      <c r="BE711" t="s">
        <v>164</v>
      </c>
      <c r="BG711" s="2">
        <v>603</v>
      </c>
      <c r="BH711" s="2" t="s">
        <v>220</v>
      </c>
      <c r="BI711" s="30" t="s">
        <v>1949</v>
      </c>
      <c r="BJ711" s="2">
        <f t="shared" si="611"/>
        <v>0</v>
      </c>
      <c r="BK711" s="2" t="str">
        <f>IF(BF711="","",VLOOKUP(BC711,segéd!O:P,2,FALSE))</f>
        <v/>
      </c>
      <c r="BL711" s="2">
        <f>IF(BG711="","",VLOOKUP(BC711,segéd!T:U,2,FALSE))</f>
        <v>0</v>
      </c>
      <c r="BM711" s="2"/>
      <c r="BN711" s="2"/>
      <c r="BO711" s="2"/>
      <c r="BP711" s="2"/>
      <c r="BQ711" s="2"/>
      <c r="BR711" s="2"/>
      <c r="BS711" s="2"/>
      <c r="BT711" s="2"/>
      <c r="BU711" s="2"/>
      <c r="BZ711" s="2"/>
      <c r="CA711" s="2"/>
      <c r="CD711" s="2"/>
      <c r="CE711" s="2"/>
      <c r="CF711" s="19"/>
      <c r="CG711" s="2"/>
      <c r="CJ711" s="2"/>
      <c r="CP711" s="2"/>
      <c r="CQ711" s="2"/>
      <c r="CR711" s="2"/>
      <c r="CS711" s="2"/>
      <c r="CU711" s="2"/>
      <c r="CV711" s="2"/>
      <c r="DA711" s="19"/>
    </row>
    <row r="712" spans="1:106" x14ac:dyDescent="0.3">
      <c r="A712" t="str">
        <f t="shared" si="561"/>
        <v>3283</v>
      </c>
      <c r="B712" t="str">
        <f t="shared" si="562"/>
        <v xml:space="preserve">Irányítástechnika, mikrovezérlők (gépterem, web) </v>
      </c>
      <c r="C712" t="str">
        <f t="shared" si="563"/>
        <v>6043283</v>
      </c>
      <c r="D712" t="str">
        <f t="shared" si="564"/>
        <v>Irányítástechnika, mikrovezérlők (gépterem, web) 46</v>
      </c>
      <c r="E712" t="str">
        <f t="shared" si="565"/>
        <v>Szilágyi Zoltán3283</v>
      </c>
      <c r="F712" s="24" t="str">
        <f t="shared" si="566"/>
        <v>Irányítástechnika, mikrovezérlők (Tb. 604, gépterem, web)</v>
      </c>
      <c r="G712" t="str">
        <f t="shared" si="567"/>
        <v/>
      </c>
      <c r="H712" t="str">
        <f t="shared" si="568"/>
        <v/>
      </c>
      <c r="I712" t="str">
        <f t="shared" si="569"/>
        <v/>
      </c>
      <c r="J712" t="str">
        <f t="shared" si="570"/>
        <v/>
      </c>
      <c r="K712" t="str">
        <f t="shared" si="571"/>
        <v/>
      </c>
      <c r="L712" t="str">
        <f t="shared" si="572"/>
        <v/>
      </c>
      <c r="M712" t="str">
        <f t="shared" si="573"/>
        <v/>
      </c>
      <c r="N712" t="str">
        <f t="shared" si="574"/>
        <v/>
      </c>
      <c r="O712" t="str">
        <f t="shared" si="575"/>
        <v/>
      </c>
      <c r="P712" t="str">
        <f t="shared" si="576"/>
        <v/>
      </c>
      <c r="Q712" t="str">
        <f t="shared" si="577"/>
        <v/>
      </c>
      <c r="R712" t="str">
        <f t="shared" si="578"/>
        <v/>
      </c>
      <c r="S712" t="str">
        <f t="shared" si="579"/>
        <v/>
      </c>
      <c r="T712" t="str">
        <f t="shared" si="580"/>
        <v/>
      </c>
      <c r="U712" t="str">
        <f t="shared" si="581"/>
        <v/>
      </c>
      <c r="V712" t="str">
        <f t="shared" si="582"/>
        <v/>
      </c>
      <c r="W712" t="str">
        <f t="shared" si="583"/>
        <v/>
      </c>
      <c r="X712" t="str">
        <f t="shared" si="584"/>
        <v/>
      </c>
      <c r="Y712" t="str">
        <f t="shared" si="585"/>
        <v>Irányítástechnika, mikrovezérlők (, gépterem, web)</v>
      </c>
      <c r="Z712" t="str">
        <f t="shared" si="586"/>
        <v/>
      </c>
      <c r="AA712" t="str">
        <f t="shared" si="587"/>
        <v/>
      </c>
      <c r="AB712" t="str">
        <f t="shared" si="588"/>
        <v/>
      </c>
      <c r="AC712" t="str">
        <f t="shared" si="589"/>
        <v/>
      </c>
      <c r="AD712" t="str">
        <f t="shared" si="590"/>
        <v/>
      </c>
      <c r="AE712" t="str">
        <f t="shared" si="591"/>
        <v/>
      </c>
      <c r="AF712" t="str">
        <f t="shared" si="592"/>
        <v/>
      </c>
      <c r="AG712" t="str">
        <f t="shared" si="593"/>
        <v/>
      </c>
      <c r="AH712" t="str">
        <f t="shared" si="594"/>
        <v/>
      </c>
      <c r="AI712" t="str">
        <f t="shared" si="595"/>
        <v/>
      </c>
      <c r="AJ712" t="str">
        <f t="shared" si="596"/>
        <v/>
      </c>
      <c r="AK712" t="str">
        <f t="shared" si="597"/>
        <v/>
      </c>
      <c r="AL712" t="str">
        <f t="shared" si="598"/>
        <v>3283</v>
      </c>
      <c r="AM712" t="str">
        <f t="shared" si="599"/>
        <v/>
      </c>
      <c r="AN712" t="str">
        <f t="shared" si="600"/>
        <v/>
      </c>
      <c r="AO712" t="str">
        <f t="shared" si="601"/>
        <v/>
      </c>
      <c r="AP712" t="str">
        <f t="shared" si="602"/>
        <v/>
      </c>
      <c r="AQ712" t="str">
        <f t="shared" si="603"/>
        <v/>
      </c>
      <c r="AR712" t="str">
        <f t="shared" si="604"/>
        <v/>
      </c>
      <c r="AS712" t="str">
        <f t="shared" si="605"/>
        <v/>
      </c>
      <c r="AT712" t="str">
        <f t="shared" si="606"/>
        <v/>
      </c>
      <c r="AU712" t="str">
        <f t="shared" si="607"/>
        <v/>
      </c>
      <c r="AV712" t="str">
        <f t="shared" si="608"/>
        <v/>
      </c>
      <c r="AW712" t="str">
        <f t="shared" si="609"/>
        <v/>
      </c>
      <c r="AX712" t="str">
        <f t="shared" si="610"/>
        <v>Irányítástechnika, mikrovezérlők (604, gépterem, web)</v>
      </c>
      <c r="AY712" s="2">
        <v>328</v>
      </c>
      <c r="AZ712" s="2">
        <v>3</v>
      </c>
      <c r="BA712" s="18">
        <f>VLOOKUP(AY712,segéd!$F$9:$G$38,2,FALSE)</f>
        <v>46109</v>
      </c>
      <c r="BB712" s="2" t="str">
        <f>VLOOKUP(AZ712,segéd!$F$1:$G$7,2,FALSE)</f>
        <v>11.30-13.00</v>
      </c>
      <c r="BC712" t="s">
        <v>127</v>
      </c>
      <c r="BD712" t="s">
        <v>179</v>
      </c>
      <c r="BE712" t="s">
        <v>164</v>
      </c>
      <c r="BG712" s="2">
        <v>604</v>
      </c>
      <c r="BH712" s="2" t="s">
        <v>220</v>
      </c>
      <c r="BI712" s="30" t="s">
        <v>1949</v>
      </c>
      <c r="BJ712" s="2">
        <f t="shared" si="611"/>
        <v>46</v>
      </c>
      <c r="BK712" s="2" t="str">
        <f>IF(BF712="","",VLOOKUP(BC712,segéd!O:P,2,FALSE))</f>
        <v/>
      </c>
      <c r="BL712" s="2">
        <f>IF(BG712="","",VLOOKUP(BC712,segéd!T:U,2,FALSE))</f>
        <v>46</v>
      </c>
      <c r="BM712" s="2"/>
      <c r="BN712" s="2"/>
      <c r="BO712" s="2"/>
      <c r="BP712" s="2"/>
      <c r="BQ712" s="2"/>
      <c r="BR712" s="2"/>
      <c r="BS712" s="2"/>
      <c r="BT712" s="2"/>
      <c r="BU712" s="2"/>
      <c r="BZ712" s="2"/>
      <c r="CA712" s="2"/>
      <c r="CD712" s="2"/>
      <c r="CE712" s="2"/>
      <c r="CF712" s="19"/>
      <c r="CG712" s="2"/>
      <c r="CJ712" s="2"/>
      <c r="CP712" s="2"/>
      <c r="CQ712" s="2">
        <v>59</v>
      </c>
      <c r="CR712" s="2"/>
      <c r="CS712" s="2"/>
      <c r="CU712" s="2"/>
      <c r="CV712" s="2"/>
      <c r="DA712" s="19"/>
    </row>
    <row r="713" spans="1:106" x14ac:dyDescent="0.3">
      <c r="A713" t="str">
        <f t="shared" si="561"/>
        <v>3283</v>
      </c>
      <c r="B713" t="str">
        <f t="shared" si="562"/>
        <v xml:space="preserve">Karbantartás elmélet (web) </v>
      </c>
      <c r="C713" t="str">
        <f t="shared" si="563"/>
        <v>4043283</v>
      </c>
      <c r="D713" t="str">
        <f t="shared" si="564"/>
        <v>Karbantartás elmélet (web) 7</v>
      </c>
      <c r="E713" t="str">
        <f t="shared" si="565"/>
        <v>Lukács András3283</v>
      </c>
      <c r="F713" s="24" t="str">
        <f t="shared" si="566"/>
        <v>Karbantartás elmélet (Tb. 404, web)</v>
      </c>
      <c r="G713" t="str">
        <f t="shared" si="567"/>
        <v/>
      </c>
      <c r="H713" t="str">
        <f t="shared" si="568"/>
        <v/>
      </c>
      <c r="I713" t="str">
        <f t="shared" si="569"/>
        <v/>
      </c>
      <c r="J713" t="str">
        <f t="shared" si="570"/>
        <v/>
      </c>
      <c r="K713" t="str">
        <f t="shared" si="571"/>
        <v/>
      </c>
      <c r="L713" t="str">
        <f t="shared" si="572"/>
        <v/>
      </c>
      <c r="M713" t="str">
        <f t="shared" si="573"/>
        <v/>
      </c>
      <c r="N713" t="str">
        <f t="shared" si="574"/>
        <v/>
      </c>
      <c r="O713" t="str">
        <f t="shared" si="575"/>
        <v/>
      </c>
      <c r="P713" t="str">
        <f t="shared" si="576"/>
        <v/>
      </c>
      <c r="Q713" t="str">
        <f t="shared" si="577"/>
        <v/>
      </c>
      <c r="R713" t="str">
        <f t="shared" si="578"/>
        <v/>
      </c>
      <c r="S713" t="str">
        <f t="shared" si="579"/>
        <v/>
      </c>
      <c r="T713" t="str">
        <f t="shared" si="580"/>
        <v/>
      </c>
      <c r="U713" t="str">
        <f t="shared" si="581"/>
        <v/>
      </c>
      <c r="V713" t="str">
        <f t="shared" si="582"/>
        <v/>
      </c>
      <c r="W713" t="str">
        <f t="shared" si="583"/>
        <v/>
      </c>
      <c r="X713" t="str">
        <f t="shared" si="584"/>
        <v/>
      </c>
      <c r="Y713" t="str">
        <f t="shared" si="585"/>
        <v>Karbantartás elmélet (, web)</v>
      </c>
      <c r="Z713" t="str">
        <f t="shared" si="586"/>
        <v/>
      </c>
      <c r="AA713" t="str">
        <f t="shared" si="587"/>
        <v/>
      </c>
      <c r="AB713" t="str">
        <f t="shared" si="588"/>
        <v/>
      </c>
      <c r="AC713" t="str">
        <f t="shared" si="589"/>
        <v/>
      </c>
      <c r="AD713" t="str">
        <f t="shared" si="590"/>
        <v/>
      </c>
      <c r="AE713" t="str">
        <f t="shared" si="591"/>
        <v/>
      </c>
      <c r="AF713" t="str">
        <f t="shared" si="592"/>
        <v/>
      </c>
      <c r="AG713" t="str">
        <f t="shared" si="593"/>
        <v/>
      </c>
      <c r="AH713" t="str">
        <f t="shared" si="594"/>
        <v/>
      </c>
      <c r="AI713" t="str">
        <f t="shared" si="595"/>
        <v/>
      </c>
      <c r="AJ713" t="str">
        <f t="shared" si="596"/>
        <v/>
      </c>
      <c r="AK713" t="str">
        <f t="shared" si="597"/>
        <v/>
      </c>
      <c r="AL713" t="str">
        <f t="shared" si="598"/>
        <v/>
      </c>
      <c r="AM713" t="str">
        <f t="shared" si="599"/>
        <v/>
      </c>
      <c r="AN713" t="str">
        <f t="shared" si="600"/>
        <v/>
      </c>
      <c r="AO713" t="str">
        <f t="shared" si="601"/>
        <v/>
      </c>
      <c r="AP713" t="str">
        <f t="shared" si="602"/>
        <v/>
      </c>
      <c r="AQ713" t="str">
        <f t="shared" si="603"/>
        <v/>
      </c>
      <c r="AR713" t="str">
        <f t="shared" si="604"/>
        <v/>
      </c>
      <c r="AS713" t="str">
        <f t="shared" si="605"/>
        <v/>
      </c>
      <c r="AT713" t="str">
        <f t="shared" si="606"/>
        <v/>
      </c>
      <c r="AU713" t="str">
        <f t="shared" si="607"/>
        <v>3283</v>
      </c>
      <c r="AV713" t="str">
        <f t="shared" si="608"/>
        <v/>
      </c>
      <c r="AW713" t="str">
        <f t="shared" si="609"/>
        <v/>
      </c>
      <c r="AX713" t="str">
        <f t="shared" si="610"/>
        <v>Karbantartás elmélet (404, web)</v>
      </c>
      <c r="AY713" s="2">
        <v>328</v>
      </c>
      <c r="AZ713" s="2">
        <v>3</v>
      </c>
      <c r="BA713" s="18">
        <f>VLOOKUP(AY713,segéd!$F$9:$G$38,2,FALSE)</f>
        <v>46109</v>
      </c>
      <c r="BB713" s="2" t="str">
        <f>VLOOKUP(AZ713,segéd!$F$1:$G$7,2,FALSE)</f>
        <v>11.30-13.00</v>
      </c>
      <c r="BC713" t="s">
        <v>406</v>
      </c>
      <c r="BD713" t="s">
        <v>502</v>
      </c>
      <c r="BE713" t="s">
        <v>164</v>
      </c>
      <c r="BG713" s="2">
        <v>404</v>
      </c>
      <c r="BH713" s="2" t="s">
        <v>66</v>
      </c>
      <c r="BI713" s="30" t="s">
        <v>1936</v>
      </c>
      <c r="BJ713" s="2">
        <f t="shared" si="611"/>
        <v>7</v>
      </c>
      <c r="BK713" s="2" t="str">
        <f>IF(BF713="","",VLOOKUP(BC713,segéd!O:P,2,FALSE))</f>
        <v/>
      </c>
      <c r="BL713" s="2">
        <f>IF(BG713="","",VLOOKUP(BC713,segéd!T:U,2,FALSE))</f>
        <v>7</v>
      </c>
      <c r="BM713" s="2"/>
      <c r="BN713" s="2"/>
      <c r="BO713" s="2"/>
      <c r="BP713" s="2"/>
      <c r="BQ713" s="2"/>
      <c r="BR713" s="2"/>
      <c r="BS713" s="2"/>
      <c r="BT713" s="2"/>
      <c r="BU713" s="2"/>
      <c r="CA713" s="2"/>
      <c r="CD713" s="2"/>
      <c r="CE713" s="2"/>
      <c r="CF713" s="19"/>
      <c r="CG713" s="2"/>
      <c r="CP713" s="2"/>
      <c r="CQ713" s="2"/>
      <c r="CR713" s="2"/>
      <c r="CS713" s="2"/>
      <c r="CU713" s="2"/>
      <c r="CV713" s="2"/>
      <c r="CZ713" s="2">
        <v>9</v>
      </c>
      <c r="DA713" s="19"/>
    </row>
    <row r="714" spans="1:106" x14ac:dyDescent="0.3">
      <c r="A714" t="str">
        <f t="shared" si="561"/>
        <v>2023283</v>
      </c>
      <c r="B714" t="str">
        <f t="shared" si="562"/>
        <v>Kiterjesztett ellátási láncok (otthonról web) 10</v>
      </c>
      <c r="C714" t="str">
        <f t="shared" si="563"/>
        <v>3283</v>
      </c>
      <c r="D714" t="str">
        <f t="shared" si="564"/>
        <v xml:space="preserve">Kiterjesztett ellátási láncok (otthonról web) </v>
      </c>
      <c r="E714" t="str">
        <f t="shared" si="565"/>
        <v>Lakatos Péter3283</v>
      </c>
      <c r="F714" s="24" t="str">
        <f t="shared" si="566"/>
        <v>Kiterjesztett ellátási láncok (Bp. 202, otthonról web)</v>
      </c>
      <c r="G714" t="str">
        <f t="shared" si="567"/>
        <v/>
      </c>
      <c r="H714" t="str">
        <f t="shared" si="568"/>
        <v/>
      </c>
      <c r="I714" t="str">
        <f t="shared" si="569"/>
        <v/>
      </c>
      <c r="J714" t="str">
        <f t="shared" si="570"/>
        <v/>
      </c>
      <c r="K714" t="str">
        <f t="shared" si="571"/>
        <v/>
      </c>
      <c r="L714" t="str">
        <f t="shared" si="572"/>
        <v>3283</v>
      </c>
      <c r="M714" t="str">
        <f t="shared" si="573"/>
        <v/>
      </c>
      <c r="N714" t="str">
        <f t="shared" si="574"/>
        <v/>
      </c>
      <c r="O714" t="str">
        <f t="shared" si="575"/>
        <v/>
      </c>
      <c r="P714" t="str">
        <f t="shared" si="576"/>
        <v/>
      </c>
      <c r="Q714" t="str">
        <f t="shared" si="577"/>
        <v/>
      </c>
      <c r="R714" t="str">
        <f t="shared" si="578"/>
        <v/>
      </c>
      <c r="S714" t="str">
        <f t="shared" si="579"/>
        <v/>
      </c>
      <c r="T714" t="str">
        <f t="shared" si="580"/>
        <v/>
      </c>
      <c r="U714" t="str">
        <f t="shared" si="581"/>
        <v/>
      </c>
      <c r="V714" t="str">
        <f t="shared" si="582"/>
        <v/>
      </c>
      <c r="W714" t="str">
        <f t="shared" si="583"/>
        <v/>
      </c>
      <c r="X714" t="str">
        <f t="shared" si="584"/>
        <v/>
      </c>
      <c r="Y714" t="str">
        <f t="shared" si="585"/>
        <v>Kiterjesztett ellátási láncok (202, otthonról web)</v>
      </c>
      <c r="Z714" t="str">
        <f t="shared" si="586"/>
        <v/>
      </c>
      <c r="AA714" t="str">
        <f t="shared" si="587"/>
        <v/>
      </c>
      <c r="AB714" t="str">
        <f t="shared" si="588"/>
        <v/>
      </c>
      <c r="AC714" t="str">
        <f t="shared" si="589"/>
        <v/>
      </c>
      <c r="AD714" t="str">
        <f t="shared" si="590"/>
        <v/>
      </c>
      <c r="AE714" t="str">
        <f t="shared" si="591"/>
        <v/>
      </c>
      <c r="AF714" t="str">
        <f t="shared" si="592"/>
        <v/>
      </c>
      <c r="AG714" t="str">
        <f t="shared" si="593"/>
        <v/>
      </c>
      <c r="AH714" t="str">
        <f t="shared" si="594"/>
        <v/>
      </c>
      <c r="AI714" t="str">
        <f t="shared" si="595"/>
        <v/>
      </c>
      <c r="AJ714" t="str">
        <f t="shared" si="596"/>
        <v/>
      </c>
      <c r="AK714" t="str">
        <f t="shared" si="597"/>
        <v/>
      </c>
      <c r="AL714" t="str">
        <f t="shared" si="598"/>
        <v/>
      </c>
      <c r="AM714" t="str">
        <f t="shared" si="599"/>
        <v/>
      </c>
      <c r="AN714" t="str">
        <f t="shared" si="600"/>
        <v/>
      </c>
      <c r="AO714" t="str">
        <f t="shared" si="601"/>
        <v/>
      </c>
      <c r="AP714" t="str">
        <f t="shared" si="602"/>
        <v/>
      </c>
      <c r="AQ714" t="str">
        <f t="shared" si="603"/>
        <v/>
      </c>
      <c r="AR714" t="str">
        <f t="shared" si="604"/>
        <v/>
      </c>
      <c r="AS714" t="str">
        <f t="shared" si="605"/>
        <v/>
      </c>
      <c r="AT714" t="str">
        <f t="shared" si="606"/>
        <v/>
      </c>
      <c r="AU714" t="str">
        <f t="shared" si="607"/>
        <v/>
      </c>
      <c r="AV714" t="str">
        <f t="shared" si="608"/>
        <v/>
      </c>
      <c r="AW714" t="str">
        <f t="shared" si="609"/>
        <v/>
      </c>
      <c r="AX714" t="str">
        <f t="shared" si="610"/>
        <v>Kiterjesztett ellátási láncok (, otthonról web)</v>
      </c>
      <c r="AY714" s="2">
        <v>328</v>
      </c>
      <c r="AZ714" s="2">
        <v>3</v>
      </c>
      <c r="BA714" s="18">
        <f>VLOOKUP(AY714,segéd!$F$9:$G$38,2,FALSE)</f>
        <v>46109</v>
      </c>
      <c r="BB714" s="2" t="str">
        <f>VLOOKUP(AZ714,segéd!$F$1:$G$7,2,FALSE)</f>
        <v>11.30-13.00</v>
      </c>
      <c r="BC714" s="20" t="s">
        <v>418</v>
      </c>
      <c r="BD714" t="s">
        <v>187</v>
      </c>
      <c r="BE714" s="20" t="s">
        <v>175</v>
      </c>
      <c r="BF714" s="19">
        <v>202</v>
      </c>
      <c r="BH714" s="19" t="s">
        <v>485</v>
      </c>
      <c r="BI714" s="30" t="s">
        <v>2027</v>
      </c>
      <c r="BJ714" s="2">
        <f t="shared" si="611"/>
        <v>10</v>
      </c>
      <c r="BK714" s="2">
        <f>IF(BF714="","",VLOOKUP(BC714,segéd!O:P,2,FALSE))</f>
        <v>10</v>
      </c>
      <c r="BL714" s="2" t="str">
        <f>IF(BG714="","",VLOOKUP(BC714,segéd!T:U,2,FALSE))</f>
        <v/>
      </c>
      <c r="BQ714" s="2"/>
      <c r="BR714" s="2">
        <v>10</v>
      </c>
      <c r="CH714" s="2"/>
      <c r="CP714" s="2"/>
    </row>
    <row r="715" spans="1:106" x14ac:dyDescent="0.3">
      <c r="A715" t="str">
        <f t="shared" si="561"/>
        <v>3283</v>
      </c>
      <c r="B715" t="str">
        <f t="shared" si="562"/>
        <v xml:space="preserve">Közgazdaságtan II. (web) </v>
      </c>
      <c r="C715" t="str">
        <f t="shared" si="563"/>
        <v>5013283</v>
      </c>
      <c r="D715" t="str">
        <f t="shared" si="564"/>
        <v>Közgazdaságtan II. (web) 95</v>
      </c>
      <c r="E715" t="str">
        <f t="shared" si="565"/>
        <v>Barócsi Zoltán3283</v>
      </c>
      <c r="F715" s="24" t="str">
        <f t="shared" si="566"/>
        <v>Közgazdaságtan II. (Tb. 501, web)</v>
      </c>
      <c r="G715" t="str">
        <f t="shared" si="567"/>
        <v/>
      </c>
      <c r="H715" t="str">
        <f t="shared" si="568"/>
        <v/>
      </c>
      <c r="I715" t="str">
        <f t="shared" si="569"/>
        <v/>
      </c>
      <c r="J715" t="str">
        <f t="shared" si="570"/>
        <v/>
      </c>
      <c r="K715" t="str">
        <f t="shared" si="571"/>
        <v/>
      </c>
      <c r="L715" t="str">
        <f t="shared" si="572"/>
        <v/>
      </c>
      <c r="M715" t="str">
        <f t="shared" si="573"/>
        <v/>
      </c>
      <c r="N715" t="str">
        <f t="shared" si="574"/>
        <v/>
      </c>
      <c r="O715" t="str">
        <f t="shared" si="575"/>
        <v/>
      </c>
      <c r="P715" t="str">
        <f t="shared" si="576"/>
        <v/>
      </c>
      <c r="Q715" t="str">
        <f t="shared" si="577"/>
        <v/>
      </c>
      <c r="R715" t="str">
        <f t="shared" si="578"/>
        <v/>
      </c>
      <c r="S715" t="str">
        <f t="shared" si="579"/>
        <v/>
      </c>
      <c r="T715" t="str">
        <f t="shared" si="580"/>
        <v/>
      </c>
      <c r="U715" t="str">
        <f t="shared" si="581"/>
        <v/>
      </c>
      <c r="V715" t="str">
        <f t="shared" si="582"/>
        <v/>
      </c>
      <c r="W715" t="str">
        <f t="shared" si="583"/>
        <v/>
      </c>
      <c r="X715" t="str">
        <f t="shared" si="584"/>
        <v/>
      </c>
      <c r="Y715" t="str">
        <f t="shared" si="585"/>
        <v>Közgazdaságtan II. (, web)</v>
      </c>
      <c r="Z715" t="str">
        <f t="shared" si="586"/>
        <v>3283</v>
      </c>
      <c r="AA715" t="str">
        <f t="shared" si="587"/>
        <v/>
      </c>
      <c r="AB715" t="str">
        <f t="shared" si="588"/>
        <v>3283</v>
      </c>
      <c r="AC715" t="str">
        <f t="shared" si="589"/>
        <v/>
      </c>
      <c r="AD715" t="str">
        <f t="shared" si="590"/>
        <v/>
      </c>
      <c r="AE715" t="str">
        <f t="shared" si="591"/>
        <v/>
      </c>
      <c r="AF715" t="str">
        <f t="shared" si="592"/>
        <v/>
      </c>
      <c r="AG715" t="str">
        <f t="shared" si="593"/>
        <v/>
      </c>
      <c r="AH715" t="str">
        <f t="shared" si="594"/>
        <v/>
      </c>
      <c r="AI715" t="str">
        <f t="shared" si="595"/>
        <v/>
      </c>
      <c r="AJ715" t="str">
        <f t="shared" si="596"/>
        <v/>
      </c>
      <c r="AK715" t="str">
        <f t="shared" si="597"/>
        <v/>
      </c>
      <c r="AL715" t="str">
        <f t="shared" si="598"/>
        <v/>
      </c>
      <c r="AM715" t="str">
        <f t="shared" si="599"/>
        <v/>
      </c>
      <c r="AN715" t="str">
        <f t="shared" si="600"/>
        <v/>
      </c>
      <c r="AO715" t="str">
        <f t="shared" si="601"/>
        <v/>
      </c>
      <c r="AP715" t="str">
        <f t="shared" si="602"/>
        <v/>
      </c>
      <c r="AQ715" t="str">
        <f t="shared" si="603"/>
        <v/>
      </c>
      <c r="AR715" t="str">
        <f t="shared" si="604"/>
        <v/>
      </c>
      <c r="AS715" t="str">
        <f t="shared" si="605"/>
        <v/>
      </c>
      <c r="AT715" t="str">
        <f t="shared" si="606"/>
        <v/>
      </c>
      <c r="AU715" t="str">
        <f t="shared" si="607"/>
        <v/>
      </c>
      <c r="AV715" t="str">
        <f t="shared" si="608"/>
        <v/>
      </c>
      <c r="AW715" t="str">
        <f t="shared" si="609"/>
        <v/>
      </c>
      <c r="AX715" t="str">
        <f t="shared" si="610"/>
        <v>Közgazdaságtan II. (501, web)</v>
      </c>
      <c r="AY715" s="2">
        <v>328</v>
      </c>
      <c r="AZ715" s="2">
        <v>3</v>
      </c>
      <c r="BA715" s="18">
        <f>VLOOKUP(AY715,segéd!$F$9:$G$38,2,FALSE)</f>
        <v>46109</v>
      </c>
      <c r="BB715" s="2" t="str">
        <f>VLOOKUP(AZ715,segéd!$F$1:$G$7,2,FALSE)</f>
        <v>11.30-13.00</v>
      </c>
      <c r="BC715" t="s">
        <v>32</v>
      </c>
      <c r="BD715" s="20" t="s">
        <v>29</v>
      </c>
      <c r="BE715" t="s">
        <v>164</v>
      </c>
      <c r="BG715" s="2">
        <v>501</v>
      </c>
      <c r="BH715" s="2" t="s">
        <v>66</v>
      </c>
      <c r="BI715" s="30" t="s">
        <v>2001</v>
      </c>
      <c r="BJ715" s="2">
        <f t="shared" si="611"/>
        <v>95</v>
      </c>
      <c r="BK715" s="2" t="str">
        <f>IF(BF715="","",VLOOKUP(BC715,segéd!O:P,2,FALSE))</f>
        <v/>
      </c>
      <c r="BL715" s="2">
        <f>IF(BG715="","",VLOOKUP(BC715,segéd!T:U,2,FALSE))</f>
        <v>95</v>
      </c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>
        <v>74</v>
      </c>
      <c r="CG715" s="2">
        <v>59</v>
      </c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Y715" s="2"/>
    </row>
    <row r="716" spans="1:106" x14ac:dyDescent="0.3">
      <c r="A716" t="str">
        <f t="shared" si="561"/>
        <v>3283</v>
      </c>
      <c r="B716" t="str">
        <f t="shared" si="562"/>
        <v xml:space="preserve">Minőségmenedzsment II. (web) </v>
      </c>
      <c r="C716" t="str">
        <f t="shared" si="563"/>
        <v>4033283</v>
      </c>
      <c r="D716" t="str">
        <f t="shared" si="564"/>
        <v>Minőségmenedzsment II. (web) 10</v>
      </c>
      <c r="E716" t="str">
        <f t="shared" si="565"/>
        <v>Szamosi Barna3283</v>
      </c>
      <c r="F716" s="24" t="str">
        <f t="shared" si="566"/>
        <v>Minőségmenedzsment II. (Tb. 403, web)</v>
      </c>
      <c r="G716" t="str">
        <f t="shared" si="567"/>
        <v/>
      </c>
      <c r="H716" t="str">
        <f t="shared" si="568"/>
        <v/>
      </c>
      <c r="I716" t="str">
        <f t="shared" si="569"/>
        <v/>
      </c>
      <c r="J716" t="str">
        <f t="shared" si="570"/>
        <v/>
      </c>
      <c r="K716" t="str">
        <f t="shared" si="571"/>
        <v/>
      </c>
      <c r="L716" t="str">
        <f t="shared" si="572"/>
        <v/>
      </c>
      <c r="M716" t="str">
        <f t="shared" si="573"/>
        <v/>
      </c>
      <c r="N716" t="str">
        <f t="shared" si="574"/>
        <v/>
      </c>
      <c r="O716" t="str">
        <f t="shared" si="575"/>
        <v/>
      </c>
      <c r="P716" t="str">
        <f t="shared" si="576"/>
        <v/>
      </c>
      <c r="Q716" t="str">
        <f t="shared" si="577"/>
        <v/>
      </c>
      <c r="R716" t="str">
        <f t="shared" si="578"/>
        <v/>
      </c>
      <c r="S716" t="str">
        <f t="shared" si="579"/>
        <v/>
      </c>
      <c r="T716" t="str">
        <f t="shared" si="580"/>
        <v/>
      </c>
      <c r="U716" t="str">
        <f t="shared" si="581"/>
        <v/>
      </c>
      <c r="V716" t="str">
        <f t="shared" si="582"/>
        <v/>
      </c>
      <c r="W716" t="str">
        <f t="shared" si="583"/>
        <v/>
      </c>
      <c r="X716" t="str">
        <f t="shared" si="584"/>
        <v/>
      </c>
      <c r="Y716" t="str">
        <f t="shared" si="585"/>
        <v>Minőségmenedzsment II. (, web)</v>
      </c>
      <c r="Z716" t="str">
        <f t="shared" si="586"/>
        <v/>
      </c>
      <c r="AA716" t="str">
        <f t="shared" si="587"/>
        <v/>
      </c>
      <c r="AB716" t="str">
        <f t="shared" si="588"/>
        <v/>
      </c>
      <c r="AC716" t="str">
        <f t="shared" si="589"/>
        <v/>
      </c>
      <c r="AD716" t="str">
        <f t="shared" si="590"/>
        <v/>
      </c>
      <c r="AE716" t="str">
        <f t="shared" si="591"/>
        <v/>
      </c>
      <c r="AF716" t="str">
        <f t="shared" si="592"/>
        <v/>
      </c>
      <c r="AG716" t="str">
        <f t="shared" si="593"/>
        <v/>
      </c>
      <c r="AH716" t="str">
        <f t="shared" si="594"/>
        <v/>
      </c>
      <c r="AI716" t="str">
        <f t="shared" si="595"/>
        <v/>
      </c>
      <c r="AJ716" t="str">
        <f t="shared" si="596"/>
        <v/>
      </c>
      <c r="AK716" t="str">
        <f t="shared" si="597"/>
        <v/>
      </c>
      <c r="AL716" t="str">
        <f t="shared" si="598"/>
        <v/>
      </c>
      <c r="AM716" t="str">
        <f t="shared" si="599"/>
        <v/>
      </c>
      <c r="AN716" t="str">
        <f t="shared" si="600"/>
        <v/>
      </c>
      <c r="AO716" t="str">
        <f t="shared" si="601"/>
        <v/>
      </c>
      <c r="AP716" t="str">
        <f t="shared" si="602"/>
        <v/>
      </c>
      <c r="AQ716" t="str">
        <f t="shared" si="603"/>
        <v/>
      </c>
      <c r="AR716" t="str">
        <f t="shared" si="604"/>
        <v/>
      </c>
      <c r="AS716" t="str">
        <f t="shared" si="605"/>
        <v/>
      </c>
      <c r="AT716" t="str">
        <f t="shared" si="606"/>
        <v>3283</v>
      </c>
      <c r="AU716" t="str">
        <f t="shared" si="607"/>
        <v/>
      </c>
      <c r="AV716" t="str">
        <f t="shared" si="608"/>
        <v/>
      </c>
      <c r="AW716" t="str">
        <f t="shared" si="609"/>
        <v/>
      </c>
      <c r="AX716" t="str">
        <f t="shared" si="610"/>
        <v>Minőségmenedzsment II. (403, web)</v>
      </c>
      <c r="AY716" s="2">
        <v>328</v>
      </c>
      <c r="AZ716" s="2">
        <v>3</v>
      </c>
      <c r="BA716" s="18">
        <f>VLOOKUP(AY716,segéd!$F$9:$G$38,2,FALSE)</f>
        <v>46109</v>
      </c>
      <c r="BB716" s="2" t="str">
        <f>VLOOKUP(AZ716,segéd!$F$1:$G$7,2,FALSE)</f>
        <v>11.30-13.00</v>
      </c>
      <c r="BC716" t="s">
        <v>402</v>
      </c>
      <c r="BD716" s="20" t="s">
        <v>304</v>
      </c>
      <c r="BE716" t="s">
        <v>164</v>
      </c>
      <c r="BG716" s="2">
        <v>403</v>
      </c>
      <c r="BH716" s="2" t="s">
        <v>66</v>
      </c>
      <c r="BI716" s="30" t="s">
        <v>1939</v>
      </c>
      <c r="BJ716" s="2">
        <f t="shared" si="611"/>
        <v>10</v>
      </c>
      <c r="BK716" s="2" t="str">
        <f>IF(BF716="","",VLOOKUP(BC716,segéd!O:P,2,FALSE))</f>
        <v/>
      </c>
      <c r="BL716" s="2">
        <f>IF(BG716="","",VLOOKUP(BC716,segéd!T:U,2,FALSE))</f>
        <v>10</v>
      </c>
      <c r="BM716" s="2"/>
      <c r="BN716" s="2"/>
      <c r="BO716" s="2"/>
      <c r="BP716" s="2"/>
      <c r="BQ716" s="2"/>
      <c r="BR716" s="2"/>
      <c r="BS716" s="2"/>
      <c r="BT716" s="2"/>
      <c r="BU716" s="2"/>
      <c r="CA716" s="2"/>
      <c r="CD716" s="2"/>
      <c r="CE716" s="2"/>
      <c r="CF716" s="19"/>
      <c r="CG716" s="2"/>
      <c r="CH716" s="2"/>
      <c r="CI716" s="2"/>
      <c r="CP716" s="2"/>
      <c r="CQ716" s="2"/>
      <c r="CR716" s="2"/>
      <c r="CS716" s="2"/>
      <c r="CU716" s="2"/>
      <c r="CV716" s="2"/>
      <c r="CY716" s="19">
        <v>13</v>
      </c>
    </row>
    <row r="717" spans="1:106" x14ac:dyDescent="0.3">
      <c r="A717" t="str">
        <f t="shared" si="561"/>
        <v>2143283</v>
      </c>
      <c r="B717" t="str">
        <f t="shared" si="562"/>
        <v>Munkaerőpiaci technikák (Tb.-ről web) 5</v>
      </c>
      <c r="C717" t="str">
        <f t="shared" si="563"/>
        <v>4023283</v>
      </c>
      <c r="D717" t="str">
        <f t="shared" si="564"/>
        <v>Munkaerőpiaci technikák (Tb.-ről web) 11</v>
      </c>
      <c r="E717" t="str">
        <f t="shared" si="565"/>
        <v>Gyalogos Norbert3283</v>
      </c>
      <c r="F717" s="24" t="str">
        <f t="shared" si="566"/>
        <v>Munkaerőpiaci technikák (Tb. 402, Tb.-ről web)</v>
      </c>
      <c r="G717" t="str">
        <f t="shared" si="567"/>
        <v/>
      </c>
      <c r="H717" t="str">
        <f t="shared" si="568"/>
        <v/>
      </c>
      <c r="I717" t="str">
        <f t="shared" si="569"/>
        <v>3283</v>
      </c>
      <c r="J717" t="str">
        <f t="shared" si="570"/>
        <v/>
      </c>
      <c r="K717" t="str">
        <f t="shared" si="571"/>
        <v/>
      </c>
      <c r="L717" t="str">
        <f t="shared" si="572"/>
        <v/>
      </c>
      <c r="M717" t="str">
        <f t="shared" si="573"/>
        <v/>
      </c>
      <c r="N717" t="str">
        <f t="shared" si="574"/>
        <v/>
      </c>
      <c r="O717" t="str">
        <f t="shared" si="575"/>
        <v/>
      </c>
      <c r="P717" t="str">
        <f t="shared" si="576"/>
        <v/>
      </c>
      <c r="Q717" t="str">
        <f t="shared" si="577"/>
        <v/>
      </c>
      <c r="R717" t="str">
        <f t="shared" si="578"/>
        <v/>
      </c>
      <c r="S717" t="str">
        <f t="shared" si="579"/>
        <v/>
      </c>
      <c r="T717" t="str">
        <f t="shared" si="580"/>
        <v/>
      </c>
      <c r="U717" t="str">
        <f t="shared" si="581"/>
        <v/>
      </c>
      <c r="V717" t="str">
        <f t="shared" si="582"/>
        <v/>
      </c>
      <c r="W717" t="str">
        <f t="shared" si="583"/>
        <v/>
      </c>
      <c r="X717" t="str">
        <f t="shared" si="584"/>
        <v/>
      </c>
      <c r="Y717" t="str">
        <f t="shared" si="585"/>
        <v>Munkaerőpiaci technikák (214, Tb.-ről web)</v>
      </c>
      <c r="Z717" t="str">
        <f t="shared" si="586"/>
        <v/>
      </c>
      <c r="AA717" t="str">
        <f t="shared" si="587"/>
        <v>3283</v>
      </c>
      <c r="AB717" t="str">
        <f t="shared" si="588"/>
        <v/>
      </c>
      <c r="AC717" t="str">
        <f t="shared" si="589"/>
        <v/>
      </c>
      <c r="AD717" t="str">
        <f t="shared" si="590"/>
        <v/>
      </c>
      <c r="AE717" t="str">
        <f t="shared" si="591"/>
        <v/>
      </c>
      <c r="AF717" t="str">
        <f t="shared" si="592"/>
        <v/>
      </c>
      <c r="AG717" t="str">
        <f t="shared" si="593"/>
        <v/>
      </c>
      <c r="AH717" t="str">
        <f t="shared" si="594"/>
        <v/>
      </c>
      <c r="AI717" t="str">
        <f t="shared" si="595"/>
        <v/>
      </c>
      <c r="AJ717" t="str">
        <f t="shared" si="596"/>
        <v/>
      </c>
      <c r="AK717" t="str">
        <f t="shared" si="597"/>
        <v/>
      </c>
      <c r="AL717" t="str">
        <f t="shared" si="598"/>
        <v/>
      </c>
      <c r="AM717" t="str">
        <f t="shared" si="599"/>
        <v/>
      </c>
      <c r="AN717" t="str">
        <f t="shared" si="600"/>
        <v/>
      </c>
      <c r="AO717" t="str">
        <f t="shared" si="601"/>
        <v/>
      </c>
      <c r="AP717" t="str">
        <f t="shared" si="602"/>
        <v/>
      </c>
      <c r="AQ717" t="str">
        <f t="shared" si="603"/>
        <v/>
      </c>
      <c r="AR717" t="str">
        <f t="shared" si="604"/>
        <v/>
      </c>
      <c r="AS717" t="str">
        <f t="shared" si="605"/>
        <v/>
      </c>
      <c r="AT717" t="str">
        <f t="shared" si="606"/>
        <v/>
      </c>
      <c r="AU717" t="str">
        <f t="shared" si="607"/>
        <v/>
      </c>
      <c r="AV717" t="str">
        <f t="shared" si="608"/>
        <v/>
      </c>
      <c r="AW717" t="str">
        <f t="shared" si="609"/>
        <v/>
      </c>
      <c r="AX717" t="str">
        <f t="shared" si="610"/>
        <v>Munkaerőpiaci technikák (402, Tb.-ről web)</v>
      </c>
      <c r="AY717" s="2">
        <v>328</v>
      </c>
      <c r="AZ717" s="2">
        <v>3</v>
      </c>
      <c r="BA717" s="18">
        <f>VLOOKUP(AY717,segéd!$F$9:$G$38,2,FALSE)</f>
        <v>46109</v>
      </c>
      <c r="BB717" s="2" t="str">
        <f>VLOOKUP(AZ717,segéd!$F$1:$G$7,2,FALSE)</f>
        <v>11.30-13.00</v>
      </c>
      <c r="BC717" t="s">
        <v>410</v>
      </c>
      <c r="BD717" t="s">
        <v>432</v>
      </c>
      <c r="BE717" t="s">
        <v>411</v>
      </c>
      <c r="BF717" s="19">
        <v>214</v>
      </c>
      <c r="BG717" s="2">
        <v>402</v>
      </c>
      <c r="BH717" s="19" t="s">
        <v>76</v>
      </c>
      <c r="BI717" s="30" t="s">
        <v>2019</v>
      </c>
      <c r="BJ717" s="2">
        <f t="shared" si="611"/>
        <v>16</v>
      </c>
      <c r="BK717" s="2">
        <f>IF(BF717="","",VLOOKUP(BC717,segéd!O:P,2,FALSE))</f>
        <v>5</v>
      </c>
      <c r="BL717" s="2">
        <f>IF(BG717="","",VLOOKUP(BC717,segéd!T:U,2,FALSE))</f>
        <v>11</v>
      </c>
      <c r="BM717" s="2"/>
      <c r="BN717" s="2"/>
      <c r="BO717" s="2">
        <v>13</v>
      </c>
      <c r="BP717" s="2"/>
      <c r="BQ717" s="2"/>
      <c r="BR717" s="2"/>
      <c r="BS717" s="2"/>
      <c r="BT717" s="2"/>
      <c r="BU717" s="2"/>
      <c r="BW717" s="2"/>
      <c r="BX717" s="2"/>
      <c r="BY717" s="2"/>
      <c r="CA717" s="2"/>
      <c r="CB717" s="2"/>
      <c r="CC717" s="2"/>
      <c r="CD717" s="2"/>
      <c r="CE717" s="2"/>
      <c r="CF717" s="2">
        <v>19</v>
      </c>
      <c r="CG717" s="2"/>
      <c r="CH717" s="2"/>
      <c r="CI717" s="2"/>
      <c r="CK717" s="2"/>
      <c r="CN717" s="2"/>
      <c r="CP717" s="2"/>
      <c r="CR717" s="2"/>
      <c r="CS717" s="2"/>
      <c r="CT717" s="2"/>
      <c r="CU717" s="2"/>
      <c r="CV717" s="2"/>
      <c r="CY717" s="2"/>
    </row>
    <row r="718" spans="1:106" x14ac:dyDescent="0.3">
      <c r="A718" t="str">
        <f t="shared" si="561"/>
        <v>3283</v>
      </c>
      <c r="B718" t="str">
        <f t="shared" si="562"/>
        <v xml:space="preserve">Robottechnika </v>
      </c>
      <c r="C718" t="str">
        <f t="shared" si="563"/>
        <v>23283</v>
      </c>
      <c r="D718" t="str">
        <f t="shared" si="564"/>
        <v>Robottechnika 10</v>
      </c>
      <c r="E718" t="str">
        <f t="shared" si="565"/>
        <v>Vavra Gábor3283</v>
      </c>
      <c r="F718" s="24" t="str">
        <f t="shared" si="566"/>
        <v>Robottechnika (Tb. 2)</v>
      </c>
      <c r="G718" t="str">
        <f t="shared" si="567"/>
        <v/>
      </c>
      <c r="H718" t="str">
        <f t="shared" si="568"/>
        <v/>
      </c>
      <c r="I718" t="str">
        <f t="shared" si="569"/>
        <v/>
      </c>
      <c r="J718" t="str">
        <f t="shared" si="570"/>
        <v/>
      </c>
      <c r="K718" t="str">
        <f t="shared" si="571"/>
        <v/>
      </c>
      <c r="L718" t="str">
        <f t="shared" si="572"/>
        <v/>
      </c>
      <c r="M718" t="str">
        <f t="shared" si="573"/>
        <v/>
      </c>
      <c r="N718" t="str">
        <f t="shared" si="574"/>
        <v/>
      </c>
      <c r="O718" t="str">
        <f t="shared" si="575"/>
        <v/>
      </c>
      <c r="P718" t="str">
        <f t="shared" si="576"/>
        <v/>
      </c>
      <c r="Q718" t="str">
        <f t="shared" si="577"/>
        <v/>
      </c>
      <c r="R718" t="str">
        <f t="shared" si="578"/>
        <v/>
      </c>
      <c r="S718" t="str">
        <f t="shared" si="579"/>
        <v/>
      </c>
      <c r="T718" t="str">
        <f t="shared" si="580"/>
        <v/>
      </c>
      <c r="U718" t="str">
        <f t="shared" si="581"/>
        <v/>
      </c>
      <c r="V718" t="str">
        <f t="shared" si="582"/>
        <v/>
      </c>
      <c r="W718" t="str">
        <f t="shared" si="583"/>
        <v/>
      </c>
      <c r="X718" t="str">
        <f t="shared" si="584"/>
        <v/>
      </c>
      <c r="Y718" t="str">
        <f t="shared" si="585"/>
        <v>Robottechnika ()</v>
      </c>
      <c r="Z718" t="str">
        <f t="shared" si="586"/>
        <v/>
      </c>
      <c r="AA718" t="str">
        <f t="shared" si="587"/>
        <v/>
      </c>
      <c r="AB718" t="str">
        <f t="shared" si="588"/>
        <v/>
      </c>
      <c r="AC718" t="str">
        <f t="shared" si="589"/>
        <v/>
      </c>
      <c r="AD718" t="str">
        <f t="shared" si="590"/>
        <v/>
      </c>
      <c r="AE718" t="str">
        <f t="shared" si="591"/>
        <v/>
      </c>
      <c r="AF718" t="str">
        <f t="shared" si="592"/>
        <v/>
      </c>
      <c r="AG718" t="str">
        <f t="shared" si="593"/>
        <v/>
      </c>
      <c r="AH718" t="str">
        <f t="shared" si="594"/>
        <v/>
      </c>
      <c r="AI718" t="str">
        <f t="shared" si="595"/>
        <v/>
      </c>
      <c r="AJ718" t="str">
        <f t="shared" si="596"/>
        <v/>
      </c>
      <c r="AK718" t="str">
        <f t="shared" si="597"/>
        <v/>
      </c>
      <c r="AL718" t="str">
        <f t="shared" si="598"/>
        <v/>
      </c>
      <c r="AM718" t="str">
        <f t="shared" si="599"/>
        <v/>
      </c>
      <c r="AN718" t="str">
        <f t="shared" si="600"/>
        <v/>
      </c>
      <c r="AO718" t="str">
        <f t="shared" si="601"/>
        <v/>
      </c>
      <c r="AP718" t="str">
        <f t="shared" si="602"/>
        <v/>
      </c>
      <c r="AQ718" t="str">
        <f t="shared" si="603"/>
        <v/>
      </c>
      <c r="AR718" t="str">
        <f t="shared" si="604"/>
        <v/>
      </c>
      <c r="AS718" t="str">
        <f t="shared" si="605"/>
        <v/>
      </c>
      <c r="AT718" t="str">
        <f t="shared" si="606"/>
        <v/>
      </c>
      <c r="AU718" t="str">
        <f t="shared" si="607"/>
        <v/>
      </c>
      <c r="AV718" t="str">
        <f t="shared" si="608"/>
        <v>3283</v>
      </c>
      <c r="AW718" t="str">
        <f t="shared" si="609"/>
        <v/>
      </c>
      <c r="AX718" t="str">
        <f t="shared" si="610"/>
        <v>Robottechnika (2)</v>
      </c>
      <c r="AY718" s="2">
        <v>328</v>
      </c>
      <c r="AZ718" s="2">
        <v>3</v>
      </c>
      <c r="BA718" s="18">
        <f>VLOOKUP(AY718,segéd!$F$9:$G$38,2,FALSE)</f>
        <v>46109</v>
      </c>
      <c r="BB718" s="2" t="str">
        <f>VLOOKUP(AZ718,segéd!$F$1:$G$7,2,FALSE)</f>
        <v>11.30-13.00</v>
      </c>
      <c r="BC718" t="s">
        <v>300</v>
      </c>
      <c r="BD718" s="20" t="s">
        <v>424</v>
      </c>
      <c r="BE718" t="s">
        <v>164</v>
      </c>
      <c r="BG718" s="2">
        <v>2</v>
      </c>
      <c r="BJ718" s="2">
        <f t="shared" si="611"/>
        <v>10</v>
      </c>
      <c r="BK718" s="2" t="str">
        <f>IF(BF718="","",VLOOKUP(BC718,segéd!O:P,2,FALSE))</f>
        <v/>
      </c>
      <c r="BL718" s="2">
        <f>IF(BG718="","",VLOOKUP(BC718,segéd!T:U,2,FALSE))</f>
        <v>10</v>
      </c>
      <c r="BM718" s="2"/>
      <c r="BN718" s="2"/>
      <c r="BO718" s="2"/>
      <c r="BP718" s="2"/>
      <c r="BQ718" s="2"/>
      <c r="BR718" s="2"/>
      <c r="BS718" s="2"/>
      <c r="BT718" s="2"/>
      <c r="BU718" s="2"/>
      <c r="CA718" s="2"/>
      <c r="CD718" s="2"/>
      <c r="CE718" s="2"/>
      <c r="CF718" s="19"/>
      <c r="CG718" s="2"/>
      <c r="CP718" s="2"/>
      <c r="CR718" s="2"/>
      <c r="CS718" s="2"/>
      <c r="CU718" s="2"/>
      <c r="CV718" s="2"/>
      <c r="DA718" s="19">
        <v>13</v>
      </c>
    </row>
    <row r="719" spans="1:106" x14ac:dyDescent="0.3">
      <c r="A719" t="str">
        <f t="shared" si="561"/>
        <v>3284</v>
      </c>
      <c r="B719" t="str">
        <f t="shared" si="562"/>
        <v xml:space="preserve">Elektrotechnika II. (web) </v>
      </c>
      <c r="C719" t="str">
        <f t="shared" si="563"/>
        <v>6013284</v>
      </c>
      <c r="D719" t="str">
        <f t="shared" si="564"/>
        <v>Elektrotechnika II. (web) 92</v>
      </c>
      <c r="E719" t="str">
        <f t="shared" si="565"/>
        <v>Varga István3284</v>
      </c>
      <c r="F719" s="24" t="str">
        <f t="shared" si="566"/>
        <v>Elektrotechnika II. (Tb. 601, web)</v>
      </c>
      <c r="G719" t="str">
        <f t="shared" si="567"/>
        <v/>
      </c>
      <c r="H719" t="str">
        <f t="shared" si="568"/>
        <v/>
      </c>
      <c r="I719" t="str">
        <f t="shared" si="569"/>
        <v/>
      </c>
      <c r="J719" t="str">
        <f t="shared" si="570"/>
        <v/>
      </c>
      <c r="K719" t="str">
        <f t="shared" si="571"/>
        <v/>
      </c>
      <c r="L719" t="str">
        <f t="shared" si="572"/>
        <v/>
      </c>
      <c r="M719" t="str">
        <f t="shared" si="573"/>
        <v/>
      </c>
      <c r="N719" t="str">
        <f t="shared" si="574"/>
        <v/>
      </c>
      <c r="O719" t="str">
        <f t="shared" si="575"/>
        <v/>
      </c>
      <c r="P719" t="str">
        <f t="shared" si="576"/>
        <v/>
      </c>
      <c r="Q719" t="str">
        <f t="shared" si="577"/>
        <v/>
      </c>
      <c r="R719" t="str">
        <f t="shared" si="578"/>
        <v/>
      </c>
      <c r="S719" t="str">
        <f t="shared" si="579"/>
        <v/>
      </c>
      <c r="T719" t="str">
        <f t="shared" si="580"/>
        <v/>
      </c>
      <c r="U719" t="str">
        <f t="shared" si="581"/>
        <v/>
      </c>
      <c r="V719" t="str">
        <f t="shared" si="582"/>
        <v/>
      </c>
      <c r="W719" t="str">
        <f t="shared" si="583"/>
        <v/>
      </c>
      <c r="X719" t="str">
        <f t="shared" si="584"/>
        <v/>
      </c>
      <c r="Y719" t="str">
        <f t="shared" si="585"/>
        <v>Elektrotechnika II. (, web)</v>
      </c>
      <c r="Z719" t="str">
        <f t="shared" si="586"/>
        <v/>
      </c>
      <c r="AA719" t="str">
        <f t="shared" si="587"/>
        <v/>
      </c>
      <c r="AB719" t="str">
        <f t="shared" si="588"/>
        <v/>
      </c>
      <c r="AC719" t="str">
        <f t="shared" si="589"/>
        <v>3284</v>
      </c>
      <c r="AD719" t="str">
        <f t="shared" si="590"/>
        <v/>
      </c>
      <c r="AE719" t="str">
        <f t="shared" si="591"/>
        <v/>
      </c>
      <c r="AF719" t="str">
        <f t="shared" si="592"/>
        <v/>
      </c>
      <c r="AG719" t="str">
        <f t="shared" si="593"/>
        <v/>
      </c>
      <c r="AH719" t="str">
        <f t="shared" si="594"/>
        <v/>
      </c>
      <c r="AI719" t="str">
        <f t="shared" si="595"/>
        <v/>
      </c>
      <c r="AJ719" t="str">
        <f t="shared" si="596"/>
        <v/>
      </c>
      <c r="AK719" t="str">
        <f t="shared" si="597"/>
        <v>3284</v>
      </c>
      <c r="AL719" t="str">
        <f t="shared" si="598"/>
        <v/>
      </c>
      <c r="AM719" t="str">
        <f t="shared" si="599"/>
        <v/>
      </c>
      <c r="AN719" t="str">
        <f t="shared" si="600"/>
        <v/>
      </c>
      <c r="AO719" t="str">
        <f t="shared" si="601"/>
        <v/>
      </c>
      <c r="AP719" t="str">
        <f t="shared" si="602"/>
        <v/>
      </c>
      <c r="AQ719" t="str">
        <f t="shared" si="603"/>
        <v/>
      </c>
      <c r="AR719" t="str">
        <f t="shared" si="604"/>
        <v/>
      </c>
      <c r="AS719" t="str">
        <f t="shared" si="605"/>
        <v/>
      </c>
      <c r="AT719" t="str">
        <f t="shared" si="606"/>
        <v/>
      </c>
      <c r="AU719" t="str">
        <f t="shared" si="607"/>
        <v/>
      </c>
      <c r="AV719" t="str">
        <f t="shared" si="608"/>
        <v/>
      </c>
      <c r="AW719" t="str">
        <f t="shared" si="609"/>
        <v/>
      </c>
      <c r="AX719" t="str">
        <f t="shared" si="610"/>
        <v>Elektrotechnika II. (601, web)</v>
      </c>
      <c r="AY719" s="2">
        <v>328</v>
      </c>
      <c r="AZ719" s="2">
        <v>4</v>
      </c>
      <c r="BA719" s="18">
        <f>VLOOKUP(AY719,segéd!$F$9:$G$38,2,FALSE)</f>
        <v>46109</v>
      </c>
      <c r="BB719" s="2" t="str">
        <f>VLOOKUP(AZ719,segéd!$F$1:$G$7,2,FALSE)</f>
        <v>13.30-15.00</v>
      </c>
      <c r="BC719" t="s">
        <v>78</v>
      </c>
      <c r="BD719" s="20" t="s">
        <v>219</v>
      </c>
      <c r="BE719" t="s">
        <v>164</v>
      </c>
      <c r="BG719" s="2">
        <v>601</v>
      </c>
      <c r="BH719" s="2" t="s">
        <v>66</v>
      </c>
      <c r="BI719" s="30" t="s">
        <v>2022</v>
      </c>
      <c r="BJ719" s="2">
        <f t="shared" si="611"/>
        <v>92</v>
      </c>
      <c r="BK719" s="2" t="str">
        <f>IF(BF719="","",VLOOKUP(BC719,segéd!O:P,2,FALSE))</f>
        <v/>
      </c>
      <c r="BL719" s="2">
        <f>IF(BG719="","",VLOOKUP(BC719,segéd!T:U,2,FALSE))</f>
        <v>92</v>
      </c>
      <c r="BM719" s="2"/>
      <c r="BN719" s="2"/>
      <c r="BO719" s="2"/>
      <c r="BP719" s="2"/>
      <c r="BQ719" s="2"/>
      <c r="BR719" s="2"/>
      <c r="BS719" s="2"/>
      <c r="BT719" s="2"/>
      <c r="BU719" s="2"/>
      <c r="BZ719" s="2"/>
      <c r="CA719" s="2"/>
      <c r="CD719" s="2"/>
      <c r="CE719" s="2"/>
      <c r="CF719" s="19"/>
      <c r="CG719" s="2"/>
      <c r="CH719" s="2">
        <v>57</v>
      </c>
      <c r="CI719" s="2"/>
      <c r="CJ719" s="2"/>
      <c r="CP719" s="2">
        <v>52</v>
      </c>
      <c r="CQ719" s="2"/>
      <c r="CR719" s="2"/>
      <c r="CS719" s="2"/>
      <c r="CU719" s="2"/>
      <c r="CV719" s="2"/>
      <c r="DA719" s="19"/>
    </row>
    <row r="720" spans="1:106" x14ac:dyDescent="0.3">
      <c r="A720" t="str">
        <f t="shared" si="561"/>
        <v>3284</v>
      </c>
      <c r="B720" t="str">
        <f t="shared" si="562"/>
        <v xml:space="preserve">Emberi erőforrás gazd. és men. (web) </v>
      </c>
      <c r="C720" t="str">
        <f t="shared" si="563"/>
        <v>2153284</v>
      </c>
      <c r="D720" t="str">
        <f t="shared" si="564"/>
        <v>Emberi erőforrás gazd. és men. (web) 30</v>
      </c>
      <c r="E720" t="str">
        <f t="shared" si="565"/>
        <v>Krupánszki Kornél3284</v>
      </c>
      <c r="F720" s="24" t="str">
        <f t="shared" si="566"/>
        <v>Emberi erőforrás gazd. és men. (Tb. 215, web)</v>
      </c>
      <c r="G720" t="str">
        <f t="shared" si="567"/>
        <v/>
      </c>
      <c r="H720" t="str">
        <f t="shared" si="568"/>
        <v/>
      </c>
      <c r="I720" t="str">
        <f t="shared" si="569"/>
        <v/>
      </c>
      <c r="J720" t="str">
        <f t="shared" si="570"/>
        <v/>
      </c>
      <c r="K720" t="str">
        <f t="shared" si="571"/>
        <v/>
      </c>
      <c r="L720" t="str">
        <f t="shared" si="572"/>
        <v/>
      </c>
      <c r="M720" t="str">
        <f t="shared" si="573"/>
        <v/>
      </c>
      <c r="N720" t="str">
        <f t="shared" si="574"/>
        <v/>
      </c>
      <c r="O720" t="str">
        <f t="shared" si="575"/>
        <v/>
      </c>
      <c r="P720" t="str">
        <f t="shared" si="576"/>
        <v/>
      </c>
      <c r="Q720" t="str">
        <f t="shared" si="577"/>
        <v/>
      </c>
      <c r="R720" t="str">
        <f t="shared" si="578"/>
        <v/>
      </c>
      <c r="S720" t="str">
        <f t="shared" si="579"/>
        <v/>
      </c>
      <c r="T720" t="str">
        <f t="shared" si="580"/>
        <v/>
      </c>
      <c r="U720" t="str">
        <f t="shared" si="581"/>
        <v/>
      </c>
      <c r="V720" t="str">
        <f t="shared" si="582"/>
        <v/>
      </c>
      <c r="W720" t="str">
        <f t="shared" si="583"/>
        <v/>
      </c>
      <c r="X720" t="str">
        <f t="shared" si="584"/>
        <v/>
      </c>
      <c r="Y720" t="str">
        <f t="shared" si="585"/>
        <v>Emberi erőforrás gazd. és men. (, web)</v>
      </c>
      <c r="Z720" t="str">
        <f t="shared" si="586"/>
        <v/>
      </c>
      <c r="AA720" t="str">
        <f t="shared" si="587"/>
        <v/>
      </c>
      <c r="AB720" t="str">
        <f t="shared" si="588"/>
        <v/>
      </c>
      <c r="AC720" t="str">
        <f t="shared" si="589"/>
        <v/>
      </c>
      <c r="AD720" t="str">
        <f t="shared" si="590"/>
        <v/>
      </c>
      <c r="AE720" t="str">
        <f t="shared" si="591"/>
        <v>3284</v>
      </c>
      <c r="AF720" t="str">
        <f t="shared" si="592"/>
        <v>3284</v>
      </c>
      <c r="AG720" t="str">
        <f t="shared" si="593"/>
        <v>3284</v>
      </c>
      <c r="AH720" t="str">
        <f t="shared" si="594"/>
        <v>3284</v>
      </c>
      <c r="AI720" t="str">
        <f t="shared" si="595"/>
        <v>3284</v>
      </c>
      <c r="AJ720" t="str">
        <f t="shared" si="596"/>
        <v>3284</v>
      </c>
      <c r="AK720" t="str">
        <f t="shared" si="597"/>
        <v/>
      </c>
      <c r="AL720" t="str">
        <f t="shared" si="598"/>
        <v/>
      </c>
      <c r="AM720" t="str">
        <f t="shared" si="599"/>
        <v/>
      </c>
      <c r="AN720" t="str">
        <f t="shared" si="600"/>
        <v/>
      </c>
      <c r="AO720" t="str">
        <f t="shared" si="601"/>
        <v/>
      </c>
      <c r="AP720" t="str">
        <f t="shared" si="602"/>
        <v/>
      </c>
      <c r="AQ720" t="str">
        <f t="shared" si="603"/>
        <v/>
      </c>
      <c r="AR720" t="str">
        <f t="shared" si="604"/>
        <v/>
      </c>
      <c r="AS720" t="str">
        <f t="shared" si="605"/>
        <v/>
      </c>
      <c r="AT720" t="str">
        <f t="shared" si="606"/>
        <v/>
      </c>
      <c r="AU720" t="str">
        <f t="shared" si="607"/>
        <v/>
      </c>
      <c r="AV720" t="str">
        <f t="shared" si="608"/>
        <v/>
      </c>
      <c r="AW720" t="str">
        <f t="shared" si="609"/>
        <v/>
      </c>
      <c r="AX720" t="str">
        <f t="shared" si="610"/>
        <v>Emberi erőforrás gazd. és men. (215, web)</v>
      </c>
      <c r="AY720" s="2">
        <v>328</v>
      </c>
      <c r="AZ720" s="2">
        <v>4</v>
      </c>
      <c r="BA720" s="18">
        <f>VLOOKUP(AY720,segéd!$F$9:$G$38,2,FALSE)</f>
        <v>46109</v>
      </c>
      <c r="BB720" s="2" t="str">
        <f>VLOOKUP(AZ720,segéd!$F$1:$G$7,2,FALSE)</f>
        <v>13.30-15.00</v>
      </c>
      <c r="BC720" t="s">
        <v>168</v>
      </c>
      <c r="BD720" s="20" t="s">
        <v>428</v>
      </c>
      <c r="BE720" t="s">
        <v>164</v>
      </c>
      <c r="BG720" s="2">
        <v>215</v>
      </c>
      <c r="BH720" s="19" t="s">
        <v>66</v>
      </c>
      <c r="BI720" s="30" t="s">
        <v>2034</v>
      </c>
      <c r="BJ720" s="2">
        <f t="shared" si="611"/>
        <v>30</v>
      </c>
      <c r="BK720" s="2" t="str">
        <f>IF(BF720="","",VLOOKUP(BC720,segéd!O:P,2,FALSE))</f>
        <v/>
      </c>
      <c r="BL720" s="2">
        <f>IF(BG720="","",VLOOKUP(BC720,segéd!T:U,2,FALSE))</f>
        <v>30</v>
      </c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G720" s="2"/>
      <c r="CH720" s="2"/>
      <c r="CI720" s="2"/>
      <c r="CJ720" s="2">
        <v>3</v>
      </c>
      <c r="CK720" s="2">
        <v>7</v>
      </c>
      <c r="CL720" s="2">
        <v>10</v>
      </c>
      <c r="CM720" s="2">
        <v>3</v>
      </c>
      <c r="CN720" s="2">
        <v>2</v>
      </c>
      <c r="CO720" s="2">
        <v>4</v>
      </c>
      <c r="CP720" s="2"/>
      <c r="CQ720" s="2"/>
      <c r="CR720" s="2"/>
      <c r="CS720" s="2"/>
      <c r="CT720" s="2"/>
      <c r="CU720" s="2"/>
      <c r="CV720" s="2"/>
      <c r="CY720" s="2"/>
    </row>
    <row r="721" spans="1:106" x14ac:dyDescent="0.3">
      <c r="A721" t="str">
        <f t="shared" si="561"/>
        <v>3284</v>
      </c>
      <c r="B721" t="str">
        <f t="shared" si="562"/>
        <v xml:space="preserve">Épületszerkezetek, akadálym. (web) </v>
      </c>
      <c r="C721" t="str">
        <f t="shared" si="563"/>
        <v>4013284</v>
      </c>
      <c r="D721" t="str">
        <f t="shared" si="564"/>
        <v>Épületszerkezetek, akadálym. (web) 8</v>
      </c>
      <c r="E721" t="str">
        <f t="shared" si="565"/>
        <v>Tarján Gábor3284</v>
      </c>
      <c r="F721" s="24" t="str">
        <f t="shared" si="566"/>
        <v>Épületszerkezetek, akadálym. (Tb. 401, web)</v>
      </c>
      <c r="G721" t="str">
        <f t="shared" si="567"/>
        <v/>
      </c>
      <c r="H721" t="str">
        <f t="shared" si="568"/>
        <v/>
      </c>
      <c r="I721" t="str">
        <f t="shared" si="569"/>
        <v/>
      </c>
      <c r="J721" t="str">
        <f t="shared" si="570"/>
        <v/>
      </c>
      <c r="K721" t="str">
        <f t="shared" si="571"/>
        <v/>
      </c>
      <c r="L721" t="str">
        <f t="shared" si="572"/>
        <v/>
      </c>
      <c r="M721" t="str">
        <f t="shared" si="573"/>
        <v/>
      </c>
      <c r="N721" t="str">
        <f t="shared" si="574"/>
        <v/>
      </c>
      <c r="O721" t="str">
        <f t="shared" si="575"/>
        <v/>
      </c>
      <c r="P721" t="str">
        <f t="shared" si="576"/>
        <v/>
      </c>
      <c r="Q721" t="str">
        <f t="shared" si="577"/>
        <v/>
      </c>
      <c r="R721" t="str">
        <f t="shared" si="578"/>
        <v/>
      </c>
      <c r="S721" t="str">
        <f t="shared" si="579"/>
        <v/>
      </c>
      <c r="T721" t="str">
        <f t="shared" si="580"/>
        <v/>
      </c>
      <c r="U721" t="str">
        <f t="shared" si="581"/>
        <v/>
      </c>
      <c r="V721" t="str">
        <f t="shared" si="582"/>
        <v/>
      </c>
      <c r="W721" t="str">
        <f t="shared" si="583"/>
        <v/>
      </c>
      <c r="X721" t="str">
        <f t="shared" si="584"/>
        <v/>
      </c>
      <c r="Y721" t="str">
        <f t="shared" si="585"/>
        <v>Épületszerkezetek, akadálym. (, web)</v>
      </c>
      <c r="Z721" t="str">
        <f t="shared" si="586"/>
        <v/>
      </c>
      <c r="AA721" t="str">
        <f t="shared" si="587"/>
        <v/>
      </c>
      <c r="AB721" t="str">
        <f t="shared" si="588"/>
        <v/>
      </c>
      <c r="AC721" t="str">
        <f t="shared" si="589"/>
        <v/>
      </c>
      <c r="AD721" t="str">
        <f t="shared" si="590"/>
        <v/>
      </c>
      <c r="AE721" t="str">
        <f t="shared" si="591"/>
        <v/>
      </c>
      <c r="AF721" t="str">
        <f t="shared" si="592"/>
        <v/>
      </c>
      <c r="AG721" t="str">
        <f t="shared" si="593"/>
        <v/>
      </c>
      <c r="AH721" t="str">
        <f t="shared" si="594"/>
        <v/>
      </c>
      <c r="AI721" t="str">
        <f t="shared" si="595"/>
        <v/>
      </c>
      <c r="AJ721" t="str">
        <f t="shared" si="596"/>
        <v/>
      </c>
      <c r="AK721" t="str">
        <f t="shared" si="597"/>
        <v/>
      </c>
      <c r="AL721" t="str">
        <f t="shared" si="598"/>
        <v/>
      </c>
      <c r="AM721" t="str">
        <f t="shared" si="599"/>
        <v/>
      </c>
      <c r="AN721" t="str">
        <f t="shared" si="600"/>
        <v/>
      </c>
      <c r="AO721" t="str">
        <f t="shared" si="601"/>
        <v/>
      </c>
      <c r="AP721" t="str">
        <f t="shared" si="602"/>
        <v/>
      </c>
      <c r="AQ721" t="str">
        <f t="shared" si="603"/>
        <v/>
      </c>
      <c r="AR721" t="str">
        <f t="shared" si="604"/>
        <v/>
      </c>
      <c r="AS721" t="str">
        <f t="shared" si="605"/>
        <v>3284</v>
      </c>
      <c r="AT721" t="str">
        <f t="shared" si="606"/>
        <v/>
      </c>
      <c r="AU721" t="str">
        <f t="shared" si="607"/>
        <v/>
      </c>
      <c r="AV721" t="str">
        <f t="shared" si="608"/>
        <v/>
      </c>
      <c r="AW721" t="str">
        <f t="shared" si="609"/>
        <v/>
      </c>
      <c r="AX721" t="str">
        <f t="shared" si="610"/>
        <v>Épületszerkezetek, akadálym. (401, web)</v>
      </c>
      <c r="AY721" s="2">
        <v>328</v>
      </c>
      <c r="AZ721" s="2">
        <v>4</v>
      </c>
      <c r="BA721" s="18">
        <f>VLOOKUP(AY721,segéd!$F$9:$G$38,2,FALSE)</f>
        <v>46109</v>
      </c>
      <c r="BB721" s="2" t="str">
        <f>VLOOKUP(AZ721,segéd!$F$1:$G$7,2,FALSE)</f>
        <v>13.30-15.00</v>
      </c>
      <c r="BC721" t="s">
        <v>399</v>
      </c>
      <c r="BD721" t="s">
        <v>422</v>
      </c>
      <c r="BE721" t="s">
        <v>164</v>
      </c>
      <c r="BG721" s="2">
        <v>401</v>
      </c>
      <c r="BH721" s="2" t="s">
        <v>66</v>
      </c>
      <c r="BI721" s="30" t="s">
        <v>2005</v>
      </c>
      <c r="BJ721" s="2">
        <f t="shared" si="611"/>
        <v>8</v>
      </c>
      <c r="BK721" s="2" t="str">
        <f>IF(BF721="","",VLOOKUP(BC721,segéd!O:P,2,FALSE))</f>
        <v/>
      </c>
      <c r="BL721" s="2">
        <f>IF(BG721="","",VLOOKUP(BC721,segéd!T:U,2,FALSE))</f>
        <v>8</v>
      </c>
      <c r="CH721" s="2"/>
      <c r="CI721" s="2"/>
      <c r="CP721" s="2"/>
      <c r="CX721" s="2">
        <v>8</v>
      </c>
    </row>
    <row r="722" spans="1:106" x14ac:dyDescent="0.3">
      <c r="A722" t="str">
        <f t="shared" si="561"/>
        <v>2173284</v>
      </c>
      <c r="B722" t="str">
        <f t="shared" si="562"/>
        <v>Értékesítés-menedzsment (web) 19</v>
      </c>
      <c r="C722" t="str">
        <f t="shared" si="563"/>
        <v>3284</v>
      </c>
      <c r="D722" t="str">
        <f t="shared" si="564"/>
        <v xml:space="preserve">Értékesítés-menedzsment (web) </v>
      </c>
      <c r="E722" t="str">
        <f t="shared" si="565"/>
        <v>Miklós Ilona3284</v>
      </c>
      <c r="F722" s="24" t="str">
        <f t="shared" si="566"/>
        <v>Értékesítés-menedzsment (Bp. 217, web)</v>
      </c>
      <c r="G722" t="str">
        <f t="shared" si="567"/>
        <v/>
      </c>
      <c r="H722" t="str">
        <f t="shared" si="568"/>
        <v/>
      </c>
      <c r="I722" t="str">
        <f t="shared" si="569"/>
        <v/>
      </c>
      <c r="J722" t="str">
        <f t="shared" si="570"/>
        <v>3284</v>
      </c>
      <c r="K722" t="str">
        <f t="shared" si="571"/>
        <v>3284</v>
      </c>
      <c r="L722" t="str">
        <f t="shared" si="572"/>
        <v/>
      </c>
      <c r="M722" t="str">
        <f t="shared" si="573"/>
        <v/>
      </c>
      <c r="N722" t="str">
        <f t="shared" si="574"/>
        <v/>
      </c>
      <c r="O722" t="str">
        <f t="shared" si="575"/>
        <v/>
      </c>
      <c r="P722" t="str">
        <f t="shared" si="576"/>
        <v/>
      </c>
      <c r="Q722" t="str">
        <f t="shared" si="577"/>
        <v/>
      </c>
      <c r="R722" t="str">
        <f t="shared" si="578"/>
        <v/>
      </c>
      <c r="S722" t="str">
        <f t="shared" si="579"/>
        <v/>
      </c>
      <c r="T722" t="str">
        <f t="shared" si="580"/>
        <v/>
      </c>
      <c r="U722" t="str">
        <f t="shared" si="581"/>
        <v/>
      </c>
      <c r="V722" t="str">
        <f t="shared" si="582"/>
        <v/>
      </c>
      <c r="W722" t="str">
        <f t="shared" si="583"/>
        <v/>
      </c>
      <c r="X722" t="str">
        <f t="shared" si="584"/>
        <v/>
      </c>
      <c r="Y722" t="str">
        <f t="shared" si="585"/>
        <v>Értékesítés-menedzsment (217, web)</v>
      </c>
      <c r="Z722" t="str">
        <f t="shared" si="586"/>
        <v/>
      </c>
      <c r="AA722" t="str">
        <f t="shared" si="587"/>
        <v/>
      </c>
      <c r="AB722" t="str">
        <f t="shared" si="588"/>
        <v/>
      </c>
      <c r="AC722" t="str">
        <f t="shared" si="589"/>
        <v/>
      </c>
      <c r="AD722" t="str">
        <f t="shared" si="590"/>
        <v/>
      </c>
      <c r="AE722" t="str">
        <f t="shared" si="591"/>
        <v/>
      </c>
      <c r="AF722" t="str">
        <f t="shared" si="592"/>
        <v/>
      </c>
      <c r="AG722" t="str">
        <f t="shared" si="593"/>
        <v/>
      </c>
      <c r="AH722" t="str">
        <f t="shared" si="594"/>
        <v/>
      </c>
      <c r="AI722" t="str">
        <f t="shared" si="595"/>
        <v/>
      </c>
      <c r="AJ722" t="str">
        <f t="shared" si="596"/>
        <v/>
      </c>
      <c r="AK722" t="str">
        <f t="shared" si="597"/>
        <v/>
      </c>
      <c r="AL722" t="str">
        <f t="shared" si="598"/>
        <v/>
      </c>
      <c r="AM722" t="str">
        <f t="shared" si="599"/>
        <v/>
      </c>
      <c r="AN722" t="str">
        <f t="shared" si="600"/>
        <v/>
      </c>
      <c r="AO722" t="str">
        <f t="shared" si="601"/>
        <v/>
      </c>
      <c r="AP722" t="str">
        <f t="shared" si="602"/>
        <v/>
      </c>
      <c r="AQ722" t="str">
        <f t="shared" si="603"/>
        <v/>
      </c>
      <c r="AR722" t="str">
        <f t="shared" si="604"/>
        <v/>
      </c>
      <c r="AS722" t="str">
        <f t="shared" si="605"/>
        <v/>
      </c>
      <c r="AT722" t="str">
        <f t="shared" si="606"/>
        <v/>
      </c>
      <c r="AU722" t="str">
        <f t="shared" si="607"/>
        <v/>
      </c>
      <c r="AV722" t="str">
        <f t="shared" si="608"/>
        <v/>
      </c>
      <c r="AW722" t="str">
        <f t="shared" si="609"/>
        <v/>
      </c>
      <c r="AX722" t="str">
        <f t="shared" si="610"/>
        <v>Értékesítés-menedzsment (, web)</v>
      </c>
      <c r="AY722" s="2">
        <v>328</v>
      </c>
      <c r="AZ722" s="2">
        <v>4</v>
      </c>
      <c r="BA722" s="18">
        <f>VLOOKUP(AY722,segéd!$F$9:$G$38,2,FALSE)</f>
        <v>46109</v>
      </c>
      <c r="BB722" s="2" t="str">
        <f>VLOOKUP(AZ722,segéd!$F$1:$G$7,2,FALSE)</f>
        <v>13.30-15.00</v>
      </c>
      <c r="BC722" t="s">
        <v>72</v>
      </c>
      <c r="BD722" t="s">
        <v>429</v>
      </c>
      <c r="BE722" t="s">
        <v>175</v>
      </c>
      <c r="BF722" s="19">
        <v>217</v>
      </c>
      <c r="BH722" s="2" t="s">
        <v>66</v>
      </c>
      <c r="BI722" s="30" t="s">
        <v>1970</v>
      </c>
      <c r="BJ722" s="2">
        <f t="shared" si="611"/>
        <v>19</v>
      </c>
      <c r="BK722" s="2">
        <f>IF(BF722="","",VLOOKUP(BC722,segéd!O:P,2,FALSE))</f>
        <v>19</v>
      </c>
      <c r="BL722" s="2" t="str">
        <f>IF(BG722="","",VLOOKUP(BC722,segéd!T:U,2,FALSE))</f>
        <v/>
      </c>
      <c r="BP722" s="19">
        <v>10</v>
      </c>
      <c r="BQ722" s="19">
        <v>11</v>
      </c>
      <c r="BY722" s="2"/>
      <c r="CB722" s="2"/>
      <c r="CC722" s="2"/>
      <c r="CH722" s="2"/>
      <c r="CI722" s="2"/>
      <c r="CP722" s="2"/>
      <c r="CT722" s="2"/>
      <c r="CU722" s="2"/>
      <c r="CY722" s="2"/>
    </row>
    <row r="723" spans="1:106" x14ac:dyDescent="0.3">
      <c r="A723" t="str">
        <f t="shared" si="561"/>
        <v>3284</v>
      </c>
      <c r="B723" t="str">
        <f t="shared" si="562"/>
        <v xml:space="preserve">Folyamatok fejlesztése - Lean (web) </v>
      </c>
      <c r="C723" t="str">
        <f t="shared" si="563"/>
        <v>2173284</v>
      </c>
      <c r="D723" t="str">
        <f t="shared" si="564"/>
        <v>Folyamatok fejlesztése - Lean (web) 17</v>
      </c>
      <c r="E723" t="str">
        <f t="shared" si="565"/>
        <v>Böröczki Ágoston3284</v>
      </c>
      <c r="F723" s="24" t="str">
        <f t="shared" si="566"/>
        <v>Folyamatok fejlesztése - Lean (Tb. 217, web)</v>
      </c>
      <c r="G723" t="str">
        <f t="shared" si="567"/>
        <v/>
      </c>
      <c r="H723" t="str">
        <f t="shared" si="568"/>
        <v/>
      </c>
      <c r="I723" t="str">
        <f t="shared" si="569"/>
        <v/>
      </c>
      <c r="J723" t="str">
        <f t="shared" si="570"/>
        <v/>
      </c>
      <c r="K723" t="str">
        <f t="shared" si="571"/>
        <v/>
      </c>
      <c r="L723" t="str">
        <f t="shared" si="572"/>
        <v/>
      </c>
      <c r="M723" t="str">
        <f t="shared" si="573"/>
        <v/>
      </c>
      <c r="N723" t="str">
        <f t="shared" si="574"/>
        <v/>
      </c>
      <c r="O723" t="str">
        <f t="shared" si="575"/>
        <v/>
      </c>
      <c r="P723" t="str">
        <f t="shared" si="576"/>
        <v/>
      </c>
      <c r="Q723" t="str">
        <f t="shared" si="577"/>
        <v/>
      </c>
      <c r="R723" t="str">
        <f t="shared" si="578"/>
        <v/>
      </c>
      <c r="S723" t="str">
        <f t="shared" si="579"/>
        <v/>
      </c>
      <c r="T723" t="str">
        <f t="shared" si="580"/>
        <v/>
      </c>
      <c r="U723" t="str">
        <f t="shared" si="581"/>
        <v/>
      </c>
      <c r="V723" t="str">
        <f t="shared" si="582"/>
        <v/>
      </c>
      <c r="W723" t="str">
        <f t="shared" si="583"/>
        <v/>
      </c>
      <c r="X723" t="str">
        <f t="shared" si="584"/>
        <v/>
      </c>
      <c r="Y723" t="str">
        <f t="shared" si="585"/>
        <v>Folyamatok fejlesztése - Lean (, web)</v>
      </c>
      <c r="Z723" t="str">
        <f t="shared" si="586"/>
        <v/>
      </c>
      <c r="AA723" t="str">
        <f t="shared" si="587"/>
        <v/>
      </c>
      <c r="AB723" t="str">
        <f t="shared" si="588"/>
        <v/>
      </c>
      <c r="AC723" t="str">
        <f t="shared" si="589"/>
        <v/>
      </c>
      <c r="AD723" t="str">
        <f t="shared" si="590"/>
        <v/>
      </c>
      <c r="AE723" t="str">
        <f t="shared" si="591"/>
        <v/>
      </c>
      <c r="AF723" t="str">
        <f t="shared" si="592"/>
        <v/>
      </c>
      <c r="AG723" t="str">
        <f t="shared" si="593"/>
        <v/>
      </c>
      <c r="AH723" t="str">
        <f t="shared" si="594"/>
        <v/>
      </c>
      <c r="AI723" t="str">
        <f t="shared" si="595"/>
        <v/>
      </c>
      <c r="AJ723" t="str">
        <f t="shared" si="596"/>
        <v/>
      </c>
      <c r="AK723" t="str">
        <f t="shared" si="597"/>
        <v/>
      </c>
      <c r="AL723" t="str">
        <f t="shared" si="598"/>
        <v/>
      </c>
      <c r="AM723" t="str">
        <f t="shared" si="599"/>
        <v/>
      </c>
      <c r="AN723" t="str">
        <f t="shared" si="600"/>
        <v/>
      </c>
      <c r="AO723" t="str">
        <f t="shared" si="601"/>
        <v/>
      </c>
      <c r="AP723" t="str">
        <f t="shared" si="602"/>
        <v/>
      </c>
      <c r="AQ723" t="str">
        <f t="shared" si="603"/>
        <v/>
      </c>
      <c r="AR723" t="str">
        <f t="shared" si="604"/>
        <v>3284</v>
      </c>
      <c r="AS723" t="str">
        <f t="shared" si="605"/>
        <v/>
      </c>
      <c r="AT723" t="str">
        <f t="shared" si="606"/>
        <v/>
      </c>
      <c r="AU723" t="str">
        <f t="shared" si="607"/>
        <v/>
      </c>
      <c r="AV723" t="str">
        <f t="shared" si="608"/>
        <v/>
      </c>
      <c r="AW723" t="str">
        <f t="shared" si="609"/>
        <v/>
      </c>
      <c r="AX723" t="str">
        <f t="shared" si="610"/>
        <v>Folyamatok fejlesztése - Lean (217, web)</v>
      </c>
      <c r="AY723" s="2">
        <v>328</v>
      </c>
      <c r="AZ723" s="2">
        <v>4</v>
      </c>
      <c r="BA723" s="18">
        <f>VLOOKUP(AY723,segéd!$F$9:$G$38,2,FALSE)</f>
        <v>46109</v>
      </c>
      <c r="BB723" s="2" t="str">
        <f>VLOOKUP(AZ723,segéd!$F$1:$G$7,2,FALSE)</f>
        <v>13.30-15.00</v>
      </c>
      <c r="BC723" t="s">
        <v>119</v>
      </c>
      <c r="BD723" t="s">
        <v>181</v>
      </c>
      <c r="BE723" t="s">
        <v>164</v>
      </c>
      <c r="BG723" s="2">
        <v>217</v>
      </c>
      <c r="BH723" s="2" t="s">
        <v>66</v>
      </c>
      <c r="BI723" s="30" t="s">
        <v>1934</v>
      </c>
      <c r="BJ723" s="2">
        <f t="shared" si="611"/>
        <v>17</v>
      </c>
      <c r="BK723" s="2" t="str">
        <f>IF(BF723="","",VLOOKUP(BC723,segéd!O:P,2,FALSE))</f>
        <v/>
      </c>
      <c r="BL723" s="2">
        <f>IF(BG723="","",VLOOKUP(BC723,segéd!T:U,2,FALSE))</f>
        <v>17</v>
      </c>
      <c r="BM723" s="2"/>
      <c r="BN723" s="2"/>
      <c r="BO723" s="2"/>
      <c r="BP723" s="2"/>
      <c r="BQ723" s="2"/>
      <c r="BR723" s="2"/>
      <c r="BS723" s="2"/>
      <c r="BT723" s="2"/>
      <c r="BU723" s="2"/>
      <c r="BZ723" s="2"/>
      <c r="CA723" s="2"/>
      <c r="CD723" s="2"/>
      <c r="CE723" s="2"/>
      <c r="CF723" s="19"/>
      <c r="CG723" s="2"/>
      <c r="CH723" s="2"/>
      <c r="CI723" s="2"/>
      <c r="CJ723" s="2"/>
      <c r="CP723" s="2"/>
      <c r="CR723" s="2"/>
      <c r="CS723" s="2"/>
      <c r="CU723" s="2"/>
      <c r="CV723" s="2"/>
      <c r="CW723" s="2">
        <v>16</v>
      </c>
    </row>
    <row r="724" spans="1:106" x14ac:dyDescent="0.3">
      <c r="A724" t="str">
        <f t="shared" ref="A724:A787" si="612">CONCATENATE(BF724,AY724,AZ724)</f>
        <v>3284</v>
      </c>
      <c r="B724" t="str">
        <f t="shared" ref="B724:B787" si="613">CONCATENATE(BC724,IF(BH724="","",CONCATENATE(" (",BH724,")"))," ",BK724)</f>
        <v xml:space="preserve">Földi kockázatok UAS műv. során (web) </v>
      </c>
      <c r="C724" t="str">
        <f t="shared" si="563"/>
        <v>2123284</v>
      </c>
      <c r="D724" t="str">
        <f t="shared" si="564"/>
        <v>Földi kockázatok UAS műv. során (web) 33</v>
      </c>
      <c r="E724" t="str">
        <f t="shared" si="565"/>
        <v>Korcz Miklós Máté3284</v>
      </c>
      <c r="F724" s="24" t="str">
        <f t="shared" si="566"/>
        <v>Földi kockázatok UAS műv. során (Tb. 212, web)</v>
      </c>
      <c r="G724" t="str">
        <f t="shared" si="567"/>
        <v/>
      </c>
      <c r="H724" t="str">
        <f t="shared" si="568"/>
        <v/>
      </c>
      <c r="I724" t="str">
        <f t="shared" si="569"/>
        <v/>
      </c>
      <c r="J724" t="str">
        <f t="shared" si="570"/>
        <v/>
      </c>
      <c r="K724" t="str">
        <f t="shared" si="571"/>
        <v/>
      </c>
      <c r="L724" t="str">
        <f t="shared" si="572"/>
        <v/>
      </c>
      <c r="M724" t="str">
        <f t="shared" si="573"/>
        <v/>
      </c>
      <c r="N724" t="str">
        <f t="shared" si="574"/>
        <v/>
      </c>
      <c r="O724" t="str">
        <f t="shared" si="575"/>
        <v/>
      </c>
      <c r="P724" t="str">
        <f t="shared" si="576"/>
        <v/>
      </c>
      <c r="Q724" t="str">
        <f t="shared" si="577"/>
        <v/>
      </c>
      <c r="R724" t="str">
        <f t="shared" si="578"/>
        <v/>
      </c>
      <c r="S724" t="str">
        <f t="shared" si="579"/>
        <v/>
      </c>
      <c r="T724" t="str">
        <f t="shared" si="580"/>
        <v/>
      </c>
      <c r="U724" t="str">
        <f t="shared" si="581"/>
        <v/>
      </c>
      <c r="V724" t="str">
        <f t="shared" si="582"/>
        <v/>
      </c>
      <c r="W724" t="str">
        <f t="shared" si="583"/>
        <v/>
      </c>
      <c r="X724" t="str">
        <f t="shared" si="584"/>
        <v/>
      </c>
      <c r="Y724" t="str">
        <f t="shared" si="585"/>
        <v>Földi kockázatok UAS műv. során (, web)</v>
      </c>
      <c r="Z724" t="str">
        <f t="shared" si="586"/>
        <v/>
      </c>
      <c r="AA724" t="str">
        <f t="shared" si="587"/>
        <v/>
      </c>
      <c r="AB724" t="str">
        <f t="shared" si="588"/>
        <v/>
      </c>
      <c r="AC724" t="str">
        <f t="shared" si="589"/>
        <v/>
      </c>
      <c r="AD724" t="str">
        <f t="shared" si="590"/>
        <v/>
      </c>
      <c r="AE724" t="str">
        <f t="shared" si="591"/>
        <v/>
      </c>
      <c r="AF724" t="str">
        <f t="shared" si="592"/>
        <v/>
      </c>
      <c r="AG724" t="str">
        <f t="shared" si="593"/>
        <v/>
      </c>
      <c r="AH724" t="str">
        <f t="shared" si="594"/>
        <v/>
      </c>
      <c r="AI724" t="str">
        <f t="shared" si="595"/>
        <v/>
      </c>
      <c r="AJ724" t="str">
        <f t="shared" si="596"/>
        <v/>
      </c>
      <c r="AK724" t="str">
        <f t="shared" si="597"/>
        <v/>
      </c>
      <c r="AL724" t="str">
        <f t="shared" si="598"/>
        <v/>
      </c>
      <c r="AM724" t="str">
        <f t="shared" si="599"/>
        <v/>
      </c>
      <c r="AN724" t="str">
        <f t="shared" si="600"/>
        <v/>
      </c>
      <c r="AO724" t="str">
        <f t="shared" si="601"/>
        <v/>
      </c>
      <c r="AP724" t="str">
        <f t="shared" si="602"/>
        <v/>
      </c>
      <c r="AQ724" t="str">
        <f t="shared" si="603"/>
        <v/>
      </c>
      <c r="AR724" t="str">
        <f t="shared" si="604"/>
        <v/>
      </c>
      <c r="AS724" t="str">
        <f t="shared" si="605"/>
        <v/>
      </c>
      <c r="AT724" t="str">
        <f t="shared" si="606"/>
        <v/>
      </c>
      <c r="AU724" t="str">
        <f t="shared" si="607"/>
        <v/>
      </c>
      <c r="AV724" t="str">
        <f t="shared" si="608"/>
        <v/>
      </c>
      <c r="AW724" t="str">
        <f t="shared" si="609"/>
        <v>3284</v>
      </c>
      <c r="AX724" t="str">
        <f t="shared" si="610"/>
        <v>Földi kockázatok UAS műv. során (212, web)</v>
      </c>
      <c r="AY724" s="2">
        <v>328</v>
      </c>
      <c r="AZ724" s="2">
        <v>4</v>
      </c>
      <c r="BA724" s="18">
        <f>VLOOKUP(AY724,segéd!$F$9:$G$38,2,FALSE)</f>
        <v>46109</v>
      </c>
      <c r="BB724" s="2" t="str">
        <f>VLOOKUP(AZ724,segéd!$F$1:$G$7,2,FALSE)</f>
        <v>13.30-15.00</v>
      </c>
      <c r="BC724" t="s">
        <v>403</v>
      </c>
      <c r="BD724" t="s">
        <v>2251</v>
      </c>
      <c r="BE724" t="s">
        <v>164</v>
      </c>
      <c r="BG724" s="2">
        <v>212</v>
      </c>
      <c r="BH724" s="2" t="s">
        <v>66</v>
      </c>
      <c r="BI724" s="30" t="s">
        <v>2006</v>
      </c>
      <c r="BJ724" s="2">
        <f t="shared" si="611"/>
        <v>33</v>
      </c>
      <c r="BK724" s="2" t="str">
        <f>IF(BF724="","",VLOOKUP(BC724,segéd!O:P,2,FALSE))</f>
        <v/>
      </c>
      <c r="BL724" s="2">
        <f>IF(BG724="","",VLOOKUP(BC724,segéd!T:U,2,FALSE))</f>
        <v>33</v>
      </c>
      <c r="BM724" s="2"/>
      <c r="BN724" s="2"/>
      <c r="BO724" s="2"/>
      <c r="BP724" s="2"/>
      <c r="BQ724" s="2"/>
      <c r="BR724" s="2"/>
      <c r="BS724" s="2"/>
      <c r="BT724" s="2"/>
      <c r="BU724" s="2"/>
      <c r="CA724" s="2"/>
      <c r="CD724" s="2"/>
      <c r="CE724" s="2"/>
      <c r="CF724" s="19"/>
      <c r="CG724" s="2"/>
      <c r="CP724" s="2"/>
      <c r="CQ724" s="2"/>
      <c r="CR724" s="2"/>
      <c r="CS724" s="2"/>
      <c r="CU724" s="2"/>
      <c r="CV724" s="2"/>
      <c r="DA724" s="19"/>
      <c r="DB724" s="2">
        <v>34</v>
      </c>
    </row>
    <row r="725" spans="1:106" x14ac:dyDescent="0.3">
      <c r="A725" t="str">
        <f t="shared" si="612"/>
        <v>2013284</v>
      </c>
      <c r="B725" t="str">
        <f t="shared" si="613"/>
        <v>Gazdasági matematika II. (web) 66</v>
      </c>
      <c r="C725" t="str">
        <f t="shared" si="563"/>
        <v>3284</v>
      </c>
      <c r="D725" t="str">
        <f t="shared" si="564"/>
        <v xml:space="preserve">Gazdasági matematika II. (web) </v>
      </c>
      <c r="E725" t="str">
        <f t="shared" si="565"/>
        <v>Kovács Gergely3284</v>
      </c>
      <c r="F725" s="24" t="str">
        <f t="shared" si="566"/>
        <v>Gazdasági matematika II. (Bp. 201, web)</v>
      </c>
      <c r="G725" t="str">
        <f t="shared" si="567"/>
        <v>3284</v>
      </c>
      <c r="H725" t="str">
        <f t="shared" si="568"/>
        <v>3284</v>
      </c>
      <c r="I725" t="str">
        <f t="shared" si="569"/>
        <v/>
      </c>
      <c r="J725" t="str">
        <f t="shared" si="570"/>
        <v/>
      </c>
      <c r="K725" t="str">
        <f t="shared" si="571"/>
        <v/>
      </c>
      <c r="L725" t="str">
        <f t="shared" si="572"/>
        <v/>
      </c>
      <c r="M725" t="str">
        <f t="shared" si="573"/>
        <v/>
      </c>
      <c r="N725" t="str">
        <f t="shared" si="574"/>
        <v/>
      </c>
      <c r="O725" t="str">
        <f t="shared" si="575"/>
        <v/>
      </c>
      <c r="P725" t="str">
        <f t="shared" si="576"/>
        <v/>
      </c>
      <c r="Q725" t="str">
        <f t="shared" si="577"/>
        <v/>
      </c>
      <c r="R725" t="str">
        <f t="shared" si="578"/>
        <v/>
      </c>
      <c r="S725" t="str">
        <f t="shared" si="579"/>
        <v/>
      </c>
      <c r="T725" t="str">
        <f t="shared" si="580"/>
        <v/>
      </c>
      <c r="U725" t="str">
        <f t="shared" si="581"/>
        <v/>
      </c>
      <c r="V725" t="str">
        <f t="shared" si="582"/>
        <v/>
      </c>
      <c r="W725" t="str">
        <f t="shared" si="583"/>
        <v/>
      </c>
      <c r="X725" t="str">
        <f t="shared" si="584"/>
        <v/>
      </c>
      <c r="Y725" t="str">
        <f t="shared" si="585"/>
        <v>Gazdasági matematika II. (201, web)</v>
      </c>
      <c r="Z725" t="str">
        <f t="shared" si="586"/>
        <v/>
      </c>
      <c r="AA725" t="str">
        <f t="shared" si="587"/>
        <v/>
      </c>
      <c r="AB725" t="str">
        <f t="shared" si="588"/>
        <v/>
      </c>
      <c r="AC725" t="str">
        <f t="shared" si="589"/>
        <v/>
      </c>
      <c r="AD725" t="str">
        <f t="shared" si="590"/>
        <v/>
      </c>
      <c r="AE725" t="str">
        <f t="shared" si="591"/>
        <v/>
      </c>
      <c r="AF725" t="str">
        <f t="shared" si="592"/>
        <v/>
      </c>
      <c r="AG725" t="str">
        <f t="shared" si="593"/>
        <v/>
      </c>
      <c r="AH725" t="str">
        <f t="shared" si="594"/>
        <v/>
      </c>
      <c r="AI725" t="str">
        <f t="shared" si="595"/>
        <v/>
      </c>
      <c r="AJ725" t="str">
        <f t="shared" si="596"/>
        <v/>
      </c>
      <c r="AK725" t="str">
        <f t="shared" si="597"/>
        <v/>
      </c>
      <c r="AL725" t="str">
        <f t="shared" si="598"/>
        <v/>
      </c>
      <c r="AM725" t="str">
        <f t="shared" si="599"/>
        <v/>
      </c>
      <c r="AN725" t="str">
        <f t="shared" si="600"/>
        <v/>
      </c>
      <c r="AO725" t="str">
        <f t="shared" si="601"/>
        <v/>
      </c>
      <c r="AP725" t="str">
        <f t="shared" si="602"/>
        <v/>
      </c>
      <c r="AQ725" t="str">
        <f t="shared" si="603"/>
        <v/>
      </c>
      <c r="AR725" t="str">
        <f t="shared" si="604"/>
        <v/>
      </c>
      <c r="AS725" t="str">
        <f t="shared" si="605"/>
        <v/>
      </c>
      <c r="AT725" t="str">
        <f t="shared" si="606"/>
        <v/>
      </c>
      <c r="AU725" t="str">
        <f t="shared" si="607"/>
        <v/>
      </c>
      <c r="AV725" t="str">
        <f t="shared" si="608"/>
        <v/>
      </c>
      <c r="AW725" t="str">
        <f t="shared" si="609"/>
        <v/>
      </c>
      <c r="AX725" t="str">
        <f t="shared" si="610"/>
        <v>Gazdasági matematika II. (, web)</v>
      </c>
      <c r="AY725" s="2">
        <v>328</v>
      </c>
      <c r="AZ725" s="2">
        <v>4</v>
      </c>
      <c r="BA725" s="18">
        <f>VLOOKUP(AY725,segéd!$F$9:$G$38,2,FALSE)</f>
        <v>46109</v>
      </c>
      <c r="BB725" s="2" t="str">
        <f>VLOOKUP(AZ725,segéd!$F$1:$G$7,2,FALSE)</f>
        <v>13.30-15.00</v>
      </c>
      <c r="BC725" t="s">
        <v>33</v>
      </c>
      <c r="BD725" t="s">
        <v>8</v>
      </c>
      <c r="BE725" t="s">
        <v>165</v>
      </c>
      <c r="BF725" s="19">
        <v>201</v>
      </c>
      <c r="BH725" s="2" t="s">
        <v>66</v>
      </c>
      <c r="BI725" s="30" t="s">
        <v>1935</v>
      </c>
      <c r="BJ725" s="2">
        <f t="shared" si="611"/>
        <v>66</v>
      </c>
      <c r="BK725" s="2">
        <f>IF(BF725="","",VLOOKUP(BC725,segéd!O:P,2,FALSE))</f>
        <v>66</v>
      </c>
      <c r="BL725" s="2" t="str">
        <f>IF(BG725="","",VLOOKUP(BC725,segéd!T:U,2,FALSE))</f>
        <v/>
      </c>
      <c r="BM725" s="2">
        <v>62</v>
      </c>
      <c r="BN725" s="2">
        <v>14</v>
      </c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Y725" s="2"/>
    </row>
    <row r="726" spans="1:106" x14ac:dyDescent="0.3">
      <c r="A726" t="str">
        <f t="shared" si="612"/>
        <v>3284</v>
      </c>
      <c r="B726" t="str">
        <f t="shared" si="613"/>
        <v xml:space="preserve">Hulladékgazdálkodási tech. (web) </v>
      </c>
      <c r="C726" t="str">
        <f t="shared" si="563"/>
        <v>2143284</v>
      </c>
      <c r="D726" t="str">
        <f t="shared" si="564"/>
        <v>Hulladékgazdálkodási tech. (web) 6</v>
      </c>
      <c r="E726" t="str">
        <f t="shared" si="565"/>
        <v>Nagy Judit3284</v>
      </c>
      <c r="F726" s="24" t="str">
        <f t="shared" si="566"/>
        <v>Hulladékgazdálkodási tech. (Tb. 214, web)</v>
      </c>
      <c r="G726" t="str">
        <f t="shared" si="567"/>
        <v/>
      </c>
      <c r="H726" t="str">
        <f t="shared" si="568"/>
        <v/>
      </c>
      <c r="I726" t="str">
        <f t="shared" si="569"/>
        <v/>
      </c>
      <c r="J726" t="str">
        <f t="shared" si="570"/>
        <v/>
      </c>
      <c r="K726" t="str">
        <f t="shared" si="571"/>
        <v/>
      </c>
      <c r="L726" t="str">
        <f t="shared" si="572"/>
        <v/>
      </c>
      <c r="M726" t="str">
        <f t="shared" si="573"/>
        <v/>
      </c>
      <c r="N726" t="str">
        <f t="shared" si="574"/>
        <v/>
      </c>
      <c r="O726" t="str">
        <f t="shared" si="575"/>
        <v/>
      </c>
      <c r="P726" t="str">
        <f t="shared" si="576"/>
        <v/>
      </c>
      <c r="Q726" t="str">
        <f t="shared" si="577"/>
        <v/>
      </c>
      <c r="R726" t="str">
        <f t="shared" si="578"/>
        <v/>
      </c>
      <c r="S726" t="str">
        <f t="shared" si="579"/>
        <v/>
      </c>
      <c r="T726" t="str">
        <f t="shared" si="580"/>
        <v/>
      </c>
      <c r="U726" t="str">
        <f t="shared" si="581"/>
        <v/>
      </c>
      <c r="V726" t="str">
        <f t="shared" si="582"/>
        <v/>
      </c>
      <c r="W726" t="str">
        <f t="shared" si="583"/>
        <v/>
      </c>
      <c r="X726" t="str">
        <f t="shared" si="584"/>
        <v/>
      </c>
      <c r="Y726" t="str">
        <f t="shared" si="585"/>
        <v>Hulladékgazdálkodási tech. (, web)</v>
      </c>
      <c r="Z726" t="str">
        <f t="shared" si="586"/>
        <v/>
      </c>
      <c r="AA726" t="str">
        <f t="shared" si="587"/>
        <v/>
      </c>
      <c r="AB726" t="str">
        <f t="shared" si="588"/>
        <v/>
      </c>
      <c r="AC726" t="str">
        <f t="shared" si="589"/>
        <v/>
      </c>
      <c r="AD726" t="str">
        <f t="shared" si="590"/>
        <v>3284</v>
      </c>
      <c r="AE726" t="str">
        <f t="shared" si="591"/>
        <v/>
      </c>
      <c r="AF726" t="str">
        <f t="shared" si="592"/>
        <v/>
      </c>
      <c r="AG726" t="str">
        <f t="shared" si="593"/>
        <v/>
      </c>
      <c r="AH726" t="str">
        <f t="shared" si="594"/>
        <v/>
      </c>
      <c r="AI726" t="str">
        <f t="shared" si="595"/>
        <v/>
      </c>
      <c r="AJ726" t="str">
        <f t="shared" si="596"/>
        <v/>
      </c>
      <c r="AK726" t="str">
        <f t="shared" si="597"/>
        <v/>
      </c>
      <c r="AL726" t="str">
        <f t="shared" si="598"/>
        <v/>
      </c>
      <c r="AM726" t="str">
        <f t="shared" si="599"/>
        <v/>
      </c>
      <c r="AN726" t="str">
        <f t="shared" si="600"/>
        <v/>
      </c>
      <c r="AO726" t="str">
        <f t="shared" si="601"/>
        <v/>
      </c>
      <c r="AP726" t="str">
        <f t="shared" si="602"/>
        <v/>
      </c>
      <c r="AQ726" t="str">
        <f t="shared" si="603"/>
        <v/>
      </c>
      <c r="AR726" t="str">
        <f t="shared" si="604"/>
        <v/>
      </c>
      <c r="AS726" t="str">
        <f t="shared" si="605"/>
        <v/>
      </c>
      <c r="AT726" t="str">
        <f t="shared" si="606"/>
        <v/>
      </c>
      <c r="AU726" t="str">
        <f t="shared" si="607"/>
        <v/>
      </c>
      <c r="AV726" t="str">
        <f t="shared" si="608"/>
        <v/>
      </c>
      <c r="AW726" t="str">
        <f t="shared" si="609"/>
        <v/>
      </c>
      <c r="AX726" t="str">
        <f t="shared" si="610"/>
        <v>Hulladékgazdálkodási tech. (214, web)</v>
      </c>
      <c r="AY726" s="2">
        <v>328</v>
      </c>
      <c r="AZ726" s="2">
        <v>4</v>
      </c>
      <c r="BA726" s="18">
        <f>VLOOKUP(AY726,segéd!$F$9:$G$38,2,FALSE)</f>
        <v>46109</v>
      </c>
      <c r="BB726" s="2" t="str">
        <f>VLOOKUP(AZ726,segéd!$F$1:$G$7,2,FALSE)</f>
        <v>13.30-15.00</v>
      </c>
      <c r="BC726" t="s">
        <v>133</v>
      </c>
      <c r="BD726" t="s">
        <v>421</v>
      </c>
      <c r="BE726" t="s">
        <v>177</v>
      </c>
      <c r="BG726" s="2">
        <v>214</v>
      </c>
      <c r="BH726" s="2" t="s">
        <v>66</v>
      </c>
      <c r="BI726" s="30" t="s">
        <v>2011</v>
      </c>
      <c r="BJ726" s="2">
        <f t="shared" si="611"/>
        <v>6</v>
      </c>
      <c r="BK726" s="2" t="str">
        <f>IF(BF726="","",VLOOKUP(BC726,segéd!O:P,2,FALSE))</f>
        <v/>
      </c>
      <c r="BL726" s="2">
        <f>IF(BG726="","",VLOOKUP(BC726,segéd!T:U,2,FALSE))</f>
        <v>6</v>
      </c>
      <c r="CH726" s="2"/>
      <c r="CI726" s="2">
        <v>6</v>
      </c>
      <c r="CP726" s="2"/>
    </row>
    <row r="727" spans="1:106" x14ac:dyDescent="0.3">
      <c r="A727" t="str">
        <f t="shared" si="612"/>
        <v>2053284</v>
      </c>
      <c r="B727" t="str">
        <f t="shared" si="613"/>
        <v>Interkulturális men. és tárgyalást. (Bp.-ről web) 22</v>
      </c>
      <c r="C727" t="str">
        <f t="shared" si="563"/>
        <v>2163284</v>
      </c>
      <c r="D727" t="str">
        <f t="shared" si="564"/>
        <v>Interkulturális men. és tárgyalást. (Bp.-ről web) 13</v>
      </c>
      <c r="E727" t="str">
        <f t="shared" si="565"/>
        <v>Deés Szilvia3284</v>
      </c>
      <c r="F727" s="24" t="str">
        <f t="shared" si="566"/>
        <v>Interkulturális men. és tárgyalást. (Bp. 205, Bp.-ről web)</v>
      </c>
      <c r="G727" t="str">
        <f t="shared" si="567"/>
        <v/>
      </c>
      <c r="H727" t="str">
        <f t="shared" si="568"/>
        <v/>
      </c>
      <c r="I727" t="str">
        <f t="shared" si="569"/>
        <v/>
      </c>
      <c r="J727" t="str">
        <f t="shared" si="570"/>
        <v/>
      </c>
      <c r="K727" t="str">
        <f t="shared" si="571"/>
        <v/>
      </c>
      <c r="L727" t="str">
        <f t="shared" si="572"/>
        <v/>
      </c>
      <c r="M727" t="str">
        <f t="shared" si="573"/>
        <v/>
      </c>
      <c r="N727" t="str">
        <f t="shared" si="574"/>
        <v/>
      </c>
      <c r="O727" t="str">
        <f t="shared" si="575"/>
        <v/>
      </c>
      <c r="P727" t="str">
        <f t="shared" si="576"/>
        <v/>
      </c>
      <c r="Q727" t="str">
        <f t="shared" si="577"/>
        <v/>
      </c>
      <c r="R727" t="str">
        <f t="shared" si="578"/>
        <v/>
      </c>
      <c r="S727" t="str">
        <f t="shared" si="579"/>
        <v/>
      </c>
      <c r="T727" t="str">
        <f t="shared" si="580"/>
        <v>3284</v>
      </c>
      <c r="U727" t="str">
        <f t="shared" si="581"/>
        <v>3284</v>
      </c>
      <c r="V727" t="str">
        <f t="shared" si="582"/>
        <v>3284</v>
      </c>
      <c r="W727" t="str">
        <f t="shared" si="583"/>
        <v>3284</v>
      </c>
      <c r="X727" t="str">
        <f t="shared" si="584"/>
        <v>3284</v>
      </c>
      <c r="Y727" t="str">
        <f t="shared" si="585"/>
        <v>Interkulturális men. és tárgyalást. (205, Bp.-ről web)</v>
      </c>
      <c r="Z727" t="str">
        <f t="shared" si="586"/>
        <v/>
      </c>
      <c r="AA727" t="str">
        <f t="shared" si="587"/>
        <v/>
      </c>
      <c r="AB727" t="str">
        <f t="shared" si="588"/>
        <v/>
      </c>
      <c r="AC727" t="str">
        <f t="shared" si="589"/>
        <v/>
      </c>
      <c r="AD727" t="str">
        <f t="shared" si="590"/>
        <v/>
      </c>
      <c r="AE727" t="str">
        <f t="shared" si="591"/>
        <v/>
      </c>
      <c r="AF727" t="str">
        <f t="shared" si="592"/>
        <v/>
      </c>
      <c r="AG727" t="str">
        <f t="shared" si="593"/>
        <v/>
      </c>
      <c r="AH727" t="str">
        <f t="shared" si="594"/>
        <v/>
      </c>
      <c r="AI727" t="str">
        <f t="shared" si="595"/>
        <v/>
      </c>
      <c r="AJ727" t="str">
        <f t="shared" si="596"/>
        <v/>
      </c>
      <c r="AK727" t="str">
        <f t="shared" si="597"/>
        <v/>
      </c>
      <c r="AL727" t="str">
        <f t="shared" si="598"/>
        <v/>
      </c>
      <c r="AM727" t="str">
        <f t="shared" si="599"/>
        <v>3284</v>
      </c>
      <c r="AN727" t="str">
        <f t="shared" si="600"/>
        <v>3284</v>
      </c>
      <c r="AO727" t="str">
        <f t="shared" si="601"/>
        <v>3284</v>
      </c>
      <c r="AP727" t="str">
        <f t="shared" si="602"/>
        <v>3284</v>
      </c>
      <c r="AQ727" t="str">
        <f t="shared" si="603"/>
        <v>3284</v>
      </c>
      <c r="AR727" t="str">
        <f t="shared" si="604"/>
        <v/>
      </c>
      <c r="AS727" t="str">
        <f t="shared" si="605"/>
        <v/>
      </c>
      <c r="AT727" t="str">
        <f t="shared" si="606"/>
        <v/>
      </c>
      <c r="AU727" t="str">
        <f t="shared" si="607"/>
        <v/>
      </c>
      <c r="AV727" t="str">
        <f t="shared" si="608"/>
        <v/>
      </c>
      <c r="AW727" t="str">
        <f t="shared" si="609"/>
        <v/>
      </c>
      <c r="AX727" t="str">
        <f t="shared" si="610"/>
        <v>Interkulturális men. és tárgyalást. (216, Bp.-ről web)</v>
      </c>
      <c r="AY727" s="2">
        <v>328</v>
      </c>
      <c r="AZ727" s="2">
        <v>4</v>
      </c>
      <c r="BA727" s="18">
        <f>VLOOKUP(AY727,segéd!$F$9:$G$38,2,FALSE)</f>
        <v>46109</v>
      </c>
      <c r="BB727" s="2" t="str">
        <f>VLOOKUP(AZ727,segéd!$F$1:$G$7,2,FALSE)</f>
        <v>13.30-15.00</v>
      </c>
      <c r="BC727" t="s">
        <v>197</v>
      </c>
      <c r="BD727" t="s">
        <v>106</v>
      </c>
      <c r="BE727" t="s">
        <v>167</v>
      </c>
      <c r="BF727" s="19">
        <v>205</v>
      </c>
      <c r="BG727" s="2">
        <v>216</v>
      </c>
      <c r="BH727" s="2" t="s">
        <v>75</v>
      </c>
      <c r="BI727" s="30" t="s">
        <v>2026</v>
      </c>
      <c r="BJ727" s="2">
        <f t="shared" si="611"/>
        <v>35</v>
      </c>
      <c r="BK727" s="2">
        <f>IF(BF727="","",VLOOKUP(BC727,segéd!O:P,2,FALSE))</f>
        <v>22</v>
      </c>
      <c r="BL727" s="2">
        <f>IF(BG727="","",VLOOKUP(BC727,segéd!T:U,2,FALSE))</f>
        <v>13</v>
      </c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>
        <v>4</v>
      </c>
      <c r="CA727" s="2">
        <v>2</v>
      </c>
      <c r="CB727" s="2">
        <v>2</v>
      </c>
      <c r="CC727" s="2">
        <v>3</v>
      </c>
      <c r="CD727" s="2">
        <v>1</v>
      </c>
      <c r="CH727" s="2"/>
      <c r="CI727" s="2"/>
      <c r="CJ727" s="2"/>
      <c r="CK727" s="2"/>
      <c r="CL727" s="2"/>
      <c r="CM727" s="2"/>
      <c r="CN727" s="2"/>
      <c r="CO727" s="2"/>
      <c r="CP727" s="2"/>
      <c r="CR727" s="2">
        <v>7</v>
      </c>
      <c r="CS727" s="2">
        <v>6</v>
      </c>
      <c r="CT727" s="2">
        <v>2</v>
      </c>
      <c r="CU727" s="2">
        <v>2</v>
      </c>
      <c r="CV727" s="2">
        <v>2</v>
      </c>
      <c r="CY727" s="2"/>
    </row>
    <row r="728" spans="1:106" x14ac:dyDescent="0.3">
      <c r="A728" t="str">
        <f t="shared" si="612"/>
        <v>3284</v>
      </c>
      <c r="B728" t="str">
        <f t="shared" si="613"/>
        <v xml:space="preserve">Irányítástechnika (dupla terem) (gépterem, web) </v>
      </c>
      <c r="C728" t="str">
        <f t="shared" si="563"/>
        <v>6033284</v>
      </c>
      <c r="D728" t="str">
        <f t="shared" si="564"/>
        <v>Irányítástechnika (dupla terem) (gépterem, web) 0</v>
      </c>
      <c r="E728" t="str">
        <f t="shared" si="565"/>
        <v>Szilágyi Zoltán3284</v>
      </c>
      <c r="F728" s="24" t="str">
        <f t="shared" si="566"/>
        <v>Irányítástechnika (dupla terem) (Tb. 603, gépterem, web)</v>
      </c>
      <c r="G728" t="str">
        <f t="shared" si="567"/>
        <v/>
      </c>
      <c r="H728" t="str">
        <f t="shared" si="568"/>
        <v/>
      </c>
      <c r="I728" t="str">
        <f t="shared" si="569"/>
        <v/>
      </c>
      <c r="J728" t="str">
        <f t="shared" si="570"/>
        <v/>
      </c>
      <c r="K728" t="str">
        <f t="shared" si="571"/>
        <v/>
      </c>
      <c r="L728" t="str">
        <f t="shared" si="572"/>
        <v/>
      </c>
      <c r="M728" t="str">
        <f t="shared" si="573"/>
        <v/>
      </c>
      <c r="N728" t="str">
        <f t="shared" si="574"/>
        <v/>
      </c>
      <c r="O728" t="str">
        <f t="shared" si="575"/>
        <v/>
      </c>
      <c r="P728" t="str">
        <f t="shared" si="576"/>
        <v/>
      </c>
      <c r="Q728" t="str">
        <f t="shared" si="577"/>
        <v/>
      </c>
      <c r="R728" t="str">
        <f t="shared" si="578"/>
        <v/>
      </c>
      <c r="S728" t="str">
        <f t="shared" si="579"/>
        <v/>
      </c>
      <c r="T728" t="str">
        <f t="shared" si="580"/>
        <v/>
      </c>
      <c r="U728" t="str">
        <f t="shared" si="581"/>
        <v/>
      </c>
      <c r="V728" t="str">
        <f t="shared" si="582"/>
        <v/>
      </c>
      <c r="W728" t="str">
        <f t="shared" si="583"/>
        <v/>
      </c>
      <c r="X728" t="str">
        <f t="shared" si="584"/>
        <v/>
      </c>
      <c r="Y728" t="str">
        <f t="shared" si="585"/>
        <v>Irányítástechnika (dupla terem) (, gépterem, web)</v>
      </c>
      <c r="Z728" t="str">
        <f t="shared" si="586"/>
        <v/>
      </c>
      <c r="AA728" t="str">
        <f t="shared" si="587"/>
        <v/>
      </c>
      <c r="AB728" t="str">
        <f t="shared" si="588"/>
        <v/>
      </c>
      <c r="AC728" t="str">
        <f t="shared" si="589"/>
        <v/>
      </c>
      <c r="AD728" t="str">
        <f t="shared" si="590"/>
        <v/>
      </c>
      <c r="AE728" t="str">
        <f t="shared" si="591"/>
        <v/>
      </c>
      <c r="AF728" t="str">
        <f t="shared" si="592"/>
        <v/>
      </c>
      <c r="AG728" t="str">
        <f t="shared" si="593"/>
        <v/>
      </c>
      <c r="AH728" t="str">
        <f t="shared" si="594"/>
        <v/>
      </c>
      <c r="AI728" t="str">
        <f t="shared" si="595"/>
        <v/>
      </c>
      <c r="AJ728" t="str">
        <f t="shared" si="596"/>
        <v/>
      </c>
      <c r="AK728" t="str">
        <f t="shared" si="597"/>
        <v/>
      </c>
      <c r="AL728" t="str">
        <f t="shared" si="598"/>
        <v/>
      </c>
      <c r="AM728" t="str">
        <f t="shared" si="599"/>
        <v/>
      </c>
      <c r="AN728" t="str">
        <f t="shared" si="600"/>
        <v/>
      </c>
      <c r="AO728" t="str">
        <f t="shared" si="601"/>
        <v/>
      </c>
      <c r="AP728" t="str">
        <f t="shared" si="602"/>
        <v/>
      </c>
      <c r="AQ728" t="str">
        <f t="shared" si="603"/>
        <v/>
      </c>
      <c r="AR728" t="str">
        <f t="shared" si="604"/>
        <v/>
      </c>
      <c r="AS728" t="str">
        <f t="shared" si="605"/>
        <v/>
      </c>
      <c r="AT728" t="str">
        <f t="shared" si="606"/>
        <v/>
      </c>
      <c r="AU728" t="str">
        <f t="shared" si="607"/>
        <v/>
      </c>
      <c r="AV728" t="str">
        <f t="shared" si="608"/>
        <v/>
      </c>
      <c r="AW728" t="str">
        <f t="shared" si="609"/>
        <v/>
      </c>
      <c r="AX728" t="str">
        <f t="shared" si="610"/>
        <v>Irányítástechnika (dupla terem) (603, gépterem, web)</v>
      </c>
      <c r="AY728" s="2">
        <v>328</v>
      </c>
      <c r="AZ728" s="2">
        <v>4</v>
      </c>
      <c r="BA728" s="18">
        <f>VLOOKUP(AY728,segéd!$F$9:$G$38,2,FALSE)</f>
        <v>46109</v>
      </c>
      <c r="BB728" s="2" t="str">
        <f>VLOOKUP(AZ728,segéd!$F$1:$G$7,2,FALSE)</f>
        <v>13.30-15.00</v>
      </c>
      <c r="BC728" t="s">
        <v>469</v>
      </c>
      <c r="BD728" t="s">
        <v>179</v>
      </c>
      <c r="BE728" t="s">
        <v>164</v>
      </c>
      <c r="BG728" s="2">
        <v>603</v>
      </c>
      <c r="BH728" s="2" t="s">
        <v>220</v>
      </c>
      <c r="BI728" s="30" t="s">
        <v>1949</v>
      </c>
      <c r="BJ728" s="2">
        <f t="shared" si="611"/>
        <v>0</v>
      </c>
      <c r="BK728" s="2" t="str">
        <f>IF(BF728="","",VLOOKUP(BC728,segéd!O:P,2,FALSE))</f>
        <v/>
      </c>
      <c r="BL728" s="2">
        <f>IF(BG728="","",VLOOKUP(BC728,segéd!T:U,2,FALSE))</f>
        <v>0</v>
      </c>
      <c r="BM728" s="2"/>
      <c r="BN728" s="2"/>
      <c r="BO728" s="2"/>
      <c r="BP728" s="2"/>
      <c r="BQ728" s="2"/>
      <c r="BR728" s="2"/>
      <c r="BS728" s="2"/>
      <c r="BT728" s="2"/>
      <c r="BU728" s="2"/>
      <c r="BZ728" s="2"/>
      <c r="CA728" s="2"/>
      <c r="CD728" s="2"/>
      <c r="CE728" s="2"/>
      <c r="CF728" s="19"/>
      <c r="CG728" s="2"/>
      <c r="CJ728" s="2"/>
      <c r="CP728" s="2"/>
      <c r="CQ728" s="2"/>
      <c r="CR728" s="2"/>
      <c r="CS728" s="2"/>
      <c r="CU728" s="2"/>
      <c r="CV728" s="2"/>
      <c r="DA728" s="19"/>
    </row>
    <row r="729" spans="1:106" x14ac:dyDescent="0.3">
      <c r="A729" t="str">
        <f t="shared" si="612"/>
        <v>3284</v>
      </c>
      <c r="B729" t="str">
        <f t="shared" si="613"/>
        <v xml:space="preserve">Irányítástechnika, mikrovezérlők (gépterem, web) </v>
      </c>
      <c r="C729" t="str">
        <f t="shared" si="563"/>
        <v>6043284</v>
      </c>
      <c r="D729" t="str">
        <f t="shared" si="564"/>
        <v>Irányítástechnika, mikrovezérlők (gépterem, web) 46</v>
      </c>
      <c r="E729" t="str">
        <f t="shared" si="565"/>
        <v>Szilágyi Zoltán3284</v>
      </c>
      <c r="F729" s="24" t="str">
        <f t="shared" si="566"/>
        <v>Irányítástechnika, mikrovezérlők (Tb. 604, gépterem, web)</v>
      </c>
      <c r="G729" t="str">
        <f t="shared" si="567"/>
        <v/>
      </c>
      <c r="H729" t="str">
        <f t="shared" si="568"/>
        <v/>
      </c>
      <c r="I729" t="str">
        <f t="shared" si="569"/>
        <v/>
      </c>
      <c r="J729" t="str">
        <f t="shared" si="570"/>
        <v/>
      </c>
      <c r="K729" t="str">
        <f t="shared" si="571"/>
        <v/>
      </c>
      <c r="L729" t="str">
        <f t="shared" si="572"/>
        <v/>
      </c>
      <c r="M729" t="str">
        <f t="shared" si="573"/>
        <v/>
      </c>
      <c r="N729" t="str">
        <f t="shared" si="574"/>
        <v/>
      </c>
      <c r="O729" t="str">
        <f t="shared" si="575"/>
        <v/>
      </c>
      <c r="P729" t="str">
        <f t="shared" si="576"/>
        <v/>
      </c>
      <c r="Q729" t="str">
        <f t="shared" si="577"/>
        <v/>
      </c>
      <c r="R729" t="str">
        <f t="shared" si="578"/>
        <v/>
      </c>
      <c r="S729" t="str">
        <f t="shared" si="579"/>
        <v/>
      </c>
      <c r="T729" t="str">
        <f t="shared" si="580"/>
        <v/>
      </c>
      <c r="U729" t="str">
        <f t="shared" si="581"/>
        <v/>
      </c>
      <c r="V729" t="str">
        <f t="shared" si="582"/>
        <v/>
      </c>
      <c r="W729" t="str">
        <f t="shared" si="583"/>
        <v/>
      </c>
      <c r="X729" t="str">
        <f t="shared" si="584"/>
        <v/>
      </c>
      <c r="Y729" t="str">
        <f t="shared" si="585"/>
        <v>Irányítástechnika, mikrovezérlők (, gépterem, web)</v>
      </c>
      <c r="Z729" t="str">
        <f t="shared" si="586"/>
        <v/>
      </c>
      <c r="AA729" t="str">
        <f t="shared" si="587"/>
        <v/>
      </c>
      <c r="AB729" t="str">
        <f t="shared" si="588"/>
        <v/>
      </c>
      <c r="AC729" t="str">
        <f t="shared" si="589"/>
        <v/>
      </c>
      <c r="AD729" t="str">
        <f t="shared" si="590"/>
        <v/>
      </c>
      <c r="AE729" t="str">
        <f t="shared" si="591"/>
        <v/>
      </c>
      <c r="AF729" t="str">
        <f t="shared" si="592"/>
        <v/>
      </c>
      <c r="AG729" t="str">
        <f t="shared" si="593"/>
        <v/>
      </c>
      <c r="AH729" t="str">
        <f t="shared" si="594"/>
        <v/>
      </c>
      <c r="AI729" t="str">
        <f t="shared" si="595"/>
        <v/>
      </c>
      <c r="AJ729" t="str">
        <f t="shared" si="596"/>
        <v/>
      </c>
      <c r="AK729" t="str">
        <f t="shared" si="597"/>
        <v/>
      </c>
      <c r="AL729" t="str">
        <f t="shared" si="598"/>
        <v>3284</v>
      </c>
      <c r="AM729" t="str">
        <f t="shared" si="599"/>
        <v/>
      </c>
      <c r="AN729" t="str">
        <f t="shared" si="600"/>
        <v/>
      </c>
      <c r="AO729" t="str">
        <f t="shared" si="601"/>
        <v/>
      </c>
      <c r="AP729" t="str">
        <f t="shared" si="602"/>
        <v/>
      </c>
      <c r="AQ729" t="str">
        <f t="shared" si="603"/>
        <v/>
      </c>
      <c r="AR729" t="str">
        <f t="shared" si="604"/>
        <v/>
      </c>
      <c r="AS729" t="str">
        <f t="shared" si="605"/>
        <v/>
      </c>
      <c r="AT729" t="str">
        <f t="shared" si="606"/>
        <v/>
      </c>
      <c r="AU729" t="str">
        <f t="shared" si="607"/>
        <v/>
      </c>
      <c r="AV729" t="str">
        <f t="shared" si="608"/>
        <v/>
      </c>
      <c r="AW729" t="str">
        <f t="shared" si="609"/>
        <v/>
      </c>
      <c r="AX729" t="str">
        <f t="shared" si="610"/>
        <v>Irányítástechnika, mikrovezérlők (604, gépterem, web)</v>
      </c>
      <c r="AY729" s="2">
        <v>328</v>
      </c>
      <c r="AZ729" s="2">
        <v>4</v>
      </c>
      <c r="BA729" s="18">
        <f>VLOOKUP(AY729,segéd!$F$9:$G$38,2,FALSE)</f>
        <v>46109</v>
      </c>
      <c r="BB729" s="2" t="str">
        <f>VLOOKUP(AZ729,segéd!$F$1:$G$7,2,FALSE)</f>
        <v>13.30-15.00</v>
      </c>
      <c r="BC729" t="s">
        <v>127</v>
      </c>
      <c r="BD729" t="s">
        <v>179</v>
      </c>
      <c r="BE729" t="s">
        <v>164</v>
      </c>
      <c r="BG729" s="2">
        <v>604</v>
      </c>
      <c r="BH729" s="2" t="s">
        <v>220</v>
      </c>
      <c r="BI729" s="30" t="s">
        <v>1949</v>
      </c>
      <c r="BJ729" s="2">
        <f t="shared" si="611"/>
        <v>46</v>
      </c>
      <c r="BK729" s="2" t="str">
        <f>IF(BF729="","",VLOOKUP(BC729,segéd!O:P,2,FALSE))</f>
        <v/>
      </c>
      <c r="BL729" s="2">
        <f>IF(BG729="","",VLOOKUP(BC729,segéd!T:U,2,FALSE))</f>
        <v>46</v>
      </c>
      <c r="BM729" s="2"/>
      <c r="BN729" s="2"/>
      <c r="BO729" s="2"/>
      <c r="BP729" s="2"/>
      <c r="BQ729" s="2"/>
      <c r="BR729" s="2"/>
      <c r="BS729" s="2"/>
      <c r="BT729" s="2"/>
      <c r="BU729" s="2"/>
      <c r="BZ729" s="2"/>
      <c r="CA729" s="2"/>
      <c r="CD729" s="2"/>
      <c r="CE729" s="2"/>
      <c r="CF729" s="19"/>
      <c r="CG729" s="2"/>
      <c r="CJ729" s="2"/>
      <c r="CP729" s="2"/>
      <c r="CQ729" s="2">
        <v>59</v>
      </c>
      <c r="CR729" s="2"/>
      <c r="CS729" s="2"/>
      <c r="CU729" s="2"/>
      <c r="CV729" s="2"/>
      <c r="DA729" s="19"/>
    </row>
    <row r="730" spans="1:106" x14ac:dyDescent="0.3">
      <c r="A730" t="str">
        <f t="shared" si="612"/>
        <v>2023284</v>
      </c>
      <c r="B730" t="str">
        <f t="shared" si="613"/>
        <v>Kiterjesztett ellátási láncok (otthonról web) 10</v>
      </c>
      <c r="C730" t="str">
        <f t="shared" si="563"/>
        <v>3284</v>
      </c>
      <c r="D730" t="str">
        <f t="shared" si="564"/>
        <v xml:space="preserve">Kiterjesztett ellátási láncok (otthonról web) </v>
      </c>
      <c r="E730" t="str">
        <f t="shared" si="565"/>
        <v>Lakatos Péter3284</v>
      </c>
      <c r="F730" s="24" t="str">
        <f t="shared" si="566"/>
        <v>Kiterjesztett ellátási láncok (Bp. 202, otthonról web)</v>
      </c>
      <c r="G730" t="str">
        <f t="shared" si="567"/>
        <v/>
      </c>
      <c r="H730" t="str">
        <f t="shared" si="568"/>
        <v/>
      </c>
      <c r="I730" t="str">
        <f t="shared" si="569"/>
        <v/>
      </c>
      <c r="J730" t="str">
        <f t="shared" si="570"/>
        <v/>
      </c>
      <c r="K730" t="str">
        <f t="shared" si="571"/>
        <v/>
      </c>
      <c r="L730" t="str">
        <f t="shared" si="572"/>
        <v>3284</v>
      </c>
      <c r="M730" t="str">
        <f t="shared" si="573"/>
        <v/>
      </c>
      <c r="N730" t="str">
        <f t="shared" si="574"/>
        <v/>
      </c>
      <c r="O730" t="str">
        <f t="shared" si="575"/>
        <v/>
      </c>
      <c r="P730" t="str">
        <f t="shared" si="576"/>
        <v/>
      </c>
      <c r="Q730" t="str">
        <f t="shared" si="577"/>
        <v/>
      </c>
      <c r="R730" t="str">
        <f t="shared" si="578"/>
        <v/>
      </c>
      <c r="S730" t="str">
        <f t="shared" si="579"/>
        <v/>
      </c>
      <c r="T730" t="str">
        <f t="shared" si="580"/>
        <v/>
      </c>
      <c r="U730" t="str">
        <f t="shared" si="581"/>
        <v/>
      </c>
      <c r="V730" t="str">
        <f t="shared" si="582"/>
        <v/>
      </c>
      <c r="W730" t="str">
        <f t="shared" si="583"/>
        <v/>
      </c>
      <c r="X730" t="str">
        <f t="shared" si="584"/>
        <v/>
      </c>
      <c r="Y730" t="str">
        <f t="shared" si="585"/>
        <v>Kiterjesztett ellátási láncok (202, otthonról web)</v>
      </c>
      <c r="Z730" t="str">
        <f t="shared" si="586"/>
        <v/>
      </c>
      <c r="AA730" t="str">
        <f t="shared" si="587"/>
        <v/>
      </c>
      <c r="AB730" t="str">
        <f t="shared" si="588"/>
        <v/>
      </c>
      <c r="AC730" t="str">
        <f t="shared" si="589"/>
        <v/>
      </c>
      <c r="AD730" t="str">
        <f t="shared" si="590"/>
        <v/>
      </c>
      <c r="AE730" t="str">
        <f t="shared" si="591"/>
        <v/>
      </c>
      <c r="AF730" t="str">
        <f t="shared" si="592"/>
        <v/>
      </c>
      <c r="AG730" t="str">
        <f t="shared" si="593"/>
        <v/>
      </c>
      <c r="AH730" t="str">
        <f t="shared" si="594"/>
        <v/>
      </c>
      <c r="AI730" t="str">
        <f t="shared" si="595"/>
        <v/>
      </c>
      <c r="AJ730" t="str">
        <f t="shared" si="596"/>
        <v/>
      </c>
      <c r="AK730" t="str">
        <f t="shared" si="597"/>
        <v/>
      </c>
      <c r="AL730" t="str">
        <f t="shared" si="598"/>
        <v/>
      </c>
      <c r="AM730" t="str">
        <f t="shared" si="599"/>
        <v/>
      </c>
      <c r="AN730" t="str">
        <f t="shared" si="600"/>
        <v/>
      </c>
      <c r="AO730" t="str">
        <f t="shared" si="601"/>
        <v/>
      </c>
      <c r="AP730" t="str">
        <f t="shared" si="602"/>
        <v/>
      </c>
      <c r="AQ730" t="str">
        <f t="shared" si="603"/>
        <v/>
      </c>
      <c r="AR730" t="str">
        <f t="shared" si="604"/>
        <v/>
      </c>
      <c r="AS730" t="str">
        <f t="shared" si="605"/>
        <v/>
      </c>
      <c r="AT730" t="str">
        <f t="shared" si="606"/>
        <v/>
      </c>
      <c r="AU730" t="str">
        <f t="shared" si="607"/>
        <v/>
      </c>
      <c r="AV730" t="str">
        <f t="shared" si="608"/>
        <v/>
      </c>
      <c r="AW730" t="str">
        <f t="shared" si="609"/>
        <v/>
      </c>
      <c r="AX730" t="str">
        <f t="shared" si="610"/>
        <v>Kiterjesztett ellátási láncok (, otthonról web)</v>
      </c>
      <c r="AY730" s="2">
        <v>328</v>
      </c>
      <c r="AZ730" s="2">
        <v>4</v>
      </c>
      <c r="BA730" s="18">
        <f>VLOOKUP(AY730,segéd!$F$9:$G$38,2,FALSE)</f>
        <v>46109</v>
      </c>
      <c r="BB730" s="2" t="str">
        <f>VLOOKUP(AZ730,segéd!$F$1:$G$7,2,FALSE)</f>
        <v>13.30-15.00</v>
      </c>
      <c r="BC730" s="20" t="s">
        <v>418</v>
      </c>
      <c r="BD730" t="s">
        <v>187</v>
      </c>
      <c r="BE730" s="20" t="s">
        <v>175</v>
      </c>
      <c r="BF730" s="19">
        <v>202</v>
      </c>
      <c r="BH730" s="19" t="s">
        <v>485</v>
      </c>
      <c r="BI730" s="30" t="s">
        <v>2027</v>
      </c>
      <c r="BJ730" s="2">
        <f t="shared" si="611"/>
        <v>10</v>
      </c>
      <c r="BK730" s="2">
        <f>IF(BF730="","",VLOOKUP(BC730,segéd!O:P,2,FALSE))</f>
        <v>10</v>
      </c>
      <c r="BL730" s="2" t="str">
        <f>IF(BG730="","",VLOOKUP(BC730,segéd!T:U,2,FALSE))</f>
        <v/>
      </c>
      <c r="BQ730" s="2"/>
      <c r="BR730" s="2">
        <v>10</v>
      </c>
      <c r="CH730" s="2"/>
      <c r="CP730" s="2"/>
    </row>
    <row r="731" spans="1:106" x14ac:dyDescent="0.3">
      <c r="A731" t="str">
        <f t="shared" si="612"/>
        <v>3284</v>
      </c>
      <c r="B731" t="str">
        <f t="shared" si="613"/>
        <v xml:space="preserve">Közgazdaságtan II. (web) </v>
      </c>
      <c r="C731" t="str">
        <f t="shared" si="563"/>
        <v>5013284</v>
      </c>
      <c r="D731" t="str">
        <f t="shared" si="564"/>
        <v>Közgazdaságtan II. (web) 95</v>
      </c>
      <c r="E731" t="str">
        <f t="shared" si="565"/>
        <v>Barócsi Zoltán3284</v>
      </c>
      <c r="F731" s="24" t="str">
        <f t="shared" si="566"/>
        <v>Közgazdaságtan II. (Tb. 501, web)</v>
      </c>
      <c r="G731" t="str">
        <f t="shared" si="567"/>
        <v/>
      </c>
      <c r="H731" t="str">
        <f t="shared" si="568"/>
        <v/>
      </c>
      <c r="I731" t="str">
        <f t="shared" si="569"/>
        <v/>
      </c>
      <c r="J731" t="str">
        <f t="shared" si="570"/>
        <v/>
      </c>
      <c r="K731" t="str">
        <f t="shared" si="571"/>
        <v/>
      </c>
      <c r="L731" t="str">
        <f t="shared" si="572"/>
        <v/>
      </c>
      <c r="M731" t="str">
        <f t="shared" si="573"/>
        <v/>
      </c>
      <c r="N731" t="str">
        <f t="shared" si="574"/>
        <v/>
      </c>
      <c r="O731" t="str">
        <f t="shared" si="575"/>
        <v/>
      </c>
      <c r="P731" t="str">
        <f t="shared" si="576"/>
        <v/>
      </c>
      <c r="Q731" t="str">
        <f t="shared" si="577"/>
        <v/>
      </c>
      <c r="R731" t="str">
        <f t="shared" si="578"/>
        <v/>
      </c>
      <c r="S731" t="str">
        <f t="shared" si="579"/>
        <v/>
      </c>
      <c r="T731" t="str">
        <f t="shared" si="580"/>
        <v/>
      </c>
      <c r="U731" t="str">
        <f t="shared" si="581"/>
        <v/>
      </c>
      <c r="V731" t="str">
        <f t="shared" si="582"/>
        <v/>
      </c>
      <c r="W731" t="str">
        <f t="shared" si="583"/>
        <v/>
      </c>
      <c r="X731" t="str">
        <f t="shared" si="584"/>
        <v/>
      </c>
      <c r="Y731" t="str">
        <f t="shared" si="585"/>
        <v>Közgazdaságtan II. (, web)</v>
      </c>
      <c r="Z731" t="str">
        <f t="shared" si="586"/>
        <v>3284</v>
      </c>
      <c r="AA731" t="str">
        <f t="shared" si="587"/>
        <v/>
      </c>
      <c r="AB731" t="str">
        <f t="shared" si="588"/>
        <v>3284</v>
      </c>
      <c r="AC731" t="str">
        <f t="shared" si="589"/>
        <v/>
      </c>
      <c r="AD731" t="str">
        <f t="shared" si="590"/>
        <v/>
      </c>
      <c r="AE731" t="str">
        <f t="shared" si="591"/>
        <v/>
      </c>
      <c r="AF731" t="str">
        <f t="shared" si="592"/>
        <v/>
      </c>
      <c r="AG731" t="str">
        <f t="shared" si="593"/>
        <v/>
      </c>
      <c r="AH731" t="str">
        <f t="shared" si="594"/>
        <v/>
      </c>
      <c r="AI731" t="str">
        <f t="shared" si="595"/>
        <v/>
      </c>
      <c r="AJ731" t="str">
        <f t="shared" si="596"/>
        <v/>
      </c>
      <c r="AK731" t="str">
        <f t="shared" si="597"/>
        <v/>
      </c>
      <c r="AL731" t="str">
        <f t="shared" si="598"/>
        <v/>
      </c>
      <c r="AM731" t="str">
        <f t="shared" si="599"/>
        <v/>
      </c>
      <c r="AN731" t="str">
        <f t="shared" si="600"/>
        <v/>
      </c>
      <c r="AO731" t="str">
        <f t="shared" si="601"/>
        <v/>
      </c>
      <c r="AP731" t="str">
        <f t="shared" si="602"/>
        <v/>
      </c>
      <c r="AQ731" t="str">
        <f t="shared" si="603"/>
        <v/>
      </c>
      <c r="AR731" t="str">
        <f t="shared" si="604"/>
        <v/>
      </c>
      <c r="AS731" t="str">
        <f t="shared" si="605"/>
        <v/>
      </c>
      <c r="AT731" t="str">
        <f t="shared" si="606"/>
        <v/>
      </c>
      <c r="AU731" t="str">
        <f t="shared" si="607"/>
        <v/>
      </c>
      <c r="AV731" t="str">
        <f t="shared" si="608"/>
        <v/>
      </c>
      <c r="AW731" t="str">
        <f t="shared" si="609"/>
        <v/>
      </c>
      <c r="AX731" t="str">
        <f t="shared" si="610"/>
        <v>Közgazdaságtan II. (501, web)</v>
      </c>
      <c r="AY731" s="2">
        <v>328</v>
      </c>
      <c r="AZ731" s="2">
        <v>4</v>
      </c>
      <c r="BA731" s="18">
        <f>VLOOKUP(AY731,segéd!$F$9:$G$38,2,FALSE)</f>
        <v>46109</v>
      </c>
      <c r="BB731" s="2" t="str">
        <f>VLOOKUP(AZ731,segéd!$F$1:$G$7,2,FALSE)</f>
        <v>13.30-15.00</v>
      </c>
      <c r="BC731" t="s">
        <v>32</v>
      </c>
      <c r="BD731" s="20" t="s">
        <v>29</v>
      </c>
      <c r="BE731" t="s">
        <v>164</v>
      </c>
      <c r="BG731" s="2">
        <v>501</v>
      </c>
      <c r="BH731" s="2" t="s">
        <v>66</v>
      </c>
      <c r="BI731" s="30" t="s">
        <v>2001</v>
      </c>
      <c r="BJ731" s="2">
        <f t="shared" si="611"/>
        <v>95</v>
      </c>
      <c r="BK731" s="2" t="str">
        <f>IF(BF731="","",VLOOKUP(BC731,segéd!O:P,2,FALSE))</f>
        <v/>
      </c>
      <c r="BL731" s="2">
        <f>IF(BG731="","",VLOOKUP(BC731,segéd!T:U,2,FALSE))</f>
        <v>95</v>
      </c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>
        <v>74</v>
      </c>
      <c r="CG731" s="2">
        <v>59</v>
      </c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Y731" s="2"/>
    </row>
    <row r="732" spans="1:106" x14ac:dyDescent="0.3">
      <c r="A732" t="str">
        <f t="shared" si="612"/>
        <v>3284</v>
      </c>
      <c r="B732" t="str">
        <f t="shared" si="613"/>
        <v xml:space="preserve">Minőségmenedzsment II. (web) </v>
      </c>
      <c r="C732" t="str">
        <f t="shared" si="563"/>
        <v>4033284</v>
      </c>
      <c r="D732" t="str">
        <f t="shared" si="564"/>
        <v>Minőségmenedzsment II. (web) 10</v>
      </c>
      <c r="E732" t="str">
        <f t="shared" si="565"/>
        <v>Szamosi Barna3284</v>
      </c>
      <c r="F732" s="24" t="str">
        <f t="shared" si="566"/>
        <v>Minőségmenedzsment II. (Tb. 403, web)</v>
      </c>
      <c r="G732" t="str">
        <f t="shared" si="567"/>
        <v/>
      </c>
      <c r="H732" t="str">
        <f t="shared" si="568"/>
        <v/>
      </c>
      <c r="I732" t="str">
        <f t="shared" si="569"/>
        <v/>
      </c>
      <c r="J732" t="str">
        <f t="shared" si="570"/>
        <v/>
      </c>
      <c r="K732" t="str">
        <f t="shared" si="571"/>
        <v/>
      </c>
      <c r="L732" t="str">
        <f t="shared" si="572"/>
        <v/>
      </c>
      <c r="M732" t="str">
        <f t="shared" si="573"/>
        <v/>
      </c>
      <c r="N732" t="str">
        <f t="shared" si="574"/>
        <v/>
      </c>
      <c r="O732" t="str">
        <f t="shared" si="575"/>
        <v/>
      </c>
      <c r="P732" t="str">
        <f t="shared" si="576"/>
        <v/>
      </c>
      <c r="Q732" t="str">
        <f t="shared" si="577"/>
        <v/>
      </c>
      <c r="R732" t="str">
        <f t="shared" si="578"/>
        <v/>
      </c>
      <c r="S732" t="str">
        <f t="shared" si="579"/>
        <v/>
      </c>
      <c r="T732" t="str">
        <f t="shared" si="580"/>
        <v/>
      </c>
      <c r="U732" t="str">
        <f t="shared" si="581"/>
        <v/>
      </c>
      <c r="V732" t="str">
        <f t="shared" si="582"/>
        <v/>
      </c>
      <c r="W732" t="str">
        <f t="shared" si="583"/>
        <v/>
      </c>
      <c r="X732" t="str">
        <f t="shared" si="584"/>
        <v/>
      </c>
      <c r="Y732" t="str">
        <f t="shared" si="585"/>
        <v>Minőségmenedzsment II. (, web)</v>
      </c>
      <c r="Z732" t="str">
        <f t="shared" si="586"/>
        <v/>
      </c>
      <c r="AA732" t="str">
        <f t="shared" si="587"/>
        <v/>
      </c>
      <c r="AB732" t="str">
        <f t="shared" si="588"/>
        <v/>
      </c>
      <c r="AC732" t="str">
        <f t="shared" si="589"/>
        <v/>
      </c>
      <c r="AD732" t="str">
        <f t="shared" si="590"/>
        <v/>
      </c>
      <c r="AE732" t="str">
        <f t="shared" si="591"/>
        <v/>
      </c>
      <c r="AF732" t="str">
        <f t="shared" si="592"/>
        <v/>
      </c>
      <c r="AG732" t="str">
        <f t="shared" si="593"/>
        <v/>
      </c>
      <c r="AH732" t="str">
        <f t="shared" si="594"/>
        <v/>
      </c>
      <c r="AI732" t="str">
        <f t="shared" si="595"/>
        <v/>
      </c>
      <c r="AJ732" t="str">
        <f t="shared" si="596"/>
        <v/>
      </c>
      <c r="AK732" t="str">
        <f t="shared" si="597"/>
        <v/>
      </c>
      <c r="AL732" t="str">
        <f t="shared" si="598"/>
        <v/>
      </c>
      <c r="AM732" t="str">
        <f t="shared" si="599"/>
        <v/>
      </c>
      <c r="AN732" t="str">
        <f t="shared" si="600"/>
        <v/>
      </c>
      <c r="AO732" t="str">
        <f t="shared" si="601"/>
        <v/>
      </c>
      <c r="AP732" t="str">
        <f t="shared" si="602"/>
        <v/>
      </c>
      <c r="AQ732" t="str">
        <f t="shared" si="603"/>
        <v/>
      </c>
      <c r="AR732" t="str">
        <f t="shared" si="604"/>
        <v/>
      </c>
      <c r="AS732" t="str">
        <f t="shared" si="605"/>
        <v/>
      </c>
      <c r="AT732" t="str">
        <f t="shared" si="606"/>
        <v>3284</v>
      </c>
      <c r="AU732" t="str">
        <f t="shared" si="607"/>
        <v/>
      </c>
      <c r="AV732" t="str">
        <f t="shared" si="608"/>
        <v/>
      </c>
      <c r="AW732" t="str">
        <f t="shared" si="609"/>
        <v/>
      </c>
      <c r="AX732" t="str">
        <f t="shared" si="610"/>
        <v>Minőségmenedzsment II. (403, web)</v>
      </c>
      <c r="AY732" s="2">
        <v>328</v>
      </c>
      <c r="AZ732" s="2">
        <v>4</v>
      </c>
      <c r="BA732" s="18">
        <f>VLOOKUP(AY732,segéd!$F$9:$G$38,2,FALSE)</f>
        <v>46109</v>
      </c>
      <c r="BB732" s="2" t="str">
        <f>VLOOKUP(AZ732,segéd!$F$1:$G$7,2,FALSE)</f>
        <v>13.30-15.00</v>
      </c>
      <c r="BC732" t="s">
        <v>402</v>
      </c>
      <c r="BD732" s="20" t="s">
        <v>304</v>
      </c>
      <c r="BE732" t="s">
        <v>164</v>
      </c>
      <c r="BG732" s="2">
        <v>403</v>
      </c>
      <c r="BH732" s="2" t="s">
        <v>66</v>
      </c>
      <c r="BI732" s="30" t="s">
        <v>1939</v>
      </c>
      <c r="BJ732" s="2">
        <f t="shared" si="611"/>
        <v>10</v>
      </c>
      <c r="BK732" s="2" t="str">
        <f>IF(BF732="","",VLOOKUP(BC732,segéd!O:P,2,FALSE))</f>
        <v/>
      </c>
      <c r="BL732" s="2">
        <f>IF(BG732="","",VLOOKUP(BC732,segéd!T:U,2,FALSE))</f>
        <v>10</v>
      </c>
      <c r="BM732" s="2"/>
      <c r="BN732" s="2"/>
      <c r="BO732" s="2"/>
      <c r="BP732" s="2"/>
      <c r="BQ732" s="2"/>
      <c r="BR732" s="2"/>
      <c r="BS732" s="2"/>
      <c r="BT732" s="2"/>
      <c r="BU732" s="2"/>
      <c r="CA732" s="2"/>
      <c r="CD732" s="2"/>
      <c r="CE732" s="2"/>
      <c r="CF732" s="19"/>
      <c r="CG732" s="2"/>
      <c r="CH732" s="2"/>
      <c r="CI732" s="2"/>
      <c r="CP732" s="2"/>
      <c r="CQ732" s="2"/>
      <c r="CR732" s="2"/>
      <c r="CS732" s="2"/>
      <c r="CU732" s="2"/>
      <c r="CV732" s="2"/>
      <c r="CY732" s="19">
        <v>13</v>
      </c>
    </row>
    <row r="733" spans="1:106" x14ac:dyDescent="0.3">
      <c r="A733" t="str">
        <f t="shared" si="612"/>
        <v>2143284</v>
      </c>
      <c r="B733" t="str">
        <f t="shared" si="613"/>
        <v>Munkaerőpiaci technikák (Tb.-ről web) 5</v>
      </c>
      <c r="C733" t="str">
        <f t="shared" si="563"/>
        <v>4023284</v>
      </c>
      <c r="D733" t="str">
        <f t="shared" si="564"/>
        <v>Munkaerőpiaci technikák (Tb.-ről web) 11</v>
      </c>
      <c r="E733" t="str">
        <f t="shared" si="565"/>
        <v>Gyalogos Norbert3284</v>
      </c>
      <c r="F733" s="24" t="str">
        <f t="shared" si="566"/>
        <v>Munkaerőpiaci technikák (Tb. 402, Tb.-ről web)</v>
      </c>
      <c r="G733" t="str">
        <f t="shared" si="567"/>
        <v/>
      </c>
      <c r="H733" t="str">
        <f t="shared" si="568"/>
        <v/>
      </c>
      <c r="I733" t="str">
        <f t="shared" si="569"/>
        <v>3284</v>
      </c>
      <c r="J733" t="str">
        <f t="shared" si="570"/>
        <v/>
      </c>
      <c r="K733" t="str">
        <f t="shared" si="571"/>
        <v/>
      </c>
      <c r="L733" t="str">
        <f t="shared" si="572"/>
        <v/>
      </c>
      <c r="M733" t="str">
        <f t="shared" si="573"/>
        <v/>
      </c>
      <c r="N733" t="str">
        <f t="shared" si="574"/>
        <v/>
      </c>
      <c r="O733" t="str">
        <f t="shared" si="575"/>
        <v/>
      </c>
      <c r="P733" t="str">
        <f t="shared" si="576"/>
        <v/>
      </c>
      <c r="Q733" t="str">
        <f t="shared" si="577"/>
        <v/>
      </c>
      <c r="R733" t="str">
        <f t="shared" si="578"/>
        <v/>
      </c>
      <c r="S733" t="str">
        <f t="shared" si="579"/>
        <v/>
      </c>
      <c r="T733" t="str">
        <f t="shared" si="580"/>
        <v/>
      </c>
      <c r="U733" t="str">
        <f t="shared" si="581"/>
        <v/>
      </c>
      <c r="V733" t="str">
        <f t="shared" si="582"/>
        <v/>
      </c>
      <c r="W733" t="str">
        <f t="shared" si="583"/>
        <v/>
      </c>
      <c r="X733" t="str">
        <f t="shared" si="584"/>
        <v/>
      </c>
      <c r="Y733" t="str">
        <f t="shared" si="585"/>
        <v>Munkaerőpiaci technikák (214, Tb.-ről web)</v>
      </c>
      <c r="Z733" t="str">
        <f t="shared" si="586"/>
        <v/>
      </c>
      <c r="AA733" t="str">
        <f t="shared" si="587"/>
        <v>3284</v>
      </c>
      <c r="AB733" t="str">
        <f t="shared" si="588"/>
        <v/>
      </c>
      <c r="AC733" t="str">
        <f t="shared" si="589"/>
        <v/>
      </c>
      <c r="AD733" t="str">
        <f t="shared" si="590"/>
        <v/>
      </c>
      <c r="AE733" t="str">
        <f t="shared" si="591"/>
        <v/>
      </c>
      <c r="AF733" t="str">
        <f t="shared" si="592"/>
        <v/>
      </c>
      <c r="AG733" t="str">
        <f t="shared" si="593"/>
        <v/>
      </c>
      <c r="AH733" t="str">
        <f t="shared" si="594"/>
        <v/>
      </c>
      <c r="AI733" t="str">
        <f t="shared" si="595"/>
        <v/>
      </c>
      <c r="AJ733" t="str">
        <f t="shared" si="596"/>
        <v/>
      </c>
      <c r="AK733" t="str">
        <f t="shared" si="597"/>
        <v/>
      </c>
      <c r="AL733" t="str">
        <f t="shared" si="598"/>
        <v/>
      </c>
      <c r="AM733" t="str">
        <f t="shared" si="599"/>
        <v/>
      </c>
      <c r="AN733" t="str">
        <f t="shared" si="600"/>
        <v/>
      </c>
      <c r="AO733" t="str">
        <f t="shared" si="601"/>
        <v/>
      </c>
      <c r="AP733" t="str">
        <f t="shared" si="602"/>
        <v/>
      </c>
      <c r="AQ733" t="str">
        <f t="shared" si="603"/>
        <v/>
      </c>
      <c r="AR733" t="str">
        <f t="shared" si="604"/>
        <v/>
      </c>
      <c r="AS733" t="str">
        <f t="shared" si="605"/>
        <v/>
      </c>
      <c r="AT733" t="str">
        <f t="shared" si="606"/>
        <v/>
      </c>
      <c r="AU733" t="str">
        <f t="shared" si="607"/>
        <v/>
      </c>
      <c r="AV733" t="str">
        <f t="shared" si="608"/>
        <v/>
      </c>
      <c r="AW733" t="str">
        <f t="shared" si="609"/>
        <v/>
      </c>
      <c r="AX733" t="str">
        <f t="shared" si="610"/>
        <v>Munkaerőpiaci technikák (402, Tb.-ről web)</v>
      </c>
      <c r="AY733" s="2">
        <v>328</v>
      </c>
      <c r="AZ733" s="2">
        <v>4</v>
      </c>
      <c r="BA733" s="18">
        <f>VLOOKUP(AY733,segéd!$F$9:$G$38,2,FALSE)</f>
        <v>46109</v>
      </c>
      <c r="BB733" s="2" t="str">
        <f>VLOOKUP(AZ733,segéd!$F$1:$G$7,2,FALSE)</f>
        <v>13.30-15.00</v>
      </c>
      <c r="BC733" t="s">
        <v>410</v>
      </c>
      <c r="BD733" t="s">
        <v>432</v>
      </c>
      <c r="BE733" t="s">
        <v>411</v>
      </c>
      <c r="BF733" s="19">
        <v>214</v>
      </c>
      <c r="BG733" s="2">
        <v>402</v>
      </c>
      <c r="BH733" s="19" t="s">
        <v>76</v>
      </c>
      <c r="BI733" s="30" t="s">
        <v>2019</v>
      </c>
      <c r="BJ733" s="2">
        <f t="shared" si="611"/>
        <v>16</v>
      </c>
      <c r="BK733" s="2">
        <f>IF(BF733="","",VLOOKUP(BC733,segéd!O:P,2,FALSE))</f>
        <v>5</v>
      </c>
      <c r="BL733" s="2">
        <f>IF(BG733="","",VLOOKUP(BC733,segéd!T:U,2,FALSE))</f>
        <v>11</v>
      </c>
      <c r="BM733" s="2"/>
      <c r="BN733" s="2"/>
      <c r="BO733" s="2">
        <v>13</v>
      </c>
      <c r="BP733" s="2"/>
      <c r="BQ733" s="2"/>
      <c r="BR733" s="2"/>
      <c r="BS733" s="2"/>
      <c r="BT733" s="2"/>
      <c r="BU733" s="2"/>
      <c r="BW733" s="2"/>
      <c r="BX733" s="2"/>
      <c r="BY733" s="2"/>
      <c r="CA733" s="2"/>
      <c r="CB733" s="2"/>
      <c r="CC733" s="2"/>
      <c r="CD733" s="2"/>
      <c r="CE733" s="2"/>
      <c r="CF733" s="2">
        <v>19</v>
      </c>
      <c r="CG733" s="2"/>
      <c r="CH733" s="2"/>
      <c r="CI733" s="2"/>
      <c r="CK733" s="2"/>
      <c r="CN733" s="2"/>
      <c r="CP733" s="2"/>
      <c r="CR733" s="2"/>
      <c r="CS733" s="2"/>
      <c r="CT733" s="2"/>
      <c r="CU733" s="2"/>
      <c r="CV733" s="2"/>
      <c r="CY733" s="2"/>
    </row>
    <row r="734" spans="1:106" x14ac:dyDescent="0.3">
      <c r="A734" t="str">
        <f t="shared" si="612"/>
        <v>3284</v>
      </c>
      <c r="B734" t="str">
        <f t="shared" si="613"/>
        <v xml:space="preserve">Robottechnika </v>
      </c>
      <c r="C734" t="str">
        <f t="shared" si="563"/>
        <v>23284</v>
      </c>
      <c r="D734" t="str">
        <f t="shared" si="564"/>
        <v>Robottechnika 10</v>
      </c>
      <c r="E734" t="str">
        <f t="shared" si="565"/>
        <v>Vavra Gábor3284</v>
      </c>
      <c r="F734" s="24" t="str">
        <f t="shared" si="566"/>
        <v>Robottechnika (Tb. 2)</v>
      </c>
      <c r="G734" t="str">
        <f t="shared" si="567"/>
        <v/>
      </c>
      <c r="H734" t="str">
        <f t="shared" si="568"/>
        <v/>
      </c>
      <c r="I734" t="str">
        <f t="shared" si="569"/>
        <v/>
      </c>
      <c r="J734" t="str">
        <f t="shared" si="570"/>
        <v/>
      </c>
      <c r="K734" t="str">
        <f t="shared" si="571"/>
        <v/>
      </c>
      <c r="L734" t="str">
        <f t="shared" si="572"/>
        <v/>
      </c>
      <c r="M734" t="str">
        <f t="shared" si="573"/>
        <v/>
      </c>
      <c r="N734" t="str">
        <f t="shared" si="574"/>
        <v/>
      </c>
      <c r="O734" t="str">
        <f t="shared" si="575"/>
        <v/>
      </c>
      <c r="P734" t="str">
        <f t="shared" si="576"/>
        <v/>
      </c>
      <c r="Q734" t="str">
        <f t="shared" si="577"/>
        <v/>
      </c>
      <c r="R734" t="str">
        <f t="shared" si="578"/>
        <v/>
      </c>
      <c r="S734" t="str">
        <f t="shared" si="579"/>
        <v/>
      </c>
      <c r="T734" t="str">
        <f t="shared" si="580"/>
        <v/>
      </c>
      <c r="U734" t="str">
        <f t="shared" si="581"/>
        <v/>
      </c>
      <c r="V734" t="str">
        <f t="shared" si="582"/>
        <v/>
      </c>
      <c r="W734" t="str">
        <f t="shared" si="583"/>
        <v/>
      </c>
      <c r="X734" t="str">
        <f t="shared" si="584"/>
        <v/>
      </c>
      <c r="Y734" t="str">
        <f t="shared" si="585"/>
        <v>Robottechnika ()</v>
      </c>
      <c r="Z734" t="str">
        <f t="shared" si="586"/>
        <v/>
      </c>
      <c r="AA734" t="str">
        <f t="shared" si="587"/>
        <v/>
      </c>
      <c r="AB734" t="str">
        <f t="shared" si="588"/>
        <v/>
      </c>
      <c r="AC734" t="str">
        <f t="shared" si="589"/>
        <v/>
      </c>
      <c r="AD734" t="str">
        <f t="shared" si="590"/>
        <v/>
      </c>
      <c r="AE734" t="str">
        <f t="shared" si="591"/>
        <v/>
      </c>
      <c r="AF734" t="str">
        <f t="shared" si="592"/>
        <v/>
      </c>
      <c r="AG734" t="str">
        <f t="shared" si="593"/>
        <v/>
      </c>
      <c r="AH734" t="str">
        <f t="shared" si="594"/>
        <v/>
      </c>
      <c r="AI734" t="str">
        <f t="shared" si="595"/>
        <v/>
      </c>
      <c r="AJ734" t="str">
        <f t="shared" si="596"/>
        <v/>
      </c>
      <c r="AK734" t="str">
        <f t="shared" si="597"/>
        <v/>
      </c>
      <c r="AL734" t="str">
        <f t="shared" si="598"/>
        <v/>
      </c>
      <c r="AM734" t="str">
        <f t="shared" si="599"/>
        <v/>
      </c>
      <c r="AN734" t="str">
        <f t="shared" si="600"/>
        <v/>
      </c>
      <c r="AO734" t="str">
        <f t="shared" si="601"/>
        <v/>
      </c>
      <c r="AP734" t="str">
        <f t="shared" si="602"/>
        <v/>
      </c>
      <c r="AQ734" t="str">
        <f t="shared" si="603"/>
        <v/>
      </c>
      <c r="AR734" t="str">
        <f t="shared" si="604"/>
        <v/>
      </c>
      <c r="AS734" t="str">
        <f t="shared" si="605"/>
        <v/>
      </c>
      <c r="AT734" t="str">
        <f t="shared" si="606"/>
        <v/>
      </c>
      <c r="AU734" t="str">
        <f t="shared" si="607"/>
        <v/>
      </c>
      <c r="AV734" t="str">
        <f t="shared" si="608"/>
        <v>3284</v>
      </c>
      <c r="AW734" t="str">
        <f t="shared" si="609"/>
        <v/>
      </c>
      <c r="AX734" t="str">
        <f t="shared" si="610"/>
        <v>Robottechnika (2)</v>
      </c>
      <c r="AY734" s="2">
        <v>328</v>
      </c>
      <c r="AZ734" s="2">
        <v>4</v>
      </c>
      <c r="BA734" s="18">
        <f>VLOOKUP(AY734,segéd!$F$9:$G$38,2,FALSE)</f>
        <v>46109</v>
      </c>
      <c r="BB734" s="2" t="str">
        <f>VLOOKUP(AZ734,segéd!$F$1:$G$7,2,FALSE)</f>
        <v>13.30-15.00</v>
      </c>
      <c r="BC734" t="s">
        <v>300</v>
      </c>
      <c r="BD734" s="20" t="s">
        <v>424</v>
      </c>
      <c r="BE734" t="s">
        <v>164</v>
      </c>
      <c r="BG734" s="2">
        <v>2</v>
      </c>
      <c r="BJ734" s="2">
        <f t="shared" si="611"/>
        <v>10</v>
      </c>
      <c r="BK734" s="2" t="str">
        <f>IF(BF734="","",VLOOKUP(BC734,segéd!O:P,2,FALSE))</f>
        <v/>
      </c>
      <c r="BL734" s="2">
        <f>IF(BG734="","",VLOOKUP(BC734,segéd!T:U,2,FALSE))</f>
        <v>10</v>
      </c>
      <c r="BM734" s="2"/>
      <c r="BN734" s="2"/>
      <c r="BO734" s="2"/>
      <c r="BP734" s="2"/>
      <c r="BQ734" s="2"/>
      <c r="BR734" s="2"/>
      <c r="BS734" s="2"/>
      <c r="BT734" s="2"/>
      <c r="BU734" s="2"/>
      <c r="CA734" s="2"/>
      <c r="CD734" s="2"/>
      <c r="CE734" s="2"/>
      <c r="CF734" s="19"/>
      <c r="CG734" s="2"/>
      <c r="CP734" s="2"/>
      <c r="CR734" s="2"/>
      <c r="CS734" s="2"/>
      <c r="CU734" s="2"/>
      <c r="CV734" s="2"/>
      <c r="DA734" s="19">
        <v>13</v>
      </c>
    </row>
    <row r="735" spans="1:106" x14ac:dyDescent="0.3">
      <c r="A735" t="str">
        <f t="shared" si="612"/>
        <v>2083284</v>
      </c>
      <c r="B735" t="str">
        <f t="shared" si="613"/>
        <v>Vállalati pénzügy (web) 38</v>
      </c>
      <c r="C735" t="str">
        <f t="shared" si="563"/>
        <v>3284</v>
      </c>
      <c r="D735" t="str">
        <f t="shared" si="564"/>
        <v xml:space="preserve">Vállalati pénzügy (web) </v>
      </c>
      <c r="E735" t="str">
        <f t="shared" si="565"/>
        <v>Antalík Imrich3284</v>
      </c>
      <c r="F735" s="24" t="str">
        <f t="shared" si="566"/>
        <v>Vállalati pénzügy (Bp. 208, web)</v>
      </c>
      <c r="G735" t="str">
        <f t="shared" si="567"/>
        <v/>
      </c>
      <c r="H735" t="str">
        <f t="shared" si="568"/>
        <v/>
      </c>
      <c r="I735" t="str">
        <f t="shared" si="569"/>
        <v/>
      </c>
      <c r="J735" t="str">
        <f t="shared" si="570"/>
        <v/>
      </c>
      <c r="K735" t="str">
        <f t="shared" si="571"/>
        <v/>
      </c>
      <c r="L735" t="str">
        <f t="shared" si="572"/>
        <v/>
      </c>
      <c r="M735" t="str">
        <f t="shared" si="573"/>
        <v>3284</v>
      </c>
      <c r="N735" t="str">
        <f t="shared" si="574"/>
        <v>3284</v>
      </c>
      <c r="O735" t="str">
        <f t="shared" si="575"/>
        <v>3284</v>
      </c>
      <c r="P735" t="str">
        <f t="shared" si="576"/>
        <v>3284</v>
      </c>
      <c r="Q735" t="str">
        <f t="shared" si="577"/>
        <v>3284</v>
      </c>
      <c r="R735" t="str">
        <f t="shared" si="578"/>
        <v>3284</v>
      </c>
      <c r="S735" t="str">
        <f t="shared" si="579"/>
        <v/>
      </c>
      <c r="T735" t="str">
        <f t="shared" si="580"/>
        <v/>
      </c>
      <c r="U735" t="str">
        <f t="shared" si="581"/>
        <v/>
      </c>
      <c r="V735" t="str">
        <f t="shared" si="582"/>
        <v/>
      </c>
      <c r="W735" t="str">
        <f t="shared" si="583"/>
        <v/>
      </c>
      <c r="X735" t="str">
        <f t="shared" si="584"/>
        <v/>
      </c>
      <c r="Y735" t="str">
        <f t="shared" si="585"/>
        <v>Vállalati pénzügy (208, web)</v>
      </c>
      <c r="Z735" t="str">
        <f t="shared" si="586"/>
        <v/>
      </c>
      <c r="AA735" t="str">
        <f t="shared" si="587"/>
        <v/>
      </c>
      <c r="AB735" t="str">
        <f t="shared" si="588"/>
        <v/>
      </c>
      <c r="AC735" t="str">
        <f t="shared" si="589"/>
        <v/>
      </c>
      <c r="AD735" t="str">
        <f t="shared" si="590"/>
        <v/>
      </c>
      <c r="AE735" t="str">
        <f t="shared" si="591"/>
        <v/>
      </c>
      <c r="AF735" t="str">
        <f t="shared" si="592"/>
        <v/>
      </c>
      <c r="AG735" t="str">
        <f t="shared" si="593"/>
        <v/>
      </c>
      <c r="AH735" t="str">
        <f t="shared" si="594"/>
        <v/>
      </c>
      <c r="AI735" t="str">
        <f t="shared" si="595"/>
        <v/>
      </c>
      <c r="AJ735" t="str">
        <f t="shared" si="596"/>
        <v/>
      </c>
      <c r="AK735" t="str">
        <f t="shared" si="597"/>
        <v/>
      </c>
      <c r="AL735" t="str">
        <f t="shared" si="598"/>
        <v/>
      </c>
      <c r="AM735" t="str">
        <f t="shared" si="599"/>
        <v/>
      </c>
      <c r="AN735" t="str">
        <f t="shared" si="600"/>
        <v/>
      </c>
      <c r="AO735" t="str">
        <f t="shared" si="601"/>
        <v/>
      </c>
      <c r="AP735" t="str">
        <f t="shared" si="602"/>
        <v/>
      </c>
      <c r="AQ735" t="str">
        <f t="shared" si="603"/>
        <v/>
      </c>
      <c r="AR735" t="str">
        <f t="shared" si="604"/>
        <v/>
      </c>
      <c r="AS735" t="str">
        <f t="shared" si="605"/>
        <v/>
      </c>
      <c r="AT735" t="str">
        <f t="shared" si="606"/>
        <v/>
      </c>
      <c r="AU735" t="str">
        <f t="shared" si="607"/>
        <v/>
      </c>
      <c r="AV735" t="str">
        <f t="shared" si="608"/>
        <v/>
      </c>
      <c r="AW735" t="str">
        <f t="shared" si="609"/>
        <v/>
      </c>
      <c r="AX735" t="str">
        <f t="shared" si="610"/>
        <v>Vállalati pénzügy (, web)</v>
      </c>
      <c r="AY735" s="2">
        <v>328</v>
      </c>
      <c r="AZ735" s="2">
        <v>4</v>
      </c>
      <c r="BA735" s="18">
        <f>VLOOKUP(AY735,segéd!$F$9:$G$38,2,FALSE)</f>
        <v>46109</v>
      </c>
      <c r="BB735" s="2" t="str">
        <f>VLOOKUP(AZ735,segéd!$F$1:$G$7,2,FALSE)</f>
        <v>13.30-15.00</v>
      </c>
      <c r="BC735" t="s">
        <v>37</v>
      </c>
      <c r="BD735" t="s">
        <v>178</v>
      </c>
      <c r="BE735" t="s">
        <v>165</v>
      </c>
      <c r="BF735" s="19">
        <v>208</v>
      </c>
      <c r="BH735" s="19" t="s">
        <v>66</v>
      </c>
      <c r="BI735" s="30" t="s">
        <v>1946</v>
      </c>
      <c r="BJ735" s="2">
        <f t="shared" si="611"/>
        <v>38</v>
      </c>
      <c r="BK735" s="2">
        <f>IF(BF735="","",VLOOKUP(BC735,segéd!O:P,2,FALSE))</f>
        <v>38</v>
      </c>
      <c r="BL735" s="2" t="str">
        <f>IF(BG735="","",VLOOKUP(BC735,segéd!T:U,2,FALSE))</f>
        <v/>
      </c>
      <c r="BM735" s="2"/>
      <c r="BN735" s="2"/>
      <c r="BO735" s="2"/>
      <c r="BP735" s="2"/>
      <c r="BQ735" s="2"/>
      <c r="BR735" s="2"/>
      <c r="BS735" s="2">
        <v>6</v>
      </c>
      <c r="BT735" s="2">
        <v>6</v>
      </c>
      <c r="BU735" s="2">
        <v>9</v>
      </c>
      <c r="BV735" s="2">
        <v>6</v>
      </c>
      <c r="BW735" s="2">
        <v>13</v>
      </c>
      <c r="BX735" s="2">
        <v>2</v>
      </c>
      <c r="BY735" s="2"/>
      <c r="BZ735" s="2"/>
      <c r="CA735" s="2"/>
      <c r="CB735" s="2"/>
      <c r="CC735" s="2"/>
      <c r="CD735" s="2"/>
      <c r="CE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Y735" s="2"/>
    </row>
    <row r="736" spans="1:106" x14ac:dyDescent="0.3">
      <c r="A736" t="str">
        <f t="shared" si="612"/>
        <v>3285</v>
      </c>
      <c r="B736" t="str">
        <f t="shared" si="613"/>
        <v xml:space="preserve">Elektrotechnika II. (web) </v>
      </c>
      <c r="C736" t="str">
        <f t="shared" si="563"/>
        <v>6013285</v>
      </c>
      <c r="D736" t="str">
        <f t="shared" si="564"/>
        <v>Elektrotechnika II. (web) 92</v>
      </c>
      <c r="E736" t="str">
        <f t="shared" si="565"/>
        <v>Varga István3285</v>
      </c>
      <c r="F736" s="24" t="str">
        <f t="shared" si="566"/>
        <v>Elektrotechnika II. (Tb. 601, web)</v>
      </c>
      <c r="G736" t="str">
        <f t="shared" si="567"/>
        <v/>
      </c>
      <c r="H736" t="str">
        <f t="shared" si="568"/>
        <v/>
      </c>
      <c r="I736" t="str">
        <f t="shared" si="569"/>
        <v/>
      </c>
      <c r="J736" t="str">
        <f t="shared" si="570"/>
        <v/>
      </c>
      <c r="K736" t="str">
        <f t="shared" si="571"/>
        <v/>
      </c>
      <c r="L736" t="str">
        <f t="shared" si="572"/>
        <v/>
      </c>
      <c r="M736" t="str">
        <f t="shared" si="573"/>
        <v/>
      </c>
      <c r="N736" t="str">
        <f t="shared" si="574"/>
        <v/>
      </c>
      <c r="O736" t="str">
        <f t="shared" si="575"/>
        <v/>
      </c>
      <c r="P736" t="str">
        <f t="shared" si="576"/>
        <v/>
      </c>
      <c r="Q736" t="str">
        <f t="shared" si="577"/>
        <v/>
      </c>
      <c r="R736" t="str">
        <f t="shared" si="578"/>
        <v/>
      </c>
      <c r="S736" t="str">
        <f t="shared" si="579"/>
        <v/>
      </c>
      <c r="T736" t="str">
        <f t="shared" si="580"/>
        <v/>
      </c>
      <c r="U736" t="str">
        <f t="shared" si="581"/>
        <v/>
      </c>
      <c r="V736" t="str">
        <f t="shared" si="582"/>
        <v/>
      </c>
      <c r="W736" t="str">
        <f t="shared" si="583"/>
        <v/>
      </c>
      <c r="X736" t="str">
        <f t="shared" si="584"/>
        <v/>
      </c>
      <c r="Y736" t="str">
        <f t="shared" si="585"/>
        <v>Elektrotechnika II. (, web)</v>
      </c>
      <c r="Z736" t="str">
        <f t="shared" si="586"/>
        <v/>
      </c>
      <c r="AA736" t="str">
        <f t="shared" si="587"/>
        <v/>
      </c>
      <c r="AB736" t="str">
        <f t="shared" si="588"/>
        <v/>
      </c>
      <c r="AC736" t="str">
        <f t="shared" si="589"/>
        <v>3285</v>
      </c>
      <c r="AD736" t="str">
        <f t="shared" si="590"/>
        <v/>
      </c>
      <c r="AE736" t="str">
        <f t="shared" si="591"/>
        <v/>
      </c>
      <c r="AF736" t="str">
        <f t="shared" si="592"/>
        <v/>
      </c>
      <c r="AG736" t="str">
        <f t="shared" si="593"/>
        <v/>
      </c>
      <c r="AH736" t="str">
        <f t="shared" si="594"/>
        <v/>
      </c>
      <c r="AI736" t="str">
        <f t="shared" si="595"/>
        <v/>
      </c>
      <c r="AJ736" t="str">
        <f t="shared" si="596"/>
        <v/>
      </c>
      <c r="AK736" t="str">
        <f t="shared" si="597"/>
        <v>3285</v>
      </c>
      <c r="AL736" t="str">
        <f t="shared" si="598"/>
        <v/>
      </c>
      <c r="AM736" t="str">
        <f t="shared" si="599"/>
        <v/>
      </c>
      <c r="AN736" t="str">
        <f t="shared" si="600"/>
        <v/>
      </c>
      <c r="AO736" t="str">
        <f t="shared" si="601"/>
        <v/>
      </c>
      <c r="AP736" t="str">
        <f t="shared" si="602"/>
        <v/>
      </c>
      <c r="AQ736" t="str">
        <f t="shared" si="603"/>
        <v/>
      </c>
      <c r="AR736" t="str">
        <f t="shared" si="604"/>
        <v/>
      </c>
      <c r="AS736" t="str">
        <f t="shared" si="605"/>
        <v/>
      </c>
      <c r="AT736" t="str">
        <f t="shared" si="606"/>
        <v/>
      </c>
      <c r="AU736" t="str">
        <f t="shared" si="607"/>
        <v/>
      </c>
      <c r="AV736" t="str">
        <f t="shared" si="608"/>
        <v/>
      </c>
      <c r="AW736" t="str">
        <f t="shared" si="609"/>
        <v/>
      </c>
      <c r="AX736" t="str">
        <f t="shared" si="610"/>
        <v>Elektrotechnika II. (601, web)</v>
      </c>
      <c r="AY736" s="2">
        <v>328</v>
      </c>
      <c r="AZ736" s="2">
        <v>5</v>
      </c>
      <c r="BA736" s="18">
        <f>VLOOKUP(AY736,segéd!$F$9:$G$38,2,FALSE)</f>
        <v>46109</v>
      </c>
      <c r="BB736" s="2" t="str">
        <f>VLOOKUP(AZ736,segéd!$F$1:$G$7,2,FALSE)</f>
        <v>15.15-16.45</v>
      </c>
      <c r="BC736" t="s">
        <v>78</v>
      </c>
      <c r="BD736" s="20" t="s">
        <v>219</v>
      </c>
      <c r="BE736" t="s">
        <v>164</v>
      </c>
      <c r="BG736" s="2">
        <v>601</v>
      </c>
      <c r="BH736" s="2" t="s">
        <v>66</v>
      </c>
      <c r="BI736" s="30" t="s">
        <v>2022</v>
      </c>
      <c r="BJ736" s="2">
        <f t="shared" si="611"/>
        <v>92</v>
      </c>
      <c r="BK736" s="2" t="str">
        <f>IF(BF736="","",VLOOKUP(BC736,segéd!O:P,2,FALSE))</f>
        <v/>
      </c>
      <c r="BL736" s="2">
        <f>IF(BG736="","",VLOOKUP(BC736,segéd!T:U,2,FALSE))</f>
        <v>92</v>
      </c>
      <c r="BM736" s="2"/>
      <c r="BN736" s="2"/>
      <c r="BO736" s="2"/>
      <c r="BP736" s="2"/>
      <c r="BQ736" s="2"/>
      <c r="BR736" s="2"/>
      <c r="BS736" s="2"/>
      <c r="BT736" s="2"/>
      <c r="BU736" s="2"/>
      <c r="BZ736" s="2"/>
      <c r="CA736" s="2"/>
      <c r="CD736" s="2"/>
      <c r="CE736" s="2"/>
      <c r="CF736" s="19"/>
      <c r="CG736" s="2"/>
      <c r="CH736" s="2">
        <v>57</v>
      </c>
      <c r="CI736" s="2"/>
      <c r="CJ736" s="2"/>
      <c r="CP736" s="2">
        <v>52</v>
      </c>
      <c r="CQ736" s="2"/>
      <c r="CR736" s="2"/>
      <c r="CS736" s="2"/>
      <c r="CU736" s="2"/>
      <c r="CV736" s="2"/>
      <c r="DA736" s="19"/>
    </row>
    <row r="737" spans="1:105" x14ac:dyDescent="0.3">
      <c r="A737" t="str">
        <f t="shared" si="612"/>
        <v>3285</v>
      </c>
      <c r="B737" t="str">
        <f t="shared" si="613"/>
        <v xml:space="preserve">Folyamatok fejlesztése - Lean (web) </v>
      </c>
      <c r="C737" t="str">
        <f t="shared" si="563"/>
        <v>2173285</v>
      </c>
      <c r="D737" t="str">
        <f t="shared" si="564"/>
        <v>Folyamatok fejlesztése - Lean (web) 17</v>
      </c>
      <c r="E737" t="str">
        <f t="shared" si="565"/>
        <v>Böröczki Ágoston3285</v>
      </c>
      <c r="F737" s="24" t="str">
        <f t="shared" si="566"/>
        <v>Folyamatok fejlesztése - Lean (Tb. 217, web)</v>
      </c>
      <c r="G737" t="str">
        <f t="shared" si="567"/>
        <v/>
      </c>
      <c r="H737" t="str">
        <f t="shared" si="568"/>
        <v/>
      </c>
      <c r="I737" t="str">
        <f t="shared" si="569"/>
        <v/>
      </c>
      <c r="J737" t="str">
        <f t="shared" si="570"/>
        <v/>
      </c>
      <c r="K737" t="str">
        <f t="shared" si="571"/>
        <v/>
      </c>
      <c r="L737" t="str">
        <f t="shared" si="572"/>
        <v/>
      </c>
      <c r="M737" t="str">
        <f t="shared" si="573"/>
        <v/>
      </c>
      <c r="N737" t="str">
        <f t="shared" si="574"/>
        <v/>
      </c>
      <c r="O737" t="str">
        <f t="shared" si="575"/>
        <v/>
      </c>
      <c r="P737" t="str">
        <f t="shared" si="576"/>
        <v/>
      </c>
      <c r="Q737" t="str">
        <f t="shared" si="577"/>
        <v/>
      </c>
      <c r="R737" t="str">
        <f t="shared" si="578"/>
        <v/>
      </c>
      <c r="S737" t="str">
        <f t="shared" si="579"/>
        <v/>
      </c>
      <c r="T737" t="str">
        <f t="shared" si="580"/>
        <v/>
      </c>
      <c r="U737" t="str">
        <f t="shared" si="581"/>
        <v/>
      </c>
      <c r="V737" t="str">
        <f t="shared" si="582"/>
        <v/>
      </c>
      <c r="W737" t="str">
        <f t="shared" si="583"/>
        <v/>
      </c>
      <c r="X737" t="str">
        <f t="shared" si="584"/>
        <v/>
      </c>
      <c r="Y737" t="str">
        <f t="shared" si="585"/>
        <v>Folyamatok fejlesztése - Lean (, web)</v>
      </c>
      <c r="Z737" t="str">
        <f t="shared" si="586"/>
        <v/>
      </c>
      <c r="AA737" t="str">
        <f t="shared" si="587"/>
        <v/>
      </c>
      <c r="AB737" t="str">
        <f t="shared" si="588"/>
        <v/>
      </c>
      <c r="AC737" t="str">
        <f t="shared" si="589"/>
        <v/>
      </c>
      <c r="AD737" t="str">
        <f t="shared" si="590"/>
        <v/>
      </c>
      <c r="AE737" t="str">
        <f t="shared" si="591"/>
        <v/>
      </c>
      <c r="AF737" t="str">
        <f t="shared" si="592"/>
        <v/>
      </c>
      <c r="AG737" t="str">
        <f t="shared" si="593"/>
        <v/>
      </c>
      <c r="AH737" t="str">
        <f t="shared" si="594"/>
        <v/>
      </c>
      <c r="AI737" t="str">
        <f t="shared" si="595"/>
        <v/>
      </c>
      <c r="AJ737" t="str">
        <f t="shared" si="596"/>
        <v/>
      </c>
      <c r="AK737" t="str">
        <f t="shared" si="597"/>
        <v/>
      </c>
      <c r="AL737" t="str">
        <f t="shared" si="598"/>
        <v/>
      </c>
      <c r="AM737" t="str">
        <f t="shared" si="599"/>
        <v/>
      </c>
      <c r="AN737" t="str">
        <f t="shared" si="600"/>
        <v/>
      </c>
      <c r="AO737" t="str">
        <f t="shared" si="601"/>
        <v/>
      </c>
      <c r="AP737" t="str">
        <f t="shared" si="602"/>
        <v/>
      </c>
      <c r="AQ737" t="str">
        <f t="shared" si="603"/>
        <v/>
      </c>
      <c r="AR737" t="str">
        <f t="shared" si="604"/>
        <v>3285</v>
      </c>
      <c r="AS737" t="str">
        <f t="shared" si="605"/>
        <v/>
      </c>
      <c r="AT737" t="str">
        <f t="shared" si="606"/>
        <v/>
      </c>
      <c r="AU737" t="str">
        <f t="shared" si="607"/>
        <v/>
      </c>
      <c r="AV737" t="str">
        <f t="shared" si="608"/>
        <v/>
      </c>
      <c r="AW737" t="str">
        <f t="shared" si="609"/>
        <v/>
      </c>
      <c r="AX737" t="str">
        <f t="shared" si="610"/>
        <v>Folyamatok fejlesztése - Lean (217, web)</v>
      </c>
      <c r="AY737" s="2">
        <v>328</v>
      </c>
      <c r="AZ737" s="2">
        <v>5</v>
      </c>
      <c r="BA737" s="18">
        <f>VLOOKUP(AY737,segéd!$F$9:$G$38,2,FALSE)</f>
        <v>46109</v>
      </c>
      <c r="BB737" s="2" t="str">
        <f>VLOOKUP(AZ737,segéd!$F$1:$G$7,2,FALSE)</f>
        <v>15.15-16.45</v>
      </c>
      <c r="BC737" t="s">
        <v>119</v>
      </c>
      <c r="BD737" t="s">
        <v>181</v>
      </c>
      <c r="BE737" t="s">
        <v>164</v>
      </c>
      <c r="BG737" s="2">
        <v>217</v>
      </c>
      <c r="BH737" s="2" t="s">
        <v>66</v>
      </c>
      <c r="BI737" s="30" t="s">
        <v>1934</v>
      </c>
      <c r="BJ737" s="2">
        <f t="shared" si="611"/>
        <v>17</v>
      </c>
      <c r="BK737" s="2" t="str">
        <f>IF(BF737="","",VLOOKUP(BC737,segéd!O:P,2,FALSE))</f>
        <v/>
      </c>
      <c r="BL737" s="2">
        <f>IF(BG737="","",VLOOKUP(BC737,segéd!T:U,2,FALSE))</f>
        <v>17</v>
      </c>
      <c r="BM737" s="2"/>
      <c r="BN737" s="2"/>
      <c r="BO737" s="2"/>
      <c r="BP737" s="2"/>
      <c r="BQ737" s="2"/>
      <c r="BR737" s="2"/>
      <c r="BS737" s="2"/>
      <c r="BT737" s="2"/>
      <c r="BU737" s="2"/>
      <c r="CA737" s="2"/>
      <c r="CD737" s="2"/>
      <c r="CE737" s="2"/>
      <c r="CF737" s="19"/>
      <c r="CG737" s="2"/>
      <c r="CH737" s="2"/>
      <c r="CI737" s="2"/>
      <c r="CP737" s="2"/>
      <c r="CR737" s="2"/>
      <c r="CS737" s="2"/>
      <c r="CU737" s="2"/>
      <c r="CV737" s="2"/>
      <c r="CW737" s="2">
        <v>16</v>
      </c>
    </row>
    <row r="738" spans="1:105" x14ac:dyDescent="0.3">
      <c r="A738" t="str">
        <f t="shared" si="612"/>
        <v>3285</v>
      </c>
      <c r="B738" t="str">
        <f t="shared" si="613"/>
        <v xml:space="preserve">Irányítástechnika (dupla terem) (gépterem, web) </v>
      </c>
      <c r="C738" t="str">
        <f t="shared" si="563"/>
        <v>6033285</v>
      </c>
      <c r="D738" t="str">
        <f t="shared" si="564"/>
        <v>Irányítástechnika (dupla terem) (gépterem, web) 0</v>
      </c>
      <c r="E738" t="str">
        <f t="shared" si="565"/>
        <v>Szilágyi Zoltán3285</v>
      </c>
      <c r="F738" s="24" t="str">
        <f t="shared" si="566"/>
        <v>Irányítástechnika (dupla terem) (Tb. 603, gépterem, web)</v>
      </c>
      <c r="G738" t="str">
        <f t="shared" si="567"/>
        <v/>
      </c>
      <c r="H738" t="str">
        <f t="shared" si="568"/>
        <v/>
      </c>
      <c r="I738" t="str">
        <f t="shared" si="569"/>
        <v/>
      </c>
      <c r="J738" t="str">
        <f t="shared" si="570"/>
        <v/>
      </c>
      <c r="K738" t="str">
        <f t="shared" si="571"/>
        <v/>
      </c>
      <c r="L738" t="str">
        <f t="shared" si="572"/>
        <v/>
      </c>
      <c r="M738" t="str">
        <f t="shared" si="573"/>
        <v/>
      </c>
      <c r="N738" t="str">
        <f t="shared" si="574"/>
        <v/>
      </c>
      <c r="O738" t="str">
        <f t="shared" si="575"/>
        <v/>
      </c>
      <c r="P738" t="str">
        <f t="shared" si="576"/>
        <v/>
      </c>
      <c r="Q738" t="str">
        <f t="shared" si="577"/>
        <v/>
      </c>
      <c r="R738" t="str">
        <f t="shared" si="578"/>
        <v/>
      </c>
      <c r="S738" t="str">
        <f t="shared" si="579"/>
        <v/>
      </c>
      <c r="T738" t="str">
        <f t="shared" si="580"/>
        <v/>
      </c>
      <c r="U738" t="str">
        <f t="shared" si="581"/>
        <v/>
      </c>
      <c r="V738" t="str">
        <f t="shared" si="582"/>
        <v/>
      </c>
      <c r="W738" t="str">
        <f t="shared" si="583"/>
        <v/>
      </c>
      <c r="X738" t="str">
        <f t="shared" si="584"/>
        <v/>
      </c>
      <c r="Y738" t="str">
        <f t="shared" si="585"/>
        <v>Irányítástechnika (dupla terem) (, gépterem, web)</v>
      </c>
      <c r="Z738" t="str">
        <f t="shared" si="586"/>
        <v/>
      </c>
      <c r="AA738" t="str">
        <f t="shared" si="587"/>
        <v/>
      </c>
      <c r="AB738" t="str">
        <f t="shared" si="588"/>
        <v/>
      </c>
      <c r="AC738" t="str">
        <f t="shared" si="589"/>
        <v/>
      </c>
      <c r="AD738" t="str">
        <f t="shared" si="590"/>
        <v/>
      </c>
      <c r="AE738" t="str">
        <f t="shared" si="591"/>
        <v/>
      </c>
      <c r="AF738" t="str">
        <f t="shared" si="592"/>
        <v/>
      </c>
      <c r="AG738" t="str">
        <f t="shared" si="593"/>
        <v/>
      </c>
      <c r="AH738" t="str">
        <f t="shared" si="594"/>
        <v/>
      </c>
      <c r="AI738" t="str">
        <f t="shared" si="595"/>
        <v/>
      </c>
      <c r="AJ738" t="str">
        <f t="shared" si="596"/>
        <v/>
      </c>
      <c r="AK738" t="str">
        <f t="shared" si="597"/>
        <v/>
      </c>
      <c r="AL738" t="str">
        <f t="shared" si="598"/>
        <v/>
      </c>
      <c r="AM738" t="str">
        <f t="shared" si="599"/>
        <v/>
      </c>
      <c r="AN738" t="str">
        <f t="shared" si="600"/>
        <v/>
      </c>
      <c r="AO738" t="str">
        <f t="shared" si="601"/>
        <v/>
      </c>
      <c r="AP738" t="str">
        <f t="shared" si="602"/>
        <v/>
      </c>
      <c r="AQ738" t="str">
        <f t="shared" si="603"/>
        <v/>
      </c>
      <c r="AR738" t="str">
        <f t="shared" si="604"/>
        <v/>
      </c>
      <c r="AS738" t="str">
        <f t="shared" si="605"/>
        <v/>
      </c>
      <c r="AT738" t="str">
        <f t="shared" si="606"/>
        <v/>
      </c>
      <c r="AU738" t="str">
        <f t="shared" si="607"/>
        <v/>
      </c>
      <c r="AV738" t="str">
        <f t="shared" si="608"/>
        <v/>
      </c>
      <c r="AW738" t="str">
        <f t="shared" si="609"/>
        <v/>
      </c>
      <c r="AX738" t="str">
        <f t="shared" si="610"/>
        <v>Irányítástechnika (dupla terem) (603, gépterem, web)</v>
      </c>
      <c r="AY738" s="2">
        <v>328</v>
      </c>
      <c r="AZ738" s="2">
        <v>5</v>
      </c>
      <c r="BA738" s="18">
        <f>VLOOKUP(AY738,segéd!$F$9:$G$38,2,FALSE)</f>
        <v>46109</v>
      </c>
      <c r="BB738" s="2" t="str">
        <f>VLOOKUP(AZ738,segéd!$F$1:$G$7,2,FALSE)</f>
        <v>15.15-16.45</v>
      </c>
      <c r="BC738" t="s">
        <v>469</v>
      </c>
      <c r="BD738" t="s">
        <v>179</v>
      </c>
      <c r="BE738" t="s">
        <v>164</v>
      </c>
      <c r="BG738" s="2">
        <v>603</v>
      </c>
      <c r="BH738" s="2" t="s">
        <v>220</v>
      </c>
      <c r="BI738" s="30" t="s">
        <v>1949</v>
      </c>
      <c r="BJ738" s="2">
        <f t="shared" si="611"/>
        <v>0</v>
      </c>
      <c r="BK738" s="2" t="str">
        <f>IF(BF738="","",VLOOKUP(BC738,segéd!O:P,2,FALSE))</f>
        <v/>
      </c>
      <c r="BL738" s="2">
        <f>IF(BG738="","",VLOOKUP(BC738,segéd!T:U,2,FALSE))</f>
        <v>0</v>
      </c>
      <c r="BM738" s="2"/>
      <c r="BN738" s="2"/>
      <c r="BO738" s="2"/>
      <c r="BP738" s="2"/>
      <c r="BQ738" s="2"/>
      <c r="BR738" s="2"/>
      <c r="BS738" s="2"/>
      <c r="BT738" s="2"/>
      <c r="BU738" s="2"/>
      <c r="BZ738" s="2"/>
      <c r="CA738" s="2"/>
      <c r="CD738" s="2"/>
      <c r="CE738" s="2"/>
      <c r="CF738" s="19"/>
      <c r="CG738" s="2"/>
      <c r="CJ738" s="2"/>
      <c r="CP738" s="2"/>
      <c r="CQ738" s="2"/>
      <c r="CR738" s="2"/>
      <c r="CS738" s="2"/>
      <c r="CU738" s="2"/>
      <c r="CV738" s="2"/>
      <c r="DA738" s="19"/>
    </row>
    <row r="739" spans="1:105" x14ac:dyDescent="0.3">
      <c r="A739" t="str">
        <f t="shared" si="612"/>
        <v>3285</v>
      </c>
      <c r="B739" t="str">
        <f t="shared" si="613"/>
        <v xml:space="preserve">Irányítástechnika, mikrovezérlők (gépterem, web) </v>
      </c>
      <c r="C739" t="str">
        <f t="shared" si="563"/>
        <v>6043285</v>
      </c>
      <c r="D739" t="str">
        <f t="shared" si="564"/>
        <v>Irányítástechnika, mikrovezérlők (gépterem, web) 46</v>
      </c>
      <c r="E739" t="str">
        <f t="shared" si="565"/>
        <v>Szilágyi Zoltán3285</v>
      </c>
      <c r="F739" s="24" t="str">
        <f t="shared" si="566"/>
        <v>Irányítástechnika, mikrovezérlők (Tb. 604, gépterem, web)</v>
      </c>
      <c r="G739" t="str">
        <f t="shared" si="567"/>
        <v/>
      </c>
      <c r="H739" t="str">
        <f t="shared" si="568"/>
        <v/>
      </c>
      <c r="I739" t="str">
        <f t="shared" si="569"/>
        <v/>
      </c>
      <c r="J739" t="str">
        <f t="shared" si="570"/>
        <v/>
      </c>
      <c r="K739" t="str">
        <f t="shared" si="571"/>
        <v/>
      </c>
      <c r="L739" t="str">
        <f t="shared" si="572"/>
        <v/>
      </c>
      <c r="M739" t="str">
        <f t="shared" si="573"/>
        <v/>
      </c>
      <c r="N739" t="str">
        <f t="shared" si="574"/>
        <v/>
      </c>
      <c r="O739" t="str">
        <f t="shared" si="575"/>
        <v/>
      </c>
      <c r="P739" t="str">
        <f t="shared" si="576"/>
        <v/>
      </c>
      <c r="Q739" t="str">
        <f t="shared" si="577"/>
        <v/>
      </c>
      <c r="R739" t="str">
        <f t="shared" si="578"/>
        <v/>
      </c>
      <c r="S739" t="str">
        <f t="shared" si="579"/>
        <v/>
      </c>
      <c r="T739" t="str">
        <f t="shared" si="580"/>
        <v/>
      </c>
      <c r="U739" t="str">
        <f t="shared" si="581"/>
        <v/>
      </c>
      <c r="V739" t="str">
        <f t="shared" si="582"/>
        <v/>
      </c>
      <c r="W739" t="str">
        <f t="shared" si="583"/>
        <v/>
      </c>
      <c r="X739" t="str">
        <f t="shared" si="584"/>
        <v/>
      </c>
      <c r="Y739" t="str">
        <f t="shared" si="585"/>
        <v>Irányítástechnika, mikrovezérlők (, gépterem, web)</v>
      </c>
      <c r="Z739" t="str">
        <f t="shared" si="586"/>
        <v/>
      </c>
      <c r="AA739" t="str">
        <f t="shared" si="587"/>
        <v/>
      </c>
      <c r="AB739" t="str">
        <f t="shared" si="588"/>
        <v/>
      </c>
      <c r="AC739" t="str">
        <f t="shared" si="589"/>
        <v/>
      </c>
      <c r="AD739" t="str">
        <f t="shared" si="590"/>
        <v/>
      </c>
      <c r="AE739" t="str">
        <f t="shared" si="591"/>
        <v/>
      </c>
      <c r="AF739" t="str">
        <f t="shared" si="592"/>
        <v/>
      </c>
      <c r="AG739" t="str">
        <f t="shared" si="593"/>
        <v/>
      </c>
      <c r="AH739" t="str">
        <f t="shared" si="594"/>
        <v/>
      </c>
      <c r="AI739" t="str">
        <f t="shared" si="595"/>
        <v/>
      </c>
      <c r="AJ739" t="str">
        <f t="shared" si="596"/>
        <v/>
      </c>
      <c r="AK739" t="str">
        <f t="shared" si="597"/>
        <v/>
      </c>
      <c r="AL739" t="str">
        <f t="shared" si="598"/>
        <v>3285</v>
      </c>
      <c r="AM739" t="str">
        <f t="shared" si="599"/>
        <v/>
      </c>
      <c r="AN739" t="str">
        <f t="shared" si="600"/>
        <v/>
      </c>
      <c r="AO739" t="str">
        <f t="shared" si="601"/>
        <v/>
      </c>
      <c r="AP739" t="str">
        <f t="shared" si="602"/>
        <v/>
      </c>
      <c r="AQ739" t="str">
        <f t="shared" si="603"/>
        <v/>
      </c>
      <c r="AR739" t="str">
        <f t="shared" si="604"/>
        <v/>
      </c>
      <c r="AS739" t="str">
        <f t="shared" si="605"/>
        <v/>
      </c>
      <c r="AT739" t="str">
        <f t="shared" si="606"/>
        <v/>
      </c>
      <c r="AU739" t="str">
        <f t="shared" si="607"/>
        <v/>
      </c>
      <c r="AV739" t="str">
        <f t="shared" si="608"/>
        <v/>
      </c>
      <c r="AW739" t="str">
        <f t="shared" si="609"/>
        <v/>
      </c>
      <c r="AX739" t="str">
        <f t="shared" si="610"/>
        <v>Irányítástechnika, mikrovezérlők (604, gépterem, web)</v>
      </c>
      <c r="AY739" s="2">
        <v>328</v>
      </c>
      <c r="AZ739" s="2">
        <v>5</v>
      </c>
      <c r="BA739" s="18">
        <f>VLOOKUP(AY739,segéd!$F$9:$G$38,2,FALSE)</f>
        <v>46109</v>
      </c>
      <c r="BB739" s="2" t="str">
        <f>VLOOKUP(AZ739,segéd!$F$1:$G$7,2,FALSE)</f>
        <v>15.15-16.45</v>
      </c>
      <c r="BC739" t="s">
        <v>127</v>
      </c>
      <c r="BD739" t="s">
        <v>179</v>
      </c>
      <c r="BE739" t="s">
        <v>164</v>
      </c>
      <c r="BG739" s="2">
        <v>604</v>
      </c>
      <c r="BH739" s="2" t="s">
        <v>220</v>
      </c>
      <c r="BI739" s="30" t="s">
        <v>1949</v>
      </c>
      <c r="BJ739" s="2">
        <f t="shared" si="611"/>
        <v>46</v>
      </c>
      <c r="BK739" s="2" t="str">
        <f>IF(BF739="","",VLOOKUP(BC739,segéd!O:P,2,FALSE))</f>
        <v/>
      </c>
      <c r="BL739" s="2">
        <f>IF(BG739="","",VLOOKUP(BC739,segéd!T:U,2,FALSE))</f>
        <v>46</v>
      </c>
      <c r="BM739" s="2"/>
      <c r="BN739" s="2"/>
      <c r="BO739" s="2"/>
      <c r="BP739" s="2"/>
      <c r="BQ739" s="2"/>
      <c r="BR739" s="2"/>
      <c r="BS739" s="2"/>
      <c r="BT739" s="2"/>
      <c r="BU739" s="2"/>
      <c r="BZ739" s="2"/>
      <c r="CA739" s="2"/>
      <c r="CD739" s="2"/>
      <c r="CE739" s="2"/>
      <c r="CF739" s="19"/>
      <c r="CG739" s="2"/>
      <c r="CJ739" s="2"/>
      <c r="CP739" s="2"/>
      <c r="CQ739" s="2">
        <v>59</v>
      </c>
      <c r="CR739" s="2"/>
      <c r="CS739" s="2"/>
      <c r="CU739" s="2"/>
      <c r="CV739" s="2"/>
      <c r="DA739" s="19"/>
    </row>
    <row r="740" spans="1:105" x14ac:dyDescent="0.3">
      <c r="A740" t="str">
        <f t="shared" si="612"/>
        <v>2053285</v>
      </c>
      <c r="B740" t="str">
        <f t="shared" si="613"/>
        <v>Komplex projektfeladat (web) 5</v>
      </c>
      <c r="C740" t="str">
        <f t="shared" si="563"/>
        <v>3285</v>
      </c>
      <c r="D740" t="str">
        <f t="shared" si="564"/>
        <v xml:space="preserve">Komplex projektfeladat (web) </v>
      </c>
      <c r="E740" t="str">
        <f t="shared" si="565"/>
        <v>Deés Szilvia3285</v>
      </c>
      <c r="F740" s="24" t="str">
        <f t="shared" si="566"/>
        <v>Komplex projektfeladat (Bp. 205, web)</v>
      </c>
      <c r="G740" t="str">
        <f t="shared" si="567"/>
        <v/>
      </c>
      <c r="H740" t="str">
        <f t="shared" si="568"/>
        <v/>
      </c>
      <c r="I740" t="str">
        <f t="shared" si="569"/>
        <v/>
      </c>
      <c r="J740" t="str">
        <f t="shared" si="570"/>
        <v/>
      </c>
      <c r="K740" t="str">
        <f t="shared" si="571"/>
        <v/>
      </c>
      <c r="L740" t="str">
        <f t="shared" si="572"/>
        <v/>
      </c>
      <c r="M740" t="str">
        <f t="shared" si="573"/>
        <v/>
      </c>
      <c r="N740" t="str">
        <f t="shared" si="574"/>
        <v/>
      </c>
      <c r="O740" t="str">
        <f t="shared" si="575"/>
        <v/>
      </c>
      <c r="P740" t="str">
        <f t="shared" si="576"/>
        <v/>
      </c>
      <c r="Q740" t="str">
        <f t="shared" si="577"/>
        <v/>
      </c>
      <c r="R740" t="str">
        <f t="shared" si="578"/>
        <v/>
      </c>
      <c r="S740" t="str">
        <f t="shared" si="579"/>
        <v/>
      </c>
      <c r="T740" t="str">
        <f t="shared" si="580"/>
        <v/>
      </c>
      <c r="U740" t="str">
        <f t="shared" si="581"/>
        <v/>
      </c>
      <c r="V740" t="str">
        <f t="shared" si="582"/>
        <v/>
      </c>
      <c r="W740" t="str">
        <f t="shared" si="583"/>
        <v>3285</v>
      </c>
      <c r="X740" t="str">
        <f t="shared" si="584"/>
        <v/>
      </c>
      <c r="Y740" t="str">
        <f t="shared" si="585"/>
        <v>Komplex projektfeladat (205, web)</v>
      </c>
      <c r="Z740" t="str">
        <f t="shared" si="586"/>
        <v/>
      </c>
      <c r="AA740" t="str">
        <f t="shared" si="587"/>
        <v/>
      </c>
      <c r="AB740" t="str">
        <f t="shared" si="588"/>
        <v/>
      </c>
      <c r="AC740" t="str">
        <f t="shared" si="589"/>
        <v/>
      </c>
      <c r="AD740" t="str">
        <f t="shared" si="590"/>
        <v/>
      </c>
      <c r="AE740" t="str">
        <f t="shared" si="591"/>
        <v/>
      </c>
      <c r="AF740" t="str">
        <f t="shared" si="592"/>
        <v/>
      </c>
      <c r="AG740" t="str">
        <f t="shared" si="593"/>
        <v/>
      </c>
      <c r="AH740" t="str">
        <f t="shared" si="594"/>
        <v/>
      </c>
      <c r="AI740" t="str">
        <f t="shared" si="595"/>
        <v/>
      </c>
      <c r="AJ740" t="str">
        <f t="shared" si="596"/>
        <v/>
      </c>
      <c r="AK740" t="str">
        <f t="shared" si="597"/>
        <v/>
      </c>
      <c r="AL740" t="str">
        <f t="shared" si="598"/>
        <v/>
      </c>
      <c r="AM740" t="str">
        <f t="shared" si="599"/>
        <v/>
      </c>
      <c r="AN740" t="str">
        <f t="shared" si="600"/>
        <v/>
      </c>
      <c r="AO740" t="str">
        <f t="shared" si="601"/>
        <v/>
      </c>
      <c r="AP740" t="str">
        <f t="shared" si="602"/>
        <v/>
      </c>
      <c r="AQ740" t="str">
        <f t="shared" si="603"/>
        <v/>
      </c>
      <c r="AR740" t="str">
        <f t="shared" si="604"/>
        <v/>
      </c>
      <c r="AS740" t="str">
        <f t="shared" si="605"/>
        <v/>
      </c>
      <c r="AT740" t="str">
        <f t="shared" si="606"/>
        <v/>
      </c>
      <c r="AU740" t="str">
        <f t="shared" si="607"/>
        <v/>
      </c>
      <c r="AV740" t="str">
        <f t="shared" si="608"/>
        <v/>
      </c>
      <c r="AW740" t="str">
        <f t="shared" si="609"/>
        <v/>
      </c>
      <c r="AX740" t="str">
        <f t="shared" si="610"/>
        <v>Komplex projektfeladat (, web)</v>
      </c>
      <c r="AY740" s="2">
        <v>328</v>
      </c>
      <c r="AZ740" s="2">
        <v>5</v>
      </c>
      <c r="BA740" s="18">
        <f>VLOOKUP(AY740,segéd!$F$9:$G$38,2,FALSE)</f>
        <v>46109</v>
      </c>
      <c r="BB740" s="2" t="str">
        <f>VLOOKUP(AZ740,segéd!$F$1:$G$7,2,FALSE)</f>
        <v>15.15-16.45</v>
      </c>
      <c r="BC740" t="s">
        <v>397</v>
      </c>
      <c r="BD740" t="s">
        <v>106</v>
      </c>
      <c r="BE740" t="s">
        <v>165</v>
      </c>
      <c r="BF740" s="19">
        <v>205</v>
      </c>
      <c r="BH740" s="2" t="s">
        <v>66</v>
      </c>
      <c r="BI740" s="30" t="s">
        <v>1954</v>
      </c>
      <c r="BJ740" s="2">
        <f t="shared" si="611"/>
        <v>5</v>
      </c>
      <c r="BK740" s="2">
        <f>IF(BF740="","",VLOOKUP(BC740,segéd!O:P,2,FALSE))</f>
        <v>5</v>
      </c>
      <c r="BL740" s="2" t="str">
        <f>IF(BG740="","",VLOOKUP(BC740,segéd!T:U,2,FALSE))</f>
        <v/>
      </c>
      <c r="BP740" s="2"/>
      <c r="BQ740" s="2"/>
      <c r="BR740" s="2"/>
      <c r="BV740" s="2"/>
      <c r="BW740" s="2"/>
      <c r="BX740" s="2"/>
      <c r="BY740" s="2"/>
      <c r="CB740" s="2"/>
      <c r="CC740" s="2">
        <v>8</v>
      </c>
      <c r="CH740" s="2"/>
      <c r="CI740" s="2"/>
      <c r="CM740" s="2"/>
      <c r="CN740" s="2"/>
      <c r="CO740" s="2"/>
      <c r="CP740" s="2"/>
      <c r="CT740" s="2"/>
      <c r="CU740" s="2"/>
      <c r="CY740" s="2"/>
    </row>
    <row r="741" spans="1:105" x14ac:dyDescent="0.3">
      <c r="A741" t="str">
        <f t="shared" si="612"/>
        <v>3285</v>
      </c>
      <c r="B741" t="str">
        <f t="shared" si="613"/>
        <v xml:space="preserve">Közgazdaságtan II. (web) </v>
      </c>
      <c r="C741" t="str">
        <f t="shared" si="563"/>
        <v>5013285</v>
      </c>
      <c r="D741" t="str">
        <f t="shared" si="564"/>
        <v>Közgazdaságtan II. (web) 95</v>
      </c>
      <c r="E741" t="str">
        <f t="shared" si="565"/>
        <v>Barócsi Zoltán3285</v>
      </c>
      <c r="F741" s="24" t="str">
        <f t="shared" si="566"/>
        <v>Közgazdaságtan II. (Tb. 501, web)</v>
      </c>
      <c r="G741" t="str">
        <f t="shared" si="567"/>
        <v/>
      </c>
      <c r="H741" t="str">
        <f t="shared" si="568"/>
        <v/>
      </c>
      <c r="I741" t="str">
        <f t="shared" si="569"/>
        <v/>
      </c>
      <c r="J741" t="str">
        <f t="shared" si="570"/>
        <v/>
      </c>
      <c r="K741" t="str">
        <f t="shared" si="571"/>
        <v/>
      </c>
      <c r="L741" t="str">
        <f t="shared" si="572"/>
        <v/>
      </c>
      <c r="M741" t="str">
        <f t="shared" si="573"/>
        <v/>
      </c>
      <c r="N741" t="str">
        <f t="shared" si="574"/>
        <v/>
      </c>
      <c r="O741" t="str">
        <f t="shared" si="575"/>
        <v/>
      </c>
      <c r="P741" t="str">
        <f t="shared" si="576"/>
        <v/>
      </c>
      <c r="Q741" t="str">
        <f t="shared" si="577"/>
        <v/>
      </c>
      <c r="R741" t="str">
        <f t="shared" si="578"/>
        <v/>
      </c>
      <c r="S741" t="str">
        <f t="shared" si="579"/>
        <v/>
      </c>
      <c r="T741" t="str">
        <f t="shared" si="580"/>
        <v/>
      </c>
      <c r="U741" t="str">
        <f t="shared" si="581"/>
        <v/>
      </c>
      <c r="V741" t="str">
        <f t="shared" si="582"/>
        <v/>
      </c>
      <c r="W741" t="str">
        <f t="shared" si="583"/>
        <v/>
      </c>
      <c r="X741" t="str">
        <f t="shared" si="584"/>
        <v/>
      </c>
      <c r="Y741" t="str">
        <f t="shared" si="585"/>
        <v>Közgazdaságtan II. (, web)</v>
      </c>
      <c r="Z741" t="str">
        <f t="shared" si="586"/>
        <v>3285</v>
      </c>
      <c r="AA741" t="str">
        <f t="shared" si="587"/>
        <v/>
      </c>
      <c r="AB741" t="str">
        <f t="shared" si="588"/>
        <v>3285</v>
      </c>
      <c r="AC741" t="str">
        <f t="shared" si="589"/>
        <v/>
      </c>
      <c r="AD741" t="str">
        <f t="shared" si="590"/>
        <v/>
      </c>
      <c r="AE741" t="str">
        <f t="shared" si="591"/>
        <v/>
      </c>
      <c r="AF741" t="str">
        <f t="shared" si="592"/>
        <v/>
      </c>
      <c r="AG741" t="str">
        <f t="shared" si="593"/>
        <v/>
      </c>
      <c r="AH741" t="str">
        <f t="shared" si="594"/>
        <v/>
      </c>
      <c r="AI741" t="str">
        <f t="shared" si="595"/>
        <v/>
      </c>
      <c r="AJ741" t="str">
        <f t="shared" si="596"/>
        <v/>
      </c>
      <c r="AK741" t="str">
        <f t="shared" si="597"/>
        <v/>
      </c>
      <c r="AL741" t="str">
        <f t="shared" si="598"/>
        <v/>
      </c>
      <c r="AM741" t="str">
        <f t="shared" si="599"/>
        <v/>
      </c>
      <c r="AN741" t="str">
        <f t="shared" si="600"/>
        <v/>
      </c>
      <c r="AO741" t="str">
        <f t="shared" si="601"/>
        <v/>
      </c>
      <c r="AP741" t="str">
        <f t="shared" si="602"/>
        <v/>
      </c>
      <c r="AQ741" t="str">
        <f t="shared" si="603"/>
        <v/>
      </c>
      <c r="AR741" t="str">
        <f t="shared" si="604"/>
        <v/>
      </c>
      <c r="AS741" t="str">
        <f t="shared" si="605"/>
        <v/>
      </c>
      <c r="AT741" t="str">
        <f t="shared" si="606"/>
        <v/>
      </c>
      <c r="AU741" t="str">
        <f t="shared" si="607"/>
        <v/>
      </c>
      <c r="AV741" t="str">
        <f t="shared" si="608"/>
        <v/>
      </c>
      <c r="AW741" t="str">
        <f t="shared" si="609"/>
        <v/>
      </c>
      <c r="AX741" t="str">
        <f t="shared" si="610"/>
        <v>Közgazdaságtan II. (501, web)</v>
      </c>
      <c r="AY741" s="2">
        <v>328</v>
      </c>
      <c r="AZ741" s="2">
        <v>5</v>
      </c>
      <c r="BA741" s="18">
        <f>VLOOKUP(AY741,segéd!$F$9:$G$38,2,FALSE)</f>
        <v>46109</v>
      </c>
      <c r="BB741" s="2" t="str">
        <f>VLOOKUP(AZ741,segéd!$F$1:$G$7,2,FALSE)</f>
        <v>15.15-16.45</v>
      </c>
      <c r="BC741" t="s">
        <v>32</v>
      </c>
      <c r="BD741" s="20" t="s">
        <v>29</v>
      </c>
      <c r="BE741" t="s">
        <v>164</v>
      </c>
      <c r="BG741" s="2">
        <v>501</v>
      </c>
      <c r="BH741" s="2" t="s">
        <v>66</v>
      </c>
      <c r="BI741" s="30" t="s">
        <v>2001</v>
      </c>
      <c r="BJ741" s="2">
        <f t="shared" si="611"/>
        <v>95</v>
      </c>
      <c r="BK741" s="2" t="str">
        <f>IF(BF741="","",VLOOKUP(BC741,segéd!O:P,2,FALSE))</f>
        <v/>
      </c>
      <c r="BL741" s="2">
        <f>IF(BG741="","",VLOOKUP(BC741,segéd!T:U,2,FALSE))</f>
        <v>95</v>
      </c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>
        <v>74</v>
      </c>
      <c r="CG741" s="2">
        <v>59</v>
      </c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Y741" s="2"/>
    </row>
    <row r="742" spans="1:105" x14ac:dyDescent="0.3">
      <c r="A742" t="str">
        <f t="shared" si="612"/>
        <v>2143285</v>
      </c>
      <c r="B742" t="str">
        <f t="shared" si="613"/>
        <v>Munkaerőpiaci technikák (Tb.-ről web) 5</v>
      </c>
      <c r="C742" t="str">
        <f t="shared" si="563"/>
        <v>4023285</v>
      </c>
      <c r="D742" t="str">
        <f t="shared" si="564"/>
        <v>Munkaerőpiaci technikák (Tb.-ről web) 11</v>
      </c>
      <c r="E742" t="str">
        <f t="shared" si="565"/>
        <v>Gyalogos Norbert3285</v>
      </c>
      <c r="F742" s="24" t="str">
        <f t="shared" si="566"/>
        <v>Munkaerőpiaci technikák (Tb. 402, Tb.-ről web)</v>
      </c>
      <c r="G742" t="str">
        <f t="shared" si="567"/>
        <v/>
      </c>
      <c r="H742" t="str">
        <f t="shared" si="568"/>
        <v/>
      </c>
      <c r="I742" t="str">
        <f t="shared" si="569"/>
        <v>3285</v>
      </c>
      <c r="J742" t="str">
        <f t="shared" si="570"/>
        <v/>
      </c>
      <c r="K742" t="str">
        <f t="shared" si="571"/>
        <v/>
      </c>
      <c r="L742" t="str">
        <f t="shared" si="572"/>
        <v/>
      </c>
      <c r="M742" t="str">
        <f t="shared" si="573"/>
        <v/>
      </c>
      <c r="N742" t="str">
        <f t="shared" si="574"/>
        <v/>
      </c>
      <c r="O742" t="str">
        <f t="shared" si="575"/>
        <v/>
      </c>
      <c r="P742" t="str">
        <f t="shared" si="576"/>
        <v/>
      </c>
      <c r="Q742" t="str">
        <f t="shared" si="577"/>
        <v/>
      </c>
      <c r="R742" t="str">
        <f t="shared" si="578"/>
        <v/>
      </c>
      <c r="S742" t="str">
        <f t="shared" si="579"/>
        <v/>
      </c>
      <c r="T742" t="str">
        <f t="shared" si="580"/>
        <v/>
      </c>
      <c r="U742" t="str">
        <f t="shared" si="581"/>
        <v/>
      </c>
      <c r="V742" t="str">
        <f t="shared" si="582"/>
        <v/>
      </c>
      <c r="W742" t="str">
        <f t="shared" si="583"/>
        <v/>
      </c>
      <c r="X742" t="str">
        <f t="shared" si="584"/>
        <v/>
      </c>
      <c r="Y742" t="str">
        <f t="shared" si="585"/>
        <v>Munkaerőpiaci technikák (214, Tb.-ről web)</v>
      </c>
      <c r="Z742" t="str">
        <f t="shared" si="586"/>
        <v/>
      </c>
      <c r="AA742" t="str">
        <f t="shared" si="587"/>
        <v>3285</v>
      </c>
      <c r="AB742" t="str">
        <f t="shared" si="588"/>
        <v/>
      </c>
      <c r="AC742" t="str">
        <f t="shared" si="589"/>
        <v/>
      </c>
      <c r="AD742" t="str">
        <f t="shared" si="590"/>
        <v/>
      </c>
      <c r="AE742" t="str">
        <f t="shared" si="591"/>
        <v/>
      </c>
      <c r="AF742" t="str">
        <f t="shared" si="592"/>
        <v/>
      </c>
      <c r="AG742" t="str">
        <f t="shared" si="593"/>
        <v/>
      </c>
      <c r="AH742" t="str">
        <f t="shared" si="594"/>
        <v/>
      </c>
      <c r="AI742" t="str">
        <f t="shared" si="595"/>
        <v/>
      </c>
      <c r="AJ742" t="str">
        <f t="shared" si="596"/>
        <v/>
      </c>
      <c r="AK742" t="str">
        <f t="shared" si="597"/>
        <v/>
      </c>
      <c r="AL742" t="str">
        <f t="shared" si="598"/>
        <v/>
      </c>
      <c r="AM742" t="str">
        <f t="shared" si="599"/>
        <v/>
      </c>
      <c r="AN742" t="str">
        <f t="shared" si="600"/>
        <v/>
      </c>
      <c r="AO742" t="str">
        <f t="shared" si="601"/>
        <v/>
      </c>
      <c r="AP742" t="str">
        <f t="shared" si="602"/>
        <v/>
      </c>
      <c r="AQ742" t="str">
        <f t="shared" si="603"/>
        <v/>
      </c>
      <c r="AR742" t="str">
        <f t="shared" si="604"/>
        <v/>
      </c>
      <c r="AS742" t="str">
        <f t="shared" si="605"/>
        <v/>
      </c>
      <c r="AT742" t="str">
        <f t="shared" si="606"/>
        <v/>
      </c>
      <c r="AU742" t="str">
        <f t="shared" si="607"/>
        <v/>
      </c>
      <c r="AV742" t="str">
        <f t="shared" si="608"/>
        <v/>
      </c>
      <c r="AW742" t="str">
        <f t="shared" si="609"/>
        <v/>
      </c>
      <c r="AX742" t="str">
        <f t="shared" si="610"/>
        <v>Munkaerőpiaci technikák (402, Tb.-ről web)</v>
      </c>
      <c r="AY742" s="2">
        <v>328</v>
      </c>
      <c r="AZ742" s="2">
        <v>5</v>
      </c>
      <c r="BA742" s="18">
        <f>VLOOKUP(AY742,segéd!$F$9:$G$38,2,FALSE)</f>
        <v>46109</v>
      </c>
      <c r="BB742" s="2" t="str">
        <f>VLOOKUP(AZ742,segéd!$F$1:$G$7,2,FALSE)</f>
        <v>15.15-16.45</v>
      </c>
      <c r="BC742" t="s">
        <v>410</v>
      </c>
      <c r="BD742" t="s">
        <v>432</v>
      </c>
      <c r="BE742" t="s">
        <v>411</v>
      </c>
      <c r="BF742" s="19">
        <v>214</v>
      </c>
      <c r="BG742" s="2">
        <v>402</v>
      </c>
      <c r="BH742" s="19" t="s">
        <v>76</v>
      </c>
      <c r="BI742" s="30" t="s">
        <v>2019</v>
      </c>
      <c r="BJ742" s="2">
        <f t="shared" si="611"/>
        <v>16</v>
      </c>
      <c r="BK742" s="2">
        <f>IF(BF742="","",VLOOKUP(BC742,segéd!O:P,2,FALSE))</f>
        <v>5</v>
      </c>
      <c r="BL742" s="2">
        <f>IF(BG742="","",VLOOKUP(BC742,segéd!T:U,2,FALSE))</f>
        <v>11</v>
      </c>
      <c r="BM742" s="2"/>
      <c r="BN742" s="2"/>
      <c r="BO742" s="2">
        <v>13</v>
      </c>
      <c r="BP742" s="2"/>
      <c r="BQ742" s="2"/>
      <c r="BR742" s="2"/>
      <c r="BS742" s="2"/>
      <c r="BT742" s="2"/>
      <c r="BU742" s="2"/>
      <c r="BW742" s="2"/>
      <c r="BX742" s="2"/>
      <c r="BY742" s="2"/>
      <c r="CA742" s="2"/>
      <c r="CB742" s="2"/>
      <c r="CC742" s="2"/>
      <c r="CD742" s="2"/>
      <c r="CE742" s="2"/>
      <c r="CF742" s="2">
        <v>19</v>
      </c>
      <c r="CG742" s="2"/>
      <c r="CH742" s="2"/>
      <c r="CI742" s="2"/>
      <c r="CK742" s="2"/>
      <c r="CN742" s="2"/>
      <c r="CP742" s="2"/>
      <c r="CR742" s="2"/>
      <c r="CS742" s="2"/>
      <c r="CT742" s="2"/>
      <c r="CU742" s="2"/>
      <c r="CV742" s="2"/>
      <c r="CY742" s="2"/>
    </row>
    <row r="743" spans="1:105" x14ac:dyDescent="0.3">
      <c r="A743" t="str">
        <f t="shared" si="612"/>
        <v>3285</v>
      </c>
      <c r="B743" t="str">
        <f t="shared" si="613"/>
        <v xml:space="preserve">Robottechnika </v>
      </c>
      <c r="C743" t="str">
        <f t="shared" si="563"/>
        <v>23285</v>
      </c>
      <c r="D743" t="str">
        <f t="shared" si="564"/>
        <v>Robottechnika 10</v>
      </c>
      <c r="E743" t="str">
        <f t="shared" si="565"/>
        <v>Vavra Gábor3285</v>
      </c>
      <c r="F743" s="24" t="str">
        <f t="shared" si="566"/>
        <v>Robottechnika (Tb. 2)</v>
      </c>
      <c r="G743" t="str">
        <f t="shared" si="567"/>
        <v/>
      </c>
      <c r="H743" t="str">
        <f t="shared" si="568"/>
        <v/>
      </c>
      <c r="I743" t="str">
        <f t="shared" si="569"/>
        <v/>
      </c>
      <c r="J743" t="str">
        <f t="shared" si="570"/>
        <v/>
      </c>
      <c r="K743" t="str">
        <f t="shared" si="571"/>
        <v/>
      </c>
      <c r="L743" t="str">
        <f t="shared" si="572"/>
        <v/>
      </c>
      <c r="M743" t="str">
        <f t="shared" si="573"/>
        <v/>
      </c>
      <c r="N743" t="str">
        <f t="shared" si="574"/>
        <v/>
      </c>
      <c r="O743" t="str">
        <f t="shared" si="575"/>
        <v/>
      </c>
      <c r="P743" t="str">
        <f t="shared" si="576"/>
        <v/>
      </c>
      <c r="Q743" t="str">
        <f t="shared" si="577"/>
        <v/>
      </c>
      <c r="R743" t="str">
        <f t="shared" si="578"/>
        <v/>
      </c>
      <c r="S743" t="str">
        <f t="shared" si="579"/>
        <v/>
      </c>
      <c r="T743" t="str">
        <f t="shared" si="580"/>
        <v/>
      </c>
      <c r="U743" t="str">
        <f t="shared" si="581"/>
        <v/>
      </c>
      <c r="V743" t="str">
        <f t="shared" si="582"/>
        <v/>
      </c>
      <c r="W743" t="str">
        <f t="shared" si="583"/>
        <v/>
      </c>
      <c r="X743" t="str">
        <f t="shared" si="584"/>
        <v/>
      </c>
      <c r="Y743" t="str">
        <f t="shared" si="585"/>
        <v>Robottechnika ()</v>
      </c>
      <c r="Z743" t="str">
        <f t="shared" si="586"/>
        <v/>
      </c>
      <c r="AA743" t="str">
        <f t="shared" si="587"/>
        <v/>
      </c>
      <c r="AB743" t="str">
        <f t="shared" si="588"/>
        <v/>
      </c>
      <c r="AC743" t="str">
        <f t="shared" si="589"/>
        <v/>
      </c>
      <c r="AD743" t="str">
        <f t="shared" si="590"/>
        <v/>
      </c>
      <c r="AE743" t="str">
        <f t="shared" si="591"/>
        <v/>
      </c>
      <c r="AF743" t="str">
        <f t="shared" si="592"/>
        <v/>
      </c>
      <c r="AG743" t="str">
        <f t="shared" si="593"/>
        <v/>
      </c>
      <c r="AH743" t="str">
        <f t="shared" si="594"/>
        <v/>
      </c>
      <c r="AI743" t="str">
        <f t="shared" si="595"/>
        <v/>
      </c>
      <c r="AJ743" t="str">
        <f t="shared" si="596"/>
        <v/>
      </c>
      <c r="AK743" t="str">
        <f t="shared" si="597"/>
        <v/>
      </c>
      <c r="AL743" t="str">
        <f t="shared" si="598"/>
        <v/>
      </c>
      <c r="AM743" t="str">
        <f t="shared" si="599"/>
        <v/>
      </c>
      <c r="AN743" t="str">
        <f t="shared" si="600"/>
        <v/>
      </c>
      <c r="AO743" t="str">
        <f t="shared" si="601"/>
        <v/>
      </c>
      <c r="AP743" t="str">
        <f t="shared" si="602"/>
        <v/>
      </c>
      <c r="AQ743" t="str">
        <f t="shared" si="603"/>
        <v/>
      </c>
      <c r="AR743" t="str">
        <f t="shared" si="604"/>
        <v/>
      </c>
      <c r="AS743" t="str">
        <f t="shared" si="605"/>
        <v/>
      </c>
      <c r="AT743" t="str">
        <f t="shared" si="606"/>
        <v/>
      </c>
      <c r="AU743" t="str">
        <f t="shared" si="607"/>
        <v/>
      </c>
      <c r="AV743" t="str">
        <f t="shared" si="608"/>
        <v>3285</v>
      </c>
      <c r="AW743" t="str">
        <f t="shared" si="609"/>
        <v/>
      </c>
      <c r="AX743" t="str">
        <f t="shared" si="610"/>
        <v>Robottechnika (2)</v>
      </c>
      <c r="AY743" s="2">
        <v>328</v>
      </c>
      <c r="AZ743" s="2">
        <v>5</v>
      </c>
      <c r="BA743" s="18">
        <f>VLOOKUP(AY743,segéd!$F$9:$G$38,2,FALSE)</f>
        <v>46109</v>
      </c>
      <c r="BB743" s="2" t="str">
        <f>VLOOKUP(AZ743,segéd!$F$1:$G$7,2,FALSE)</f>
        <v>15.15-16.45</v>
      </c>
      <c r="BC743" t="s">
        <v>300</v>
      </c>
      <c r="BD743" s="20" t="s">
        <v>424</v>
      </c>
      <c r="BE743" t="s">
        <v>164</v>
      </c>
      <c r="BG743" s="2">
        <v>2</v>
      </c>
      <c r="BJ743" s="2">
        <f t="shared" si="611"/>
        <v>10</v>
      </c>
      <c r="BK743" s="2" t="str">
        <f>IF(BF743="","",VLOOKUP(BC743,segéd!O:P,2,FALSE))</f>
        <v/>
      </c>
      <c r="BL743" s="2">
        <f>IF(BG743="","",VLOOKUP(BC743,segéd!T:U,2,FALSE))</f>
        <v>10</v>
      </c>
      <c r="BM743" s="2"/>
      <c r="BN743" s="2"/>
      <c r="BO743" s="2"/>
      <c r="BP743" s="2"/>
      <c r="BQ743" s="2"/>
      <c r="BR743" s="2"/>
      <c r="BS743" s="2"/>
      <c r="BT743" s="2"/>
      <c r="BU743" s="2"/>
      <c r="CA743" s="2"/>
      <c r="CD743" s="2"/>
      <c r="CE743" s="2"/>
      <c r="CF743" s="19"/>
      <c r="CG743" s="2"/>
      <c r="CP743" s="2"/>
      <c r="CR743" s="2"/>
      <c r="CS743" s="2"/>
      <c r="CU743" s="2"/>
      <c r="CV743" s="2"/>
      <c r="DA743" s="19">
        <v>13</v>
      </c>
    </row>
    <row r="744" spans="1:105" x14ac:dyDescent="0.3">
      <c r="A744" t="str">
        <f t="shared" si="612"/>
        <v>2083285</v>
      </c>
      <c r="B744" t="str">
        <f t="shared" si="613"/>
        <v>Vállalati pénzügy (web) 38</v>
      </c>
      <c r="C744" t="str">
        <f t="shared" si="563"/>
        <v>3285</v>
      </c>
      <c r="D744" t="str">
        <f t="shared" si="564"/>
        <v xml:space="preserve">Vállalati pénzügy (web) </v>
      </c>
      <c r="E744" t="str">
        <f t="shared" si="565"/>
        <v>Antalík Imrich3285</v>
      </c>
      <c r="F744" s="24" t="str">
        <f t="shared" si="566"/>
        <v>Vállalati pénzügy (Bp. 208, web)</v>
      </c>
      <c r="G744" t="str">
        <f t="shared" si="567"/>
        <v/>
      </c>
      <c r="H744" t="str">
        <f t="shared" si="568"/>
        <v/>
      </c>
      <c r="I744" t="str">
        <f t="shared" si="569"/>
        <v/>
      </c>
      <c r="J744" t="str">
        <f t="shared" si="570"/>
        <v/>
      </c>
      <c r="K744" t="str">
        <f t="shared" si="571"/>
        <v/>
      </c>
      <c r="L744" t="str">
        <f t="shared" si="572"/>
        <v/>
      </c>
      <c r="M744" t="str">
        <f t="shared" si="573"/>
        <v>3285</v>
      </c>
      <c r="N744" t="str">
        <f t="shared" si="574"/>
        <v>3285</v>
      </c>
      <c r="O744" t="str">
        <f t="shared" si="575"/>
        <v>3285</v>
      </c>
      <c r="P744" t="str">
        <f t="shared" si="576"/>
        <v>3285</v>
      </c>
      <c r="Q744" t="str">
        <f t="shared" si="577"/>
        <v>3285</v>
      </c>
      <c r="R744" t="str">
        <f t="shared" si="578"/>
        <v>3285</v>
      </c>
      <c r="S744" t="str">
        <f t="shared" si="579"/>
        <v/>
      </c>
      <c r="T744" t="str">
        <f t="shared" si="580"/>
        <v/>
      </c>
      <c r="U744" t="str">
        <f t="shared" si="581"/>
        <v/>
      </c>
      <c r="V744" t="str">
        <f t="shared" si="582"/>
        <v/>
      </c>
      <c r="W744" t="str">
        <f t="shared" si="583"/>
        <v/>
      </c>
      <c r="X744" t="str">
        <f t="shared" si="584"/>
        <v/>
      </c>
      <c r="Y744" t="str">
        <f t="shared" si="585"/>
        <v>Vállalati pénzügy (208, web)</v>
      </c>
      <c r="Z744" t="str">
        <f t="shared" si="586"/>
        <v/>
      </c>
      <c r="AA744" t="str">
        <f t="shared" si="587"/>
        <v/>
      </c>
      <c r="AB744" t="str">
        <f t="shared" si="588"/>
        <v/>
      </c>
      <c r="AC744" t="str">
        <f t="shared" si="589"/>
        <v/>
      </c>
      <c r="AD744" t="str">
        <f t="shared" si="590"/>
        <v/>
      </c>
      <c r="AE744" t="str">
        <f t="shared" si="591"/>
        <v/>
      </c>
      <c r="AF744" t="str">
        <f t="shared" si="592"/>
        <v/>
      </c>
      <c r="AG744" t="str">
        <f t="shared" si="593"/>
        <v/>
      </c>
      <c r="AH744" t="str">
        <f t="shared" si="594"/>
        <v/>
      </c>
      <c r="AI744" t="str">
        <f t="shared" si="595"/>
        <v/>
      </c>
      <c r="AJ744" t="str">
        <f t="shared" si="596"/>
        <v/>
      </c>
      <c r="AK744" t="str">
        <f t="shared" si="597"/>
        <v/>
      </c>
      <c r="AL744" t="str">
        <f t="shared" si="598"/>
        <v/>
      </c>
      <c r="AM744" t="str">
        <f t="shared" si="599"/>
        <v/>
      </c>
      <c r="AN744" t="str">
        <f t="shared" si="600"/>
        <v/>
      </c>
      <c r="AO744" t="str">
        <f t="shared" si="601"/>
        <v/>
      </c>
      <c r="AP744" t="str">
        <f t="shared" si="602"/>
        <v/>
      </c>
      <c r="AQ744" t="str">
        <f t="shared" si="603"/>
        <v/>
      </c>
      <c r="AR744" t="str">
        <f t="shared" si="604"/>
        <v/>
      </c>
      <c r="AS744" t="str">
        <f t="shared" si="605"/>
        <v/>
      </c>
      <c r="AT744" t="str">
        <f t="shared" si="606"/>
        <v/>
      </c>
      <c r="AU744" t="str">
        <f t="shared" si="607"/>
        <v/>
      </c>
      <c r="AV744" t="str">
        <f t="shared" si="608"/>
        <v/>
      </c>
      <c r="AW744" t="str">
        <f t="shared" si="609"/>
        <v/>
      </c>
      <c r="AX744" t="str">
        <f t="shared" si="610"/>
        <v>Vállalati pénzügy (, web)</v>
      </c>
      <c r="AY744" s="2">
        <v>328</v>
      </c>
      <c r="AZ744" s="2">
        <v>5</v>
      </c>
      <c r="BA744" s="18">
        <f>VLOOKUP(AY744,segéd!$F$9:$G$38,2,FALSE)</f>
        <v>46109</v>
      </c>
      <c r="BB744" s="2" t="str">
        <f>VLOOKUP(AZ744,segéd!$F$1:$G$7,2,FALSE)</f>
        <v>15.15-16.45</v>
      </c>
      <c r="BC744" t="s">
        <v>37</v>
      </c>
      <c r="BD744" t="s">
        <v>178</v>
      </c>
      <c r="BE744" t="s">
        <v>165</v>
      </c>
      <c r="BF744" s="19">
        <v>208</v>
      </c>
      <c r="BH744" s="19" t="s">
        <v>66</v>
      </c>
      <c r="BI744" s="30" t="s">
        <v>1946</v>
      </c>
      <c r="BJ744" s="2">
        <f t="shared" si="611"/>
        <v>38</v>
      </c>
      <c r="BK744" s="2">
        <f>IF(BF744="","",VLOOKUP(BC744,segéd!O:P,2,FALSE))</f>
        <v>38</v>
      </c>
      <c r="BL744" s="2" t="str">
        <f>IF(BG744="","",VLOOKUP(BC744,segéd!T:U,2,FALSE))</f>
        <v/>
      </c>
      <c r="BM744" s="2"/>
      <c r="BN744" s="2"/>
      <c r="BO744" s="2"/>
      <c r="BP744" s="2"/>
      <c r="BQ744" s="2"/>
      <c r="BR744" s="2"/>
      <c r="BS744" s="2">
        <v>6</v>
      </c>
      <c r="BT744" s="2">
        <v>6</v>
      </c>
      <c r="BU744" s="2">
        <v>9</v>
      </c>
      <c r="BV744" s="2">
        <v>6</v>
      </c>
      <c r="BW744" s="2">
        <v>13</v>
      </c>
      <c r="BX744" s="2">
        <v>2</v>
      </c>
      <c r="BY744" s="2"/>
      <c r="BZ744" s="2"/>
      <c r="CA744" s="2"/>
      <c r="CB744" s="2"/>
      <c r="CC744" s="2"/>
      <c r="CD744" s="2"/>
      <c r="CE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Y744" s="2"/>
    </row>
    <row r="745" spans="1:105" x14ac:dyDescent="0.3">
      <c r="A745" t="str">
        <f t="shared" si="612"/>
        <v>2053286</v>
      </c>
      <c r="B745" t="str">
        <f t="shared" si="613"/>
        <v>Komplex projektfeladat (web) 5</v>
      </c>
      <c r="C745" t="str">
        <f t="shared" si="563"/>
        <v>3286</v>
      </c>
      <c r="D745" t="str">
        <f t="shared" si="564"/>
        <v xml:space="preserve">Komplex projektfeladat (web) </v>
      </c>
      <c r="E745" t="str">
        <f t="shared" si="565"/>
        <v>Deés Szilvia3286</v>
      </c>
      <c r="F745" s="24" t="str">
        <f t="shared" si="566"/>
        <v>Komplex projektfeladat (Bp. 205, web)</v>
      </c>
      <c r="G745" t="str">
        <f t="shared" si="567"/>
        <v/>
      </c>
      <c r="H745" t="str">
        <f t="shared" si="568"/>
        <v/>
      </c>
      <c r="I745" t="str">
        <f t="shared" si="569"/>
        <v/>
      </c>
      <c r="J745" t="str">
        <f t="shared" si="570"/>
        <v/>
      </c>
      <c r="K745" t="str">
        <f t="shared" si="571"/>
        <v/>
      </c>
      <c r="L745" t="str">
        <f t="shared" si="572"/>
        <v/>
      </c>
      <c r="M745" t="str">
        <f t="shared" si="573"/>
        <v/>
      </c>
      <c r="N745" t="str">
        <f t="shared" si="574"/>
        <v/>
      </c>
      <c r="O745" t="str">
        <f t="shared" si="575"/>
        <v/>
      </c>
      <c r="P745" t="str">
        <f t="shared" si="576"/>
        <v/>
      </c>
      <c r="Q745" t="str">
        <f t="shared" si="577"/>
        <v/>
      </c>
      <c r="R745" t="str">
        <f t="shared" si="578"/>
        <v/>
      </c>
      <c r="S745" t="str">
        <f t="shared" si="579"/>
        <v/>
      </c>
      <c r="T745" t="str">
        <f t="shared" si="580"/>
        <v/>
      </c>
      <c r="U745" t="str">
        <f t="shared" si="581"/>
        <v/>
      </c>
      <c r="V745" t="str">
        <f t="shared" si="582"/>
        <v/>
      </c>
      <c r="W745" t="str">
        <f t="shared" si="583"/>
        <v>3286</v>
      </c>
      <c r="X745" t="str">
        <f t="shared" si="584"/>
        <v/>
      </c>
      <c r="Y745" t="str">
        <f t="shared" si="585"/>
        <v>Komplex projektfeladat (205, web)</v>
      </c>
      <c r="Z745" t="str">
        <f t="shared" si="586"/>
        <v/>
      </c>
      <c r="AA745" t="str">
        <f t="shared" si="587"/>
        <v/>
      </c>
      <c r="AB745" t="str">
        <f t="shared" si="588"/>
        <v/>
      </c>
      <c r="AC745" t="str">
        <f t="shared" si="589"/>
        <v/>
      </c>
      <c r="AD745" t="str">
        <f t="shared" si="590"/>
        <v/>
      </c>
      <c r="AE745" t="str">
        <f t="shared" si="591"/>
        <v/>
      </c>
      <c r="AF745" t="str">
        <f t="shared" si="592"/>
        <v/>
      </c>
      <c r="AG745" t="str">
        <f t="shared" si="593"/>
        <v/>
      </c>
      <c r="AH745" t="str">
        <f t="shared" si="594"/>
        <v/>
      </c>
      <c r="AI745" t="str">
        <f t="shared" si="595"/>
        <v/>
      </c>
      <c r="AJ745" t="str">
        <f t="shared" si="596"/>
        <v/>
      </c>
      <c r="AK745" t="str">
        <f t="shared" si="597"/>
        <v/>
      </c>
      <c r="AL745" t="str">
        <f t="shared" si="598"/>
        <v/>
      </c>
      <c r="AM745" t="str">
        <f t="shared" si="599"/>
        <v/>
      </c>
      <c r="AN745" t="str">
        <f t="shared" si="600"/>
        <v/>
      </c>
      <c r="AO745" t="str">
        <f t="shared" si="601"/>
        <v/>
      </c>
      <c r="AP745" t="str">
        <f t="shared" si="602"/>
        <v/>
      </c>
      <c r="AQ745" t="str">
        <f t="shared" si="603"/>
        <v/>
      </c>
      <c r="AR745" t="str">
        <f t="shared" si="604"/>
        <v/>
      </c>
      <c r="AS745" t="str">
        <f t="shared" si="605"/>
        <v/>
      </c>
      <c r="AT745" t="str">
        <f t="shared" si="606"/>
        <v/>
      </c>
      <c r="AU745" t="str">
        <f t="shared" si="607"/>
        <v/>
      </c>
      <c r="AV745" t="str">
        <f t="shared" si="608"/>
        <v/>
      </c>
      <c r="AW745" t="str">
        <f t="shared" si="609"/>
        <v/>
      </c>
      <c r="AX745" t="str">
        <f t="shared" si="610"/>
        <v>Komplex projektfeladat (, web)</v>
      </c>
      <c r="AY745" s="2">
        <v>328</v>
      </c>
      <c r="AZ745" s="2">
        <v>6</v>
      </c>
      <c r="BA745" s="18">
        <f>VLOOKUP(AY745,segéd!$F$9:$G$38,2,FALSE)</f>
        <v>46109</v>
      </c>
      <c r="BB745" s="2" t="str">
        <f>VLOOKUP(AZ745,segéd!$F$1:$G$7,2,FALSE)</f>
        <v>17.00-18.30</v>
      </c>
      <c r="BC745" t="s">
        <v>397</v>
      </c>
      <c r="BD745" t="s">
        <v>106</v>
      </c>
      <c r="BE745" t="s">
        <v>165</v>
      </c>
      <c r="BF745" s="19">
        <v>205</v>
      </c>
      <c r="BH745" s="2" t="s">
        <v>66</v>
      </c>
      <c r="BI745" s="30" t="s">
        <v>1954</v>
      </c>
      <c r="BJ745" s="2">
        <f t="shared" si="611"/>
        <v>5</v>
      </c>
      <c r="BK745" s="2">
        <f>IF(BF745="","",VLOOKUP(BC745,segéd!O:P,2,FALSE))</f>
        <v>5</v>
      </c>
      <c r="BL745" s="2" t="str">
        <f>IF(BG745="","",VLOOKUP(BC745,segéd!T:U,2,FALSE))</f>
        <v/>
      </c>
      <c r="BP745" s="2"/>
      <c r="BQ745" s="2"/>
      <c r="BR745" s="2"/>
      <c r="BV745" s="2"/>
      <c r="BW745" s="2"/>
      <c r="BX745" s="2"/>
      <c r="BY745" s="2"/>
      <c r="CB745" s="2"/>
      <c r="CC745" s="2">
        <v>8</v>
      </c>
      <c r="CH745" s="2"/>
      <c r="CI745" s="2"/>
      <c r="CM745" s="2"/>
      <c r="CN745" s="2"/>
      <c r="CO745" s="2"/>
      <c r="CP745" s="2"/>
      <c r="CT745" s="2"/>
      <c r="CU745" s="2"/>
      <c r="CY745" s="2"/>
    </row>
    <row r="746" spans="1:105" x14ac:dyDescent="0.3">
      <c r="A746" t="str">
        <f t="shared" si="612"/>
        <v>otthon4106</v>
      </c>
      <c r="B746" t="str">
        <f t="shared" si="613"/>
        <v>Angol gazdasági szaknyelv II., 2. csop. (otthonról web) 20</v>
      </c>
      <c r="C746" t="str">
        <f t="shared" si="563"/>
        <v>4106</v>
      </c>
      <c r="D746" t="str">
        <f t="shared" si="564"/>
        <v xml:space="preserve">Angol gazdasági szaknyelv II., 2. csop. (otthonról web) </v>
      </c>
      <c r="E746" t="str">
        <f t="shared" si="565"/>
        <v>Ferencz-Antal Klára4106</v>
      </c>
      <c r="F746" s="24" t="str">
        <f t="shared" si="566"/>
        <v>Angol gazdasági szaknyelv II., 2. csop. (Bp. otthon, otthonról web)</v>
      </c>
      <c r="G746" t="str">
        <f t="shared" si="567"/>
        <v>4106</v>
      </c>
      <c r="H746" t="str">
        <f t="shared" si="568"/>
        <v>4106</v>
      </c>
      <c r="I746" t="str">
        <f t="shared" si="569"/>
        <v/>
      </c>
      <c r="J746" t="str">
        <f t="shared" si="570"/>
        <v/>
      </c>
      <c r="K746" t="str">
        <f t="shared" si="571"/>
        <v/>
      </c>
      <c r="L746" t="str">
        <f t="shared" si="572"/>
        <v/>
      </c>
      <c r="M746" t="str">
        <f t="shared" si="573"/>
        <v/>
      </c>
      <c r="N746" t="str">
        <f t="shared" si="574"/>
        <v/>
      </c>
      <c r="O746" t="str">
        <f t="shared" si="575"/>
        <v/>
      </c>
      <c r="P746" t="str">
        <f t="shared" si="576"/>
        <v/>
      </c>
      <c r="Q746" t="str">
        <f t="shared" si="577"/>
        <v/>
      </c>
      <c r="R746" t="str">
        <f t="shared" si="578"/>
        <v/>
      </c>
      <c r="S746" t="str">
        <f t="shared" si="579"/>
        <v/>
      </c>
      <c r="T746" t="str">
        <f t="shared" si="580"/>
        <v/>
      </c>
      <c r="U746" t="str">
        <f t="shared" si="581"/>
        <v/>
      </c>
      <c r="V746" t="str">
        <f t="shared" si="582"/>
        <v/>
      </c>
      <c r="W746" t="str">
        <f t="shared" si="583"/>
        <v/>
      </c>
      <c r="X746" t="str">
        <f t="shared" si="584"/>
        <v/>
      </c>
      <c r="Y746" t="str">
        <f t="shared" si="585"/>
        <v>Angol gazdasági szaknyelv II., 2. csop. (otthon, otthonról web)</v>
      </c>
      <c r="Z746" t="str">
        <f t="shared" si="586"/>
        <v/>
      </c>
      <c r="AA746" t="str">
        <f t="shared" si="587"/>
        <v/>
      </c>
      <c r="AB746" t="str">
        <f t="shared" si="588"/>
        <v/>
      </c>
      <c r="AC746" t="str">
        <f t="shared" si="589"/>
        <v/>
      </c>
      <c r="AD746" t="str">
        <f t="shared" si="590"/>
        <v/>
      </c>
      <c r="AE746" t="str">
        <f t="shared" si="591"/>
        <v/>
      </c>
      <c r="AF746" t="str">
        <f t="shared" si="592"/>
        <v/>
      </c>
      <c r="AG746" t="str">
        <f t="shared" si="593"/>
        <v/>
      </c>
      <c r="AH746" t="str">
        <f t="shared" si="594"/>
        <v/>
      </c>
      <c r="AI746" t="str">
        <f t="shared" si="595"/>
        <v/>
      </c>
      <c r="AJ746" t="str">
        <f t="shared" si="596"/>
        <v/>
      </c>
      <c r="AK746" t="str">
        <f t="shared" si="597"/>
        <v/>
      </c>
      <c r="AL746" t="str">
        <f t="shared" si="598"/>
        <v/>
      </c>
      <c r="AM746" t="str">
        <f t="shared" si="599"/>
        <v/>
      </c>
      <c r="AN746" t="str">
        <f t="shared" si="600"/>
        <v/>
      </c>
      <c r="AO746" t="str">
        <f t="shared" si="601"/>
        <v/>
      </c>
      <c r="AP746" t="str">
        <f t="shared" si="602"/>
        <v/>
      </c>
      <c r="AQ746" t="str">
        <f t="shared" si="603"/>
        <v/>
      </c>
      <c r="AR746" t="str">
        <f t="shared" si="604"/>
        <v/>
      </c>
      <c r="AS746" t="str">
        <f t="shared" si="605"/>
        <v/>
      </c>
      <c r="AT746" t="str">
        <f t="shared" si="606"/>
        <v/>
      </c>
      <c r="AU746" t="str">
        <f t="shared" si="607"/>
        <v/>
      </c>
      <c r="AV746" t="str">
        <f t="shared" si="608"/>
        <v/>
      </c>
      <c r="AW746" t="str">
        <f t="shared" si="609"/>
        <v/>
      </c>
      <c r="AX746" t="str">
        <f t="shared" si="610"/>
        <v>Angol gazdasági szaknyelv II., 2. csop. (, otthonról web)</v>
      </c>
      <c r="AY746" s="2">
        <v>410</v>
      </c>
      <c r="AZ746" s="2">
        <v>6</v>
      </c>
      <c r="BA746" s="18">
        <f>VLOOKUP(AY746,segéd!$F$9:$G$38,2,FALSE)</f>
        <v>46122</v>
      </c>
      <c r="BB746" s="2" t="str">
        <f>VLOOKUP(AZ746,segéd!$F$1:$G$7,2,FALSE)</f>
        <v>17.00-18.30</v>
      </c>
      <c r="BC746" t="s">
        <v>253</v>
      </c>
      <c r="BD746" t="s">
        <v>309</v>
      </c>
      <c r="BE746" t="s">
        <v>165</v>
      </c>
      <c r="BF746" s="19" t="s">
        <v>484</v>
      </c>
      <c r="BH746" s="19" t="s">
        <v>485</v>
      </c>
      <c r="BI746" s="30" t="s">
        <v>1956</v>
      </c>
      <c r="BJ746" s="2">
        <f t="shared" si="611"/>
        <v>20</v>
      </c>
      <c r="BK746" s="2">
        <f>IF(BF746="","",VLOOKUP(BC746,segéd!O:P,2,FALSE))</f>
        <v>20</v>
      </c>
      <c r="BL746" s="2" t="str">
        <f>IF(BG746="","",VLOOKUP(BC746,segéd!T:U,2,FALSE))</f>
        <v/>
      </c>
      <c r="BM746" s="2">
        <v>19</v>
      </c>
      <c r="BN746" s="2">
        <v>3</v>
      </c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H746" s="2"/>
      <c r="CI746" s="2"/>
      <c r="CJ746" s="2"/>
      <c r="CK746" s="2"/>
      <c r="CL746" s="2"/>
      <c r="CM746" s="2"/>
      <c r="CN746" s="2"/>
      <c r="CO746" s="2"/>
      <c r="CP746" s="2"/>
      <c r="CR746" s="2"/>
      <c r="CS746" s="2"/>
      <c r="CT746" s="2"/>
      <c r="CU746" s="2"/>
      <c r="CV746" s="2"/>
      <c r="CY746" s="2"/>
    </row>
    <row r="747" spans="1:105" x14ac:dyDescent="0.3">
      <c r="A747" t="str">
        <f t="shared" si="612"/>
        <v>otthon4106</v>
      </c>
      <c r="B747" t="str">
        <f t="shared" si="613"/>
        <v>Ellátásilánc menedzsment (otthonról web) 4</v>
      </c>
      <c r="C747" t="str">
        <f t="shared" si="563"/>
        <v>4106</v>
      </c>
      <c r="D747" t="str">
        <f t="shared" si="564"/>
        <v xml:space="preserve">Ellátásilánc menedzsment (otthonról web) </v>
      </c>
      <c r="E747" t="str">
        <f t="shared" si="565"/>
        <v>Lakatos Péter4106</v>
      </c>
      <c r="F747" s="24" t="str">
        <f t="shared" si="566"/>
        <v>Ellátásilánc menedzsment (Bp. otthon, otthonról web)</v>
      </c>
      <c r="G747" t="str">
        <f t="shared" si="567"/>
        <v/>
      </c>
      <c r="H747" t="str">
        <f t="shared" si="568"/>
        <v/>
      </c>
      <c r="I747" t="str">
        <f t="shared" si="569"/>
        <v/>
      </c>
      <c r="J747" t="str">
        <f t="shared" si="570"/>
        <v>4106</v>
      </c>
      <c r="K747" t="str">
        <f t="shared" si="571"/>
        <v/>
      </c>
      <c r="L747" t="str">
        <f t="shared" si="572"/>
        <v/>
      </c>
      <c r="M747" t="str">
        <f t="shared" si="573"/>
        <v/>
      </c>
      <c r="N747" t="str">
        <f t="shared" si="574"/>
        <v/>
      </c>
      <c r="O747" t="str">
        <f t="shared" si="575"/>
        <v/>
      </c>
      <c r="P747" t="str">
        <f t="shared" si="576"/>
        <v/>
      </c>
      <c r="Q747" t="str">
        <f t="shared" si="577"/>
        <v/>
      </c>
      <c r="R747" t="str">
        <f t="shared" si="578"/>
        <v/>
      </c>
      <c r="S747" t="str">
        <f t="shared" si="579"/>
        <v/>
      </c>
      <c r="T747" t="str">
        <f t="shared" si="580"/>
        <v/>
      </c>
      <c r="U747" t="str">
        <f t="shared" si="581"/>
        <v/>
      </c>
      <c r="V747" t="str">
        <f t="shared" si="582"/>
        <v/>
      </c>
      <c r="W747" t="str">
        <f t="shared" si="583"/>
        <v/>
      </c>
      <c r="X747" t="str">
        <f t="shared" si="584"/>
        <v/>
      </c>
      <c r="Y747" t="str">
        <f t="shared" si="585"/>
        <v>Ellátásilánc menedzsment (otthon, otthonról web)</v>
      </c>
      <c r="Z747" t="str">
        <f t="shared" si="586"/>
        <v/>
      </c>
      <c r="AA747" t="str">
        <f t="shared" si="587"/>
        <v/>
      </c>
      <c r="AB747" t="str">
        <f t="shared" si="588"/>
        <v/>
      </c>
      <c r="AC747" t="str">
        <f t="shared" si="589"/>
        <v/>
      </c>
      <c r="AD747" t="str">
        <f t="shared" si="590"/>
        <v/>
      </c>
      <c r="AE747" t="str">
        <f t="shared" si="591"/>
        <v/>
      </c>
      <c r="AF747" t="str">
        <f t="shared" si="592"/>
        <v/>
      </c>
      <c r="AG747" t="str">
        <f t="shared" si="593"/>
        <v/>
      </c>
      <c r="AH747" t="str">
        <f t="shared" si="594"/>
        <v/>
      </c>
      <c r="AI747" t="str">
        <f t="shared" si="595"/>
        <v/>
      </c>
      <c r="AJ747" t="str">
        <f t="shared" si="596"/>
        <v/>
      </c>
      <c r="AK747" t="str">
        <f t="shared" si="597"/>
        <v/>
      </c>
      <c r="AL747" t="str">
        <f t="shared" si="598"/>
        <v/>
      </c>
      <c r="AM747" t="str">
        <f t="shared" si="599"/>
        <v/>
      </c>
      <c r="AN747" t="str">
        <f t="shared" si="600"/>
        <v/>
      </c>
      <c r="AO747" t="str">
        <f t="shared" si="601"/>
        <v/>
      </c>
      <c r="AP747" t="str">
        <f t="shared" si="602"/>
        <v/>
      </c>
      <c r="AQ747" t="str">
        <f t="shared" si="603"/>
        <v/>
      </c>
      <c r="AR747" t="str">
        <f t="shared" si="604"/>
        <v/>
      </c>
      <c r="AS747" t="str">
        <f t="shared" si="605"/>
        <v/>
      </c>
      <c r="AT747" t="str">
        <f t="shared" si="606"/>
        <v/>
      </c>
      <c r="AU747" t="str">
        <f t="shared" si="607"/>
        <v/>
      </c>
      <c r="AV747" t="str">
        <f t="shared" si="608"/>
        <v/>
      </c>
      <c r="AW747" t="str">
        <f t="shared" si="609"/>
        <v/>
      </c>
      <c r="AX747" t="str">
        <f t="shared" si="610"/>
        <v>Ellátásilánc menedzsment (, otthonról web)</v>
      </c>
      <c r="AY747" s="2">
        <v>410</v>
      </c>
      <c r="AZ747" s="2">
        <v>6</v>
      </c>
      <c r="BA747" s="18">
        <f>VLOOKUP(AY747,segéd!$F$9:$G$38,2,FALSE)</f>
        <v>46122</v>
      </c>
      <c r="BB747" s="2" t="str">
        <f>VLOOKUP(AZ747,segéd!$F$1:$G$7,2,FALSE)</f>
        <v>17.00-18.30</v>
      </c>
      <c r="BC747" t="s">
        <v>2249</v>
      </c>
      <c r="BD747" t="s">
        <v>187</v>
      </c>
      <c r="BE747" t="s">
        <v>175</v>
      </c>
      <c r="BF747" s="19" t="s">
        <v>484</v>
      </c>
      <c r="BH747" s="19" t="s">
        <v>485</v>
      </c>
      <c r="BI747" s="30" t="s">
        <v>2256</v>
      </c>
      <c r="BJ747" s="2">
        <f t="shared" si="611"/>
        <v>4</v>
      </c>
      <c r="BK747" s="2">
        <f>IF(BF747="","",VLOOKUP(BC747,segéd!O:P,2,FALSE))</f>
        <v>4</v>
      </c>
      <c r="BL747" s="2" t="str">
        <f>IF(BG747="","",VLOOKUP(BC747,segéd!T:U,2,FALSE))</f>
        <v/>
      </c>
      <c r="BN747" s="2"/>
      <c r="BO747" s="2"/>
      <c r="BP747" s="2">
        <v>4</v>
      </c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H747" s="2"/>
      <c r="CI747" s="2"/>
      <c r="CJ747" s="2"/>
      <c r="CK747" s="2"/>
      <c r="CL747" s="2"/>
      <c r="CM747" s="2"/>
      <c r="CN747" s="2"/>
      <c r="CO747" s="2"/>
      <c r="CP747" s="2"/>
      <c r="CR747" s="2"/>
      <c r="CS747" s="2"/>
      <c r="CT747" s="2"/>
      <c r="CU747" s="2"/>
      <c r="CV747" s="2"/>
      <c r="CY747" s="2"/>
    </row>
    <row r="748" spans="1:105" x14ac:dyDescent="0.3">
      <c r="A748" t="str">
        <f t="shared" si="612"/>
        <v>4106</v>
      </c>
      <c r="B748" t="str">
        <f t="shared" si="613"/>
        <v xml:space="preserve">Matematika II. (web) </v>
      </c>
      <c r="C748" t="str">
        <f t="shared" si="563"/>
        <v>5014106</v>
      </c>
      <c r="D748" t="str">
        <f t="shared" si="564"/>
        <v>Matematika II. (web) 111</v>
      </c>
      <c r="E748" t="str">
        <f t="shared" si="565"/>
        <v>Brunner Zsuzsanna4106</v>
      </c>
      <c r="F748" s="24" t="str">
        <f t="shared" si="566"/>
        <v>Matematika II. (Tb. 501, web)</v>
      </c>
      <c r="G748" t="str">
        <f t="shared" si="567"/>
        <v/>
      </c>
      <c r="H748" t="str">
        <f t="shared" si="568"/>
        <v/>
      </c>
      <c r="I748" t="str">
        <f t="shared" si="569"/>
        <v/>
      </c>
      <c r="J748" t="str">
        <f t="shared" si="570"/>
        <v/>
      </c>
      <c r="K748" t="str">
        <f t="shared" si="571"/>
        <v/>
      </c>
      <c r="L748" t="str">
        <f t="shared" si="572"/>
        <v/>
      </c>
      <c r="M748" t="str">
        <f t="shared" si="573"/>
        <v/>
      </c>
      <c r="N748" t="str">
        <f t="shared" si="574"/>
        <v/>
      </c>
      <c r="O748" t="str">
        <f t="shared" si="575"/>
        <v/>
      </c>
      <c r="P748" t="str">
        <f t="shared" si="576"/>
        <v/>
      </c>
      <c r="Q748" t="str">
        <f t="shared" si="577"/>
        <v/>
      </c>
      <c r="R748" t="str">
        <f t="shared" si="578"/>
        <v/>
      </c>
      <c r="S748" t="str">
        <f t="shared" si="579"/>
        <v/>
      </c>
      <c r="T748" t="str">
        <f t="shared" si="580"/>
        <v/>
      </c>
      <c r="U748" t="str">
        <f t="shared" si="581"/>
        <v/>
      </c>
      <c r="V748" t="str">
        <f t="shared" si="582"/>
        <v/>
      </c>
      <c r="W748" t="str">
        <f t="shared" si="583"/>
        <v/>
      </c>
      <c r="X748" t="str">
        <f t="shared" si="584"/>
        <v/>
      </c>
      <c r="Y748" t="str">
        <f t="shared" si="585"/>
        <v>Matematika II. (, web)</v>
      </c>
      <c r="Z748" t="str">
        <f t="shared" si="586"/>
        <v/>
      </c>
      <c r="AA748" t="str">
        <f t="shared" si="587"/>
        <v/>
      </c>
      <c r="AB748" t="str">
        <f t="shared" si="588"/>
        <v>4106</v>
      </c>
      <c r="AC748" t="str">
        <f t="shared" si="589"/>
        <v>4106</v>
      </c>
      <c r="AD748" t="str">
        <f t="shared" si="590"/>
        <v/>
      </c>
      <c r="AE748" t="str">
        <f t="shared" si="591"/>
        <v/>
      </c>
      <c r="AF748" t="str">
        <f t="shared" si="592"/>
        <v/>
      </c>
      <c r="AG748" t="str">
        <f t="shared" si="593"/>
        <v/>
      </c>
      <c r="AH748" t="str">
        <f t="shared" si="594"/>
        <v/>
      </c>
      <c r="AI748" t="str">
        <f t="shared" si="595"/>
        <v/>
      </c>
      <c r="AJ748" t="str">
        <f t="shared" si="596"/>
        <v/>
      </c>
      <c r="AK748" t="str">
        <f t="shared" si="597"/>
        <v/>
      </c>
      <c r="AL748" t="str">
        <f t="shared" si="598"/>
        <v/>
      </c>
      <c r="AM748" t="str">
        <f t="shared" si="599"/>
        <v/>
      </c>
      <c r="AN748" t="str">
        <f t="shared" si="600"/>
        <v/>
      </c>
      <c r="AO748" t="str">
        <f t="shared" si="601"/>
        <v/>
      </c>
      <c r="AP748" t="str">
        <f t="shared" si="602"/>
        <v/>
      </c>
      <c r="AQ748" t="str">
        <f t="shared" si="603"/>
        <v/>
      </c>
      <c r="AR748" t="str">
        <f t="shared" si="604"/>
        <v/>
      </c>
      <c r="AS748" t="str">
        <f t="shared" si="605"/>
        <v/>
      </c>
      <c r="AT748" t="str">
        <f t="shared" si="606"/>
        <v/>
      </c>
      <c r="AU748" t="str">
        <f t="shared" si="607"/>
        <v/>
      </c>
      <c r="AV748" t="str">
        <f t="shared" si="608"/>
        <v/>
      </c>
      <c r="AW748" t="str">
        <f t="shared" si="609"/>
        <v/>
      </c>
      <c r="AX748" t="str">
        <f t="shared" si="610"/>
        <v>Matematika II. (501, web)</v>
      </c>
      <c r="AY748" s="2">
        <v>410</v>
      </c>
      <c r="AZ748" s="2">
        <v>6</v>
      </c>
      <c r="BA748" s="18">
        <f>VLOOKUP(AY748,segéd!$F$9:$G$38,2,FALSE)</f>
        <v>46122</v>
      </c>
      <c r="BB748" s="2" t="str">
        <f>VLOOKUP(AZ748,segéd!$F$1:$G$7,2,FALSE)</f>
        <v>17.00-18.30</v>
      </c>
      <c r="BC748" t="s">
        <v>77</v>
      </c>
      <c r="BD748" s="20" t="s">
        <v>20</v>
      </c>
      <c r="BE748" t="s">
        <v>164</v>
      </c>
      <c r="BG748" s="2">
        <v>501</v>
      </c>
      <c r="BH748" s="2" t="s">
        <v>66</v>
      </c>
      <c r="BI748" s="30" t="s">
        <v>1938</v>
      </c>
      <c r="BJ748" s="2">
        <f t="shared" si="611"/>
        <v>111</v>
      </c>
      <c r="BK748" s="2" t="str">
        <f>IF(BF748="","",VLOOKUP(BC748,segéd!O:P,2,FALSE))</f>
        <v/>
      </c>
      <c r="BL748" s="2">
        <f>IF(BG748="","",VLOOKUP(BC748,segéd!T:U,2,FALSE))</f>
        <v>111</v>
      </c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G748" s="2">
        <v>59</v>
      </c>
      <c r="CH748" s="2">
        <v>57</v>
      </c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Y748" s="2"/>
    </row>
    <row r="749" spans="1:105" x14ac:dyDescent="0.3">
      <c r="A749" t="str">
        <f t="shared" si="612"/>
        <v>otthon4106</v>
      </c>
      <c r="B749" t="str">
        <f t="shared" si="613"/>
        <v>Nyelvi záróvizsga felkészítő (otthonról web) 14</v>
      </c>
      <c r="C749" t="str">
        <f t="shared" si="563"/>
        <v>otthon4106</v>
      </c>
      <c r="D749" t="str">
        <f t="shared" si="564"/>
        <v>Nyelvi záróvizsga felkészítő (otthonról web) 15</v>
      </c>
      <c r="E749" t="str">
        <f t="shared" si="565"/>
        <v>Balog Mónika4106</v>
      </c>
      <c r="F749" s="24" t="str">
        <f t="shared" si="566"/>
        <v>Nyelvi záróvizsga felkészítő (Bp. otthonTb. otthon, otthonról web)</v>
      </c>
      <c r="G749" t="str">
        <f t="shared" si="567"/>
        <v/>
      </c>
      <c r="H749" t="str">
        <f t="shared" si="568"/>
        <v/>
      </c>
      <c r="I749" t="str">
        <f t="shared" si="569"/>
        <v/>
      </c>
      <c r="J749" t="str">
        <f t="shared" si="570"/>
        <v/>
      </c>
      <c r="K749" t="str">
        <f t="shared" si="571"/>
        <v/>
      </c>
      <c r="L749" t="str">
        <f t="shared" si="572"/>
        <v/>
      </c>
      <c r="M749" t="str">
        <f t="shared" si="573"/>
        <v/>
      </c>
      <c r="N749" t="str">
        <f t="shared" si="574"/>
        <v/>
      </c>
      <c r="O749" t="str">
        <f t="shared" si="575"/>
        <v/>
      </c>
      <c r="P749" t="str">
        <f t="shared" si="576"/>
        <v/>
      </c>
      <c r="Q749" t="str">
        <f t="shared" si="577"/>
        <v/>
      </c>
      <c r="R749" t="str">
        <f t="shared" si="578"/>
        <v/>
      </c>
      <c r="S749" t="str">
        <f t="shared" si="579"/>
        <v/>
      </c>
      <c r="T749" t="str">
        <f t="shared" si="580"/>
        <v>4106</v>
      </c>
      <c r="U749" t="str">
        <f t="shared" si="581"/>
        <v>4106</v>
      </c>
      <c r="V749" t="str">
        <f t="shared" si="582"/>
        <v>4106</v>
      </c>
      <c r="W749" t="str">
        <f t="shared" si="583"/>
        <v>4106</v>
      </c>
      <c r="X749" t="str">
        <f t="shared" si="584"/>
        <v>4106</v>
      </c>
      <c r="Y749" t="str">
        <f t="shared" si="585"/>
        <v>Nyelvi záróvizsga felkészítő (otthon, otthonról web)</v>
      </c>
      <c r="Z749" t="str">
        <f t="shared" si="586"/>
        <v/>
      </c>
      <c r="AA749" t="str">
        <f t="shared" si="587"/>
        <v/>
      </c>
      <c r="AB749" t="str">
        <f t="shared" si="588"/>
        <v/>
      </c>
      <c r="AC749" t="str">
        <f t="shared" si="589"/>
        <v/>
      </c>
      <c r="AD749" t="str">
        <f t="shared" si="590"/>
        <v/>
      </c>
      <c r="AE749" t="str">
        <f t="shared" si="591"/>
        <v/>
      </c>
      <c r="AF749" t="str">
        <f t="shared" si="592"/>
        <v/>
      </c>
      <c r="AG749" t="str">
        <f t="shared" si="593"/>
        <v/>
      </c>
      <c r="AH749" t="str">
        <f t="shared" si="594"/>
        <v/>
      </c>
      <c r="AI749" t="str">
        <f t="shared" si="595"/>
        <v/>
      </c>
      <c r="AJ749" t="str">
        <f t="shared" si="596"/>
        <v/>
      </c>
      <c r="AK749" t="str">
        <f t="shared" si="597"/>
        <v/>
      </c>
      <c r="AL749" t="str">
        <f t="shared" si="598"/>
        <v/>
      </c>
      <c r="AM749" t="str">
        <f t="shared" si="599"/>
        <v>4106</v>
      </c>
      <c r="AN749" t="str">
        <f t="shared" si="600"/>
        <v>4106</v>
      </c>
      <c r="AO749" t="str">
        <f t="shared" si="601"/>
        <v>4106</v>
      </c>
      <c r="AP749" t="str">
        <f t="shared" si="602"/>
        <v>4106</v>
      </c>
      <c r="AQ749" t="str">
        <f t="shared" si="603"/>
        <v>4106</v>
      </c>
      <c r="AR749" t="str">
        <f t="shared" si="604"/>
        <v/>
      </c>
      <c r="AS749" t="str">
        <f t="shared" si="605"/>
        <v/>
      </c>
      <c r="AT749" t="str">
        <f t="shared" si="606"/>
        <v/>
      </c>
      <c r="AU749" t="str">
        <f t="shared" si="607"/>
        <v/>
      </c>
      <c r="AV749" t="str">
        <f t="shared" si="608"/>
        <v/>
      </c>
      <c r="AW749" t="str">
        <f t="shared" si="609"/>
        <v/>
      </c>
      <c r="AX749" t="str">
        <f t="shared" si="610"/>
        <v>Nyelvi záróvizsga felkészítő (otthon, otthonról web)</v>
      </c>
      <c r="AY749" s="2">
        <v>410</v>
      </c>
      <c r="AZ749" s="2">
        <v>6</v>
      </c>
      <c r="BA749" s="18">
        <f>VLOOKUP(AY749,segéd!$F$9:$G$38,2,FALSE)</f>
        <v>46122</v>
      </c>
      <c r="BB749" s="2" t="str">
        <f>VLOOKUP(AZ749,segéd!$F$1:$G$7,2,FALSE)</f>
        <v>17.00-18.30</v>
      </c>
      <c r="BC749" t="s">
        <v>1598</v>
      </c>
      <c r="BD749" t="s">
        <v>85</v>
      </c>
      <c r="BE749" t="s">
        <v>167</v>
      </c>
      <c r="BF749" s="19" t="s">
        <v>484</v>
      </c>
      <c r="BG749" s="2" t="s">
        <v>484</v>
      </c>
      <c r="BH749" s="2" t="s">
        <v>485</v>
      </c>
      <c r="BI749" s="30" t="s">
        <v>2047</v>
      </c>
      <c r="BJ749" s="2">
        <f t="shared" si="611"/>
        <v>29</v>
      </c>
      <c r="BK749" s="2">
        <f>IF(BF749="","",VLOOKUP(BC749,segéd!O:P,2,FALSE))</f>
        <v>14</v>
      </c>
      <c r="BL749" s="2">
        <f>IF(BG749="","",VLOOKUP(BC749,segéd!T:U,2,FALSE))</f>
        <v>15</v>
      </c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>
        <v>1</v>
      </c>
      <c r="CA749" s="2">
        <v>1</v>
      </c>
      <c r="CB749" s="2">
        <v>1</v>
      </c>
      <c r="CC749" s="2">
        <v>1</v>
      </c>
      <c r="CD749" s="2">
        <v>1</v>
      </c>
      <c r="CE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>
        <v>1</v>
      </c>
      <c r="CS749" s="2">
        <v>1</v>
      </c>
      <c r="CT749" s="2">
        <v>1</v>
      </c>
      <c r="CU749" s="2">
        <v>1</v>
      </c>
      <c r="CV749" s="2">
        <v>1</v>
      </c>
      <c r="CY749" s="2"/>
    </row>
    <row r="750" spans="1:105" x14ac:dyDescent="0.3">
      <c r="A750" t="str">
        <f t="shared" si="612"/>
        <v>2084106</v>
      </c>
      <c r="B750" t="str">
        <f t="shared" si="613"/>
        <v>Turisztikai erőforrások (web) 7</v>
      </c>
      <c r="C750" t="str">
        <f t="shared" si="563"/>
        <v>4106</v>
      </c>
      <c r="D750" t="str">
        <f t="shared" si="564"/>
        <v xml:space="preserve">Turisztikai erőforrások (web) </v>
      </c>
      <c r="E750" t="str">
        <f t="shared" si="565"/>
        <v>Köbli Ádám4106</v>
      </c>
      <c r="F750" s="24" t="str">
        <f t="shared" si="566"/>
        <v>Turisztikai erőforrások (Bp. 208, web)</v>
      </c>
      <c r="G750" t="str">
        <f t="shared" si="567"/>
        <v/>
      </c>
      <c r="H750" t="str">
        <f t="shared" si="568"/>
        <v/>
      </c>
      <c r="I750" t="str">
        <f t="shared" si="569"/>
        <v/>
      </c>
      <c r="J750" t="str">
        <f t="shared" si="570"/>
        <v/>
      </c>
      <c r="K750" t="str">
        <f t="shared" si="571"/>
        <v/>
      </c>
      <c r="L750" t="str">
        <f t="shared" si="572"/>
        <v/>
      </c>
      <c r="M750" t="str">
        <f t="shared" si="573"/>
        <v/>
      </c>
      <c r="N750" t="str">
        <f t="shared" si="574"/>
        <v/>
      </c>
      <c r="O750" t="str">
        <f t="shared" si="575"/>
        <v/>
      </c>
      <c r="P750" t="str">
        <f t="shared" si="576"/>
        <v/>
      </c>
      <c r="Q750" t="str">
        <f t="shared" si="577"/>
        <v/>
      </c>
      <c r="R750" t="str">
        <f t="shared" si="578"/>
        <v/>
      </c>
      <c r="S750" t="str">
        <f t="shared" si="579"/>
        <v>4106</v>
      </c>
      <c r="T750" t="str">
        <f t="shared" si="580"/>
        <v/>
      </c>
      <c r="U750" t="str">
        <f t="shared" si="581"/>
        <v/>
      </c>
      <c r="V750" t="str">
        <f t="shared" si="582"/>
        <v/>
      </c>
      <c r="W750" t="str">
        <f t="shared" si="583"/>
        <v/>
      </c>
      <c r="X750" t="str">
        <f t="shared" si="584"/>
        <v/>
      </c>
      <c r="Y750" t="str">
        <f t="shared" si="585"/>
        <v>Turisztikai erőforrások (208, web)</v>
      </c>
      <c r="Z750" t="str">
        <f t="shared" si="586"/>
        <v/>
      </c>
      <c r="AA750" t="str">
        <f t="shared" si="587"/>
        <v/>
      </c>
      <c r="AB750" t="str">
        <f t="shared" si="588"/>
        <v/>
      </c>
      <c r="AC750" t="str">
        <f t="shared" si="589"/>
        <v/>
      </c>
      <c r="AD750" t="str">
        <f t="shared" si="590"/>
        <v/>
      </c>
      <c r="AE750" t="str">
        <f t="shared" si="591"/>
        <v/>
      </c>
      <c r="AF750" t="str">
        <f t="shared" si="592"/>
        <v/>
      </c>
      <c r="AG750" t="str">
        <f t="shared" si="593"/>
        <v/>
      </c>
      <c r="AH750" t="str">
        <f t="shared" si="594"/>
        <v/>
      </c>
      <c r="AI750" t="str">
        <f t="shared" si="595"/>
        <v/>
      </c>
      <c r="AJ750" t="str">
        <f t="shared" si="596"/>
        <v/>
      </c>
      <c r="AK750" t="str">
        <f t="shared" si="597"/>
        <v/>
      </c>
      <c r="AL750" t="str">
        <f t="shared" si="598"/>
        <v/>
      </c>
      <c r="AM750" t="str">
        <f t="shared" si="599"/>
        <v/>
      </c>
      <c r="AN750" t="str">
        <f t="shared" si="600"/>
        <v/>
      </c>
      <c r="AO750" t="str">
        <f t="shared" si="601"/>
        <v/>
      </c>
      <c r="AP750" t="str">
        <f t="shared" si="602"/>
        <v/>
      </c>
      <c r="AQ750" t="str">
        <f t="shared" si="603"/>
        <v/>
      </c>
      <c r="AR750" t="str">
        <f t="shared" si="604"/>
        <v/>
      </c>
      <c r="AS750" t="str">
        <f t="shared" si="605"/>
        <v/>
      </c>
      <c r="AT750" t="str">
        <f t="shared" si="606"/>
        <v/>
      </c>
      <c r="AU750" t="str">
        <f t="shared" si="607"/>
        <v/>
      </c>
      <c r="AV750" t="str">
        <f t="shared" si="608"/>
        <v/>
      </c>
      <c r="AW750" t="str">
        <f t="shared" si="609"/>
        <v/>
      </c>
      <c r="AX750" t="str">
        <f t="shared" si="610"/>
        <v>Turisztikai erőforrások (, web)</v>
      </c>
      <c r="AY750" s="2">
        <v>410</v>
      </c>
      <c r="AZ750" s="2">
        <v>6</v>
      </c>
      <c r="BA750" s="18">
        <f>VLOOKUP(AY750,segéd!$F$9:$G$38,2,FALSE)</f>
        <v>46122</v>
      </c>
      <c r="BB750" s="2" t="str">
        <f>VLOOKUP(AZ750,segéd!$F$1:$G$7,2,FALSE)</f>
        <v>17.00-18.30</v>
      </c>
      <c r="BC750" t="s">
        <v>390</v>
      </c>
      <c r="BD750" t="s">
        <v>112</v>
      </c>
      <c r="BE750" t="s">
        <v>165</v>
      </c>
      <c r="BF750" s="19">
        <v>208</v>
      </c>
      <c r="BH750" s="19" t="s">
        <v>66</v>
      </c>
      <c r="BI750" s="30" t="s">
        <v>1989</v>
      </c>
      <c r="BJ750" s="2">
        <f t="shared" si="611"/>
        <v>7</v>
      </c>
      <c r="BK750" s="2">
        <f>IF(BF750="","",VLOOKUP(BC750,segéd!O:P,2,FALSE))</f>
        <v>7</v>
      </c>
      <c r="BL750" s="2" t="str">
        <f>IF(BG750="","",VLOOKUP(BC750,segéd!T:U,2,FALSE))</f>
        <v/>
      </c>
      <c r="BP750" s="2"/>
      <c r="BQ750" s="2"/>
      <c r="BR750" s="2"/>
      <c r="BY750" s="19">
        <v>6</v>
      </c>
    </row>
    <row r="751" spans="1:105" x14ac:dyDescent="0.3">
      <c r="A751" t="str">
        <f t="shared" si="612"/>
        <v>otthon4107</v>
      </c>
      <c r="B751" t="str">
        <f t="shared" si="613"/>
        <v>Angol gazdasági szaknyelv II., 2. csop. (otthonról web) 20</v>
      </c>
      <c r="C751" t="str">
        <f t="shared" si="563"/>
        <v>4107</v>
      </c>
      <c r="D751" t="str">
        <f t="shared" si="564"/>
        <v xml:space="preserve">Angol gazdasági szaknyelv II., 2. csop. (otthonról web) </v>
      </c>
      <c r="E751" t="str">
        <f t="shared" si="565"/>
        <v>Ferencz-Antal Klára4107</v>
      </c>
      <c r="F751" s="24" t="str">
        <f t="shared" si="566"/>
        <v>Angol gazdasági szaknyelv II., 2. csop. (Bp. otthon, otthonról web)</v>
      </c>
      <c r="G751" t="str">
        <f t="shared" si="567"/>
        <v>4107</v>
      </c>
      <c r="H751" t="str">
        <f t="shared" si="568"/>
        <v>4107</v>
      </c>
      <c r="I751" t="str">
        <f t="shared" si="569"/>
        <v/>
      </c>
      <c r="J751" t="str">
        <f t="shared" si="570"/>
        <v/>
      </c>
      <c r="K751" t="str">
        <f t="shared" si="571"/>
        <v/>
      </c>
      <c r="L751" t="str">
        <f t="shared" si="572"/>
        <v/>
      </c>
      <c r="M751" t="str">
        <f t="shared" si="573"/>
        <v/>
      </c>
      <c r="N751" t="str">
        <f t="shared" si="574"/>
        <v/>
      </c>
      <c r="O751" t="str">
        <f t="shared" si="575"/>
        <v/>
      </c>
      <c r="P751" t="str">
        <f t="shared" si="576"/>
        <v/>
      </c>
      <c r="Q751" t="str">
        <f t="shared" si="577"/>
        <v/>
      </c>
      <c r="R751" t="str">
        <f t="shared" si="578"/>
        <v/>
      </c>
      <c r="S751" t="str">
        <f t="shared" si="579"/>
        <v/>
      </c>
      <c r="T751" t="str">
        <f t="shared" si="580"/>
        <v/>
      </c>
      <c r="U751" t="str">
        <f t="shared" si="581"/>
        <v/>
      </c>
      <c r="V751" t="str">
        <f t="shared" si="582"/>
        <v/>
      </c>
      <c r="W751" t="str">
        <f t="shared" si="583"/>
        <v/>
      </c>
      <c r="X751" t="str">
        <f t="shared" si="584"/>
        <v/>
      </c>
      <c r="Y751" t="str">
        <f t="shared" si="585"/>
        <v>Angol gazdasági szaknyelv II., 2. csop. (otthon, otthonról web)</v>
      </c>
      <c r="Z751" t="str">
        <f t="shared" si="586"/>
        <v/>
      </c>
      <c r="AA751" t="str">
        <f t="shared" si="587"/>
        <v/>
      </c>
      <c r="AB751" t="str">
        <f t="shared" si="588"/>
        <v/>
      </c>
      <c r="AC751" t="str">
        <f t="shared" si="589"/>
        <v/>
      </c>
      <c r="AD751" t="str">
        <f t="shared" si="590"/>
        <v/>
      </c>
      <c r="AE751" t="str">
        <f t="shared" si="591"/>
        <v/>
      </c>
      <c r="AF751" t="str">
        <f t="shared" si="592"/>
        <v/>
      </c>
      <c r="AG751" t="str">
        <f t="shared" si="593"/>
        <v/>
      </c>
      <c r="AH751" t="str">
        <f t="shared" si="594"/>
        <v/>
      </c>
      <c r="AI751" t="str">
        <f t="shared" si="595"/>
        <v/>
      </c>
      <c r="AJ751" t="str">
        <f t="shared" si="596"/>
        <v/>
      </c>
      <c r="AK751" t="str">
        <f t="shared" si="597"/>
        <v/>
      </c>
      <c r="AL751" t="str">
        <f t="shared" si="598"/>
        <v/>
      </c>
      <c r="AM751" t="str">
        <f t="shared" si="599"/>
        <v/>
      </c>
      <c r="AN751" t="str">
        <f t="shared" si="600"/>
        <v/>
      </c>
      <c r="AO751" t="str">
        <f t="shared" si="601"/>
        <v/>
      </c>
      <c r="AP751" t="str">
        <f t="shared" si="602"/>
        <v/>
      </c>
      <c r="AQ751" t="str">
        <f t="shared" si="603"/>
        <v/>
      </c>
      <c r="AR751" t="str">
        <f t="shared" si="604"/>
        <v/>
      </c>
      <c r="AS751" t="str">
        <f t="shared" si="605"/>
        <v/>
      </c>
      <c r="AT751" t="str">
        <f t="shared" si="606"/>
        <v/>
      </c>
      <c r="AU751" t="str">
        <f t="shared" si="607"/>
        <v/>
      </c>
      <c r="AV751" t="str">
        <f t="shared" si="608"/>
        <v/>
      </c>
      <c r="AW751" t="str">
        <f t="shared" si="609"/>
        <v/>
      </c>
      <c r="AX751" t="str">
        <f t="shared" si="610"/>
        <v>Angol gazdasági szaknyelv II., 2. csop. (, otthonról web)</v>
      </c>
      <c r="AY751" s="2">
        <v>410</v>
      </c>
      <c r="AZ751" s="2">
        <v>7</v>
      </c>
      <c r="BA751" s="18">
        <f>VLOOKUP(AY751,segéd!$F$9:$G$38,2,FALSE)</f>
        <v>46122</v>
      </c>
      <c r="BB751" s="2" t="str">
        <f>VLOOKUP(AZ751,segéd!$F$1:$G$7,2,FALSE)</f>
        <v>18.45-20.15</v>
      </c>
      <c r="BC751" t="s">
        <v>253</v>
      </c>
      <c r="BD751" t="s">
        <v>309</v>
      </c>
      <c r="BE751" t="s">
        <v>165</v>
      </c>
      <c r="BF751" s="19" t="s">
        <v>484</v>
      </c>
      <c r="BH751" s="19" t="s">
        <v>485</v>
      </c>
      <c r="BI751" s="30" t="s">
        <v>1956</v>
      </c>
      <c r="BJ751" s="2">
        <f t="shared" si="611"/>
        <v>20</v>
      </c>
      <c r="BK751" s="2">
        <f>IF(BF751="","",VLOOKUP(BC751,segéd!O:P,2,FALSE))</f>
        <v>20</v>
      </c>
      <c r="BL751" s="2" t="str">
        <f>IF(BG751="","",VLOOKUP(BC751,segéd!T:U,2,FALSE))</f>
        <v/>
      </c>
      <c r="BM751" s="2">
        <v>19</v>
      </c>
      <c r="BN751" s="2">
        <v>3</v>
      </c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H751" s="2"/>
      <c r="CI751" s="2"/>
      <c r="CJ751" s="2"/>
      <c r="CK751" s="2"/>
      <c r="CL751" s="2"/>
      <c r="CM751" s="2"/>
      <c r="CN751" s="2"/>
      <c r="CO751" s="2"/>
      <c r="CP751" s="2"/>
      <c r="CR751" s="2"/>
      <c r="CS751" s="2"/>
      <c r="CT751" s="2"/>
      <c r="CU751" s="2"/>
      <c r="CV751" s="2"/>
      <c r="CY751" s="2"/>
    </row>
    <row r="752" spans="1:105" x14ac:dyDescent="0.3">
      <c r="A752" t="str">
        <f t="shared" si="612"/>
        <v>otthon4107</v>
      </c>
      <c r="B752" t="str">
        <f t="shared" si="613"/>
        <v>Ellátásilánc menedzsment (otthonról web) 4</v>
      </c>
      <c r="C752" t="str">
        <f t="shared" si="563"/>
        <v>4107</v>
      </c>
      <c r="D752" t="str">
        <f t="shared" si="564"/>
        <v xml:space="preserve">Ellátásilánc menedzsment (otthonról web) </v>
      </c>
      <c r="E752" t="str">
        <f t="shared" si="565"/>
        <v>Lakatos Péter4107</v>
      </c>
      <c r="F752" s="24" t="str">
        <f t="shared" si="566"/>
        <v>Ellátásilánc menedzsment (Bp. otthon, otthonról web)</v>
      </c>
      <c r="G752" t="str">
        <f t="shared" si="567"/>
        <v/>
      </c>
      <c r="H752" t="str">
        <f t="shared" si="568"/>
        <v/>
      </c>
      <c r="I752" t="str">
        <f t="shared" si="569"/>
        <v/>
      </c>
      <c r="J752" t="str">
        <f t="shared" si="570"/>
        <v>4107</v>
      </c>
      <c r="K752" t="str">
        <f t="shared" si="571"/>
        <v/>
      </c>
      <c r="L752" t="str">
        <f t="shared" si="572"/>
        <v/>
      </c>
      <c r="M752" t="str">
        <f t="shared" si="573"/>
        <v/>
      </c>
      <c r="N752" t="str">
        <f t="shared" si="574"/>
        <v/>
      </c>
      <c r="O752" t="str">
        <f t="shared" si="575"/>
        <v/>
      </c>
      <c r="P752" t="str">
        <f t="shared" si="576"/>
        <v/>
      </c>
      <c r="Q752" t="str">
        <f t="shared" si="577"/>
        <v/>
      </c>
      <c r="R752" t="str">
        <f t="shared" si="578"/>
        <v/>
      </c>
      <c r="S752" t="str">
        <f t="shared" si="579"/>
        <v/>
      </c>
      <c r="T752" t="str">
        <f t="shared" si="580"/>
        <v/>
      </c>
      <c r="U752" t="str">
        <f t="shared" si="581"/>
        <v/>
      </c>
      <c r="V752" t="str">
        <f t="shared" si="582"/>
        <v/>
      </c>
      <c r="W752" t="str">
        <f t="shared" si="583"/>
        <v/>
      </c>
      <c r="X752" t="str">
        <f t="shared" si="584"/>
        <v/>
      </c>
      <c r="Y752" t="str">
        <f t="shared" si="585"/>
        <v>Ellátásilánc menedzsment (otthon, otthonról web)</v>
      </c>
      <c r="Z752" t="str">
        <f t="shared" si="586"/>
        <v/>
      </c>
      <c r="AA752" t="str">
        <f t="shared" si="587"/>
        <v/>
      </c>
      <c r="AB752" t="str">
        <f t="shared" si="588"/>
        <v/>
      </c>
      <c r="AC752" t="str">
        <f t="shared" si="589"/>
        <v/>
      </c>
      <c r="AD752" t="str">
        <f t="shared" si="590"/>
        <v/>
      </c>
      <c r="AE752" t="str">
        <f t="shared" si="591"/>
        <v/>
      </c>
      <c r="AF752" t="str">
        <f t="shared" si="592"/>
        <v/>
      </c>
      <c r="AG752" t="str">
        <f t="shared" si="593"/>
        <v/>
      </c>
      <c r="AH752" t="str">
        <f t="shared" si="594"/>
        <v/>
      </c>
      <c r="AI752" t="str">
        <f t="shared" si="595"/>
        <v/>
      </c>
      <c r="AJ752" t="str">
        <f t="shared" si="596"/>
        <v/>
      </c>
      <c r="AK752" t="str">
        <f t="shared" si="597"/>
        <v/>
      </c>
      <c r="AL752" t="str">
        <f t="shared" si="598"/>
        <v/>
      </c>
      <c r="AM752" t="str">
        <f t="shared" si="599"/>
        <v/>
      </c>
      <c r="AN752" t="str">
        <f t="shared" si="600"/>
        <v/>
      </c>
      <c r="AO752" t="str">
        <f t="shared" si="601"/>
        <v/>
      </c>
      <c r="AP752" t="str">
        <f t="shared" si="602"/>
        <v/>
      </c>
      <c r="AQ752" t="str">
        <f t="shared" si="603"/>
        <v/>
      </c>
      <c r="AR752" t="str">
        <f t="shared" si="604"/>
        <v/>
      </c>
      <c r="AS752" t="str">
        <f t="shared" si="605"/>
        <v/>
      </c>
      <c r="AT752" t="str">
        <f t="shared" si="606"/>
        <v/>
      </c>
      <c r="AU752" t="str">
        <f t="shared" si="607"/>
        <v/>
      </c>
      <c r="AV752" t="str">
        <f t="shared" si="608"/>
        <v/>
      </c>
      <c r="AW752" t="str">
        <f t="shared" si="609"/>
        <v/>
      </c>
      <c r="AX752" t="str">
        <f t="shared" si="610"/>
        <v>Ellátásilánc menedzsment (, otthonról web)</v>
      </c>
      <c r="AY752" s="2">
        <v>410</v>
      </c>
      <c r="AZ752" s="2">
        <v>7</v>
      </c>
      <c r="BA752" s="18">
        <f>VLOOKUP(AY752,segéd!$F$9:$G$38,2,FALSE)</f>
        <v>46122</v>
      </c>
      <c r="BB752" s="2" t="str">
        <f>VLOOKUP(AZ752,segéd!$F$1:$G$7,2,FALSE)</f>
        <v>18.45-20.15</v>
      </c>
      <c r="BC752" t="s">
        <v>2249</v>
      </c>
      <c r="BD752" t="s">
        <v>187</v>
      </c>
      <c r="BE752" t="s">
        <v>175</v>
      </c>
      <c r="BF752" s="19" t="s">
        <v>484</v>
      </c>
      <c r="BH752" s="19" t="s">
        <v>485</v>
      </c>
      <c r="BI752" s="30" t="s">
        <v>2256</v>
      </c>
      <c r="BJ752" s="2">
        <f t="shared" si="611"/>
        <v>4</v>
      </c>
      <c r="BK752" s="2">
        <f>IF(BF752="","",VLOOKUP(BC752,segéd!O:P,2,FALSE))</f>
        <v>4</v>
      </c>
      <c r="BL752" s="2" t="str">
        <f>IF(BG752="","",VLOOKUP(BC752,segéd!T:U,2,FALSE))</f>
        <v/>
      </c>
      <c r="BN752" s="2"/>
      <c r="BO752" s="2"/>
      <c r="BP752" s="2">
        <v>4</v>
      </c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H752" s="2"/>
      <c r="CI752" s="2"/>
      <c r="CJ752" s="2"/>
      <c r="CK752" s="2"/>
      <c r="CL752" s="2"/>
      <c r="CM752" s="2"/>
      <c r="CN752" s="2"/>
      <c r="CO752" s="2"/>
      <c r="CP752" s="2"/>
      <c r="CR752" s="2"/>
      <c r="CS752" s="2"/>
      <c r="CT752" s="2"/>
      <c r="CU752" s="2"/>
      <c r="CV752" s="2"/>
      <c r="CY752" s="2"/>
    </row>
    <row r="753" spans="1:106" x14ac:dyDescent="0.3">
      <c r="A753" t="str">
        <f t="shared" si="612"/>
        <v>4107</v>
      </c>
      <c r="B753" t="str">
        <f t="shared" si="613"/>
        <v xml:space="preserve">Matematika II. (web) </v>
      </c>
      <c r="C753" t="str">
        <f t="shared" si="563"/>
        <v>5014107</v>
      </c>
      <c r="D753" t="str">
        <f t="shared" si="564"/>
        <v>Matematika II. (web) 111</v>
      </c>
      <c r="E753" t="str">
        <f t="shared" si="565"/>
        <v>Brunner Zsuzsanna4107</v>
      </c>
      <c r="F753" s="24" t="str">
        <f t="shared" si="566"/>
        <v>Matematika II. (Tb. 501, web)</v>
      </c>
      <c r="G753" t="str">
        <f t="shared" si="567"/>
        <v/>
      </c>
      <c r="H753" t="str">
        <f t="shared" si="568"/>
        <v/>
      </c>
      <c r="I753" t="str">
        <f t="shared" si="569"/>
        <v/>
      </c>
      <c r="J753" t="str">
        <f t="shared" si="570"/>
        <v/>
      </c>
      <c r="K753" t="str">
        <f t="shared" si="571"/>
        <v/>
      </c>
      <c r="L753" t="str">
        <f t="shared" si="572"/>
        <v/>
      </c>
      <c r="M753" t="str">
        <f t="shared" si="573"/>
        <v/>
      </c>
      <c r="N753" t="str">
        <f t="shared" si="574"/>
        <v/>
      </c>
      <c r="O753" t="str">
        <f t="shared" si="575"/>
        <v/>
      </c>
      <c r="P753" t="str">
        <f t="shared" si="576"/>
        <v/>
      </c>
      <c r="Q753" t="str">
        <f t="shared" si="577"/>
        <v/>
      </c>
      <c r="R753" t="str">
        <f t="shared" si="578"/>
        <v/>
      </c>
      <c r="S753" t="str">
        <f t="shared" si="579"/>
        <v/>
      </c>
      <c r="T753" t="str">
        <f t="shared" si="580"/>
        <v/>
      </c>
      <c r="U753" t="str">
        <f t="shared" si="581"/>
        <v/>
      </c>
      <c r="V753" t="str">
        <f t="shared" si="582"/>
        <v/>
      </c>
      <c r="W753" t="str">
        <f t="shared" si="583"/>
        <v/>
      </c>
      <c r="X753" t="str">
        <f t="shared" si="584"/>
        <v/>
      </c>
      <c r="Y753" t="str">
        <f t="shared" si="585"/>
        <v>Matematika II. (, web)</v>
      </c>
      <c r="Z753" t="str">
        <f t="shared" si="586"/>
        <v/>
      </c>
      <c r="AA753" t="str">
        <f t="shared" si="587"/>
        <v/>
      </c>
      <c r="AB753" t="str">
        <f t="shared" si="588"/>
        <v>4107</v>
      </c>
      <c r="AC753" t="str">
        <f t="shared" si="589"/>
        <v>4107</v>
      </c>
      <c r="AD753" t="str">
        <f t="shared" si="590"/>
        <v/>
      </c>
      <c r="AE753" t="str">
        <f t="shared" si="591"/>
        <v/>
      </c>
      <c r="AF753" t="str">
        <f t="shared" si="592"/>
        <v/>
      </c>
      <c r="AG753" t="str">
        <f t="shared" si="593"/>
        <v/>
      </c>
      <c r="AH753" t="str">
        <f t="shared" si="594"/>
        <v/>
      </c>
      <c r="AI753" t="str">
        <f t="shared" si="595"/>
        <v/>
      </c>
      <c r="AJ753" t="str">
        <f t="shared" si="596"/>
        <v/>
      </c>
      <c r="AK753" t="str">
        <f t="shared" si="597"/>
        <v/>
      </c>
      <c r="AL753" t="str">
        <f t="shared" si="598"/>
        <v/>
      </c>
      <c r="AM753" t="str">
        <f t="shared" si="599"/>
        <v/>
      </c>
      <c r="AN753" t="str">
        <f t="shared" si="600"/>
        <v/>
      </c>
      <c r="AO753" t="str">
        <f t="shared" si="601"/>
        <v/>
      </c>
      <c r="AP753" t="str">
        <f t="shared" si="602"/>
        <v/>
      </c>
      <c r="AQ753" t="str">
        <f t="shared" si="603"/>
        <v/>
      </c>
      <c r="AR753" t="str">
        <f t="shared" si="604"/>
        <v/>
      </c>
      <c r="AS753" t="str">
        <f t="shared" si="605"/>
        <v/>
      </c>
      <c r="AT753" t="str">
        <f t="shared" si="606"/>
        <v/>
      </c>
      <c r="AU753" t="str">
        <f t="shared" si="607"/>
        <v/>
      </c>
      <c r="AV753" t="str">
        <f t="shared" si="608"/>
        <v/>
      </c>
      <c r="AW753" t="str">
        <f t="shared" si="609"/>
        <v/>
      </c>
      <c r="AX753" t="str">
        <f t="shared" si="610"/>
        <v>Matematika II. (501, web)</v>
      </c>
      <c r="AY753" s="2">
        <v>410</v>
      </c>
      <c r="AZ753" s="2">
        <v>7</v>
      </c>
      <c r="BA753" s="18">
        <f>VLOOKUP(AY753,segéd!$F$9:$G$38,2,FALSE)</f>
        <v>46122</v>
      </c>
      <c r="BB753" s="2" t="str">
        <f>VLOOKUP(AZ753,segéd!$F$1:$G$7,2,FALSE)</f>
        <v>18.45-20.15</v>
      </c>
      <c r="BC753" t="s">
        <v>77</v>
      </c>
      <c r="BD753" s="20" t="s">
        <v>20</v>
      </c>
      <c r="BE753" t="s">
        <v>164</v>
      </c>
      <c r="BG753" s="2">
        <v>501</v>
      </c>
      <c r="BH753" s="2" t="s">
        <v>66</v>
      </c>
      <c r="BI753" s="30" t="s">
        <v>1938</v>
      </c>
      <c r="BJ753" s="2">
        <f t="shared" si="611"/>
        <v>111</v>
      </c>
      <c r="BK753" s="2" t="str">
        <f>IF(BF753="","",VLOOKUP(BC753,segéd!O:P,2,FALSE))</f>
        <v/>
      </c>
      <c r="BL753" s="2">
        <f>IF(BG753="","",VLOOKUP(BC753,segéd!T:U,2,FALSE))</f>
        <v>111</v>
      </c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G753" s="2">
        <v>59</v>
      </c>
      <c r="CH753" s="2">
        <v>57</v>
      </c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Y753" s="2"/>
    </row>
    <row r="754" spans="1:106" x14ac:dyDescent="0.3">
      <c r="A754" t="str">
        <f t="shared" si="612"/>
        <v>otthon4107</v>
      </c>
      <c r="B754" t="str">
        <f t="shared" si="613"/>
        <v>Nyelvi záróvizsga felkészítő (otthonról web) 14</v>
      </c>
      <c r="C754" t="str">
        <f t="shared" si="563"/>
        <v>otthon4107</v>
      </c>
      <c r="D754" t="str">
        <f t="shared" si="564"/>
        <v>Nyelvi záróvizsga felkészítő (otthonról web) 15</v>
      </c>
      <c r="E754" t="str">
        <f t="shared" si="565"/>
        <v>Balog Mónika4107</v>
      </c>
      <c r="F754" s="24" t="str">
        <f t="shared" si="566"/>
        <v>Nyelvi záróvizsga felkészítő (Bp. otthonTb. otthon, otthonról web)</v>
      </c>
      <c r="G754" t="str">
        <f t="shared" si="567"/>
        <v/>
      </c>
      <c r="H754" t="str">
        <f t="shared" si="568"/>
        <v/>
      </c>
      <c r="I754" t="str">
        <f t="shared" si="569"/>
        <v/>
      </c>
      <c r="J754" t="str">
        <f t="shared" si="570"/>
        <v/>
      </c>
      <c r="K754" t="str">
        <f t="shared" si="571"/>
        <v/>
      </c>
      <c r="L754" t="str">
        <f t="shared" si="572"/>
        <v/>
      </c>
      <c r="M754" t="str">
        <f t="shared" si="573"/>
        <v/>
      </c>
      <c r="N754" t="str">
        <f t="shared" si="574"/>
        <v/>
      </c>
      <c r="O754" t="str">
        <f t="shared" si="575"/>
        <v/>
      </c>
      <c r="P754" t="str">
        <f t="shared" si="576"/>
        <v/>
      </c>
      <c r="Q754" t="str">
        <f t="shared" si="577"/>
        <v/>
      </c>
      <c r="R754" t="str">
        <f t="shared" si="578"/>
        <v/>
      </c>
      <c r="S754" t="str">
        <f t="shared" si="579"/>
        <v/>
      </c>
      <c r="T754" t="str">
        <f t="shared" si="580"/>
        <v>4107</v>
      </c>
      <c r="U754" t="str">
        <f t="shared" si="581"/>
        <v>4107</v>
      </c>
      <c r="V754" t="str">
        <f t="shared" si="582"/>
        <v>4107</v>
      </c>
      <c r="W754" t="str">
        <f t="shared" si="583"/>
        <v>4107</v>
      </c>
      <c r="X754" t="str">
        <f t="shared" si="584"/>
        <v>4107</v>
      </c>
      <c r="Y754" t="str">
        <f t="shared" si="585"/>
        <v>Nyelvi záróvizsga felkészítő (otthon, otthonról web)</v>
      </c>
      <c r="Z754" t="str">
        <f t="shared" si="586"/>
        <v/>
      </c>
      <c r="AA754" t="str">
        <f t="shared" si="587"/>
        <v/>
      </c>
      <c r="AB754" t="str">
        <f t="shared" si="588"/>
        <v/>
      </c>
      <c r="AC754" t="str">
        <f t="shared" si="589"/>
        <v/>
      </c>
      <c r="AD754" t="str">
        <f t="shared" si="590"/>
        <v/>
      </c>
      <c r="AE754" t="str">
        <f t="shared" si="591"/>
        <v/>
      </c>
      <c r="AF754" t="str">
        <f t="shared" si="592"/>
        <v/>
      </c>
      <c r="AG754" t="str">
        <f t="shared" si="593"/>
        <v/>
      </c>
      <c r="AH754" t="str">
        <f t="shared" si="594"/>
        <v/>
      </c>
      <c r="AI754" t="str">
        <f t="shared" si="595"/>
        <v/>
      </c>
      <c r="AJ754" t="str">
        <f t="shared" si="596"/>
        <v/>
      </c>
      <c r="AK754" t="str">
        <f t="shared" si="597"/>
        <v/>
      </c>
      <c r="AL754" t="str">
        <f t="shared" si="598"/>
        <v/>
      </c>
      <c r="AM754" t="str">
        <f t="shared" si="599"/>
        <v>4107</v>
      </c>
      <c r="AN754" t="str">
        <f t="shared" si="600"/>
        <v>4107</v>
      </c>
      <c r="AO754" t="str">
        <f t="shared" si="601"/>
        <v>4107</v>
      </c>
      <c r="AP754" t="str">
        <f t="shared" si="602"/>
        <v>4107</v>
      </c>
      <c r="AQ754" t="str">
        <f t="shared" si="603"/>
        <v>4107</v>
      </c>
      <c r="AR754" t="str">
        <f t="shared" si="604"/>
        <v/>
      </c>
      <c r="AS754" t="str">
        <f t="shared" si="605"/>
        <v/>
      </c>
      <c r="AT754" t="str">
        <f t="shared" si="606"/>
        <v/>
      </c>
      <c r="AU754" t="str">
        <f t="shared" si="607"/>
        <v/>
      </c>
      <c r="AV754" t="str">
        <f t="shared" si="608"/>
        <v/>
      </c>
      <c r="AW754" t="str">
        <f t="shared" si="609"/>
        <v/>
      </c>
      <c r="AX754" t="str">
        <f t="shared" si="610"/>
        <v>Nyelvi záróvizsga felkészítő (otthon, otthonról web)</v>
      </c>
      <c r="AY754" s="2">
        <v>410</v>
      </c>
      <c r="AZ754" s="2">
        <v>7</v>
      </c>
      <c r="BA754" s="18">
        <f>VLOOKUP(AY754,segéd!$F$9:$G$38,2,FALSE)</f>
        <v>46122</v>
      </c>
      <c r="BB754" s="2" t="str">
        <f>VLOOKUP(AZ754,segéd!$F$1:$G$7,2,FALSE)</f>
        <v>18.45-20.15</v>
      </c>
      <c r="BC754" t="s">
        <v>1598</v>
      </c>
      <c r="BD754" t="s">
        <v>85</v>
      </c>
      <c r="BE754" t="s">
        <v>167</v>
      </c>
      <c r="BF754" s="19" t="s">
        <v>484</v>
      </c>
      <c r="BG754" s="2" t="s">
        <v>484</v>
      </c>
      <c r="BH754" s="2" t="s">
        <v>485</v>
      </c>
      <c r="BI754" s="30" t="s">
        <v>2047</v>
      </c>
      <c r="BJ754" s="2">
        <f t="shared" si="611"/>
        <v>29</v>
      </c>
      <c r="BK754" s="2">
        <f>IF(BF754="","",VLOOKUP(BC754,segéd!O:P,2,FALSE))</f>
        <v>14</v>
      </c>
      <c r="BL754" s="2">
        <f>IF(BG754="","",VLOOKUP(BC754,segéd!T:U,2,FALSE))</f>
        <v>15</v>
      </c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>
        <v>1</v>
      </c>
      <c r="CA754" s="2">
        <v>1</v>
      </c>
      <c r="CB754" s="2">
        <v>1</v>
      </c>
      <c r="CC754" s="2">
        <v>1</v>
      </c>
      <c r="CD754" s="2">
        <v>1</v>
      </c>
      <c r="CE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>
        <v>1</v>
      </c>
      <c r="CS754" s="2">
        <v>1</v>
      </c>
      <c r="CT754" s="2">
        <v>1</v>
      </c>
      <c r="CU754" s="2">
        <v>1</v>
      </c>
      <c r="CV754" s="2">
        <v>1</v>
      </c>
      <c r="CY754" s="2"/>
    </row>
    <row r="755" spans="1:106" x14ac:dyDescent="0.3">
      <c r="A755" t="str">
        <f t="shared" si="612"/>
        <v>2084107</v>
      </c>
      <c r="B755" t="str">
        <f t="shared" si="613"/>
        <v>Turisztikai erőforrások (web) 7</v>
      </c>
      <c r="C755" t="str">
        <f t="shared" si="563"/>
        <v>4107</v>
      </c>
      <c r="D755" t="str">
        <f t="shared" si="564"/>
        <v xml:space="preserve">Turisztikai erőforrások (web) </v>
      </c>
      <c r="E755" t="str">
        <f t="shared" si="565"/>
        <v>Köbli Ádám4107</v>
      </c>
      <c r="F755" s="24" t="str">
        <f t="shared" si="566"/>
        <v>Turisztikai erőforrások (Bp. 208, web)</v>
      </c>
      <c r="G755" t="str">
        <f t="shared" si="567"/>
        <v/>
      </c>
      <c r="H755" t="str">
        <f t="shared" si="568"/>
        <v/>
      </c>
      <c r="I755" t="str">
        <f t="shared" si="569"/>
        <v/>
      </c>
      <c r="J755" t="str">
        <f t="shared" si="570"/>
        <v/>
      </c>
      <c r="K755" t="str">
        <f t="shared" si="571"/>
        <v/>
      </c>
      <c r="L755" t="str">
        <f t="shared" si="572"/>
        <v/>
      </c>
      <c r="M755" t="str">
        <f t="shared" si="573"/>
        <v/>
      </c>
      <c r="N755" t="str">
        <f t="shared" si="574"/>
        <v/>
      </c>
      <c r="O755" t="str">
        <f t="shared" si="575"/>
        <v/>
      </c>
      <c r="P755" t="str">
        <f t="shared" si="576"/>
        <v/>
      </c>
      <c r="Q755" t="str">
        <f t="shared" si="577"/>
        <v/>
      </c>
      <c r="R755" t="str">
        <f t="shared" si="578"/>
        <v/>
      </c>
      <c r="S755" t="str">
        <f t="shared" si="579"/>
        <v>4107</v>
      </c>
      <c r="T755" t="str">
        <f t="shared" si="580"/>
        <v/>
      </c>
      <c r="U755" t="str">
        <f t="shared" si="581"/>
        <v/>
      </c>
      <c r="V755" t="str">
        <f t="shared" si="582"/>
        <v/>
      </c>
      <c r="W755" t="str">
        <f t="shared" si="583"/>
        <v/>
      </c>
      <c r="X755" t="str">
        <f t="shared" si="584"/>
        <v/>
      </c>
      <c r="Y755" t="str">
        <f t="shared" si="585"/>
        <v>Turisztikai erőforrások (208, web)</v>
      </c>
      <c r="Z755" t="str">
        <f t="shared" si="586"/>
        <v/>
      </c>
      <c r="AA755" t="str">
        <f t="shared" si="587"/>
        <v/>
      </c>
      <c r="AB755" t="str">
        <f t="shared" si="588"/>
        <v/>
      </c>
      <c r="AC755" t="str">
        <f t="shared" si="589"/>
        <v/>
      </c>
      <c r="AD755" t="str">
        <f t="shared" si="590"/>
        <v/>
      </c>
      <c r="AE755" t="str">
        <f t="shared" si="591"/>
        <v/>
      </c>
      <c r="AF755" t="str">
        <f t="shared" si="592"/>
        <v/>
      </c>
      <c r="AG755" t="str">
        <f t="shared" si="593"/>
        <v/>
      </c>
      <c r="AH755" t="str">
        <f t="shared" si="594"/>
        <v/>
      </c>
      <c r="AI755" t="str">
        <f t="shared" si="595"/>
        <v/>
      </c>
      <c r="AJ755" t="str">
        <f t="shared" si="596"/>
        <v/>
      </c>
      <c r="AK755" t="str">
        <f t="shared" si="597"/>
        <v/>
      </c>
      <c r="AL755" t="str">
        <f t="shared" si="598"/>
        <v/>
      </c>
      <c r="AM755" t="str">
        <f t="shared" si="599"/>
        <v/>
      </c>
      <c r="AN755" t="str">
        <f t="shared" si="600"/>
        <v/>
      </c>
      <c r="AO755" t="str">
        <f t="shared" si="601"/>
        <v/>
      </c>
      <c r="AP755" t="str">
        <f t="shared" si="602"/>
        <v/>
      </c>
      <c r="AQ755" t="str">
        <f t="shared" si="603"/>
        <v/>
      </c>
      <c r="AR755" t="str">
        <f t="shared" si="604"/>
        <v/>
      </c>
      <c r="AS755" t="str">
        <f t="shared" si="605"/>
        <v/>
      </c>
      <c r="AT755" t="str">
        <f t="shared" si="606"/>
        <v/>
      </c>
      <c r="AU755" t="str">
        <f t="shared" si="607"/>
        <v/>
      </c>
      <c r="AV755" t="str">
        <f t="shared" si="608"/>
        <v/>
      </c>
      <c r="AW755" t="str">
        <f t="shared" si="609"/>
        <v/>
      </c>
      <c r="AX755" t="str">
        <f t="shared" si="610"/>
        <v>Turisztikai erőforrások (, web)</v>
      </c>
      <c r="AY755" s="2">
        <v>410</v>
      </c>
      <c r="AZ755" s="2">
        <v>7</v>
      </c>
      <c r="BA755" s="18">
        <f>VLOOKUP(AY755,segéd!$F$9:$G$38,2,FALSE)</f>
        <v>46122</v>
      </c>
      <c r="BB755" s="2" t="str">
        <f>VLOOKUP(AZ755,segéd!$F$1:$G$7,2,FALSE)</f>
        <v>18.45-20.15</v>
      </c>
      <c r="BC755" t="s">
        <v>390</v>
      </c>
      <c r="BD755" t="s">
        <v>112</v>
      </c>
      <c r="BE755" t="s">
        <v>165</v>
      </c>
      <c r="BF755" s="19">
        <v>208</v>
      </c>
      <c r="BH755" s="19" t="s">
        <v>66</v>
      </c>
      <c r="BI755" s="30" t="s">
        <v>1989</v>
      </c>
      <c r="BJ755" s="2">
        <f t="shared" si="611"/>
        <v>7</v>
      </c>
      <c r="BK755" s="2">
        <f>IF(BF755="","",VLOOKUP(BC755,segéd!O:P,2,FALSE))</f>
        <v>7</v>
      </c>
      <c r="BL755" s="2" t="str">
        <f>IF(BG755="","",VLOOKUP(BC755,segéd!T:U,2,FALSE))</f>
        <v/>
      </c>
      <c r="BP755" s="2"/>
      <c r="BQ755" s="2"/>
      <c r="BR755" s="2"/>
      <c r="BY755" s="19">
        <v>6</v>
      </c>
    </row>
    <row r="756" spans="1:106" x14ac:dyDescent="0.3">
      <c r="A756" t="str">
        <f t="shared" si="612"/>
        <v>2034111</v>
      </c>
      <c r="B756" t="str">
        <f t="shared" si="613"/>
        <v>Bev. az ellátási láncok men. (otthonról web) 4</v>
      </c>
      <c r="C756" t="str">
        <f t="shared" si="563"/>
        <v>4111</v>
      </c>
      <c r="D756" t="str">
        <f t="shared" si="564"/>
        <v xml:space="preserve">Bev. az ellátási láncok men. (otthonról web) </v>
      </c>
      <c r="E756" t="str">
        <f t="shared" si="565"/>
        <v>Lakatos Péter4111</v>
      </c>
      <c r="F756" s="24" t="str">
        <f t="shared" si="566"/>
        <v>Bev. az ellátási láncok men. (Bp. 203, otthonról web)</v>
      </c>
      <c r="G756" t="str">
        <f t="shared" si="567"/>
        <v/>
      </c>
      <c r="H756" t="str">
        <f t="shared" si="568"/>
        <v/>
      </c>
      <c r="I756" t="str">
        <f t="shared" si="569"/>
        <v/>
      </c>
      <c r="J756" t="str">
        <f t="shared" si="570"/>
        <v/>
      </c>
      <c r="K756" t="str">
        <f t="shared" si="571"/>
        <v>4111</v>
      </c>
      <c r="L756" t="str">
        <f t="shared" si="572"/>
        <v/>
      </c>
      <c r="M756" t="str">
        <f t="shared" si="573"/>
        <v/>
      </c>
      <c r="N756" t="str">
        <f t="shared" si="574"/>
        <v/>
      </c>
      <c r="O756" t="str">
        <f t="shared" si="575"/>
        <v/>
      </c>
      <c r="P756" t="str">
        <f t="shared" si="576"/>
        <v/>
      </c>
      <c r="Q756" t="str">
        <f t="shared" si="577"/>
        <v/>
      </c>
      <c r="R756" t="str">
        <f t="shared" si="578"/>
        <v/>
      </c>
      <c r="S756" t="str">
        <f t="shared" si="579"/>
        <v/>
      </c>
      <c r="T756" t="str">
        <f t="shared" si="580"/>
        <v/>
      </c>
      <c r="U756" t="str">
        <f t="shared" si="581"/>
        <v/>
      </c>
      <c r="V756" t="str">
        <f t="shared" si="582"/>
        <v/>
      </c>
      <c r="W756" t="str">
        <f t="shared" si="583"/>
        <v/>
      </c>
      <c r="X756" t="str">
        <f t="shared" si="584"/>
        <v/>
      </c>
      <c r="Y756" t="str">
        <f t="shared" si="585"/>
        <v>Bev. az ellátási láncok men. (203, otthonról web)</v>
      </c>
      <c r="Z756" t="str">
        <f t="shared" si="586"/>
        <v/>
      </c>
      <c r="AA756" t="str">
        <f t="shared" si="587"/>
        <v/>
      </c>
      <c r="AB756" t="str">
        <f t="shared" si="588"/>
        <v/>
      </c>
      <c r="AC756" t="str">
        <f t="shared" si="589"/>
        <v/>
      </c>
      <c r="AD756" t="str">
        <f t="shared" si="590"/>
        <v/>
      </c>
      <c r="AE756" t="str">
        <f t="shared" si="591"/>
        <v/>
      </c>
      <c r="AF756" t="str">
        <f t="shared" si="592"/>
        <v/>
      </c>
      <c r="AG756" t="str">
        <f t="shared" si="593"/>
        <v/>
      </c>
      <c r="AH756" t="str">
        <f t="shared" si="594"/>
        <v/>
      </c>
      <c r="AI756" t="str">
        <f t="shared" si="595"/>
        <v/>
      </c>
      <c r="AJ756" t="str">
        <f t="shared" si="596"/>
        <v/>
      </c>
      <c r="AK756" t="str">
        <f t="shared" si="597"/>
        <v/>
      </c>
      <c r="AL756" t="str">
        <f t="shared" si="598"/>
        <v/>
      </c>
      <c r="AM756" t="str">
        <f t="shared" si="599"/>
        <v/>
      </c>
      <c r="AN756" t="str">
        <f t="shared" si="600"/>
        <v/>
      </c>
      <c r="AO756" t="str">
        <f t="shared" si="601"/>
        <v/>
      </c>
      <c r="AP756" t="str">
        <f t="shared" si="602"/>
        <v/>
      </c>
      <c r="AQ756" t="str">
        <f t="shared" si="603"/>
        <v/>
      </c>
      <c r="AR756" t="str">
        <f t="shared" si="604"/>
        <v/>
      </c>
      <c r="AS756" t="str">
        <f t="shared" si="605"/>
        <v/>
      </c>
      <c r="AT756" t="str">
        <f t="shared" si="606"/>
        <v/>
      </c>
      <c r="AU756" t="str">
        <f t="shared" si="607"/>
        <v/>
      </c>
      <c r="AV756" t="str">
        <f t="shared" si="608"/>
        <v/>
      </c>
      <c r="AW756" t="str">
        <f t="shared" si="609"/>
        <v/>
      </c>
      <c r="AX756" t="str">
        <f t="shared" si="610"/>
        <v>Bev. az ellátási láncok men. (, otthonról web)</v>
      </c>
      <c r="AY756" s="2">
        <v>411</v>
      </c>
      <c r="AZ756" s="2">
        <v>1</v>
      </c>
      <c r="BA756" s="18">
        <f>VLOOKUP(AY756,segéd!$F$9:$G$38,2,FALSE)</f>
        <v>46123</v>
      </c>
      <c r="BB756" s="2" t="str">
        <f>VLOOKUP(AZ756,segéd!$F$1:$G$7,2,FALSE)</f>
        <v>8.00-9.30</v>
      </c>
      <c r="BC756" s="20" t="s">
        <v>457</v>
      </c>
      <c r="BD756" t="s">
        <v>187</v>
      </c>
      <c r="BE756" t="s">
        <v>175</v>
      </c>
      <c r="BF756" s="19">
        <v>203</v>
      </c>
      <c r="BH756" s="19" t="s">
        <v>485</v>
      </c>
      <c r="BI756" s="30" t="s">
        <v>1957</v>
      </c>
      <c r="BJ756" s="2">
        <f t="shared" si="611"/>
        <v>4</v>
      </c>
      <c r="BK756" s="2">
        <f>IF(BF756="","",VLOOKUP(BC756,segéd!O:P,2,FALSE))</f>
        <v>4</v>
      </c>
      <c r="BL756" s="2" t="str">
        <f>IF(BG756="","",VLOOKUP(BC756,segéd!T:U,2,FALSE))</f>
        <v/>
      </c>
      <c r="BQ756" s="2">
        <v>4</v>
      </c>
      <c r="BR756" s="2"/>
      <c r="CH756" s="2"/>
      <c r="CP756" s="2"/>
    </row>
    <row r="757" spans="1:106" x14ac:dyDescent="0.3">
      <c r="A757" t="str">
        <f t="shared" si="612"/>
        <v>2144111</v>
      </c>
      <c r="B757" t="str">
        <f t="shared" si="613"/>
        <v>Ellátásilánc-men. felj. és kontr. 7</v>
      </c>
      <c r="C757" t="str">
        <f t="shared" si="563"/>
        <v>4111</v>
      </c>
      <c r="D757" t="str">
        <f t="shared" si="564"/>
        <v xml:space="preserve">Ellátásilánc-men. felj. és kontr. </v>
      </c>
      <c r="E757" t="str">
        <f t="shared" si="565"/>
        <v>Cservenyi Dóra4111</v>
      </c>
      <c r="F757" s="24" t="str">
        <f t="shared" si="566"/>
        <v>Ellátásilánc-men. felj. és kontr. (Bp. 214)</v>
      </c>
      <c r="G757" t="str">
        <f t="shared" si="567"/>
        <v/>
      </c>
      <c r="H757" t="str">
        <f t="shared" si="568"/>
        <v/>
      </c>
      <c r="I757" t="str">
        <f t="shared" si="569"/>
        <v/>
      </c>
      <c r="J757" t="str">
        <f t="shared" si="570"/>
        <v/>
      </c>
      <c r="K757" t="str">
        <f t="shared" si="571"/>
        <v>4111</v>
      </c>
      <c r="L757" t="str">
        <f t="shared" si="572"/>
        <v/>
      </c>
      <c r="M757" t="str">
        <f t="shared" si="573"/>
        <v/>
      </c>
      <c r="N757" t="str">
        <f t="shared" si="574"/>
        <v/>
      </c>
      <c r="O757" t="str">
        <f t="shared" si="575"/>
        <v/>
      </c>
      <c r="P757" t="str">
        <f t="shared" si="576"/>
        <v/>
      </c>
      <c r="Q757" t="str">
        <f t="shared" si="577"/>
        <v/>
      </c>
      <c r="R757" t="str">
        <f t="shared" si="578"/>
        <v/>
      </c>
      <c r="S757" t="str">
        <f t="shared" si="579"/>
        <v/>
      </c>
      <c r="T757" t="str">
        <f t="shared" si="580"/>
        <v/>
      </c>
      <c r="U757" t="str">
        <f t="shared" si="581"/>
        <v/>
      </c>
      <c r="V757" t="str">
        <f t="shared" si="582"/>
        <v/>
      </c>
      <c r="W757" t="str">
        <f t="shared" si="583"/>
        <v/>
      </c>
      <c r="X757" t="str">
        <f t="shared" si="584"/>
        <v/>
      </c>
      <c r="Y757" t="str">
        <f t="shared" si="585"/>
        <v>Ellátásilánc-men. felj. és kontr. (214)</v>
      </c>
      <c r="Z757" t="str">
        <f t="shared" si="586"/>
        <v/>
      </c>
      <c r="AA757" t="str">
        <f t="shared" si="587"/>
        <v/>
      </c>
      <c r="AB757" t="str">
        <f t="shared" si="588"/>
        <v/>
      </c>
      <c r="AC757" t="str">
        <f t="shared" si="589"/>
        <v/>
      </c>
      <c r="AD757" t="str">
        <f t="shared" si="590"/>
        <v/>
      </c>
      <c r="AE757" t="str">
        <f t="shared" si="591"/>
        <v/>
      </c>
      <c r="AF757" t="str">
        <f t="shared" si="592"/>
        <v/>
      </c>
      <c r="AG757" t="str">
        <f t="shared" si="593"/>
        <v/>
      </c>
      <c r="AH757" t="str">
        <f t="shared" si="594"/>
        <v/>
      </c>
      <c r="AI757" t="str">
        <f t="shared" si="595"/>
        <v/>
      </c>
      <c r="AJ757" t="str">
        <f t="shared" si="596"/>
        <v/>
      </c>
      <c r="AK757" t="str">
        <f t="shared" si="597"/>
        <v/>
      </c>
      <c r="AL757" t="str">
        <f t="shared" si="598"/>
        <v/>
      </c>
      <c r="AM757" t="str">
        <f t="shared" si="599"/>
        <v/>
      </c>
      <c r="AN757" t="str">
        <f t="shared" si="600"/>
        <v/>
      </c>
      <c r="AO757" t="str">
        <f t="shared" si="601"/>
        <v/>
      </c>
      <c r="AP757" t="str">
        <f t="shared" si="602"/>
        <v/>
      </c>
      <c r="AQ757" t="str">
        <f t="shared" si="603"/>
        <v/>
      </c>
      <c r="AR757" t="str">
        <f t="shared" si="604"/>
        <v/>
      </c>
      <c r="AS757" t="str">
        <f t="shared" si="605"/>
        <v/>
      </c>
      <c r="AT757" t="str">
        <f t="shared" si="606"/>
        <v/>
      </c>
      <c r="AU757" t="str">
        <f t="shared" si="607"/>
        <v/>
      </c>
      <c r="AV757" t="str">
        <f t="shared" si="608"/>
        <v/>
      </c>
      <c r="AW757" t="str">
        <f t="shared" si="609"/>
        <v/>
      </c>
      <c r="AX757" t="str">
        <f t="shared" si="610"/>
        <v>Ellátásilánc-men. felj. és kontr. ()</v>
      </c>
      <c r="AY757" s="2">
        <v>411</v>
      </c>
      <c r="AZ757" s="2">
        <v>1</v>
      </c>
      <c r="BA757" s="18">
        <f>VLOOKUP(AY757,segéd!$F$9:$G$38,2,FALSE)</f>
        <v>46123</v>
      </c>
      <c r="BB757" s="2" t="str">
        <f>VLOOKUP(AZ757,segéd!$F$1:$G$7,2,FALSE)</f>
        <v>8.00-9.30</v>
      </c>
      <c r="BC757" s="20" t="s">
        <v>293</v>
      </c>
      <c r="BD757" t="s">
        <v>294</v>
      </c>
      <c r="BE757" s="20" t="s">
        <v>175</v>
      </c>
      <c r="BF757" s="19">
        <v>214</v>
      </c>
      <c r="BH757" s="19"/>
      <c r="BJ757" s="2">
        <f t="shared" si="611"/>
        <v>7</v>
      </c>
      <c r="BK757" s="2">
        <f>IF(BF757="","",VLOOKUP(BC757,segéd!O:P,2,FALSE))</f>
        <v>7</v>
      </c>
      <c r="BL757" s="2" t="str">
        <f>IF(BG757="","",VLOOKUP(BC757,segéd!T:U,2,FALSE))</f>
        <v/>
      </c>
      <c r="BP757" s="2"/>
      <c r="BQ757" s="2">
        <v>12</v>
      </c>
      <c r="BR757" s="2"/>
      <c r="BY757" s="2"/>
      <c r="CH757" s="2"/>
      <c r="CP757" s="2"/>
    </row>
    <row r="758" spans="1:106" x14ac:dyDescent="0.3">
      <c r="A758" t="str">
        <f t="shared" si="612"/>
        <v>4111</v>
      </c>
      <c r="B758" t="str">
        <f t="shared" si="613"/>
        <v xml:space="preserve">Energiagazdálkodás (web) </v>
      </c>
      <c r="C758" t="str">
        <f t="shared" si="563"/>
        <v>2154111</v>
      </c>
      <c r="D758" t="str">
        <f t="shared" si="564"/>
        <v>Energiagazdálkodás (web) 52</v>
      </c>
      <c r="E758" t="str">
        <f t="shared" si="565"/>
        <v>Nagy Judit4111</v>
      </c>
      <c r="F758" s="24" t="str">
        <f t="shared" si="566"/>
        <v>Energiagazdálkodás (Tb. 215, web)</v>
      </c>
      <c r="G758" t="str">
        <f t="shared" si="567"/>
        <v/>
      </c>
      <c r="H758" t="str">
        <f t="shared" si="568"/>
        <v/>
      </c>
      <c r="I758" t="str">
        <f t="shared" si="569"/>
        <v/>
      </c>
      <c r="J758" t="str">
        <f t="shared" si="570"/>
        <v/>
      </c>
      <c r="K758" t="str">
        <f t="shared" si="571"/>
        <v/>
      </c>
      <c r="L758" t="str">
        <f t="shared" si="572"/>
        <v/>
      </c>
      <c r="M758" t="str">
        <f t="shared" si="573"/>
        <v/>
      </c>
      <c r="N758" t="str">
        <f t="shared" si="574"/>
        <v/>
      </c>
      <c r="O758" t="str">
        <f t="shared" si="575"/>
        <v/>
      </c>
      <c r="P758" t="str">
        <f t="shared" si="576"/>
        <v/>
      </c>
      <c r="Q758" t="str">
        <f t="shared" si="577"/>
        <v/>
      </c>
      <c r="R758" t="str">
        <f t="shared" si="578"/>
        <v/>
      </c>
      <c r="S758" t="str">
        <f t="shared" si="579"/>
        <v/>
      </c>
      <c r="T758" t="str">
        <f t="shared" si="580"/>
        <v/>
      </c>
      <c r="U758" t="str">
        <f t="shared" si="581"/>
        <v/>
      </c>
      <c r="V758" t="str">
        <f t="shared" si="582"/>
        <v/>
      </c>
      <c r="W758" t="str">
        <f t="shared" si="583"/>
        <v/>
      </c>
      <c r="X758" t="str">
        <f t="shared" si="584"/>
        <v/>
      </c>
      <c r="Y758" t="str">
        <f t="shared" si="585"/>
        <v>Energiagazdálkodás (, web)</v>
      </c>
      <c r="Z758" t="str">
        <f t="shared" si="586"/>
        <v/>
      </c>
      <c r="AA758" t="str">
        <f t="shared" si="587"/>
        <v/>
      </c>
      <c r="AB758" t="str">
        <f t="shared" si="588"/>
        <v/>
      </c>
      <c r="AC758" t="str">
        <f t="shared" si="589"/>
        <v/>
      </c>
      <c r="AD758" t="str">
        <f t="shared" si="590"/>
        <v/>
      </c>
      <c r="AE758" t="str">
        <f t="shared" si="591"/>
        <v/>
      </c>
      <c r="AF758" t="str">
        <f t="shared" si="592"/>
        <v/>
      </c>
      <c r="AG758" t="str">
        <f t="shared" si="593"/>
        <v/>
      </c>
      <c r="AH758" t="str">
        <f t="shared" si="594"/>
        <v/>
      </c>
      <c r="AI758" t="str">
        <f t="shared" si="595"/>
        <v/>
      </c>
      <c r="AJ758" t="str">
        <f t="shared" si="596"/>
        <v/>
      </c>
      <c r="AK758" t="str">
        <f t="shared" si="597"/>
        <v>4111</v>
      </c>
      <c r="AL758" t="str">
        <f t="shared" si="598"/>
        <v/>
      </c>
      <c r="AM758" t="str">
        <f t="shared" si="599"/>
        <v/>
      </c>
      <c r="AN758" t="str">
        <f t="shared" si="600"/>
        <v/>
      </c>
      <c r="AO758" t="str">
        <f t="shared" si="601"/>
        <v/>
      </c>
      <c r="AP758" t="str">
        <f t="shared" si="602"/>
        <v/>
      </c>
      <c r="AQ758" t="str">
        <f t="shared" si="603"/>
        <v/>
      </c>
      <c r="AR758" t="str">
        <f t="shared" si="604"/>
        <v/>
      </c>
      <c r="AS758" t="str">
        <f t="shared" si="605"/>
        <v/>
      </c>
      <c r="AT758" t="str">
        <f t="shared" si="606"/>
        <v/>
      </c>
      <c r="AU758" t="str">
        <f t="shared" si="607"/>
        <v/>
      </c>
      <c r="AV758" t="str">
        <f t="shared" si="608"/>
        <v/>
      </c>
      <c r="AW758" t="str">
        <f t="shared" si="609"/>
        <v/>
      </c>
      <c r="AX758" t="str">
        <f t="shared" si="610"/>
        <v>Energiagazdálkodás (215, web)</v>
      </c>
      <c r="AY758" s="2">
        <v>411</v>
      </c>
      <c r="AZ758" s="2">
        <v>1</v>
      </c>
      <c r="BA758" s="18">
        <f>VLOOKUP(AY758,segéd!$F$9:$G$38,2,FALSE)</f>
        <v>46123</v>
      </c>
      <c r="BB758" s="2" t="str">
        <f>VLOOKUP(AZ758,segéd!$F$1:$G$7,2,FALSE)</f>
        <v>8.00-9.30</v>
      </c>
      <c r="BC758" t="s">
        <v>217</v>
      </c>
      <c r="BD758" t="s">
        <v>421</v>
      </c>
      <c r="BE758" t="s">
        <v>164</v>
      </c>
      <c r="BG758" s="2">
        <v>215</v>
      </c>
      <c r="BH758" s="2" t="s">
        <v>66</v>
      </c>
      <c r="BI758" s="30" t="s">
        <v>1948</v>
      </c>
      <c r="BJ758" s="2">
        <f t="shared" si="611"/>
        <v>52</v>
      </c>
      <c r="BK758" s="2" t="str">
        <f>IF(BF758="","",VLOOKUP(BC758,segéd!O:P,2,FALSE))</f>
        <v/>
      </c>
      <c r="BL758" s="2">
        <f>IF(BG758="","",VLOOKUP(BC758,segéd!T:U,2,FALSE))</f>
        <v>52</v>
      </c>
      <c r="BM758" s="2"/>
      <c r="BN758" s="2"/>
      <c r="BO758" s="2"/>
      <c r="BP758" s="2"/>
      <c r="BQ758" s="2"/>
      <c r="BR758" s="2"/>
      <c r="BS758" s="2"/>
      <c r="BT758" s="2"/>
      <c r="BU758" s="2"/>
      <c r="BZ758" s="2"/>
      <c r="CA758" s="2"/>
      <c r="CD758" s="2"/>
      <c r="CE758" s="2"/>
      <c r="CF758" s="19"/>
      <c r="CG758" s="2"/>
      <c r="CJ758" s="2"/>
      <c r="CP758" s="2">
        <v>52</v>
      </c>
      <c r="CQ758" s="2"/>
      <c r="CR758" s="2"/>
      <c r="CS758" s="2"/>
      <c r="CU758" s="2"/>
      <c r="CV758" s="2"/>
      <c r="DA758" s="19"/>
    </row>
    <row r="759" spans="1:106" x14ac:dyDescent="0.3">
      <c r="A759" t="str">
        <f t="shared" si="612"/>
        <v>2084111</v>
      </c>
      <c r="B759" t="str">
        <f t="shared" si="613"/>
        <v>Fogy. és szer. vás. magatartás (Tb.-ről web) 23</v>
      </c>
      <c r="C759" t="str">
        <f t="shared" si="563"/>
        <v>2174111</v>
      </c>
      <c r="D759" t="str">
        <f t="shared" si="564"/>
        <v>Fogy. és szer. vás. magatartás (Tb.-ről web) 13</v>
      </c>
      <c r="E759" t="str">
        <f t="shared" si="565"/>
        <v>Köbli Ádám4111</v>
      </c>
      <c r="F759" s="24" t="str">
        <f t="shared" si="566"/>
        <v>Fogy. és szer. vás. magatartás (Tb. 217, Tb.-ről web)</v>
      </c>
      <c r="G759" t="str">
        <f t="shared" si="567"/>
        <v/>
      </c>
      <c r="H759" t="str">
        <f t="shared" si="568"/>
        <v/>
      </c>
      <c r="I759" t="str">
        <f t="shared" si="569"/>
        <v>4111</v>
      </c>
      <c r="J759" t="str">
        <f t="shared" si="570"/>
        <v/>
      </c>
      <c r="K759" t="str">
        <f t="shared" si="571"/>
        <v/>
      </c>
      <c r="L759" t="str">
        <f t="shared" si="572"/>
        <v/>
      </c>
      <c r="M759" t="str">
        <f t="shared" si="573"/>
        <v/>
      </c>
      <c r="N759" t="str">
        <f t="shared" si="574"/>
        <v/>
      </c>
      <c r="O759" t="str">
        <f t="shared" si="575"/>
        <v/>
      </c>
      <c r="P759" t="str">
        <f t="shared" si="576"/>
        <v>4111</v>
      </c>
      <c r="Q759" t="str">
        <f t="shared" si="577"/>
        <v>4111</v>
      </c>
      <c r="R759" t="str">
        <f t="shared" si="578"/>
        <v>4111</v>
      </c>
      <c r="S759" t="str">
        <f t="shared" si="579"/>
        <v/>
      </c>
      <c r="T759" t="str">
        <f t="shared" si="580"/>
        <v/>
      </c>
      <c r="U759" t="str">
        <f t="shared" si="581"/>
        <v/>
      </c>
      <c r="V759" t="str">
        <f t="shared" si="582"/>
        <v/>
      </c>
      <c r="W759" t="str">
        <f t="shared" si="583"/>
        <v/>
      </c>
      <c r="X759" t="str">
        <f t="shared" si="584"/>
        <v/>
      </c>
      <c r="Y759" t="str">
        <f t="shared" si="585"/>
        <v>Fogy. és szer. vás. magatartás (208, Tb.-ről web)</v>
      </c>
      <c r="Z759" t="str">
        <f t="shared" si="586"/>
        <v/>
      </c>
      <c r="AA759" t="str">
        <f t="shared" si="587"/>
        <v/>
      </c>
      <c r="AB759" t="str">
        <f t="shared" si="588"/>
        <v/>
      </c>
      <c r="AC759" t="str">
        <f t="shared" si="589"/>
        <v/>
      </c>
      <c r="AD759" t="str">
        <f t="shared" si="590"/>
        <v/>
      </c>
      <c r="AE759" t="str">
        <f t="shared" si="591"/>
        <v/>
      </c>
      <c r="AF759" t="str">
        <f t="shared" si="592"/>
        <v/>
      </c>
      <c r="AG759" t="str">
        <f t="shared" si="593"/>
        <v/>
      </c>
      <c r="AH759" t="str">
        <f t="shared" si="594"/>
        <v>4111</v>
      </c>
      <c r="AI759" t="str">
        <f t="shared" si="595"/>
        <v>4111</v>
      </c>
      <c r="AJ759" t="str">
        <f t="shared" si="596"/>
        <v>4111</v>
      </c>
      <c r="AK759" t="str">
        <f t="shared" si="597"/>
        <v/>
      </c>
      <c r="AL759" t="str">
        <f t="shared" si="598"/>
        <v/>
      </c>
      <c r="AM759" t="str">
        <f t="shared" si="599"/>
        <v/>
      </c>
      <c r="AN759" t="str">
        <f t="shared" si="600"/>
        <v/>
      </c>
      <c r="AO759" t="str">
        <f t="shared" si="601"/>
        <v/>
      </c>
      <c r="AP759" t="str">
        <f t="shared" si="602"/>
        <v/>
      </c>
      <c r="AQ759" t="str">
        <f t="shared" si="603"/>
        <v/>
      </c>
      <c r="AR759" t="str">
        <f t="shared" si="604"/>
        <v/>
      </c>
      <c r="AS759" t="str">
        <f t="shared" si="605"/>
        <v/>
      </c>
      <c r="AT759" t="str">
        <f t="shared" si="606"/>
        <v/>
      </c>
      <c r="AU759" t="str">
        <f t="shared" si="607"/>
        <v/>
      </c>
      <c r="AV759" t="str">
        <f t="shared" si="608"/>
        <v/>
      </c>
      <c r="AW759" t="str">
        <f t="shared" si="609"/>
        <v/>
      </c>
      <c r="AX759" t="str">
        <f t="shared" si="610"/>
        <v>Fogy. és szer. vás. magatartás (217, Tb.-ről web)</v>
      </c>
      <c r="AY759" s="2">
        <v>411</v>
      </c>
      <c r="AZ759" s="2">
        <v>1</v>
      </c>
      <c r="BA759" s="18">
        <f>VLOOKUP(AY759,segéd!$F$9:$G$38,2,FALSE)</f>
        <v>46123</v>
      </c>
      <c r="BB759" s="2" t="str">
        <f>VLOOKUP(AZ759,segéd!$F$1:$G$7,2,FALSE)</f>
        <v>8.00-9.30</v>
      </c>
      <c r="BC759" t="s">
        <v>125</v>
      </c>
      <c r="BD759" t="s">
        <v>112</v>
      </c>
      <c r="BE759" t="s">
        <v>169</v>
      </c>
      <c r="BF759" s="19">
        <v>208</v>
      </c>
      <c r="BG759" s="2">
        <v>217</v>
      </c>
      <c r="BH759" s="19" t="s">
        <v>76</v>
      </c>
      <c r="BI759" s="30" t="s">
        <v>1958</v>
      </c>
      <c r="BJ759" s="2">
        <f t="shared" si="611"/>
        <v>36</v>
      </c>
      <c r="BK759" s="2">
        <f>IF(BF759="","",VLOOKUP(BC759,segéd!O:P,2,FALSE))</f>
        <v>23</v>
      </c>
      <c r="BL759" s="2">
        <f>IF(BG759="","",VLOOKUP(BC759,segéd!T:U,2,FALSE))</f>
        <v>13</v>
      </c>
      <c r="BM759" s="2"/>
      <c r="BN759" s="2"/>
      <c r="BO759" s="2">
        <v>13</v>
      </c>
      <c r="BP759" s="2"/>
      <c r="BQ759" s="2"/>
      <c r="BR759" s="2"/>
      <c r="BS759" s="2"/>
      <c r="BT759" s="2"/>
      <c r="BU759" s="2"/>
      <c r="BV759" s="2">
        <v>6</v>
      </c>
      <c r="BW759" s="2">
        <v>13</v>
      </c>
      <c r="BX759" s="2">
        <v>2</v>
      </c>
      <c r="BY759" s="2"/>
      <c r="BZ759" s="2"/>
      <c r="CA759" s="2"/>
      <c r="CB759" s="2"/>
      <c r="CC759" s="2"/>
      <c r="CD759" s="2"/>
      <c r="CH759" s="2"/>
      <c r="CI759" s="2"/>
      <c r="CJ759" s="2"/>
      <c r="CK759" s="2"/>
      <c r="CL759" s="2"/>
      <c r="CM759" s="2">
        <v>3</v>
      </c>
      <c r="CN759" s="2">
        <v>2</v>
      </c>
      <c r="CO759" s="2">
        <v>4</v>
      </c>
      <c r="CP759" s="2"/>
      <c r="CR759" s="2"/>
      <c r="CS759" s="2"/>
      <c r="CT759" s="2"/>
      <c r="CU759" s="2"/>
      <c r="CV759" s="2"/>
      <c r="CY759" s="2"/>
    </row>
    <row r="760" spans="1:106" x14ac:dyDescent="0.3">
      <c r="A760" t="str">
        <f t="shared" si="612"/>
        <v>4111</v>
      </c>
      <c r="B760" t="str">
        <f t="shared" si="613"/>
        <v xml:space="preserve">Idegen nyelv II. </v>
      </c>
      <c r="C760" t="str">
        <f t="shared" si="563"/>
        <v>2134111</v>
      </c>
      <c r="D760" t="str">
        <f t="shared" si="564"/>
        <v>Idegen nyelv II. 4</v>
      </c>
      <c r="E760" t="str">
        <f t="shared" si="565"/>
        <v>Krupánszkyné Léhárt Marianna4111</v>
      </c>
      <c r="F760" s="24" t="str">
        <f t="shared" si="566"/>
        <v>Idegen nyelv II. (Tb. 213)</v>
      </c>
      <c r="G760" t="str">
        <f t="shared" si="567"/>
        <v/>
      </c>
      <c r="H760" t="str">
        <f t="shared" si="568"/>
        <v/>
      </c>
      <c r="I760" t="str">
        <f t="shared" si="569"/>
        <v/>
      </c>
      <c r="J760" t="str">
        <f t="shared" si="570"/>
        <v/>
      </c>
      <c r="K760" t="str">
        <f t="shared" si="571"/>
        <v/>
      </c>
      <c r="L760" t="str">
        <f t="shared" si="572"/>
        <v/>
      </c>
      <c r="M760" t="str">
        <f t="shared" si="573"/>
        <v/>
      </c>
      <c r="N760" t="str">
        <f t="shared" si="574"/>
        <v/>
      </c>
      <c r="O760" t="str">
        <f t="shared" si="575"/>
        <v/>
      </c>
      <c r="P760" t="str">
        <f t="shared" si="576"/>
        <v/>
      </c>
      <c r="Q760" t="str">
        <f t="shared" si="577"/>
        <v/>
      </c>
      <c r="R760" t="str">
        <f t="shared" si="578"/>
        <v/>
      </c>
      <c r="S760" t="str">
        <f t="shared" si="579"/>
        <v/>
      </c>
      <c r="T760" t="str">
        <f t="shared" si="580"/>
        <v/>
      </c>
      <c r="U760" t="str">
        <f t="shared" si="581"/>
        <v/>
      </c>
      <c r="V760" t="str">
        <f t="shared" si="582"/>
        <v/>
      </c>
      <c r="W760" t="str">
        <f t="shared" si="583"/>
        <v/>
      </c>
      <c r="X760" t="str">
        <f t="shared" si="584"/>
        <v/>
      </c>
      <c r="Y760" t="str">
        <f t="shared" si="585"/>
        <v>Idegen nyelv II. ()</v>
      </c>
      <c r="Z760" t="str">
        <f t="shared" si="586"/>
        <v/>
      </c>
      <c r="AA760" t="str">
        <f t="shared" si="587"/>
        <v>4111</v>
      </c>
      <c r="AB760" t="str">
        <f t="shared" si="588"/>
        <v/>
      </c>
      <c r="AC760" t="str">
        <f t="shared" si="589"/>
        <v/>
      </c>
      <c r="AD760" t="str">
        <f t="shared" si="590"/>
        <v/>
      </c>
      <c r="AE760" t="str">
        <f t="shared" si="591"/>
        <v/>
      </c>
      <c r="AF760" t="str">
        <f t="shared" si="592"/>
        <v/>
      </c>
      <c r="AG760" t="str">
        <f t="shared" si="593"/>
        <v/>
      </c>
      <c r="AH760" t="str">
        <f t="shared" si="594"/>
        <v/>
      </c>
      <c r="AI760" t="str">
        <f t="shared" si="595"/>
        <v/>
      </c>
      <c r="AJ760" t="str">
        <f t="shared" si="596"/>
        <v/>
      </c>
      <c r="AK760" t="str">
        <f t="shared" si="597"/>
        <v/>
      </c>
      <c r="AL760" t="str">
        <f t="shared" si="598"/>
        <v/>
      </c>
      <c r="AM760" t="str">
        <f t="shared" si="599"/>
        <v/>
      </c>
      <c r="AN760" t="str">
        <f t="shared" si="600"/>
        <v/>
      </c>
      <c r="AO760" t="str">
        <f t="shared" si="601"/>
        <v/>
      </c>
      <c r="AP760" t="str">
        <f t="shared" si="602"/>
        <v/>
      </c>
      <c r="AQ760" t="str">
        <f t="shared" si="603"/>
        <v/>
      </c>
      <c r="AR760" t="str">
        <f t="shared" si="604"/>
        <v/>
      </c>
      <c r="AS760" t="str">
        <f t="shared" si="605"/>
        <v/>
      </c>
      <c r="AT760" t="str">
        <f t="shared" si="606"/>
        <v/>
      </c>
      <c r="AU760" t="str">
        <f t="shared" si="607"/>
        <v/>
      </c>
      <c r="AV760" t="str">
        <f t="shared" si="608"/>
        <v/>
      </c>
      <c r="AW760" t="str">
        <f t="shared" si="609"/>
        <v/>
      </c>
      <c r="AX760" t="str">
        <f t="shared" si="610"/>
        <v>Idegen nyelv II. (213)</v>
      </c>
      <c r="AY760" s="2">
        <v>411</v>
      </c>
      <c r="AZ760" s="2">
        <v>1</v>
      </c>
      <c r="BA760" s="18">
        <f>VLOOKUP(AY760,segéd!$F$9:$G$38,2,FALSE)</f>
        <v>46123</v>
      </c>
      <c r="BB760" s="2" t="str">
        <f>VLOOKUP(AZ760,segéd!$F$1:$G$7,2,FALSE)</f>
        <v>8.00-9.30</v>
      </c>
      <c r="BC760" t="s">
        <v>319</v>
      </c>
      <c r="BD760" t="s">
        <v>307</v>
      </c>
      <c r="BE760" t="s">
        <v>88</v>
      </c>
      <c r="BG760" s="2">
        <v>213</v>
      </c>
      <c r="BJ760" s="2">
        <f t="shared" si="611"/>
        <v>4</v>
      </c>
      <c r="BK760" s="2" t="str">
        <f>IF(BF760="","",VLOOKUP(BC760,segéd!O:P,2,FALSE))</f>
        <v/>
      </c>
      <c r="BL760" s="2">
        <f>IF(BG760="","",VLOOKUP(BC760,segéd!T:U,2,FALSE))</f>
        <v>4</v>
      </c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>
        <v>11</v>
      </c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R760" s="2"/>
      <c r="CS760" s="2"/>
      <c r="CT760" s="2"/>
      <c r="CU760" s="2"/>
      <c r="CV760" s="2"/>
      <c r="CY760" s="2"/>
    </row>
    <row r="761" spans="1:106" x14ac:dyDescent="0.3">
      <c r="A761" t="str">
        <f t="shared" si="612"/>
        <v>4111</v>
      </c>
      <c r="B761" t="str">
        <f t="shared" si="613"/>
        <v xml:space="preserve">Integrált irányítási rendszerek (web) </v>
      </c>
      <c r="C761" t="str">
        <f t="shared" si="563"/>
        <v>4014111</v>
      </c>
      <c r="D761" t="str">
        <f t="shared" si="564"/>
        <v>Integrált irányítási rendszerek (web) 5</v>
      </c>
      <c r="E761" t="str">
        <f t="shared" si="565"/>
        <v>Nyeste Zsolt4111</v>
      </c>
      <c r="F761" s="24" t="str">
        <f t="shared" si="566"/>
        <v>Integrált irányítási rendszerek (Tb. 401, web)</v>
      </c>
      <c r="G761" t="str">
        <f t="shared" si="567"/>
        <v/>
      </c>
      <c r="H761" t="str">
        <f t="shared" si="568"/>
        <v/>
      </c>
      <c r="I761" t="str">
        <f t="shared" si="569"/>
        <v/>
      </c>
      <c r="J761" t="str">
        <f t="shared" si="570"/>
        <v/>
      </c>
      <c r="K761" t="str">
        <f t="shared" si="571"/>
        <v/>
      </c>
      <c r="L761" t="str">
        <f t="shared" si="572"/>
        <v/>
      </c>
      <c r="M761" t="str">
        <f t="shared" si="573"/>
        <v/>
      </c>
      <c r="N761" t="str">
        <f t="shared" si="574"/>
        <v/>
      </c>
      <c r="O761" t="str">
        <f t="shared" si="575"/>
        <v/>
      </c>
      <c r="P761" t="str">
        <f t="shared" si="576"/>
        <v/>
      </c>
      <c r="Q761" t="str">
        <f t="shared" si="577"/>
        <v/>
      </c>
      <c r="R761" t="str">
        <f t="shared" si="578"/>
        <v/>
      </c>
      <c r="S761" t="str">
        <f t="shared" si="579"/>
        <v/>
      </c>
      <c r="T761" t="str">
        <f t="shared" si="580"/>
        <v/>
      </c>
      <c r="U761" t="str">
        <f t="shared" si="581"/>
        <v/>
      </c>
      <c r="V761" t="str">
        <f t="shared" si="582"/>
        <v/>
      </c>
      <c r="W761" t="str">
        <f t="shared" si="583"/>
        <v/>
      </c>
      <c r="X761" t="str">
        <f t="shared" si="584"/>
        <v/>
      </c>
      <c r="Y761" t="str">
        <f t="shared" si="585"/>
        <v>Integrált irányítási rendszerek (, web)</v>
      </c>
      <c r="Z761" t="str">
        <f t="shared" si="586"/>
        <v/>
      </c>
      <c r="AA761" t="str">
        <f t="shared" si="587"/>
        <v/>
      </c>
      <c r="AB761" t="str">
        <f t="shared" si="588"/>
        <v/>
      </c>
      <c r="AC761" t="str">
        <f t="shared" si="589"/>
        <v/>
      </c>
      <c r="AD761" t="str">
        <f t="shared" si="590"/>
        <v>4111</v>
      </c>
      <c r="AE761" t="str">
        <f t="shared" si="591"/>
        <v/>
      </c>
      <c r="AF761" t="str">
        <f t="shared" si="592"/>
        <v/>
      </c>
      <c r="AG761" t="str">
        <f t="shared" si="593"/>
        <v/>
      </c>
      <c r="AH761" t="str">
        <f t="shared" si="594"/>
        <v/>
      </c>
      <c r="AI761" t="str">
        <f t="shared" si="595"/>
        <v/>
      </c>
      <c r="AJ761" t="str">
        <f t="shared" si="596"/>
        <v/>
      </c>
      <c r="AK761" t="str">
        <f t="shared" si="597"/>
        <v/>
      </c>
      <c r="AL761" t="str">
        <f t="shared" si="598"/>
        <v/>
      </c>
      <c r="AM761" t="str">
        <f t="shared" si="599"/>
        <v/>
      </c>
      <c r="AN761" t="str">
        <f t="shared" si="600"/>
        <v/>
      </c>
      <c r="AO761" t="str">
        <f t="shared" si="601"/>
        <v/>
      </c>
      <c r="AP761" t="str">
        <f t="shared" si="602"/>
        <v/>
      </c>
      <c r="AQ761" t="str">
        <f t="shared" si="603"/>
        <v/>
      </c>
      <c r="AR761" t="str">
        <f t="shared" si="604"/>
        <v/>
      </c>
      <c r="AS761" t="str">
        <f t="shared" si="605"/>
        <v/>
      </c>
      <c r="AT761" t="str">
        <f t="shared" si="606"/>
        <v/>
      </c>
      <c r="AU761" t="str">
        <f t="shared" si="607"/>
        <v/>
      </c>
      <c r="AV761" t="str">
        <f t="shared" si="608"/>
        <v/>
      </c>
      <c r="AW761" t="str">
        <f t="shared" si="609"/>
        <v/>
      </c>
      <c r="AX761" t="str">
        <f t="shared" si="610"/>
        <v>Integrált irányítási rendszerek (401, web)</v>
      </c>
      <c r="AY761" s="2">
        <v>411</v>
      </c>
      <c r="AZ761" s="2">
        <v>1</v>
      </c>
      <c r="BA761" s="18">
        <f>VLOOKUP(AY761,segéd!$F$9:$G$38,2,FALSE)</f>
        <v>46123</v>
      </c>
      <c r="BB761" s="2" t="str">
        <f>VLOOKUP(AZ761,segéd!$F$1:$G$7,2,FALSE)</f>
        <v>8.00-9.30</v>
      </c>
      <c r="BC761" t="s">
        <v>132</v>
      </c>
      <c r="BD761" t="s">
        <v>303</v>
      </c>
      <c r="BE761" t="s">
        <v>177</v>
      </c>
      <c r="BG761" s="2">
        <v>401</v>
      </c>
      <c r="BH761" s="2" t="s">
        <v>66</v>
      </c>
      <c r="BI761" s="30" t="s">
        <v>1979</v>
      </c>
      <c r="BJ761" s="2">
        <f t="shared" si="611"/>
        <v>5</v>
      </c>
      <c r="BK761" s="2" t="str">
        <f>IF(BF761="","",VLOOKUP(BC761,segéd!O:P,2,FALSE))</f>
        <v/>
      </c>
      <c r="BL761" s="2">
        <f>IF(BG761="","",VLOOKUP(BC761,segéd!T:U,2,FALSE))</f>
        <v>5</v>
      </c>
      <c r="CH761" s="2"/>
      <c r="CI761" s="2">
        <v>5</v>
      </c>
      <c r="CP761" s="2"/>
      <c r="CY761" s="2"/>
    </row>
    <row r="762" spans="1:106" x14ac:dyDescent="0.3">
      <c r="A762" t="str">
        <f t="shared" si="612"/>
        <v>2054111</v>
      </c>
      <c r="B762" t="str">
        <f t="shared" si="613"/>
        <v>KKV-k üzleti tervezése (Bp.-ről web) 13</v>
      </c>
      <c r="C762" t="str">
        <f t="shared" si="563"/>
        <v>2144111</v>
      </c>
      <c r="D762" t="str">
        <f t="shared" si="564"/>
        <v>KKV-k üzleti tervezése (Bp.-ről web) 22</v>
      </c>
      <c r="E762" t="str">
        <f t="shared" si="565"/>
        <v>Kárpáti-Daróczi Judit4111</v>
      </c>
      <c r="F762" s="24" t="str">
        <f t="shared" si="566"/>
        <v>KKV-k üzleti tervezése (Bp. 205, Bp.-ről web)</v>
      </c>
      <c r="G762" t="str">
        <f t="shared" si="567"/>
        <v/>
      </c>
      <c r="H762" t="str">
        <f t="shared" si="568"/>
        <v/>
      </c>
      <c r="I762" t="str">
        <f t="shared" si="569"/>
        <v/>
      </c>
      <c r="J762" t="str">
        <f t="shared" si="570"/>
        <v/>
      </c>
      <c r="K762" t="str">
        <f t="shared" si="571"/>
        <v/>
      </c>
      <c r="L762" t="str">
        <f t="shared" si="572"/>
        <v/>
      </c>
      <c r="M762" t="str">
        <f t="shared" si="573"/>
        <v/>
      </c>
      <c r="N762" t="str">
        <f t="shared" si="574"/>
        <v/>
      </c>
      <c r="O762" t="str">
        <f t="shared" si="575"/>
        <v/>
      </c>
      <c r="P762" t="str">
        <f t="shared" si="576"/>
        <v/>
      </c>
      <c r="Q762" t="str">
        <f t="shared" si="577"/>
        <v/>
      </c>
      <c r="R762" t="str">
        <f t="shared" si="578"/>
        <v/>
      </c>
      <c r="S762" t="str">
        <f t="shared" si="579"/>
        <v/>
      </c>
      <c r="T762" t="str">
        <f t="shared" si="580"/>
        <v>4111</v>
      </c>
      <c r="U762" t="str">
        <f t="shared" si="581"/>
        <v/>
      </c>
      <c r="V762" t="str">
        <f t="shared" si="582"/>
        <v/>
      </c>
      <c r="W762" t="str">
        <f t="shared" si="583"/>
        <v/>
      </c>
      <c r="X762" t="str">
        <f t="shared" si="584"/>
        <v/>
      </c>
      <c r="Y762" t="str">
        <f t="shared" si="585"/>
        <v>KKV-k üzleti tervezése (205, Bp.-ről web)</v>
      </c>
      <c r="Z762" t="str">
        <f t="shared" si="586"/>
        <v/>
      </c>
      <c r="AA762" t="str">
        <f t="shared" si="587"/>
        <v/>
      </c>
      <c r="AB762" t="str">
        <f t="shared" si="588"/>
        <v/>
      </c>
      <c r="AC762" t="str">
        <f t="shared" si="589"/>
        <v/>
      </c>
      <c r="AD762" t="str">
        <f t="shared" si="590"/>
        <v/>
      </c>
      <c r="AE762" t="str">
        <f t="shared" si="591"/>
        <v/>
      </c>
      <c r="AF762" t="str">
        <f t="shared" si="592"/>
        <v/>
      </c>
      <c r="AG762" t="str">
        <f t="shared" si="593"/>
        <v/>
      </c>
      <c r="AH762" t="str">
        <f t="shared" si="594"/>
        <v/>
      </c>
      <c r="AI762" t="str">
        <f t="shared" si="595"/>
        <v/>
      </c>
      <c r="AJ762" t="str">
        <f t="shared" si="596"/>
        <v/>
      </c>
      <c r="AK762" t="str">
        <f t="shared" si="597"/>
        <v/>
      </c>
      <c r="AL762" t="str">
        <f t="shared" si="598"/>
        <v/>
      </c>
      <c r="AM762" t="str">
        <f t="shared" si="599"/>
        <v>4111</v>
      </c>
      <c r="AN762" t="str">
        <f t="shared" si="600"/>
        <v/>
      </c>
      <c r="AO762" t="str">
        <f t="shared" si="601"/>
        <v/>
      </c>
      <c r="AP762" t="str">
        <f t="shared" si="602"/>
        <v/>
      </c>
      <c r="AQ762" t="str">
        <f t="shared" si="603"/>
        <v/>
      </c>
      <c r="AR762" t="str">
        <f t="shared" si="604"/>
        <v/>
      </c>
      <c r="AS762" t="str">
        <f t="shared" si="605"/>
        <v/>
      </c>
      <c r="AT762" t="str">
        <f t="shared" si="606"/>
        <v/>
      </c>
      <c r="AU762" t="str">
        <f t="shared" si="607"/>
        <v/>
      </c>
      <c r="AV762" t="str">
        <f t="shared" si="608"/>
        <v/>
      </c>
      <c r="AW762" t="str">
        <f t="shared" si="609"/>
        <v/>
      </c>
      <c r="AX762" t="str">
        <f t="shared" si="610"/>
        <v>KKV-k üzleti tervezése (214, Bp.-ről web)</v>
      </c>
      <c r="AY762" s="2">
        <v>411</v>
      </c>
      <c r="AZ762" s="2">
        <v>1</v>
      </c>
      <c r="BA762" s="18">
        <f>VLOOKUP(AY762,segéd!$F$9:$G$38,2,FALSE)</f>
        <v>46123</v>
      </c>
      <c r="BB762" s="2" t="str">
        <f>VLOOKUP(AZ762,segéd!$F$1:$G$7,2,FALSE)</f>
        <v>8.00-9.30</v>
      </c>
      <c r="BC762" t="s">
        <v>113</v>
      </c>
      <c r="BD762" t="s">
        <v>265</v>
      </c>
      <c r="BE762" t="s">
        <v>167</v>
      </c>
      <c r="BF762" s="19">
        <v>205</v>
      </c>
      <c r="BG762" s="2">
        <v>214</v>
      </c>
      <c r="BH762" s="19" t="s">
        <v>75</v>
      </c>
      <c r="BI762" s="30" t="s">
        <v>1961</v>
      </c>
      <c r="BJ762" s="2">
        <f t="shared" si="611"/>
        <v>35</v>
      </c>
      <c r="BK762" s="2">
        <f>IF(BF762="","",VLOOKUP(BC762,segéd!O:P,2,FALSE))</f>
        <v>13</v>
      </c>
      <c r="BL762" s="2">
        <f>IF(BG762="","",VLOOKUP(BC762,segéd!T:U,2,FALSE))</f>
        <v>22</v>
      </c>
      <c r="BP762" s="2"/>
      <c r="BQ762" s="2"/>
      <c r="BR762" s="2"/>
      <c r="BV762" s="2"/>
      <c r="BW762" s="2"/>
      <c r="BX762" s="2"/>
      <c r="BY762" s="2"/>
      <c r="BZ762" s="2">
        <v>12</v>
      </c>
      <c r="CB762" s="2"/>
      <c r="CC762" s="2"/>
      <c r="CH762" s="2"/>
      <c r="CI762" s="2"/>
      <c r="CM762" s="2"/>
      <c r="CN762" s="2"/>
      <c r="CO762" s="2"/>
      <c r="CP762" s="2"/>
      <c r="CR762" s="2">
        <v>21</v>
      </c>
      <c r="CT762" s="2"/>
      <c r="CU762" s="2"/>
      <c r="CY762" s="2"/>
    </row>
    <row r="763" spans="1:106" x14ac:dyDescent="0.3">
      <c r="A763" t="str">
        <f t="shared" si="612"/>
        <v>2024111</v>
      </c>
      <c r="B763" t="str">
        <f t="shared" si="613"/>
        <v>Kontrolling (Bp.-ről web) 24</v>
      </c>
      <c r="C763" t="str">
        <f t="shared" si="563"/>
        <v>2124111</v>
      </c>
      <c r="D763" t="str">
        <f t="shared" si="564"/>
        <v>Kontrolling (Bp.-ről web) 24</v>
      </c>
      <c r="E763" t="str">
        <f t="shared" si="565"/>
        <v>Barna Zsolt4111</v>
      </c>
      <c r="F763" s="24" t="str">
        <f t="shared" si="566"/>
        <v>Kontrolling (Bp. 202, Bp.-ről web)</v>
      </c>
      <c r="G763" t="str">
        <f t="shared" si="567"/>
        <v/>
      </c>
      <c r="H763" t="str">
        <f t="shared" si="568"/>
        <v/>
      </c>
      <c r="I763" t="str">
        <f t="shared" si="569"/>
        <v/>
      </c>
      <c r="J763" t="str">
        <f t="shared" si="570"/>
        <v/>
      </c>
      <c r="K763" t="str">
        <f t="shared" si="571"/>
        <v/>
      </c>
      <c r="L763" t="str">
        <f t="shared" si="572"/>
        <v/>
      </c>
      <c r="M763" t="str">
        <f t="shared" si="573"/>
        <v>4111</v>
      </c>
      <c r="N763" t="str">
        <f t="shared" si="574"/>
        <v>4111</v>
      </c>
      <c r="O763" t="str">
        <f t="shared" si="575"/>
        <v>4111</v>
      </c>
      <c r="P763" t="str">
        <f t="shared" si="576"/>
        <v/>
      </c>
      <c r="Q763" t="str">
        <f t="shared" si="577"/>
        <v/>
      </c>
      <c r="R763" t="str">
        <f t="shared" si="578"/>
        <v/>
      </c>
      <c r="S763" t="str">
        <f t="shared" si="579"/>
        <v/>
      </c>
      <c r="T763" t="str">
        <f t="shared" si="580"/>
        <v/>
      </c>
      <c r="U763" t="str">
        <f t="shared" si="581"/>
        <v/>
      </c>
      <c r="V763" t="str">
        <f t="shared" si="582"/>
        <v/>
      </c>
      <c r="W763" t="str">
        <f t="shared" si="583"/>
        <v/>
      </c>
      <c r="X763" t="str">
        <f t="shared" si="584"/>
        <v/>
      </c>
      <c r="Y763" t="str">
        <f t="shared" si="585"/>
        <v>Kontrolling (202, Bp.-ről web)</v>
      </c>
      <c r="Z763" t="str">
        <f t="shared" si="586"/>
        <v/>
      </c>
      <c r="AA763" t="str">
        <f t="shared" si="587"/>
        <v/>
      </c>
      <c r="AB763" t="str">
        <f t="shared" si="588"/>
        <v/>
      </c>
      <c r="AC763" t="str">
        <f t="shared" si="589"/>
        <v/>
      </c>
      <c r="AD763" t="str">
        <f t="shared" si="590"/>
        <v/>
      </c>
      <c r="AE763" t="str">
        <f t="shared" si="591"/>
        <v>4111</v>
      </c>
      <c r="AF763" t="str">
        <f t="shared" si="592"/>
        <v>4111</v>
      </c>
      <c r="AG763" t="str">
        <f t="shared" si="593"/>
        <v>4111</v>
      </c>
      <c r="AH763" t="str">
        <f t="shared" si="594"/>
        <v/>
      </c>
      <c r="AI763" t="str">
        <f t="shared" si="595"/>
        <v/>
      </c>
      <c r="AJ763" t="str">
        <f t="shared" si="596"/>
        <v/>
      </c>
      <c r="AK763" t="str">
        <f t="shared" si="597"/>
        <v/>
      </c>
      <c r="AL763" t="str">
        <f t="shared" si="598"/>
        <v/>
      </c>
      <c r="AM763" t="str">
        <f t="shared" si="599"/>
        <v/>
      </c>
      <c r="AN763" t="str">
        <f t="shared" si="600"/>
        <v/>
      </c>
      <c r="AO763" t="str">
        <f t="shared" si="601"/>
        <v/>
      </c>
      <c r="AP763" t="str">
        <f t="shared" si="602"/>
        <v/>
      </c>
      <c r="AQ763" t="str">
        <f t="shared" si="603"/>
        <v/>
      </c>
      <c r="AR763" t="str">
        <f t="shared" si="604"/>
        <v/>
      </c>
      <c r="AS763" t="str">
        <f t="shared" si="605"/>
        <v/>
      </c>
      <c r="AT763" t="str">
        <f t="shared" si="606"/>
        <v/>
      </c>
      <c r="AU763" t="str">
        <f t="shared" si="607"/>
        <v/>
      </c>
      <c r="AV763" t="str">
        <f t="shared" si="608"/>
        <v/>
      </c>
      <c r="AW763" t="str">
        <f t="shared" si="609"/>
        <v/>
      </c>
      <c r="AX763" t="str">
        <f t="shared" si="610"/>
        <v>Kontrolling (212, Bp.-ről web)</v>
      </c>
      <c r="AY763" s="2">
        <v>411</v>
      </c>
      <c r="AZ763" s="2">
        <v>1</v>
      </c>
      <c r="BA763" s="18">
        <f>VLOOKUP(AY763,segéd!$F$9:$G$38,2,FALSE)</f>
        <v>46123</v>
      </c>
      <c r="BB763" s="2" t="str">
        <f>VLOOKUP(AZ763,segéd!$F$1:$G$7,2,FALSE)</f>
        <v>8.00-9.30</v>
      </c>
      <c r="BC763" t="s">
        <v>68</v>
      </c>
      <c r="BD763" t="s">
        <v>311</v>
      </c>
      <c r="BE763" t="s">
        <v>167</v>
      </c>
      <c r="BF763" s="19">
        <v>202</v>
      </c>
      <c r="BG763" s="2">
        <v>212</v>
      </c>
      <c r="BH763" s="19" t="s">
        <v>75</v>
      </c>
      <c r="BI763" s="30" t="s">
        <v>1962</v>
      </c>
      <c r="BJ763" s="2">
        <f t="shared" si="611"/>
        <v>48</v>
      </c>
      <c r="BK763" s="2">
        <f>IF(BF763="","",VLOOKUP(BC763,segéd!O:P,2,FALSE))</f>
        <v>24</v>
      </c>
      <c r="BL763" s="2">
        <f>IF(BG763="","",VLOOKUP(BC763,segéd!T:U,2,FALSE))</f>
        <v>24</v>
      </c>
      <c r="BM763" s="2"/>
      <c r="BN763" s="2"/>
      <c r="BO763" s="2"/>
      <c r="BP763" s="2"/>
      <c r="BQ763" s="2"/>
      <c r="BR763" s="2"/>
      <c r="BS763" s="2">
        <v>6</v>
      </c>
      <c r="BT763" s="2">
        <v>6</v>
      </c>
      <c r="BU763" s="2">
        <v>9</v>
      </c>
      <c r="BV763" s="2"/>
      <c r="BW763" s="2"/>
      <c r="BX763" s="2"/>
      <c r="BY763" s="2"/>
      <c r="BZ763" s="2"/>
      <c r="CA763" s="2"/>
      <c r="CB763" s="2"/>
      <c r="CC763" s="2"/>
      <c r="CD763" s="2"/>
      <c r="CH763" s="2"/>
      <c r="CI763" s="2"/>
      <c r="CJ763" s="2">
        <v>3</v>
      </c>
      <c r="CK763" s="2">
        <v>7</v>
      </c>
      <c r="CL763" s="2">
        <v>10</v>
      </c>
      <c r="CM763" s="2"/>
      <c r="CN763" s="2"/>
      <c r="CO763" s="2"/>
      <c r="CP763" s="2"/>
      <c r="CR763" s="2"/>
      <c r="CS763" s="2"/>
      <c r="CT763" s="2"/>
      <c r="CU763" s="2"/>
      <c r="CV763" s="2"/>
      <c r="CY763" s="2"/>
    </row>
    <row r="764" spans="1:106" x14ac:dyDescent="0.3">
      <c r="A764" t="str">
        <f t="shared" si="612"/>
        <v>2064111</v>
      </c>
      <c r="B764" t="str">
        <f t="shared" si="613"/>
        <v>Logisztikai esettanulmányok (Bp.-ről web) 6</v>
      </c>
      <c r="C764" t="str">
        <f t="shared" si="563"/>
        <v>4024111</v>
      </c>
      <c r="D764" t="str">
        <f t="shared" si="564"/>
        <v>Logisztikai esettanulmányok (Bp.-ről web) 6</v>
      </c>
      <c r="E764" t="str">
        <f t="shared" si="565"/>
        <v>Havasi Zoltán4111</v>
      </c>
      <c r="F764" s="24" t="str">
        <f t="shared" si="566"/>
        <v>Logisztikai esettanulmányok (Bp. 206, Bp.-ről web)</v>
      </c>
      <c r="G764" t="str">
        <f t="shared" si="567"/>
        <v/>
      </c>
      <c r="H764" t="str">
        <f t="shared" si="568"/>
        <v/>
      </c>
      <c r="I764" t="str">
        <f t="shared" si="569"/>
        <v/>
      </c>
      <c r="J764" t="str">
        <f t="shared" si="570"/>
        <v/>
      </c>
      <c r="K764" t="str">
        <f t="shared" si="571"/>
        <v/>
      </c>
      <c r="L764" t="str">
        <f t="shared" si="572"/>
        <v/>
      </c>
      <c r="M764" t="str">
        <f t="shared" si="573"/>
        <v/>
      </c>
      <c r="N764" t="str">
        <f t="shared" si="574"/>
        <v/>
      </c>
      <c r="O764" t="str">
        <f t="shared" si="575"/>
        <v/>
      </c>
      <c r="P764" t="str">
        <f t="shared" si="576"/>
        <v/>
      </c>
      <c r="Q764" t="str">
        <f t="shared" si="577"/>
        <v/>
      </c>
      <c r="R764" t="str">
        <f t="shared" si="578"/>
        <v/>
      </c>
      <c r="S764" t="str">
        <f t="shared" si="579"/>
        <v/>
      </c>
      <c r="T764" t="str">
        <f t="shared" si="580"/>
        <v/>
      </c>
      <c r="U764" t="str">
        <f t="shared" si="581"/>
        <v/>
      </c>
      <c r="V764" t="str">
        <f t="shared" si="582"/>
        <v>4111</v>
      </c>
      <c r="W764" t="str">
        <f t="shared" si="583"/>
        <v/>
      </c>
      <c r="X764" t="str">
        <f t="shared" si="584"/>
        <v/>
      </c>
      <c r="Y764" t="str">
        <f t="shared" si="585"/>
        <v>Logisztikai esettanulmányok (206, Bp.-ről web)</v>
      </c>
      <c r="Z764" t="str">
        <f t="shared" si="586"/>
        <v/>
      </c>
      <c r="AA764" t="str">
        <f t="shared" si="587"/>
        <v/>
      </c>
      <c r="AB764" t="str">
        <f t="shared" si="588"/>
        <v/>
      </c>
      <c r="AC764" t="str">
        <f t="shared" si="589"/>
        <v/>
      </c>
      <c r="AD764" t="str">
        <f t="shared" si="590"/>
        <v/>
      </c>
      <c r="AE764" t="str">
        <f t="shared" si="591"/>
        <v/>
      </c>
      <c r="AF764" t="str">
        <f t="shared" si="592"/>
        <v/>
      </c>
      <c r="AG764" t="str">
        <f t="shared" si="593"/>
        <v/>
      </c>
      <c r="AH764" t="str">
        <f t="shared" si="594"/>
        <v/>
      </c>
      <c r="AI764" t="str">
        <f t="shared" si="595"/>
        <v/>
      </c>
      <c r="AJ764" t="str">
        <f t="shared" si="596"/>
        <v/>
      </c>
      <c r="AK764" t="str">
        <f t="shared" si="597"/>
        <v/>
      </c>
      <c r="AL764" t="str">
        <f t="shared" si="598"/>
        <v/>
      </c>
      <c r="AM764" t="str">
        <f t="shared" si="599"/>
        <v/>
      </c>
      <c r="AN764" t="str">
        <f t="shared" si="600"/>
        <v/>
      </c>
      <c r="AO764" t="str">
        <f t="shared" si="601"/>
        <v>4111</v>
      </c>
      <c r="AP764" t="str">
        <f t="shared" si="602"/>
        <v/>
      </c>
      <c r="AQ764" t="str">
        <f t="shared" si="603"/>
        <v/>
      </c>
      <c r="AR764" t="str">
        <f t="shared" si="604"/>
        <v/>
      </c>
      <c r="AS764" t="str">
        <f t="shared" si="605"/>
        <v/>
      </c>
      <c r="AT764" t="str">
        <f t="shared" si="606"/>
        <v/>
      </c>
      <c r="AU764" t="str">
        <f t="shared" si="607"/>
        <v/>
      </c>
      <c r="AV764" t="str">
        <f t="shared" si="608"/>
        <v/>
      </c>
      <c r="AW764" t="str">
        <f t="shared" si="609"/>
        <v/>
      </c>
      <c r="AX764" t="str">
        <f t="shared" si="610"/>
        <v>Logisztikai esettanulmányok (402, Bp.-ről web)</v>
      </c>
      <c r="AY764" s="2">
        <v>411</v>
      </c>
      <c r="AZ764" s="2">
        <v>1</v>
      </c>
      <c r="BA764" s="18">
        <f>VLOOKUP(AY764,segéd!$F$9:$G$38,2,FALSE)</f>
        <v>46123</v>
      </c>
      <c r="BB764" s="2" t="str">
        <f>VLOOKUP(AZ764,segéd!$F$1:$G$7,2,FALSE)</f>
        <v>8.00-9.30</v>
      </c>
      <c r="BC764" t="s">
        <v>255</v>
      </c>
      <c r="BD764" t="s">
        <v>312</v>
      </c>
      <c r="BE764" t="s">
        <v>167</v>
      </c>
      <c r="BF764" s="19">
        <v>206</v>
      </c>
      <c r="BG764" s="2">
        <v>402</v>
      </c>
      <c r="BH764" s="19" t="s">
        <v>75</v>
      </c>
      <c r="BI764" s="30" t="s">
        <v>1995</v>
      </c>
      <c r="BJ764" s="2">
        <f t="shared" si="611"/>
        <v>12</v>
      </c>
      <c r="BK764" s="2">
        <f>IF(BF764="","",VLOOKUP(BC764,segéd!O:P,2,FALSE))</f>
        <v>6</v>
      </c>
      <c r="BL764" s="2">
        <f>IF(BG764="","",VLOOKUP(BC764,segéd!T:U,2,FALSE))</f>
        <v>6</v>
      </c>
      <c r="BP764" s="2"/>
      <c r="BQ764" s="2"/>
      <c r="BR764" s="2"/>
      <c r="BY764" s="2"/>
      <c r="CB764" s="2">
        <v>5</v>
      </c>
      <c r="CH764" s="2"/>
      <c r="CP764" s="2"/>
      <c r="CT764" s="2">
        <v>6</v>
      </c>
      <c r="CX764" s="19"/>
      <c r="CY764" s="2"/>
      <c r="CZ764" s="19"/>
    </row>
    <row r="765" spans="1:106" x14ac:dyDescent="0.3">
      <c r="A765" t="str">
        <f t="shared" si="612"/>
        <v>4111</v>
      </c>
      <c r="B765" t="str">
        <f t="shared" si="613"/>
        <v xml:space="preserve">Mechatronika alapjai (gépterem, web) </v>
      </c>
      <c r="C765" t="str">
        <f t="shared" si="563"/>
        <v>6044111</v>
      </c>
      <c r="D765" t="str">
        <f t="shared" si="564"/>
        <v>Mechatronika alapjai (gépterem, web) 46</v>
      </c>
      <c r="E765" t="str">
        <f t="shared" si="565"/>
        <v>Molnár László4111</v>
      </c>
      <c r="F765" s="24" t="str">
        <f t="shared" si="566"/>
        <v>Mechatronika alapjai (Tb. 604, gépterem, web)</v>
      </c>
      <c r="G765" t="str">
        <f t="shared" si="567"/>
        <v/>
      </c>
      <c r="H765" t="str">
        <f t="shared" si="568"/>
        <v/>
      </c>
      <c r="I765" t="str">
        <f t="shared" si="569"/>
        <v/>
      </c>
      <c r="J765" t="str">
        <f t="shared" si="570"/>
        <v/>
      </c>
      <c r="K765" t="str">
        <f t="shared" si="571"/>
        <v/>
      </c>
      <c r="L765" t="str">
        <f t="shared" si="572"/>
        <v/>
      </c>
      <c r="M765" t="str">
        <f t="shared" si="573"/>
        <v/>
      </c>
      <c r="N765" t="str">
        <f t="shared" si="574"/>
        <v/>
      </c>
      <c r="O765" t="str">
        <f t="shared" si="575"/>
        <v/>
      </c>
      <c r="P765" t="str">
        <f t="shared" si="576"/>
        <v/>
      </c>
      <c r="Q765" t="str">
        <f t="shared" si="577"/>
        <v/>
      </c>
      <c r="R765" t="str">
        <f t="shared" si="578"/>
        <v/>
      </c>
      <c r="S765" t="str">
        <f t="shared" si="579"/>
        <v/>
      </c>
      <c r="T765" t="str">
        <f t="shared" si="580"/>
        <v/>
      </c>
      <c r="U765" t="str">
        <f t="shared" si="581"/>
        <v/>
      </c>
      <c r="V765" t="str">
        <f t="shared" si="582"/>
        <v/>
      </c>
      <c r="W765" t="str">
        <f t="shared" si="583"/>
        <v/>
      </c>
      <c r="X765" t="str">
        <f t="shared" si="584"/>
        <v/>
      </c>
      <c r="Y765" t="str">
        <f t="shared" si="585"/>
        <v>Mechatronika alapjai (, gépterem, web)</v>
      </c>
      <c r="Z765" t="str">
        <f t="shared" si="586"/>
        <v/>
      </c>
      <c r="AA765" t="str">
        <f t="shared" si="587"/>
        <v/>
      </c>
      <c r="AB765" t="str">
        <f t="shared" si="588"/>
        <v/>
      </c>
      <c r="AC765" t="str">
        <f t="shared" si="589"/>
        <v>4111</v>
      </c>
      <c r="AD765" t="str">
        <f t="shared" si="590"/>
        <v/>
      </c>
      <c r="AE765" t="str">
        <f t="shared" si="591"/>
        <v/>
      </c>
      <c r="AF765" t="str">
        <f t="shared" si="592"/>
        <v/>
      </c>
      <c r="AG765" t="str">
        <f t="shared" si="593"/>
        <v/>
      </c>
      <c r="AH765" t="str">
        <f t="shared" si="594"/>
        <v/>
      </c>
      <c r="AI765" t="str">
        <f t="shared" si="595"/>
        <v/>
      </c>
      <c r="AJ765" t="str">
        <f t="shared" si="596"/>
        <v/>
      </c>
      <c r="AK765" t="str">
        <f t="shared" si="597"/>
        <v/>
      </c>
      <c r="AL765" t="str">
        <f t="shared" si="598"/>
        <v/>
      </c>
      <c r="AM765" t="str">
        <f t="shared" si="599"/>
        <v/>
      </c>
      <c r="AN765" t="str">
        <f t="shared" si="600"/>
        <v/>
      </c>
      <c r="AO765" t="str">
        <f t="shared" si="601"/>
        <v/>
      </c>
      <c r="AP765" t="str">
        <f t="shared" si="602"/>
        <v/>
      </c>
      <c r="AQ765" t="str">
        <f t="shared" si="603"/>
        <v/>
      </c>
      <c r="AR765" t="str">
        <f t="shared" si="604"/>
        <v/>
      </c>
      <c r="AS765" t="str">
        <f t="shared" si="605"/>
        <v/>
      </c>
      <c r="AT765" t="str">
        <f t="shared" si="606"/>
        <v/>
      </c>
      <c r="AU765" t="str">
        <f t="shared" si="607"/>
        <v/>
      </c>
      <c r="AV765" t="str">
        <f t="shared" si="608"/>
        <v/>
      </c>
      <c r="AW765" t="str">
        <f t="shared" si="609"/>
        <v/>
      </c>
      <c r="AX765" t="str">
        <f t="shared" si="610"/>
        <v>Mechatronika alapjai (604, gépterem, web)</v>
      </c>
      <c r="AY765" s="2">
        <v>411</v>
      </c>
      <c r="AZ765" s="2">
        <v>1</v>
      </c>
      <c r="BA765" s="18">
        <f>VLOOKUP(AY765,segéd!$F$9:$G$38,2,FALSE)</f>
        <v>46123</v>
      </c>
      <c r="BB765" s="2" t="str">
        <f>VLOOKUP(AZ765,segéd!$F$1:$G$7,2,FALSE)</f>
        <v>8.00-9.30</v>
      </c>
      <c r="BC765" t="s">
        <v>79</v>
      </c>
      <c r="BD765" t="s">
        <v>42</v>
      </c>
      <c r="BE765" t="s">
        <v>164</v>
      </c>
      <c r="BG765" s="2">
        <v>604</v>
      </c>
      <c r="BH765" s="2" t="s">
        <v>220</v>
      </c>
      <c r="BI765" s="30" t="s">
        <v>1921</v>
      </c>
      <c r="BJ765" s="2">
        <f t="shared" si="611"/>
        <v>46</v>
      </c>
      <c r="BK765" s="2" t="str">
        <f>IF(BF765="","",VLOOKUP(BC765,segéd!O:P,2,FALSE))</f>
        <v/>
      </c>
      <c r="BL765" s="2">
        <f>IF(BG765="","",VLOOKUP(BC765,segéd!T:U,2,FALSE))</f>
        <v>46</v>
      </c>
      <c r="BM765" s="2"/>
      <c r="BN765" s="2"/>
      <c r="BO765" s="2"/>
      <c r="BP765" s="2"/>
      <c r="BQ765" s="2"/>
      <c r="BR765" s="2"/>
      <c r="BS765" s="2"/>
      <c r="BT765" s="2"/>
      <c r="BU765" s="2"/>
      <c r="BZ765" s="2"/>
      <c r="CA765" s="2"/>
      <c r="CD765" s="2"/>
      <c r="CE765" s="2"/>
      <c r="CF765" s="19"/>
      <c r="CG765" s="2"/>
      <c r="CH765" s="2">
        <v>57</v>
      </c>
      <c r="CI765" s="2"/>
      <c r="CJ765" s="2"/>
      <c r="CP765" s="2"/>
      <c r="CQ765" s="2"/>
      <c r="CR765" s="2"/>
      <c r="CS765" s="2"/>
      <c r="CU765" s="2"/>
      <c r="CV765" s="2"/>
      <c r="DA765" s="19"/>
    </row>
    <row r="766" spans="1:106" x14ac:dyDescent="0.3">
      <c r="A766" t="str">
        <f t="shared" si="612"/>
        <v>2014111</v>
      </c>
      <c r="B766" t="str">
        <f t="shared" si="613"/>
        <v>Pénzügy (web) 45</v>
      </c>
      <c r="C766" t="str">
        <f t="shared" si="563"/>
        <v>4111</v>
      </c>
      <c r="D766" t="str">
        <f t="shared" si="564"/>
        <v xml:space="preserve">Pénzügy (web) </v>
      </c>
      <c r="E766" t="str">
        <f t="shared" si="565"/>
        <v>Belyó Pál4111</v>
      </c>
      <c r="F766" s="24" t="str">
        <f t="shared" si="566"/>
        <v>Pénzügy (Bp. 201, web)</v>
      </c>
      <c r="G766" t="str">
        <f t="shared" si="567"/>
        <v>4111</v>
      </c>
      <c r="H766" t="str">
        <f t="shared" si="568"/>
        <v>4111</v>
      </c>
      <c r="I766" t="str">
        <f t="shared" si="569"/>
        <v/>
      </c>
      <c r="J766" t="str">
        <f t="shared" si="570"/>
        <v/>
      </c>
      <c r="K766" t="str">
        <f t="shared" si="571"/>
        <v/>
      </c>
      <c r="L766" t="str">
        <f t="shared" si="572"/>
        <v/>
      </c>
      <c r="M766" t="str">
        <f t="shared" si="573"/>
        <v/>
      </c>
      <c r="N766" t="str">
        <f t="shared" si="574"/>
        <v/>
      </c>
      <c r="O766" t="str">
        <f t="shared" si="575"/>
        <v/>
      </c>
      <c r="P766" t="str">
        <f t="shared" si="576"/>
        <v/>
      </c>
      <c r="Q766" t="str">
        <f t="shared" si="577"/>
        <v/>
      </c>
      <c r="R766" t="str">
        <f t="shared" si="578"/>
        <v/>
      </c>
      <c r="S766" t="str">
        <f t="shared" si="579"/>
        <v/>
      </c>
      <c r="T766" t="str">
        <f t="shared" si="580"/>
        <v/>
      </c>
      <c r="U766" t="str">
        <f t="shared" si="581"/>
        <v/>
      </c>
      <c r="V766" t="str">
        <f t="shared" si="582"/>
        <v/>
      </c>
      <c r="W766" t="str">
        <f t="shared" si="583"/>
        <v/>
      </c>
      <c r="X766" t="str">
        <f t="shared" si="584"/>
        <v/>
      </c>
      <c r="Y766" t="str">
        <f t="shared" si="585"/>
        <v>Pénzügy (201, web)</v>
      </c>
      <c r="Z766" t="str">
        <f t="shared" si="586"/>
        <v/>
      </c>
      <c r="AA766" t="str">
        <f t="shared" si="587"/>
        <v/>
      </c>
      <c r="AB766" t="str">
        <f t="shared" si="588"/>
        <v/>
      </c>
      <c r="AC766" t="str">
        <f t="shared" si="589"/>
        <v/>
      </c>
      <c r="AD766" t="str">
        <f t="shared" si="590"/>
        <v/>
      </c>
      <c r="AE766" t="str">
        <f t="shared" si="591"/>
        <v/>
      </c>
      <c r="AF766" t="str">
        <f t="shared" si="592"/>
        <v/>
      </c>
      <c r="AG766" t="str">
        <f t="shared" si="593"/>
        <v/>
      </c>
      <c r="AH766" t="str">
        <f t="shared" si="594"/>
        <v/>
      </c>
      <c r="AI766" t="str">
        <f t="shared" si="595"/>
        <v/>
      </c>
      <c r="AJ766" t="str">
        <f t="shared" si="596"/>
        <v/>
      </c>
      <c r="AK766" t="str">
        <f t="shared" si="597"/>
        <v/>
      </c>
      <c r="AL766" t="str">
        <f t="shared" si="598"/>
        <v/>
      </c>
      <c r="AM766" t="str">
        <f t="shared" si="599"/>
        <v/>
      </c>
      <c r="AN766" t="str">
        <f t="shared" si="600"/>
        <v/>
      </c>
      <c r="AO766" t="str">
        <f t="shared" si="601"/>
        <v/>
      </c>
      <c r="AP766" t="str">
        <f t="shared" si="602"/>
        <v/>
      </c>
      <c r="AQ766" t="str">
        <f t="shared" si="603"/>
        <v/>
      </c>
      <c r="AR766" t="str">
        <f t="shared" si="604"/>
        <v/>
      </c>
      <c r="AS766" t="str">
        <f t="shared" si="605"/>
        <v/>
      </c>
      <c r="AT766" t="str">
        <f t="shared" si="606"/>
        <v/>
      </c>
      <c r="AU766" t="str">
        <f t="shared" si="607"/>
        <v/>
      </c>
      <c r="AV766" t="str">
        <f t="shared" si="608"/>
        <v/>
      </c>
      <c r="AW766" t="str">
        <f t="shared" si="609"/>
        <v/>
      </c>
      <c r="AX766" t="str">
        <f t="shared" si="610"/>
        <v>Pénzügy (, web)</v>
      </c>
      <c r="AY766" s="2">
        <v>411</v>
      </c>
      <c r="AZ766" s="2">
        <v>1</v>
      </c>
      <c r="BA766" s="18">
        <f>VLOOKUP(AY766,segéd!$F$9:$G$38,2,FALSE)</f>
        <v>46123</v>
      </c>
      <c r="BB766" s="2" t="str">
        <f>VLOOKUP(AZ766,segéd!$F$1:$G$7,2,FALSE)</f>
        <v>8.00-9.30</v>
      </c>
      <c r="BC766" t="s">
        <v>64</v>
      </c>
      <c r="BD766" t="s">
        <v>36</v>
      </c>
      <c r="BE766" t="s">
        <v>165</v>
      </c>
      <c r="BF766" s="19">
        <v>201</v>
      </c>
      <c r="BH766" s="2" t="s">
        <v>66</v>
      </c>
      <c r="BI766" s="30" t="s">
        <v>1967</v>
      </c>
      <c r="BJ766" s="2">
        <f t="shared" si="611"/>
        <v>45</v>
      </c>
      <c r="BK766" s="2">
        <f>IF(BF766="","",VLOOKUP(BC766,segéd!O:P,2,FALSE))</f>
        <v>45</v>
      </c>
      <c r="BL766" s="2" t="str">
        <f>IF(BG766="","",VLOOKUP(BC766,segéd!T:U,2,FALSE))</f>
        <v/>
      </c>
      <c r="BM766" s="2">
        <v>62</v>
      </c>
      <c r="BN766" s="2">
        <v>14</v>
      </c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H766" s="2"/>
      <c r="CI766" s="2"/>
      <c r="CJ766" s="2"/>
      <c r="CK766" s="2"/>
      <c r="CL766" s="2"/>
      <c r="CM766" s="2"/>
      <c r="CN766" s="2"/>
      <c r="CO766" s="2"/>
      <c r="CP766" s="2"/>
      <c r="CR766" s="2"/>
      <c r="CS766" s="2"/>
      <c r="CT766" s="2"/>
      <c r="CU766" s="2"/>
      <c r="CV766" s="2"/>
      <c r="CY766" s="2"/>
    </row>
    <row r="767" spans="1:106" x14ac:dyDescent="0.3">
      <c r="A767" t="str">
        <f t="shared" si="612"/>
        <v>4111</v>
      </c>
      <c r="B767" t="str">
        <f t="shared" si="613"/>
        <v xml:space="preserve">Projekt feladat (web) </v>
      </c>
      <c r="C767" t="str">
        <f t="shared" si="563"/>
        <v>6014111</v>
      </c>
      <c r="D767" t="str">
        <f t="shared" si="564"/>
        <v>Projekt feladat (web) 87</v>
      </c>
      <c r="E767" t="str">
        <f t="shared" si="565"/>
        <v>Varga István4111</v>
      </c>
      <c r="F767" s="24" t="str">
        <f t="shared" si="566"/>
        <v>Projekt feladat (Tb. 601, web)</v>
      </c>
      <c r="G767" t="str">
        <f t="shared" si="567"/>
        <v/>
      </c>
      <c r="H767" t="str">
        <f t="shared" si="568"/>
        <v/>
      </c>
      <c r="I767" t="str">
        <f t="shared" si="569"/>
        <v/>
      </c>
      <c r="J767" t="str">
        <f t="shared" si="570"/>
        <v/>
      </c>
      <c r="K767" t="str">
        <f t="shared" si="571"/>
        <v/>
      </c>
      <c r="L767" t="str">
        <f t="shared" si="572"/>
        <v/>
      </c>
      <c r="M767" t="str">
        <f t="shared" si="573"/>
        <v/>
      </c>
      <c r="N767" t="str">
        <f t="shared" si="574"/>
        <v/>
      </c>
      <c r="O767" t="str">
        <f t="shared" si="575"/>
        <v/>
      </c>
      <c r="P767" t="str">
        <f t="shared" si="576"/>
        <v/>
      </c>
      <c r="Q767" t="str">
        <f t="shared" si="577"/>
        <v/>
      </c>
      <c r="R767" t="str">
        <f t="shared" si="578"/>
        <v/>
      </c>
      <c r="S767" t="str">
        <f t="shared" si="579"/>
        <v/>
      </c>
      <c r="T767" t="str">
        <f t="shared" si="580"/>
        <v/>
      </c>
      <c r="U767" t="str">
        <f t="shared" si="581"/>
        <v/>
      </c>
      <c r="V767" t="str">
        <f t="shared" si="582"/>
        <v/>
      </c>
      <c r="W767" t="str">
        <f t="shared" si="583"/>
        <v/>
      </c>
      <c r="X767" t="str">
        <f t="shared" si="584"/>
        <v/>
      </c>
      <c r="Y767" t="str">
        <f t="shared" si="585"/>
        <v>Projekt feladat (, web)</v>
      </c>
      <c r="Z767" t="str">
        <f t="shared" si="586"/>
        <v/>
      </c>
      <c r="AA767" t="str">
        <f t="shared" si="587"/>
        <v/>
      </c>
      <c r="AB767" t="str">
        <f t="shared" si="588"/>
        <v/>
      </c>
      <c r="AC767" t="str">
        <f t="shared" si="589"/>
        <v/>
      </c>
      <c r="AD767" t="str">
        <f t="shared" si="590"/>
        <v/>
      </c>
      <c r="AE767" t="str">
        <f t="shared" si="591"/>
        <v/>
      </c>
      <c r="AF767" t="str">
        <f t="shared" si="592"/>
        <v/>
      </c>
      <c r="AG767" t="str">
        <f t="shared" si="593"/>
        <v/>
      </c>
      <c r="AH767" t="str">
        <f t="shared" si="594"/>
        <v/>
      </c>
      <c r="AI767" t="str">
        <f t="shared" si="595"/>
        <v/>
      </c>
      <c r="AJ767" t="str">
        <f t="shared" si="596"/>
        <v/>
      </c>
      <c r="AK767" t="str">
        <f t="shared" si="597"/>
        <v/>
      </c>
      <c r="AL767" t="str">
        <f t="shared" si="598"/>
        <v/>
      </c>
      <c r="AM767" t="str">
        <f t="shared" si="599"/>
        <v/>
      </c>
      <c r="AN767" t="str">
        <f t="shared" si="600"/>
        <v/>
      </c>
      <c r="AO767" t="str">
        <f t="shared" si="601"/>
        <v/>
      </c>
      <c r="AP767" t="str">
        <f t="shared" si="602"/>
        <v/>
      </c>
      <c r="AQ767" t="str">
        <f t="shared" si="603"/>
        <v/>
      </c>
      <c r="AR767" t="str">
        <f t="shared" si="604"/>
        <v>4111</v>
      </c>
      <c r="AS767" t="str">
        <f t="shared" si="605"/>
        <v>4111</v>
      </c>
      <c r="AT767" t="str">
        <f t="shared" si="606"/>
        <v>4111</v>
      </c>
      <c r="AU767" t="str">
        <f t="shared" si="607"/>
        <v>4111</v>
      </c>
      <c r="AV767" t="str">
        <f t="shared" si="608"/>
        <v>4111</v>
      </c>
      <c r="AW767" t="str">
        <f t="shared" si="609"/>
        <v>4111</v>
      </c>
      <c r="AX767" t="str">
        <f t="shared" si="610"/>
        <v>Projekt feladat (601, web)</v>
      </c>
      <c r="AY767" s="2">
        <v>411</v>
      </c>
      <c r="AZ767" s="2">
        <v>1</v>
      </c>
      <c r="BA767" s="18">
        <f>VLOOKUP(AY767,segéd!$F$9:$G$38,2,FALSE)</f>
        <v>46123</v>
      </c>
      <c r="BB767" s="2" t="str">
        <f>VLOOKUP(AZ767,segéd!$F$1:$G$7,2,FALSE)</f>
        <v>8.00-9.30</v>
      </c>
      <c r="BC767" t="s">
        <v>82</v>
      </c>
      <c r="BD767" s="20" t="s">
        <v>219</v>
      </c>
      <c r="BE767" t="s">
        <v>164</v>
      </c>
      <c r="BG767" s="2">
        <v>601</v>
      </c>
      <c r="BH767" s="19" t="s">
        <v>66</v>
      </c>
      <c r="BI767" s="30" t="s">
        <v>1968</v>
      </c>
      <c r="BJ767" s="2">
        <f t="shared" si="611"/>
        <v>87</v>
      </c>
      <c r="BK767" s="2" t="str">
        <f>IF(BF767="","",VLOOKUP(BC767,segéd!O:P,2,FALSE))</f>
        <v/>
      </c>
      <c r="BL767" s="2">
        <f>IF(BG767="","",VLOOKUP(BC767,segéd!T:U,2,FALSE))</f>
        <v>87</v>
      </c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>
        <v>16</v>
      </c>
      <c r="CX767" s="2">
        <v>8</v>
      </c>
      <c r="CY767" s="2">
        <v>13</v>
      </c>
      <c r="CZ767" s="2">
        <v>9</v>
      </c>
      <c r="DA767" s="2">
        <v>13</v>
      </c>
      <c r="DB767" s="2">
        <v>34</v>
      </c>
    </row>
    <row r="768" spans="1:106" x14ac:dyDescent="0.3">
      <c r="A768" t="str">
        <f t="shared" si="612"/>
        <v>otthon4111</v>
      </c>
      <c r="B768" t="str">
        <f t="shared" si="613"/>
        <v>SMART marketingkoncepció (otthonról web) 8</v>
      </c>
      <c r="C768" t="str">
        <f t="shared" si="563"/>
        <v>otthon4111</v>
      </c>
      <c r="D768" t="str">
        <f t="shared" si="564"/>
        <v>SMART marketingkoncepció (otthonról web) 5</v>
      </c>
      <c r="E768" t="str">
        <f t="shared" si="565"/>
        <v>Várnai Ibolya4111</v>
      </c>
      <c r="F768" s="24" t="str">
        <f t="shared" si="566"/>
        <v>SMART marketingkoncepció (Bp. otthonTb. otthon, otthonról web)</v>
      </c>
      <c r="G768" t="str">
        <f t="shared" si="567"/>
        <v/>
      </c>
      <c r="H768" t="str">
        <f t="shared" si="568"/>
        <v/>
      </c>
      <c r="I768" t="str">
        <f t="shared" si="569"/>
        <v/>
      </c>
      <c r="J768" t="str">
        <f t="shared" si="570"/>
        <v/>
      </c>
      <c r="K768" t="str">
        <f t="shared" si="571"/>
        <v/>
      </c>
      <c r="L768" t="str">
        <f t="shared" si="572"/>
        <v/>
      </c>
      <c r="M768" t="str">
        <f t="shared" si="573"/>
        <v/>
      </c>
      <c r="N768" t="str">
        <f t="shared" si="574"/>
        <v/>
      </c>
      <c r="O768" t="str">
        <f t="shared" si="575"/>
        <v/>
      </c>
      <c r="P768" t="str">
        <f t="shared" si="576"/>
        <v/>
      </c>
      <c r="Q768" t="str">
        <f t="shared" si="577"/>
        <v/>
      </c>
      <c r="R768" t="str">
        <f t="shared" si="578"/>
        <v/>
      </c>
      <c r="S768" t="str">
        <f t="shared" si="579"/>
        <v/>
      </c>
      <c r="T768" t="str">
        <f t="shared" si="580"/>
        <v/>
      </c>
      <c r="U768" t="str">
        <f t="shared" si="581"/>
        <v/>
      </c>
      <c r="V768" t="str">
        <f t="shared" si="582"/>
        <v/>
      </c>
      <c r="W768" t="str">
        <f t="shared" si="583"/>
        <v>4111</v>
      </c>
      <c r="X768" t="str">
        <f t="shared" si="584"/>
        <v/>
      </c>
      <c r="Y768" t="str">
        <f t="shared" si="585"/>
        <v>SMART marketingkoncepció (otthon, otthonról web)</v>
      </c>
      <c r="Z768" t="str">
        <f t="shared" si="586"/>
        <v/>
      </c>
      <c r="AA768" t="str">
        <f t="shared" si="587"/>
        <v/>
      </c>
      <c r="AB768" t="str">
        <f t="shared" si="588"/>
        <v/>
      </c>
      <c r="AC768" t="str">
        <f t="shared" si="589"/>
        <v/>
      </c>
      <c r="AD768" t="str">
        <f t="shared" si="590"/>
        <v/>
      </c>
      <c r="AE768" t="str">
        <f t="shared" si="591"/>
        <v/>
      </c>
      <c r="AF768" t="str">
        <f t="shared" si="592"/>
        <v/>
      </c>
      <c r="AG768" t="str">
        <f t="shared" si="593"/>
        <v/>
      </c>
      <c r="AH768" t="str">
        <f t="shared" si="594"/>
        <v/>
      </c>
      <c r="AI768" t="str">
        <f t="shared" si="595"/>
        <v/>
      </c>
      <c r="AJ768" t="str">
        <f t="shared" si="596"/>
        <v/>
      </c>
      <c r="AK768" t="str">
        <f t="shared" si="597"/>
        <v/>
      </c>
      <c r="AL768" t="str">
        <f t="shared" si="598"/>
        <v/>
      </c>
      <c r="AM768" t="str">
        <f t="shared" si="599"/>
        <v/>
      </c>
      <c r="AN768" t="str">
        <f t="shared" si="600"/>
        <v/>
      </c>
      <c r="AO768" t="str">
        <f t="shared" si="601"/>
        <v/>
      </c>
      <c r="AP768" t="str">
        <f t="shared" si="602"/>
        <v>4111</v>
      </c>
      <c r="AQ768" t="str">
        <f t="shared" si="603"/>
        <v/>
      </c>
      <c r="AR768" t="str">
        <f t="shared" si="604"/>
        <v/>
      </c>
      <c r="AS768" t="str">
        <f t="shared" si="605"/>
        <v/>
      </c>
      <c r="AT768" t="str">
        <f t="shared" si="606"/>
        <v/>
      </c>
      <c r="AU768" t="str">
        <f t="shared" si="607"/>
        <v/>
      </c>
      <c r="AV768" t="str">
        <f t="shared" si="608"/>
        <v/>
      </c>
      <c r="AW768" t="str">
        <f t="shared" si="609"/>
        <v/>
      </c>
      <c r="AX768" t="str">
        <f t="shared" si="610"/>
        <v>SMART marketingkoncepció (otthon, otthonról web)</v>
      </c>
      <c r="AY768" s="2">
        <v>411</v>
      </c>
      <c r="AZ768" s="2">
        <v>1</v>
      </c>
      <c r="BA768" s="18">
        <f>VLOOKUP(AY768,segéd!$F$9:$G$38,2,FALSE)</f>
        <v>46123</v>
      </c>
      <c r="BB768" s="2" t="str">
        <f>VLOOKUP(AZ768,segéd!$F$1:$G$7,2,FALSE)</f>
        <v>8.00-9.30</v>
      </c>
      <c r="BC768" t="s">
        <v>394</v>
      </c>
      <c r="BD768" t="s">
        <v>310</v>
      </c>
      <c r="BE768" t="s">
        <v>167</v>
      </c>
      <c r="BF768" s="19" t="s">
        <v>484</v>
      </c>
      <c r="BG768" s="2" t="s">
        <v>484</v>
      </c>
      <c r="BH768" s="2" t="s">
        <v>485</v>
      </c>
      <c r="BI768" s="30" t="s">
        <v>1973</v>
      </c>
      <c r="BJ768" s="2">
        <f t="shared" si="611"/>
        <v>13</v>
      </c>
      <c r="BK768" s="2">
        <f>IF(BF768="","",VLOOKUP(BC768,segéd!O:P,2,FALSE))</f>
        <v>8</v>
      </c>
      <c r="BL768" s="2">
        <f>IF(BG768="","",VLOOKUP(BC768,segéd!T:U,2,FALSE))</f>
        <v>5</v>
      </c>
      <c r="BP768" s="2"/>
      <c r="BQ768" s="2"/>
      <c r="BR768" s="2"/>
      <c r="BY768" s="2"/>
      <c r="CB768" s="2"/>
      <c r="CC768" s="2">
        <v>8</v>
      </c>
      <c r="CH768" s="2"/>
      <c r="CI768" s="2"/>
      <c r="CP768" s="2"/>
      <c r="CT768" s="2"/>
      <c r="CU768" s="2">
        <v>6</v>
      </c>
      <c r="CY768" s="2"/>
    </row>
    <row r="769" spans="1:106" x14ac:dyDescent="0.3">
      <c r="A769" t="str">
        <f t="shared" si="612"/>
        <v>4111</v>
      </c>
      <c r="B769" t="str">
        <f t="shared" si="613"/>
        <v xml:space="preserve">Statisztika I. (web) </v>
      </c>
      <c r="C769" t="str">
        <f t="shared" si="563"/>
        <v>5014111</v>
      </c>
      <c r="D769" t="str">
        <f t="shared" si="564"/>
        <v>Statisztika I. (web) 119</v>
      </c>
      <c r="E769" t="str">
        <f t="shared" si="565"/>
        <v>Brunner Zsuzsanna4111</v>
      </c>
      <c r="F769" s="24" t="str">
        <f t="shared" si="566"/>
        <v>Statisztika I. (Tb. 501, web)</v>
      </c>
      <c r="G769" t="str">
        <f t="shared" si="567"/>
        <v/>
      </c>
      <c r="H769" t="str">
        <f t="shared" si="568"/>
        <v/>
      </c>
      <c r="I769" t="str">
        <f t="shared" si="569"/>
        <v/>
      </c>
      <c r="J769" t="str">
        <f t="shared" si="570"/>
        <v/>
      </c>
      <c r="K769" t="str">
        <f t="shared" si="571"/>
        <v/>
      </c>
      <c r="L769" t="str">
        <f t="shared" si="572"/>
        <v/>
      </c>
      <c r="M769" t="str">
        <f t="shared" si="573"/>
        <v/>
      </c>
      <c r="N769" t="str">
        <f t="shared" si="574"/>
        <v/>
      </c>
      <c r="O769" t="str">
        <f t="shared" si="575"/>
        <v/>
      </c>
      <c r="P769" t="str">
        <f t="shared" si="576"/>
        <v/>
      </c>
      <c r="Q769" t="str">
        <f t="shared" si="577"/>
        <v/>
      </c>
      <c r="R769" t="str">
        <f t="shared" si="578"/>
        <v/>
      </c>
      <c r="S769" t="str">
        <f t="shared" si="579"/>
        <v/>
      </c>
      <c r="T769" t="str">
        <f t="shared" si="580"/>
        <v/>
      </c>
      <c r="U769" t="str">
        <f t="shared" si="581"/>
        <v/>
      </c>
      <c r="V769" t="str">
        <f t="shared" si="582"/>
        <v/>
      </c>
      <c r="W769" t="str">
        <f t="shared" si="583"/>
        <v/>
      </c>
      <c r="X769" t="str">
        <f t="shared" si="584"/>
        <v/>
      </c>
      <c r="Y769" t="str">
        <f t="shared" si="585"/>
        <v>Statisztika I. (, web)</v>
      </c>
      <c r="Z769" t="str">
        <f t="shared" si="586"/>
        <v>4111</v>
      </c>
      <c r="AA769" t="str">
        <f t="shared" si="587"/>
        <v/>
      </c>
      <c r="AB769" t="str">
        <f t="shared" si="588"/>
        <v>4111</v>
      </c>
      <c r="AC769" t="str">
        <f t="shared" si="589"/>
        <v/>
      </c>
      <c r="AD769" t="str">
        <f t="shared" si="590"/>
        <v/>
      </c>
      <c r="AE769" t="str">
        <f t="shared" si="591"/>
        <v/>
      </c>
      <c r="AF769" t="str">
        <f t="shared" si="592"/>
        <v/>
      </c>
      <c r="AG769" t="str">
        <f t="shared" si="593"/>
        <v/>
      </c>
      <c r="AH769" t="str">
        <f t="shared" si="594"/>
        <v/>
      </c>
      <c r="AI769" t="str">
        <f t="shared" si="595"/>
        <v/>
      </c>
      <c r="AJ769" t="str">
        <f t="shared" si="596"/>
        <v/>
      </c>
      <c r="AK769" t="str">
        <f t="shared" si="597"/>
        <v/>
      </c>
      <c r="AL769" t="str">
        <f t="shared" si="598"/>
        <v>4111</v>
      </c>
      <c r="AM769" t="str">
        <f t="shared" si="599"/>
        <v/>
      </c>
      <c r="AN769" t="str">
        <f t="shared" si="600"/>
        <v/>
      </c>
      <c r="AO769" t="str">
        <f t="shared" si="601"/>
        <v/>
      </c>
      <c r="AP769" t="str">
        <f t="shared" si="602"/>
        <v/>
      </c>
      <c r="AQ769" t="str">
        <f t="shared" si="603"/>
        <v/>
      </c>
      <c r="AR769" t="str">
        <f t="shared" si="604"/>
        <v/>
      </c>
      <c r="AS769" t="str">
        <f t="shared" si="605"/>
        <v/>
      </c>
      <c r="AT769" t="str">
        <f t="shared" si="606"/>
        <v/>
      </c>
      <c r="AU769" t="str">
        <f t="shared" si="607"/>
        <v/>
      </c>
      <c r="AV769" t="str">
        <f t="shared" si="608"/>
        <v/>
      </c>
      <c r="AW769" t="str">
        <f t="shared" si="609"/>
        <v/>
      </c>
      <c r="AX769" t="str">
        <f t="shared" si="610"/>
        <v>Statisztika I. (501, web)</v>
      </c>
      <c r="AY769" s="2">
        <v>411</v>
      </c>
      <c r="AZ769" s="2">
        <v>1</v>
      </c>
      <c r="BA769" s="18">
        <f>VLOOKUP(AY769,segéd!$F$9:$G$38,2,FALSE)</f>
        <v>46123</v>
      </c>
      <c r="BB769" s="2" t="str">
        <f>VLOOKUP(AZ769,segéd!$F$1:$G$7,2,FALSE)</f>
        <v>8.00-9.30</v>
      </c>
      <c r="BC769" t="s">
        <v>30</v>
      </c>
      <c r="BD769" s="20" t="s">
        <v>20</v>
      </c>
      <c r="BE769" t="s">
        <v>164</v>
      </c>
      <c r="BG769" s="2">
        <v>501</v>
      </c>
      <c r="BH769" s="2" t="s">
        <v>66</v>
      </c>
      <c r="BI769" s="30" t="s">
        <v>1925</v>
      </c>
      <c r="BJ769" s="2">
        <f t="shared" si="611"/>
        <v>119</v>
      </c>
      <c r="BK769" s="2" t="str">
        <f>IF(BF769="","",VLOOKUP(BC769,segéd!O:P,2,FALSE))</f>
        <v/>
      </c>
      <c r="BL769" s="2">
        <f>IF(BG769="","",VLOOKUP(BC769,segéd!T:U,2,FALSE))</f>
        <v>119</v>
      </c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>
        <v>74</v>
      </c>
      <c r="CG769" s="2">
        <v>59</v>
      </c>
      <c r="CH769" s="2"/>
      <c r="CI769" s="2"/>
      <c r="CJ769" s="2"/>
      <c r="CK769" s="2"/>
      <c r="CL769" s="2"/>
      <c r="CM769" s="2"/>
      <c r="CN769" s="2"/>
      <c r="CO769" s="2"/>
      <c r="CP769" s="2"/>
      <c r="CQ769" s="2">
        <v>25</v>
      </c>
      <c r="CR769" s="2"/>
      <c r="CS769" s="2"/>
      <c r="CT769" s="2"/>
      <c r="CU769" s="2"/>
      <c r="CV769" s="2"/>
      <c r="CY769" s="2"/>
    </row>
    <row r="770" spans="1:106" x14ac:dyDescent="0.3">
      <c r="A770" t="str">
        <f t="shared" si="612"/>
        <v>2074111</v>
      </c>
      <c r="B770" t="str">
        <f t="shared" si="613"/>
        <v>Vállalatirányítási inf. rendszerek (gépterem, Bp.-ről web) 9</v>
      </c>
      <c r="C770" t="str">
        <f t="shared" si="563"/>
        <v>6054111</v>
      </c>
      <c r="D770" t="str">
        <f t="shared" si="564"/>
        <v>Vállalatirányítási inf. rendszerek (gépterem, Bp.-ről web) 23</v>
      </c>
      <c r="E770" t="str">
        <f t="shared" si="565"/>
        <v>Dobos Ádám4111</v>
      </c>
      <c r="F770" s="24" t="str">
        <f t="shared" si="566"/>
        <v>Vállalatirányítási inf. rendszerek (Bp. 207, gépterem, Bp.-ről web)</v>
      </c>
      <c r="G770" t="str">
        <f t="shared" si="567"/>
        <v/>
      </c>
      <c r="H770" t="str">
        <f t="shared" si="568"/>
        <v/>
      </c>
      <c r="I770" t="str">
        <f t="shared" si="569"/>
        <v/>
      </c>
      <c r="J770" t="str">
        <f t="shared" si="570"/>
        <v/>
      </c>
      <c r="K770" t="str">
        <f t="shared" si="571"/>
        <v/>
      </c>
      <c r="L770" t="str">
        <f t="shared" si="572"/>
        <v/>
      </c>
      <c r="M770" t="str">
        <f t="shared" si="573"/>
        <v/>
      </c>
      <c r="N770" t="str">
        <f t="shared" si="574"/>
        <v/>
      </c>
      <c r="O770" t="str">
        <f t="shared" si="575"/>
        <v/>
      </c>
      <c r="P770" t="str">
        <f t="shared" si="576"/>
        <v/>
      </c>
      <c r="Q770" t="str">
        <f t="shared" si="577"/>
        <v/>
      </c>
      <c r="R770" t="str">
        <f t="shared" si="578"/>
        <v/>
      </c>
      <c r="S770" t="str">
        <f t="shared" si="579"/>
        <v/>
      </c>
      <c r="T770" t="str">
        <f t="shared" si="580"/>
        <v/>
      </c>
      <c r="U770" t="str">
        <f t="shared" si="581"/>
        <v>4111</v>
      </c>
      <c r="V770" t="str">
        <f t="shared" si="582"/>
        <v/>
      </c>
      <c r="W770" t="str">
        <f t="shared" si="583"/>
        <v/>
      </c>
      <c r="X770" t="str">
        <f t="shared" si="584"/>
        <v>4111</v>
      </c>
      <c r="Y770" t="str">
        <f t="shared" si="585"/>
        <v>Vállalatirányítási inf. rendszerek (207, gépterem, Bp.-ről web)</v>
      </c>
      <c r="Z770" t="str">
        <f t="shared" si="586"/>
        <v/>
      </c>
      <c r="AA770" t="str">
        <f t="shared" si="587"/>
        <v/>
      </c>
      <c r="AB770" t="str">
        <f t="shared" si="588"/>
        <v/>
      </c>
      <c r="AC770" t="str">
        <f t="shared" si="589"/>
        <v/>
      </c>
      <c r="AD770" t="str">
        <f t="shared" si="590"/>
        <v/>
      </c>
      <c r="AE770" t="str">
        <f t="shared" si="591"/>
        <v/>
      </c>
      <c r="AF770" t="str">
        <f t="shared" si="592"/>
        <v/>
      </c>
      <c r="AG770" t="str">
        <f t="shared" si="593"/>
        <v/>
      </c>
      <c r="AH770" t="str">
        <f t="shared" si="594"/>
        <v/>
      </c>
      <c r="AI770" t="str">
        <f t="shared" si="595"/>
        <v/>
      </c>
      <c r="AJ770" t="str">
        <f t="shared" si="596"/>
        <v/>
      </c>
      <c r="AK770" t="str">
        <f t="shared" si="597"/>
        <v/>
      </c>
      <c r="AL770" t="str">
        <f t="shared" si="598"/>
        <v/>
      </c>
      <c r="AM770" t="str">
        <f t="shared" si="599"/>
        <v/>
      </c>
      <c r="AN770" t="str">
        <f t="shared" si="600"/>
        <v>4111</v>
      </c>
      <c r="AO770" t="str">
        <f t="shared" si="601"/>
        <v/>
      </c>
      <c r="AP770" t="str">
        <f t="shared" si="602"/>
        <v/>
      </c>
      <c r="AQ770" t="str">
        <f t="shared" si="603"/>
        <v>4111</v>
      </c>
      <c r="AR770" t="str">
        <f t="shared" si="604"/>
        <v/>
      </c>
      <c r="AS770" t="str">
        <f t="shared" si="605"/>
        <v/>
      </c>
      <c r="AT770" t="str">
        <f t="shared" si="606"/>
        <v/>
      </c>
      <c r="AU770" t="str">
        <f t="shared" si="607"/>
        <v/>
      </c>
      <c r="AV770" t="str">
        <f t="shared" si="608"/>
        <v/>
      </c>
      <c r="AW770" t="str">
        <f t="shared" si="609"/>
        <v/>
      </c>
      <c r="AX770" t="str">
        <f t="shared" si="610"/>
        <v>Vállalatirányítási inf. rendszerek (605, gépterem, Bp.-ről web)</v>
      </c>
      <c r="AY770" s="2">
        <v>411</v>
      </c>
      <c r="AZ770" s="2">
        <v>1</v>
      </c>
      <c r="BA770" s="18">
        <f>VLOOKUP(AY770,segéd!$F$9:$G$38,2,FALSE)</f>
        <v>46123</v>
      </c>
      <c r="BB770" s="2" t="str">
        <f>VLOOKUP(AZ770,segéd!$F$1:$G$7,2,FALSE)</f>
        <v>8.00-9.30</v>
      </c>
      <c r="BC770" t="s">
        <v>124</v>
      </c>
      <c r="BD770" t="s">
        <v>198</v>
      </c>
      <c r="BE770" t="s">
        <v>167</v>
      </c>
      <c r="BF770" s="19">
        <v>207</v>
      </c>
      <c r="BG770" s="2">
        <v>605</v>
      </c>
      <c r="BH770" s="19" t="s">
        <v>317</v>
      </c>
      <c r="BI770" s="30" t="s">
        <v>1976</v>
      </c>
      <c r="BJ770" s="2">
        <f t="shared" si="611"/>
        <v>32</v>
      </c>
      <c r="BK770" s="2">
        <f>IF(BF770="","",VLOOKUP(BC770,segéd!O:P,2,FALSE))</f>
        <v>9</v>
      </c>
      <c r="BL770" s="2">
        <f>IF(BG770="","",VLOOKUP(BC770,segéd!T:U,2,FALSE))</f>
        <v>23</v>
      </c>
      <c r="BP770" s="2"/>
      <c r="BQ770" s="2"/>
      <c r="BR770" s="2"/>
      <c r="BV770" s="2"/>
      <c r="BW770" s="2"/>
      <c r="BX770" s="2"/>
      <c r="BY770" s="2"/>
      <c r="BZ770" s="2"/>
      <c r="CA770" s="2">
        <v>7</v>
      </c>
      <c r="CB770" s="2"/>
      <c r="CC770" s="2"/>
      <c r="CD770" s="2">
        <v>3</v>
      </c>
      <c r="CH770" s="2"/>
      <c r="CI770" s="2"/>
      <c r="CM770" s="2"/>
      <c r="CN770" s="2"/>
      <c r="CO770" s="2"/>
      <c r="CP770" s="2"/>
      <c r="CR770" s="2"/>
      <c r="CS770" s="2">
        <v>17</v>
      </c>
      <c r="CT770" s="2"/>
      <c r="CU770" s="2"/>
      <c r="CV770" s="2">
        <v>7</v>
      </c>
      <c r="CY770" s="2"/>
    </row>
    <row r="771" spans="1:106" x14ac:dyDescent="0.3">
      <c r="A771" t="str">
        <f t="shared" si="612"/>
        <v>2034112</v>
      </c>
      <c r="B771" t="str">
        <f t="shared" si="613"/>
        <v>Bev. az ellátási láncok men. (otthonról web) 4</v>
      </c>
      <c r="C771" t="str">
        <f t="shared" ref="C771:C834" si="614">CONCATENATE(BG771,AY771,AZ771)</f>
        <v>4112</v>
      </c>
      <c r="D771" t="str">
        <f t="shared" ref="D771:D834" si="615">CONCATENATE(BC771,IF(BH771="","",CONCATENATE(" (",BH771,")"))," ",BL771)</f>
        <v xml:space="preserve">Bev. az ellátási láncok men. (otthonról web) </v>
      </c>
      <c r="E771" t="str">
        <f t="shared" ref="E771:E834" si="616">CONCATENATE(BD771,AY771,AZ771)</f>
        <v>Lakatos Péter4112</v>
      </c>
      <c r="F771" s="24" t="str">
        <f t="shared" ref="F771:F834" si="617">CONCATENATE(BC771," (",IF(OR(BF771="",BH771="Tb.-ről web",BH771="gépterem, Tb.-ről web"),"",CONCATENATE("Bp. ",BF771)),IF(OR(BG771="",BH771="Bp.-ről web",BH771="gépterem, Bp.-ről web"),"",CONCATENATE("Tb. ",BG771)),IF(BH771="","",CONCATENATE(", ",BH771)),")")</f>
        <v>Bev. az ellátási láncok men. (Bp. 203, otthonról web)</v>
      </c>
      <c r="G771" t="str">
        <f t="shared" ref="G771:G834" si="618">IF(BM771="","",CONCATENATE($AY771,$AZ771))</f>
        <v/>
      </c>
      <c r="H771" t="str">
        <f t="shared" ref="H771:H834" si="619">IF(BN771="","",CONCATENATE($AY771,$AZ771))</f>
        <v/>
      </c>
      <c r="I771" t="str">
        <f t="shared" ref="I771:I834" si="620">IF(BO771="","",CONCATENATE($AY771,$AZ771))</f>
        <v/>
      </c>
      <c r="J771" t="str">
        <f t="shared" ref="J771:J834" si="621">IF(BP771="","",CONCATENATE($AY771,$AZ771))</f>
        <v/>
      </c>
      <c r="K771" t="str">
        <f t="shared" ref="K771:K834" si="622">IF(BQ771="","",CONCATENATE($AY771,$AZ771))</f>
        <v>4112</v>
      </c>
      <c r="L771" t="str">
        <f t="shared" ref="L771:L834" si="623">IF(BR771="","",CONCATENATE($AY771,$AZ771))</f>
        <v/>
      </c>
      <c r="M771" t="str">
        <f t="shared" ref="M771:M834" si="624">IF(BS771="","",CONCATENATE($AY771,$AZ771))</f>
        <v/>
      </c>
      <c r="N771" t="str">
        <f t="shared" ref="N771:N834" si="625">IF(BT771="","",CONCATENATE($AY771,$AZ771))</f>
        <v/>
      </c>
      <c r="O771" t="str">
        <f t="shared" ref="O771:O834" si="626">IF(BU771="","",CONCATENATE($AY771,$AZ771))</f>
        <v/>
      </c>
      <c r="P771" t="str">
        <f t="shared" ref="P771:P834" si="627">IF(BV771="","",CONCATENATE($AY771,$AZ771))</f>
        <v/>
      </c>
      <c r="Q771" t="str">
        <f t="shared" ref="Q771:Q834" si="628">IF(BW771="","",CONCATENATE($AY771,$AZ771))</f>
        <v/>
      </c>
      <c r="R771" t="str">
        <f t="shared" ref="R771:R834" si="629">IF(BX771="","",CONCATENATE($AY771,$AZ771))</f>
        <v/>
      </c>
      <c r="S771" t="str">
        <f t="shared" ref="S771:S834" si="630">IF(BY771="","",CONCATENATE($AY771,$AZ771))</f>
        <v/>
      </c>
      <c r="T771" t="str">
        <f t="shared" ref="T771:T834" si="631">IF(BZ771="","",CONCATENATE($AY771,$AZ771))</f>
        <v/>
      </c>
      <c r="U771" t="str">
        <f t="shared" ref="U771:U834" si="632">IF(CA771="","",CONCATENATE($AY771,$AZ771))</f>
        <v/>
      </c>
      <c r="V771" t="str">
        <f t="shared" ref="V771:V834" si="633">IF(CB771="","",CONCATENATE($AY771,$AZ771))</f>
        <v/>
      </c>
      <c r="W771" t="str">
        <f t="shared" ref="W771:W834" si="634">IF(CC771="","",CONCATENATE($AY771,$AZ771))</f>
        <v/>
      </c>
      <c r="X771" t="str">
        <f t="shared" ref="X771:X834" si="635">IF(CD771="","",CONCATENATE($AY771,$AZ771))</f>
        <v/>
      </c>
      <c r="Y771" t="str">
        <f t="shared" ref="Y771:Y834" si="636">CONCATENATE(BC771," (",BF771,IF(BH771="","",CONCATENATE(", ",BH771)),")")</f>
        <v>Bev. az ellátási láncok men. (203, otthonról web)</v>
      </c>
      <c r="Z771" t="str">
        <f t="shared" ref="Z771:Z834" si="637">IF(CE771="","",CONCATENATE($AY771,$AZ771))</f>
        <v/>
      </c>
      <c r="AA771" t="str">
        <f t="shared" ref="AA771:AA834" si="638">IF(CF771="","",CONCATENATE($AY771,$AZ771))</f>
        <v/>
      </c>
      <c r="AB771" t="str">
        <f t="shared" ref="AB771:AB834" si="639">IF(CG771="","",CONCATENATE($AY771,$AZ771))</f>
        <v/>
      </c>
      <c r="AC771" t="str">
        <f t="shared" ref="AC771:AC834" si="640">IF(CH771="","",CONCATENATE($AY771,$AZ771))</f>
        <v/>
      </c>
      <c r="AD771" t="str">
        <f t="shared" ref="AD771:AD834" si="641">IF(CI771="","",CONCATENATE($AY771,$AZ771))</f>
        <v/>
      </c>
      <c r="AE771" t="str">
        <f t="shared" ref="AE771:AE834" si="642">IF(CJ771="","",CONCATENATE($AY771,$AZ771))</f>
        <v/>
      </c>
      <c r="AF771" t="str">
        <f t="shared" ref="AF771:AF834" si="643">IF(CK771="","",CONCATENATE($AY771,$AZ771))</f>
        <v/>
      </c>
      <c r="AG771" t="str">
        <f t="shared" ref="AG771:AG834" si="644">IF(CL771="","",CONCATENATE($AY771,$AZ771))</f>
        <v/>
      </c>
      <c r="AH771" t="str">
        <f t="shared" ref="AH771:AH834" si="645">IF(CM771="","",CONCATENATE($AY771,$AZ771))</f>
        <v/>
      </c>
      <c r="AI771" t="str">
        <f t="shared" ref="AI771:AI834" si="646">IF(CN771="","",CONCATENATE($AY771,$AZ771))</f>
        <v/>
      </c>
      <c r="AJ771" t="str">
        <f t="shared" ref="AJ771:AJ834" si="647">IF(CO771="","",CONCATENATE($AY771,$AZ771))</f>
        <v/>
      </c>
      <c r="AK771" t="str">
        <f t="shared" ref="AK771:AK834" si="648">IF(CP771="","",CONCATENATE($AY771,$AZ771))</f>
        <v/>
      </c>
      <c r="AL771" t="str">
        <f t="shared" ref="AL771:AL834" si="649">IF(CQ771="","",CONCATENATE($AY771,$AZ771))</f>
        <v/>
      </c>
      <c r="AM771" t="str">
        <f t="shared" ref="AM771:AM834" si="650">IF(CR771="","",CONCATENATE($AY771,$AZ771))</f>
        <v/>
      </c>
      <c r="AN771" t="str">
        <f t="shared" ref="AN771:AN834" si="651">IF(CS771="","",CONCATENATE($AY771,$AZ771))</f>
        <v/>
      </c>
      <c r="AO771" t="str">
        <f t="shared" ref="AO771:AO834" si="652">IF(CT771="","",CONCATENATE($AY771,$AZ771))</f>
        <v/>
      </c>
      <c r="AP771" t="str">
        <f t="shared" ref="AP771:AP834" si="653">IF(CU771="","",CONCATENATE($AY771,$AZ771))</f>
        <v/>
      </c>
      <c r="AQ771" t="str">
        <f t="shared" ref="AQ771:AQ834" si="654">IF(CV771="","",CONCATENATE($AY771,$AZ771))</f>
        <v/>
      </c>
      <c r="AR771" t="str">
        <f t="shared" ref="AR771:AR834" si="655">IF(CW771="","",CONCATENATE($AY771,$AZ771))</f>
        <v/>
      </c>
      <c r="AS771" t="str">
        <f t="shared" ref="AS771:AS834" si="656">IF(CX771="","",CONCATENATE($AY771,$AZ771))</f>
        <v/>
      </c>
      <c r="AT771" t="str">
        <f t="shared" ref="AT771:AT834" si="657">IF(CY771="","",CONCATENATE($AY771,$AZ771))</f>
        <v/>
      </c>
      <c r="AU771" t="str">
        <f t="shared" ref="AU771:AU834" si="658">IF(CZ771="","",CONCATENATE($AY771,$AZ771))</f>
        <v/>
      </c>
      <c r="AV771" t="str">
        <f t="shared" ref="AV771:AV834" si="659">IF(DA771="","",CONCATENATE($AY771,$AZ771))</f>
        <v/>
      </c>
      <c r="AW771" t="str">
        <f t="shared" ref="AW771:AW834" si="660">IF(DB771="","",CONCATENATE($AY771,$AZ771))</f>
        <v/>
      </c>
      <c r="AX771" t="str">
        <f t="shared" ref="AX771:AX834" si="661">CONCATENATE(BC771," (",BG771,IF(BH771="","",CONCATENATE(", ",BH771)),")")</f>
        <v>Bev. az ellátási láncok men. (, otthonról web)</v>
      </c>
      <c r="AY771" s="2">
        <v>411</v>
      </c>
      <c r="AZ771" s="2">
        <v>2</v>
      </c>
      <c r="BA771" s="18">
        <f>VLOOKUP(AY771,segéd!$F$9:$G$38,2,FALSE)</f>
        <v>46123</v>
      </c>
      <c r="BB771" s="2" t="str">
        <f>VLOOKUP(AZ771,segéd!$F$1:$G$7,2,FALSE)</f>
        <v>9.45-11.15</v>
      </c>
      <c r="BC771" s="20" t="s">
        <v>457</v>
      </c>
      <c r="BD771" t="s">
        <v>187</v>
      </c>
      <c r="BE771" t="s">
        <v>175</v>
      </c>
      <c r="BF771" s="19">
        <v>203</v>
      </c>
      <c r="BH771" s="19" t="s">
        <v>485</v>
      </c>
      <c r="BI771" s="30" t="s">
        <v>1957</v>
      </c>
      <c r="BJ771" s="2">
        <f t="shared" ref="BJ771:BJ834" si="662">SUM(BK771:BL771)</f>
        <v>4</v>
      </c>
      <c r="BK771" s="2">
        <f>IF(BF771="","",VLOOKUP(BC771,segéd!O:P,2,FALSE))</f>
        <v>4</v>
      </c>
      <c r="BL771" s="2" t="str">
        <f>IF(BG771="","",VLOOKUP(BC771,segéd!T:U,2,FALSE))</f>
        <v/>
      </c>
      <c r="BQ771" s="2">
        <v>4</v>
      </c>
      <c r="BR771" s="2"/>
      <c r="CH771" s="2"/>
      <c r="CP771" s="2"/>
    </row>
    <row r="772" spans="1:106" x14ac:dyDescent="0.3">
      <c r="A772" t="str">
        <f t="shared" si="612"/>
        <v>2144112</v>
      </c>
      <c r="B772" t="str">
        <f t="shared" si="613"/>
        <v>Ellátásilánc-men. felj. és kontr. 7</v>
      </c>
      <c r="C772" t="str">
        <f t="shared" si="614"/>
        <v>4112</v>
      </c>
      <c r="D772" t="str">
        <f t="shared" si="615"/>
        <v xml:space="preserve">Ellátásilánc-men. felj. és kontr. </v>
      </c>
      <c r="E772" t="str">
        <f t="shared" si="616"/>
        <v>Cservenyi Dóra4112</v>
      </c>
      <c r="F772" s="24" t="str">
        <f t="shared" si="617"/>
        <v>Ellátásilánc-men. felj. és kontr. (Bp. 214)</v>
      </c>
      <c r="G772" t="str">
        <f t="shared" si="618"/>
        <v/>
      </c>
      <c r="H772" t="str">
        <f t="shared" si="619"/>
        <v/>
      </c>
      <c r="I772" t="str">
        <f t="shared" si="620"/>
        <v/>
      </c>
      <c r="J772" t="str">
        <f t="shared" si="621"/>
        <v/>
      </c>
      <c r="K772" t="str">
        <f t="shared" si="622"/>
        <v>4112</v>
      </c>
      <c r="L772" t="str">
        <f t="shared" si="623"/>
        <v/>
      </c>
      <c r="M772" t="str">
        <f t="shared" si="624"/>
        <v/>
      </c>
      <c r="N772" t="str">
        <f t="shared" si="625"/>
        <v/>
      </c>
      <c r="O772" t="str">
        <f t="shared" si="626"/>
        <v/>
      </c>
      <c r="P772" t="str">
        <f t="shared" si="627"/>
        <v/>
      </c>
      <c r="Q772" t="str">
        <f t="shared" si="628"/>
        <v/>
      </c>
      <c r="R772" t="str">
        <f t="shared" si="629"/>
        <v/>
      </c>
      <c r="S772" t="str">
        <f t="shared" si="630"/>
        <v/>
      </c>
      <c r="T772" t="str">
        <f t="shared" si="631"/>
        <v/>
      </c>
      <c r="U772" t="str">
        <f t="shared" si="632"/>
        <v/>
      </c>
      <c r="V772" t="str">
        <f t="shared" si="633"/>
        <v/>
      </c>
      <c r="W772" t="str">
        <f t="shared" si="634"/>
        <v/>
      </c>
      <c r="X772" t="str">
        <f t="shared" si="635"/>
        <v/>
      </c>
      <c r="Y772" t="str">
        <f t="shared" si="636"/>
        <v>Ellátásilánc-men. felj. és kontr. (214)</v>
      </c>
      <c r="Z772" t="str">
        <f t="shared" si="637"/>
        <v/>
      </c>
      <c r="AA772" t="str">
        <f t="shared" si="638"/>
        <v/>
      </c>
      <c r="AB772" t="str">
        <f t="shared" si="639"/>
        <v/>
      </c>
      <c r="AC772" t="str">
        <f t="shared" si="640"/>
        <v/>
      </c>
      <c r="AD772" t="str">
        <f t="shared" si="641"/>
        <v/>
      </c>
      <c r="AE772" t="str">
        <f t="shared" si="642"/>
        <v/>
      </c>
      <c r="AF772" t="str">
        <f t="shared" si="643"/>
        <v/>
      </c>
      <c r="AG772" t="str">
        <f t="shared" si="644"/>
        <v/>
      </c>
      <c r="AH772" t="str">
        <f t="shared" si="645"/>
        <v/>
      </c>
      <c r="AI772" t="str">
        <f t="shared" si="646"/>
        <v/>
      </c>
      <c r="AJ772" t="str">
        <f t="shared" si="647"/>
        <v/>
      </c>
      <c r="AK772" t="str">
        <f t="shared" si="648"/>
        <v/>
      </c>
      <c r="AL772" t="str">
        <f t="shared" si="649"/>
        <v/>
      </c>
      <c r="AM772" t="str">
        <f t="shared" si="650"/>
        <v/>
      </c>
      <c r="AN772" t="str">
        <f t="shared" si="651"/>
        <v/>
      </c>
      <c r="AO772" t="str">
        <f t="shared" si="652"/>
        <v/>
      </c>
      <c r="AP772" t="str">
        <f t="shared" si="653"/>
        <v/>
      </c>
      <c r="AQ772" t="str">
        <f t="shared" si="654"/>
        <v/>
      </c>
      <c r="AR772" t="str">
        <f t="shared" si="655"/>
        <v/>
      </c>
      <c r="AS772" t="str">
        <f t="shared" si="656"/>
        <v/>
      </c>
      <c r="AT772" t="str">
        <f t="shared" si="657"/>
        <v/>
      </c>
      <c r="AU772" t="str">
        <f t="shared" si="658"/>
        <v/>
      </c>
      <c r="AV772" t="str">
        <f t="shared" si="659"/>
        <v/>
      </c>
      <c r="AW772" t="str">
        <f t="shared" si="660"/>
        <v/>
      </c>
      <c r="AX772" t="str">
        <f t="shared" si="661"/>
        <v>Ellátásilánc-men. felj. és kontr. ()</v>
      </c>
      <c r="AY772" s="2">
        <v>411</v>
      </c>
      <c r="AZ772" s="2">
        <v>2</v>
      </c>
      <c r="BA772" s="18">
        <f>VLOOKUP(AY772,segéd!$F$9:$G$38,2,FALSE)</f>
        <v>46123</v>
      </c>
      <c r="BB772" s="2" t="str">
        <f>VLOOKUP(AZ772,segéd!$F$1:$G$7,2,FALSE)</f>
        <v>9.45-11.15</v>
      </c>
      <c r="BC772" s="20" t="s">
        <v>293</v>
      </c>
      <c r="BD772" t="s">
        <v>294</v>
      </c>
      <c r="BE772" s="20" t="s">
        <v>175</v>
      </c>
      <c r="BF772" s="19">
        <v>214</v>
      </c>
      <c r="BH772" s="19"/>
      <c r="BJ772" s="2">
        <f t="shared" si="662"/>
        <v>7</v>
      </c>
      <c r="BK772" s="2">
        <f>IF(BF772="","",VLOOKUP(BC772,segéd!O:P,2,FALSE))</f>
        <v>7</v>
      </c>
      <c r="BL772" s="2" t="str">
        <f>IF(BG772="","",VLOOKUP(BC772,segéd!T:U,2,FALSE))</f>
        <v/>
      </c>
      <c r="BP772" s="2"/>
      <c r="BQ772" s="2">
        <v>12</v>
      </c>
      <c r="BR772" s="2"/>
      <c r="BY772" s="2"/>
      <c r="CH772" s="2"/>
      <c r="CP772" s="2"/>
    </row>
    <row r="773" spans="1:106" x14ac:dyDescent="0.3">
      <c r="A773" t="str">
        <f t="shared" si="612"/>
        <v>4112</v>
      </c>
      <c r="B773" t="str">
        <f t="shared" si="613"/>
        <v xml:space="preserve">Energiagazdálkodás (web) </v>
      </c>
      <c r="C773" t="str">
        <f t="shared" si="614"/>
        <v>2154112</v>
      </c>
      <c r="D773" t="str">
        <f t="shared" si="615"/>
        <v>Energiagazdálkodás (web) 52</v>
      </c>
      <c r="E773" t="str">
        <f t="shared" si="616"/>
        <v>Nagy Judit4112</v>
      </c>
      <c r="F773" s="24" t="str">
        <f t="shared" si="617"/>
        <v>Energiagazdálkodás (Tb. 215, web)</v>
      </c>
      <c r="G773" t="str">
        <f t="shared" si="618"/>
        <v/>
      </c>
      <c r="H773" t="str">
        <f t="shared" si="619"/>
        <v/>
      </c>
      <c r="I773" t="str">
        <f t="shared" si="620"/>
        <v/>
      </c>
      <c r="J773" t="str">
        <f t="shared" si="621"/>
        <v/>
      </c>
      <c r="K773" t="str">
        <f t="shared" si="622"/>
        <v/>
      </c>
      <c r="L773" t="str">
        <f t="shared" si="623"/>
        <v/>
      </c>
      <c r="M773" t="str">
        <f t="shared" si="624"/>
        <v/>
      </c>
      <c r="N773" t="str">
        <f t="shared" si="625"/>
        <v/>
      </c>
      <c r="O773" t="str">
        <f t="shared" si="626"/>
        <v/>
      </c>
      <c r="P773" t="str">
        <f t="shared" si="627"/>
        <v/>
      </c>
      <c r="Q773" t="str">
        <f t="shared" si="628"/>
        <v/>
      </c>
      <c r="R773" t="str">
        <f t="shared" si="629"/>
        <v/>
      </c>
      <c r="S773" t="str">
        <f t="shared" si="630"/>
        <v/>
      </c>
      <c r="T773" t="str">
        <f t="shared" si="631"/>
        <v/>
      </c>
      <c r="U773" t="str">
        <f t="shared" si="632"/>
        <v/>
      </c>
      <c r="V773" t="str">
        <f t="shared" si="633"/>
        <v/>
      </c>
      <c r="W773" t="str">
        <f t="shared" si="634"/>
        <v/>
      </c>
      <c r="X773" t="str">
        <f t="shared" si="635"/>
        <v/>
      </c>
      <c r="Y773" t="str">
        <f t="shared" si="636"/>
        <v>Energiagazdálkodás (, web)</v>
      </c>
      <c r="Z773" t="str">
        <f t="shared" si="637"/>
        <v/>
      </c>
      <c r="AA773" t="str">
        <f t="shared" si="638"/>
        <v/>
      </c>
      <c r="AB773" t="str">
        <f t="shared" si="639"/>
        <v/>
      </c>
      <c r="AC773" t="str">
        <f t="shared" si="640"/>
        <v/>
      </c>
      <c r="AD773" t="str">
        <f t="shared" si="641"/>
        <v/>
      </c>
      <c r="AE773" t="str">
        <f t="shared" si="642"/>
        <v/>
      </c>
      <c r="AF773" t="str">
        <f t="shared" si="643"/>
        <v/>
      </c>
      <c r="AG773" t="str">
        <f t="shared" si="644"/>
        <v/>
      </c>
      <c r="AH773" t="str">
        <f t="shared" si="645"/>
        <v/>
      </c>
      <c r="AI773" t="str">
        <f t="shared" si="646"/>
        <v/>
      </c>
      <c r="AJ773" t="str">
        <f t="shared" si="647"/>
        <v/>
      </c>
      <c r="AK773" t="str">
        <f t="shared" si="648"/>
        <v>4112</v>
      </c>
      <c r="AL773" t="str">
        <f t="shared" si="649"/>
        <v/>
      </c>
      <c r="AM773" t="str">
        <f t="shared" si="650"/>
        <v/>
      </c>
      <c r="AN773" t="str">
        <f t="shared" si="651"/>
        <v/>
      </c>
      <c r="AO773" t="str">
        <f t="shared" si="652"/>
        <v/>
      </c>
      <c r="AP773" t="str">
        <f t="shared" si="653"/>
        <v/>
      </c>
      <c r="AQ773" t="str">
        <f t="shared" si="654"/>
        <v/>
      </c>
      <c r="AR773" t="str">
        <f t="shared" si="655"/>
        <v/>
      </c>
      <c r="AS773" t="str">
        <f t="shared" si="656"/>
        <v/>
      </c>
      <c r="AT773" t="str">
        <f t="shared" si="657"/>
        <v/>
      </c>
      <c r="AU773" t="str">
        <f t="shared" si="658"/>
        <v/>
      </c>
      <c r="AV773" t="str">
        <f t="shared" si="659"/>
        <v/>
      </c>
      <c r="AW773" t="str">
        <f t="shared" si="660"/>
        <v/>
      </c>
      <c r="AX773" t="str">
        <f t="shared" si="661"/>
        <v>Energiagazdálkodás (215, web)</v>
      </c>
      <c r="AY773" s="2">
        <v>411</v>
      </c>
      <c r="AZ773" s="2">
        <v>2</v>
      </c>
      <c r="BA773" s="18">
        <f>VLOOKUP(AY773,segéd!$F$9:$G$38,2,FALSE)</f>
        <v>46123</v>
      </c>
      <c r="BB773" s="2" t="str">
        <f>VLOOKUP(AZ773,segéd!$F$1:$G$7,2,FALSE)</f>
        <v>9.45-11.15</v>
      </c>
      <c r="BC773" t="s">
        <v>217</v>
      </c>
      <c r="BD773" t="s">
        <v>421</v>
      </c>
      <c r="BE773" t="s">
        <v>164</v>
      </c>
      <c r="BG773" s="2">
        <v>215</v>
      </c>
      <c r="BH773" s="2" t="s">
        <v>66</v>
      </c>
      <c r="BI773" s="30" t="s">
        <v>1948</v>
      </c>
      <c r="BJ773" s="2">
        <f t="shared" si="662"/>
        <v>52</v>
      </c>
      <c r="BK773" s="2" t="str">
        <f>IF(BF773="","",VLOOKUP(BC773,segéd!O:P,2,FALSE))</f>
        <v/>
      </c>
      <c r="BL773" s="2">
        <f>IF(BG773="","",VLOOKUP(BC773,segéd!T:U,2,FALSE))</f>
        <v>52</v>
      </c>
      <c r="BM773" s="2"/>
      <c r="BN773" s="2"/>
      <c r="BO773" s="2"/>
      <c r="BP773" s="2"/>
      <c r="BQ773" s="2"/>
      <c r="BR773" s="2"/>
      <c r="BS773" s="2"/>
      <c r="BT773" s="2"/>
      <c r="BU773" s="2"/>
      <c r="BZ773" s="2"/>
      <c r="CA773" s="2"/>
      <c r="CD773" s="2"/>
      <c r="CE773" s="2"/>
      <c r="CF773" s="19"/>
      <c r="CG773" s="2"/>
      <c r="CJ773" s="2"/>
      <c r="CP773" s="2">
        <v>52</v>
      </c>
      <c r="CQ773" s="2"/>
      <c r="CR773" s="2"/>
      <c r="CS773" s="2"/>
      <c r="CU773" s="2"/>
      <c r="CV773" s="2"/>
      <c r="DA773" s="19"/>
    </row>
    <row r="774" spans="1:106" x14ac:dyDescent="0.3">
      <c r="A774" t="str">
        <f t="shared" si="612"/>
        <v>2084112</v>
      </c>
      <c r="B774" t="str">
        <f t="shared" si="613"/>
        <v>Fogy. és szer. vás. magatartás (Tb.-ről web) 23</v>
      </c>
      <c r="C774" t="str">
        <f t="shared" si="614"/>
        <v>2174112</v>
      </c>
      <c r="D774" t="str">
        <f t="shared" si="615"/>
        <v>Fogy. és szer. vás. magatartás (Tb.-ről web) 13</v>
      </c>
      <c r="E774" t="str">
        <f t="shared" si="616"/>
        <v>Köbli Ádám4112</v>
      </c>
      <c r="F774" s="24" t="str">
        <f t="shared" si="617"/>
        <v>Fogy. és szer. vás. magatartás (Tb. 217, Tb.-ről web)</v>
      </c>
      <c r="G774" t="str">
        <f t="shared" si="618"/>
        <v/>
      </c>
      <c r="H774" t="str">
        <f t="shared" si="619"/>
        <v/>
      </c>
      <c r="I774" t="str">
        <f t="shared" si="620"/>
        <v>4112</v>
      </c>
      <c r="J774" t="str">
        <f t="shared" si="621"/>
        <v/>
      </c>
      <c r="K774" t="str">
        <f t="shared" si="622"/>
        <v/>
      </c>
      <c r="L774" t="str">
        <f t="shared" si="623"/>
        <v/>
      </c>
      <c r="M774" t="str">
        <f t="shared" si="624"/>
        <v/>
      </c>
      <c r="N774" t="str">
        <f t="shared" si="625"/>
        <v/>
      </c>
      <c r="O774" t="str">
        <f t="shared" si="626"/>
        <v/>
      </c>
      <c r="P774" t="str">
        <f t="shared" si="627"/>
        <v>4112</v>
      </c>
      <c r="Q774" t="str">
        <f t="shared" si="628"/>
        <v>4112</v>
      </c>
      <c r="R774" t="str">
        <f t="shared" si="629"/>
        <v>4112</v>
      </c>
      <c r="S774" t="str">
        <f t="shared" si="630"/>
        <v/>
      </c>
      <c r="T774" t="str">
        <f t="shared" si="631"/>
        <v/>
      </c>
      <c r="U774" t="str">
        <f t="shared" si="632"/>
        <v/>
      </c>
      <c r="V774" t="str">
        <f t="shared" si="633"/>
        <v/>
      </c>
      <c r="W774" t="str">
        <f t="shared" si="634"/>
        <v/>
      </c>
      <c r="X774" t="str">
        <f t="shared" si="635"/>
        <v/>
      </c>
      <c r="Y774" t="str">
        <f t="shared" si="636"/>
        <v>Fogy. és szer. vás. magatartás (208, Tb.-ről web)</v>
      </c>
      <c r="Z774" t="str">
        <f t="shared" si="637"/>
        <v/>
      </c>
      <c r="AA774" t="str">
        <f t="shared" si="638"/>
        <v/>
      </c>
      <c r="AB774" t="str">
        <f t="shared" si="639"/>
        <v/>
      </c>
      <c r="AC774" t="str">
        <f t="shared" si="640"/>
        <v/>
      </c>
      <c r="AD774" t="str">
        <f t="shared" si="641"/>
        <v/>
      </c>
      <c r="AE774" t="str">
        <f t="shared" si="642"/>
        <v/>
      </c>
      <c r="AF774" t="str">
        <f t="shared" si="643"/>
        <v/>
      </c>
      <c r="AG774" t="str">
        <f t="shared" si="644"/>
        <v/>
      </c>
      <c r="AH774" t="str">
        <f t="shared" si="645"/>
        <v>4112</v>
      </c>
      <c r="AI774" t="str">
        <f t="shared" si="646"/>
        <v>4112</v>
      </c>
      <c r="AJ774" t="str">
        <f t="shared" si="647"/>
        <v>4112</v>
      </c>
      <c r="AK774" t="str">
        <f t="shared" si="648"/>
        <v/>
      </c>
      <c r="AL774" t="str">
        <f t="shared" si="649"/>
        <v/>
      </c>
      <c r="AM774" t="str">
        <f t="shared" si="650"/>
        <v/>
      </c>
      <c r="AN774" t="str">
        <f t="shared" si="651"/>
        <v/>
      </c>
      <c r="AO774" t="str">
        <f t="shared" si="652"/>
        <v/>
      </c>
      <c r="AP774" t="str">
        <f t="shared" si="653"/>
        <v/>
      </c>
      <c r="AQ774" t="str">
        <f t="shared" si="654"/>
        <v/>
      </c>
      <c r="AR774" t="str">
        <f t="shared" si="655"/>
        <v/>
      </c>
      <c r="AS774" t="str">
        <f t="shared" si="656"/>
        <v/>
      </c>
      <c r="AT774" t="str">
        <f t="shared" si="657"/>
        <v/>
      </c>
      <c r="AU774" t="str">
        <f t="shared" si="658"/>
        <v/>
      </c>
      <c r="AV774" t="str">
        <f t="shared" si="659"/>
        <v/>
      </c>
      <c r="AW774" t="str">
        <f t="shared" si="660"/>
        <v/>
      </c>
      <c r="AX774" t="str">
        <f t="shared" si="661"/>
        <v>Fogy. és szer. vás. magatartás (217, Tb.-ről web)</v>
      </c>
      <c r="AY774" s="2">
        <v>411</v>
      </c>
      <c r="AZ774" s="2">
        <v>2</v>
      </c>
      <c r="BA774" s="18">
        <f>VLOOKUP(AY774,segéd!$F$9:$G$38,2,FALSE)</f>
        <v>46123</v>
      </c>
      <c r="BB774" s="2" t="str">
        <f>VLOOKUP(AZ774,segéd!$F$1:$G$7,2,FALSE)</f>
        <v>9.45-11.15</v>
      </c>
      <c r="BC774" t="s">
        <v>125</v>
      </c>
      <c r="BD774" t="s">
        <v>112</v>
      </c>
      <c r="BE774" t="s">
        <v>169</v>
      </c>
      <c r="BF774" s="19">
        <v>208</v>
      </c>
      <c r="BG774" s="2">
        <v>217</v>
      </c>
      <c r="BH774" s="19" t="s">
        <v>76</v>
      </c>
      <c r="BI774" s="30" t="s">
        <v>1958</v>
      </c>
      <c r="BJ774" s="2">
        <f t="shared" si="662"/>
        <v>36</v>
      </c>
      <c r="BK774" s="2">
        <f>IF(BF774="","",VLOOKUP(BC774,segéd!O:P,2,FALSE))</f>
        <v>23</v>
      </c>
      <c r="BL774" s="2">
        <f>IF(BG774="","",VLOOKUP(BC774,segéd!T:U,2,FALSE))</f>
        <v>13</v>
      </c>
      <c r="BM774" s="2"/>
      <c r="BN774" s="2"/>
      <c r="BO774" s="2">
        <v>13</v>
      </c>
      <c r="BP774" s="2"/>
      <c r="BQ774" s="2"/>
      <c r="BR774" s="2"/>
      <c r="BS774" s="2"/>
      <c r="BT774" s="2"/>
      <c r="BU774" s="2"/>
      <c r="BV774" s="2">
        <v>6</v>
      </c>
      <c r="BW774" s="2">
        <v>13</v>
      </c>
      <c r="BX774" s="2">
        <v>2</v>
      </c>
      <c r="BY774" s="2"/>
      <c r="BZ774" s="2"/>
      <c r="CA774" s="2"/>
      <c r="CB774" s="2"/>
      <c r="CC774" s="2"/>
      <c r="CD774" s="2"/>
      <c r="CH774" s="2"/>
      <c r="CI774" s="2"/>
      <c r="CJ774" s="2"/>
      <c r="CK774" s="2"/>
      <c r="CL774" s="2"/>
      <c r="CM774" s="2">
        <v>3</v>
      </c>
      <c r="CN774" s="2">
        <v>2</v>
      </c>
      <c r="CO774" s="2">
        <v>4</v>
      </c>
      <c r="CP774" s="2"/>
      <c r="CR774" s="2"/>
      <c r="CS774" s="2"/>
      <c r="CT774" s="2"/>
      <c r="CU774" s="2"/>
      <c r="CV774" s="2"/>
      <c r="CY774" s="2"/>
    </row>
    <row r="775" spans="1:106" x14ac:dyDescent="0.3">
      <c r="A775" t="str">
        <f t="shared" si="612"/>
        <v>4112</v>
      </c>
      <c r="B775" t="str">
        <f t="shared" si="613"/>
        <v xml:space="preserve">Idegen nyelv II. </v>
      </c>
      <c r="C775" t="str">
        <f t="shared" si="614"/>
        <v>2134112</v>
      </c>
      <c r="D775" t="str">
        <f t="shared" si="615"/>
        <v>Idegen nyelv II. 4</v>
      </c>
      <c r="E775" t="str">
        <f t="shared" si="616"/>
        <v>Krupánszkyné Léhárt Marianna4112</v>
      </c>
      <c r="F775" s="24" t="str">
        <f t="shared" si="617"/>
        <v>Idegen nyelv II. (Tb. 213)</v>
      </c>
      <c r="G775" t="str">
        <f t="shared" si="618"/>
        <v/>
      </c>
      <c r="H775" t="str">
        <f t="shared" si="619"/>
        <v/>
      </c>
      <c r="I775" t="str">
        <f t="shared" si="620"/>
        <v/>
      </c>
      <c r="J775" t="str">
        <f t="shared" si="621"/>
        <v/>
      </c>
      <c r="K775" t="str">
        <f t="shared" si="622"/>
        <v/>
      </c>
      <c r="L775" t="str">
        <f t="shared" si="623"/>
        <v/>
      </c>
      <c r="M775" t="str">
        <f t="shared" si="624"/>
        <v/>
      </c>
      <c r="N775" t="str">
        <f t="shared" si="625"/>
        <v/>
      </c>
      <c r="O775" t="str">
        <f t="shared" si="626"/>
        <v/>
      </c>
      <c r="P775" t="str">
        <f t="shared" si="627"/>
        <v/>
      </c>
      <c r="Q775" t="str">
        <f t="shared" si="628"/>
        <v/>
      </c>
      <c r="R775" t="str">
        <f t="shared" si="629"/>
        <v/>
      </c>
      <c r="S775" t="str">
        <f t="shared" si="630"/>
        <v/>
      </c>
      <c r="T775" t="str">
        <f t="shared" si="631"/>
        <v/>
      </c>
      <c r="U775" t="str">
        <f t="shared" si="632"/>
        <v/>
      </c>
      <c r="V775" t="str">
        <f t="shared" si="633"/>
        <v/>
      </c>
      <c r="W775" t="str">
        <f t="shared" si="634"/>
        <v/>
      </c>
      <c r="X775" t="str">
        <f t="shared" si="635"/>
        <v/>
      </c>
      <c r="Y775" t="str">
        <f t="shared" si="636"/>
        <v>Idegen nyelv II. ()</v>
      </c>
      <c r="Z775" t="str">
        <f t="shared" si="637"/>
        <v/>
      </c>
      <c r="AA775" t="str">
        <f t="shared" si="638"/>
        <v>4112</v>
      </c>
      <c r="AB775" t="str">
        <f t="shared" si="639"/>
        <v/>
      </c>
      <c r="AC775" t="str">
        <f t="shared" si="640"/>
        <v/>
      </c>
      <c r="AD775" t="str">
        <f t="shared" si="641"/>
        <v/>
      </c>
      <c r="AE775" t="str">
        <f t="shared" si="642"/>
        <v/>
      </c>
      <c r="AF775" t="str">
        <f t="shared" si="643"/>
        <v/>
      </c>
      <c r="AG775" t="str">
        <f t="shared" si="644"/>
        <v/>
      </c>
      <c r="AH775" t="str">
        <f t="shared" si="645"/>
        <v/>
      </c>
      <c r="AI775" t="str">
        <f t="shared" si="646"/>
        <v/>
      </c>
      <c r="AJ775" t="str">
        <f t="shared" si="647"/>
        <v/>
      </c>
      <c r="AK775" t="str">
        <f t="shared" si="648"/>
        <v/>
      </c>
      <c r="AL775" t="str">
        <f t="shared" si="649"/>
        <v/>
      </c>
      <c r="AM775" t="str">
        <f t="shared" si="650"/>
        <v/>
      </c>
      <c r="AN775" t="str">
        <f t="shared" si="651"/>
        <v/>
      </c>
      <c r="AO775" t="str">
        <f t="shared" si="652"/>
        <v/>
      </c>
      <c r="AP775" t="str">
        <f t="shared" si="653"/>
        <v/>
      </c>
      <c r="AQ775" t="str">
        <f t="shared" si="654"/>
        <v/>
      </c>
      <c r="AR775" t="str">
        <f t="shared" si="655"/>
        <v/>
      </c>
      <c r="AS775" t="str">
        <f t="shared" si="656"/>
        <v/>
      </c>
      <c r="AT775" t="str">
        <f t="shared" si="657"/>
        <v/>
      </c>
      <c r="AU775" t="str">
        <f t="shared" si="658"/>
        <v/>
      </c>
      <c r="AV775" t="str">
        <f t="shared" si="659"/>
        <v/>
      </c>
      <c r="AW775" t="str">
        <f t="shared" si="660"/>
        <v/>
      </c>
      <c r="AX775" t="str">
        <f t="shared" si="661"/>
        <v>Idegen nyelv II. (213)</v>
      </c>
      <c r="AY775" s="2">
        <v>411</v>
      </c>
      <c r="AZ775" s="2">
        <v>2</v>
      </c>
      <c r="BA775" s="18">
        <f>VLOOKUP(AY775,segéd!$F$9:$G$38,2,FALSE)</f>
        <v>46123</v>
      </c>
      <c r="BB775" s="2" t="str">
        <f>VLOOKUP(AZ775,segéd!$F$1:$G$7,2,FALSE)</f>
        <v>9.45-11.15</v>
      </c>
      <c r="BC775" t="s">
        <v>319</v>
      </c>
      <c r="BD775" t="s">
        <v>307</v>
      </c>
      <c r="BE775" t="s">
        <v>88</v>
      </c>
      <c r="BG775" s="2">
        <v>213</v>
      </c>
      <c r="BJ775" s="2">
        <f t="shared" si="662"/>
        <v>4</v>
      </c>
      <c r="BK775" s="2" t="str">
        <f>IF(BF775="","",VLOOKUP(BC775,segéd!O:P,2,FALSE))</f>
        <v/>
      </c>
      <c r="BL775" s="2">
        <f>IF(BG775="","",VLOOKUP(BC775,segéd!T:U,2,FALSE))</f>
        <v>4</v>
      </c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>
        <v>11</v>
      </c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R775" s="2"/>
      <c r="CS775" s="2"/>
      <c r="CT775" s="2"/>
      <c r="CU775" s="2"/>
      <c r="CV775" s="2"/>
      <c r="CY775" s="2"/>
    </row>
    <row r="776" spans="1:106" x14ac:dyDescent="0.3">
      <c r="A776" t="str">
        <f t="shared" si="612"/>
        <v>4112</v>
      </c>
      <c r="B776" t="str">
        <f t="shared" si="613"/>
        <v xml:space="preserve">Integrált irányítási rendszerek (web) </v>
      </c>
      <c r="C776" t="str">
        <f t="shared" si="614"/>
        <v>4014112</v>
      </c>
      <c r="D776" t="str">
        <f t="shared" si="615"/>
        <v>Integrált irányítási rendszerek (web) 5</v>
      </c>
      <c r="E776" t="str">
        <f t="shared" si="616"/>
        <v>Nyeste Zsolt4112</v>
      </c>
      <c r="F776" s="24" t="str">
        <f t="shared" si="617"/>
        <v>Integrált irányítási rendszerek (Tb. 401, web)</v>
      </c>
      <c r="G776" t="str">
        <f t="shared" si="618"/>
        <v/>
      </c>
      <c r="H776" t="str">
        <f t="shared" si="619"/>
        <v/>
      </c>
      <c r="I776" t="str">
        <f t="shared" si="620"/>
        <v/>
      </c>
      <c r="J776" t="str">
        <f t="shared" si="621"/>
        <v/>
      </c>
      <c r="K776" t="str">
        <f t="shared" si="622"/>
        <v/>
      </c>
      <c r="L776" t="str">
        <f t="shared" si="623"/>
        <v/>
      </c>
      <c r="M776" t="str">
        <f t="shared" si="624"/>
        <v/>
      </c>
      <c r="N776" t="str">
        <f t="shared" si="625"/>
        <v/>
      </c>
      <c r="O776" t="str">
        <f t="shared" si="626"/>
        <v/>
      </c>
      <c r="P776" t="str">
        <f t="shared" si="627"/>
        <v/>
      </c>
      <c r="Q776" t="str">
        <f t="shared" si="628"/>
        <v/>
      </c>
      <c r="R776" t="str">
        <f t="shared" si="629"/>
        <v/>
      </c>
      <c r="S776" t="str">
        <f t="shared" si="630"/>
        <v/>
      </c>
      <c r="T776" t="str">
        <f t="shared" si="631"/>
        <v/>
      </c>
      <c r="U776" t="str">
        <f t="shared" si="632"/>
        <v/>
      </c>
      <c r="V776" t="str">
        <f t="shared" si="633"/>
        <v/>
      </c>
      <c r="W776" t="str">
        <f t="shared" si="634"/>
        <v/>
      </c>
      <c r="X776" t="str">
        <f t="shared" si="635"/>
        <v/>
      </c>
      <c r="Y776" t="str">
        <f t="shared" si="636"/>
        <v>Integrált irányítási rendszerek (, web)</v>
      </c>
      <c r="Z776" t="str">
        <f t="shared" si="637"/>
        <v/>
      </c>
      <c r="AA776" t="str">
        <f t="shared" si="638"/>
        <v/>
      </c>
      <c r="AB776" t="str">
        <f t="shared" si="639"/>
        <v/>
      </c>
      <c r="AC776" t="str">
        <f t="shared" si="640"/>
        <v/>
      </c>
      <c r="AD776" t="str">
        <f t="shared" si="641"/>
        <v>4112</v>
      </c>
      <c r="AE776" t="str">
        <f t="shared" si="642"/>
        <v/>
      </c>
      <c r="AF776" t="str">
        <f t="shared" si="643"/>
        <v/>
      </c>
      <c r="AG776" t="str">
        <f t="shared" si="644"/>
        <v/>
      </c>
      <c r="AH776" t="str">
        <f t="shared" si="645"/>
        <v/>
      </c>
      <c r="AI776" t="str">
        <f t="shared" si="646"/>
        <v/>
      </c>
      <c r="AJ776" t="str">
        <f t="shared" si="647"/>
        <v/>
      </c>
      <c r="AK776" t="str">
        <f t="shared" si="648"/>
        <v/>
      </c>
      <c r="AL776" t="str">
        <f t="shared" si="649"/>
        <v/>
      </c>
      <c r="AM776" t="str">
        <f t="shared" si="650"/>
        <v/>
      </c>
      <c r="AN776" t="str">
        <f t="shared" si="651"/>
        <v/>
      </c>
      <c r="AO776" t="str">
        <f t="shared" si="652"/>
        <v/>
      </c>
      <c r="AP776" t="str">
        <f t="shared" si="653"/>
        <v/>
      </c>
      <c r="AQ776" t="str">
        <f t="shared" si="654"/>
        <v/>
      </c>
      <c r="AR776" t="str">
        <f t="shared" si="655"/>
        <v/>
      </c>
      <c r="AS776" t="str">
        <f t="shared" si="656"/>
        <v/>
      </c>
      <c r="AT776" t="str">
        <f t="shared" si="657"/>
        <v/>
      </c>
      <c r="AU776" t="str">
        <f t="shared" si="658"/>
        <v/>
      </c>
      <c r="AV776" t="str">
        <f t="shared" si="659"/>
        <v/>
      </c>
      <c r="AW776" t="str">
        <f t="shared" si="660"/>
        <v/>
      </c>
      <c r="AX776" t="str">
        <f t="shared" si="661"/>
        <v>Integrált irányítási rendszerek (401, web)</v>
      </c>
      <c r="AY776" s="2">
        <v>411</v>
      </c>
      <c r="AZ776" s="2">
        <v>2</v>
      </c>
      <c r="BA776" s="18">
        <f>VLOOKUP(AY776,segéd!$F$9:$G$38,2,FALSE)</f>
        <v>46123</v>
      </c>
      <c r="BB776" s="2" t="str">
        <f>VLOOKUP(AZ776,segéd!$F$1:$G$7,2,FALSE)</f>
        <v>9.45-11.15</v>
      </c>
      <c r="BC776" t="s">
        <v>132</v>
      </c>
      <c r="BD776" t="s">
        <v>303</v>
      </c>
      <c r="BE776" t="s">
        <v>177</v>
      </c>
      <c r="BG776" s="2">
        <v>401</v>
      </c>
      <c r="BH776" s="2" t="s">
        <v>66</v>
      </c>
      <c r="BI776" s="30" t="s">
        <v>1979</v>
      </c>
      <c r="BJ776" s="2">
        <f t="shared" si="662"/>
        <v>5</v>
      </c>
      <c r="BK776" s="2" t="str">
        <f>IF(BF776="","",VLOOKUP(BC776,segéd!O:P,2,FALSE))</f>
        <v/>
      </c>
      <c r="BL776" s="2">
        <f>IF(BG776="","",VLOOKUP(BC776,segéd!T:U,2,FALSE))</f>
        <v>5</v>
      </c>
      <c r="CH776" s="2"/>
      <c r="CI776" s="2">
        <v>5</v>
      </c>
      <c r="CP776" s="2"/>
    </row>
    <row r="777" spans="1:106" x14ac:dyDescent="0.3">
      <c r="A777" t="str">
        <f t="shared" si="612"/>
        <v>2024112</v>
      </c>
      <c r="B777" t="str">
        <f t="shared" si="613"/>
        <v>Kontrolling (Bp.-ről web) 24</v>
      </c>
      <c r="C777" t="str">
        <f t="shared" si="614"/>
        <v>2124112</v>
      </c>
      <c r="D777" t="str">
        <f t="shared" si="615"/>
        <v>Kontrolling (Bp.-ről web) 24</v>
      </c>
      <c r="E777" t="str">
        <f t="shared" si="616"/>
        <v>Barna Zsolt4112</v>
      </c>
      <c r="F777" s="24" t="str">
        <f t="shared" si="617"/>
        <v>Kontrolling (Bp. 202, Bp.-ről web)</v>
      </c>
      <c r="G777" t="str">
        <f t="shared" si="618"/>
        <v/>
      </c>
      <c r="H777" t="str">
        <f t="shared" si="619"/>
        <v/>
      </c>
      <c r="I777" t="str">
        <f t="shared" si="620"/>
        <v/>
      </c>
      <c r="J777" t="str">
        <f t="shared" si="621"/>
        <v/>
      </c>
      <c r="K777" t="str">
        <f t="shared" si="622"/>
        <v/>
      </c>
      <c r="L777" t="str">
        <f t="shared" si="623"/>
        <v/>
      </c>
      <c r="M777" t="str">
        <f t="shared" si="624"/>
        <v>4112</v>
      </c>
      <c r="N777" t="str">
        <f t="shared" si="625"/>
        <v>4112</v>
      </c>
      <c r="O777" t="str">
        <f t="shared" si="626"/>
        <v>4112</v>
      </c>
      <c r="P777" t="str">
        <f t="shared" si="627"/>
        <v/>
      </c>
      <c r="Q777" t="str">
        <f t="shared" si="628"/>
        <v/>
      </c>
      <c r="R777" t="str">
        <f t="shared" si="629"/>
        <v/>
      </c>
      <c r="S777" t="str">
        <f t="shared" si="630"/>
        <v/>
      </c>
      <c r="T777" t="str">
        <f t="shared" si="631"/>
        <v/>
      </c>
      <c r="U777" t="str">
        <f t="shared" si="632"/>
        <v/>
      </c>
      <c r="V777" t="str">
        <f t="shared" si="633"/>
        <v/>
      </c>
      <c r="W777" t="str">
        <f t="shared" si="634"/>
        <v/>
      </c>
      <c r="X777" t="str">
        <f t="shared" si="635"/>
        <v/>
      </c>
      <c r="Y777" t="str">
        <f t="shared" si="636"/>
        <v>Kontrolling (202, Bp.-ről web)</v>
      </c>
      <c r="Z777" t="str">
        <f t="shared" si="637"/>
        <v/>
      </c>
      <c r="AA777" t="str">
        <f t="shared" si="638"/>
        <v/>
      </c>
      <c r="AB777" t="str">
        <f t="shared" si="639"/>
        <v/>
      </c>
      <c r="AC777" t="str">
        <f t="shared" si="640"/>
        <v/>
      </c>
      <c r="AD777" t="str">
        <f t="shared" si="641"/>
        <v/>
      </c>
      <c r="AE777" t="str">
        <f t="shared" si="642"/>
        <v>4112</v>
      </c>
      <c r="AF777" t="str">
        <f t="shared" si="643"/>
        <v>4112</v>
      </c>
      <c r="AG777" t="str">
        <f t="shared" si="644"/>
        <v>4112</v>
      </c>
      <c r="AH777" t="str">
        <f t="shared" si="645"/>
        <v/>
      </c>
      <c r="AI777" t="str">
        <f t="shared" si="646"/>
        <v/>
      </c>
      <c r="AJ777" t="str">
        <f t="shared" si="647"/>
        <v/>
      </c>
      <c r="AK777" t="str">
        <f t="shared" si="648"/>
        <v/>
      </c>
      <c r="AL777" t="str">
        <f t="shared" si="649"/>
        <v/>
      </c>
      <c r="AM777" t="str">
        <f t="shared" si="650"/>
        <v/>
      </c>
      <c r="AN777" t="str">
        <f t="shared" si="651"/>
        <v/>
      </c>
      <c r="AO777" t="str">
        <f t="shared" si="652"/>
        <v/>
      </c>
      <c r="AP777" t="str">
        <f t="shared" si="653"/>
        <v/>
      </c>
      <c r="AQ777" t="str">
        <f t="shared" si="654"/>
        <v/>
      </c>
      <c r="AR777" t="str">
        <f t="shared" si="655"/>
        <v/>
      </c>
      <c r="AS777" t="str">
        <f t="shared" si="656"/>
        <v/>
      </c>
      <c r="AT777" t="str">
        <f t="shared" si="657"/>
        <v/>
      </c>
      <c r="AU777" t="str">
        <f t="shared" si="658"/>
        <v/>
      </c>
      <c r="AV777" t="str">
        <f t="shared" si="659"/>
        <v/>
      </c>
      <c r="AW777" t="str">
        <f t="shared" si="660"/>
        <v/>
      </c>
      <c r="AX777" t="str">
        <f t="shared" si="661"/>
        <v>Kontrolling (212, Bp.-ről web)</v>
      </c>
      <c r="AY777" s="2">
        <v>411</v>
      </c>
      <c r="AZ777" s="2">
        <v>2</v>
      </c>
      <c r="BA777" s="18">
        <f>VLOOKUP(AY777,segéd!$F$9:$G$38,2,FALSE)</f>
        <v>46123</v>
      </c>
      <c r="BB777" s="2" t="str">
        <f>VLOOKUP(AZ777,segéd!$F$1:$G$7,2,FALSE)</f>
        <v>9.45-11.15</v>
      </c>
      <c r="BC777" t="s">
        <v>68</v>
      </c>
      <c r="BD777" t="s">
        <v>311</v>
      </c>
      <c r="BE777" t="s">
        <v>167</v>
      </c>
      <c r="BF777" s="19">
        <v>202</v>
      </c>
      <c r="BG777" s="2">
        <v>212</v>
      </c>
      <c r="BH777" s="19" t="s">
        <v>75</v>
      </c>
      <c r="BI777" s="30" t="s">
        <v>1962</v>
      </c>
      <c r="BJ777" s="2">
        <f t="shared" si="662"/>
        <v>48</v>
      </c>
      <c r="BK777" s="2">
        <f>IF(BF777="","",VLOOKUP(BC777,segéd!O:P,2,FALSE))</f>
        <v>24</v>
      </c>
      <c r="BL777" s="2">
        <f>IF(BG777="","",VLOOKUP(BC777,segéd!T:U,2,FALSE))</f>
        <v>24</v>
      </c>
      <c r="BM777" s="2"/>
      <c r="BN777" s="2"/>
      <c r="BO777" s="2"/>
      <c r="BP777" s="2"/>
      <c r="BQ777" s="2"/>
      <c r="BR777" s="2"/>
      <c r="BS777" s="2">
        <v>6</v>
      </c>
      <c r="BT777" s="2">
        <v>6</v>
      </c>
      <c r="BU777" s="2">
        <v>9</v>
      </c>
      <c r="BV777" s="2"/>
      <c r="BW777" s="2"/>
      <c r="BX777" s="2"/>
      <c r="BY777" s="2"/>
      <c r="BZ777" s="2"/>
      <c r="CA777" s="2"/>
      <c r="CB777" s="2"/>
      <c r="CC777" s="2"/>
      <c r="CD777" s="2"/>
      <c r="CH777" s="2"/>
      <c r="CI777" s="2"/>
      <c r="CJ777" s="2">
        <v>3</v>
      </c>
      <c r="CK777" s="2">
        <v>7</v>
      </c>
      <c r="CL777" s="2">
        <v>10</v>
      </c>
      <c r="CM777" s="2"/>
      <c r="CN777" s="2"/>
      <c r="CO777" s="2"/>
      <c r="CP777" s="2"/>
      <c r="CR777" s="2"/>
      <c r="CS777" s="2"/>
      <c r="CT777" s="2"/>
      <c r="CU777" s="2"/>
      <c r="CV777" s="2"/>
      <c r="CY777" s="2"/>
    </row>
    <row r="778" spans="1:106" x14ac:dyDescent="0.3">
      <c r="A778" t="str">
        <f t="shared" si="612"/>
        <v>2064112</v>
      </c>
      <c r="B778" t="str">
        <f t="shared" si="613"/>
        <v>Logisztikai esettanulmányok (Bp.-ről web) 6</v>
      </c>
      <c r="C778" t="str">
        <f t="shared" si="614"/>
        <v>4024112</v>
      </c>
      <c r="D778" t="str">
        <f t="shared" si="615"/>
        <v>Logisztikai esettanulmányok (Bp.-ről web) 6</v>
      </c>
      <c r="E778" t="str">
        <f t="shared" si="616"/>
        <v>Havasi Zoltán4112</v>
      </c>
      <c r="F778" s="24" t="str">
        <f t="shared" si="617"/>
        <v>Logisztikai esettanulmányok (Bp. 206, Bp.-ről web)</v>
      </c>
      <c r="G778" t="str">
        <f t="shared" si="618"/>
        <v/>
      </c>
      <c r="H778" t="str">
        <f t="shared" si="619"/>
        <v/>
      </c>
      <c r="I778" t="str">
        <f t="shared" si="620"/>
        <v/>
      </c>
      <c r="J778" t="str">
        <f t="shared" si="621"/>
        <v/>
      </c>
      <c r="K778" t="str">
        <f t="shared" si="622"/>
        <v/>
      </c>
      <c r="L778" t="str">
        <f t="shared" si="623"/>
        <v/>
      </c>
      <c r="M778" t="str">
        <f t="shared" si="624"/>
        <v/>
      </c>
      <c r="N778" t="str">
        <f t="shared" si="625"/>
        <v/>
      </c>
      <c r="O778" t="str">
        <f t="shared" si="626"/>
        <v/>
      </c>
      <c r="P778" t="str">
        <f t="shared" si="627"/>
        <v/>
      </c>
      <c r="Q778" t="str">
        <f t="shared" si="628"/>
        <v/>
      </c>
      <c r="R778" t="str">
        <f t="shared" si="629"/>
        <v/>
      </c>
      <c r="S778" t="str">
        <f t="shared" si="630"/>
        <v/>
      </c>
      <c r="T778" t="str">
        <f t="shared" si="631"/>
        <v/>
      </c>
      <c r="U778" t="str">
        <f t="shared" si="632"/>
        <v/>
      </c>
      <c r="V778" t="str">
        <f t="shared" si="633"/>
        <v>4112</v>
      </c>
      <c r="W778" t="str">
        <f t="shared" si="634"/>
        <v/>
      </c>
      <c r="X778" t="str">
        <f t="shared" si="635"/>
        <v/>
      </c>
      <c r="Y778" t="str">
        <f t="shared" si="636"/>
        <v>Logisztikai esettanulmányok (206, Bp.-ről web)</v>
      </c>
      <c r="Z778" t="str">
        <f t="shared" si="637"/>
        <v/>
      </c>
      <c r="AA778" t="str">
        <f t="shared" si="638"/>
        <v/>
      </c>
      <c r="AB778" t="str">
        <f t="shared" si="639"/>
        <v/>
      </c>
      <c r="AC778" t="str">
        <f t="shared" si="640"/>
        <v/>
      </c>
      <c r="AD778" t="str">
        <f t="shared" si="641"/>
        <v/>
      </c>
      <c r="AE778" t="str">
        <f t="shared" si="642"/>
        <v/>
      </c>
      <c r="AF778" t="str">
        <f t="shared" si="643"/>
        <v/>
      </c>
      <c r="AG778" t="str">
        <f t="shared" si="644"/>
        <v/>
      </c>
      <c r="AH778" t="str">
        <f t="shared" si="645"/>
        <v/>
      </c>
      <c r="AI778" t="str">
        <f t="shared" si="646"/>
        <v/>
      </c>
      <c r="AJ778" t="str">
        <f t="shared" si="647"/>
        <v/>
      </c>
      <c r="AK778" t="str">
        <f t="shared" si="648"/>
        <v/>
      </c>
      <c r="AL778" t="str">
        <f t="shared" si="649"/>
        <v/>
      </c>
      <c r="AM778" t="str">
        <f t="shared" si="650"/>
        <v/>
      </c>
      <c r="AN778" t="str">
        <f t="shared" si="651"/>
        <v/>
      </c>
      <c r="AO778" t="str">
        <f t="shared" si="652"/>
        <v>4112</v>
      </c>
      <c r="AP778" t="str">
        <f t="shared" si="653"/>
        <v/>
      </c>
      <c r="AQ778" t="str">
        <f t="shared" si="654"/>
        <v/>
      </c>
      <c r="AR778" t="str">
        <f t="shared" si="655"/>
        <v/>
      </c>
      <c r="AS778" t="str">
        <f t="shared" si="656"/>
        <v/>
      </c>
      <c r="AT778" t="str">
        <f t="shared" si="657"/>
        <v/>
      </c>
      <c r="AU778" t="str">
        <f t="shared" si="658"/>
        <v/>
      </c>
      <c r="AV778" t="str">
        <f t="shared" si="659"/>
        <v/>
      </c>
      <c r="AW778" t="str">
        <f t="shared" si="660"/>
        <v/>
      </c>
      <c r="AX778" t="str">
        <f t="shared" si="661"/>
        <v>Logisztikai esettanulmányok (402, Bp.-ről web)</v>
      </c>
      <c r="AY778" s="2">
        <v>411</v>
      </c>
      <c r="AZ778" s="2">
        <v>2</v>
      </c>
      <c r="BA778" s="18">
        <f>VLOOKUP(AY778,segéd!$F$9:$G$38,2,FALSE)</f>
        <v>46123</v>
      </c>
      <c r="BB778" s="2" t="str">
        <f>VLOOKUP(AZ778,segéd!$F$1:$G$7,2,FALSE)</f>
        <v>9.45-11.15</v>
      </c>
      <c r="BC778" t="s">
        <v>255</v>
      </c>
      <c r="BD778" t="s">
        <v>312</v>
      </c>
      <c r="BE778" t="s">
        <v>167</v>
      </c>
      <c r="BF778" s="19">
        <v>206</v>
      </c>
      <c r="BG778" s="2">
        <v>402</v>
      </c>
      <c r="BH778" s="19" t="s">
        <v>75</v>
      </c>
      <c r="BI778" s="30" t="s">
        <v>1995</v>
      </c>
      <c r="BJ778" s="2">
        <f t="shared" si="662"/>
        <v>12</v>
      </c>
      <c r="BK778" s="2">
        <f>IF(BF778="","",VLOOKUP(BC778,segéd!O:P,2,FALSE))</f>
        <v>6</v>
      </c>
      <c r="BL778" s="2">
        <f>IF(BG778="","",VLOOKUP(BC778,segéd!T:U,2,FALSE))</f>
        <v>6</v>
      </c>
      <c r="BP778" s="2"/>
      <c r="BQ778" s="2"/>
      <c r="BR778" s="2"/>
      <c r="BY778" s="2"/>
      <c r="CB778" s="2">
        <v>5</v>
      </c>
      <c r="CH778" s="2"/>
      <c r="CP778" s="2"/>
      <c r="CT778" s="2">
        <v>6</v>
      </c>
      <c r="CX778" s="19"/>
      <c r="CY778" s="2"/>
      <c r="CZ778" s="19"/>
    </row>
    <row r="779" spans="1:106" x14ac:dyDescent="0.3">
      <c r="A779" t="str">
        <f t="shared" si="612"/>
        <v>4112</v>
      </c>
      <c r="B779" t="str">
        <f t="shared" si="613"/>
        <v xml:space="preserve">Mechatronika alapjai (gépterem, web) </v>
      </c>
      <c r="C779" t="str">
        <f t="shared" si="614"/>
        <v>6044112</v>
      </c>
      <c r="D779" t="str">
        <f t="shared" si="615"/>
        <v>Mechatronika alapjai (gépterem, web) 46</v>
      </c>
      <c r="E779" t="str">
        <f t="shared" si="616"/>
        <v>Molnár László4112</v>
      </c>
      <c r="F779" s="24" t="str">
        <f t="shared" si="617"/>
        <v>Mechatronika alapjai (Tb. 604, gépterem, web)</v>
      </c>
      <c r="G779" t="str">
        <f t="shared" si="618"/>
        <v/>
      </c>
      <c r="H779" t="str">
        <f t="shared" si="619"/>
        <v/>
      </c>
      <c r="I779" t="str">
        <f t="shared" si="620"/>
        <v/>
      </c>
      <c r="J779" t="str">
        <f t="shared" si="621"/>
        <v/>
      </c>
      <c r="K779" t="str">
        <f t="shared" si="622"/>
        <v/>
      </c>
      <c r="L779" t="str">
        <f t="shared" si="623"/>
        <v/>
      </c>
      <c r="M779" t="str">
        <f t="shared" si="624"/>
        <v/>
      </c>
      <c r="N779" t="str">
        <f t="shared" si="625"/>
        <v/>
      </c>
      <c r="O779" t="str">
        <f t="shared" si="626"/>
        <v/>
      </c>
      <c r="P779" t="str">
        <f t="shared" si="627"/>
        <v/>
      </c>
      <c r="Q779" t="str">
        <f t="shared" si="628"/>
        <v/>
      </c>
      <c r="R779" t="str">
        <f t="shared" si="629"/>
        <v/>
      </c>
      <c r="S779" t="str">
        <f t="shared" si="630"/>
        <v/>
      </c>
      <c r="T779" t="str">
        <f t="shared" si="631"/>
        <v/>
      </c>
      <c r="U779" t="str">
        <f t="shared" si="632"/>
        <v/>
      </c>
      <c r="V779" t="str">
        <f t="shared" si="633"/>
        <v/>
      </c>
      <c r="W779" t="str">
        <f t="shared" si="634"/>
        <v/>
      </c>
      <c r="X779" t="str">
        <f t="shared" si="635"/>
        <v/>
      </c>
      <c r="Y779" t="str">
        <f t="shared" si="636"/>
        <v>Mechatronika alapjai (, gépterem, web)</v>
      </c>
      <c r="Z779" t="str">
        <f t="shared" si="637"/>
        <v/>
      </c>
      <c r="AA779" t="str">
        <f t="shared" si="638"/>
        <v/>
      </c>
      <c r="AB779" t="str">
        <f t="shared" si="639"/>
        <v/>
      </c>
      <c r="AC779" t="str">
        <f t="shared" si="640"/>
        <v>4112</v>
      </c>
      <c r="AD779" t="str">
        <f t="shared" si="641"/>
        <v/>
      </c>
      <c r="AE779" t="str">
        <f t="shared" si="642"/>
        <v/>
      </c>
      <c r="AF779" t="str">
        <f t="shared" si="643"/>
        <v/>
      </c>
      <c r="AG779" t="str">
        <f t="shared" si="644"/>
        <v/>
      </c>
      <c r="AH779" t="str">
        <f t="shared" si="645"/>
        <v/>
      </c>
      <c r="AI779" t="str">
        <f t="shared" si="646"/>
        <v/>
      </c>
      <c r="AJ779" t="str">
        <f t="shared" si="647"/>
        <v/>
      </c>
      <c r="AK779" t="str">
        <f t="shared" si="648"/>
        <v/>
      </c>
      <c r="AL779" t="str">
        <f t="shared" si="649"/>
        <v/>
      </c>
      <c r="AM779" t="str">
        <f t="shared" si="650"/>
        <v/>
      </c>
      <c r="AN779" t="str">
        <f t="shared" si="651"/>
        <v/>
      </c>
      <c r="AO779" t="str">
        <f t="shared" si="652"/>
        <v/>
      </c>
      <c r="AP779" t="str">
        <f t="shared" si="653"/>
        <v/>
      </c>
      <c r="AQ779" t="str">
        <f t="shared" si="654"/>
        <v/>
      </c>
      <c r="AR779" t="str">
        <f t="shared" si="655"/>
        <v/>
      </c>
      <c r="AS779" t="str">
        <f t="shared" si="656"/>
        <v/>
      </c>
      <c r="AT779" t="str">
        <f t="shared" si="657"/>
        <v/>
      </c>
      <c r="AU779" t="str">
        <f t="shared" si="658"/>
        <v/>
      </c>
      <c r="AV779" t="str">
        <f t="shared" si="659"/>
        <v/>
      </c>
      <c r="AW779" t="str">
        <f t="shared" si="660"/>
        <v/>
      </c>
      <c r="AX779" t="str">
        <f t="shared" si="661"/>
        <v>Mechatronika alapjai (604, gépterem, web)</v>
      </c>
      <c r="AY779" s="2">
        <v>411</v>
      </c>
      <c r="AZ779" s="2">
        <v>2</v>
      </c>
      <c r="BA779" s="18">
        <f>VLOOKUP(AY779,segéd!$F$9:$G$38,2,FALSE)</f>
        <v>46123</v>
      </c>
      <c r="BB779" s="2" t="str">
        <f>VLOOKUP(AZ779,segéd!$F$1:$G$7,2,FALSE)</f>
        <v>9.45-11.15</v>
      </c>
      <c r="BC779" t="s">
        <v>79</v>
      </c>
      <c r="BD779" t="s">
        <v>42</v>
      </c>
      <c r="BE779" t="s">
        <v>164</v>
      </c>
      <c r="BG779" s="2">
        <v>604</v>
      </c>
      <c r="BH779" s="2" t="s">
        <v>220</v>
      </c>
      <c r="BI779" s="30" t="s">
        <v>1921</v>
      </c>
      <c r="BJ779" s="2">
        <f t="shared" si="662"/>
        <v>46</v>
      </c>
      <c r="BK779" s="2" t="str">
        <f>IF(BF779="","",VLOOKUP(BC779,segéd!O:P,2,FALSE))</f>
        <v/>
      </c>
      <c r="BL779" s="2">
        <f>IF(BG779="","",VLOOKUP(BC779,segéd!T:U,2,FALSE))</f>
        <v>46</v>
      </c>
      <c r="BM779" s="2"/>
      <c r="BN779" s="2"/>
      <c r="BO779" s="2"/>
      <c r="BP779" s="2"/>
      <c r="BQ779" s="2"/>
      <c r="BR779" s="2"/>
      <c r="BS779" s="2"/>
      <c r="BT779" s="2"/>
      <c r="BU779" s="2"/>
      <c r="BZ779" s="2"/>
      <c r="CA779" s="2"/>
      <c r="CD779" s="2"/>
      <c r="CE779" s="2"/>
      <c r="CF779" s="19"/>
      <c r="CG779" s="2"/>
      <c r="CH779" s="2">
        <v>57</v>
      </c>
      <c r="CI779" s="2"/>
      <c r="CJ779" s="2"/>
      <c r="CP779" s="2"/>
      <c r="CQ779" s="2"/>
      <c r="CR779" s="2"/>
      <c r="CS779" s="2"/>
      <c r="CU779" s="2"/>
      <c r="CV779" s="2"/>
      <c r="DA779" s="19"/>
    </row>
    <row r="780" spans="1:106" x14ac:dyDescent="0.3">
      <c r="A780" t="str">
        <f t="shared" si="612"/>
        <v>2014112</v>
      </c>
      <c r="B780" t="str">
        <f t="shared" si="613"/>
        <v>Pénzügy (web) 45</v>
      </c>
      <c r="C780" t="str">
        <f t="shared" si="614"/>
        <v>4112</v>
      </c>
      <c r="D780" t="str">
        <f t="shared" si="615"/>
        <v xml:space="preserve">Pénzügy (web) </v>
      </c>
      <c r="E780" t="str">
        <f t="shared" si="616"/>
        <v>Belyó Pál4112</v>
      </c>
      <c r="F780" s="24" t="str">
        <f t="shared" si="617"/>
        <v>Pénzügy (Bp. 201, web)</v>
      </c>
      <c r="G780" t="str">
        <f t="shared" si="618"/>
        <v>4112</v>
      </c>
      <c r="H780" t="str">
        <f t="shared" si="619"/>
        <v>4112</v>
      </c>
      <c r="I780" t="str">
        <f t="shared" si="620"/>
        <v/>
      </c>
      <c r="J780" t="str">
        <f t="shared" si="621"/>
        <v/>
      </c>
      <c r="K780" t="str">
        <f t="shared" si="622"/>
        <v/>
      </c>
      <c r="L780" t="str">
        <f t="shared" si="623"/>
        <v/>
      </c>
      <c r="M780" t="str">
        <f t="shared" si="624"/>
        <v/>
      </c>
      <c r="N780" t="str">
        <f t="shared" si="625"/>
        <v/>
      </c>
      <c r="O780" t="str">
        <f t="shared" si="626"/>
        <v/>
      </c>
      <c r="P780" t="str">
        <f t="shared" si="627"/>
        <v/>
      </c>
      <c r="Q780" t="str">
        <f t="shared" si="628"/>
        <v/>
      </c>
      <c r="R780" t="str">
        <f t="shared" si="629"/>
        <v/>
      </c>
      <c r="S780" t="str">
        <f t="shared" si="630"/>
        <v/>
      </c>
      <c r="T780" t="str">
        <f t="shared" si="631"/>
        <v/>
      </c>
      <c r="U780" t="str">
        <f t="shared" si="632"/>
        <v/>
      </c>
      <c r="V780" t="str">
        <f t="shared" si="633"/>
        <v/>
      </c>
      <c r="W780" t="str">
        <f t="shared" si="634"/>
        <v/>
      </c>
      <c r="X780" t="str">
        <f t="shared" si="635"/>
        <v/>
      </c>
      <c r="Y780" t="str">
        <f t="shared" si="636"/>
        <v>Pénzügy (201, web)</v>
      </c>
      <c r="Z780" t="str">
        <f t="shared" si="637"/>
        <v/>
      </c>
      <c r="AA780" t="str">
        <f t="shared" si="638"/>
        <v/>
      </c>
      <c r="AB780" t="str">
        <f t="shared" si="639"/>
        <v/>
      </c>
      <c r="AC780" t="str">
        <f t="shared" si="640"/>
        <v/>
      </c>
      <c r="AD780" t="str">
        <f t="shared" si="641"/>
        <v/>
      </c>
      <c r="AE780" t="str">
        <f t="shared" si="642"/>
        <v/>
      </c>
      <c r="AF780" t="str">
        <f t="shared" si="643"/>
        <v/>
      </c>
      <c r="AG780" t="str">
        <f t="shared" si="644"/>
        <v/>
      </c>
      <c r="AH780" t="str">
        <f t="shared" si="645"/>
        <v/>
      </c>
      <c r="AI780" t="str">
        <f t="shared" si="646"/>
        <v/>
      </c>
      <c r="AJ780" t="str">
        <f t="shared" si="647"/>
        <v/>
      </c>
      <c r="AK780" t="str">
        <f t="shared" si="648"/>
        <v/>
      </c>
      <c r="AL780" t="str">
        <f t="shared" si="649"/>
        <v/>
      </c>
      <c r="AM780" t="str">
        <f t="shared" si="650"/>
        <v/>
      </c>
      <c r="AN780" t="str">
        <f t="shared" si="651"/>
        <v/>
      </c>
      <c r="AO780" t="str">
        <f t="shared" si="652"/>
        <v/>
      </c>
      <c r="AP780" t="str">
        <f t="shared" si="653"/>
        <v/>
      </c>
      <c r="AQ780" t="str">
        <f t="shared" si="654"/>
        <v/>
      </c>
      <c r="AR780" t="str">
        <f t="shared" si="655"/>
        <v/>
      </c>
      <c r="AS780" t="str">
        <f t="shared" si="656"/>
        <v/>
      </c>
      <c r="AT780" t="str">
        <f t="shared" si="657"/>
        <v/>
      </c>
      <c r="AU780" t="str">
        <f t="shared" si="658"/>
        <v/>
      </c>
      <c r="AV780" t="str">
        <f t="shared" si="659"/>
        <v/>
      </c>
      <c r="AW780" t="str">
        <f t="shared" si="660"/>
        <v/>
      </c>
      <c r="AX780" t="str">
        <f t="shared" si="661"/>
        <v>Pénzügy (, web)</v>
      </c>
      <c r="AY780" s="2">
        <v>411</v>
      </c>
      <c r="AZ780" s="2">
        <v>2</v>
      </c>
      <c r="BA780" s="18">
        <f>VLOOKUP(AY780,segéd!$F$9:$G$38,2,FALSE)</f>
        <v>46123</v>
      </c>
      <c r="BB780" s="2" t="str">
        <f>VLOOKUP(AZ780,segéd!$F$1:$G$7,2,FALSE)</f>
        <v>9.45-11.15</v>
      </c>
      <c r="BC780" t="s">
        <v>64</v>
      </c>
      <c r="BD780" t="s">
        <v>36</v>
      </c>
      <c r="BE780" t="s">
        <v>165</v>
      </c>
      <c r="BF780" s="19">
        <v>201</v>
      </c>
      <c r="BH780" s="2" t="s">
        <v>66</v>
      </c>
      <c r="BI780" s="30" t="s">
        <v>1967</v>
      </c>
      <c r="BJ780" s="2">
        <f t="shared" si="662"/>
        <v>45</v>
      </c>
      <c r="BK780" s="2">
        <f>IF(BF780="","",VLOOKUP(BC780,segéd!O:P,2,FALSE))</f>
        <v>45</v>
      </c>
      <c r="BL780" s="2" t="str">
        <f>IF(BG780="","",VLOOKUP(BC780,segéd!T:U,2,FALSE))</f>
        <v/>
      </c>
      <c r="BM780" s="2">
        <v>62</v>
      </c>
      <c r="BN780" s="2">
        <v>14</v>
      </c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H780" s="2"/>
      <c r="CI780" s="2"/>
      <c r="CJ780" s="2"/>
      <c r="CK780" s="2"/>
      <c r="CL780" s="2"/>
      <c r="CM780" s="2"/>
      <c r="CN780" s="2"/>
      <c r="CO780" s="2"/>
      <c r="CP780" s="2"/>
      <c r="CR780" s="2"/>
      <c r="CS780" s="2"/>
      <c r="CT780" s="2"/>
      <c r="CU780" s="2"/>
      <c r="CV780" s="2"/>
      <c r="CY780" s="2"/>
    </row>
    <row r="781" spans="1:106" x14ac:dyDescent="0.3">
      <c r="A781" t="str">
        <f t="shared" si="612"/>
        <v>4112</v>
      </c>
      <c r="B781" t="str">
        <f t="shared" si="613"/>
        <v xml:space="preserve">Projekt feladat (web) </v>
      </c>
      <c r="C781" t="str">
        <f t="shared" si="614"/>
        <v>6014112</v>
      </c>
      <c r="D781" t="str">
        <f t="shared" si="615"/>
        <v>Projekt feladat (web) 87</v>
      </c>
      <c r="E781" t="str">
        <f t="shared" si="616"/>
        <v>Varga István4112</v>
      </c>
      <c r="F781" s="24" t="str">
        <f t="shared" si="617"/>
        <v>Projekt feladat (Tb. 601, web)</v>
      </c>
      <c r="G781" t="str">
        <f t="shared" si="618"/>
        <v/>
      </c>
      <c r="H781" t="str">
        <f t="shared" si="619"/>
        <v/>
      </c>
      <c r="I781" t="str">
        <f t="shared" si="620"/>
        <v/>
      </c>
      <c r="J781" t="str">
        <f t="shared" si="621"/>
        <v/>
      </c>
      <c r="K781" t="str">
        <f t="shared" si="622"/>
        <v/>
      </c>
      <c r="L781" t="str">
        <f t="shared" si="623"/>
        <v/>
      </c>
      <c r="M781" t="str">
        <f t="shared" si="624"/>
        <v/>
      </c>
      <c r="N781" t="str">
        <f t="shared" si="625"/>
        <v/>
      </c>
      <c r="O781" t="str">
        <f t="shared" si="626"/>
        <v/>
      </c>
      <c r="P781" t="str">
        <f t="shared" si="627"/>
        <v/>
      </c>
      <c r="Q781" t="str">
        <f t="shared" si="628"/>
        <v/>
      </c>
      <c r="R781" t="str">
        <f t="shared" si="629"/>
        <v/>
      </c>
      <c r="S781" t="str">
        <f t="shared" si="630"/>
        <v/>
      </c>
      <c r="T781" t="str">
        <f t="shared" si="631"/>
        <v/>
      </c>
      <c r="U781" t="str">
        <f t="shared" si="632"/>
        <v/>
      </c>
      <c r="V781" t="str">
        <f t="shared" si="633"/>
        <v/>
      </c>
      <c r="W781" t="str">
        <f t="shared" si="634"/>
        <v/>
      </c>
      <c r="X781" t="str">
        <f t="shared" si="635"/>
        <v/>
      </c>
      <c r="Y781" t="str">
        <f t="shared" si="636"/>
        <v>Projekt feladat (, web)</v>
      </c>
      <c r="Z781" t="str">
        <f t="shared" si="637"/>
        <v/>
      </c>
      <c r="AA781" t="str">
        <f t="shared" si="638"/>
        <v/>
      </c>
      <c r="AB781" t="str">
        <f t="shared" si="639"/>
        <v/>
      </c>
      <c r="AC781" t="str">
        <f t="shared" si="640"/>
        <v/>
      </c>
      <c r="AD781" t="str">
        <f t="shared" si="641"/>
        <v/>
      </c>
      <c r="AE781" t="str">
        <f t="shared" si="642"/>
        <v/>
      </c>
      <c r="AF781" t="str">
        <f t="shared" si="643"/>
        <v/>
      </c>
      <c r="AG781" t="str">
        <f t="shared" si="644"/>
        <v/>
      </c>
      <c r="AH781" t="str">
        <f t="shared" si="645"/>
        <v/>
      </c>
      <c r="AI781" t="str">
        <f t="shared" si="646"/>
        <v/>
      </c>
      <c r="AJ781" t="str">
        <f t="shared" si="647"/>
        <v/>
      </c>
      <c r="AK781" t="str">
        <f t="shared" si="648"/>
        <v/>
      </c>
      <c r="AL781" t="str">
        <f t="shared" si="649"/>
        <v/>
      </c>
      <c r="AM781" t="str">
        <f t="shared" si="650"/>
        <v/>
      </c>
      <c r="AN781" t="str">
        <f t="shared" si="651"/>
        <v/>
      </c>
      <c r="AO781" t="str">
        <f t="shared" si="652"/>
        <v/>
      </c>
      <c r="AP781" t="str">
        <f t="shared" si="653"/>
        <v/>
      </c>
      <c r="AQ781" t="str">
        <f t="shared" si="654"/>
        <v/>
      </c>
      <c r="AR781" t="str">
        <f t="shared" si="655"/>
        <v>4112</v>
      </c>
      <c r="AS781" t="str">
        <f t="shared" si="656"/>
        <v>4112</v>
      </c>
      <c r="AT781" t="str">
        <f t="shared" si="657"/>
        <v>4112</v>
      </c>
      <c r="AU781" t="str">
        <f t="shared" si="658"/>
        <v>4112</v>
      </c>
      <c r="AV781" t="str">
        <f t="shared" si="659"/>
        <v>4112</v>
      </c>
      <c r="AW781" t="str">
        <f t="shared" si="660"/>
        <v>4112</v>
      </c>
      <c r="AX781" t="str">
        <f t="shared" si="661"/>
        <v>Projekt feladat (601, web)</v>
      </c>
      <c r="AY781" s="2">
        <v>411</v>
      </c>
      <c r="AZ781" s="2">
        <v>2</v>
      </c>
      <c r="BA781" s="18">
        <f>VLOOKUP(AY781,segéd!$F$9:$G$38,2,FALSE)</f>
        <v>46123</v>
      </c>
      <c r="BB781" s="2" t="str">
        <f>VLOOKUP(AZ781,segéd!$F$1:$G$7,2,FALSE)</f>
        <v>9.45-11.15</v>
      </c>
      <c r="BC781" t="s">
        <v>82</v>
      </c>
      <c r="BD781" s="20" t="s">
        <v>219</v>
      </c>
      <c r="BE781" t="s">
        <v>164</v>
      </c>
      <c r="BG781" s="2">
        <v>601</v>
      </c>
      <c r="BH781" s="19" t="s">
        <v>66</v>
      </c>
      <c r="BI781" s="30" t="s">
        <v>1968</v>
      </c>
      <c r="BJ781" s="2">
        <f t="shared" si="662"/>
        <v>87</v>
      </c>
      <c r="BK781" s="2" t="str">
        <f>IF(BF781="","",VLOOKUP(BC781,segéd!O:P,2,FALSE))</f>
        <v/>
      </c>
      <c r="BL781" s="2">
        <f>IF(BG781="","",VLOOKUP(BC781,segéd!T:U,2,FALSE))</f>
        <v>87</v>
      </c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>
        <v>16</v>
      </c>
      <c r="CX781" s="2">
        <v>8</v>
      </c>
      <c r="CY781" s="2">
        <v>13</v>
      </c>
      <c r="CZ781" s="2">
        <v>9</v>
      </c>
      <c r="DA781" s="2">
        <v>13</v>
      </c>
      <c r="DB781" s="2">
        <v>34</v>
      </c>
    </row>
    <row r="782" spans="1:106" x14ac:dyDescent="0.3">
      <c r="A782" t="str">
        <f t="shared" si="612"/>
        <v>otthon4112</v>
      </c>
      <c r="B782" t="str">
        <f t="shared" si="613"/>
        <v>SMART marketingkoncepció (otthonról web) 8</v>
      </c>
      <c r="C782" t="str">
        <f t="shared" si="614"/>
        <v>otthon4112</v>
      </c>
      <c r="D782" t="str">
        <f t="shared" si="615"/>
        <v>SMART marketingkoncepció (otthonról web) 5</v>
      </c>
      <c r="E782" t="str">
        <f t="shared" si="616"/>
        <v>Várnai Ibolya4112</v>
      </c>
      <c r="F782" s="24" t="str">
        <f t="shared" si="617"/>
        <v>SMART marketingkoncepció (Bp. otthonTb. otthon, otthonról web)</v>
      </c>
      <c r="G782" t="str">
        <f t="shared" si="618"/>
        <v/>
      </c>
      <c r="H782" t="str">
        <f t="shared" si="619"/>
        <v/>
      </c>
      <c r="I782" t="str">
        <f t="shared" si="620"/>
        <v/>
      </c>
      <c r="J782" t="str">
        <f t="shared" si="621"/>
        <v/>
      </c>
      <c r="K782" t="str">
        <f t="shared" si="622"/>
        <v/>
      </c>
      <c r="L782" t="str">
        <f t="shared" si="623"/>
        <v/>
      </c>
      <c r="M782" t="str">
        <f t="shared" si="624"/>
        <v/>
      </c>
      <c r="N782" t="str">
        <f t="shared" si="625"/>
        <v/>
      </c>
      <c r="O782" t="str">
        <f t="shared" si="626"/>
        <v/>
      </c>
      <c r="P782" t="str">
        <f t="shared" si="627"/>
        <v/>
      </c>
      <c r="Q782" t="str">
        <f t="shared" si="628"/>
        <v/>
      </c>
      <c r="R782" t="str">
        <f t="shared" si="629"/>
        <v/>
      </c>
      <c r="S782" t="str">
        <f t="shared" si="630"/>
        <v/>
      </c>
      <c r="T782" t="str">
        <f t="shared" si="631"/>
        <v/>
      </c>
      <c r="U782" t="str">
        <f t="shared" si="632"/>
        <v/>
      </c>
      <c r="V782" t="str">
        <f t="shared" si="633"/>
        <v/>
      </c>
      <c r="W782" t="str">
        <f t="shared" si="634"/>
        <v>4112</v>
      </c>
      <c r="X782" t="str">
        <f t="shared" si="635"/>
        <v/>
      </c>
      <c r="Y782" t="str">
        <f t="shared" si="636"/>
        <v>SMART marketingkoncepció (otthon, otthonról web)</v>
      </c>
      <c r="Z782" t="str">
        <f t="shared" si="637"/>
        <v/>
      </c>
      <c r="AA782" t="str">
        <f t="shared" si="638"/>
        <v/>
      </c>
      <c r="AB782" t="str">
        <f t="shared" si="639"/>
        <v/>
      </c>
      <c r="AC782" t="str">
        <f t="shared" si="640"/>
        <v/>
      </c>
      <c r="AD782" t="str">
        <f t="shared" si="641"/>
        <v/>
      </c>
      <c r="AE782" t="str">
        <f t="shared" si="642"/>
        <v/>
      </c>
      <c r="AF782" t="str">
        <f t="shared" si="643"/>
        <v/>
      </c>
      <c r="AG782" t="str">
        <f t="shared" si="644"/>
        <v/>
      </c>
      <c r="AH782" t="str">
        <f t="shared" si="645"/>
        <v/>
      </c>
      <c r="AI782" t="str">
        <f t="shared" si="646"/>
        <v/>
      </c>
      <c r="AJ782" t="str">
        <f t="shared" si="647"/>
        <v/>
      </c>
      <c r="AK782" t="str">
        <f t="shared" si="648"/>
        <v/>
      </c>
      <c r="AL782" t="str">
        <f t="shared" si="649"/>
        <v/>
      </c>
      <c r="AM782" t="str">
        <f t="shared" si="650"/>
        <v/>
      </c>
      <c r="AN782" t="str">
        <f t="shared" si="651"/>
        <v/>
      </c>
      <c r="AO782" t="str">
        <f t="shared" si="652"/>
        <v/>
      </c>
      <c r="AP782" t="str">
        <f t="shared" si="653"/>
        <v>4112</v>
      </c>
      <c r="AQ782" t="str">
        <f t="shared" si="654"/>
        <v/>
      </c>
      <c r="AR782" t="str">
        <f t="shared" si="655"/>
        <v/>
      </c>
      <c r="AS782" t="str">
        <f t="shared" si="656"/>
        <v/>
      </c>
      <c r="AT782" t="str">
        <f t="shared" si="657"/>
        <v/>
      </c>
      <c r="AU782" t="str">
        <f t="shared" si="658"/>
        <v/>
      </c>
      <c r="AV782" t="str">
        <f t="shared" si="659"/>
        <v/>
      </c>
      <c r="AW782" t="str">
        <f t="shared" si="660"/>
        <v/>
      </c>
      <c r="AX782" t="str">
        <f t="shared" si="661"/>
        <v>SMART marketingkoncepció (otthon, otthonról web)</v>
      </c>
      <c r="AY782" s="2">
        <v>411</v>
      </c>
      <c r="AZ782" s="2">
        <v>2</v>
      </c>
      <c r="BA782" s="18">
        <f>VLOOKUP(AY782,segéd!$F$9:$G$38,2,FALSE)</f>
        <v>46123</v>
      </c>
      <c r="BB782" s="2" t="str">
        <f>VLOOKUP(AZ782,segéd!$F$1:$G$7,2,FALSE)</f>
        <v>9.45-11.15</v>
      </c>
      <c r="BC782" t="s">
        <v>394</v>
      </c>
      <c r="BD782" t="s">
        <v>310</v>
      </c>
      <c r="BE782" t="s">
        <v>167</v>
      </c>
      <c r="BF782" s="19" t="s">
        <v>484</v>
      </c>
      <c r="BG782" s="2" t="s">
        <v>484</v>
      </c>
      <c r="BH782" s="2" t="s">
        <v>485</v>
      </c>
      <c r="BI782" s="30" t="s">
        <v>1973</v>
      </c>
      <c r="BJ782" s="2">
        <f t="shared" si="662"/>
        <v>13</v>
      </c>
      <c r="BK782" s="2">
        <f>IF(BF782="","",VLOOKUP(BC782,segéd!O:P,2,FALSE))</f>
        <v>8</v>
      </c>
      <c r="BL782" s="2">
        <f>IF(BG782="","",VLOOKUP(BC782,segéd!T:U,2,FALSE))</f>
        <v>5</v>
      </c>
      <c r="BP782" s="2"/>
      <c r="BQ782" s="2"/>
      <c r="BR782" s="2"/>
      <c r="BY782" s="2"/>
      <c r="CB782" s="2"/>
      <c r="CC782" s="2">
        <v>8</v>
      </c>
      <c r="CH782" s="2"/>
      <c r="CI782" s="2"/>
      <c r="CP782" s="2"/>
      <c r="CT782" s="2"/>
      <c r="CU782" s="2">
        <v>6</v>
      </c>
      <c r="CY782" s="2"/>
    </row>
    <row r="783" spans="1:106" x14ac:dyDescent="0.3">
      <c r="A783" t="str">
        <f t="shared" si="612"/>
        <v>4112</v>
      </c>
      <c r="B783" t="str">
        <f t="shared" si="613"/>
        <v xml:space="preserve">Statisztika I. (web) </v>
      </c>
      <c r="C783" t="str">
        <f t="shared" si="614"/>
        <v>5014112</v>
      </c>
      <c r="D783" t="str">
        <f t="shared" si="615"/>
        <v>Statisztika I. (web) 119</v>
      </c>
      <c r="E783" t="str">
        <f t="shared" si="616"/>
        <v>Brunner Zsuzsanna4112</v>
      </c>
      <c r="F783" s="24" t="str">
        <f t="shared" si="617"/>
        <v>Statisztika I. (Tb. 501, web)</v>
      </c>
      <c r="G783" t="str">
        <f t="shared" si="618"/>
        <v/>
      </c>
      <c r="H783" t="str">
        <f t="shared" si="619"/>
        <v/>
      </c>
      <c r="I783" t="str">
        <f t="shared" si="620"/>
        <v/>
      </c>
      <c r="J783" t="str">
        <f t="shared" si="621"/>
        <v/>
      </c>
      <c r="K783" t="str">
        <f t="shared" si="622"/>
        <v/>
      </c>
      <c r="L783" t="str">
        <f t="shared" si="623"/>
        <v/>
      </c>
      <c r="M783" t="str">
        <f t="shared" si="624"/>
        <v/>
      </c>
      <c r="N783" t="str">
        <f t="shared" si="625"/>
        <v/>
      </c>
      <c r="O783" t="str">
        <f t="shared" si="626"/>
        <v/>
      </c>
      <c r="P783" t="str">
        <f t="shared" si="627"/>
        <v/>
      </c>
      <c r="Q783" t="str">
        <f t="shared" si="628"/>
        <v/>
      </c>
      <c r="R783" t="str">
        <f t="shared" si="629"/>
        <v/>
      </c>
      <c r="S783" t="str">
        <f t="shared" si="630"/>
        <v/>
      </c>
      <c r="T783" t="str">
        <f t="shared" si="631"/>
        <v/>
      </c>
      <c r="U783" t="str">
        <f t="shared" si="632"/>
        <v/>
      </c>
      <c r="V783" t="str">
        <f t="shared" si="633"/>
        <v/>
      </c>
      <c r="W783" t="str">
        <f t="shared" si="634"/>
        <v/>
      </c>
      <c r="X783" t="str">
        <f t="shared" si="635"/>
        <v/>
      </c>
      <c r="Y783" t="str">
        <f t="shared" si="636"/>
        <v>Statisztika I. (, web)</v>
      </c>
      <c r="Z783" t="str">
        <f t="shared" si="637"/>
        <v>4112</v>
      </c>
      <c r="AA783" t="str">
        <f t="shared" si="638"/>
        <v/>
      </c>
      <c r="AB783" t="str">
        <f t="shared" si="639"/>
        <v>4112</v>
      </c>
      <c r="AC783" t="str">
        <f t="shared" si="640"/>
        <v/>
      </c>
      <c r="AD783" t="str">
        <f t="shared" si="641"/>
        <v/>
      </c>
      <c r="AE783" t="str">
        <f t="shared" si="642"/>
        <v/>
      </c>
      <c r="AF783" t="str">
        <f t="shared" si="643"/>
        <v/>
      </c>
      <c r="AG783" t="str">
        <f t="shared" si="644"/>
        <v/>
      </c>
      <c r="AH783" t="str">
        <f t="shared" si="645"/>
        <v/>
      </c>
      <c r="AI783" t="str">
        <f t="shared" si="646"/>
        <v/>
      </c>
      <c r="AJ783" t="str">
        <f t="shared" si="647"/>
        <v/>
      </c>
      <c r="AK783" t="str">
        <f t="shared" si="648"/>
        <v/>
      </c>
      <c r="AL783" t="str">
        <f t="shared" si="649"/>
        <v>4112</v>
      </c>
      <c r="AM783" t="str">
        <f t="shared" si="650"/>
        <v/>
      </c>
      <c r="AN783" t="str">
        <f t="shared" si="651"/>
        <v/>
      </c>
      <c r="AO783" t="str">
        <f t="shared" si="652"/>
        <v/>
      </c>
      <c r="AP783" t="str">
        <f t="shared" si="653"/>
        <v/>
      </c>
      <c r="AQ783" t="str">
        <f t="shared" si="654"/>
        <v/>
      </c>
      <c r="AR783" t="str">
        <f t="shared" si="655"/>
        <v/>
      </c>
      <c r="AS783" t="str">
        <f t="shared" si="656"/>
        <v/>
      </c>
      <c r="AT783" t="str">
        <f t="shared" si="657"/>
        <v/>
      </c>
      <c r="AU783" t="str">
        <f t="shared" si="658"/>
        <v/>
      </c>
      <c r="AV783" t="str">
        <f t="shared" si="659"/>
        <v/>
      </c>
      <c r="AW783" t="str">
        <f t="shared" si="660"/>
        <v/>
      </c>
      <c r="AX783" t="str">
        <f t="shared" si="661"/>
        <v>Statisztika I. (501, web)</v>
      </c>
      <c r="AY783" s="2">
        <v>411</v>
      </c>
      <c r="AZ783" s="2">
        <v>2</v>
      </c>
      <c r="BA783" s="18">
        <f>VLOOKUP(AY783,segéd!$F$9:$G$38,2,FALSE)</f>
        <v>46123</v>
      </c>
      <c r="BB783" s="2" t="str">
        <f>VLOOKUP(AZ783,segéd!$F$1:$G$7,2,FALSE)</f>
        <v>9.45-11.15</v>
      </c>
      <c r="BC783" t="s">
        <v>30</v>
      </c>
      <c r="BD783" s="20" t="s">
        <v>20</v>
      </c>
      <c r="BE783" t="s">
        <v>164</v>
      </c>
      <c r="BG783" s="2">
        <v>501</v>
      </c>
      <c r="BH783" s="2" t="s">
        <v>66</v>
      </c>
      <c r="BI783" s="30" t="s">
        <v>1925</v>
      </c>
      <c r="BJ783" s="2">
        <f t="shared" si="662"/>
        <v>119</v>
      </c>
      <c r="BK783" s="2" t="str">
        <f>IF(BF783="","",VLOOKUP(BC783,segéd!O:P,2,FALSE))</f>
        <v/>
      </c>
      <c r="BL783" s="2">
        <f>IF(BG783="","",VLOOKUP(BC783,segéd!T:U,2,FALSE))</f>
        <v>119</v>
      </c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>
        <v>74</v>
      </c>
      <c r="CG783" s="2">
        <v>59</v>
      </c>
      <c r="CH783" s="2"/>
      <c r="CI783" s="2"/>
      <c r="CJ783" s="2"/>
      <c r="CK783" s="2"/>
      <c r="CL783" s="2"/>
      <c r="CM783" s="2"/>
      <c r="CN783" s="2"/>
      <c r="CO783" s="2"/>
      <c r="CP783" s="2"/>
      <c r="CQ783" s="2">
        <v>25</v>
      </c>
      <c r="CR783" s="2"/>
      <c r="CS783" s="2"/>
      <c r="CT783" s="2"/>
      <c r="CU783" s="2"/>
      <c r="CV783" s="2"/>
      <c r="CY783" s="2"/>
    </row>
    <row r="784" spans="1:106" x14ac:dyDescent="0.3">
      <c r="A784" t="str">
        <f t="shared" si="612"/>
        <v>2104112</v>
      </c>
      <c r="B784" t="str">
        <f t="shared" si="613"/>
        <v>Stratégiai és változásmenedzsment (web) 9</v>
      </c>
      <c r="C784" t="str">
        <f t="shared" si="614"/>
        <v>4112</v>
      </c>
      <c r="D784" t="str">
        <f t="shared" si="615"/>
        <v xml:space="preserve">Stratégiai és változásmenedzsment (web) </v>
      </c>
      <c r="E784" t="str">
        <f t="shared" si="616"/>
        <v>Kárpáti-Daróczi Judit4112</v>
      </c>
      <c r="F784" s="24" t="str">
        <f t="shared" si="617"/>
        <v>Stratégiai és változásmenedzsment (Bp. 210, web)</v>
      </c>
      <c r="G784" t="str">
        <f t="shared" si="618"/>
        <v/>
      </c>
      <c r="H784" t="str">
        <f t="shared" si="619"/>
        <v/>
      </c>
      <c r="I784" t="str">
        <f t="shared" si="620"/>
        <v/>
      </c>
      <c r="J784" t="str">
        <f t="shared" si="621"/>
        <v/>
      </c>
      <c r="K784" t="str">
        <f t="shared" si="622"/>
        <v/>
      </c>
      <c r="L784" t="str">
        <f t="shared" si="623"/>
        <v>4112</v>
      </c>
      <c r="M784" t="str">
        <f t="shared" si="624"/>
        <v/>
      </c>
      <c r="N784" t="str">
        <f t="shared" si="625"/>
        <v/>
      </c>
      <c r="O784" t="str">
        <f t="shared" si="626"/>
        <v/>
      </c>
      <c r="P784" t="str">
        <f t="shared" si="627"/>
        <v/>
      </c>
      <c r="Q784" t="str">
        <f t="shared" si="628"/>
        <v/>
      </c>
      <c r="R784" t="str">
        <f t="shared" si="629"/>
        <v/>
      </c>
      <c r="S784" t="str">
        <f t="shared" si="630"/>
        <v/>
      </c>
      <c r="T784" t="str">
        <f t="shared" si="631"/>
        <v/>
      </c>
      <c r="U784" t="str">
        <f t="shared" si="632"/>
        <v/>
      </c>
      <c r="V784" t="str">
        <f t="shared" si="633"/>
        <v/>
      </c>
      <c r="W784" t="str">
        <f t="shared" si="634"/>
        <v/>
      </c>
      <c r="X784" t="str">
        <f t="shared" si="635"/>
        <v/>
      </c>
      <c r="Y784" t="str">
        <f t="shared" si="636"/>
        <v>Stratégiai és változásmenedzsment (210, web)</v>
      </c>
      <c r="Z784" t="str">
        <f t="shared" si="637"/>
        <v/>
      </c>
      <c r="AA784" t="str">
        <f t="shared" si="638"/>
        <v/>
      </c>
      <c r="AB784" t="str">
        <f t="shared" si="639"/>
        <v/>
      </c>
      <c r="AC784" t="str">
        <f t="shared" si="640"/>
        <v/>
      </c>
      <c r="AD784" t="str">
        <f t="shared" si="641"/>
        <v/>
      </c>
      <c r="AE784" t="str">
        <f t="shared" si="642"/>
        <v/>
      </c>
      <c r="AF784" t="str">
        <f t="shared" si="643"/>
        <v/>
      </c>
      <c r="AG784" t="str">
        <f t="shared" si="644"/>
        <v/>
      </c>
      <c r="AH784" t="str">
        <f t="shared" si="645"/>
        <v/>
      </c>
      <c r="AI784" t="str">
        <f t="shared" si="646"/>
        <v/>
      </c>
      <c r="AJ784" t="str">
        <f t="shared" si="647"/>
        <v/>
      </c>
      <c r="AK784" t="str">
        <f t="shared" si="648"/>
        <v/>
      </c>
      <c r="AL784" t="str">
        <f t="shared" si="649"/>
        <v/>
      </c>
      <c r="AM784" t="str">
        <f t="shared" si="650"/>
        <v/>
      </c>
      <c r="AN784" t="str">
        <f t="shared" si="651"/>
        <v/>
      </c>
      <c r="AO784" t="str">
        <f t="shared" si="652"/>
        <v/>
      </c>
      <c r="AP784" t="str">
        <f t="shared" si="653"/>
        <v/>
      </c>
      <c r="AQ784" t="str">
        <f t="shared" si="654"/>
        <v/>
      </c>
      <c r="AR784" t="str">
        <f t="shared" si="655"/>
        <v/>
      </c>
      <c r="AS784" t="str">
        <f t="shared" si="656"/>
        <v/>
      </c>
      <c r="AT784" t="str">
        <f t="shared" si="657"/>
        <v/>
      </c>
      <c r="AU784" t="str">
        <f t="shared" si="658"/>
        <v/>
      </c>
      <c r="AV784" t="str">
        <f t="shared" si="659"/>
        <v/>
      </c>
      <c r="AW784" t="str">
        <f t="shared" si="660"/>
        <v/>
      </c>
      <c r="AX784" t="str">
        <f t="shared" si="661"/>
        <v>Stratégiai és változásmenedzsment (, web)</v>
      </c>
      <c r="AY784" s="2">
        <v>411</v>
      </c>
      <c r="AZ784" s="2">
        <v>2</v>
      </c>
      <c r="BA784" s="18">
        <f>VLOOKUP(AY784,segéd!$F$9:$G$38,2,FALSE)</f>
        <v>46123</v>
      </c>
      <c r="BB784" s="2" t="str">
        <f>VLOOKUP(AZ784,segéd!$F$1:$G$7,2,FALSE)</f>
        <v>9.45-11.15</v>
      </c>
      <c r="BC784" s="20" t="s">
        <v>413</v>
      </c>
      <c r="BD784" t="s">
        <v>265</v>
      </c>
      <c r="BE784" s="20" t="s">
        <v>175</v>
      </c>
      <c r="BF784" s="19">
        <v>210</v>
      </c>
      <c r="BH784" s="19" t="s">
        <v>66</v>
      </c>
      <c r="BI784" s="30" t="s">
        <v>2004</v>
      </c>
      <c r="BJ784" s="2">
        <f t="shared" si="662"/>
        <v>9</v>
      </c>
      <c r="BK784" s="2">
        <f>IF(BF784="","",VLOOKUP(BC784,segéd!O:P,2,FALSE))</f>
        <v>9</v>
      </c>
      <c r="BL784" s="2" t="str">
        <f>IF(BG784="","",VLOOKUP(BC784,segéd!T:U,2,FALSE))</f>
        <v/>
      </c>
      <c r="BP784" s="2"/>
      <c r="BQ784" s="2"/>
      <c r="BR784" s="2">
        <v>9</v>
      </c>
      <c r="BW784" s="2"/>
      <c r="BX784" s="2"/>
      <c r="BY784" s="2"/>
      <c r="CH784" s="2"/>
      <c r="CN784" s="2"/>
      <c r="CP784" s="2"/>
      <c r="CR784" s="2"/>
      <c r="CU784" s="2"/>
    </row>
    <row r="785" spans="1:106" x14ac:dyDescent="0.3">
      <c r="A785" t="str">
        <f t="shared" si="612"/>
        <v>2054112</v>
      </c>
      <c r="B785" t="str">
        <f t="shared" si="613"/>
        <v>Termék- és folyamatinnováció (Tb.-ről web) 13</v>
      </c>
      <c r="C785" t="str">
        <f t="shared" si="614"/>
        <v>2144112</v>
      </c>
      <c r="D785" t="str">
        <f t="shared" si="615"/>
        <v>Termék- és folyamatinnováció (Tb.-ről web) 19</v>
      </c>
      <c r="E785" t="str">
        <f t="shared" si="616"/>
        <v>Peredy Zoltán4112</v>
      </c>
      <c r="F785" s="24" t="str">
        <f t="shared" si="617"/>
        <v>Termék- és folyamatinnováció (Tb. 214, Tb.-ről web)</v>
      </c>
      <c r="G785" t="str">
        <f t="shared" si="618"/>
        <v/>
      </c>
      <c r="H785" t="str">
        <f t="shared" si="619"/>
        <v/>
      </c>
      <c r="I785" t="str">
        <f t="shared" si="620"/>
        <v/>
      </c>
      <c r="J785" t="str">
        <f t="shared" si="621"/>
        <v/>
      </c>
      <c r="K785" t="str">
        <f t="shared" si="622"/>
        <v/>
      </c>
      <c r="L785" t="str">
        <f t="shared" si="623"/>
        <v/>
      </c>
      <c r="M785" t="str">
        <f t="shared" si="624"/>
        <v/>
      </c>
      <c r="N785" t="str">
        <f t="shared" si="625"/>
        <v/>
      </c>
      <c r="O785" t="str">
        <f t="shared" si="626"/>
        <v/>
      </c>
      <c r="P785" t="str">
        <f t="shared" si="627"/>
        <v/>
      </c>
      <c r="Q785" t="str">
        <f t="shared" si="628"/>
        <v/>
      </c>
      <c r="R785" t="str">
        <f t="shared" si="629"/>
        <v/>
      </c>
      <c r="S785" t="str">
        <f t="shared" si="630"/>
        <v/>
      </c>
      <c r="T785" t="str">
        <f t="shared" si="631"/>
        <v>4112</v>
      </c>
      <c r="U785" t="str">
        <f t="shared" si="632"/>
        <v/>
      </c>
      <c r="V785" t="str">
        <f t="shared" si="633"/>
        <v/>
      </c>
      <c r="W785" t="str">
        <f t="shared" si="634"/>
        <v/>
      </c>
      <c r="X785" t="str">
        <f t="shared" si="635"/>
        <v/>
      </c>
      <c r="Y785" t="str">
        <f t="shared" si="636"/>
        <v>Termék- és folyamatinnováció (205, Tb.-ről web)</v>
      </c>
      <c r="Z785" t="str">
        <f t="shared" si="637"/>
        <v/>
      </c>
      <c r="AA785" t="str">
        <f t="shared" si="638"/>
        <v/>
      </c>
      <c r="AB785" t="str">
        <f t="shared" si="639"/>
        <v/>
      </c>
      <c r="AC785" t="str">
        <f t="shared" si="640"/>
        <v/>
      </c>
      <c r="AD785" t="str">
        <f t="shared" si="641"/>
        <v/>
      </c>
      <c r="AE785" t="str">
        <f t="shared" si="642"/>
        <v/>
      </c>
      <c r="AF785" t="str">
        <f t="shared" si="643"/>
        <v/>
      </c>
      <c r="AG785" t="str">
        <f t="shared" si="644"/>
        <v/>
      </c>
      <c r="AH785" t="str">
        <f t="shared" si="645"/>
        <v/>
      </c>
      <c r="AI785" t="str">
        <f t="shared" si="646"/>
        <v/>
      </c>
      <c r="AJ785" t="str">
        <f t="shared" si="647"/>
        <v/>
      </c>
      <c r="AK785" t="str">
        <f t="shared" si="648"/>
        <v/>
      </c>
      <c r="AL785" t="str">
        <f t="shared" si="649"/>
        <v/>
      </c>
      <c r="AM785" t="str">
        <f t="shared" si="650"/>
        <v>4112</v>
      </c>
      <c r="AN785" t="str">
        <f t="shared" si="651"/>
        <v/>
      </c>
      <c r="AO785" t="str">
        <f t="shared" si="652"/>
        <v/>
      </c>
      <c r="AP785" t="str">
        <f t="shared" si="653"/>
        <v/>
      </c>
      <c r="AQ785" t="str">
        <f t="shared" si="654"/>
        <v/>
      </c>
      <c r="AR785" t="str">
        <f t="shared" si="655"/>
        <v/>
      </c>
      <c r="AS785" t="str">
        <f t="shared" si="656"/>
        <v/>
      </c>
      <c r="AT785" t="str">
        <f t="shared" si="657"/>
        <v/>
      </c>
      <c r="AU785" t="str">
        <f t="shared" si="658"/>
        <v/>
      </c>
      <c r="AV785" t="str">
        <f t="shared" si="659"/>
        <v/>
      </c>
      <c r="AW785" t="str">
        <f t="shared" si="660"/>
        <v/>
      </c>
      <c r="AX785" t="str">
        <f t="shared" si="661"/>
        <v>Termék- és folyamatinnováció (214, Tb.-ről web)</v>
      </c>
      <c r="AY785" s="2">
        <v>411</v>
      </c>
      <c r="AZ785" s="2">
        <v>2</v>
      </c>
      <c r="BA785" s="18">
        <f>VLOOKUP(AY785,segéd!$F$9:$G$38,2,FALSE)</f>
        <v>46123</v>
      </c>
      <c r="BB785" s="2" t="str">
        <f>VLOOKUP(AZ785,segéd!$F$1:$G$7,2,FALSE)</f>
        <v>9.45-11.15</v>
      </c>
      <c r="BC785" t="s">
        <v>123</v>
      </c>
      <c r="BD785" s="20" t="s">
        <v>104</v>
      </c>
      <c r="BE785" t="s">
        <v>167</v>
      </c>
      <c r="BF785" s="19">
        <v>205</v>
      </c>
      <c r="BG785" s="2">
        <v>214</v>
      </c>
      <c r="BH785" s="19" t="s">
        <v>76</v>
      </c>
      <c r="BI785" s="30" t="s">
        <v>1975</v>
      </c>
      <c r="BJ785" s="2">
        <f t="shared" si="662"/>
        <v>32</v>
      </c>
      <c r="BK785" s="2">
        <f>IF(BF785="","",VLOOKUP(BC785,segéd!O:P,2,FALSE))</f>
        <v>13</v>
      </c>
      <c r="BL785" s="2">
        <f>IF(BG785="","",VLOOKUP(BC785,segéd!T:U,2,FALSE))</f>
        <v>19</v>
      </c>
      <c r="BP785" s="2"/>
      <c r="BQ785" s="2"/>
      <c r="BR785" s="2"/>
      <c r="BV785" s="2"/>
      <c r="BW785" s="2"/>
      <c r="BX785" s="2"/>
      <c r="BY785" s="2"/>
      <c r="BZ785" s="2">
        <v>12</v>
      </c>
      <c r="CB785" s="2"/>
      <c r="CC785" s="2"/>
      <c r="CH785" s="2"/>
      <c r="CI785" s="2"/>
      <c r="CM785" s="2"/>
      <c r="CN785" s="2"/>
      <c r="CO785" s="2"/>
      <c r="CP785" s="2"/>
      <c r="CR785" s="2">
        <v>21</v>
      </c>
      <c r="CT785" s="2"/>
      <c r="CU785" s="2"/>
      <c r="CY785" s="2"/>
    </row>
    <row r="786" spans="1:106" x14ac:dyDescent="0.3">
      <c r="A786" t="str">
        <f t="shared" si="612"/>
        <v>2074112</v>
      </c>
      <c r="B786" t="str">
        <f t="shared" si="613"/>
        <v>Vállalatirányítási inf. rendszerek (gépterem, Bp.-ről web) 9</v>
      </c>
      <c r="C786" t="str">
        <f t="shared" si="614"/>
        <v>6054112</v>
      </c>
      <c r="D786" t="str">
        <f t="shared" si="615"/>
        <v>Vállalatirányítási inf. rendszerek (gépterem, Bp.-ről web) 23</v>
      </c>
      <c r="E786" t="str">
        <f t="shared" si="616"/>
        <v>Dobos Ádám4112</v>
      </c>
      <c r="F786" s="24" t="str">
        <f t="shared" si="617"/>
        <v>Vállalatirányítási inf. rendszerek (Bp. 207, gépterem, Bp.-ről web)</v>
      </c>
      <c r="G786" t="str">
        <f t="shared" si="618"/>
        <v/>
      </c>
      <c r="H786" t="str">
        <f t="shared" si="619"/>
        <v/>
      </c>
      <c r="I786" t="str">
        <f t="shared" si="620"/>
        <v/>
      </c>
      <c r="J786" t="str">
        <f t="shared" si="621"/>
        <v/>
      </c>
      <c r="K786" t="str">
        <f t="shared" si="622"/>
        <v/>
      </c>
      <c r="L786" t="str">
        <f t="shared" si="623"/>
        <v/>
      </c>
      <c r="M786" t="str">
        <f t="shared" si="624"/>
        <v/>
      </c>
      <c r="N786" t="str">
        <f t="shared" si="625"/>
        <v/>
      </c>
      <c r="O786" t="str">
        <f t="shared" si="626"/>
        <v/>
      </c>
      <c r="P786" t="str">
        <f t="shared" si="627"/>
        <v/>
      </c>
      <c r="Q786" t="str">
        <f t="shared" si="628"/>
        <v/>
      </c>
      <c r="R786" t="str">
        <f t="shared" si="629"/>
        <v/>
      </c>
      <c r="S786" t="str">
        <f t="shared" si="630"/>
        <v/>
      </c>
      <c r="T786" t="str">
        <f t="shared" si="631"/>
        <v/>
      </c>
      <c r="U786" t="str">
        <f t="shared" si="632"/>
        <v>4112</v>
      </c>
      <c r="V786" t="str">
        <f t="shared" si="633"/>
        <v/>
      </c>
      <c r="W786" t="str">
        <f t="shared" si="634"/>
        <v/>
      </c>
      <c r="X786" t="str">
        <f t="shared" si="635"/>
        <v>4112</v>
      </c>
      <c r="Y786" t="str">
        <f t="shared" si="636"/>
        <v>Vállalatirányítási inf. rendszerek (207, gépterem, Bp.-ről web)</v>
      </c>
      <c r="Z786" t="str">
        <f t="shared" si="637"/>
        <v/>
      </c>
      <c r="AA786" t="str">
        <f t="shared" si="638"/>
        <v/>
      </c>
      <c r="AB786" t="str">
        <f t="shared" si="639"/>
        <v/>
      </c>
      <c r="AC786" t="str">
        <f t="shared" si="640"/>
        <v/>
      </c>
      <c r="AD786" t="str">
        <f t="shared" si="641"/>
        <v/>
      </c>
      <c r="AE786" t="str">
        <f t="shared" si="642"/>
        <v/>
      </c>
      <c r="AF786" t="str">
        <f t="shared" si="643"/>
        <v/>
      </c>
      <c r="AG786" t="str">
        <f t="shared" si="644"/>
        <v/>
      </c>
      <c r="AH786" t="str">
        <f t="shared" si="645"/>
        <v/>
      </c>
      <c r="AI786" t="str">
        <f t="shared" si="646"/>
        <v/>
      </c>
      <c r="AJ786" t="str">
        <f t="shared" si="647"/>
        <v/>
      </c>
      <c r="AK786" t="str">
        <f t="shared" si="648"/>
        <v/>
      </c>
      <c r="AL786" t="str">
        <f t="shared" si="649"/>
        <v/>
      </c>
      <c r="AM786" t="str">
        <f t="shared" si="650"/>
        <v/>
      </c>
      <c r="AN786" t="str">
        <f t="shared" si="651"/>
        <v>4112</v>
      </c>
      <c r="AO786" t="str">
        <f t="shared" si="652"/>
        <v/>
      </c>
      <c r="AP786" t="str">
        <f t="shared" si="653"/>
        <v/>
      </c>
      <c r="AQ786" t="str">
        <f t="shared" si="654"/>
        <v>4112</v>
      </c>
      <c r="AR786" t="str">
        <f t="shared" si="655"/>
        <v/>
      </c>
      <c r="AS786" t="str">
        <f t="shared" si="656"/>
        <v/>
      </c>
      <c r="AT786" t="str">
        <f t="shared" si="657"/>
        <v/>
      </c>
      <c r="AU786" t="str">
        <f t="shared" si="658"/>
        <v/>
      </c>
      <c r="AV786" t="str">
        <f t="shared" si="659"/>
        <v/>
      </c>
      <c r="AW786" t="str">
        <f t="shared" si="660"/>
        <v/>
      </c>
      <c r="AX786" t="str">
        <f t="shared" si="661"/>
        <v>Vállalatirányítási inf. rendszerek (605, gépterem, Bp.-ről web)</v>
      </c>
      <c r="AY786" s="2">
        <v>411</v>
      </c>
      <c r="AZ786" s="2">
        <v>2</v>
      </c>
      <c r="BA786" s="18">
        <f>VLOOKUP(AY786,segéd!$F$9:$G$38,2,FALSE)</f>
        <v>46123</v>
      </c>
      <c r="BB786" s="2" t="str">
        <f>VLOOKUP(AZ786,segéd!$F$1:$G$7,2,FALSE)</f>
        <v>9.45-11.15</v>
      </c>
      <c r="BC786" t="s">
        <v>124</v>
      </c>
      <c r="BD786" t="s">
        <v>198</v>
      </c>
      <c r="BE786" t="s">
        <v>167</v>
      </c>
      <c r="BF786" s="19">
        <v>207</v>
      </c>
      <c r="BG786" s="2">
        <v>605</v>
      </c>
      <c r="BH786" s="19" t="s">
        <v>317</v>
      </c>
      <c r="BI786" s="30" t="s">
        <v>1976</v>
      </c>
      <c r="BJ786" s="2">
        <f t="shared" si="662"/>
        <v>32</v>
      </c>
      <c r="BK786" s="2">
        <f>IF(BF786="","",VLOOKUP(BC786,segéd!O:P,2,FALSE))</f>
        <v>9</v>
      </c>
      <c r="BL786" s="2">
        <f>IF(BG786="","",VLOOKUP(BC786,segéd!T:U,2,FALSE))</f>
        <v>23</v>
      </c>
      <c r="BP786" s="2"/>
      <c r="BQ786" s="2"/>
      <c r="BR786" s="2"/>
      <c r="BV786" s="2"/>
      <c r="BW786" s="2"/>
      <c r="BX786" s="2"/>
      <c r="BY786" s="2"/>
      <c r="BZ786" s="2"/>
      <c r="CA786" s="2">
        <v>7</v>
      </c>
      <c r="CB786" s="2"/>
      <c r="CC786" s="2"/>
      <c r="CD786" s="2">
        <v>3</v>
      </c>
      <c r="CH786" s="2"/>
      <c r="CI786" s="2"/>
      <c r="CM786" s="2"/>
      <c r="CN786" s="2"/>
      <c r="CO786" s="2"/>
      <c r="CP786" s="2"/>
      <c r="CR786" s="2"/>
      <c r="CS786" s="2">
        <v>17</v>
      </c>
      <c r="CT786" s="2"/>
      <c r="CU786" s="2"/>
      <c r="CV786" s="2">
        <v>7</v>
      </c>
      <c r="CY786" s="2"/>
    </row>
    <row r="787" spans="1:106" x14ac:dyDescent="0.3">
      <c r="A787" t="str">
        <f t="shared" si="612"/>
        <v>4113</v>
      </c>
      <c r="B787" t="str">
        <f t="shared" si="613"/>
        <v xml:space="preserve">Épf., bizt. rendszerek irányítása (web) </v>
      </c>
      <c r="C787" t="str">
        <f t="shared" si="614"/>
        <v>4014113</v>
      </c>
      <c r="D787" t="str">
        <f t="shared" si="615"/>
        <v>Épf., bizt. rendszerek irányítása (web) 8</v>
      </c>
      <c r="E787" t="str">
        <f t="shared" si="616"/>
        <v>Zalahegyi Zoltán4113</v>
      </c>
      <c r="F787" s="24" t="str">
        <f t="shared" si="617"/>
        <v>Épf., bizt. rendszerek irányítása (Tb. 401, web)</v>
      </c>
      <c r="G787" t="str">
        <f t="shared" si="618"/>
        <v/>
      </c>
      <c r="H787" t="str">
        <f t="shared" si="619"/>
        <v/>
      </c>
      <c r="I787" t="str">
        <f t="shared" si="620"/>
        <v/>
      </c>
      <c r="J787" t="str">
        <f t="shared" si="621"/>
        <v/>
      </c>
      <c r="K787" t="str">
        <f t="shared" si="622"/>
        <v/>
      </c>
      <c r="L787" t="str">
        <f t="shared" si="623"/>
        <v/>
      </c>
      <c r="M787" t="str">
        <f t="shared" si="624"/>
        <v/>
      </c>
      <c r="N787" t="str">
        <f t="shared" si="625"/>
        <v/>
      </c>
      <c r="O787" t="str">
        <f t="shared" si="626"/>
        <v/>
      </c>
      <c r="P787" t="str">
        <f t="shared" si="627"/>
        <v/>
      </c>
      <c r="Q787" t="str">
        <f t="shared" si="628"/>
        <v/>
      </c>
      <c r="R787" t="str">
        <f t="shared" si="629"/>
        <v/>
      </c>
      <c r="S787" t="str">
        <f t="shared" si="630"/>
        <v/>
      </c>
      <c r="T787" t="str">
        <f t="shared" si="631"/>
        <v/>
      </c>
      <c r="U787" t="str">
        <f t="shared" si="632"/>
        <v/>
      </c>
      <c r="V787" t="str">
        <f t="shared" si="633"/>
        <v/>
      </c>
      <c r="W787" t="str">
        <f t="shared" si="634"/>
        <v/>
      </c>
      <c r="X787" t="str">
        <f t="shared" si="635"/>
        <v/>
      </c>
      <c r="Y787" t="str">
        <f t="shared" si="636"/>
        <v>Épf., bizt. rendszerek irányítása (, web)</v>
      </c>
      <c r="Z787" t="str">
        <f t="shared" si="637"/>
        <v/>
      </c>
      <c r="AA787" t="str">
        <f t="shared" si="638"/>
        <v/>
      </c>
      <c r="AB787" t="str">
        <f t="shared" si="639"/>
        <v/>
      </c>
      <c r="AC787" t="str">
        <f t="shared" si="640"/>
        <v/>
      </c>
      <c r="AD787" t="str">
        <f t="shared" si="641"/>
        <v/>
      </c>
      <c r="AE787" t="str">
        <f t="shared" si="642"/>
        <v/>
      </c>
      <c r="AF787" t="str">
        <f t="shared" si="643"/>
        <v/>
      </c>
      <c r="AG787" t="str">
        <f t="shared" si="644"/>
        <v/>
      </c>
      <c r="AH787" t="str">
        <f t="shared" si="645"/>
        <v/>
      </c>
      <c r="AI787" t="str">
        <f t="shared" si="646"/>
        <v/>
      </c>
      <c r="AJ787" t="str">
        <f t="shared" si="647"/>
        <v/>
      </c>
      <c r="AK787" t="str">
        <f t="shared" si="648"/>
        <v/>
      </c>
      <c r="AL787" t="str">
        <f t="shared" si="649"/>
        <v/>
      </c>
      <c r="AM787" t="str">
        <f t="shared" si="650"/>
        <v/>
      </c>
      <c r="AN787" t="str">
        <f t="shared" si="651"/>
        <v/>
      </c>
      <c r="AO787" t="str">
        <f t="shared" si="652"/>
        <v/>
      </c>
      <c r="AP787" t="str">
        <f t="shared" si="653"/>
        <v/>
      </c>
      <c r="AQ787" t="str">
        <f t="shared" si="654"/>
        <v/>
      </c>
      <c r="AR787" t="str">
        <f t="shared" si="655"/>
        <v/>
      </c>
      <c r="AS787" t="str">
        <f t="shared" si="656"/>
        <v>4113</v>
      </c>
      <c r="AT787" t="str">
        <f t="shared" si="657"/>
        <v/>
      </c>
      <c r="AU787" t="str">
        <f t="shared" si="658"/>
        <v/>
      </c>
      <c r="AV787" t="str">
        <f t="shared" si="659"/>
        <v/>
      </c>
      <c r="AW787" t="str">
        <f t="shared" si="660"/>
        <v/>
      </c>
      <c r="AX787" t="str">
        <f t="shared" si="661"/>
        <v>Épf., bizt. rendszerek irányítása (401, web)</v>
      </c>
      <c r="AY787" s="2">
        <v>411</v>
      </c>
      <c r="AZ787" s="2">
        <v>3</v>
      </c>
      <c r="BA787" s="18">
        <f>VLOOKUP(AY787,segéd!$F$9:$G$38,2,FALSE)</f>
        <v>46123</v>
      </c>
      <c r="BB787" s="2" t="str">
        <f>VLOOKUP(AZ787,segéd!$F$1:$G$7,2,FALSE)</f>
        <v>11.30-13.00</v>
      </c>
      <c r="BC787" t="s">
        <v>398</v>
      </c>
      <c r="BD787" s="20" t="s">
        <v>313</v>
      </c>
      <c r="BE787" t="s">
        <v>164</v>
      </c>
      <c r="BG787" s="2">
        <v>401</v>
      </c>
      <c r="BH787" s="2" t="s">
        <v>66</v>
      </c>
      <c r="BI787" s="30" t="s">
        <v>1932</v>
      </c>
      <c r="BJ787" s="2">
        <f t="shared" si="662"/>
        <v>8</v>
      </c>
      <c r="BK787" s="2" t="str">
        <f>IF(BF787="","",VLOOKUP(BC787,segéd!O:P,2,FALSE))</f>
        <v/>
      </c>
      <c r="BL787" s="2">
        <f>IF(BG787="","",VLOOKUP(BC787,segéd!T:U,2,FALSE))</f>
        <v>8</v>
      </c>
      <c r="CH787" s="2"/>
      <c r="CI787" s="2"/>
      <c r="CP787" s="2"/>
      <c r="CX787" s="2">
        <v>8</v>
      </c>
    </row>
    <row r="788" spans="1:106" x14ac:dyDescent="0.3">
      <c r="A788" t="str">
        <f t="shared" ref="A788:A851" si="663">CONCATENATE(BF788,AY788,AZ788)</f>
        <v>2084113</v>
      </c>
      <c r="B788" t="str">
        <f t="shared" ref="B788:B851" si="664">CONCATENATE(BC788,IF(BH788="","",CONCATENATE(" (",BH788,")"))," ",BK788)</f>
        <v>Környezetgazdaságtan (web) 31</v>
      </c>
      <c r="C788" t="str">
        <f t="shared" si="614"/>
        <v>4113</v>
      </c>
      <c r="D788" t="str">
        <f t="shared" si="615"/>
        <v xml:space="preserve">Környezetgazdaságtan (web) </v>
      </c>
      <c r="E788" t="str">
        <f t="shared" si="616"/>
        <v>Barócsi Zoltán4113</v>
      </c>
      <c r="F788" s="24" t="str">
        <f t="shared" si="617"/>
        <v>Környezetgazdaságtan (Bp. 208, web)</v>
      </c>
      <c r="G788" t="str">
        <f t="shared" si="618"/>
        <v/>
      </c>
      <c r="H788" t="str">
        <f t="shared" si="619"/>
        <v/>
      </c>
      <c r="I788" t="str">
        <f t="shared" si="620"/>
        <v/>
      </c>
      <c r="J788" t="str">
        <f t="shared" si="621"/>
        <v/>
      </c>
      <c r="K788" t="str">
        <f t="shared" si="622"/>
        <v/>
      </c>
      <c r="L788" t="str">
        <f t="shared" si="623"/>
        <v/>
      </c>
      <c r="M788" t="str">
        <f t="shared" si="624"/>
        <v/>
      </c>
      <c r="N788" t="str">
        <f t="shared" si="625"/>
        <v/>
      </c>
      <c r="O788" t="str">
        <f t="shared" si="626"/>
        <v/>
      </c>
      <c r="P788" t="str">
        <f t="shared" si="627"/>
        <v/>
      </c>
      <c r="Q788" t="str">
        <f t="shared" si="628"/>
        <v/>
      </c>
      <c r="R788" t="str">
        <f t="shared" si="629"/>
        <v/>
      </c>
      <c r="S788" t="str">
        <f t="shared" si="630"/>
        <v/>
      </c>
      <c r="T788" t="str">
        <f t="shared" si="631"/>
        <v>4113</v>
      </c>
      <c r="U788" t="str">
        <f t="shared" si="632"/>
        <v>4113</v>
      </c>
      <c r="V788" t="str">
        <f t="shared" si="633"/>
        <v>4113</v>
      </c>
      <c r="W788" t="str">
        <f t="shared" si="634"/>
        <v>4113</v>
      </c>
      <c r="X788" t="str">
        <f t="shared" si="635"/>
        <v>4113</v>
      </c>
      <c r="Y788" t="str">
        <f t="shared" si="636"/>
        <v>Környezetgazdaságtan (208, web)</v>
      </c>
      <c r="Z788" t="str">
        <f t="shared" si="637"/>
        <v/>
      </c>
      <c r="AA788" t="str">
        <f t="shared" si="638"/>
        <v/>
      </c>
      <c r="AB788" t="str">
        <f t="shared" si="639"/>
        <v/>
      </c>
      <c r="AC788" t="str">
        <f t="shared" si="640"/>
        <v/>
      </c>
      <c r="AD788" t="str">
        <f t="shared" si="641"/>
        <v/>
      </c>
      <c r="AE788" t="str">
        <f t="shared" si="642"/>
        <v/>
      </c>
      <c r="AF788" t="str">
        <f t="shared" si="643"/>
        <v/>
      </c>
      <c r="AG788" t="str">
        <f t="shared" si="644"/>
        <v/>
      </c>
      <c r="AH788" t="str">
        <f t="shared" si="645"/>
        <v/>
      </c>
      <c r="AI788" t="str">
        <f t="shared" si="646"/>
        <v/>
      </c>
      <c r="AJ788" t="str">
        <f t="shared" si="647"/>
        <v/>
      </c>
      <c r="AK788" t="str">
        <f t="shared" si="648"/>
        <v/>
      </c>
      <c r="AL788" t="str">
        <f t="shared" si="649"/>
        <v/>
      </c>
      <c r="AM788" t="str">
        <f t="shared" si="650"/>
        <v/>
      </c>
      <c r="AN788" t="str">
        <f t="shared" si="651"/>
        <v/>
      </c>
      <c r="AO788" t="str">
        <f t="shared" si="652"/>
        <v/>
      </c>
      <c r="AP788" t="str">
        <f t="shared" si="653"/>
        <v/>
      </c>
      <c r="AQ788" t="str">
        <f t="shared" si="654"/>
        <v/>
      </c>
      <c r="AR788" t="str">
        <f t="shared" si="655"/>
        <v/>
      </c>
      <c r="AS788" t="str">
        <f t="shared" si="656"/>
        <v/>
      </c>
      <c r="AT788" t="str">
        <f t="shared" si="657"/>
        <v/>
      </c>
      <c r="AU788" t="str">
        <f t="shared" si="658"/>
        <v/>
      </c>
      <c r="AV788" t="str">
        <f t="shared" si="659"/>
        <v/>
      </c>
      <c r="AW788" t="str">
        <f t="shared" si="660"/>
        <v/>
      </c>
      <c r="AX788" t="str">
        <f t="shared" si="661"/>
        <v>Környezetgazdaságtan (, web)</v>
      </c>
      <c r="AY788" s="2">
        <v>411</v>
      </c>
      <c r="AZ788" s="2">
        <v>3</v>
      </c>
      <c r="BA788" s="18">
        <f>VLOOKUP(AY788,segéd!$F$9:$G$38,2,FALSE)</f>
        <v>46123</v>
      </c>
      <c r="BB788" s="2" t="str">
        <f>VLOOKUP(AZ788,segéd!$F$1:$G$7,2,FALSE)</f>
        <v>11.30-13.00</v>
      </c>
      <c r="BC788" t="s">
        <v>69</v>
      </c>
      <c r="BD788" s="20" t="s">
        <v>29</v>
      </c>
      <c r="BE788" t="s">
        <v>165</v>
      </c>
      <c r="BF788" s="19">
        <v>208</v>
      </c>
      <c r="BH788" s="19" t="s">
        <v>66</v>
      </c>
      <c r="BI788" s="30" t="s">
        <v>2018</v>
      </c>
      <c r="BJ788" s="2">
        <f t="shared" si="662"/>
        <v>31</v>
      </c>
      <c r="BK788" s="2">
        <f>IF(BF788="","",VLOOKUP(BC788,segéd!O:P,2,FALSE))</f>
        <v>31</v>
      </c>
      <c r="BL788" s="2" t="str">
        <f>IF(BG788="","",VLOOKUP(BC788,segéd!T:U,2,FALSE))</f>
        <v/>
      </c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>
        <v>12</v>
      </c>
      <c r="CA788" s="2">
        <v>7</v>
      </c>
      <c r="CB788" s="2">
        <v>5</v>
      </c>
      <c r="CC788" s="2">
        <v>8</v>
      </c>
      <c r="CD788" s="2">
        <v>3</v>
      </c>
      <c r="CE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R788" s="2"/>
      <c r="CS788" s="2"/>
      <c r="CT788" s="2"/>
      <c r="CU788" s="2"/>
      <c r="CV788" s="2"/>
      <c r="CY788" s="2"/>
    </row>
    <row r="789" spans="1:106" x14ac:dyDescent="0.3">
      <c r="A789" t="str">
        <f t="shared" si="663"/>
        <v>2074113</v>
      </c>
      <c r="B789" t="str">
        <f t="shared" si="664"/>
        <v>Kvantitatív módszerek, ökonometria (gépterem, Bp.-ről web) 13</v>
      </c>
      <c r="C789" t="str">
        <f t="shared" si="614"/>
        <v>6054113</v>
      </c>
      <c r="D789" t="str">
        <f t="shared" si="615"/>
        <v>Kvantitatív módszerek, ökonometria (gépterem, Bp.-ről web) 6</v>
      </c>
      <c r="E789" t="str">
        <f t="shared" si="616"/>
        <v>Tóth Zsuzsanna4113</v>
      </c>
      <c r="F789" s="24" t="str">
        <f t="shared" si="617"/>
        <v>Kvantitatív módszerek, ökonometria (Bp. 207, gépterem, Bp.-ről web)</v>
      </c>
      <c r="G789" t="str">
        <f t="shared" si="618"/>
        <v/>
      </c>
      <c r="H789" t="str">
        <f t="shared" si="619"/>
        <v/>
      </c>
      <c r="I789" t="str">
        <f t="shared" si="620"/>
        <v/>
      </c>
      <c r="J789" t="str">
        <f t="shared" si="621"/>
        <v/>
      </c>
      <c r="K789" t="str">
        <f t="shared" si="622"/>
        <v>4113</v>
      </c>
      <c r="L789" t="str">
        <f t="shared" si="623"/>
        <v/>
      </c>
      <c r="M789" t="str">
        <f t="shared" si="624"/>
        <v/>
      </c>
      <c r="N789" t="str">
        <f t="shared" si="625"/>
        <v/>
      </c>
      <c r="O789" t="str">
        <f t="shared" si="626"/>
        <v/>
      </c>
      <c r="P789" t="str">
        <f t="shared" si="627"/>
        <v/>
      </c>
      <c r="Q789" t="str">
        <f t="shared" si="628"/>
        <v/>
      </c>
      <c r="R789" t="str">
        <f t="shared" si="629"/>
        <v/>
      </c>
      <c r="S789" t="str">
        <f t="shared" si="630"/>
        <v/>
      </c>
      <c r="T789" t="str">
        <f t="shared" si="631"/>
        <v/>
      </c>
      <c r="U789" t="str">
        <f t="shared" si="632"/>
        <v/>
      </c>
      <c r="V789" t="str">
        <f t="shared" si="633"/>
        <v/>
      </c>
      <c r="W789" t="str">
        <f t="shared" si="634"/>
        <v/>
      </c>
      <c r="X789" t="str">
        <f t="shared" si="635"/>
        <v/>
      </c>
      <c r="Y789" t="str">
        <f t="shared" si="636"/>
        <v>Kvantitatív módszerek, ökonometria (207, gépterem, Bp.-ről web)</v>
      </c>
      <c r="Z789" t="str">
        <f t="shared" si="637"/>
        <v/>
      </c>
      <c r="AA789" t="str">
        <f t="shared" si="638"/>
        <v/>
      </c>
      <c r="AB789" t="str">
        <f t="shared" si="639"/>
        <v/>
      </c>
      <c r="AC789" t="str">
        <f t="shared" si="640"/>
        <v/>
      </c>
      <c r="AD789" t="str">
        <f t="shared" si="641"/>
        <v>4113</v>
      </c>
      <c r="AE789" t="str">
        <f t="shared" si="642"/>
        <v/>
      </c>
      <c r="AF789" t="str">
        <f t="shared" si="643"/>
        <v/>
      </c>
      <c r="AG789" t="str">
        <f t="shared" si="644"/>
        <v/>
      </c>
      <c r="AH789" t="str">
        <f t="shared" si="645"/>
        <v/>
      </c>
      <c r="AI789" t="str">
        <f t="shared" si="646"/>
        <v/>
      </c>
      <c r="AJ789" t="str">
        <f t="shared" si="647"/>
        <v/>
      </c>
      <c r="AK789" t="str">
        <f t="shared" si="648"/>
        <v/>
      </c>
      <c r="AL789" t="str">
        <f t="shared" si="649"/>
        <v/>
      </c>
      <c r="AM789" t="str">
        <f t="shared" si="650"/>
        <v/>
      </c>
      <c r="AN789" t="str">
        <f t="shared" si="651"/>
        <v/>
      </c>
      <c r="AO789" t="str">
        <f t="shared" si="652"/>
        <v/>
      </c>
      <c r="AP789" t="str">
        <f t="shared" si="653"/>
        <v/>
      </c>
      <c r="AQ789" t="str">
        <f t="shared" si="654"/>
        <v/>
      </c>
      <c r="AR789" t="str">
        <f t="shared" si="655"/>
        <v/>
      </c>
      <c r="AS789" t="str">
        <f t="shared" si="656"/>
        <v/>
      </c>
      <c r="AT789" t="str">
        <f t="shared" si="657"/>
        <v/>
      </c>
      <c r="AU789" t="str">
        <f t="shared" si="658"/>
        <v/>
      </c>
      <c r="AV789" t="str">
        <f t="shared" si="659"/>
        <v/>
      </c>
      <c r="AW789" t="str">
        <f t="shared" si="660"/>
        <v/>
      </c>
      <c r="AX789" t="str">
        <f t="shared" si="661"/>
        <v>Kvantitatív módszerek, ökonometria (605, gépterem, Bp.-ről web)</v>
      </c>
      <c r="AY789" s="2">
        <v>411</v>
      </c>
      <c r="AZ789" s="2">
        <v>3</v>
      </c>
      <c r="BA789" s="18">
        <f>VLOOKUP(AY789,segéd!$F$9:$G$38,2,FALSE)</f>
        <v>46123</v>
      </c>
      <c r="BB789" s="2" t="str">
        <f>VLOOKUP(AZ789,segéd!$F$1:$G$7,2,FALSE)</f>
        <v>11.30-13.00</v>
      </c>
      <c r="BC789" t="s">
        <v>260</v>
      </c>
      <c r="BD789" t="s">
        <v>423</v>
      </c>
      <c r="BE789" t="s">
        <v>188</v>
      </c>
      <c r="BF789" s="19">
        <v>207</v>
      </c>
      <c r="BG789" s="2">
        <v>605</v>
      </c>
      <c r="BH789" s="19" t="s">
        <v>317</v>
      </c>
      <c r="BI789" s="30" t="s">
        <v>2002</v>
      </c>
      <c r="BJ789" s="2">
        <f t="shared" si="662"/>
        <v>19</v>
      </c>
      <c r="BK789" s="2">
        <f>IF(BF789="","",VLOOKUP(BC789,segéd!O:P,2,FALSE))</f>
        <v>13</v>
      </c>
      <c r="BL789" s="2">
        <f>IF(BG789="","",VLOOKUP(BC789,segéd!T:U,2,FALSE))</f>
        <v>6</v>
      </c>
      <c r="BP789" s="2"/>
      <c r="BQ789" s="2">
        <v>14</v>
      </c>
      <c r="BR789" s="2"/>
      <c r="BV789" s="2"/>
      <c r="BW789" s="2"/>
      <c r="BX789" s="2"/>
      <c r="BY789" s="2"/>
      <c r="CB789" s="2"/>
      <c r="CC789" s="2"/>
      <c r="CH789" s="2"/>
      <c r="CI789" s="2">
        <v>6</v>
      </c>
      <c r="CM789" s="2"/>
      <c r="CN789" s="2"/>
      <c r="CO789" s="2"/>
      <c r="CP789" s="2"/>
      <c r="CT789" s="2"/>
      <c r="CU789" s="2"/>
      <c r="CY789" s="2"/>
    </row>
    <row r="790" spans="1:106" x14ac:dyDescent="0.3">
      <c r="A790" t="str">
        <f t="shared" si="663"/>
        <v>4113</v>
      </c>
      <c r="B790" t="str">
        <f t="shared" si="664"/>
        <v xml:space="preserve">Lézeres anyagmegmunkálás (web) </v>
      </c>
      <c r="C790" t="str">
        <f t="shared" si="614"/>
        <v>34113</v>
      </c>
      <c r="D790" t="str">
        <f t="shared" si="615"/>
        <v>Lézeres anyagmegmunkálás (web) 9</v>
      </c>
      <c r="E790" t="str">
        <f t="shared" si="616"/>
        <v>Palotai Péter4113</v>
      </c>
      <c r="F790" s="24" t="str">
        <f t="shared" si="617"/>
        <v>Lézeres anyagmegmunkálás (Tb. 3, web)</v>
      </c>
      <c r="G790" t="str">
        <f t="shared" si="618"/>
        <v/>
      </c>
      <c r="H790" t="str">
        <f t="shared" si="619"/>
        <v/>
      </c>
      <c r="I790" t="str">
        <f t="shared" si="620"/>
        <v/>
      </c>
      <c r="J790" t="str">
        <f t="shared" si="621"/>
        <v/>
      </c>
      <c r="K790" t="str">
        <f t="shared" si="622"/>
        <v/>
      </c>
      <c r="L790" t="str">
        <f t="shared" si="623"/>
        <v/>
      </c>
      <c r="M790" t="str">
        <f t="shared" si="624"/>
        <v/>
      </c>
      <c r="N790" t="str">
        <f t="shared" si="625"/>
        <v/>
      </c>
      <c r="O790" t="str">
        <f t="shared" si="626"/>
        <v/>
      </c>
      <c r="P790" t="str">
        <f t="shared" si="627"/>
        <v/>
      </c>
      <c r="Q790" t="str">
        <f t="shared" si="628"/>
        <v/>
      </c>
      <c r="R790" t="str">
        <f t="shared" si="629"/>
        <v/>
      </c>
      <c r="S790" t="str">
        <f t="shared" si="630"/>
        <v/>
      </c>
      <c r="T790" t="str">
        <f t="shared" si="631"/>
        <v/>
      </c>
      <c r="U790" t="str">
        <f t="shared" si="632"/>
        <v/>
      </c>
      <c r="V790" t="str">
        <f t="shared" si="633"/>
        <v/>
      </c>
      <c r="W790" t="str">
        <f t="shared" si="634"/>
        <v/>
      </c>
      <c r="X790" t="str">
        <f t="shared" si="635"/>
        <v/>
      </c>
      <c r="Y790" t="str">
        <f t="shared" si="636"/>
        <v>Lézeres anyagmegmunkálás (, web)</v>
      </c>
      <c r="Z790" t="str">
        <f t="shared" si="637"/>
        <v/>
      </c>
      <c r="AA790" t="str">
        <f t="shared" si="638"/>
        <v/>
      </c>
      <c r="AB790" t="str">
        <f t="shared" si="639"/>
        <v/>
      </c>
      <c r="AC790" t="str">
        <f t="shared" si="640"/>
        <v/>
      </c>
      <c r="AD790" t="str">
        <f t="shared" si="641"/>
        <v/>
      </c>
      <c r="AE790" t="str">
        <f t="shared" si="642"/>
        <v/>
      </c>
      <c r="AF790" t="str">
        <f t="shared" si="643"/>
        <v/>
      </c>
      <c r="AG790" t="str">
        <f t="shared" si="644"/>
        <v/>
      </c>
      <c r="AH790" t="str">
        <f t="shared" si="645"/>
        <v/>
      </c>
      <c r="AI790" t="str">
        <f t="shared" si="646"/>
        <v/>
      </c>
      <c r="AJ790" t="str">
        <f t="shared" si="647"/>
        <v/>
      </c>
      <c r="AK790" t="str">
        <f t="shared" si="648"/>
        <v/>
      </c>
      <c r="AL790" t="str">
        <f t="shared" si="649"/>
        <v/>
      </c>
      <c r="AM790" t="str">
        <f t="shared" si="650"/>
        <v/>
      </c>
      <c r="AN790" t="str">
        <f t="shared" si="651"/>
        <v/>
      </c>
      <c r="AO790" t="str">
        <f t="shared" si="652"/>
        <v/>
      </c>
      <c r="AP790" t="str">
        <f t="shared" si="653"/>
        <v/>
      </c>
      <c r="AQ790" t="str">
        <f t="shared" si="654"/>
        <v/>
      </c>
      <c r="AR790" t="str">
        <f t="shared" si="655"/>
        <v/>
      </c>
      <c r="AS790" t="str">
        <f t="shared" si="656"/>
        <v/>
      </c>
      <c r="AT790" t="str">
        <f t="shared" si="657"/>
        <v/>
      </c>
      <c r="AU790" t="str">
        <f t="shared" si="658"/>
        <v/>
      </c>
      <c r="AV790" t="str">
        <f t="shared" si="659"/>
        <v>4113</v>
      </c>
      <c r="AW790" t="str">
        <f t="shared" si="660"/>
        <v/>
      </c>
      <c r="AX790" t="str">
        <f t="shared" si="661"/>
        <v>Lézeres anyagmegmunkálás (3, web)</v>
      </c>
      <c r="AY790" s="2">
        <v>411</v>
      </c>
      <c r="AZ790" s="2">
        <v>3</v>
      </c>
      <c r="BA790" s="18">
        <f>VLOOKUP(AY790,segéd!$F$9:$G$38,2,FALSE)</f>
        <v>46123</v>
      </c>
      <c r="BB790" s="2" t="str">
        <f>VLOOKUP(AZ790,segéd!$F$1:$G$7,2,FALSE)</f>
        <v>11.30-13.00</v>
      </c>
      <c r="BC790" t="s">
        <v>500</v>
      </c>
      <c r="BD790" t="s">
        <v>301</v>
      </c>
      <c r="BE790" t="s">
        <v>164</v>
      </c>
      <c r="BG790" s="2">
        <v>3</v>
      </c>
      <c r="BH790" s="2" t="s">
        <v>66</v>
      </c>
      <c r="BI790" s="30" t="s">
        <v>1937</v>
      </c>
      <c r="BJ790" s="2">
        <f t="shared" si="662"/>
        <v>9</v>
      </c>
      <c r="BK790" s="2" t="str">
        <f>IF(BF790="","",VLOOKUP(BC790,segéd!O:P,2,FALSE))</f>
        <v/>
      </c>
      <c r="BL790" s="2">
        <f>IF(BG790="","",VLOOKUP(BC790,segéd!T:U,2,FALSE))</f>
        <v>9</v>
      </c>
      <c r="BM790" s="2"/>
      <c r="BN790" s="2"/>
      <c r="BO790" s="2"/>
      <c r="BP790" s="2"/>
      <c r="BQ790" s="2"/>
      <c r="BR790" s="2"/>
      <c r="BS790" s="2"/>
      <c r="BT790" s="2"/>
      <c r="BU790" s="2"/>
      <c r="CA790" s="2"/>
      <c r="CD790" s="2"/>
      <c r="CE790" s="2"/>
      <c r="CF790" s="19"/>
      <c r="CG790" s="2"/>
      <c r="CP790" s="2"/>
      <c r="CR790" s="2"/>
      <c r="CS790" s="2"/>
      <c r="CU790" s="2"/>
      <c r="CV790" s="2"/>
      <c r="DA790" s="19">
        <v>13</v>
      </c>
    </row>
    <row r="791" spans="1:106" x14ac:dyDescent="0.3">
      <c r="A791" t="str">
        <f t="shared" si="663"/>
        <v>4113</v>
      </c>
      <c r="B791" t="str">
        <f t="shared" si="664"/>
        <v xml:space="preserve">Marketingtervezés (web) </v>
      </c>
      <c r="C791" t="str">
        <f t="shared" si="614"/>
        <v>2124113</v>
      </c>
      <c r="D791" t="str">
        <f t="shared" si="615"/>
        <v>Marketingtervezés (web) 53</v>
      </c>
      <c r="E791" t="str">
        <f t="shared" si="616"/>
        <v>Nagy Róbert4113</v>
      </c>
      <c r="F791" s="24" t="str">
        <f t="shared" si="617"/>
        <v>Marketingtervezés (Tb. 212, web)</v>
      </c>
      <c r="G791" t="str">
        <f t="shared" si="618"/>
        <v/>
      </c>
      <c r="H791" t="str">
        <f t="shared" si="619"/>
        <v/>
      </c>
      <c r="I791" t="str">
        <f t="shared" si="620"/>
        <v/>
      </c>
      <c r="J791" t="str">
        <f t="shared" si="621"/>
        <v/>
      </c>
      <c r="K791" t="str">
        <f t="shared" si="622"/>
        <v/>
      </c>
      <c r="L791" t="str">
        <f t="shared" si="623"/>
        <v/>
      </c>
      <c r="M791" t="str">
        <f t="shared" si="624"/>
        <v/>
      </c>
      <c r="N791" t="str">
        <f t="shared" si="625"/>
        <v/>
      </c>
      <c r="O791" t="str">
        <f t="shared" si="626"/>
        <v/>
      </c>
      <c r="P791" t="str">
        <f t="shared" si="627"/>
        <v/>
      </c>
      <c r="Q791" t="str">
        <f t="shared" si="628"/>
        <v/>
      </c>
      <c r="R791" t="str">
        <f t="shared" si="629"/>
        <v/>
      </c>
      <c r="S791" t="str">
        <f t="shared" si="630"/>
        <v/>
      </c>
      <c r="T791" t="str">
        <f t="shared" si="631"/>
        <v/>
      </c>
      <c r="U791" t="str">
        <f t="shared" si="632"/>
        <v/>
      </c>
      <c r="V791" t="str">
        <f t="shared" si="633"/>
        <v/>
      </c>
      <c r="W791" t="str">
        <f t="shared" si="634"/>
        <v/>
      </c>
      <c r="X791" t="str">
        <f t="shared" si="635"/>
        <v/>
      </c>
      <c r="Y791" t="str">
        <f t="shared" si="636"/>
        <v>Marketingtervezés (, web)</v>
      </c>
      <c r="Z791" t="str">
        <f t="shared" si="637"/>
        <v/>
      </c>
      <c r="AA791" t="str">
        <f t="shared" si="638"/>
        <v/>
      </c>
      <c r="AB791" t="str">
        <f t="shared" si="639"/>
        <v/>
      </c>
      <c r="AC791" t="str">
        <f t="shared" si="640"/>
        <v/>
      </c>
      <c r="AD791" t="str">
        <f t="shared" si="641"/>
        <v/>
      </c>
      <c r="AE791" t="str">
        <f t="shared" si="642"/>
        <v/>
      </c>
      <c r="AF791" t="str">
        <f t="shared" si="643"/>
        <v/>
      </c>
      <c r="AG791" t="str">
        <f t="shared" si="644"/>
        <v/>
      </c>
      <c r="AH791" t="str">
        <f t="shared" si="645"/>
        <v/>
      </c>
      <c r="AI791" t="str">
        <f t="shared" si="646"/>
        <v/>
      </c>
      <c r="AJ791" t="str">
        <f t="shared" si="647"/>
        <v/>
      </c>
      <c r="AK791" t="str">
        <f t="shared" si="648"/>
        <v/>
      </c>
      <c r="AL791" t="str">
        <f t="shared" si="649"/>
        <v/>
      </c>
      <c r="AM791" t="str">
        <f t="shared" si="650"/>
        <v>4113</v>
      </c>
      <c r="AN791" t="str">
        <f t="shared" si="651"/>
        <v>4113</v>
      </c>
      <c r="AO791" t="str">
        <f t="shared" si="652"/>
        <v>4113</v>
      </c>
      <c r="AP791" t="str">
        <f t="shared" si="653"/>
        <v>4113</v>
      </c>
      <c r="AQ791" t="str">
        <f t="shared" si="654"/>
        <v>4113</v>
      </c>
      <c r="AR791" t="str">
        <f t="shared" si="655"/>
        <v/>
      </c>
      <c r="AS791" t="str">
        <f t="shared" si="656"/>
        <v/>
      </c>
      <c r="AT791" t="str">
        <f t="shared" si="657"/>
        <v/>
      </c>
      <c r="AU791" t="str">
        <f t="shared" si="658"/>
        <v/>
      </c>
      <c r="AV791" t="str">
        <f t="shared" si="659"/>
        <v/>
      </c>
      <c r="AW791" t="str">
        <f t="shared" si="660"/>
        <v/>
      </c>
      <c r="AX791" t="str">
        <f t="shared" si="661"/>
        <v>Marketingtervezés (212, web)</v>
      </c>
      <c r="AY791" s="2">
        <v>411</v>
      </c>
      <c r="AZ791" s="2">
        <v>3</v>
      </c>
      <c r="BA791" s="18">
        <f>VLOOKUP(AY791,segéd!$F$9:$G$38,2,FALSE)</f>
        <v>46123</v>
      </c>
      <c r="BB791" s="2" t="str">
        <f>VLOOKUP(AZ791,segéd!$F$1:$G$7,2,FALSE)</f>
        <v>11.30-13.00</v>
      </c>
      <c r="BC791" t="s">
        <v>172</v>
      </c>
      <c r="BD791" t="s">
        <v>430</v>
      </c>
      <c r="BE791" t="s">
        <v>164</v>
      </c>
      <c r="BG791" s="2">
        <v>212</v>
      </c>
      <c r="BH791" s="19" t="s">
        <v>66</v>
      </c>
      <c r="BI791" s="30" t="s">
        <v>2003</v>
      </c>
      <c r="BJ791" s="2">
        <f t="shared" si="662"/>
        <v>53</v>
      </c>
      <c r="BK791" s="2" t="str">
        <f>IF(BF791="","",VLOOKUP(BC791,segéd!O:P,2,FALSE))</f>
        <v/>
      </c>
      <c r="BL791" s="2">
        <f>IF(BG791="","",VLOOKUP(BC791,segéd!T:U,2,FALSE))</f>
        <v>53</v>
      </c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R791" s="2">
        <v>21</v>
      </c>
      <c r="CS791" s="2">
        <v>17</v>
      </c>
      <c r="CT791" s="2">
        <v>6</v>
      </c>
      <c r="CU791" s="2">
        <v>6</v>
      </c>
      <c r="CV791" s="2">
        <v>7</v>
      </c>
      <c r="CY791" s="2"/>
    </row>
    <row r="792" spans="1:106" x14ac:dyDescent="0.3">
      <c r="A792" t="str">
        <f t="shared" si="663"/>
        <v>4113</v>
      </c>
      <c r="B792" t="str">
        <f t="shared" si="664"/>
        <v xml:space="preserve">Matematika II. (web) </v>
      </c>
      <c r="C792" t="str">
        <f t="shared" si="614"/>
        <v>5014113</v>
      </c>
      <c r="D792" t="str">
        <f t="shared" si="615"/>
        <v>Matematika II. (web) 111</v>
      </c>
      <c r="E792" t="str">
        <f t="shared" si="616"/>
        <v>Brunner Zsuzsanna4113</v>
      </c>
      <c r="F792" s="24" t="str">
        <f t="shared" si="617"/>
        <v>Matematika II. (Tb. 501, web)</v>
      </c>
      <c r="G792" t="str">
        <f t="shared" si="618"/>
        <v/>
      </c>
      <c r="H792" t="str">
        <f t="shared" si="619"/>
        <v/>
      </c>
      <c r="I792" t="str">
        <f t="shared" si="620"/>
        <v/>
      </c>
      <c r="J792" t="str">
        <f t="shared" si="621"/>
        <v/>
      </c>
      <c r="K792" t="str">
        <f t="shared" si="622"/>
        <v/>
      </c>
      <c r="L792" t="str">
        <f t="shared" si="623"/>
        <v/>
      </c>
      <c r="M792" t="str">
        <f t="shared" si="624"/>
        <v/>
      </c>
      <c r="N792" t="str">
        <f t="shared" si="625"/>
        <v/>
      </c>
      <c r="O792" t="str">
        <f t="shared" si="626"/>
        <v/>
      </c>
      <c r="P792" t="str">
        <f t="shared" si="627"/>
        <v/>
      </c>
      <c r="Q792" t="str">
        <f t="shared" si="628"/>
        <v/>
      </c>
      <c r="R792" t="str">
        <f t="shared" si="629"/>
        <v/>
      </c>
      <c r="S792" t="str">
        <f t="shared" si="630"/>
        <v/>
      </c>
      <c r="T792" t="str">
        <f t="shared" si="631"/>
        <v/>
      </c>
      <c r="U792" t="str">
        <f t="shared" si="632"/>
        <v/>
      </c>
      <c r="V792" t="str">
        <f t="shared" si="633"/>
        <v/>
      </c>
      <c r="W792" t="str">
        <f t="shared" si="634"/>
        <v/>
      </c>
      <c r="X792" t="str">
        <f t="shared" si="635"/>
        <v/>
      </c>
      <c r="Y792" t="str">
        <f t="shared" si="636"/>
        <v>Matematika II. (, web)</v>
      </c>
      <c r="Z792" t="str">
        <f t="shared" si="637"/>
        <v/>
      </c>
      <c r="AA792" t="str">
        <f t="shared" si="638"/>
        <v/>
      </c>
      <c r="AB792" t="str">
        <f t="shared" si="639"/>
        <v>4113</v>
      </c>
      <c r="AC792" t="str">
        <f t="shared" si="640"/>
        <v>4113</v>
      </c>
      <c r="AD792" t="str">
        <f t="shared" si="641"/>
        <v/>
      </c>
      <c r="AE792" t="str">
        <f t="shared" si="642"/>
        <v/>
      </c>
      <c r="AF792" t="str">
        <f t="shared" si="643"/>
        <v/>
      </c>
      <c r="AG792" t="str">
        <f t="shared" si="644"/>
        <v/>
      </c>
      <c r="AH792" t="str">
        <f t="shared" si="645"/>
        <v/>
      </c>
      <c r="AI792" t="str">
        <f t="shared" si="646"/>
        <v/>
      </c>
      <c r="AJ792" t="str">
        <f t="shared" si="647"/>
        <v/>
      </c>
      <c r="AK792" t="str">
        <f t="shared" si="648"/>
        <v/>
      </c>
      <c r="AL792" t="str">
        <f t="shared" si="649"/>
        <v/>
      </c>
      <c r="AM792" t="str">
        <f t="shared" si="650"/>
        <v/>
      </c>
      <c r="AN792" t="str">
        <f t="shared" si="651"/>
        <v/>
      </c>
      <c r="AO792" t="str">
        <f t="shared" si="652"/>
        <v/>
      </c>
      <c r="AP792" t="str">
        <f t="shared" si="653"/>
        <v/>
      </c>
      <c r="AQ792" t="str">
        <f t="shared" si="654"/>
        <v/>
      </c>
      <c r="AR792" t="str">
        <f t="shared" si="655"/>
        <v/>
      </c>
      <c r="AS792" t="str">
        <f t="shared" si="656"/>
        <v/>
      </c>
      <c r="AT792" t="str">
        <f t="shared" si="657"/>
        <v/>
      </c>
      <c r="AU792" t="str">
        <f t="shared" si="658"/>
        <v/>
      </c>
      <c r="AV792" t="str">
        <f t="shared" si="659"/>
        <v/>
      </c>
      <c r="AW792" t="str">
        <f t="shared" si="660"/>
        <v/>
      </c>
      <c r="AX792" t="str">
        <f t="shared" si="661"/>
        <v>Matematika II. (501, web)</v>
      </c>
      <c r="AY792" s="2">
        <v>411</v>
      </c>
      <c r="AZ792" s="2">
        <v>3</v>
      </c>
      <c r="BA792" s="18">
        <f>VLOOKUP(AY792,segéd!$F$9:$G$38,2,FALSE)</f>
        <v>46123</v>
      </c>
      <c r="BB792" s="2" t="str">
        <f>VLOOKUP(AZ792,segéd!$F$1:$G$7,2,FALSE)</f>
        <v>11.30-13.00</v>
      </c>
      <c r="BC792" t="s">
        <v>77</v>
      </c>
      <c r="BD792" s="20" t="s">
        <v>20</v>
      </c>
      <c r="BE792" t="s">
        <v>164</v>
      </c>
      <c r="BG792" s="2">
        <v>501</v>
      </c>
      <c r="BH792" s="2" t="s">
        <v>66</v>
      </c>
      <c r="BI792" s="30" t="s">
        <v>1938</v>
      </c>
      <c r="BJ792" s="2">
        <f t="shared" si="662"/>
        <v>111</v>
      </c>
      <c r="BK792" s="2" t="str">
        <f>IF(BF792="","",VLOOKUP(BC792,segéd!O:P,2,FALSE))</f>
        <v/>
      </c>
      <c r="BL792" s="2">
        <f>IF(BG792="","",VLOOKUP(BC792,segéd!T:U,2,FALSE))</f>
        <v>111</v>
      </c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G792" s="2">
        <v>59</v>
      </c>
      <c r="CH792" s="2">
        <v>57</v>
      </c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Y792" s="2"/>
    </row>
    <row r="793" spans="1:106" x14ac:dyDescent="0.3">
      <c r="A793" t="str">
        <f t="shared" si="663"/>
        <v>4113</v>
      </c>
      <c r="B793" t="str">
        <f t="shared" si="664"/>
        <v xml:space="preserve">Műszaki szaknyelv II. (angol), 1. csop. </v>
      </c>
      <c r="C793" t="str">
        <f t="shared" si="614"/>
        <v>2134113</v>
      </c>
      <c r="D793" t="str">
        <f t="shared" si="615"/>
        <v>Műszaki szaknyelv II. (angol), 1. csop. 19</v>
      </c>
      <c r="E793" t="str">
        <f t="shared" si="616"/>
        <v>Gellért Judit4113</v>
      </c>
      <c r="F793" s="24" t="str">
        <f t="shared" si="617"/>
        <v>Műszaki szaknyelv II. (angol), 1. csop. (Tb. 213)</v>
      </c>
      <c r="G793" t="str">
        <f t="shared" si="618"/>
        <v/>
      </c>
      <c r="H793" t="str">
        <f t="shared" si="619"/>
        <v/>
      </c>
      <c r="I793" t="str">
        <f t="shared" si="620"/>
        <v/>
      </c>
      <c r="J793" t="str">
        <f t="shared" si="621"/>
        <v/>
      </c>
      <c r="K793" t="str">
        <f t="shared" si="622"/>
        <v/>
      </c>
      <c r="L793" t="str">
        <f t="shared" si="623"/>
        <v/>
      </c>
      <c r="M793" t="str">
        <f t="shared" si="624"/>
        <v/>
      </c>
      <c r="N793" t="str">
        <f t="shared" si="625"/>
        <v/>
      </c>
      <c r="O793" t="str">
        <f t="shared" si="626"/>
        <v/>
      </c>
      <c r="P793" t="str">
        <f t="shared" si="627"/>
        <v/>
      </c>
      <c r="Q793" t="str">
        <f t="shared" si="628"/>
        <v/>
      </c>
      <c r="R793" t="str">
        <f t="shared" si="629"/>
        <v/>
      </c>
      <c r="S793" t="str">
        <f t="shared" si="630"/>
        <v/>
      </c>
      <c r="T793" t="str">
        <f t="shared" si="631"/>
        <v/>
      </c>
      <c r="U793" t="str">
        <f t="shared" si="632"/>
        <v/>
      </c>
      <c r="V793" t="str">
        <f t="shared" si="633"/>
        <v/>
      </c>
      <c r="W793" t="str">
        <f t="shared" si="634"/>
        <v/>
      </c>
      <c r="X793" t="str">
        <f t="shared" si="635"/>
        <v/>
      </c>
      <c r="Y793" t="str">
        <f t="shared" si="636"/>
        <v>Műszaki szaknyelv II. (angol), 1. csop. ()</v>
      </c>
      <c r="Z793" t="str">
        <f t="shared" si="637"/>
        <v/>
      </c>
      <c r="AA793" t="str">
        <f t="shared" si="638"/>
        <v/>
      </c>
      <c r="AB793" t="str">
        <f t="shared" si="639"/>
        <v/>
      </c>
      <c r="AC793" t="str">
        <f t="shared" si="640"/>
        <v/>
      </c>
      <c r="AD793" t="str">
        <f t="shared" si="641"/>
        <v/>
      </c>
      <c r="AE793" t="str">
        <f t="shared" si="642"/>
        <v/>
      </c>
      <c r="AF793" t="str">
        <f t="shared" si="643"/>
        <v/>
      </c>
      <c r="AG793" t="str">
        <f t="shared" si="644"/>
        <v/>
      </c>
      <c r="AH793" t="str">
        <f t="shared" si="645"/>
        <v/>
      </c>
      <c r="AI793" t="str">
        <f t="shared" si="646"/>
        <v/>
      </c>
      <c r="AJ793" t="str">
        <f t="shared" si="647"/>
        <v/>
      </c>
      <c r="AK793" t="str">
        <f t="shared" si="648"/>
        <v>4113</v>
      </c>
      <c r="AL793" t="str">
        <f t="shared" si="649"/>
        <v/>
      </c>
      <c r="AM793" t="str">
        <f t="shared" si="650"/>
        <v/>
      </c>
      <c r="AN793" t="str">
        <f t="shared" si="651"/>
        <v/>
      </c>
      <c r="AO793" t="str">
        <f t="shared" si="652"/>
        <v/>
      </c>
      <c r="AP793" t="str">
        <f t="shared" si="653"/>
        <v/>
      </c>
      <c r="AQ793" t="str">
        <f t="shared" si="654"/>
        <v/>
      </c>
      <c r="AR793" t="str">
        <f t="shared" si="655"/>
        <v/>
      </c>
      <c r="AS793" t="str">
        <f t="shared" si="656"/>
        <v/>
      </c>
      <c r="AT793" t="str">
        <f t="shared" si="657"/>
        <v/>
      </c>
      <c r="AU793" t="str">
        <f t="shared" si="658"/>
        <v/>
      </c>
      <c r="AV793" t="str">
        <f t="shared" si="659"/>
        <v/>
      </c>
      <c r="AW793" t="str">
        <f t="shared" si="660"/>
        <v/>
      </c>
      <c r="AX793" t="str">
        <f t="shared" si="661"/>
        <v>Műszaki szaknyelv II. (angol), 1. csop. (213)</v>
      </c>
      <c r="AY793" s="2">
        <v>411</v>
      </c>
      <c r="AZ793" s="2">
        <v>3</v>
      </c>
      <c r="BA793" s="18">
        <f>VLOOKUP(AY793,segéd!$F$9:$G$38,2,FALSE)</f>
        <v>46123</v>
      </c>
      <c r="BB793" s="2" t="str">
        <f>VLOOKUP(AZ793,segéd!$F$1:$G$7,2,FALSE)</f>
        <v>11.30-13.00</v>
      </c>
      <c r="BC793" t="s">
        <v>295</v>
      </c>
      <c r="BD793" t="s">
        <v>308</v>
      </c>
      <c r="BE793" t="s">
        <v>164</v>
      </c>
      <c r="BG793" s="2">
        <v>213</v>
      </c>
      <c r="BJ793" s="2">
        <f t="shared" si="662"/>
        <v>19</v>
      </c>
      <c r="BK793" s="2" t="str">
        <f>IF(BF793="","",VLOOKUP(BC793,segéd!O:P,2,FALSE))</f>
        <v/>
      </c>
      <c r="BL793" s="2">
        <f>IF(BG793="","",VLOOKUP(BC793,segéd!T:U,2,FALSE))</f>
        <v>19</v>
      </c>
      <c r="BM793" s="2"/>
      <c r="BN793" s="2"/>
      <c r="BO793" s="2"/>
      <c r="BP793" s="2"/>
      <c r="BQ793" s="2"/>
      <c r="BR793" s="2"/>
      <c r="BS793" s="2"/>
      <c r="BT793" s="2"/>
      <c r="BU793" s="2"/>
      <c r="BZ793" s="2"/>
      <c r="CA793" s="2"/>
      <c r="CD793" s="2"/>
      <c r="CE793" s="2"/>
      <c r="CF793" s="19"/>
      <c r="CG793" s="2"/>
      <c r="CJ793" s="2"/>
      <c r="CP793" s="2">
        <v>23</v>
      </c>
      <c r="CQ793" s="2"/>
      <c r="CR793" s="2"/>
      <c r="CS793" s="2"/>
      <c r="CU793" s="2"/>
      <c r="CV793" s="2"/>
      <c r="DA793" s="19"/>
    </row>
    <row r="794" spans="1:106" x14ac:dyDescent="0.3">
      <c r="A794" t="str">
        <f t="shared" si="663"/>
        <v>4113</v>
      </c>
      <c r="B794" t="str">
        <f t="shared" si="664"/>
        <v xml:space="preserve">Optikai- és látórendszerek (web) </v>
      </c>
      <c r="C794" t="str">
        <f t="shared" si="614"/>
        <v>2154113</v>
      </c>
      <c r="D794" t="str">
        <f t="shared" si="615"/>
        <v>Optikai- és látórendszerek (web) 77</v>
      </c>
      <c r="E794" t="str">
        <f t="shared" si="616"/>
        <v>Janóczki Mihály4113</v>
      </c>
      <c r="F794" s="24" t="str">
        <f t="shared" si="617"/>
        <v>Optikai- és látórendszerek (Tb. 215, web)</v>
      </c>
      <c r="G794" t="str">
        <f t="shared" si="618"/>
        <v/>
      </c>
      <c r="H794" t="str">
        <f t="shared" si="619"/>
        <v/>
      </c>
      <c r="I794" t="str">
        <f t="shared" si="620"/>
        <v/>
      </c>
      <c r="J794" t="str">
        <f t="shared" si="621"/>
        <v/>
      </c>
      <c r="K794" t="str">
        <f t="shared" si="622"/>
        <v/>
      </c>
      <c r="L794" t="str">
        <f t="shared" si="623"/>
        <v/>
      </c>
      <c r="M794" t="str">
        <f t="shared" si="624"/>
        <v/>
      </c>
      <c r="N794" t="str">
        <f t="shared" si="625"/>
        <v/>
      </c>
      <c r="O794" t="str">
        <f t="shared" si="626"/>
        <v/>
      </c>
      <c r="P794" t="str">
        <f t="shared" si="627"/>
        <v/>
      </c>
      <c r="Q794" t="str">
        <f t="shared" si="628"/>
        <v/>
      </c>
      <c r="R794" t="str">
        <f t="shared" si="629"/>
        <v/>
      </c>
      <c r="S794" t="str">
        <f t="shared" si="630"/>
        <v/>
      </c>
      <c r="T794" t="str">
        <f t="shared" si="631"/>
        <v/>
      </c>
      <c r="U794" t="str">
        <f t="shared" si="632"/>
        <v/>
      </c>
      <c r="V794" t="str">
        <f t="shared" si="633"/>
        <v/>
      </c>
      <c r="W794" t="str">
        <f t="shared" si="634"/>
        <v/>
      </c>
      <c r="X794" t="str">
        <f t="shared" si="635"/>
        <v/>
      </c>
      <c r="Y794" t="str">
        <f t="shared" si="636"/>
        <v>Optikai- és látórendszerek (, web)</v>
      </c>
      <c r="Z794" t="str">
        <f t="shared" si="637"/>
        <v/>
      </c>
      <c r="AA794" t="str">
        <f t="shared" si="638"/>
        <v/>
      </c>
      <c r="AB794" t="str">
        <f t="shared" si="639"/>
        <v/>
      </c>
      <c r="AC794" t="str">
        <f t="shared" si="640"/>
        <v/>
      </c>
      <c r="AD794" t="str">
        <f t="shared" si="641"/>
        <v/>
      </c>
      <c r="AE794" t="str">
        <f t="shared" si="642"/>
        <v/>
      </c>
      <c r="AF794" t="str">
        <f t="shared" si="643"/>
        <v/>
      </c>
      <c r="AG794" t="str">
        <f t="shared" si="644"/>
        <v/>
      </c>
      <c r="AH794" t="str">
        <f t="shared" si="645"/>
        <v/>
      </c>
      <c r="AI794" t="str">
        <f t="shared" si="646"/>
        <v/>
      </c>
      <c r="AJ794" t="str">
        <f t="shared" si="647"/>
        <v/>
      </c>
      <c r="AK794" t="str">
        <f t="shared" si="648"/>
        <v/>
      </c>
      <c r="AL794" t="str">
        <f t="shared" si="649"/>
        <v>4113</v>
      </c>
      <c r="AM794" t="str">
        <f t="shared" si="650"/>
        <v/>
      </c>
      <c r="AN794" t="str">
        <f t="shared" si="651"/>
        <v/>
      </c>
      <c r="AO794" t="str">
        <f t="shared" si="652"/>
        <v/>
      </c>
      <c r="AP794" t="str">
        <f t="shared" si="653"/>
        <v/>
      </c>
      <c r="AQ794" t="str">
        <f t="shared" si="654"/>
        <v/>
      </c>
      <c r="AR794" t="str">
        <f t="shared" si="655"/>
        <v/>
      </c>
      <c r="AS794" t="str">
        <f t="shared" si="656"/>
        <v/>
      </c>
      <c r="AT794" t="str">
        <f t="shared" si="657"/>
        <v/>
      </c>
      <c r="AU794" t="str">
        <f t="shared" si="658"/>
        <v/>
      </c>
      <c r="AV794" t="str">
        <f t="shared" si="659"/>
        <v/>
      </c>
      <c r="AW794" t="str">
        <f t="shared" si="660"/>
        <v/>
      </c>
      <c r="AX794" t="str">
        <f t="shared" si="661"/>
        <v>Optikai- és látórendszerek (215, web)</v>
      </c>
      <c r="AY794" s="2">
        <v>411</v>
      </c>
      <c r="AZ794" s="2">
        <v>3</v>
      </c>
      <c r="BA794" s="18">
        <f>VLOOKUP(AY794,segéd!$F$9:$G$38,2,FALSE)</f>
        <v>46123</v>
      </c>
      <c r="BB794" s="2" t="str">
        <f>VLOOKUP(AZ794,segéd!$F$1:$G$7,2,FALSE)</f>
        <v>11.30-13.00</v>
      </c>
      <c r="BC794" t="s">
        <v>81</v>
      </c>
      <c r="BD794" s="20" t="s">
        <v>2189</v>
      </c>
      <c r="BE794" t="s">
        <v>164</v>
      </c>
      <c r="BG794" s="2">
        <v>215</v>
      </c>
      <c r="BH794" s="2" t="s">
        <v>66</v>
      </c>
      <c r="BI794" s="30" t="s">
        <v>2000</v>
      </c>
      <c r="BJ794" s="2">
        <f t="shared" si="662"/>
        <v>77</v>
      </c>
      <c r="BK794" s="2" t="str">
        <f>IF(BF794="","",VLOOKUP(BC794,segéd!O:P,2,FALSE))</f>
        <v/>
      </c>
      <c r="BL794" s="2">
        <f>IF(BG794="","",VLOOKUP(BC794,segéd!T:U,2,FALSE))</f>
        <v>77</v>
      </c>
      <c r="BM794" s="2"/>
      <c r="BN794" s="2"/>
      <c r="BO794" s="2"/>
      <c r="BP794" s="2"/>
      <c r="BQ794" s="2"/>
      <c r="BR794" s="2"/>
      <c r="BS794" s="2"/>
      <c r="BT794" s="2"/>
      <c r="BU794" s="2"/>
      <c r="BZ794" s="2"/>
      <c r="CA794" s="2"/>
      <c r="CD794" s="2"/>
      <c r="CE794" s="2"/>
      <c r="CF794" s="19"/>
      <c r="CG794" s="2"/>
      <c r="CJ794" s="2"/>
      <c r="CP794" s="2"/>
      <c r="CQ794" s="2">
        <v>59</v>
      </c>
      <c r="CR794" s="2"/>
      <c r="CS794" s="2"/>
      <c r="CU794" s="2"/>
      <c r="CV794" s="2"/>
      <c r="DA794" s="19"/>
    </row>
    <row r="795" spans="1:106" x14ac:dyDescent="0.3">
      <c r="A795" t="str">
        <f t="shared" si="663"/>
        <v>2014113</v>
      </c>
      <c r="B795" t="str">
        <f t="shared" si="664"/>
        <v>Pénzügy (web) 45</v>
      </c>
      <c r="C795" t="str">
        <f t="shared" si="614"/>
        <v>4113</v>
      </c>
      <c r="D795" t="str">
        <f t="shared" si="615"/>
        <v xml:space="preserve">Pénzügy (web) </v>
      </c>
      <c r="E795" t="str">
        <f t="shared" si="616"/>
        <v>Belyó Pál4113</v>
      </c>
      <c r="F795" s="24" t="str">
        <f t="shared" si="617"/>
        <v>Pénzügy (Bp. 201, web)</v>
      </c>
      <c r="G795" t="str">
        <f t="shared" si="618"/>
        <v>4113</v>
      </c>
      <c r="H795" t="str">
        <f t="shared" si="619"/>
        <v>4113</v>
      </c>
      <c r="I795" t="str">
        <f t="shared" si="620"/>
        <v/>
      </c>
      <c r="J795" t="str">
        <f t="shared" si="621"/>
        <v/>
      </c>
      <c r="K795" t="str">
        <f t="shared" si="622"/>
        <v/>
      </c>
      <c r="L795" t="str">
        <f t="shared" si="623"/>
        <v/>
      </c>
      <c r="M795" t="str">
        <f t="shared" si="624"/>
        <v/>
      </c>
      <c r="N795" t="str">
        <f t="shared" si="625"/>
        <v/>
      </c>
      <c r="O795" t="str">
        <f t="shared" si="626"/>
        <v/>
      </c>
      <c r="P795" t="str">
        <f t="shared" si="627"/>
        <v/>
      </c>
      <c r="Q795" t="str">
        <f t="shared" si="628"/>
        <v/>
      </c>
      <c r="R795" t="str">
        <f t="shared" si="629"/>
        <v/>
      </c>
      <c r="S795" t="str">
        <f t="shared" si="630"/>
        <v/>
      </c>
      <c r="T795" t="str">
        <f t="shared" si="631"/>
        <v/>
      </c>
      <c r="U795" t="str">
        <f t="shared" si="632"/>
        <v/>
      </c>
      <c r="V795" t="str">
        <f t="shared" si="633"/>
        <v/>
      </c>
      <c r="W795" t="str">
        <f t="shared" si="634"/>
        <v/>
      </c>
      <c r="X795" t="str">
        <f t="shared" si="635"/>
        <v/>
      </c>
      <c r="Y795" t="str">
        <f t="shared" si="636"/>
        <v>Pénzügy (201, web)</v>
      </c>
      <c r="Z795" t="str">
        <f t="shared" si="637"/>
        <v/>
      </c>
      <c r="AA795" t="str">
        <f t="shared" si="638"/>
        <v/>
      </c>
      <c r="AB795" t="str">
        <f t="shared" si="639"/>
        <v/>
      </c>
      <c r="AC795" t="str">
        <f t="shared" si="640"/>
        <v/>
      </c>
      <c r="AD795" t="str">
        <f t="shared" si="641"/>
        <v/>
      </c>
      <c r="AE795" t="str">
        <f t="shared" si="642"/>
        <v/>
      </c>
      <c r="AF795" t="str">
        <f t="shared" si="643"/>
        <v/>
      </c>
      <c r="AG795" t="str">
        <f t="shared" si="644"/>
        <v/>
      </c>
      <c r="AH795" t="str">
        <f t="shared" si="645"/>
        <v/>
      </c>
      <c r="AI795" t="str">
        <f t="shared" si="646"/>
        <v/>
      </c>
      <c r="AJ795" t="str">
        <f t="shared" si="647"/>
        <v/>
      </c>
      <c r="AK795" t="str">
        <f t="shared" si="648"/>
        <v/>
      </c>
      <c r="AL795" t="str">
        <f t="shared" si="649"/>
        <v/>
      </c>
      <c r="AM795" t="str">
        <f t="shared" si="650"/>
        <v/>
      </c>
      <c r="AN795" t="str">
        <f t="shared" si="651"/>
        <v/>
      </c>
      <c r="AO795" t="str">
        <f t="shared" si="652"/>
        <v/>
      </c>
      <c r="AP795" t="str">
        <f t="shared" si="653"/>
        <v/>
      </c>
      <c r="AQ795" t="str">
        <f t="shared" si="654"/>
        <v/>
      </c>
      <c r="AR795" t="str">
        <f t="shared" si="655"/>
        <v/>
      </c>
      <c r="AS795" t="str">
        <f t="shared" si="656"/>
        <v/>
      </c>
      <c r="AT795" t="str">
        <f t="shared" si="657"/>
        <v/>
      </c>
      <c r="AU795" t="str">
        <f t="shared" si="658"/>
        <v/>
      </c>
      <c r="AV795" t="str">
        <f t="shared" si="659"/>
        <v/>
      </c>
      <c r="AW795" t="str">
        <f t="shared" si="660"/>
        <v/>
      </c>
      <c r="AX795" t="str">
        <f t="shared" si="661"/>
        <v>Pénzügy (, web)</v>
      </c>
      <c r="AY795" s="2">
        <v>411</v>
      </c>
      <c r="AZ795" s="2">
        <v>3</v>
      </c>
      <c r="BA795" s="18">
        <f>VLOOKUP(AY795,segéd!$F$9:$G$38,2,FALSE)</f>
        <v>46123</v>
      </c>
      <c r="BB795" s="2" t="str">
        <f>VLOOKUP(AZ795,segéd!$F$1:$G$7,2,FALSE)</f>
        <v>11.30-13.00</v>
      </c>
      <c r="BC795" t="s">
        <v>64</v>
      </c>
      <c r="BD795" t="s">
        <v>36</v>
      </c>
      <c r="BE795" t="s">
        <v>165</v>
      </c>
      <c r="BF795" s="19">
        <v>201</v>
      </c>
      <c r="BH795" s="2" t="s">
        <v>66</v>
      </c>
      <c r="BI795" s="30" t="s">
        <v>1967</v>
      </c>
      <c r="BJ795" s="2">
        <f t="shared" si="662"/>
        <v>45</v>
      </c>
      <c r="BK795" s="2">
        <f>IF(BF795="","",VLOOKUP(BC795,segéd!O:P,2,FALSE))</f>
        <v>45</v>
      </c>
      <c r="BL795" s="2" t="str">
        <f>IF(BG795="","",VLOOKUP(BC795,segéd!T:U,2,FALSE))</f>
        <v/>
      </c>
      <c r="BM795" s="2">
        <v>62</v>
      </c>
      <c r="BN795" s="2">
        <v>14</v>
      </c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H795" s="2"/>
      <c r="CI795" s="2"/>
      <c r="CJ795" s="2"/>
      <c r="CK795" s="2"/>
      <c r="CL795" s="2"/>
      <c r="CM795" s="2"/>
      <c r="CN795" s="2"/>
      <c r="CO795" s="2"/>
      <c r="CP795" s="2"/>
      <c r="CR795" s="2"/>
      <c r="CS795" s="2"/>
      <c r="CT795" s="2"/>
      <c r="CU795" s="2"/>
      <c r="CV795" s="2"/>
      <c r="CY795" s="2"/>
    </row>
    <row r="796" spans="1:106" x14ac:dyDescent="0.3">
      <c r="A796" t="str">
        <f t="shared" si="663"/>
        <v>2024113</v>
      </c>
      <c r="B796" t="str">
        <f t="shared" si="664"/>
        <v>Sportprotokoll (szv.) (Tb.-ről web) 22</v>
      </c>
      <c r="C796" t="str">
        <f t="shared" si="614"/>
        <v>2174113</v>
      </c>
      <c r="D796" t="str">
        <f t="shared" si="615"/>
        <v>Sportprotokoll (szv.) (Tb.-ről web) 12</v>
      </c>
      <c r="E796" t="str">
        <f t="shared" si="616"/>
        <v>Dzur Annamária4113</v>
      </c>
      <c r="F796" s="24" t="str">
        <f t="shared" si="617"/>
        <v>Sportprotokoll (szv.) (Tb. 217, Tb.-ről web)</v>
      </c>
      <c r="G796" t="str">
        <f t="shared" si="618"/>
        <v/>
      </c>
      <c r="H796" t="str">
        <f t="shared" si="619"/>
        <v/>
      </c>
      <c r="I796" t="str">
        <f t="shared" si="620"/>
        <v/>
      </c>
      <c r="J796" t="str">
        <f t="shared" si="621"/>
        <v/>
      </c>
      <c r="K796" t="str">
        <f t="shared" si="622"/>
        <v/>
      </c>
      <c r="L796" t="str">
        <f t="shared" si="623"/>
        <v/>
      </c>
      <c r="M796" t="str">
        <f t="shared" si="624"/>
        <v>4113</v>
      </c>
      <c r="N796" t="str">
        <f t="shared" si="625"/>
        <v>4113</v>
      </c>
      <c r="O796" t="str">
        <f t="shared" si="626"/>
        <v>4113</v>
      </c>
      <c r="P796" t="str">
        <f t="shared" si="627"/>
        <v>4113</v>
      </c>
      <c r="Q796" t="str">
        <f t="shared" si="628"/>
        <v>4113</v>
      </c>
      <c r="R796" t="str">
        <f t="shared" si="629"/>
        <v>4113</v>
      </c>
      <c r="S796" t="str">
        <f t="shared" si="630"/>
        <v>4113</v>
      </c>
      <c r="T796" t="str">
        <f t="shared" si="631"/>
        <v/>
      </c>
      <c r="U796" t="str">
        <f t="shared" si="632"/>
        <v/>
      </c>
      <c r="V796" t="str">
        <f t="shared" si="633"/>
        <v/>
      </c>
      <c r="W796" t="str">
        <f t="shared" si="634"/>
        <v/>
      </c>
      <c r="X796" t="str">
        <f t="shared" si="635"/>
        <v/>
      </c>
      <c r="Y796" t="str">
        <f t="shared" si="636"/>
        <v>Sportprotokoll (szv.) (202, Tb.-ről web)</v>
      </c>
      <c r="Z796" t="str">
        <f t="shared" si="637"/>
        <v/>
      </c>
      <c r="AA796" t="str">
        <f t="shared" si="638"/>
        <v/>
      </c>
      <c r="AB796" t="str">
        <f t="shared" si="639"/>
        <v/>
      </c>
      <c r="AC796" t="str">
        <f t="shared" si="640"/>
        <v/>
      </c>
      <c r="AD796" t="str">
        <f t="shared" si="641"/>
        <v/>
      </c>
      <c r="AE796" t="str">
        <f t="shared" si="642"/>
        <v>4113</v>
      </c>
      <c r="AF796" t="str">
        <f t="shared" si="643"/>
        <v>4113</v>
      </c>
      <c r="AG796" t="str">
        <f t="shared" si="644"/>
        <v>4113</v>
      </c>
      <c r="AH796" t="str">
        <f t="shared" si="645"/>
        <v>4113</v>
      </c>
      <c r="AI796" t="str">
        <f t="shared" si="646"/>
        <v>4113</v>
      </c>
      <c r="AJ796" t="str">
        <f t="shared" si="647"/>
        <v>4113</v>
      </c>
      <c r="AK796" t="str">
        <f t="shared" si="648"/>
        <v/>
      </c>
      <c r="AL796" t="str">
        <f t="shared" si="649"/>
        <v/>
      </c>
      <c r="AM796" t="str">
        <f t="shared" si="650"/>
        <v/>
      </c>
      <c r="AN796" t="str">
        <f t="shared" si="651"/>
        <v/>
      </c>
      <c r="AO796" t="str">
        <f t="shared" si="652"/>
        <v/>
      </c>
      <c r="AP796" t="str">
        <f t="shared" si="653"/>
        <v/>
      </c>
      <c r="AQ796" t="str">
        <f t="shared" si="654"/>
        <v/>
      </c>
      <c r="AR796" t="str">
        <f t="shared" si="655"/>
        <v/>
      </c>
      <c r="AS796" t="str">
        <f t="shared" si="656"/>
        <v/>
      </c>
      <c r="AT796" t="str">
        <f t="shared" si="657"/>
        <v/>
      </c>
      <c r="AU796" t="str">
        <f t="shared" si="658"/>
        <v/>
      </c>
      <c r="AV796" t="str">
        <f t="shared" si="659"/>
        <v/>
      </c>
      <c r="AW796" t="str">
        <f t="shared" si="660"/>
        <v/>
      </c>
      <c r="AX796" t="str">
        <f t="shared" si="661"/>
        <v>Sportprotokoll (szv.) (217, Tb.-ről web)</v>
      </c>
      <c r="AY796" s="2">
        <v>411</v>
      </c>
      <c r="AZ796" s="2">
        <v>3</v>
      </c>
      <c r="BA796" s="18">
        <f>VLOOKUP(AY796,segéd!$F$9:$G$38,2,FALSE)</f>
        <v>46123</v>
      </c>
      <c r="BB796" s="2" t="str">
        <f>VLOOKUP(AZ796,segéd!$F$1:$G$7,2,FALSE)</f>
        <v>11.30-13.00</v>
      </c>
      <c r="BC796" s="20" t="s">
        <v>271</v>
      </c>
      <c r="BD796" t="s">
        <v>496</v>
      </c>
      <c r="BE796" t="s">
        <v>167</v>
      </c>
      <c r="BF796" s="19">
        <v>202</v>
      </c>
      <c r="BG796" s="2">
        <v>217</v>
      </c>
      <c r="BH796" s="2" t="s">
        <v>76</v>
      </c>
      <c r="BI796" s="30" t="s">
        <v>2028</v>
      </c>
      <c r="BJ796" s="2">
        <f t="shared" si="662"/>
        <v>34</v>
      </c>
      <c r="BK796" s="2">
        <f>IF(BF796="","",VLOOKUP(BC796,segéd!O:P,2,FALSE))</f>
        <v>22</v>
      </c>
      <c r="BL796" s="2">
        <f>IF(BG796="","",VLOOKUP(BC796,segéd!T:U,2,FALSE))</f>
        <v>12</v>
      </c>
      <c r="BM796" s="2"/>
      <c r="BN796" s="2"/>
      <c r="BO796" s="2"/>
      <c r="BP796" s="2"/>
      <c r="BQ796" s="2"/>
      <c r="BR796" s="2"/>
      <c r="BS796" s="2">
        <v>3</v>
      </c>
      <c r="BT796" s="2">
        <v>3</v>
      </c>
      <c r="BU796" s="2">
        <v>4</v>
      </c>
      <c r="BV796" s="2">
        <v>3</v>
      </c>
      <c r="BW796" s="2">
        <v>6</v>
      </c>
      <c r="BX796" s="2">
        <v>1</v>
      </c>
      <c r="BY796" s="2">
        <v>3</v>
      </c>
      <c r="BZ796" s="2"/>
      <c r="CA796" s="2"/>
      <c r="CB796" s="2"/>
      <c r="CC796" s="2"/>
      <c r="CD796" s="2"/>
      <c r="CH796" s="2"/>
      <c r="CI796" s="2"/>
      <c r="CJ796" s="2">
        <v>1</v>
      </c>
      <c r="CK796" s="2">
        <v>3</v>
      </c>
      <c r="CL796" s="2">
        <v>5</v>
      </c>
      <c r="CM796" s="2">
        <v>1</v>
      </c>
      <c r="CN796" s="2">
        <v>1</v>
      </c>
      <c r="CO796" s="2">
        <v>2</v>
      </c>
      <c r="CP796" s="2"/>
      <c r="CR796" s="2"/>
      <c r="CS796" s="2"/>
      <c r="CT796" s="2"/>
      <c r="CU796" s="2"/>
      <c r="CV796" s="2"/>
      <c r="CY796" s="2"/>
    </row>
    <row r="797" spans="1:106" x14ac:dyDescent="0.3">
      <c r="A797" t="str">
        <f t="shared" si="663"/>
        <v>2104113</v>
      </c>
      <c r="B797" t="str">
        <f t="shared" si="664"/>
        <v>Stratégiai és változásmenedzsment (web) 9</v>
      </c>
      <c r="C797" t="str">
        <f t="shared" si="614"/>
        <v>4113</v>
      </c>
      <c r="D797" t="str">
        <f t="shared" si="615"/>
        <v xml:space="preserve">Stratégiai és változásmenedzsment (web) </v>
      </c>
      <c r="E797" t="str">
        <f t="shared" si="616"/>
        <v>Kárpáti-Daróczi Judit4113</v>
      </c>
      <c r="F797" s="24" t="str">
        <f t="shared" si="617"/>
        <v>Stratégiai és változásmenedzsment (Bp. 210, web)</v>
      </c>
      <c r="G797" t="str">
        <f t="shared" si="618"/>
        <v/>
      </c>
      <c r="H797" t="str">
        <f t="shared" si="619"/>
        <v/>
      </c>
      <c r="I797" t="str">
        <f t="shared" si="620"/>
        <v/>
      </c>
      <c r="J797" t="str">
        <f t="shared" si="621"/>
        <v/>
      </c>
      <c r="K797" t="str">
        <f t="shared" si="622"/>
        <v/>
      </c>
      <c r="L797" t="str">
        <f t="shared" si="623"/>
        <v>4113</v>
      </c>
      <c r="M797" t="str">
        <f t="shared" si="624"/>
        <v/>
      </c>
      <c r="N797" t="str">
        <f t="shared" si="625"/>
        <v/>
      </c>
      <c r="O797" t="str">
        <f t="shared" si="626"/>
        <v/>
      </c>
      <c r="P797" t="str">
        <f t="shared" si="627"/>
        <v/>
      </c>
      <c r="Q797" t="str">
        <f t="shared" si="628"/>
        <v/>
      </c>
      <c r="R797" t="str">
        <f t="shared" si="629"/>
        <v/>
      </c>
      <c r="S797" t="str">
        <f t="shared" si="630"/>
        <v/>
      </c>
      <c r="T797" t="str">
        <f t="shared" si="631"/>
        <v/>
      </c>
      <c r="U797" t="str">
        <f t="shared" si="632"/>
        <v/>
      </c>
      <c r="V797" t="str">
        <f t="shared" si="633"/>
        <v/>
      </c>
      <c r="W797" t="str">
        <f t="shared" si="634"/>
        <v/>
      </c>
      <c r="X797" t="str">
        <f t="shared" si="635"/>
        <v/>
      </c>
      <c r="Y797" t="str">
        <f t="shared" si="636"/>
        <v>Stratégiai és változásmenedzsment (210, web)</v>
      </c>
      <c r="Z797" t="str">
        <f t="shared" si="637"/>
        <v/>
      </c>
      <c r="AA797" t="str">
        <f t="shared" si="638"/>
        <v/>
      </c>
      <c r="AB797" t="str">
        <f t="shared" si="639"/>
        <v/>
      </c>
      <c r="AC797" t="str">
        <f t="shared" si="640"/>
        <v/>
      </c>
      <c r="AD797" t="str">
        <f t="shared" si="641"/>
        <v/>
      </c>
      <c r="AE797" t="str">
        <f t="shared" si="642"/>
        <v/>
      </c>
      <c r="AF797" t="str">
        <f t="shared" si="643"/>
        <v/>
      </c>
      <c r="AG797" t="str">
        <f t="shared" si="644"/>
        <v/>
      </c>
      <c r="AH797" t="str">
        <f t="shared" si="645"/>
        <v/>
      </c>
      <c r="AI797" t="str">
        <f t="shared" si="646"/>
        <v/>
      </c>
      <c r="AJ797" t="str">
        <f t="shared" si="647"/>
        <v/>
      </c>
      <c r="AK797" t="str">
        <f t="shared" si="648"/>
        <v/>
      </c>
      <c r="AL797" t="str">
        <f t="shared" si="649"/>
        <v/>
      </c>
      <c r="AM797" t="str">
        <f t="shared" si="650"/>
        <v/>
      </c>
      <c r="AN797" t="str">
        <f t="shared" si="651"/>
        <v/>
      </c>
      <c r="AO797" t="str">
        <f t="shared" si="652"/>
        <v/>
      </c>
      <c r="AP797" t="str">
        <f t="shared" si="653"/>
        <v/>
      </c>
      <c r="AQ797" t="str">
        <f t="shared" si="654"/>
        <v/>
      </c>
      <c r="AR797" t="str">
        <f t="shared" si="655"/>
        <v/>
      </c>
      <c r="AS797" t="str">
        <f t="shared" si="656"/>
        <v/>
      </c>
      <c r="AT797" t="str">
        <f t="shared" si="657"/>
        <v/>
      </c>
      <c r="AU797" t="str">
        <f t="shared" si="658"/>
        <v/>
      </c>
      <c r="AV797" t="str">
        <f t="shared" si="659"/>
        <v/>
      </c>
      <c r="AW797" t="str">
        <f t="shared" si="660"/>
        <v/>
      </c>
      <c r="AX797" t="str">
        <f t="shared" si="661"/>
        <v>Stratégiai és változásmenedzsment (, web)</v>
      </c>
      <c r="AY797" s="2">
        <v>411</v>
      </c>
      <c r="AZ797" s="2">
        <v>3</v>
      </c>
      <c r="BA797" s="18">
        <f>VLOOKUP(AY797,segéd!$F$9:$G$38,2,FALSE)</f>
        <v>46123</v>
      </c>
      <c r="BB797" s="2" t="str">
        <f>VLOOKUP(AZ797,segéd!$F$1:$G$7,2,FALSE)</f>
        <v>11.30-13.00</v>
      </c>
      <c r="BC797" s="20" t="s">
        <v>413</v>
      </c>
      <c r="BD797" t="s">
        <v>265</v>
      </c>
      <c r="BE797" s="20" t="s">
        <v>175</v>
      </c>
      <c r="BF797" s="19">
        <v>210</v>
      </c>
      <c r="BH797" s="19" t="s">
        <v>66</v>
      </c>
      <c r="BI797" s="30" t="s">
        <v>2004</v>
      </c>
      <c r="BJ797" s="2">
        <f t="shared" si="662"/>
        <v>9</v>
      </c>
      <c r="BK797" s="2">
        <f>IF(BF797="","",VLOOKUP(BC797,segéd!O:P,2,FALSE))</f>
        <v>9</v>
      </c>
      <c r="BL797" s="2" t="str">
        <f>IF(BG797="","",VLOOKUP(BC797,segéd!T:U,2,FALSE))</f>
        <v/>
      </c>
      <c r="BP797" s="2"/>
      <c r="BQ797" s="2"/>
      <c r="BR797" s="2">
        <v>9</v>
      </c>
      <c r="BW797" s="2"/>
      <c r="BX797" s="2"/>
      <c r="BY797" s="2"/>
      <c r="CH797" s="2"/>
      <c r="CN797" s="2"/>
      <c r="CP797" s="2"/>
      <c r="CR797" s="2"/>
      <c r="CU797" s="2"/>
    </row>
    <row r="798" spans="1:106" x14ac:dyDescent="0.3">
      <c r="A798" t="str">
        <f t="shared" si="663"/>
        <v>otthon4113</v>
      </c>
      <c r="B798" t="str">
        <f t="shared" si="664"/>
        <v>Szolgáltatásmarketing (szv.) (otthonról web) 3</v>
      </c>
      <c r="C798" t="str">
        <f t="shared" si="614"/>
        <v>4113</v>
      </c>
      <c r="D798" t="str">
        <f t="shared" si="615"/>
        <v xml:space="preserve">Szolgáltatásmarketing (szv.) (otthonról web) </v>
      </c>
      <c r="E798" t="str">
        <f t="shared" si="616"/>
        <v>Várnai Ibolya4113</v>
      </c>
      <c r="F798" s="24" t="str">
        <f t="shared" si="617"/>
        <v>Szolgáltatásmarketing (szv.) (Bp. otthon, otthonról web)</v>
      </c>
      <c r="G798" t="str">
        <f t="shared" si="618"/>
        <v/>
      </c>
      <c r="H798" t="str">
        <f t="shared" si="619"/>
        <v/>
      </c>
      <c r="I798" t="str">
        <f t="shared" si="620"/>
        <v/>
      </c>
      <c r="J798" t="str">
        <f t="shared" si="621"/>
        <v>4113</v>
      </c>
      <c r="K798" t="str">
        <f t="shared" si="622"/>
        <v/>
      </c>
      <c r="L798" t="str">
        <f t="shared" si="623"/>
        <v/>
      </c>
      <c r="M798" t="str">
        <f t="shared" si="624"/>
        <v/>
      </c>
      <c r="N798" t="str">
        <f t="shared" si="625"/>
        <v/>
      </c>
      <c r="O798" t="str">
        <f t="shared" si="626"/>
        <v/>
      </c>
      <c r="P798" t="str">
        <f t="shared" si="627"/>
        <v/>
      </c>
      <c r="Q798" t="str">
        <f t="shared" si="628"/>
        <v/>
      </c>
      <c r="R798" t="str">
        <f t="shared" si="629"/>
        <v/>
      </c>
      <c r="S798" t="str">
        <f t="shared" si="630"/>
        <v/>
      </c>
      <c r="T798" t="str">
        <f t="shared" si="631"/>
        <v/>
      </c>
      <c r="U798" t="str">
        <f t="shared" si="632"/>
        <v/>
      </c>
      <c r="V798" t="str">
        <f t="shared" si="633"/>
        <v/>
      </c>
      <c r="W798" t="str">
        <f t="shared" si="634"/>
        <v/>
      </c>
      <c r="X798" t="str">
        <f t="shared" si="635"/>
        <v/>
      </c>
      <c r="Y798" t="str">
        <f t="shared" si="636"/>
        <v>Szolgáltatásmarketing (szv.) (otthon, otthonról web)</v>
      </c>
      <c r="Z798" t="str">
        <f t="shared" si="637"/>
        <v/>
      </c>
      <c r="AA798" t="str">
        <f t="shared" si="638"/>
        <v/>
      </c>
      <c r="AB798" t="str">
        <f t="shared" si="639"/>
        <v/>
      </c>
      <c r="AC798" t="str">
        <f t="shared" si="640"/>
        <v/>
      </c>
      <c r="AD798" t="str">
        <f t="shared" si="641"/>
        <v/>
      </c>
      <c r="AE798" t="str">
        <f t="shared" si="642"/>
        <v/>
      </c>
      <c r="AF798" t="str">
        <f t="shared" si="643"/>
        <v/>
      </c>
      <c r="AG798" t="str">
        <f t="shared" si="644"/>
        <v/>
      </c>
      <c r="AH798" t="str">
        <f t="shared" si="645"/>
        <v/>
      </c>
      <c r="AI798" t="str">
        <f t="shared" si="646"/>
        <v/>
      </c>
      <c r="AJ798" t="str">
        <f t="shared" si="647"/>
        <v/>
      </c>
      <c r="AK798" t="str">
        <f t="shared" si="648"/>
        <v/>
      </c>
      <c r="AL798" t="str">
        <f t="shared" si="649"/>
        <v/>
      </c>
      <c r="AM798" t="str">
        <f t="shared" si="650"/>
        <v/>
      </c>
      <c r="AN798" t="str">
        <f t="shared" si="651"/>
        <v/>
      </c>
      <c r="AO798" t="str">
        <f t="shared" si="652"/>
        <v/>
      </c>
      <c r="AP798" t="str">
        <f t="shared" si="653"/>
        <v/>
      </c>
      <c r="AQ798" t="str">
        <f t="shared" si="654"/>
        <v/>
      </c>
      <c r="AR798" t="str">
        <f t="shared" si="655"/>
        <v/>
      </c>
      <c r="AS798" t="str">
        <f t="shared" si="656"/>
        <v/>
      </c>
      <c r="AT798" t="str">
        <f t="shared" si="657"/>
        <v/>
      </c>
      <c r="AU798" t="str">
        <f t="shared" si="658"/>
        <v/>
      </c>
      <c r="AV798" t="str">
        <f t="shared" si="659"/>
        <v/>
      </c>
      <c r="AW798" t="str">
        <f t="shared" si="660"/>
        <v/>
      </c>
      <c r="AX798" t="str">
        <f t="shared" si="661"/>
        <v>Szolgáltatásmarketing (szv.) (, otthonról web)</v>
      </c>
      <c r="AY798" s="2">
        <v>411</v>
      </c>
      <c r="AZ798" s="2">
        <v>3</v>
      </c>
      <c r="BA798" s="18">
        <f>VLOOKUP(AY798,segéd!$F$9:$G$38,2,FALSE)</f>
        <v>46123</v>
      </c>
      <c r="BB798" s="2" t="str">
        <f>VLOOKUP(AZ798,segéd!$F$1:$G$7,2,FALSE)</f>
        <v>11.30-13.00</v>
      </c>
      <c r="BC798" t="s">
        <v>412</v>
      </c>
      <c r="BD798" t="s">
        <v>310</v>
      </c>
      <c r="BE798" t="s">
        <v>175</v>
      </c>
      <c r="BF798" s="19" t="s">
        <v>484</v>
      </c>
      <c r="BH798" s="2" t="s">
        <v>485</v>
      </c>
      <c r="BI798" s="30" t="s">
        <v>2021</v>
      </c>
      <c r="BJ798" s="2">
        <f t="shared" si="662"/>
        <v>3</v>
      </c>
      <c r="BK798" s="2">
        <f>IF(BF798="","",VLOOKUP(BC798,segéd!O:P,2,FALSE))</f>
        <v>3</v>
      </c>
      <c r="BL798" s="2" t="str">
        <f>IF(BG798="","",VLOOKUP(BC798,segéd!T:U,2,FALSE))</f>
        <v/>
      </c>
      <c r="BP798" s="19">
        <v>5</v>
      </c>
      <c r="BY798" s="2"/>
      <c r="CH798" s="2"/>
      <c r="CP798" s="2"/>
      <c r="CU798" s="2"/>
    </row>
    <row r="799" spans="1:106" x14ac:dyDescent="0.3">
      <c r="A799" t="str">
        <f t="shared" si="663"/>
        <v>4113</v>
      </c>
      <c r="B799" t="str">
        <f t="shared" si="664"/>
        <v xml:space="preserve">Tribológia (web) </v>
      </c>
      <c r="C799" t="str">
        <f t="shared" si="614"/>
        <v>4044113</v>
      </c>
      <c r="D799" t="str">
        <f t="shared" si="615"/>
        <v>Tribológia (web) 6</v>
      </c>
      <c r="E799" t="str">
        <f t="shared" si="616"/>
        <v>Szamosi Barna4113</v>
      </c>
      <c r="F799" s="24" t="str">
        <f t="shared" si="617"/>
        <v>Tribológia (Tb. 404, web)</v>
      </c>
      <c r="G799" t="str">
        <f t="shared" si="618"/>
        <v/>
      </c>
      <c r="H799" t="str">
        <f t="shared" si="619"/>
        <v/>
      </c>
      <c r="I799" t="str">
        <f t="shared" si="620"/>
        <v/>
      </c>
      <c r="J799" t="str">
        <f t="shared" si="621"/>
        <v/>
      </c>
      <c r="K799" t="str">
        <f t="shared" si="622"/>
        <v/>
      </c>
      <c r="L799" t="str">
        <f t="shared" si="623"/>
        <v/>
      </c>
      <c r="M799" t="str">
        <f t="shared" si="624"/>
        <v/>
      </c>
      <c r="N799" t="str">
        <f t="shared" si="625"/>
        <v/>
      </c>
      <c r="O799" t="str">
        <f t="shared" si="626"/>
        <v/>
      </c>
      <c r="P799" t="str">
        <f t="shared" si="627"/>
        <v/>
      </c>
      <c r="Q799" t="str">
        <f t="shared" si="628"/>
        <v/>
      </c>
      <c r="R799" t="str">
        <f t="shared" si="629"/>
        <v/>
      </c>
      <c r="S799" t="str">
        <f t="shared" si="630"/>
        <v/>
      </c>
      <c r="T799" t="str">
        <f t="shared" si="631"/>
        <v/>
      </c>
      <c r="U799" t="str">
        <f t="shared" si="632"/>
        <v/>
      </c>
      <c r="V799" t="str">
        <f t="shared" si="633"/>
        <v/>
      </c>
      <c r="W799" t="str">
        <f t="shared" si="634"/>
        <v/>
      </c>
      <c r="X799" t="str">
        <f t="shared" si="635"/>
        <v/>
      </c>
      <c r="Y799" t="str">
        <f t="shared" si="636"/>
        <v>Tribológia (, web)</v>
      </c>
      <c r="Z799" t="str">
        <f t="shared" si="637"/>
        <v/>
      </c>
      <c r="AA799" t="str">
        <f t="shared" si="638"/>
        <v/>
      </c>
      <c r="AB799" t="str">
        <f t="shared" si="639"/>
        <v/>
      </c>
      <c r="AC799" t="str">
        <f t="shared" si="640"/>
        <v/>
      </c>
      <c r="AD799" t="str">
        <f t="shared" si="641"/>
        <v/>
      </c>
      <c r="AE799" t="str">
        <f t="shared" si="642"/>
        <v/>
      </c>
      <c r="AF799" t="str">
        <f t="shared" si="643"/>
        <v/>
      </c>
      <c r="AG799" t="str">
        <f t="shared" si="644"/>
        <v/>
      </c>
      <c r="AH799" t="str">
        <f t="shared" si="645"/>
        <v/>
      </c>
      <c r="AI799" t="str">
        <f t="shared" si="646"/>
        <v/>
      </c>
      <c r="AJ799" t="str">
        <f t="shared" si="647"/>
        <v/>
      </c>
      <c r="AK799" t="str">
        <f t="shared" si="648"/>
        <v/>
      </c>
      <c r="AL799" t="str">
        <f t="shared" si="649"/>
        <v/>
      </c>
      <c r="AM799" t="str">
        <f t="shared" si="650"/>
        <v/>
      </c>
      <c r="AN799" t="str">
        <f t="shared" si="651"/>
        <v/>
      </c>
      <c r="AO799" t="str">
        <f t="shared" si="652"/>
        <v/>
      </c>
      <c r="AP799" t="str">
        <f t="shared" si="653"/>
        <v/>
      </c>
      <c r="AQ799" t="str">
        <f t="shared" si="654"/>
        <v/>
      </c>
      <c r="AR799" t="str">
        <f t="shared" si="655"/>
        <v/>
      </c>
      <c r="AS799" t="str">
        <f t="shared" si="656"/>
        <v/>
      </c>
      <c r="AT799" t="str">
        <f t="shared" si="657"/>
        <v/>
      </c>
      <c r="AU799" t="str">
        <f t="shared" si="658"/>
        <v>4113</v>
      </c>
      <c r="AV799" t="str">
        <f t="shared" si="659"/>
        <v/>
      </c>
      <c r="AW799" t="str">
        <f t="shared" si="660"/>
        <v/>
      </c>
      <c r="AX799" t="str">
        <f t="shared" si="661"/>
        <v>Tribológia (404, web)</v>
      </c>
      <c r="AY799" s="2">
        <v>411</v>
      </c>
      <c r="AZ799" s="2">
        <v>3</v>
      </c>
      <c r="BA799" s="18">
        <f>VLOOKUP(AY799,segéd!$F$9:$G$38,2,FALSE)</f>
        <v>46123</v>
      </c>
      <c r="BB799" s="2" t="str">
        <f>VLOOKUP(AZ799,segéd!$F$1:$G$7,2,FALSE)</f>
        <v>11.30-13.00</v>
      </c>
      <c r="BC799" t="s">
        <v>407</v>
      </c>
      <c r="BD799" s="20" t="s">
        <v>304</v>
      </c>
      <c r="BE799" t="s">
        <v>164</v>
      </c>
      <c r="BG799" s="2">
        <v>404</v>
      </c>
      <c r="BH799" s="2" t="s">
        <v>66</v>
      </c>
      <c r="BI799" s="30" t="s">
        <v>1953</v>
      </c>
      <c r="BJ799" s="2">
        <f t="shared" si="662"/>
        <v>6</v>
      </c>
      <c r="BK799" s="2" t="str">
        <f>IF(BF799="","",VLOOKUP(BC799,segéd!O:P,2,FALSE))</f>
        <v/>
      </c>
      <c r="BL799" s="2">
        <f>IF(BG799="","",VLOOKUP(BC799,segéd!T:U,2,FALSE))</f>
        <v>6</v>
      </c>
      <c r="BM799" s="2"/>
      <c r="BN799" s="2"/>
      <c r="BO799" s="2"/>
      <c r="BP799" s="2"/>
      <c r="BQ799" s="2"/>
      <c r="BR799" s="2"/>
      <c r="BS799" s="2"/>
      <c r="BT799" s="2"/>
      <c r="BU799" s="2"/>
      <c r="CA799" s="2"/>
      <c r="CD799" s="2"/>
      <c r="CE799" s="2"/>
      <c r="CF799" s="19"/>
      <c r="CG799" s="2"/>
      <c r="CP799" s="2"/>
      <c r="CQ799" s="2"/>
      <c r="CR799" s="2"/>
      <c r="CS799" s="2"/>
      <c r="CU799" s="2"/>
      <c r="CV799" s="2"/>
      <c r="CZ799" s="2">
        <v>9</v>
      </c>
      <c r="DA799" s="19"/>
    </row>
    <row r="800" spans="1:106" x14ac:dyDescent="0.3">
      <c r="A800" t="str">
        <f t="shared" si="663"/>
        <v>4113</v>
      </c>
      <c r="B800" t="str">
        <f t="shared" si="664"/>
        <v xml:space="preserve">UAS repülési teljesítménye (web) </v>
      </c>
      <c r="C800" t="str">
        <f t="shared" si="614"/>
        <v>2144113</v>
      </c>
      <c r="D800" t="str">
        <f t="shared" si="615"/>
        <v>UAS repülési teljesítménye (web) 33</v>
      </c>
      <c r="E800" t="str">
        <f t="shared" si="616"/>
        <v>Wellner András Csaba4113</v>
      </c>
      <c r="F800" s="24" t="str">
        <f t="shared" si="617"/>
        <v>UAS repülési teljesítménye (Tb. 214, web)</v>
      </c>
      <c r="G800" t="str">
        <f t="shared" si="618"/>
        <v/>
      </c>
      <c r="H800" t="str">
        <f t="shared" si="619"/>
        <v/>
      </c>
      <c r="I800" t="str">
        <f t="shared" si="620"/>
        <v/>
      </c>
      <c r="J800" t="str">
        <f t="shared" si="621"/>
        <v/>
      </c>
      <c r="K800" t="str">
        <f t="shared" si="622"/>
        <v/>
      </c>
      <c r="L800" t="str">
        <f t="shared" si="623"/>
        <v/>
      </c>
      <c r="M800" t="str">
        <f t="shared" si="624"/>
        <v/>
      </c>
      <c r="N800" t="str">
        <f t="shared" si="625"/>
        <v/>
      </c>
      <c r="O800" t="str">
        <f t="shared" si="626"/>
        <v/>
      </c>
      <c r="P800" t="str">
        <f t="shared" si="627"/>
        <v/>
      </c>
      <c r="Q800" t="str">
        <f t="shared" si="628"/>
        <v/>
      </c>
      <c r="R800" t="str">
        <f t="shared" si="629"/>
        <v/>
      </c>
      <c r="S800" t="str">
        <f t="shared" si="630"/>
        <v/>
      </c>
      <c r="T800" t="str">
        <f t="shared" si="631"/>
        <v/>
      </c>
      <c r="U800" t="str">
        <f t="shared" si="632"/>
        <v/>
      </c>
      <c r="V800" t="str">
        <f t="shared" si="633"/>
        <v/>
      </c>
      <c r="W800" t="str">
        <f t="shared" si="634"/>
        <v/>
      </c>
      <c r="X800" t="str">
        <f t="shared" si="635"/>
        <v/>
      </c>
      <c r="Y800" t="str">
        <f t="shared" si="636"/>
        <v>UAS repülési teljesítménye (, web)</v>
      </c>
      <c r="Z800" t="str">
        <f t="shared" si="637"/>
        <v/>
      </c>
      <c r="AA800" t="str">
        <f t="shared" si="638"/>
        <v/>
      </c>
      <c r="AB800" t="str">
        <f t="shared" si="639"/>
        <v/>
      </c>
      <c r="AC800" t="str">
        <f t="shared" si="640"/>
        <v/>
      </c>
      <c r="AD800" t="str">
        <f t="shared" si="641"/>
        <v/>
      </c>
      <c r="AE800" t="str">
        <f t="shared" si="642"/>
        <v/>
      </c>
      <c r="AF800" t="str">
        <f t="shared" si="643"/>
        <v/>
      </c>
      <c r="AG800" t="str">
        <f t="shared" si="644"/>
        <v/>
      </c>
      <c r="AH800" t="str">
        <f t="shared" si="645"/>
        <v/>
      </c>
      <c r="AI800" t="str">
        <f t="shared" si="646"/>
        <v/>
      </c>
      <c r="AJ800" t="str">
        <f t="shared" si="647"/>
        <v/>
      </c>
      <c r="AK800" t="str">
        <f t="shared" si="648"/>
        <v/>
      </c>
      <c r="AL800" t="str">
        <f t="shared" si="649"/>
        <v/>
      </c>
      <c r="AM800" t="str">
        <f t="shared" si="650"/>
        <v/>
      </c>
      <c r="AN800" t="str">
        <f t="shared" si="651"/>
        <v/>
      </c>
      <c r="AO800" t="str">
        <f t="shared" si="652"/>
        <v/>
      </c>
      <c r="AP800" t="str">
        <f t="shared" si="653"/>
        <v/>
      </c>
      <c r="AQ800" t="str">
        <f t="shared" si="654"/>
        <v/>
      </c>
      <c r="AR800" t="str">
        <f t="shared" si="655"/>
        <v/>
      </c>
      <c r="AS800" t="str">
        <f t="shared" si="656"/>
        <v/>
      </c>
      <c r="AT800" t="str">
        <f t="shared" si="657"/>
        <v/>
      </c>
      <c r="AU800" t="str">
        <f t="shared" si="658"/>
        <v/>
      </c>
      <c r="AV800" t="str">
        <f t="shared" si="659"/>
        <v/>
      </c>
      <c r="AW800" t="str">
        <f t="shared" si="660"/>
        <v>4113</v>
      </c>
      <c r="AX800" t="str">
        <f t="shared" si="661"/>
        <v>UAS repülési teljesítménye (214, web)</v>
      </c>
      <c r="AY800" s="2">
        <v>411</v>
      </c>
      <c r="AZ800" s="2">
        <v>3</v>
      </c>
      <c r="BA800" s="18">
        <f>VLOOKUP(AY800,segéd!$F$9:$G$38,2,FALSE)</f>
        <v>46123</v>
      </c>
      <c r="BB800" s="2" t="str">
        <f>VLOOKUP(AZ800,segéd!$F$1:$G$7,2,FALSE)</f>
        <v>11.30-13.00</v>
      </c>
      <c r="BC800" t="s">
        <v>404</v>
      </c>
      <c r="BD800" t="s">
        <v>2252</v>
      </c>
      <c r="BE800" t="s">
        <v>164</v>
      </c>
      <c r="BG800" s="2">
        <v>214</v>
      </c>
      <c r="BH800" s="2" t="s">
        <v>66</v>
      </c>
      <c r="BI800" s="30" t="s">
        <v>2023</v>
      </c>
      <c r="BJ800" s="2">
        <f t="shared" si="662"/>
        <v>33</v>
      </c>
      <c r="BK800" s="2" t="str">
        <f>IF(BF800="","",VLOOKUP(BC800,segéd!O:P,2,FALSE))</f>
        <v/>
      </c>
      <c r="BL800" s="2">
        <f>IF(BG800="","",VLOOKUP(BC800,segéd!T:U,2,FALSE))</f>
        <v>33</v>
      </c>
      <c r="BM800" s="2"/>
      <c r="BN800" s="2"/>
      <c r="BO800" s="2"/>
      <c r="BP800" s="2"/>
      <c r="BQ800" s="2"/>
      <c r="BR800" s="2"/>
      <c r="BS800" s="2"/>
      <c r="BT800" s="2"/>
      <c r="BU800" s="2"/>
      <c r="CA800" s="2"/>
      <c r="CD800" s="2"/>
      <c r="CE800" s="2"/>
      <c r="CF800" s="19"/>
      <c r="CG800" s="2"/>
      <c r="CP800" s="2"/>
      <c r="CQ800" s="2"/>
      <c r="CR800" s="2"/>
      <c r="CS800" s="2"/>
      <c r="CU800" s="2"/>
      <c r="CV800" s="2"/>
      <c r="DA800" s="19"/>
      <c r="DB800" s="2">
        <v>34</v>
      </c>
    </row>
    <row r="801" spans="1:106" x14ac:dyDescent="0.3">
      <c r="A801" t="str">
        <f t="shared" si="663"/>
        <v>4113</v>
      </c>
      <c r="B801" t="str">
        <f t="shared" si="664"/>
        <v xml:space="preserve">Üzleti és szakmai kommunikáció (web) </v>
      </c>
      <c r="C801" t="str">
        <f t="shared" si="614"/>
        <v>6014113</v>
      </c>
      <c r="D801" t="str">
        <f t="shared" si="615"/>
        <v>Üzleti és szakmai kommunikáció (web) 91</v>
      </c>
      <c r="E801" t="str">
        <f t="shared" si="616"/>
        <v>Balog Mónika4113</v>
      </c>
      <c r="F801" s="24" t="str">
        <f t="shared" si="617"/>
        <v>Üzleti és szakmai kommunikáció (Tb. 601, web)</v>
      </c>
      <c r="G801" t="str">
        <f t="shared" si="618"/>
        <v/>
      </c>
      <c r="H801" t="str">
        <f t="shared" si="619"/>
        <v/>
      </c>
      <c r="I801" t="str">
        <f t="shared" si="620"/>
        <v/>
      </c>
      <c r="J801" t="str">
        <f t="shared" si="621"/>
        <v/>
      </c>
      <c r="K801" t="str">
        <f t="shared" si="622"/>
        <v/>
      </c>
      <c r="L801" t="str">
        <f t="shared" si="623"/>
        <v/>
      </c>
      <c r="M801" t="str">
        <f t="shared" si="624"/>
        <v/>
      </c>
      <c r="N801" t="str">
        <f t="shared" si="625"/>
        <v/>
      </c>
      <c r="O801" t="str">
        <f t="shared" si="626"/>
        <v/>
      </c>
      <c r="P801" t="str">
        <f t="shared" si="627"/>
        <v/>
      </c>
      <c r="Q801" t="str">
        <f t="shared" si="628"/>
        <v/>
      </c>
      <c r="R801" t="str">
        <f t="shared" si="629"/>
        <v/>
      </c>
      <c r="S801" t="str">
        <f t="shared" si="630"/>
        <v/>
      </c>
      <c r="T801" t="str">
        <f t="shared" si="631"/>
        <v/>
      </c>
      <c r="U801" t="str">
        <f t="shared" si="632"/>
        <v/>
      </c>
      <c r="V801" t="str">
        <f t="shared" si="633"/>
        <v/>
      </c>
      <c r="W801" t="str">
        <f t="shared" si="634"/>
        <v/>
      </c>
      <c r="X801" t="str">
        <f t="shared" si="635"/>
        <v/>
      </c>
      <c r="Y801" t="str">
        <f t="shared" si="636"/>
        <v>Üzleti és szakmai kommunikáció (, web)</v>
      </c>
      <c r="Z801" t="str">
        <f t="shared" si="637"/>
        <v>4113</v>
      </c>
      <c r="AA801" t="str">
        <f t="shared" si="638"/>
        <v>4113</v>
      </c>
      <c r="AB801" t="str">
        <f t="shared" si="639"/>
        <v/>
      </c>
      <c r="AC801" t="str">
        <f t="shared" si="640"/>
        <v/>
      </c>
      <c r="AD801" t="str">
        <f t="shared" si="641"/>
        <v/>
      </c>
      <c r="AE801" t="str">
        <f t="shared" si="642"/>
        <v/>
      </c>
      <c r="AF801" t="str">
        <f t="shared" si="643"/>
        <v/>
      </c>
      <c r="AG801" t="str">
        <f t="shared" si="644"/>
        <v/>
      </c>
      <c r="AH801" t="str">
        <f t="shared" si="645"/>
        <v/>
      </c>
      <c r="AI801" t="str">
        <f t="shared" si="646"/>
        <v/>
      </c>
      <c r="AJ801" t="str">
        <f t="shared" si="647"/>
        <v/>
      </c>
      <c r="AK801" t="str">
        <f t="shared" si="648"/>
        <v/>
      </c>
      <c r="AL801" t="str">
        <f t="shared" si="649"/>
        <v/>
      </c>
      <c r="AM801" t="str">
        <f t="shared" si="650"/>
        <v/>
      </c>
      <c r="AN801" t="str">
        <f t="shared" si="651"/>
        <v/>
      </c>
      <c r="AO801" t="str">
        <f t="shared" si="652"/>
        <v/>
      </c>
      <c r="AP801" t="str">
        <f t="shared" si="653"/>
        <v/>
      </c>
      <c r="AQ801" t="str">
        <f t="shared" si="654"/>
        <v/>
      </c>
      <c r="AR801" t="str">
        <f t="shared" si="655"/>
        <v>4113</v>
      </c>
      <c r="AS801" t="str">
        <f t="shared" si="656"/>
        <v/>
      </c>
      <c r="AT801" t="str">
        <f t="shared" si="657"/>
        <v>4113</v>
      </c>
      <c r="AU801" t="str">
        <f t="shared" si="658"/>
        <v/>
      </c>
      <c r="AV801" t="str">
        <f t="shared" si="659"/>
        <v/>
      </c>
      <c r="AW801" t="str">
        <f t="shared" si="660"/>
        <v/>
      </c>
      <c r="AX801" t="str">
        <f t="shared" si="661"/>
        <v>Üzleti és szakmai kommunikáció (601, web)</v>
      </c>
      <c r="AY801" s="2">
        <v>411</v>
      </c>
      <c r="AZ801" s="2">
        <v>3</v>
      </c>
      <c r="BA801" s="18">
        <f>VLOOKUP(AY801,segéd!$F$9:$G$38,2,FALSE)</f>
        <v>46123</v>
      </c>
      <c r="BB801" s="2" t="str">
        <f>VLOOKUP(AZ801,segéd!$F$1:$G$7,2,FALSE)</f>
        <v>11.30-13.00</v>
      </c>
      <c r="BC801" t="s">
        <v>387</v>
      </c>
      <c r="BD801" t="s">
        <v>85</v>
      </c>
      <c r="BE801" t="s">
        <v>164</v>
      </c>
      <c r="BG801" s="2">
        <v>601</v>
      </c>
      <c r="BH801" s="2" t="s">
        <v>66</v>
      </c>
      <c r="BI801" s="30" t="s">
        <v>1945</v>
      </c>
      <c r="BJ801" s="2">
        <f t="shared" si="662"/>
        <v>91</v>
      </c>
      <c r="BK801" s="2" t="str">
        <f>IF(BF801="","",VLOOKUP(BC801,segéd!O:P,2,FALSE))</f>
        <v/>
      </c>
      <c r="BL801" s="2">
        <f>IF(BG801="","",VLOOKUP(BC801,segéd!T:U,2,FALSE))</f>
        <v>91</v>
      </c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>
        <v>74</v>
      </c>
      <c r="CF801" s="2">
        <v>19</v>
      </c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>
        <v>16</v>
      </c>
      <c r="CY801" s="2">
        <v>13</v>
      </c>
    </row>
    <row r="802" spans="1:106" x14ac:dyDescent="0.3">
      <c r="A802" t="str">
        <f t="shared" si="663"/>
        <v>2054113</v>
      </c>
      <c r="B802" t="str">
        <f t="shared" si="664"/>
        <v>Üzleti földrajz (szv.) (Tb.-ről web) 20</v>
      </c>
      <c r="C802" t="str">
        <f t="shared" si="614"/>
        <v>2164113</v>
      </c>
      <c r="D802" t="str">
        <f t="shared" si="615"/>
        <v>Üzleti földrajz (szv.) (Tb.-ről web) 18</v>
      </c>
      <c r="E802" t="str">
        <f t="shared" si="616"/>
        <v>Köbli Ádám4113</v>
      </c>
      <c r="F802" s="24" t="str">
        <f t="shared" si="617"/>
        <v>Üzleti földrajz (szv.) (Tb. 216, Tb.-ről web)</v>
      </c>
      <c r="G802" t="str">
        <f t="shared" si="618"/>
        <v/>
      </c>
      <c r="H802" t="str">
        <f t="shared" si="619"/>
        <v/>
      </c>
      <c r="I802" t="str">
        <f t="shared" si="620"/>
        <v/>
      </c>
      <c r="J802" t="str">
        <f t="shared" si="621"/>
        <v/>
      </c>
      <c r="K802" t="str">
        <f t="shared" si="622"/>
        <v/>
      </c>
      <c r="L802" t="str">
        <f t="shared" si="623"/>
        <v/>
      </c>
      <c r="M802" t="str">
        <f t="shared" si="624"/>
        <v>4113</v>
      </c>
      <c r="N802" t="str">
        <f t="shared" si="625"/>
        <v>4113</v>
      </c>
      <c r="O802" t="str">
        <f t="shared" si="626"/>
        <v>4113</v>
      </c>
      <c r="P802" t="str">
        <f t="shared" si="627"/>
        <v>4113</v>
      </c>
      <c r="Q802" t="str">
        <f t="shared" si="628"/>
        <v>4113</v>
      </c>
      <c r="R802" t="str">
        <f t="shared" si="629"/>
        <v>4113</v>
      </c>
      <c r="S802" t="str">
        <f t="shared" si="630"/>
        <v>4113</v>
      </c>
      <c r="T802" t="str">
        <f t="shared" si="631"/>
        <v/>
      </c>
      <c r="U802" t="str">
        <f t="shared" si="632"/>
        <v/>
      </c>
      <c r="V802" t="str">
        <f t="shared" si="633"/>
        <v/>
      </c>
      <c r="W802" t="str">
        <f t="shared" si="634"/>
        <v/>
      </c>
      <c r="X802" t="str">
        <f t="shared" si="635"/>
        <v/>
      </c>
      <c r="Y802" t="str">
        <f t="shared" si="636"/>
        <v>Üzleti földrajz (szv.) (205, Tb.-ről web)</v>
      </c>
      <c r="Z802" t="str">
        <f t="shared" si="637"/>
        <v/>
      </c>
      <c r="AA802" t="str">
        <f t="shared" si="638"/>
        <v/>
      </c>
      <c r="AB802" t="str">
        <f t="shared" si="639"/>
        <v/>
      </c>
      <c r="AC802" t="str">
        <f t="shared" si="640"/>
        <v/>
      </c>
      <c r="AD802" t="str">
        <f t="shared" si="641"/>
        <v/>
      </c>
      <c r="AE802" t="str">
        <f t="shared" si="642"/>
        <v>4113</v>
      </c>
      <c r="AF802" t="str">
        <f t="shared" si="643"/>
        <v>4113</v>
      </c>
      <c r="AG802" t="str">
        <f t="shared" si="644"/>
        <v>4113</v>
      </c>
      <c r="AH802" t="str">
        <f t="shared" si="645"/>
        <v>4113</v>
      </c>
      <c r="AI802" t="str">
        <f t="shared" si="646"/>
        <v>4113</v>
      </c>
      <c r="AJ802" t="str">
        <f t="shared" si="647"/>
        <v>4113</v>
      </c>
      <c r="AK802" t="str">
        <f t="shared" si="648"/>
        <v/>
      </c>
      <c r="AL802" t="str">
        <f t="shared" si="649"/>
        <v/>
      </c>
      <c r="AM802" t="str">
        <f t="shared" si="650"/>
        <v/>
      </c>
      <c r="AN802" t="str">
        <f t="shared" si="651"/>
        <v/>
      </c>
      <c r="AO802" t="str">
        <f t="shared" si="652"/>
        <v/>
      </c>
      <c r="AP802" t="str">
        <f t="shared" si="653"/>
        <v/>
      </c>
      <c r="AQ802" t="str">
        <f t="shared" si="654"/>
        <v/>
      </c>
      <c r="AR802" t="str">
        <f t="shared" si="655"/>
        <v/>
      </c>
      <c r="AS802" t="str">
        <f t="shared" si="656"/>
        <v/>
      </c>
      <c r="AT802" t="str">
        <f t="shared" si="657"/>
        <v/>
      </c>
      <c r="AU802" t="str">
        <f t="shared" si="658"/>
        <v/>
      </c>
      <c r="AV802" t="str">
        <f t="shared" si="659"/>
        <v/>
      </c>
      <c r="AW802" t="str">
        <f t="shared" si="660"/>
        <v/>
      </c>
      <c r="AX802" t="str">
        <f t="shared" si="661"/>
        <v>Üzleti földrajz (szv.) (216, Tb.-ről web)</v>
      </c>
      <c r="AY802" s="2">
        <v>411</v>
      </c>
      <c r="AZ802" s="2">
        <v>3</v>
      </c>
      <c r="BA802" s="18">
        <f>VLOOKUP(AY802,segéd!$F$9:$G$38,2,FALSE)</f>
        <v>46123</v>
      </c>
      <c r="BB802" s="2" t="str">
        <f>VLOOKUP(AZ802,segéd!$F$1:$G$7,2,FALSE)</f>
        <v>11.30-13.00</v>
      </c>
      <c r="BC802" s="20" t="s">
        <v>182</v>
      </c>
      <c r="BD802" t="s">
        <v>112</v>
      </c>
      <c r="BE802" t="s">
        <v>167</v>
      </c>
      <c r="BF802" s="19">
        <v>205</v>
      </c>
      <c r="BG802" s="2">
        <v>216</v>
      </c>
      <c r="BH802" s="19" t="s">
        <v>76</v>
      </c>
      <c r="BI802" s="30" t="s">
        <v>2029</v>
      </c>
      <c r="BJ802" s="2">
        <f t="shared" si="662"/>
        <v>38</v>
      </c>
      <c r="BK802" s="2">
        <f>IF(BF802="","",VLOOKUP(BC802,segéd!O:P,2,FALSE))</f>
        <v>20</v>
      </c>
      <c r="BL802" s="2">
        <f>IF(BG802="","",VLOOKUP(BC802,segéd!T:U,2,FALSE))</f>
        <v>18</v>
      </c>
      <c r="BM802" s="2"/>
      <c r="BN802" s="2"/>
      <c r="BO802" s="2"/>
      <c r="BP802" s="2"/>
      <c r="BQ802" s="2"/>
      <c r="BR802" s="2"/>
      <c r="BS802" s="2">
        <v>3</v>
      </c>
      <c r="BT802" s="2">
        <v>3</v>
      </c>
      <c r="BU802" s="2">
        <v>5</v>
      </c>
      <c r="BV802" s="2">
        <v>3</v>
      </c>
      <c r="BW802" s="2">
        <v>7</v>
      </c>
      <c r="BX802" s="2">
        <v>1</v>
      </c>
      <c r="BY802" s="2">
        <v>3</v>
      </c>
      <c r="BZ802" s="2"/>
      <c r="CA802" s="2"/>
      <c r="CB802" s="2"/>
      <c r="CC802" s="2"/>
      <c r="CD802" s="2"/>
      <c r="CH802" s="2"/>
      <c r="CI802" s="2"/>
      <c r="CJ802" s="2">
        <v>2</v>
      </c>
      <c r="CK802" s="2">
        <v>4</v>
      </c>
      <c r="CL802" s="2">
        <v>5</v>
      </c>
      <c r="CM802" s="2">
        <v>2</v>
      </c>
      <c r="CN802" s="2">
        <v>1</v>
      </c>
      <c r="CO802" s="2">
        <v>2</v>
      </c>
      <c r="CP802" s="2"/>
      <c r="CR802" s="2"/>
      <c r="CS802" s="2"/>
      <c r="CT802" s="2"/>
      <c r="CU802" s="2"/>
      <c r="CV802" s="2"/>
      <c r="CY802" s="2"/>
    </row>
    <row r="803" spans="1:106" x14ac:dyDescent="0.3">
      <c r="A803" t="str">
        <f t="shared" si="663"/>
        <v>4114</v>
      </c>
      <c r="B803" t="str">
        <f t="shared" si="664"/>
        <v xml:space="preserve">Épf., bizt. rendszerek irányítása (web) </v>
      </c>
      <c r="C803" t="str">
        <f t="shared" si="614"/>
        <v>4014114</v>
      </c>
      <c r="D803" t="str">
        <f t="shared" si="615"/>
        <v>Épf., bizt. rendszerek irányítása (web) 8</v>
      </c>
      <c r="E803" t="str">
        <f t="shared" si="616"/>
        <v>Zalahegyi Zoltán4114</v>
      </c>
      <c r="F803" s="24" t="str">
        <f t="shared" si="617"/>
        <v>Épf., bizt. rendszerek irányítása (Tb. 401, web)</v>
      </c>
      <c r="G803" t="str">
        <f t="shared" si="618"/>
        <v/>
      </c>
      <c r="H803" t="str">
        <f t="shared" si="619"/>
        <v/>
      </c>
      <c r="I803" t="str">
        <f t="shared" si="620"/>
        <v/>
      </c>
      <c r="J803" t="str">
        <f t="shared" si="621"/>
        <v/>
      </c>
      <c r="K803" t="str">
        <f t="shared" si="622"/>
        <v/>
      </c>
      <c r="L803" t="str">
        <f t="shared" si="623"/>
        <v/>
      </c>
      <c r="M803" t="str">
        <f t="shared" si="624"/>
        <v/>
      </c>
      <c r="N803" t="str">
        <f t="shared" si="625"/>
        <v/>
      </c>
      <c r="O803" t="str">
        <f t="shared" si="626"/>
        <v/>
      </c>
      <c r="P803" t="str">
        <f t="shared" si="627"/>
        <v/>
      </c>
      <c r="Q803" t="str">
        <f t="shared" si="628"/>
        <v/>
      </c>
      <c r="R803" t="str">
        <f t="shared" si="629"/>
        <v/>
      </c>
      <c r="S803" t="str">
        <f t="shared" si="630"/>
        <v/>
      </c>
      <c r="T803" t="str">
        <f t="shared" si="631"/>
        <v/>
      </c>
      <c r="U803" t="str">
        <f t="shared" si="632"/>
        <v/>
      </c>
      <c r="V803" t="str">
        <f t="shared" si="633"/>
        <v/>
      </c>
      <c r="W803" t="str">
        <f t="shared" si="634"/>
        <v/>
      </c>
      <c r="X803" t="str">
        <f t="shared" si="635"/>
        <v/>
      </c>
      <c r="Y803" t="str">
        <f t="shared" si="636"/>
        <v>Épf., bizt. rendszerek irányítása (, web)</v>
      </c>
      <c r="Z803" t="str">
        <f t="shared" si="637"/>
        <v/>
      </c>
      <c r="AA803" t="str">
        <f t="shared" si="638"/>
        <v/>
      </c>
      <c r="AB803" t="str">
        <f t="shared" si="639"/>
        <v/>
      </c>
      <c r="AC803" t="str">
        <f t="shared" si="640"/>
        <v/>
      </c>
      <c r="AD803" t="str">
        <f t="shared" si="641"/>
        <v/>
      </c>
      <c r="AE803" t="str">
        <f t="shared" si="642"/>
        <v/>
      </c>
      <c r="AF803" t="str">
        <f t="shared" si="643"/>
        <v/>
      </c>
      <c r="AG803" t="str">
        <f t="shared" si="644"/>
        <v/>
      </c>
      <c r="AH803" t="str">
        <f t="shared" si="645"/>
        <v/>
      </c>
      <c r="AI803" t="str">
        <f t="shared" si="646"/>
        <v/>
      </c>
      <c r="AJ803" t="str">
        <f t="shared" si="647"/>
        <v/>
      </c>
      <c r="AK803" t="str">
        <f t="shared" si="648"/>
        <v/>
      </c>
      <c r="AL803" t="str">
        <f t="shared" si="649"/>
        <v/>
      </c>
      <c r="AM803" t="str">
        <f t="shared" si="650"/>
        <v/>
      </c>
      <c r="AN803" t="str">
        <f t="shared" si="651"/>
        <v/>
      </c>
      <c r="AO803" t="str">
        <f t="shared" si="652"/>
        <v/>
      </c>
      <c r="AP803" t="str">
        <f t="shared" si="653"/>
        <v/>
      </c>
      <c r="AQ803" t="str">
        <f t="shared" si="654"/>
        <v/>
      </c>
      <c r="AR803" t="str">
        <f t="shared" si="655"/>
        <v/>
      </c>
      <c r="AS803" t="str">
        <f t="shared" si="656"/>
        <v>4114</v>
      </c>
      <c r="AT803" t="str">
        <f t="shared" si="657"/>
        <v/>
      </c>
      <c r="AU803" t="str">
        <f t="shared" si="658"/>
        <v/>
      </c>
      <c r="AV803" t="str">
        <f t="shared" si="659"/>
        <v/>
      </c>
      <c r="AW803" t="str">
        <f t="shared" si="660"/>
        <v/>
      </c>
      <c r="AX803" t="str">
        <f t="shared" si="661"/>
        <v>Épf., bizt. rendszerek irányítása (401, web)</v>
      </c>
      <c r="AY803" s="2">
        <v>411</v>
      </c>
      <c r="AZ803" s="2">
        <v>4</v>
      </c>
      <c r="BA803" s="18">
        <f>VLOOKUP(AY803,segéd!$F$9:$G$38,2,FALSE)</f>
        <v>46123</v>
      </c>
      <c r="BB803" s="2" t="str">
        <f>VLOOKUP(AZ803,segéd!$F$1:$G$7,2,FALSE)</f>
        <v>13.30-15.00</v>
      </c>
      <c r="BC803" t="s">
        <v>398</v>
      </c>
      <c r="BD803" s="20" t="s">
        <v>313</v>
      </c>
      <c r="BE803" t="s">
        <v>164</v>
      </c>
      <c r="BG803" s="2">
        <v>401</v>
      </c>
      <c r="BH803" s="2" t="s">
        <v>66</v>
      </c>
      <c r="BI803" s="30" t="s">
        <v>1932</v>
      </c>
      <c r="BJ803" s="2">
        <f t="shared" si="662"/>
        <v>8</v>
      </c>
      <c r="BK803" s="2" t="str">
        <f>IF(BF803="","",VLOOKUP(BC803,segéd!O:P,2,FALSE))</f>
        <v/>
      </c>
      <c r="BL803" s="2">
        <f>IF(BG803="","",VLOOKUP(BC803,segéd!T:U,2,FALSE))</f>
        <v>8</v>
      </c>
      <c r="CH803" s="2"/>
      <c r="CI803" s="2"/>
      <c r="CP803" s="2"/>
      <c r="CX803" s="2">
        <v>8</v>
      </c>
    </row>
    <row r="804" spans="1:106" x14ac:dyDescent="0.3">
      <c r="A804" t="str">
        <f t="shared" si="663"/>
        <v>4114</v>
      </c>
      <c r="B804" t="str">
        <f t="shared" si="664"/>
        <v xml:space="preserve">Kémia és anyagismeret (web) </v>
      </c>
      <c r="C804" t="str">
        <f t="shared" si="614"/>
        <v>5014114</v>
      </c>
      <c r="D804" t="str">
        <f t="shared" si="615"/>
        <v>Kémia és anyagismeret (web) 90</v>
      </c>
      <c r="E804" t="str">
        <f t="shared" si="616"/>
        <v>Peredy Zoltán4114</v>
      </c>
      <c r="F804" s="24" t="str">
        <f t="shared" si="617"/>
        <v>Kémia és anyagismeret (Tb. 501, web)</v>
      </c>
      <c r="G804" t="str">
        <f t="shared" si="618"/>
        <v/>
      </c>
      <c r="H804" t="str">
        <f t="shared" si="619"/>
        <v/>
      </c>
      <c r="I804" t="str">
        <f t="shared" si="620"/>
        <v/>
      </c>
      <c r="J804" t="str">
        <f t="shared" si="621"/>
        <v/>
      </c>
      <c r="K804" t="str">
        <f t="shared" si="622"/>
        <v/>
      </c>
      <c r="L804" t="str">
        <f t="shared" si="623"/>
        <v/>
      </c>
      <c r="M804" t="str">
        <f t="shared" si="624"/>
        <v/>
      </c>
      <c r="N804" t="str">
        <f t="shared" si="625"/>
        <v/>
      </c>
      <c r="O804" t="str">
        <f t="shared" si="626"/>
        <v/>
      </c>
      <c r="P804" t="str">
        <f t="shared" si="627"/>
        <v/>
      </c>
      <c r="Q804" t="str">
        <f t="shared" si="628"/>
        <v/>
      </c>
      <c r="R804" t="str">
        <f t="shared" si="629"/>
        <v/>
      </c>
      <c r="S804" t="str">
        <f t="shared" si="630"/>
        <v/>
      </c>
      <c r="T804" t="str">
        <f t="shared" si="631"/>
        <v/>
      </c>
      <c r="U804" t="str">
        <f t="shared" si="632"/>
        <v/>
      </c>
      <c r="V804" t="str">
        <f t="shared" si="633"/>
        <v/>
      </c>
      <c r="W804" t="str">
        <f t="shared" si="634"/>
        <v/>
      </c>
      <c r="X804" t="str">
        <f t="shared" si="635"/>
        <v/>
      </c>
      <c r="Y804" t="str">
        <f t="shared" si="636"/>
        <v>Kémia és anyagismeret (, web)</v>
      </c>
      <c r="Z804" t="str">
        <f t="shared" si="637"/>
        <v/>
      </c>
      <c r="AA804" t="str">
        <f t="shared" si="638"/>
        <v/>
      </c>
      <c r="AB804" t="str">
        <f t="shared" si="639"/>
        <v>4114</v>
      </c>
      <c r="AC804" t="str">
        <f t="shared" si="640"/>
        <v>4114</v>
      </c>
      <c r="AD804" t="str">
        <f t="shared" si="641"/>
        <v/>
      </c>
      <c r="AE804" t="str">
        <f t="shared" si="642"/>
        <v/>
      </c>
      <c r="AF804" t="str">
        <f t="shared" si="643"/>
        <v/>
      </c>
      <c r="AG804" t="str">
        <f t="shared" si="644"/>
        <v/>
      </c>
      <c r="AH804" t="str">
        <f t="shared" si="645"/>
        <v/>
      </c>
      <c r="AI804" t="str">
        <f t="shared" si="646"/>
        <v/>
      </c>
      <c r="AJ804" t="str">
        <f t="shared" si="647"/>
        <v/>
      </c>
      <c r="AK804" t="str">
        <f t="shared" si="648"/>
        <v/>
      </c>
      <c r="AL804" t="str">
        <f t="shared" si="649"/>
        <v/>
      </c>
      <c r="AM804" t="str">
        <f t="shared" si="650"/>
        <v/>
      </c>
      <c r="AN804" t="str">
        <f t="shared" si="651"/>
        <v/>
      </c>
      <c r="AO804" t="str">
        <f t="shared" si="652"/>
        <v/>
      </c>
      <c r="AP804" t="str">
        <f t="shared" si="653"/>
        <v/>
      </c>
      <c r="AQ804" t="str">
        <f t="shared" si="654"/>
        <v/>
      </c>
      <c r="AR804" t="str">
        <f t="shared" si="655"/>
        <v/>
      </c>
      <c r="AS804" t="str">
        <f t="shared" si="656"/>
        <v/>
      </c>
      <c r="AT804" t="str">
        <f t="shared" si="657"/>
        <v/>
      </c>
      <c r="AU804" t="str">
        <f t="shared" si="658"/>
        <v/>
      </c>
      <c r="AV804" t="str">
        <f t="shared" si="659"/>
        <v/>
      </c>
      <c r="AW804" t="str">
        <f t="shared" si="660"/>
        <v/>
      </c>
      <c r="AX804" t="str">
        <f t="shared" si="661"/>
        <v>Kémia és anyagismeret (501, web)</v>
      </c>
      <c r="AY804" s="2">
        <v>411</v>
      </c>
      <c r="AZ804" s="2">
        <v>4</v>
      </c>
      <c r="BA804" s="18">
        <f>VLOOKUP(AY804,segéd!$F$9:$G$38,2,FALSE)</f>
        <v>46123</v>
      </c>
      <c r="BB804" s="2" t="str">
        <f>VLOOKUP(AZ804,segéd!$F$1:$G$7,2,FALSE)</f>
        <v>13.30-15.00</v>
      </c>
      <c r="BC804" t="s">
        <v>117</v>
      </c>
      <c r="BD804" s="20" t="s">
        <v>104</v>
      </c>
      <c r="BE804" t="s">
        <v>164</v>
      </c>
      <c r="BG804" s="2">
        <v>501</v>
      </c>
      <c r="BH804" s="2" t="s">
        <v>66</v>
      </c>
      <c r="BI804" s="30" t="s">
        <v>2007</v>
      </c>
      <c r="BJ804" s="2">
        <f t="shared" si="662"/>
        <v>90</v>
      </c>
      <c r="BK804" s="2" t="str">
        <f>IF(BF804="","",VLOOKUP(BC804,segéd!O:P,2,FALSE))</f>
        <v/>
      </c>
      <c r="BL804" s="2">
        <f>IF(BG804="","",VLOOKUP(BC804,segéd!T:U,2,FALSE))</f>
        <v>90</v>
      </c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G804" s="2">
        <v>59</v>
      </c>
      <c r="CH804" s="2">
        <v>57</v>
      </c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Y804" s="2"/>
    </row>
    <row r="805" spans="1:106" x14ac:dyDescent="0.3">
      <c r="A805" t="str">
        <f t="shared" si="663"/>
        <v>2084114</v>
      </c>
      <c r="B805" t="str">
        <f t="shared" si="664"/>
        <v>Környezetgazdaságtan (web) 31</v>
      </c>
      <c r="C805" t="str">
        <f t="shared" si="614"/>
        <v>4114</v>
      </c>
      <c r="D805" t="str">
        <f t="shared" si="615"/>
        <v xml:space="preserve">Környezetgazdaságtan (web) </v>
      </c>
      <c r="E805" t="str">
        <f t="shared" si="616"/>
        <v>Barócsi Zoltán4114</v>
      </c>
      <c r="F805" s="24" t="str">
        <f t="shared" si="617"/>
        <v>Környezetgazdaságtan (Bp. 208, web)</v>
      </c>
      <c r="G805" t="str">
        <f t="shared" si="618"/>
        <v/>
      </c>
      <c r="H805" t="str">
        <f t="shared" si="619"/>
        <v/>
      </c>
      <c r="I805" t="str">
        <f t="shared" si="620"/>
        <v/>
      </c>
      <c r="J805" t="str">
        <f t="shared" si="621"/>
        <v/>
      </c>
      <c r="K805" t="str">
        <f t="shared" si="622"/>
        <v/>
      </c>
      <c r="L805" t="str">
        <f t="shared" si="623"/>
        <v/>
      </c>
      <c r="M805" t="str">
        <f t="shared" si="624"/>
        <v/>
      </c>
      <c r="N805" t="str">
        <f t="shared" si="625"/>
        <v/>
      </c>
      <c r="O805" t="str">
        <f t="shared" si="626"/>
        <v/>
      </c>
      <c r="P805" t="str">
        <f t="shared" si="627"/>
        <v/>
      </c>
      <c r="Q805" t="str">
        <f t="shared" si="628"/>
        <v/>
      </c>
      <c r="R805" t="str">
        <f t="shared" si="629"/>
        <v/>
      </c>
      <c r="S805" t="str">
        <f t="shared" si="630"/>
        <v/>
      </c>
      <c r="T805" t="str">
        <f t="shared" si="631"/>
        <v>4114</v>
      </c>
      <c r="U805" t="str">
        <f t="shared" si="632"/>
        <v>4114</v>
      </c>
      <c r="V805" t="str">
        <f t="shared" si="633"/>
        <v>4114</v>
      </c>
      <c r="W805" t="str">
        <f t="shared" si="634"/>
        <v>4114</v>
      </c>
      <c r="X805" t="str">
        <f t="shared" si="635"/>
        <v>4114</v>
      </c>
      <c r="Y805" t="str">
        <f t="shared" si="636"/>
        <v>Környezetgazdaságtan (208, web)</v>
      </c>
      <c r="Z805" t="str">
        <f t="shared" si="637"/>
        <v/>
      </c>
      <c r="AA805" t="str">
        <f t="shared" si="638"/>
        <v/>
      </c>
      <c r="AB805" t="str">
        <f t="shared" si="639"/>
        <v/>
      </c>
      <c r="AC805" t="str">
        <f t="shared" si="640"/>
        <v/>
      </c>
      <c r="AD805" t="str">
        <f t="shared" si="641"/>
        <v/>
      </c>
      <c r="AE805" t="str">
        <f t="shared" si="642"/>
        <v/>
      </c>
      <c r="AF805" t="str">
        <f t="shared" si="643"/>
        <v/>
      </c>
      <c r="AG805" t="str">
        <f t="shared" si="644"/>
        <v/>
      </c>
      <c r="AH805" t="str">
        <f t="shared" si="645"/>
        <v/>
      </c>
      <c r="AI805" t="str">
        <f t="shared" si="646"/>
        <v/>
      </c>
      <c r="AJ805" t="str">
        <f t="shared" si="647"/>
        <v/>
      </c>
      <c r="AK805" t="str">
        <f t="shared" si="648"/>
        <v/>
      </c>
      <c r="AL805" t="str">
        <f t="shared" si="649"/>
        <v/>
      </c>
      <c r="AM805" t="str">
        <f t="shared" si="650"/>
        <v/>
      </c>
      <c r="AN805" t="str">
        <f t="shared" si="651"/>
        <v/>
      </c>
      <c r="AO805" t="str">
        <f t="shared" si="652"/>
        <v/>
      </c>
      <c r="AP805" t="str">
        <f t="shared" si="653"/>
        <v/>
      </c>
      <c r="AQ805" t="str">
        <f t="shared" si="654"/>
        <v/>
      </c>
      <c r="AR805" t="str">
        <f t="shared" si="655"/>
        <v/>
      </c>
      <c r="AS805" t="str">
        <f t="shared" si="656"/>
        <v/>
      </c>
      <c r="AT805" t="str">
        <f t="shared" si="657"/>
        <v/>
      </c>
      <c r="AU805" t="str">
        <f t="shared" si="658"/>
        <v/>
      </c>
      <c r="AV805" t="str">
        <f t="shared" si="659"/>
        <v/>
      </c>
      <c r="AW805" t="str">
        <f t="shared" si="660"/>
        <v/>
      </c>
      <c r="AX805" t="str">
        <f t="shared" si="661"/>
        <v>Környezetgazdaságtan (, web)</v>
      </c>
      <c r="AY805" s="2">
        <v>411</v>
      </c>
      <c r="AZ805" s="2">
        <v>4</v>
      </c>
      <c r="BA805" s="18">
        <f>VLOOKUP(AY805,segéd!$F$9:$G$38,2,FALSE)</f>
        <v>46123</v>
      </c>
      <c r="BB805" s="2" t="str">
        <f>VLOOKUP(AZ805,segéd!$F$1:$G$7,2,FALSE)</f>
        <v>13.30-15.00</v>
      </c>
      <c r="BC805" t="s">
        <v>69</v>
      </c>
      <c r="BD805" s="20" t="s">
        <v>29</v>
      </c>
      <c r="BE805" t="s">
        <v>165</v>
      </c>
      <c r="BF805" s="19">
        <v>208</v>
      </c>
      <c r="BH805" s="19" t="s">
        <v>66</v>
      </c>
      <c r="BI805" s="30" t="s">
        <v>2018</v>
      </c>
      <c r="BJ805" s="2">
        <f t="shared" si="662"/>
        <v>31</v>
      </c>
      <c r="BK805" s="2">
        <f>IF(BF805="","",VLOOKUP(BC805,segéd!O:P,2,FALSE))</f>
        <v>31</v>
      </c>
      <c r="BL805" s="2" t="str">
        <f>IF(BG805="","",VLOOKUP(BC805,segéd!T:U,2,FALSE))</f>
        <v/>
      </c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>
        <v>12</v>
      </c>
      <c r="CA805" s="2">
        <v>7</v>
      </c>
      <c r="CB805" s="2">
        <v>5</v>
      </c>
      <c r="CC805" s="2">
        <v>8</v>
      </c>
      <c r="CD805" s="2">
        <v>3</v>
      </c>
      <c r="CE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R805" s="2"/>
      <c r="CS805" s="2"/>
      <c r="CT805" s="2"/>
      <c r="CU805" s="2"/>
      <c r="CV805" s="2"/>
      <c r="CY805" s="2"/>
    </row>
    <row r="806" spans="1:106" x14ac:dyDescent="0.3">
      <c r="A806" t="str">
        <f t="shared" si="663"/>
        <v>2074114</v>
      </c>
      <c r="B806" t="str">
        <f t="shared" si="664"/>
        <v>Kvantitatív módszerek, ökonometria (gépterem, Bp.-ről web) 13</v>
      </c>
      <c r="C806" t="str">
        <f t="shared" si="614"/>
        <v>6054114</v>
      </c>
      <c r="D806" t="str">
        <f t="shared" si="615"/>
        <v>Kvantitatív módszerek, ökonometria (gépterem, Bp.-ről web) 6</v>
      </c>
      <c r="E806" t="str">
        <f t="shared" si="616"/>
        <v>Tóth Zsuzsanna4114</v>
      </c>
      <c r="F806" s="24" t="str">
        <f t="shared" si="617"/>
        <v>Kvantitatív módszerek, ökonometria (Bp. 207, gépterem, Bp.-ről web)</v>
      </c>
      <c r="G806" t="str">
        <f t="shared" si="618"/>
        <v/>
      </c>
      <c r="H806" t="str">
        <f t="shared" si="619"/>
        <v/>
      </c>
      <c r="I806" t="str">
        <f t="shared" si="620"/>
        <v/>
      </c>
      <c r="J806" t="str">
        <f t="shared" si="621"/>
        <v/>
      </c>
      <c r="K806" t="str">
        <f t="shared" si="622"/>
        <v>4114</v>
      </c>
      <c r="L806" t="str">
        <f t="shared" si="623"/>
        <v/>
      </c>
      <c r="M806" t="str">
        <f t="shared" si="624"/>
        <v/>
      </c>
      <c r="N806" t="str">
        <f t="shared" si="625"/>
        <v/>
      </c>
      <c r="O806" t="str">
        <f t="shared" si="626"/>
        <v/>
      </c>
      <c r="P806" t="str">
        <f t="shared" si="627"/>
        <v/>
      </c>
      <c r="Q806" t="str">
        <f t="shared" si="628"/>
        <v/>
      </c>
      <c r="R806" t="str">
        <f t="shared" si="629"/>
        <v/>
      </c>
      <c r="S806" t="str">
        <f t="shared" si="630"/>
        <v/>
      </c>
      <c r="T806" t="str">
        <f t="shared" si="631"/>
        <v/>
      </c>
      <c r="U806" t="str">
        <f t="shared" si="632"/>
        <v/>
      </c>
      <c r="V806" t="str">
        <f t="shared" si="633"/>
        <v/>
      </c>
      <c r="W806" t="str">
        <f t="shared" si="634"/>
        <v/>
      </c>
      <c r="X806" t="str">
        <f t="shared" si="635"/>
        <v/>
      </c>
      <c r="Y806" t="str">
        <f t="shared" si="636"/>
        <v>Kvantitatív módszerek, ökonometria (207, gépterem, Bp.-ről web)</v>
      </c>
      <c r="Z806" t="str">
        <f t="shared" si="637"/>
        <v/>
      </c>
      <c r="AA806" t="str">
        <f t="shared" si="638"/>
        <v/>
      </c>
      <c r="AB806" t="str">
        <f t="shared" si="639"/>
        <v/>
      </c>
      <c r="AC806" t="str">
        <f t="shared" si="640"/>
        <v/>
      </c>
      <c r="AD806" t="str">
        <f t="shared" si="641"/>
        <v>4114</v>
      </c>
      <c r="AE806" t="str">
        <f t="shared" si="642"/>
        <v/>
      </c>
      <c r="AF806" t="str">
        <f t="shared" si="643"/>
        <v/>
      </c>
      <c r="AG806" t="str">
        <f t="shared" si="644"/>
        <v/>
      </c>
      <c r="AH806" t="str">
        <f t="shared" si="645"/>
        <v/>
      </c>
      <c r="AI806" t="str">
        <f t="shared" si="646"/>
        <v/>
      </c>
      <c r="AJ806" t="str">
        <f t="shared" si="647"/>
        <v/>
      </c>
      <c r="AK806" t="str">
        <f t="shared" si="648"/>
        <v/>
      </c>
      <c r="AL806" t="str">
        <f t="shared" si="649"/>
        <v/>
      </c>
      <c r="AM806" t="str">
        <f t="shared" si="650"/>
        <v/>
      </c>
      <c r="AN806" t="str">
        <f t="shared" si="651"/>
        <v/>
      </c>
      <c r="AO806" t="str">
        <f t="shared" si="652"/>
        <v/>
      </c>
      <c r="AP806" t="str">
        <f t="shared" si="653"/>
        <v/>
      </c>
      <c r="AQ806" t="str">
        <f t="shared" si="654"/>
        <v/>
      </c>
      <c r="AR806" t="str">
        <f t="shared" si="655"/>
        <v/>
      </c>
      <c r="AS806" t="str">
        <f t="shared" si="656"/>
        <v/>
      </c>
      <c r="AT806" t="str">
        <f t="shared" si="657"/>
        <v/>
      </c>
      <c r="AU806" t="str">
        <f t="shared" si="658"/>
        <v/>
      </c>
      <c r="AV806" t="str">
        <f t="shared" si="659"/>
        <v/>
      </c>
      <c r="AW806" t="str">
        <f t="shared" si="660"/>
        <v/>
      </c>
      <c r="AX806" t="str">
        <f t="shared" si="661"/>
        <v>Kvantitatív módszerek, ökonometria (605, gépterem, Bp.-ről web)</v>
      </c>
      <c r="AY806" s="2">
        <v>411</v>
      </c>
      <c r="AZ806" s="2">
        <v>4</v>
      </c>
      <c r="BA806" s="18">
        <f>VLOOKUP(AY806,segéd!$F$9:$G$38,2,FALSE)</f>
        <v>46123</v>
      </c>
      <c r="BB806" s="2" t="str">
        <f>VLOOKUP(AZ806,segéd!$F$1:$G$7,2,FALSE)</f>
        <v>13.30-15.00</v>
      </c>
      <c r="BC806" t="s">
        <v>260</v>
      </c>
      <c r="BD806" t="s">
        <v>423</v>
      </c>
      <c r="BE806" t="s">
        <v>188</v>
      </c>
      <c r="BF806" s="19">
        <v>207</v>
      </c>
      <c r="BG806" s="2">
        <v>605</v>
      </c>
      <c r="BH806" s="19" t="s">
        <v>317</v>
      </c>
      <c r="BI806" s="30" t="s">
        <v>2002</v>
      </c>
      <c r="BJ806" s="2">
        <f t="shared" si="662"/>
        <v>19</v>
      </c>
      <c r="BK806" s="2">
        <f>IF(BF806="","",VLOOKUP(BC806,segéd!O:P,2,FALSE))</f>
        <v>13</v>
      </c>
      <c r="BL806" s="2">
        <f>IF(BG806="","",VLOOKUP(BC806,segéd!T:U,2,FALSE))</f>
        <v>6</v>
      </c>
      <c r="BP806" s="2"/>
      <c r="BQ806" s="2">
        <v>14</v>
      </c>
      <c r="BR806" s="2"/>
      <c r="BV806" s="2"/>
      <c r="BW806" s="2"/>
      <c r="BX806" s="2"/>
      <c r="BY806" s="2"/>
      <c r="CB806" s="2"/>
      <c r="CC806" s="2"/>
      <c r="CH806" s="2"/>
      <c r="CI806" s="2">
        <v>6</v>
      </c>
      <c r="CM806" s="2"/>
      <c r="CN806" s="2"/>
      <c r="CO806" s="2"/>
      <c r="CP806" s="2"/>
      <c r="CT806" s="2"/>
      <c r="CU806" s="2"/>
      <c r="CY806" s="2"/>
    </row>
    <row r="807" spans="1:106" x14ac:dyDescent="0.3">
      <c r="A807" t="str">
        <f t="shared" si="663"/>
        <v>4114</v>
      </c>
      <c r="B807" t="str">
        <f t="shared" si="664"/>
        <v xml:space="preserve">Lézeres anyagmegmunkálás (web) </v>
      </c>
      <c r="C807" t="str">
        <f t="shared" si="614"/>
        <v>34114</v>
      </c>
      <c r="D807" t="str">
        <f t="shared" si="615"/>
        <v>Lézeres anyagmegmunkálás (web) 9</v>
      </c>
      <c r="E807" t="str">
        <f t="shared" si="616"/>
        <v>Palotai Péter4114</v>
      </c>
      <c r="F807" s="24" t="str">
        <f t="shared" si="617"/>
        <v>Lézeres anyagmegmunkálás (Tb. 3, web)</v>
      </c>
      <c r="G807" t="str">
        <f t="shared" si="618"/>
        <v/>
      </c>
      <c r="H807" t="str">
        <f t="shared" si="619"/>
        <v/>
      </c>
      <c r="I807" t="str">
        <f t="shared" si="620"/>
        <v/>
      </c>
      <c r="J807" t="str">
        <f t="shared" si="621"/>
        <v/>
      </c>
      <c r="K807" t="str">
        <f t="shared" si="622"/>
        <v/>
      </c>
      <c r="L807" t="str">
        <f t="shared" si="623"/>
        <v/>
      </c>
      <c r="M807" t="str">
        <f t="shared" si="624"/>
        <v/>
      </c>
      <c r="N807" t="str">
        <f t="shared" si="625"/>
        <v/>
      </c>
      <c r="O807" t="str">
        <f t="shared" si="626"/>
        <v/>
      </c>
      <c r="P807" t="str">
        <f t="shared" si="627"/>
        <v/>
      </c>
      <c r="Q807" t="str">
        <f t="shared" si="628"/>
        <v/>
      </c>
      <c r="R807" t="str">
        <f t="shared" si="629"/>
        <v/>
      </c>
      <c r="S807" t="str">
        <f t="shared" si="630"/>
        <v/>
      </c>
      <c r="T807" t="str">
        <f t="shared" si="631"/>
        <v/>
      </c>
      <c r="U807" t="str">
        <f t="shared" si="632"/>
        <v/>
      </c>
      <c r="V807" t="str">
        <f t="shared" si="633"/>
        <v/>
      </c>
      <c r="W807" t="str">
        <f t="shared" si="634"/>
        <v/>
      </c>
      <c r="X807" t="str">
        <f t="shared" si="635"/>
        <v/>
      </c>
      <c r="Y807" t="str">
        <f t="shared" si="636"/>
        <v>Lézeres anyagmegmunkálás (, web)</v>
      </c>
      <c r="Z807" t="str">
        <f t="shared" si="637"/>
        <v/>
      </c>
      <c r="AA807" t="str">
        <f t="shared" si="638"/>
        <v/>
      </c>
      <c r="AB807" t="str">
        <f t="shared" si="639"/>
        <v/>
      </c>
      <c r="AC807" t="str">
        <f t="shared" si="640"/>
        <v/>
      </c>
      <c r="AD807" t="str">
        <f t="shared" si="641"/>
        <v/>
      </c>
      <c r="AE807" t="str">
        <f t="shared" si="642"/>
        <v/>
      </c>
      <c r="AF807" t="str">
        <f t="shared" si="643"/>
        <v/>
      </c>
      <c r="AG807" t="str">
        <f t="shared" si="644"/>
        <v/>
      </c>
      <c r="AH807" t="str">
        <f t="shared" si="645"/>
        <v/>
      </c>
      <c r="AI807" t="str">
        <f t="shared" si="646"/>
        <v/>
      </c>
      <c r="AJ807" t="str">
        <f t="shared" si="647"/>
        <v/>
      </c>
      <c r="AK807" t="str">
        <f t="shared" si="648"/>
        <v/>
      </c>
      <c r="AL807" t="str">
        <f t="shared" si="649"/>
        <v/>
      </c>
      <c r="AM807" t="str">
        <f t="shared" si="650"/>
        <v/>
      </c>
      <c r="AN807" t="str">
        <f t="shared" si="651"/>
        <v/>
      </c>
      <c r="AO807" t="str">
        <f t="shared" si="652"/>
        <v/>
      </c>
      <c r="AP807" t="str">
        <f t="shared" si="653"/>
        <v/>
      </c>
      <c r="AQ807" t="str">
        <f t="shared" si="654"/>
        <v/>
      </c>
      <c r="AR807" t="str">
        <f t="shared" si="655"/>
        <v/>
      </c>
      <c r="AS807" t="str">
        <f t="shared" si="656"/>
        <v/>
      </c>
      <c r="AT807" t="str">
        <f t="shared" si="657"/>
        <v/>
      </c>
      <c r="AU807" t="str">
        <f t="shared" si="658"/>
        <v/>
      </c>
      <c r="AV807" t="str">
        <f t="shared" si="659"/>
        <v>4114</v>
      </c>
      <c r="AW807" t="str">
        <f t="shared" si="660"/>
        <v/>
      </c>
      <c r="AX807" t="str">
        <f t="shared" si="661"/>
        <v>Lézeres anyagmegmunkálás (3, web)</v>
      </c>
      <c r="AY807" s="2">
        <v>411</v>
      </c>
      <c r="AZ807" s="2">
        <v>4</v>
      </c>
      <c r="BA807" s="18">
        <f>VLOOKUP(AY807,segéd!$F$9:$G$38,2,FALSE)</f>
        <v>46123</v>
      </c>
      <c r="BB807" s="2" t="str">
        <f>VLOOKUP(AZ807,segéd!$F$1:$G$7,2,FALSE)</f>
        <v>13.30-15.00</v>
      </c>
      <c r="BC807" t="s">
        <v>500</v>
      </c>
      <c r="BD807" t="s">
        <v>301</v>
      </c>
      <c r="BE807" t="s">
        <v>164</v>
      </c>
      <c r="BG807" s="2">
        <v>3</v>
      </c>
      <c r="BH807" s="2" t="s">
        <v>66</v>
      </c>
      <c r="BI807" s="30" t="s">
        <v>1937</v>
      </c>
      <c r="BJ807" s="2">
        <f t="shared" si="662"/>
        <v>9</v>
      </c>
      <c r="BK807" s="2" t="str">
        <f>IF(BF807="","",VLOOKUP(BC807,segéd!O:P,2,FALSE))</f>
        <v/>
      </c>
      <c r="BL807" s="2">
        <f>IF(BG807="","",VLOOKUP(BC807,segéd!T:U,2,FALSE))</f>
        <v>9</v>
      </c>
      <c r="BM807" s="2"/>
      <c r="BN807" s="2"/>
      <c r="BO807" s="2"/>
      <c r="BP807" s="2"/>
      <c r="BQ807" s="2"/>
      <c r="BR807" s="2"/>
      <c r="BS807" s="2"/>
      <c r="BT807" s="2"/>
      <c r="BU807" s="2"/>
      <c r="CA807" s="2"/>
      <c r="CD807" s="2"/>
      <c r="CE807" s="2"/>
      <c r="CF807" s="19"/>
      <c r="CG807" s="2"/>
      <c r="CP807" s="2"/>
      <c r="CR807" s="2"/>
      <c r="CS807" s="2"/>
      <c r="CU807" s="2"/>
      <c r="CV807" s="2"/>
      <c r="DA807" s="19">
        <v>13</v>
      </c>
    </row>
    <row r="808" spans="1:106" x14ac:dyDescent="0.3">
      <c r="A808" t="str">
        <f t="shared" si="663"/>
        <v>Külső4114</v>
      </c>
      <c r="B808" t="str">
        <f t="shared" si="664"/>
        <v>Logisztikai technológiák (13.00-tól) 7</v>
      </c>
      <c r="C808" t="str">
        <f t="shared" si="614"/>
        <v>4114</v>
      </c>
      <c r="D808" t="str">
        <f t="shared" si="615"/>
        <v xml:space="preserve">Logisztikai technológiák (13.00-tól) </v>
      </c>
      <c r="E808" t="str">
        <f t="shared" si="616"/>
        <v>Lakatos Péter4114</v>
      </c>
      <c r="F808" s="24" t="str">
        <f t="shared" si="617"/>
        <v>Logisztikai technológiák (Bp. Külső, 13.00-tól)</v>
      </c>
      <c r="G808" t="str">
        <f t="shared" si="618"/>
        <v/>
      </c>
      <c r="H808" t="str">
        <f t="shared" si="619"/>
        <v/>
      </c>
      <c r="I808" t="str">
        <f t="shared" si="620"/>
        <v>4114</v>
      </c>
      <c r="J808" t="str">
        <f t="shared" si="621"/>
        <v/>
      </c>
      <c r="K808" t="str">
        <f t="shared" si="622"/>
        <v/>
      </c>
      <c r="L808" t="str">
        <f t="shared" si="623"/>
        <v/>
      </c>
      <c r="M808" t="str">
        <f t="shared" si="624"/>
        <v/>
      </c>
      <c r="N808" t="str">
        <f t="shared" si="625"/>
        <v/>
      </c>
      <c r="O808" t="str">
        <f t="shared" si="626"/>
        <v/>
      </c>
      <c r="P808" t="str">
        <f t="shared" si="627"/>
        <v/>
      </c>
      <c r="Q808" t="str">
        <f t="shared" si="628"/>
        <v/>
      </c>
      <c r="R808" t="str">
        <f t="shared" si="629"/>
        <v/>
      </c>
      <c r="S808" t="str">
        <f t="shared" si="630"/>
        <v/>
      </c>
      <c r="T808" t="str">
        <f t="shared" si="631"/>
        <v/>
      </c>
      <c r="U808" t="str">
        <f t="shared" si="632"/>
        <v/>
      </c>
      <c r="V808" t="str">
        <f t="shared" si="633"/>
        <v/>
      </c>
      <c r="W808" t="str">
        <f t="shared" si="634"/>
        <v/>
      </c>
      <c r="X808" t="str">
        <f t="shared" si="635"/>
        <v/>
      </c>
      <c r="Y808" t="str">
        <f t="shared" si="636"/>
        <v>Logisztikai technológiák (Külső, 13.00-tól)</v>
      </c>
      <c r="Z808" t="str">
        <f t="shared" si="637"/>
        <v/>
      </c>
      <c r="AA808" t="str">
        <f t="shared" si="638"/>
        <v/>
      </c>
      <c r="AB808" t="str">
        <f t="shared" si="639"/>
        <v/>
      </c>
      <c r="AC808" t="str">
        <f t="shared" si="640"/>
        <v/>
      </c>
      <c r="AD808" t="str">
        <f t="shared" si="641"/>
        <v/>
      </c>
      <c r="AE808" t="str">
        <f t="shared" si="642"/>
        <v/>
      </c>
      <c r="AF808" t="str">
        <f t="shared" si="643"/>
        <v/>
      </c>
      <c r="AG808" t="str">
        <f t="shared" si="644"/>
        <v/>
      </c>
      <c r="AH808" t="str">
        <f t="shared" si="645"/>
        <v/>
      </c>
      <c r="AI808" t="str">
        <f t="shared" si="646"/>
        <v/>
      </c>
      <c r="AJ808" t="str">
        <f t="shared" si="647"/>
        <v/>
      </c>
      <c r="AK808" t="str">
        <f t="shared" si="648"/>
        <v/>
      </c>
      <c r="AL808" t="str">
        <f t="shared" si="649"/>
        <v/>
      </c>
      <c r="AM808" t="str">
        <f t="shared" si="650"/>
        <v/>
      </c>
      <c r="AN808" t="str">
        <f t="shared" si="651"/>
        <v/>
      </c>
      <c r="AO808" t="str">
        <f t="shared" si="652"/>
        <v/>
      </c>
      <c r="AP808" t="str">
        <f t="shared" si="653"/>
        <v/>
      </c>
      <c r="AQ808" t="str">
        <f t="shared" si="654"/>
        <v/>
      </c>
      <c r="AR808" t="str">
        <f t="shared" si="655"/>
        <v/>
      </c>
      <c r="AS808" t="str">
        <f t="shared" si="656"/>
        <v/>
      </c>
      <c r="AT808" t="str">
        <f t="shared" si="657"/>
        <v/>
      </c>
      <c r="AU808" t="str">
        <f t="shared" si="658"/>
        <v/>
      </c>
      <c r="AV808" t="str">
        <f t="shared" si="659"/>
        <v/>
      </c>
      <c r="AW808" t="str">
        <f t="shared" si="660"/>
        <v/>
      </c>
      <c r="AX808" t="str">
        <f t="shared" si="661"/>
        <v>Logisztikai technológiák (, 13.00-tól)</v>
      </c>
      <c r="AY808" s="2">
        <v>411</v>
      </c>
      <c r="AZ808" s="2">
        <v>4</v>
      </c>
      <c r="BA808" s="18">
        <f>VLOOKUP(AY808,segéd!$F$9:$G$38,2,FALSE)</f>
        <v>46123</v>
      </c>
      <c r="BB808" s="2" t="s">
        <v>2187</v>
      </c>
      <c r="BC808" t="s">
        <v>176</v>
      </c>
      <c r="BD808" t="s">
        <v>187</v>
      </c>
      <c r="BE808" t="s">
        <v>409</v>
      </c>
      <c r="BF808" s="2" t="s">
        <v>270</v>
      </c>
      <c r="BH808" s="19" t="s">
        <v>2186</v>
      </c>
      <c r="BI808" s="30" t="s">
        <v>1996</v>
      </c>
      <c r="BJ808" s="2">
        <f t="shared" si="662"/>
        <v>7</v>
      </c>
      <c r="BK808" s="2">
        <f>IF(BF808="","",VLOOKUP(BC808,segéd!O:P,2,FALSE))</f>
        <v>7</v>
      </c>
      <c r="BL808" s="2" t="str">
        <f>IF(BG808="","",VLOOKUP(BC808,segéd!T:U,2,FALSE))</f>
        <v/>
      </c>
      <c r="BM808" s="2"/>
      <c r="BN808" s="2"/>
      <c r="BO808" s="2">
        <v>13</v>
      </c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H808" s="2"/>
      <c r="CI808" s="2"/>
      <c r="CJ808" s="2"/>
      <c r="CK808" s="2"/>
      <c r="CL808" s="2"/>
      <c r="CM808" s="2"/>
      <c r="CN808" s="2"/>
      <c r="CO808" s="2"/>
      <c r="CP808" s="2"/>
      <c r="CR808" s="2"/>
      <c r="CS808" s="2"/>
      <c r="CT808" s="2"/>
      <c r="CU808" s="2"/>
      <c r="CV808" s="2"/>
      <c r="CY808" s="2"/>
    </row>
    <row r="809" spans="1:106" x14ac:dyDescent="0.3">
      <c r="A809" t="str">
        <f t="shared" si="663"/>
        <v>4114</v>
      </c>
      <c r="B809" t="str">
        <f t="shared" si="664"/>
        <v xml:space="preserve">Marketingtervezés (web) </v>
      </c>
      <c r="C809" t="str">
        <f t="shared" si="614"/>
        <v>2124114</v>
      </c>
      <c r="D809" t="str">
        <f t="shared" si="615"/>
        <v>Marketingtervezés (web) 53</v>
      </c>
      <c r="E809" t="str">
        <f t="shared" si="616"/>
        <v>Nagy Róbert4114</v>
      </c>
      <c r="F809" s="24" t="str">
        <f t="shared" si="617"/>
        <v>Marketingtervezés (Tb. 212, web)</v>
      </c>
      <c r="G809" t="str">
        <f t="shared" si="618"/>
        <v/>
      </c>
      <c r="H809" t="str">
        <f t="shared" si="619"/>
        <v/>
      </c>
      <c r="I809" t="str">
        <f t="shared" si="620"/>
        <v/>
      </c>
      <c r="J809" t="str">
        <f t="shared" si="621"/>
        <v/>
      </c>
      <c r="K809" t="str">
        <f t="shared" si="622"/>
        <v/>
      </c>
      <c r="L809" t="str">
        <f t="shared" si="623"/>
        <v/>
      </c>
      <c r="M809" t="str">
        <f t="shared" si="624"/>
        <v/>
      </c>
      <c r="N809" t="str">
        <f t="shared" si="625"/>
        <v/>
      </c>
      <c r="O809" t="str">
        <f t="shared" si="626"/>
        <v/>
      </c>
      <c r="P809" t="str">
        <f t="shared" si="627"/>
        <v/>
      </c>
      <c r="Q809" t="str">
        <f t="shared" si="628"/>
        <v/>
      </c>
      <c r="R809" t="str">
        <f t="shared" si="629"/>
        <v/>
      </c>
      <c r="S809" t="str">
        <f t="shared" si="630"/>
        <v/>
      </c>
      <c r="T809" t="str">
        <f t="shared" si="631"/>
        <v/>
      </c>
      <c r="U809" t="str">
        <f t="shared" si="632"/>
        <v/>
      </c>
      <c r="V809" t="str">
        <f t="shared" si="633"/>
        <v/>
      </c>
      <c r="W809" t="str">
        <f t="shared" si="634"/>
        <v/>
      </c>
      <c r="X809" t="str">
        <f t="shared" si="635"/>
        <v/>
      </c>
      <c r="Y809" t="str">
        <f t="shared" si="636"/>
        <v>Marketingtervezés (, web)</v>
      </c>
      <c r="Z809" t="str">
        <f t="shared" si="637"/>
        <v/>
      </c>
      <c r="AA809" t="str">
        <f t="shared" si="638"/>
        <v/>
      </c>
      <c r="AB809" t="str">
        <f t="shared" si="639"/>
        <v/>
      </c>
      <c r="AC809" t="str">
        <f t="shared" si="640"/>
        <v/>
      </c>
      <c r="AD809" t="str">
        <f t="shared" si="641"/>
        <v/>
      </c>
      <c r="AE809" t="str">
        <f t="shared" si="642"/>
        <v/>
      </c>
      <c r="AF809" t="str">
        <f t="shared" si="643"/>
        <v/>
      </c>
      <c r="AG809" t="str">
        <f t="shared" si="644"/>
        <v/>
      </c>
      <c r="AH809" t="str">
        <f t="shared" si="645"/>
        <v/>
      </c>
      <c r="AI809" t="str">
        <f t="shared" si="646"/>
        <v/>
      </c>
      <c r="AJ809" t="str">
        <f t="shared" si="647"/>
        <v/>
      </c>
      <c r="AK809" t="str">
        <f t="shared" si="648"/>
        <v/>
      </c>
      <c r="AL809" t="str">
        <f t="shared" si="649"/>
        <v/>
      </c>
      <c r="AM809" t="str">
        <f t="shared" si="650"/>
        <v>4114</v>
      </c>
      <c r="AN809" t="str">
        <f t="shared" si="651"/>
        <v>4114</v>
      </c>
      <c r="AO809" t="str">
        <f t="shared" si="652"/>
        <v>4114</v>
      </c>
      <c r="AP809" t="str">
        <f t="shared" si="653"/>
        <v>4114</v>
      </c>
      <c r="AQ809" t="str">
        <f t="shared" si="654"/>
        <v>4114</v>
      </c>
      <c r="AR809" t="str">
        <f t="shared" si="655"/>
        <v/>
      </c>
      <c r="AS809" t="str">
        <f t="shared" si="656"/>
        <v/>
      </c>
      <c r="AT809" t="str">
        <f t="shared" si="657"/>
        <v/>
      </c>
      <c r="AU809" t="str">
        <f t="shared" si="658"/>
        <v/>
      </c>
      <c r="AV809" t="str">
        <f t="shared" si="659"/>
        <v/>
      </c>
      <c r="AW809" t="str">
        <f t="shared" si="660"/>
        <v/>
      </c>
      <c r="AX809" t="str">
        <f t="shared" si="661"/>
        <v>Marketingtervezés (212, web)</v>
      </c>
      <c r="AY809" s="2">
        <v>411</v>
      </c>
      <c r="AZ809" s="2">
        <v>4</v>
      </c>
      <c r="BA809" s="18">
        <f>VLOOKUP(AY809,segéd!$F$9:$G$38,2,FALSE)</f>
        <v>46123</v>
      </c>
      <c r="BB809" s="2" t="str">
        <f>VLOOKUP(AZ809,segéd!$F$1:$G$7,2,FALSE)</f>
        <v>13.30-15.00</v>
      </c>
      <c r="BC809" t="s">
        <v>172</v>
      </c>
      <c r="BD809" t="s">
        <v>430</v>
      </c>
      <c r="BE809" t="s">
        <v>164</v>
      </c>
      <c r="BG809" s="2">
        <v>212</v>
      </c>
      <c r="BH809" s="19" t="s">
        <v>66</v>
      </c>
      <c r="BI809" s="30" t="s">
        <v>2003</v>
      </c>
      <c r="BJ809" s="2">
        <f t="shared" si="662"/>
        <v>53</v>
      </c>
      <c r="BK809" s="2" t="str">
        <f>IF(BF809="","",VLOOKUP(BC809,segéd!O:P,2,FALSE))</f>
        <v/>
      </c>
      <c r="BL809" s="2">
        <f>IF(BG809="","",VLOOKUP(BC809,segéd!T:U,2,FALSE))</f>
        <v>53</v>
      </c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R809" s="2">
        <v>21</v>
      </c>
      <c r="CS809" s="2">
        <v>17</v>
      </c>
      <c r="CT809" s="2">
        <v>6</v>
      </c>
      <c r="CU809" s="2">
        <v>6</v>
      </c>
      <c r="CV809" s="2">
        <v>7</v>
      </c>
      <c r="CY809" s="2"/>
    </row>
    <row r="810" spans="1:106" x14ac:dyDescent="0.3">
      <c r="A810" t="str">
        <f t="shared" si="663"/>
        <v>4114</v>
      </c>
      <c r="B810" t="str">
        <f t="shared" si="664"/>
        <v xml:space="preserve">Műszaki szaknyelv II. (angol), 1. csop. </v>
      </c>
      <c r="C810" t="str">
        <f t="shared" si="614"/>
        <v>2134114</v>
      </c>
      <c r="D810" t="str">
        <f t="shared" si="615"/>
        <v>Műszaki szaknyelv II. (angol), 1. csop. 19</v>
      </c>
      <c r="E810" t="str">
        <f t="shared" si="616"/>
        <v>Gellért Judit4114</v>
      </c>
      <c r="F810" s="24" t="str">
        <f t="shared" si="617"/>
        <v>Műszaki szaknyelv II. (angol), 1. csop. (Tb. 213)</v>
      </c>
      <c r="G810" t="str">
        <f t="shared" si="618"/>
        <v/>
      </c>
      <c r="H810" t="str">
        <f t="shared" si="619"/>
        <v/>
      </c>
      <c r="I810" t="str">
        <f t="shared" si="620"/>
        <v/>
      </c>
      <c r="J810" t="str">
        <f t="shared" si="621"/>
        <v/>
      </c>
      <c r="K810" t="str">
        <f t="shared" si="622"/>
        <v/>
      </c>
      <c r="L810" t="str">
        <f t="shared" si="623"/>
        <v/>
      </c>
      <c r="M810" t="str">
        <f t="shared" si="624"/>
        <v/>
      </c>
      <c r="N810" t="str">
        <f t="shared" si="625"/>
        <v/>
      </c>
      <c r="O810" t="str">
        <f t="shared" si="626"/>
        <v/>
      </c>
      <c r="P810" t="str">
        <f t="shared" si="627"/>
        <v/>
      </c>
      <c r="Q810" t="str">
        <f t="shared" si="628"/>
        <v/>
      </c>
      <c r="R810" t="str">
        <f t="shared" si="629"/>
        <v/>
      </c>
      <c r="S810" t="str">
        <f t="shared" si="630"/>
        <v/>
      </c>
      <c r="T810" t="str">
        <f t="shared" si="631"/>
        <v/>
      </c>
      <c r="U810" t="str">
        <f t="shared" si="632"/>
        <v/>
      </c>
      <c r="V810" t="str">
        <f t="shared" si="633"/>
        <v/>
      </c>
      <c r="W810" t="str">
        <f t="shared" si="634"/>
        <v/>
      </c>
      <c r="X810" t="str">
        <f t="shared" si="635"/>
        <v/>
      </c>
      <c r="Y810" t="str">
        <f t="shared" si="636"/>
        <v>Műszaki szaknyelv II. (angol), 1. csop. ()</v>
      </c>
      <c r="Z810" t="str">
        <f t="shared" si="637"/>
        <v/>
      </c>
      <c r="AA810" t="str">
        <f t="shared" si="638"/>
        <v/>
      </c>
      <c r="AB810" t="str">
        <f t="shared" si="639"/>
        <v/>
      </c>
      <c r="AC810" t="str">
        <f t="shared" si="640"/>
        <v/>
      </c>
      <c r="AD810" t="str">
        <f t="shared" si="641"/>
        <v/>
      </c>
      <c r="AE810" t="str">
        <f t="shared" si="642"/>
        <v/>
      </c>
      <c r="AF810" t="str">
        <f t="shared" si="643"/>
        <v/>
      </c>
      <c r="AG810" t="str">
        <f t="shared" si="644"/>
        <v/>
      </c>
      <c r="AH810" t="str">
        <f t="shared" si="645"/>
        <v/>
      </c>
      <c r="AI810" t="str">
        <f t="shared" si="646"/>
        <v/>
      </c>
      <c r="AJ810" t="str">
        <f t="shared" si="647"/>
        <v/>
      </c>
      <c r="AK810" t="str">
        <f t="shared" si="648"/>
        <v>4114</v>
      </c>
      <c r="AL810" t="str">
        <f t="shared" si="649"/>
        <v/>
      </c>
      <c r="AM810" t="str">
        <f t="shared" si="650"/>
        <v/>
      </c>
      <c r="AN810" t="str">
        <f t="shared" si="651"/>
        <v/>
      </c>
      <c r="AO810" t="str">
        <f t="shared" si="652"/>
        <v/>
      </c>
      <c r="AP810" t="str">
        <f t="shared" si="653"/>
        <v/>
      </c>
      <c r="AQ810" t="str">
        <f t="shared" si="654"/>
        <v/>
      </c>
      <c r="AR810" t="str">
        <f t="shared" si="655"/>
        <v/>
      </c>
      <c r="AS810" t="str">
        <f t="shared" si="656"/>
        <v/>
      </c>
      <c r="AT810" t="str">
        <f t="shared" si="657"/>
        <v/>
      </c>
      <c r="AU810" t="str">
        <f t="shared" si="658"/>
        <v/>
      </c>
      <c r="AV810" t="str">
        <f t="shared" si="659"/>
        <v/>
      </c>
      <c r="AW810" t="str">
        <f t="shared" si="660"/>
        <v/>
      </c>
      <c r="AX810" t="str">
        <f t="shared" si="661"/>
        <v>Műszaki szaknyelv II. (angol), 1. csop. (213)</v>
      </c>
      <c r="AY810" s="2">
        <v>411</v>
      </c>
      <c r="AZ810" s="2">
        <v>4</v>
      </c>
      <c r="BA810" s="18">
        <f>VLOOKUP(AY810,segéd!$F$9:$G$38,2,FALSE)</f>
        <v>46123</v>
      </c>
      <c r="BB810" s="2" t="str">
        <f>VLOOKUP(AZ810,segéd!$F$1:$G$7,2,FALSE)</f>
        <v>13.30-15.00</v>
      </c>
      <c r="BC810" t="s">
        <v>295</v>
      </c>
      <c r="BD810" t="s">
        <v>308</v>
      </c>
      <c r="BE810" t="s">
        <v>164</v>
      </c>
      <c r="BG810" s="2">
        <v>213</v>
      </c>
      <c r="BJ810" s="2">
        <f t="shared" si="662"/>
        <v>19</v>
      </c>
      <c r="BK810" s="2" t="str">
        <f>IF(BF810="","",VLOOKUP(BC810,segéd!O:P,2,FALSE))</f>
        <v/>
      </c>
      <c r="BL810" s="2">
        <f>IF(BG810="","",VLOOKUP(BC810,segéd!T:U,2,FALSE))</f>
        <v>19</v>
      </c>
      <c r="BM810" s="2"/>
      <c r="BN810" s="2"/>
      <c r="BO810" s="2"/>
      <c r="BP810" s="2"/>
      <c r="BQ810" s="2"/>
      <c r="BR810" s="2"/>
      <c r="BS810" s="2"/>
      <c r="BT810" s="2"/>
      <c r="BU810" s="2"/>
      <c r="BZ810" s="2"/>
      <c r="CA810" s="2"/>
      <c r="CD810" s="2"/>
      <c r="CE810" s="2"/>
      <c r="CF810" s="19"/>
      <c r="CG810" s="2"/>
      <c r="CJ810" s="2"/>
      <c r="CP810" s="2">
        <v>23</v>
      </c>
      <c r="CQ810" s="2"/>
      <c r="CR810" s="2"/>
      <c r="CS810" s="2"/>
      <c r="CU810" s="2"/>
      <c r="CV810" s="2"/>
      <c r="DA810" s="19"/>
    </row>
    <row r="811" spans="1:106" x14ac:dyDescent="0.3">
      <c r="A811" t="str">
        <f t="shared" si="663"/>
        <v>4114</v>
      </c>
      <c r="B811" t="str">
        <f t="shared" si="664"/>
        <v xml:space="preserve">Optikai- és látórendszerek (web) </v>
      </c>
      <c r="C811" t="str">
        <f t="shared" si="614"/>
        <v>2154114</v>
      </c>
      <c r="D811" t="str">
        <f t="shared" si="615"/>
        <v>Optikai- és látórendszerek (web) 77</v>
      </c>
      <c r="E811" t="str">
        <f t="shared" si="616"/>
        <v>Janóczki Mihály4114</v>
      </c>
      <c r="F811" s="24" t="str">
        <f t="shared" si="617"/>
        <v>Optikai- és látórendszerek (Tb. 215, web)</v>
      </c>
      <c r="G811" t="str">
        <f t="shared" si="618"/>
        <v/>
      </c>
      <c r="H811" t="str">
        <f t="shared" si="619"/>
        <v/>
      </c>
      <c r="I811" t="str">
        <f t="shared" si="620"/>
        <v/>
      </c>
      <c r="J811" t="str">
        <f t="shared" si="621"/>
        <v/>
      </c>
      <c r="K811" t="str">
        <f t="shared" si="622"/>
        <v/>
      </c>
      <c r="L811" t="str">
        <f t="shared" si="623"/>
        <v/>
      </c>
      <c r="M811" t="str">
        <f t="shared" si="624"/>
        <v/>
      </c>
      <c r="N811" t="str">
        <f t="shared" si="625"/>
        <v/>
      </c>
      <c r="O811" t="str">
        <f t="shared" si="626"/>
        <v/>
      </c>
      <c r="P811" t="str">
        <f t="shared" si="627"/>
        <v/>
      </c>
      <c r="Q811" t="str">
        <f t="shared" si="628"/>
        <v/>
      </c>
      <c r="R811" t="str">
        <f t="shared" si="629"/>
        <v/>
      </c>
      <c r="S811" t="str">
        <f t="shared" si="630"/>
        <v/>
      </c>
      <c r="T811" t="str">
        <f t="shared" si="631"/>
        <v/>
      </c>
      <c r="U811" t="str">
        <f t="shared" si="632"/>
        <v/>
      </c>
      <c r="V811" t="str">
        <f t="shared" si="633"/>
        <v/>
      </c>
      <c r="W811" t="str">
        <f t="shared" si="634"/>
        <v/>
      </c>
      <c r="X811" t="str">
        <f t="shared" si="635"/>
        <v/>
      </c>
      <c r="Y811" t="str">
        <f t="shared" si="636"/>
        <v>Optikai- és látórendszerek (, web)</v>
      </c>
      <c r="Z811" t="str">
        <f t="shared" si="637"/>
        <v/>
      </c>
      <c r="AA811" t="str">
        <f t="shared" si="638"/>
        <v/>
      </c>
      <c r="AB811" t="str">
        <f t="shared" si="639"/>
        <v/>
      </c>
      <c r="AC811" t="str">
        <f t="shared" si="640"/>
        <v/>
      </c>
      <c r="AD811" t="str">
        <f t="shared" si="641"/>
        <v/>
      </c>
      <c r="AE811" t="str">
        <f t="shared" si="642"/>
        <v/>
      </c>
      <c r="AF811" t="str">
        <f t="shared" si="643"/>
        <v/>
      </c>
      <c r="AG811" t="str">
        <f t="shared" si="644"/>
        <v/>
      </c>
      <c r="AH811" t="str">
        <f t="shared" si="645"/>
        <v/>
      </c>
      <c r="AI811" t="str">
        <f t="shared" si="646"/>
        <v/>
      </c>
      <c r="AJ811" t="str">
        <f t="shared" si="647"/>
        <v/>
      </c>
      <c r="AK811" t="str">
        <f t="shared" si="648"/>
        <v/>
      </c>
      <c r="AL811" t="str">
        <f t="shared" si="649"/>
        <v>4114</v>
      </c>
      <c r="AM811" t="str">
        <f t="shared" si="650"/>
        <v/>
      </c>
      <c r="AN811" t="str">
        <f t="shared" si="651"/>
        <v/>
      </c>
      <c r="AO811" t="str">
        <f t="shared" si="652"/>
        <v/>
      </c>
      <c r="AP811" t="str">
        <f t="shared" si="653"/>
        <v/>
      </c>
      <c r="AQ811" t="str">
        <f t="shared" si="654"/>
        <v/>
      </c>
      <c r="AR811" t="str">
        <f t="shared" si="655"/>
        <v/>
      </c>
      <c r="AS811" t="str">
        <f t="shared" si="656"/>
        <v/>
      </c>
      <c r="AT811" t="str">
        <f t="shared" si="657"/>
        <v/>
      </c>
      <c r="AU811" t="str">
        <f t="shared" si="658"/>
        <v/>
      </c>
      <c r="AV811" t="str">
        <f t="shared" si="659"/>
        <v/>
      </c>
      <c r="AW811" t="str">
        <f t="shared" si="660"/>
        <v/>
      </c>
      <c r="AX811" t="str">
        <f t="shared" si="661"/>
        <v>Optikai- és látórendszerek (215, web)</v>
      </c>
      <c r="AY811" s="2">
        <v>411</v>
      </c>
      <c r="AZ811" s="2">
        <v>4</v>
      </c>
      <c r="BA811" s="18">
        <f>VLOOKUP(AY811,segéd!$F$9:$G$38,2,FALSE)</f>
        <v>46123</v>
      </c>
      <c r="BB811" s="2" t="str">
        <f>VLOOKUP(AZ811,segéd!$F$1:$G$7,2,FALSE)</f>
        <v>13.30-15.00</v>
      </c>
      <c r="BC811" t="s">
        <v>81</v>
      </c>
      <c r="BD811" s="20" t="s">
        <v>2189</v>
      </c>
      <c r="BE811" t="s">
        <v>164</v>
      </c>
      <c r="BG811" s="2">
        <v>215</v>
      </c>
      <c r="BH811" s="2" t="s">
        <v>66</v>
      </c>
      <c r="BI811" s="30" t="s">
        <v>2000</v>
      </c>
      <c r="BJ811" s="2">
        <f t="shared" si="662"/>
        <v>77</v>
      </c>
      <c r="BK811" s="2" t="str">
        <f>IF(BF811="","",VLOOKUP(BC811,segéd!O:P,2,FALSE))</f>
        <v/>
      </c>
      <c r="BL811" s="2">
        <f>IF(BG811="","",VLOOKUP(BC811,segéd!T:U,2,FALSE))</f>
        <v>77</v>
      </c>
      <c r="BM811" s="2"/>
      <c r="BN811" s="2"/>
      <c r="BO811" s="2"/>
      <c r="BP811" s="2"/>
      <c r="BQ811" s="2"/>
      <c r="BR811" s="2"/>
      <c r="BS811" s="2"/>
      <c r="BT811" s="2"/>
      <c r="BU811" s="2"/>
      <c r="BZ811" s="2"/>
      <c r="CA811" s="2"/>
      <c r="CD811" s="2"/>
      <c r="CE811" s="2"/>
      <c r="CF811" s="19"/>
      <c r="CG811" s="2"/>
      <c r="CJ811" s="2"/>
      <c r="CP811" s="2"/>
      <c r="CQ811" s="2">
        <v>59</v>
      </c>
      <c r="CR811" s="2"/>
      <c r="CS811" s="2"/>
      <c r="CU811" s="2"/>
      <c r="CV811" s="2"/>
      <c r="DA811" s="19"/>
    </row>
    <row r="812" spans="1:106" x14ac:dyDescent="0.3">
      <c r="A812" t="str">
        <f t="shared" si="663"/>
        <v>2024114</v>
      </c>
      <c r="B812" t="str">
        <f t="shared" si="664"/>
        <v>Sportprotokoll (szv.) (Tb.-ről web) 22</v>
      </c>
      <c r="C812" t="str">
        <f t="shared" si="614"/>
        <v>2174114</v>
      </c>
      <c r="D812" t="str">
        <f t="shared" si="615"/>
        <v>Sportprotokoll (szv.) (Tb.-ről web) 12</v>
      </c>
      <c r="E812" t="str">
        <f t="shared" si="616"/>
        <v>Dzur Annamária4114</v>
      </c>
      <c r="F812" s="24" t="str">
        <f t="shared" si="617"/>
        <v>Sportprotokoll (szv.) (Tb. 217, Tb.-ről web)</v>
      </c>
      <c r="G812" t="str">
        <f t="shared" si="618"/>
        <v/>
      </c>
      <c r="H812" t="str">
        <f t="shared" si="619"/>
        <v/>
      </c>
      <c r="I812" t="str">
        <f t="shared" si="620"/>
        <v/>
      </c>
      <c r="J812" t="str">
        <f t="shared" si="621"/>
        <v/>
      </c>
      <c r="K812" t="str">
        <f t="shared" si="622"/>
        <v/>
      </c>
      <c r="L812" t="str">
        <f t="shared" si="623"/>
        <v/>
      </c>
      <c r="M812" t="str">
        <f t="shared" si="624"/>
        <v>4114</v>
      </c>
      <c r="N812" t="str">
        <f t="shared" si="625"/>
        <v>4114</v>
      </c>
      <c r="O812" t="str">
        <f t="shared" si="626"/>
        <v>4114</v>
      </c>
      <c r="P812" t="str">
        <f t="shared" si="627"/>
        <v>4114</v>
      </c>
      <c r="Q812" t="str">
        <f t="shared" si="628"/>
        <v>4114</v>
      </c>
      <c r="R812" t="str">
        <f t="shared" si="629"/>
        <v>4114</v>
      </c>
      <c r="S812" t="str">
        <f t="shared" si="630"/>
        <v>4114</v>
      </c>
      <c r="T812" t="str">
        <f t="shared" si="631"/>
        <v/>
      </c>
      <c r="U812" t="str">
        <f t="shared" si="632"/>
        <v/>
      </c>
      <c r="V812" t="str">
        <f t="shared" si="633"/>
        <v/>
      </c>
      <c r="W812" t="str">
        <f t="shared" si="634"/>
        <v/>
      </c>
      <c r="X812" t="str">
        <f t="shared" si="635"/>
        <v/>
      </c>
      <c r="Y812" t="str">
        <f t="shared" si="636"/>
        <v>Sportprotokoll (szv.) (202, Tb.-ről web)</v>
      </c>
      <c r="Z812" t="str">
        <f t="shared" si="637"/>
        <v/>
      </c>
      <c r="AA812" t="str">
        <f t="shared" si="638"/>
        <v/>
      </c>
      <c r="AB812" t="str">
        <f t="shared" si="639"/>
        <v/>
      </c>
      <c r="AC812" t="str">
        <f t="shared" si="640"/>
        <v/>
      </c>
      <c r="AD812" t="str">
        <f t="shared" si="641"/>
        <v/>
      </c>
      <c r="AE812" t="str">
        <f t="shared" si="642"/>
        <v>4114</v>
      </c>
      <c r="AF812" t="str">
        <f t="shared" si="643"/>
        <v>4114</v>
      </c>
      <c r="AG812" t="str">
        <f t="shared" si="644"/>
        <v>4114</v>
      </c>
      <c r="AH812" t="str">
        <f t="shared" si="645"/>
        <v>4114</v>
      </c>
      <c r="AI812" t="str">
        <f t="shared" si="646"/>
        <v>4114</v>
      </c>
      <c r="AJ812" t="str">
        <f t="shared" si="647"/>
        <v>4114</v>
      </c>
      <c r="AK812" t="str">
        <f t="shared" si="648"/>
        <v/>
      </c>
      <c r="AL812" t="str">
        <f t="shared" si="649"/>
        <v/>
      </c>
      <c r="AM812" t="str">
        <f t="shared" si="650"/>
        <v/>
      </c>
      <c r="AN812" t="str">
        <f t="shared" si="651"/>
        <v/>
      </c>
      <c r="AO812" t="str">
        <f t="shared" si="652"/>
        <v/>
      </c>
      <c r="AP812" t="str">
        <f t="shared" si="653"/>
        <v/>
      </c>
      <c r="AQ812" t="str">
        <f t="shared" si="654"/>
        <v/>
      </c>
      <c r="AR812" t="str">
        <f t="shared" si="655"/>
        <v/>
      </c>
      <c r="AS812" t="str">
        <f t="shared" si="656"/>
        <v/>
      </c>
      <c r="AT812" t="str">
        <f t="shared" si="657"/>
        <v/>
      </c>
      <c r="AU812" t="str">
        <f t="shared" si="658"/>
        <v/>
      </c>
      <c r="AV812" t="str">
        <f t="shared" si="659"/>
        <v/>
      </c>
      <c r="AW812" t="str">
        <f t="shared" si="660"/>
        <v/>
      </c>
      <c r="AX812" t="str">
        <f t="shared" si="661"/>
        <v>Sportprotokoll (szv.) (217, Tb.-ről web)</v>
      </c>
      <c r="AY812" s="2">
        <v>411</v>
      </c>
      <c r="AZ812" s="2">
        <v>4</v>
      </c>
      <c r="BA812" s="18">
        <f>VLOOKUP(AY812,segéd!$F$9:$G$38,2,FALSE)</f>
        <v>46123</v>
      </c>
      <c r="BB812" s="2" t="str">
        <f>VLOOKUP(AZ812,segéd!$F$1:$G$7,2,FALSE)</f>
        <v>13.30-15.00</v>
      </c>
      <c r="BC812" s="20" t="s">
        <v>271</v>
      </c>
      <c r="BD812" t="s">
        <v>496</v>
      </c>
      <c r="BE812" t="s">
        <v>167</v>
      </c>
      <c r="BF812" s="19">
        <v>202</v>
      </c>
      <c r="BG812" s="2">
        <v>217</v>
      </c>
      <c r="BH812" s="19" t="s">
        <v>76</v>
      </c>
      <c r="BI812" s="30" t="s">
        <v>2028</v>
      </c>
      <c r="BJ812" s="2">
        <f t="shared" si="662"/>
        <v>34</v>
      </c>
      <c r="BK812" s="2">
        <f>IF(BF812="","",VLOOKUP(BC812,segéd!O:P,2,FALSE))</f>
        <v>22</v>
      </c>
      <c r="BL812" s="2">
        <f>IF(BG812="","",VLOOKUP(BC812,segéd!T:U,2,FALSE))</f>
        <v>12</v>
      </c>
      <c r="BM812" s="2"/>
      <c r="BN812" s="2"/>
      <c r="BO812" s="2"/>
      <c r="BP812" s="2"/>
      <c r="BQ812" s="2"/>
      <c r="BR812" s="2"/>
      <c r="BS812" s="2">
        <v>3</v>
      </c>
      <c r="BT812" s="2">
        <v>3</v>
      </c>
      <c r="BU812" s="2">
        <v>4</v>
      </c>
      <c r="BV812" s="2">
        <v>3</v>
      </c>
      <c r="BW812" s="2">
        <v>6</v>
      </c>
      <c r="BX812" s="2">
        <v>1</v>
      </c>
      <c r="BY812" s="2">
        <v>3</v>
      </c>
      <c r="BZ812" s="2"/>
      <c r="CA812" s="2"/>
      <c r="CB812" s="2"/>
      <c r="CC812" s="2"/>
      <c r="CD812" s="2"/>
      <c r="CH812" s="2"/>
      <c r="CI812" s="2"/>
      <c r="CJ812" s="2">
        <v>1</v>
      </c>
      <c r="CK812" s="2">
        <v>3</v>
      </c>
      <c r="CL812" s="2">
        <v>5</v>
      </c>
      <c r="CM812" s="2">
        <v>1</v>
      </c>
      <c r="CN812" s="2">
        <v>1</v>
      </c>
      <c r="CO812" s="2">
        <v>2</v>
      </c>
      <c r="CP812" s="2"/>
      <c r="CR812" s="2"/>
      <c r="CS812" s="2"/>
      <c r="CT812" s="2"/>
      <c r="CU812" s="2"/>
      <c r="CV812" s="2"/>
      <c r="CY812" s="2"/>
    </row>
    <row r="813" spans="1:106" x14ac:dyDescent="0.3">
      <c r="A813" t="str">
        <f t="shared" si="663"/>
        <v>otthon4114</v>
      </c>
      <c r="B813" t="str">
        <f t="shared" si="664"/>
        <v>Szolgáltatásmarketing (szv.) (otthonról web) 3</v>
      </c>
      <c r="C813" t="str">
        <f t="shared" si="614"/>
        <v>4114</v>
      </c>
      <c r="D813" t="str">
        <f t="shared" si="615"/>
        <v xml:space="preserve">Szolgáltatásmarketing (szv.) (otthonról web) </v>
      </c>
      <c r="E813" t="str">
        <f t="shared" si="616"/>
        <v>Várnai Ibolya4114</v>
      </c>
      <c r="F813" s="24" t="str">
        <f t="shared" si="617"/>
        <v>Szolgáltatásmarketing (szv.) (Bp. otthon, otthonról web)</v>
      </c>
      <c r="G813" t="str">
        <f t="shared" si="618"/>
        <v/>
      </c>
      <c r="H813" t="str">
        <f t="shared" si="619"/>
        <v/>
      </c>
      <c r="I813" t="str">
        <f t="shared" si="620"/>
        <v/>
      </c>
      <c r="J813" t="str">
        <f t="shared" si="621"/>
        <v>4114</v>
      </c>
      <c r="K813" t="str">
        <f t="shared" si="622"/>
        <v/>
      </c>
      <c r="L813" t="str">
        <f t="shared" si="623"/>
        <v/>
      </c>
      <c r="M813" t="str">
        <f t="shared" si="624"/>
        <v/>
      </c>
      <c r="N813" t="str">
        <f t="shared" si="625"/>
        <v/>
      </c>
      <c r="O813" t="str">
        <f t="shared" si="626"/>
        <v/>
      </c>
      <c r="P813" t="str">
        <f t="shared" si="627"/>
        <v/>
      </c>
      <c r="Q813" t="str">
        <f t="shared" si="628"/>
        <v/>
      </c>
      <c r="R813" t="str">
        <f t="shared" si="629"/>
        <v/>
      </c>
      <c r="S813" t="str">
        <f t="shared" si="630"/>
        <v/>
      </c>
      <c r="T813" t="str">
        <f t="shared" si="631"/>
        <v/>
      </c>
      <c r="U813" t="str">
        <f t="shared" si="632"/>
        <v/>
      </c>
      <c r="V813" t="str">
        <f t="shared" si="633"/>
        <v/>
      </c>
      <c r="W813" t="str">
        <f t="shared" si="634"/>
        <v/>
      </c>
      <c r="X813" t="str">
        <f t="shared" si="635"/>
        <v/>
      </c>
      <c r="Y813" t="str">
        <f t="shared" si="636"/>
        <v>Szolgáltatásmarketing (szv.) (otthon, otthonról web)</v>
      </c>
      <c r="Z813" t="str">
        <f t="shared" si="637"/>
        <v/>
      </c>
      <c r="AA813" t="str">
        <f t="shared" si="638"/>
        <v/>
      </c>
      <c r="AB813" t="str">
        <f t="shared" si="639"/>
        <v/>
      </c>
      <c r="AC813" t="str">
        <f t="shared" si="640"/>
        <v/>
      </c>
      <c r="AD813" t="str">
        <f t="shared" si="641"/>
        <v/>
      </c>
      <c r="AE813" t="str">
        <f t="shared" si="642"/>
        <v/>
      </c>
      <c r="AF813" t="str">
        <f t="shared" si="643"/>
        <v/>
      </c>
      <c r="AG813" t="str">
        <f t="shared" si="644"/>
        <v/>
      </c>
      <c r="AH813" t="str">
        <f t="shared" si="645"/>
        <v/>
      </c>
      <c r="AI813" t="str">
        <f t="shared" si="646"/>
        <v/>
      </c>
      <c r="AJ813" t="str">
        <f t="shared" si="647"/>
        <v/>
      </c>
      <c r="AK813" t="str">
        <f t="shared" si="648"/>
        <v/>
      </c>
      <c r="AL813" t="str">
        <f t="shared" si="649"/>
        <v/>
      </c>
      <c r="AM813" t="str">
        <f t="shared" si="650"/>
        <v/>
      </c>
      <c r="AN813" t="str">
        <f t="shared" si="651"/>
        <v/>
      </c>
      <c r="AO813" t="str">
        <f t="shared" si="652"/>
        <v/>
      </c>
      <c r="AP813" t="str">
        <f t="shared" si="653"/>
        <v/>
      </c>
      <c r="AQ813" t="str">
        <f t="shared" si="654"/>
        <v/>
      </c>
      <c r="AR813" t="str">
        <f t="shared" si="655"/>
        <v/>
      </c>
      <c r="AS813" t="str">
        <f t="shared" si="656"/>
        <v/>
      </c>
      <c r="AT813" t="str">
        <f t="shared" si="657"/>
        <v/>
      </c>
      <c r="AU813" t="str">
        <f t="shared" si="658"/>
        <v/>
      </c>
      <c r="AV813" t="str">
        <f t="shared" si="659"/>
        <v/>
      </c>
      <c r="AW813" t="str">
        <f t="shared" si="660"/>
        <v/>
      </c>
      <c r="AX813" t="str">
        <f t="shared" si="661"/>
        <v>Szolgáltatásmarketing (szv.) (, otthonról web)</v>
      </c>
      <c r="AY813" s="2">
        <v>411</v>
      </c>
      <c r="AZ813" s="2">
        <v>4</v>
      </c>
      <c r="BA813" s="18">
        <f>VLOOKUP(AY813,segéd!$F$9:$G$38,2,FALSE)</f>
        <v>46123</v>
      </c>
      <c r="BB813" s="2" t="str">
        <f>VLOOKUP(AZ813,segéd!$F$1:$G$7,2,FALSE)</f>
        <v>13.30-15.00</v>
      </c>
      <c r="BC813" t="s">
        <v>412</v>
      </c>
      <c r="BD813" t="s">
        <v>310</v>
      </c>
      <c r="BE813" t="s">
        <v>175</v>
      </c>
      <c r="BF813" s="19" t="s">
        <v>484</v>
      </c>
      <c r="BH813" s="2" t="s">
        <v>485</v>
      </c>
      <c r="BI813" s="30" t="s">
        <v>2021</v>
      </c>
      <c r="BJ813" s="2">
        <f t="shared" si="662"/>
        <v>3</v>
      </c>
      <c r="BK813" s="2">
        <f>IF(BF813="","",VLOOKUP(BC813,segéd!O:P,2,FALSE))</f>
        <v>3</v>
      </c>
      <c r="BL813" s="2" t="str">
        <f>IF(BG813="","",VLOOKUP(BC813,segéd!T:U,2,FALSE))</f>
        <v/>
      </c>
      <c r="BP813" s="19">
        <v>5</v>
      </c>
      <c r="BY813" s="2"/>
      <c r="CH813" s="2"/>
      <c r="CP813" s="2"/>
      <c r="CU813" s="2"/>
    </row>
    <row r="814" spans="1:106" x14ac:dyDescent="0.3">
      <c r="A814" t="str">
        <f t="shared" si="663"/>
        <v>4114</v>
      </c>
      <c r="B814" t="str">
        <f t="shared" si="664"/>
        <v xml:space="preserve">Tribológia (web) </v>
      </c>
      <c r="C814" t="str">
        <f t="shared" si="614"/>
        <v>4044114</v>
      </c>
      <c r="D814" t="str">
        <f t="shared" si="615"/>
        <v>Tribológia (web) 6</v>
      </c>
      <c r="E814" t="str">
        <f t="shared" si="616"/>
        <v>Szamosi Barna4114</v>
      </c>
      <c r="F814" s="24" t="str">
        <f t="shared" si="617"/>
        <v>Tribológia (Tb. 404, web)</v>
      </c>
      <c r="G814" t="str">
        <f t="shared" si="618"/>
        <v/>
      </c>
      <c r="H814" t="str">
        <f t="shared" si="619"/>
        <v/>
      </c>
      <c r="I814" t="str">
        <f t="shared" si="620"/>
        <v/>
      </c>
      <c r="J814" t="str">
        <f t="shared" si="621"/>
        <v/>
      </c>
      <c r="K814" t="str">
        <f t="shared" si="622"/>
        <v/>
      </c>
      <c r="L814" t="str">
        <f t="shared" si="623"/>
        <v/>
      </c>
      <c r="M814" t="str">
        <f t="shared" si="624"/>
        <v/>
      </c>
      <c r="N814" t="str">
        <f t="shared" si="625"/>
        <v/>
      </c>
      <c r="O814" t="str">
        <f t="shared" si="626"/>
        <v/>
      </c>
      <c r="P814" t="str">
        <f t="shared" si="627"/>
        <v/>
      </c>
      <c r="Q814" t="str">
        <f t="shared" si="628"/>
        <v/>
      </c>
      <c r="R814" t="str">
        <f t="shared" si="629"/>
        <v/>
      </c>
      <c r="S814" t="str">
        <f t="shared" si="630"/>
        <v/>
      </c>
      <c r="T814" t="str">
        <f t="shared" si="631"/>
        <v/>
      </c>
      <c r="U814" t="str">
        <f t="shared" si="632"/>
        <v/>
      </c>
      <c r="V814" t="str">
        <f t="shared" si="633"/>
        <v/>
      </c>
      <c r="W814" t="str">
        <f t="shared" si="634"/>
        <v/>
      </c>
      <c r="X814" t="str">
        <f t="shared" si="635"/>
        <v/>
      </c>
      <c r="Y814" t="str">
        <f t="shared" si="636"/>
        <v>Tribológia (, web)</v>
      </c>
      <c r="Z814" t="str">
        <f t="shared" si="637"/>
        <v/>
      </c>
      <c r="AA814" t="str">
        <f t="shared" si="638"/>
        <v/>
      </c>
      <c r="AB814" t="str">
        <f t="shared" si="639"/>
        <v/>
      </c>
      <c r="AC814" t="str">
        <f t="shared" si="640"/>
        <v/>
      </c>
      <c r="AD814" t="str">
        <f t="shared" si="641"/>
        <v/>
      </c>
      <c r="AE814" t="str">
        <f t="shared" si="642"/>
        <v/>
      </c>
      <c r="AF814" t="str">
        <f t="shared" si="643"/>
        <v/>
      </c>
      <c r="AG814" t="str">
        <f t="shared" si="644"/>
        <v/>
      </c>
      <c r="AH814" t="str">
        <f t="shared" si="645"/>
        <v/>
      </c>
      <c r="AI814" t="str">
        <f t="shared" si="646"/>
        <v/>
      </c>
      <c r="AJ814" t="str">
        <f t="shared" si="647"/>
        <v/>
      </c>
      <c r="AK814" t="str">
        <f t="shared" si="648"/>
        <v/>
      </c>
      <c r="AL814" t="str">
        <f t="shared" si="649"/>
        <v/>
      </c>
      <c r="AM814" t="str">
        <f t="shared" si="650"/>
        <v/>
      </c>
      <c r="AN814" t="str">
        <f t="shared" si="651"/>
        <v/>
      </c>
      <c r="AO814" t="str">
        <f t="shared" si="652"/>
        <v/>
      </c>
      <c r="AP814" t="str">
        <f t="shared" si="653"/>
        <v/>
      </c>
      <c r="AQ814" t="str">
        <f t="shared" si="654"/>
        <v/>
      </c>
      <c r="AR814" t="str">
        <f t="shared" si="655"/>
        <v/>
      </c>
      <c r="AS814" t="str">
        <f t="shared" si="656"/>
        <v/>
      </c>
      <c r="AT814" t="str">
        <f t="shared" si="657"/>
        <v/>
      </c>
      <c r="AU814" t="str">
        <f t="shared" si="658"/>
        <v>4114</v>
      </c>
      <c r="AV814" t="str">
        <f t="shared" si="659"/>
        <v/>
      </c>
      <c r="AW814" t="str">
        <f t="shared" si="660"/>
        <v/>
      </c>
      <c r="AX814" t="str">
        <f t="shared" si="661"/>
        <v>Tribológia (404, web)</v>
      </c>
      <c r="AY814" s="2">
        <v>411</v>
      </c>
      <c r="AZ814" s="2">
        <v>4</v>
      </c>
      <c r="BA814" s="18">
        <f>VLOOKUP(AY814,segéd!$F$9:$G$38,2,FALSE)</f>
        <v>46123</v>
      </c>
      <c r="BB814" s="2" t="str">
        <f>VLOOKUP(AZ814,segéd!$F$1:$G$7,2,FALSE)</f>
        <v>13.30-15.00</v>
      </c>
      <c r="BC814" t="s">
        <v>407</v>
      </c>
      <c r="BD814" s="20" t="s">
        <v>304</v>
      </c>
      <c r="BE814" t="s">
        <v>164</v>
      </c>
      <c r="BG814" s="2">
        <v>404</v>
      </c>
      <c r="BH814" s="2" t="s">
        <v>66</v>
      </c>
      <c r="BI814" s="30" t="s">
        <v>1953</v>
      </c>
      <c r="BJ814" s="2">
        <f t="shared" si="662"/>
        <v>6</v>
      </c>
      <c r="BK814" s="2" t="str">
        <f>IF(BF814="","",VLOOKUP(BC814,segéd!O:P,2,FALSE))</f>
        <v/>
      </c>
      <c r="BL814" s="2">
        <f>IF(BG814="","",VLOOKUP(BC814,segéd!T:U,2,FALSE))</f>
        <v>6</v>
      </c>
      <c r="BM814" s="2"/>
      <c r="BN814" s="2"/>
      <c r="BO814" s="2"/>
      <c r="BP814" s="2"/>
      <c r="BQ814" s="2"/>
      <c r="BR814" s="2"/>
      <c r="BS814" s="2"/>
      <c r="BT814" s="2"/>
      <c r="BU814" s="2"/>
      <c r="CA814" s="2"/>
      <c r="CD814" s="2"/>
      <c r="CE814" s="2"/>
      <c r="CF814" s="19"/>
      <c r="CG814" s="2"/>
      <c r="CP814" s="2"/>
      <c r="CQ814" s="2"/>
      <c r="CR814" s="2"/>
      <c r="CS814" s="2"/>
      <c r="CU814" s="2"/>
      <c r="CV814" s="2"/>
      <c r="CZ814" s="2">
        <v>9</v>
      </c>
      <c r="DA814" s="19"/>
    </row>
    <row r="815" spans="1:106" x14ac:dyDescent="0.3">
      <c r="A815" t="str">
        <f t="shared" si="663"/>
        <v>4114</v>
      </c>
      <c r="B815" t="str">
        <f t="shared" si="664"/>
        <v xml:space="preserve">UAS repülési teljesítménye (web) </v>
      </c>
      <c r="C815" t="str">
        <f t="shared" si="614"/>
        <v>2144114</v>
      </c>
      <c r="D815" t="str">
        <f t="shared" si="615"/>
        <v>UAS repülési teljesítménye (web) 33</v>
      </c>
      <c r="E815" t="str">
        <f t="shared" si="616"/>
        <v>Wellner András Csaba4114</v>
      </c>
      <c r="F815" s="24" t="str">
        <f t="shared" si="617"/>
        <v>UAS repülési teljesítménye (Tb. 214, web)</v>
      </c>
      <c r="G815" t="str">
        <f t="shared" si="618"/>
        <v/>
      </c>
      <c r="H815" t="str">
        <f t="shared" si="619"/>
        <v/>
      </c>
      <c r="I815" t="str">
        <f t="shared" si="620"/>
        <v/>
      </c>
      <c r="J815" t="str">
        <f t="shared" si="621"/>
        <v/>
      </c>
      <c r="K815" t="str">
        <f t="shared" si="622"/>
        <v/>
      </c>
      <c r="L815" t="str">
        <f t="shared" si="623"/>
        <v/>
      </c>
      <c r="M815" t="str">
        <f t="shared" si="624"/>
        <v/>
      </c>
      <c r="N815" t="str">
        <f t="shared" si="625"/>
        <v/>
      </c>
      <c r="O815" t="str">
        <f t="shared" si="626"/>
        <v/>
      </c>
      <c r="P815" t="str">
        <f t="shared" si="627"/>
        <v/>
      </c>
      <c r="Q815" t="str">
        <f t="shared" si="628"/>
        <v/>
      </c>
      <c r="R815" t="str">
        <f t="shared" si="629"/>
        <v/>
      </c>
      <c r="S815" t="str">
        <f t="shared" si="630"/>
        <v/>
      </c>
      <c r="T815" t="str">
        <f t="shared" si="631"/>
        <v/>
      </c>
      <c r="U815" t="str">
        <f t="shared" si="632"/>
        <v/>
      </c>
      <c r="V815" t="str">
        <f t="shared" si="633"/>
        <v/>
      </c>
      <c r="W815" t="str">
        <f t="shared" si="634"/>
        <v/>
      </c>
      <c r="X815" t="str">
        <f t="shared" si="635"/>
        <v/>
      </c>
      <c r="Y815" t="str">
        <f t="shared" si="636"/>
        <v>UAS repülési teljesítménye (, web)</v>
      </c>
      <c r="Z815" t="str">
        <f t="shared" si="637"/>
        <v/>
      </c>
      <c r="AA815" t="str">
        <f t="shared" si="638"/>
        <v/>
      </c>
      <c r="AB815" t="str">
        <f t="shared" si="639"/>
        <v/>
      </c>
      <c r="AC815" t="str">
        <f t="shared" si="640"/>
        <v/>
      </c>
      <c r="AD815" t="str">
        <f t="shared" si="641"/>
        <v/>
      </c>
      <c r="AE815" t="str">
        <f t="shared" si="642"/>
        <v/>
      </c>
      <c r="AF815" t="str">
        <f t="shared" si="643"/>
        <v/>
      </c>
      <c r="AG815" t="str">
        <f t="shared" si="644"/>
        <v/>
      </c>
      <c r="AH815" t="str">
        <f t="shared" si="645"/>
        <v/>
      </c>
      <c r="AI815" t="str">
        <f t="shared" si="646"/>
        <v/>
      </c>
      <c r="AJ815" t="str">
        <f t="shared" si="647"/>
        <v/>
      </c>
      <c r="AK815" t="str">
        <f t="shared" si="648"/>
        <v/>
      </c>
      <c r="AL815" t="str">
        <f t="shared" si="649"/>
        <v/>
      </c>
      <c r="AM815" t="str">
        <f t="shared" si="650"/>
        <v/>
      </c>
      <c r="AN815" t="str">
        <f t="shared" si="651"/>
        <v/>
      </c>
      <c r="AO815" t="str">
        <f t="shared" si="652"/>
        <v/>
      </c>
      <c r="AP815" t="str">
        <f t="shared" si="653"/>
        <v/>
      </c>
      <c r="AQ815" t="str">
        <f t="shared" si="654"/>
        <v/>
      </c>
      <c r="AR815" t="str">
        <f t="shared" si="655"/>
        <v/>
      </c>
      <c r="AS815" t="str">
        <f t="shared" si="656"/>
        <v/>
      </c>
      <c r="AT815" t="str">
        <f t="shared" si="657"/>
        <v/>
      </c>
      <c r="AU815" t="str">
        <f t="shared" si="658"/>
        <v/>
      </c>
      <c r="AV815" t="str">
        <f t="shared" si="659"/>
        <v/>
      </c>
      <c r="AW815" t="str">
        <f t="shared" si="660"/>
        <v>4114</v>
      </c>
      <c r="AX815" t="str">
        <f t="shared" si="661"/>
        <v>UAS repülési teljesítménye (214, web)</v>
      </c>
      <c r="AY815" s="2">
        <v>411</v>
      </c>
      <c r="AZ815" s="2">
        <v>4</v>
      </c>
      <c r="BA815" s="18">
        <f>VLOOKUP(AY815,segéd!$F$9:$G$38,2,FALSE)</f>
        <v>46123</v>
      </c>
      <c r="BB815" s="2" t="str">
        <f>VLOOKUP(AZ815,segéd!$F$1:$G$7,2,FALSE)</f>
        <v>13.30-15.00</v>
      </c>
      <c r="BC815" t="s">
        <v>404</v>
      </c>
      <c r="BD815" t="s">
        <v>2252</v>
      </c>
      <c r="BE815" t="s">
        <v>164</v>
      </c>
      <c r="BG815" s="2">
        <v>214</v>
      </c>
      <c r="BH815" s="2" t="s">
        <v>66</v>
      </c>
      <c r="BI815" s="30" t="s">
        <v>2023</v>
      </c>
      <c r="BJ815" s="2">
        <f t="shared" si="662"/>
        <v>33</v>
      </c>
      <c r="BK815" s="2" t="str">
        <f>IF(BF815="","",VLOOKUP(BC815,segéd!O:P,2,FALSE))</f>
        <v/>
      </c>
      <c r="BL815" s="2">
        <f>IF(BG815="","",VLOOKUP(BC815,segéd!T:U,2,FALSE))</f>
        <v>33</v>
      </c>
      <c r="BM815" s="2"/>
      <c r="BN815" s="2"/>
      <c r="BO815" s="2"/>
      <c r="BP815" s="2"/>
      <c r="BQ815" s="2"/>
      <c r="BR815" s="2"/>
      <c r="BS815" s="2"/>
      <c r="BT815" s="2"/>
      <c r="BU815" s="2"/>
      <c r="CA815" s="2"/>
      <c r="CD815" s="2"/>
      <c r="CE815" s="2"/>
      <c r="CF815" s="19"/>
      <c r="CG815" s="2"/>
      <c r="CP815" s="2"/>
      <c r="CQ815" s="2"/>
      <c r="CR815" s="2"/>
      <c r="CS815" s="2"/>
      <c r="CU815" s="2"/>
      <c r="CV815" s="2"/>
      <c r="DA815" s="19"/>
      <c r="DB815" s="2">
        <v>34</v>
      </c>
    </row>
    <row r="816" spans="1:106" x14ac:dyDescent="0.3">
      <c r="A816" t="str">
        <f t="shared" si="663"/>
        <v>4114</v>
      </c>
      <c r="B816" t="str">
        <f t="shared" si="664"/>
        <v xml:space="preserve">Üzleti és szakmai kommunikáció (web) </v>
      </c>
      <c r="C816" t="str">
        <f t="shared" si="614"/>
        <v>6014114</v>
      </c>
      <c r="D816" t="str">
        <f t="shared" si="615"/>
        <v>Üzleti és szakmai kommunikáció (web) 91</v>
      </c>
      <c r="E816" t="str">
        <f t="shared" si="616"/>
        <v>Balog Mónika4114</v>
      </c>
      <c r="F816" s="24" t="str">
        <f t="shared" si="617"/>
        <v>Üzleti és szakmai kommunikáció (Tb. 601, web)</v>
      </c>
      <c r="G816" t="str">
        <f t="shared" si="618"/>
        <v/>
      </c>
      <c r="H816" t="str">
        <f t="shared" si="619"/>
        <v/>
      </c>
      <c r="I816" t="str">
        <f t="shared" si="620"/>
        <v/>
      </c>
      <c r="J816" t="str">
        <f t="shared" si="621"/>
        <v/>
      </c>
      <c r="K816" t="str">
        <f t="shared" si="622"/>
        <v/>
      </c>
      <c r="L816" t="str">
        <f t="shared" si="623"/>
        <v/>
      </c>
      <c r="M816" t="str">
        <f t="shared" si="624"/>
        <v/>
      </c>
      <c r="N816" t="str">
        <f t="shared" si="625"/>
        <v/>
      </c>
      <c r="O816" t="str">
        <f t="shared" si="626"/>
        <v/>
      </c>
      <c r="P816" t="str">
        <f t="shared" si="627"/>
        <v/>
      </c>
      <c r="Q816" t="str">
        <f t="shared" si="628"/>
        <v/>
      </c>
      <c r="R816" t="str">
        <f t="shared" si="629"/>
        <v/>
      </c>
      <c r="S816" t="str">
        <f t="shared" si="630"/>
        <v/>
      </c>
      <c r="T816" t="str">
        <f t="shared" si="631"/>
        <v/>
      </c>
      <c r="U816" t="str">
        <f t="shared" si="632"/>
        <v/>
      </c>
      <c r="V816" t="str">
        <f t="shared" si="633"/>
        <v/>
      </c>
      <c r="W816" t="str">
        <f t="shared" si="634"/>
        <v/>
      </c>
      <c r="X816" t="str">
        <f t="shared" si="635"/>
        <v/>
      </c>
      <c r="Y816" t="str">
        <f t="shared" si="636"/>
        <v>Üzleti és szakmai kommunikáció (, web)</v>
      </c>
      <c r="Z816" t="str">
        <f t="shared" si="637"/>
        <v>4114</v>
      </c>
      <c r="AA816" t="str">
        <f t="shared" si="638"/>
        <v>4114</v>
      </c>
      <c r="AB816" t="str">
        <f t="shared" si="639"/>
        <v/>
      </c>
      <c r="AC816" t="str">
        <f t="shared" si="640"/>
        <v/>
      </c>
      <c r="AD816" t="str">
        <f t="shared" si="641"/>
        <v/>
      </c>
      <c r="AE816" t="str">
        <f t="shared" si="642"/>
        <v/>
      </c>
      <c r="AF816" t="str">
        <f t="shared" si="643"/>
        <v/>
      </c>
      <c r="AG816" t="str">
        <f t="shared" si="644"/>
        <v/>
      </c>
      <c r="AH816" t="str">
        <f t="shared" si="645"/>
        <v/>
      </c>
      <c r="AI816" t="str">
        <f t="shared" si="646"/>
        <v/>
      </c>
      <c r="AJ816" t="str">
        <f t="shared" si="647"/>
        <v/>
      </c>
      <c r="AK816" t="str">
        <f t="shared" si="648"/>
        <v/>
      </c>
      <c r="AL816" t="str">
        <f t="shared" si="649"/>
        <v/>
      </c>
      <c r="AM816" t="str">
        <f t="shared" si="650"/>
        <v/>
      </c>
      <c r="AN816" t="str">
        <f t="shared" si="651"/>
        <v/>
      </c>
      <c r="AO816" t="str">
        <f t="shared" si="652"/>
        <v/>
      </c>
      <c r="AP816" t="str">
        <f t="shared" si="653"/>
        <v/>
      </c>
      <c r="AQ816" t="str">
        <f t="shared" si="654"/>
        <v/>
      </c>
      <c r="AR816" t="str">
        <f t="shared" si="655"/>
        <v>4114</v>
      </c>
      <c r="AS816" t="str">
        <f t="shared" si="656"/>
        <v/>
      </c>
      <c r="AT816" t="str">
        <f t="shared" si="657"/>
        <v>4114</v>
      </c>
      <c r="AU816" t="str">
        <f t="shared" si="658"/>
        <v/>
      </c>
      <c r="AV816" t="str">
        <f t="shared" si="659"/>
        <v/>
      </c>
      <c r="AW816" t="str">
        <f t="shared" si="660"/>
        <v/>
      </c>
      <c r="AX816" t="str">
        <f t="shared" si="661"/>
        <v>Üzleti és szakmai kommunikáció (601, web)</v>
      </c>
      <c r="AY816" s="2">
        <v>411</v>
      </c>
      <c r="AZ816" s="2">
        <v>4</v>
      </c>
      <c r="BA816" s="18">
        <f>VLOOKUP(AY816,segéd!$F$9:$G$38,2,FALSE)</f>
        <v>46123</v>
      </c>
      <c r="BB816" s="2" t="str">
        <f>VLOOKUP(AZ816,segéd!$F$1:$G$7,2,FALSE)</f>
        <v>13.30-15.00</v>
      </c>
      <c r="BC816" t="s">
        <v>387</v>
      </c>
      <c r="BD816" t="s">
        <v>85</v>
      </c>
      <c r="BE816" t="s">
        <v>164</v>
      </c>
      <c r="BG816" s="2">
        <v>601</v>
      </c>
      <c r="BH816" s="2" t="s">
        <v>66</v>
      </c>
      <c r="BI816" s="30" t="s">
        <v>1945</v>
      </c>
      <c r="BJ816" s="2">
        <f t="shared" si="662"/>
        <v>91</v>
      </c>
      <c r="BK816" s="2" t="str">
        <f>IF(BF816="","",VLOOKUP(BC816,segéd!O:P,2,FALSE))</f>
        <v/>
      </c>
      <c r="BL816" s="2">
        <f>IF(BG816="","",VLOOKUP(BC816,segéd!T:U,2,FALSE))</f>
        <v>91</v>
      </c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>
        <v>74</v>
      </c>
      <c r="CF816" s="2">
        <v>19</v>
      </c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>
        <v>16</v>
      </c>
      <c r="CY816" s="2">
        <v>13</v>
      </c>
    </row>
    <row r="817" spans="1:105" x14ac:dyDescent="0.3">
      <c r="A817" t="str">
        <f t="shared" si="663"/>
        <v>2054114</v>
      </c>
      <c r="B817" t="str">
        <f t="shared" si="664"/>
        <v>Üzleti földrajz (szv.) (Tb.-ről web) 20</v>
      </c>
      <c r="C817" t="str">
        <f t="shared" si="614"/>
        <v>2164114</v>
      </c>
      <c r="D817" t="str">
        <f t="shared" si="615"/>
        <v>Üzleti földrajz (szv.) (Tb.-ről web) 18</v>
      </c>
      <c r="E817" t="str">
        <f t="shared" si="616"/>
        <v>Köbli Ádám4114</v>
      </c>
      <c r="F817" s="24" t="str">
        <f t="shared" si="617"/>
        <v>Üzleti földrajz (szv.) (Tb. 216, Tb.-ről web)</v>
      </c>
      <c r="G817" t="str">
        <f t="shared" si="618"/>
        <v/>
      </c>
      <c r="H817" t="str">
        <f t="shared" si="619"/>
        <v/>
      </c>
      <c r="I817" t="str">
        <f t="shared" si="620"/>
        <v/>
      </c>
      <c r="J817" t="str">
        <f t="shared" si="621"/>
        <v/>
      </c>
      <c r="K817" t="str">
        <f t="shared" si="622"/>
        <v/>
      </c>
      <c r="L817" t="str">
        <f t="shared" si="623"/>
        <v/>
      </c>
      <c r="M817" t="str">
        <f t="shared" si="624"/>
        <v>4114</v>
      </c>
      <c r="N817" t="str">
        <f t="shared" si="625"/>
        <v>4114</v>
      </c>
      <c r="O817" t="str">
        <f t="shared" si="626"/>
        <v>4114</v>
      </c>
      <c r="P817" t="str">
        <f t="shared" si="627"/>
        <v>4114</v>
      </c>
      <c r="Q817" t="str">
        <f t="shared" si="628"/>
        <v>4114</v>
      </c>
      <c r="R817" t="str">
        <f t="shared" si="629"/>
        <v>4114</v>
      </c>
      <c r="S817" t="str">
        <f t="shared" si="630"/>
        <v>4114</v>
      </c>
      <c r="T817" t="str">
        <f t="shared" si="631"/>
        <v/>
      </c>
      <c r="U817" t="str">
        <f t="shared" si="632"/>
        <v/>
      </c>
      <c r="V817" t="str">
        <f t="shared" si="633"/>
        <v/>
      </c>
      <c r="W817" t="str">
        <f t="shared" si="634"/>
        <v/>
      </c>
      <c r="X817" t="str">
        <f t="shared" si="635"/>
        <v/>
      </c>
      <c r="Y817" t="str">
        <f t="shared" si="636"/>
        <v>Üzleti földrajz (szv.) (205, Tb.-ről web)</v>
      </c>
      <c r="Z817" t="str">
        <f t="shared" si="637"/>
        <v/>
      </c>
      <c r="AA817" t="str">
        <f t="shared" si="638"/>
        <v/>
      </c>
      <c r="AB817" t="str">
        <f t="shared" si="639"/>
        <v/>
      </c>
      <c r="AC817" t="str">
        <f t="shared" si="640"/>
        <v/>
      </c>
      <c r="AD817" t="str">
        <f t="shared" si="641"/>
        <v/>
      </c>
      <c r="AE817" t="str">
        <f t="shared" si="642"/>
        <v>4114</v>
      </c>
      <c r="AF817" t="str">
        <f t="shared" si="643"/>
        <v>4114</v>
      </c>
      <c r="AG817" t="str">
        <f t="shared" si="644"/>
        <v>4114</v>
      </c>
      <c r="AH817" t="str">
        <f t="shared" si="645"/>
        <v>4114</v>
      </c>
      <c r="AI817" t="str">
        <f t="shared" si="646"/>
        <v>4114</v>
      </c>
      <c r="AJ817" t="str">
        <f t="shared" si="647"/>
        <v>4114</v>
      </c>
      <c r="AK817" t="str">
        <f t="shared" si="648"/>
        <v/>
      </c>
      <c r="AL817" t="str">
        <f t="shared" si="649"/>
        <v/>
      </c>
      <c r="AM817" t="str">
        <f t="shared" si="650"/>
        <v/>
      </c>
      <c r="AN817" t="str">
        <f t="shared" si="651"/>
        <v/>
      </c>
      <c r="AO817" t="str">
        <f t="shared" si="652"/>
        <v/>
      </c>
      <c r="AP817" t="str">
        <f t="shared" si="653"/>
        <v/>
      </c>
      <c r="AQ817" t="str">
        <f t="shared" si="654"/>
        <v/>
      </c>
      <c r="AR817" t="str">
        <f t="shared" si="655"/>
        <v/>
      </c>
      <c r="AS817" t="str">
        <f t="shared" si="656"/>
        <v/>
      </c>
      <c r="AT817" t="str">
        <f t="shared" si="657"/>
        <v/>
      </c>
      <c r="AU817" t="str">
        <f t="shared" si="658"/>
        <v/>
      </c>
      <c r="AV817" t="str">
        <f t="shared" si="659"/>
        <v/>
      </c>
      <c r="AW817" t="str">
        <f t="shared" si="660"/>
        <v/>
      </c>
      <c r="AX817" t="str">
        <f t="shared" si="661"/>
        <v>Üzleti földrajz (szv.) (216, Tb.-ről web)</v>
      </c>
      <c r="AY817" s="2">
        <v>411</v>
      </c>
      <c r="AZ817" s="2">
        <v>4</v>
      </c>
      <c r="BA817" s="18">
        <f>VLOOKUP(AY817,segéd!$F$9:$G$38,2,FALSE)</f>
        <v>46123</v>
      </c>
      <c r="BB817" s="2" t="str">
        <f>VLOOKUP(AZ817,segéd!$F$1:$G$7,2,FALSE)</f>
        <v>13.30-15.00</v>
      </c>
      <c r="BC817" s="20" t="s">
        <v>182</v>
      </c>
      <c r="BD817" t="s">
        <v>112</v>
      </c>
      <c r="BE817" t="s">
        <v>167</v>
      </c>
      <c r="BF817" s="19">
        <v>205</v>
      </c>
      <c r="BG817" s="2">
        <v>216</v>
      </c>
      <c r="BH817" s="19" t="s">
        <v>76</v>
      </c>
      <c r="BI817" s="30" t="s">
        <v>2029</v>
      </c>
      <c r="BJ817" s="2">
        <f t="shared" si="662"/>
        <v>38</v>
      </c>
      <c r="BK817" s="2">
        <f>IF(BF817="","",VLOOKUP(BC817,segéd!O:P,2,FALSE))</f>
        <v>20</v>
      </c>
      <c r="BL817" s="2">
        <f>IF(BG817="","",VLOOKUP(BC817,segéd!T:U,2,FALSE))</f>
        <v>18</v>
      </c>
      <c r="BM817" s="2"/>
      <c r="BN817" s="2"/>
      <c r="BO817" s="2"/>
      <c r="BP817" s="2"/>
      <c r="BQ817" s="2"/>
      <c r="BR817" s="2"/>
      <c r="BS817" s="2">
        <v>3</v>
      </c>
      <c r="BT817" s="2">
        <v>3</v>
      </c>
      <c r="BU817" s="2">
        <v>5</v>
      </c>
      <c r="BV817" s="2">
        <v>3</v>
      </c>
      <c r="BW817" s="2">
        <v>7</v>
      </c>
      <c r="BX817" s="2">
        <v>1</v>
      </c>
      <c r="BY817" s="2">
        <v>3</v>
      </c>
      <c r="BZ817" s="2"/>
      <c r="CA817" s="2"/>
      <c r="CB817" s="2"/>
      <c r="CC817" s="2"/>
      <c r="CD817" s="2"/>
      <c r="CH817" s="2"/>
      <c r="CI817" s="2"/>
      <c r="CJ817" s="2">
        <v>2</v>
      </c>
      <c r="CK817" s="2">
        <v>4</v>
      </c>
      <c r="CL817" s="2">
        <v>5</v>
      </c>
      <c r="CM817" s="2">
        <v>2</v>
      </c>
      <c r="CN817" s="2">
        <v>1</v>
      </c>
      <c r="CO817" s="2">
        <v>2</v>
      </c>
      <c r="CP817" s="2"/>
      <c r="CR817" s="2"/>
      <c r="CS817" s="2"/>
      <c r="CT817" s="2"/>
      <c r="CU817" s="2"/>
      <c r="CV817" s="2"/>
      <c r="CY817" s="2"/>
    </row>
    <row r="818" spans="1:105" x14ac:dyDescent="0.3">
      <c r="A818" t="str">
        <f t="shared" si="663"/>
        <v>4115</v>
      </c>
      <c r="B818" t="str">
        <f t="shared" si="664"/>
        <v xml:space="preserve">Kémia és anyagismeret (web) </v>
      </c>
      <c r="C818" t="str">
        <f t="shared" si="614"/>
        <v>5014115</v>
      </c>
      <c r="D818" t="str">
        <f t="shared" si="615"/>
        <v>Kémia és anyagismeret (web) 90</v>
      </c>
      <c r="E818" t="str">
        <f t="shared" si="616"/>
        <v>Peredy Zoltán4115</v>
      </c>
      <c r="F818" s="24" t="str">
        <f t="shared" si="617"/>
        <v>Kémia és anyagismeret (Tb. 501, web)</v>
      </c>
      <c r="G818" t="str">
        <f t="shared" si="618"/>
        <v/>
      </c>
      <c r="H818" t="str">
        <f t="shared" si="619"/>
        <v/>
      </c>
      <c r="I818" t="str">
        <f t="shared" si="620"/>
        <v/>
      </c>
      <c r="J818" t="str">
        <f t="shared" si="621"/>
        <v/>
      </c>
      <c r="K818" t="str">
        <f t="shared" si="622"/>
        <v/>
      </c>
      <c r="L818" t="str">
        <f t="shared" si="623"/>
        <v/>
      </c>
      <c r="M818" t="str">
        <f t="shared" si="624"/>
        <v/>
      </c>
      <c r="N818" t="str">
        <f t="shared" si="625"/>
        <v/>
      </c>
      <c r="O818" t="str">
        <f t="shared" si="626"/>
        <v/>
      </c>
      <c r="P818" t="str">
        <f t="shared" si="627"/>
        <v/>
      </c>
      <c r="Q818" t="str">
        <f t="shared" si="628"/>
        <v/>
      </c>
      <c r="R818" t="str">
        <f t="shared" si="629"/>
        <v/>
      </c>
      <c r="S818" t="str">
        <f t="shared" si="630"/>
        <v/>
      </c>
      <c r="T818" t="str">
        <f t="shared" si="631"/>
        <v/>
      </c>
      <c r="U818" t="str">
        <f t="shared" si="632"/>
        <v/>
      </c>
      <c r="V818" t="str">
        <f t="shared" si="633"/>
        <v/>
      </c>
      <c r="W818" t="str">
        <f t="shared" si="634"/>
        <v/>
      </c>
      <c r="X818" t="str">
        <f t="shared" si="635"/>
        <v/>
      </c>
      <c r="Y818" t="str">
        <f t="shared" si="636"/>
        <v>Kémia és anyagismeret (, web)</v>
      </c>
      <c r="Z818" t="str">
        <f t="shared" si="637"/>
        <v/>
      </c>
      <c r="AA818" t="str">
        <f t="shared" si="638"/>
        <v/>
      </c>
      <c r="AB818" t="str">
        <f t="shared" si="639"/>
        <v>4115</v>
      </c>
      <c r="AC818" t="str">
        <f t="shared" si="640"/>
        <v>4115</v>
      </c>
      <c r="AD818" t="str">
        <f t="shared" si="641"/>
        <v/>
      </c>
      <c r="AE818" t="str">
        <f t="shared" si="642"/>
        <v/>
      </c>
      <c r="AF818" t="str">
        <f t="shared" si="643"/>
        <v/>
      </c>
      <c r="AG818" t="str">
        <f t="shared" si="644"/>
        <v/>
      </c>
      <c r="AH818" t="str">
        <f t="shared" si="645"/>
        <v/>
      </c>
      <c r="AI818" t="str">
        <f t="shared" si="646"/>
        <v/>
      </c>
      <c r="AJ818" t="str">
        <f t="shared" si="647"/>
        <v/>
      </c>
      <c r="AK818" t="str">
        <f t="shared" si="648"/>
        <v/>
      </c>
      <c r="AL818" t="str">
        <f t="shared" si="649"/>
        <v/>
      </c>
      <c r="AM818" t="str">
        <f t="shared" si="650"/>
        <v/>
      </c>
      <c r="AN818" t="str">
        <f t="shared" si="651"/>
        <v/>
      </c>
      <c r="AO818" t="str">
        <f t="shared" si="652"/>
        <v/>
      </c>
      <c r="AP818" t="str">
        <f t="shared" si="653"/>
        <v/>
      </c>
      <c r="AQ818" t="str">
        <f t="shared" si="654"/>
        <v/>
      </c>
      <c r="AR818" t="str">
        <f t="shared" si="655"/>
        <v/>
      </c>
      <c r="AS818" t="str">
        <f t="shared" si="656"/>
        <v/>
      </c>
      <c r="AT818" t="str">
        <f t="shared" si="657"/>
        <v/>
      </c>
      <c r="AU818" t="str">
        <f t="shared" si="658"/>
        <v/>
      </c>
      <c r="AV818" t="str">
        <f t="shared" si="659"/>
        <v/>
      </c>
      <c r="AW818" t="str">
        <f t="shared" si="660"/>
        <v/>
      </c>
      <c r="AX818" t="str">
        <f t="shared" si="661"/>
        <v>Kémia és anyagismeret (501, web)</v>
      </c>
      <c r="AY818" s="2">
        <v>411</v>
      </c>
      <c r="AZ818" s="2">
        <v>5</v>
      </c>
      <c r="BA818" s="18">
        <f>VLOOKUP(AY818,segéd!$F$9:$G$38,2,FALSE)</f>
        <v>46123</v>
      </c>
      <c r="BB818" s="2" t="str">
        <f>VLOOKUP(AZ818,segéd!$F$1:$G$7,2,FALSE)</f>
        <v>15.15-16.45</v>
      </c>
      <c r="BC818" t="s">
        <v>117</v>
      </c>
      <c r="BD818" s="20" t="s">
        <v>104</v>
      </c>
      <c r="BE818" t="s">
        <v>164</v>
      </c>
      <c r="BG818" s="2">
        <v>501</v>
      </c>
      <c r="BH818" s="2" t="s">
        <v>66</v>
      </c>
      <c r="BI818" s="30" t="s">
        <v>2007</v>
      </c>
      <c r="BJ818" s="2">
        <f t="shared" si="662"/>
        <v>90</v>
      </c>
      <c r="BK818" s="2" t="str">
        <f>IF(BF818="","",VLOOKUP(BC818,segéd!O:P,2,FALSE))</f>
        <v/>
      </c>
      <c r="BL818" s="2">
        <f>IF(BG818="","",VLOOKUP(BC818,segéd!T:U,2,FALSE))</f>
        <v>90</v>
      </c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G818" s="2">
        <v>59</v>
      </c>
      <c r="CH818" s="2">
        <v>57</v>
      </c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Y818" s="2"/>
    </row>
    <row r="819" spans="1:105" x14ac:dyDescent="0.3">
      <c r="A819" t="str">
        <f t="shared" si="663"/>
        <v>Külső4115</v>
      </c>
      <c r="B819" t="str">
        <f t="shared" si="664"/>
        <v>Logisztikai technológiák (16.15-ig) 7</v>
      </c>
      <c r="C819" t="str">
        <f t="shared" si="614"/>
        <v>4115</v>
      </c>
      <c r="D819" t="str">
        <f t="shared" si="615"/>
        <v xml:space="preserve">Logisztikai technológiák (16.15-ig) </v>
      </c>
      <c r="E819" t="str">
        <f t="shared" si="616"/>
        <v>Lakatos Péter4115</v>
      </c>
      <c r="F819" s="24" t="str">
        <f t="shared" si="617"/>
        <v>Logisztikai technológiák (Bp. Külső, 16.15-ig)</v>
      </c>
      <c r="G819" t="str">
        <f t="shared" si="618"/>
        <v/>
      </c>
      <c r="H819" t="str">
        <f t="shared" si="619"/>
        <v/>
      </c>
      <c r="I819" t="str">
        <f t="shared" si="620"/>
        <v>4115</v>
      </c>
      <c r="J819" t="str">
        <f t="shared" si="621"/>
        <v/>
      </c>
      <c r="K819" t="str">
        <f t="shared" si="622"/>
        <v/>
      </c>
      <c r="L819" t="str">
        <f t="shared" si="623"/>
        <v/>
      </c>
      <c r="M819" t="str">
        <f t="shared" si="624"/>
        <v/>
      </c>
      <c r="N819" t="str">
        <f t="shared" si="625"/>
        <v/>
      </c>
      <c r="O819" t="str">
        <f t="shared" si="626"/>
        <v/>
      </c>
      <c r="P819" t="str">
        <f t="shared" si="627"/>
        <v/>
      </c>
      <c r="Q819" t="str">
        <f t="shared" si="628"/>
        <v/>
      </c>
      <c r="R819" t="str">
        <f t="shared" si="629"/>
        <v/>
      </c>
      <c r="S819" t="str">
        <f t="shared" si="630"/>
        <v/>
      </c>
      <c r="T819" t="str">
        <f t="shared" si="631"/>
        <v/>
      </c>
      <c r="U819" t="str">
        <f t="shared" si="632"/>
        <v/>
      </c>
      <c r="V819" t="str">
        <f t="shared" si="633"/>
        <v/>
      </c>
      <c r="W819" t="str">
        <f t="shared" si="634"/>
        <v/>
      </c>
      <c r="X819" t="str">
        <f t="shared" si="635"/>
        <v/>
      </c>
      <c r="Y819" t="str">
        <f t="shared" si="636"/>
        <v>Logisztikai technológiák (Külső, 16.15-ig)</v>
      </c>
      <c r="Z819" t="str">
        <f t="shared" si="637"/>
        <v/>
      </c>
      <c r="AA819" t="str">
        <f t="shared" si="638"/>
        <v/>
      </c>
      <c r="AB819" t="str">
        <f t="shared" si="639"/>
        <v/>
      </c>
      <c r="AC819" t="str">
        <f t="shared" si="640"/>
        <v/>
      </c>
      <c r="AD819" t="str">
        <f t="shared" si="641"/>
        <v/>
      </c>
      <c r="AE819" t="str">
        <f t="shared" si="642"/>
        <v/>
      </c>
      <c r="AF819" t="str">
        <f t="shared" si="643"/>
        <v/>
      </c>
      <c r="AG819" t="str">
        <f t="shared" si="644"/>
        <v/>
      </c>
      <c r="AH819" t="str">
        <f t="shared" si="645"/>
        <v/>
      </c>
      <c r="AI819" t="str">
        <f t="shared" si="646"/>
        <v/>
      </c>
      <c r="AJ819" t="str">
        <f t="shared" si="647"/>
        <v/>
      </c>
      <c r="AK819" t="str">
        <f t="shared" si="648"/>
        <v/>
      </c>
      <c r="AL819" t="str">
        <f t="shared" si="649"/>
        <v/>
      </c>
      <c r="AM819" t="str">
        <f t="shared" si="650"/>
        <v/>
      </c>
      <c r="AN819" t="str">
        <f t="shared" si="651"/>
        <v/>
      </c>
      <c r="AO819" t="str">
        <f t="shared" si="652"/>
        <v/>
      </c>
      <c r="AP819" t="str">
        <f t="shared" si="653"/>
        <v/>
      </c>
      <c r="AQ819" t="str">
        <f t="shared" si="654"/>
        <v/>
      </c>
      <c r="AR819" t="str">
        <f t="shared" si="655"/>
        <v/>
      </c>
      <c r="AS819" t="str">
        <f t="shared" si="656"/>
        <v/>
      </c>
      <c r="AT819" t="str">
        <f t="shared" si="657"/>
        <v/>
      </c>
      <c r="AU819" t="str">
        <f t="shared" si="658"/>
        <v/>
      </c>
      <c r="AV819" t="str">
        <f t="shared" si="659"/>
        <v/>
      </c>
      <c r="AW819" t="str">
        <f t="shared" si="660"/>
        <v/>
      </c>
      <c r="AX819" t="str">
        <f t="shared" si="661"/>
        <v>Logisztikai technológiák (, 16.15-ig)</v>
      </c>
      <c r="AY819" s="2">
        <v>411</v>
      </c>
      <c r="AZ819" s="2">
        <v>5</v>
      </c>
      <c r="BA819" s="18">
        <f>VLOOKUP(AY819,segéd!$F$9:$G$38,2,FALSE)</f>
        <v>46123</v>
      </c>
      <c r="BB819" s="2" t="s">
        <v>2188</v>
      </c>
      <c r="BC819" t="s">
        <v>176</v>
      </c>
      <c r="BD819" t="s">
        <v>187</v>
      </c>
      <c r="BE819" t="s">
        <v>409</v>
      </c>
      <c r="BF819" s="2" t="s">
        <v>270</v>
      </c>
      <c r="BH819" s="19" t="s">
        <v>2315</v>
      </c>
      <c r="BI819" s="30" t="s">
        <v>1996</v>
      </c>
      <c r="BJ819" s="2">
        <f t="shared" si="662"/>
        <v>7</v>
      </c>
      <c r="BK819" s="2">
        <f>IF(BF819="","",VLOOKUP(BC819,segéd!O:P,2,FALSE))</f>
        <v>7</v>
      </c>
      <c r="BL819" s="2" t="str">
        <f>IF(BG819="","",VLOOKUP(BC819,segéd!T:U,2,FALSE))</f>
        <v/>
      </c>
      <c r="BM819" s="2"/>
      <c r="BN819" s="2"/>
      <c r="BO819" s="2">
        <v>13</v>
      </c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H819" s="2"/>
      <c r="CI819" s="2"/>
      <c r="CJ819" s="2"/>
      <c r="CK819" s="2"/>
      <c r="CL819" s="2"/>
      <c r="CM819" s="2"/>
      <c r="CN819" s="2"/>
      <c r="CO819" s="2"/>
      <c r="CP819" s="2"/>
      <c r="CR819" s="2"/>
      <c r="CS819" s="2"/>
      <c r="CT819" s="2"/>
      <c r="CU819" s="2"/>
      <c r="CV819" s="2"/>
      <c r="CY819" s="2"/>
    </row>
    <row r="820" spans="1:105" x14ac:dyDescent="0.3">
      <c r="A820" t="str">
        <f t="shared" si="663"/>
        <v>4115</v>
      </c>
      <c r="B820" t="str">
        <f t="shared" si="664"/>
        <v xml:space="preserve">Minőségmenedzser feladatai (web) </v>
      </c>
      <c r="C820" t="str">
        <f t="shared" si="614"/>
        <v>4044115</v>
      </c>
      <c r="D820" t="str">
        <f t="shared" si="615"/>
        <v>Minőségmenedzser feladatai (web) 10</v>
      </c>
      <c r="E820" t="str">
        <f t="shared" si="616"/>
        <v>Szamosi Barna4115</v>
      </c>
      <c r="F820" s="24" t="str">
        <f t="shared" si="617"/>
        <v>Minőségmenedzser feladatai (Tb. 404, web)</v>
      </c>
      <c r="G820" t="str">
        <f t="shared" si="618"/>
        <v/>
      </c>
      <c r="H820" t="str">
        <f t="shared" si="619"/>
        <v/>
      </c>
      <c r="I820" t="str">
        <f t="shared" si="620"/>
        <v/>
      </c>
      <c r="J820" t="str">
        <f t="shared" si="621"/>
        <v/>
      </c>
      <c r="K820" t="str">
        <f t="shared" si="622"/>
        <v/>
      </c>
      <c r="L820" t="str">
        <f t="shared" si="623"/>
        <v/>
      </c>
      <c r="M820" t="str">
        <f t="shared" si="624"/>
        <v/>
      </c>
      <c r="N820" t="str">
        <f t="shared" si="625"/>
        <v/>
      </c>
      <c r="O820" t="str">
        <f t="shared" si="626"/>
        <v/>
      </c>
      <c r="P820" t="str">
        <f t="shared" si="627"/>
        <v/>
      </c>
      <c r="Q820" t="str">
        <f t="shared" si="628"/>
        <v/>
      </c>
      <c r="R820" t="str">
        <f t="shared" si="629"/>
        <v/>
      </c>
      <c r="S820" t="str">
        <f t="shared" si="630"/>
        <v/>
      </c>
      <c r="T820" t="str">
        <f t="shared" si="631"/>
        <v/>
      </c>
      <c r="U820" t="str">
        <f t="shared" si="632"/>
        <v/>
      </c>
      <c r="V820" t="str">
        <f t="shared" si="633"/>
        <v/>
      </c>
      <c r="W820" t="str">
        <f t="shared" si="634"/>
        <v/>
      </c>
      <c r="X820" t="str">
        <f t="shared" si="635"/>
        <v/>
      </c>
      <c r="Y820" t="str">
        <f t="shared" si="636"/>
        <v>Minőségmenedzser feladatai (, web)</v>
      </c>
      <c r="Z820" t="str">
        <f t="shared" si="637"/>
        <v/>
      </c>
      <c r="AA820" t="str">
        <f t="shared" si="638"/>
        <v/>
      </c>
      <c r="AB820" t="str">
        <f t="shared" si="639"/>
        <v/>
      </c>
      <c r="AC820" t="str">
        <f t="shared" si="640"/>
        <v/>
      </c>
      <c r="AD820" t="str">
        <f t="shared" si="641"/>
        <v/>
      </c>
      <c r="AE820" t="str">
        <f t="shared" si="642"/>
        <v/>
      </c>
      <c r="AF820" t="str">
        <f t="shared" si="643"/>
        <v/>
      </c>
      <c r="AG820" t="str">
        <f t="shared" si="644"/>
        <v/>
      </c>
      <c r="AH820" t="str">
        <f t="shared" si="645"/>
        <v/>
      </c>
      <c r="AI820" t="str">
        <f t="shared" si="646"/>
        <v/>
      </c>
      <c r="AJ820" t="str">
        <f t="shared" si="647"/>
        <v/>
      </c>
      <c r="AK820" t="str">
        <f t="shared" si="648"/>
        <v/>
      </c>
      <c r="AL820" t="str">
        <f t="shared" si="649"/>
        <v/>
      </c>
      <c r="AM820" t="str">
        <f t="shared" si="650"/>
        <v/>
      </c>
      <c r="AN820" t="str">
        <f t="shared" si="651"/>
        <v/>
      </c>
      <c r="AO820" t="str">
        <f t="shared" si="652"/>
        <v/>
      </c>
      <c r="AP820" t="str">
        <f t="shared" si="653"/>
        <v/>
      </c>
      <c r="AQ820" t="str">
        <f t="shared" si="654"/>
        <v/>
      </c>
      <c r="AR820" t="str">
        <f t="shared" si="655"/>
        <v/>
      </c>
      <c r="AS820" t="str">
        <f t="shared" si="656"/>
        <v/>
      </c>
      <c r="AT820" t="str">
        <f t="shared" si="657"/>
        <v>4115</v>
      </c>
      <c r="AU820" t="str">
        <f t="shared" si="658"/>
        <v/>
      </c>
      <c r="AV820" t="str">
        <f t="shared" si="659"/>
        <v/>
      </c>
      <c r="AW820" t="str">
        <f t="shared" si="660"/>
        <v/>
      </c>
      <c r="AX820" t="str">
        <f t="shared" si="661"/>
        <v>Minőségmenedzser feladatai (404, web)</v>
      </c>
      <c r="AY820" s="2">
        <v>411</v>
      </c>
      <c r="AZ820" s="2">
        <v>5</v>
      </c>
      <c r="BA820" s="18">
        <f>VLOOKUP(AY820,segéd!$F$9:$G$38,2,FALSE)</f>
        <v>46123</v>
      </c>
      <c r="BB820" s="2" t="str">
        <f>VLOOKUP(AZ820,segéd!$F$1:$G$7,2,FALSE)</f>
        <v>15.15-16.45</v>
      </c>
      <c r="BC820" t="s">
        <v>401</v>
      </c>
      <c r="BD820" s="20" t="s">
        <v>304</v>
      </c>
      <c r="BE820" t="s">
        <v>164</v>
      </c>
      <c r="BG820" s="2">
        <v>404</v>
      </c>
      <c r="BH820" s="2" t="s">
        <v>66</v>
      </c>
      <c r="BI820" s="30" t="s">
        <v>1985</v>
      </c>
      <c r="BJ820" s="2">
        <f t="shared" si="662"/>
        <v>10</v>
      </c>
      <c r="BK820" s="2" t="str">
        <f>IF(BF820="","",VLOOKUP(BC820,segéd!O:P,2,FALSE))</f>
        <v/>
      </c>
      <c r="BL820" s="2">
        <f>IF(BG820="","",VLOOKUP(BC820,segéd!T:U,2,FALSE))</f>
        <v>10</v>
      </c>
      <c r="BM820" s="2"/>
      <c r="BN820" s="2"/>
      <c r="BO820" s="2"/>
      <c r="BP820" s="2"/>
      <c r="BQ820" s="2"/>
      <c r="BR820" s="2"/>
      <c r="BS820" s="2"/>
      <c r="BT820" s="2"/>
      <c r="BU820" s="2"/>
      <c r="CA820" s="2"/>
      <c r="CD820" s="2"/>
      <c r="CE820" s="2"/>
      <c r="CF820" s="19"/>
      <c r="CG820" s="2"/>
      <c r="CH820" s="2"/>
      <c r="CI820" s="2"/>
      <c r="CP820" s="2"/>
      <c r="CQ820" s="2"/>
      <c r="CR820" s="2"/>
      <c r="CS820" s="2"/>
      <c r="CU820" s="2"/>
      <c r="CV820" s="2"/>
      <c r="CY820" s="19">
        <v>13</v>
      </c>
    </row>
    <row r="821" spans="1:105" x14ac:dyDescent="0.3">
      <c r="A821" t="str">
        <f t="shared" si="663"/>
        <v>4115</v>
      </c>
      <c r="B821" t="str">
        <f t="shared" si="664"/>
        <v xml:space="preserve">Műszaki szaknyelv II. (angol), 1. csop. </v>
      </c>
      <c r="C821" t="str">
        <f t="shared" si="614"/>
        <v>2134115</v>
      </c>
      <c r="D821" t="str">
        <f t="shared" si="615"/>
        <v>Műszaki szaknyelv II. (angol), 1. csop. 19</v>
      </c>
      <c r="E821" t="str">
        <f t="shared" si="616"/>
        <v>Gellért Judit4115</v>
      </c>
      <c r="F821" s="24" t="str">
        <f t="shared" si="617"/>
        <v>Műszaki szaknyelv II. (angol), 1. csop. (Tb. 213)</v>
      </c>
      <c r="G821" t="str">
        <f t="shared" si="618"/>
        <v/>
      </c>
      <c r="H821" t="str">
        <f t="shared" si="619"/>
        <v/>
      </c>
      <c r="I821" t="str">
        <f t="shared" si="620"/>
        <v/>
      </c>
      <c r="J821" t="str">
        <f t="shared" si="621"/>
        <v/>
      </c>
      <c r="K821" t="str">
        <f t="shared" si="622"/>
        <v/>
      </c>
      <c r="L821" t="str">
        <f t="shared" si="623"/>
        <v/>
      </c>
      <c r="M821" t="str">
        <f t="shared" si="624"/>
        <v/>
      </c>
      <c r="N821" t="str">
        <f t="shared" si="625"/>
        <v/>
      </c>
      <c r="O821" t="str">
        <f t="shared" si="626"/>
        <v/>
      </c>
      <c r="P821" t="str">
        <f t="shared" si="627"/>
        <v/>
      </c>
      <c r="Q821" t="str">
        <f t="shared" si="628"/>
        <v/>
      </c>
      <c r="R821" t="str">
        <f t="shared" si="629"/>
        <v/>
      </c>
      <c r="S821" t="str">
        <f t="shared" si="630"/>
        <v/>
      </c>
      <c r="T821" t="str">
        <f t="shared" si="631"/>
        <v/>
      </c>
      <c r="U821" t="str">
        <f t="shared" si="632"/>
        <v/>
      </c>
      <c r="V821" t="str">
        <f t="shared" si="633"/>
        <v/>
      </c>
      <c r="W821" t="str">
        <f t="shared" si="634"/>
        <v/>
      </c>
      <c r="X821" t="str">
        <f t="shared" si="635"/>
        <v/>
      </c>
      <c r="Y821" t="str">
        <f t="shared" si="636"/>
        <v>Műszaki szaknyelv II. (angol), 1. csop. ()</v>
      </c>
      <c r="Z821" t="str">
        <f t="shared" si="637"/>
        <v/>
      </c>
      <c r="AA821" t="str">
        <f t="shared" si="638"/>
        <v/>
      </c>
      <c r="AB821" t="str">
        <f t="shared" si="639"/>
        <v/>
      </c>
      <c r="AC821" t="str">
        <f t="shared" si="640"/>
        <v/>
      </c>
      <c r="AD821" t="str">
        <f t="shared" si="641"/>
        <v/>
      </c>
      <c r="AE821" t="str">
        <f t="shared" si="642"/>
        <v/>
      </c>
      <c r="AF821" t="str">
        <f t="shared" si="643"/>
        <v/>
      </c>
      <c r="AG821" t="str">
        <f t="shared" si="644"/>
        <v/>
      </c>
      <c r="AH821" t="str">
        <f t="shared" si="645"/>
        <v/>
      </c>
      <c r="AI821" t="str">
        <f t="shared" si="646"/>
        <v/>
      </c>
      <c r="AJ821" t="str">
        <f t="shared" si="647"/>
        <v/>
      </c>
      <c r="AK821" t="str">
        <f t="shared" si="648"/>
        <v>4115</v>
      </c>
      <c r="AL821" t="str">
        <f t="shared" si="649"/>
        <v/>
      </c>
      <c r="AM821" t="str">
        <f t="shared" si="650"/>
        <v/>
      </c>
      <c r="AN821" t="str">
        <f t="shared" si="651"/>
        <v/>
      </c>
      <c r="AO821" t="str">
        <f t="shared" si="652"/>
        <v/>
      </c>
      <c r="AP821" t="str">
        <f t="shared" si="653"/>
        <v/>
      </c>
      <c r="AQ821" t="str">
        <f t="shared" si="654"/>
        <v/>
      </c>
      <c r="AR821" t="str">
        <f t="shared" si="655"/>
        <v/>
      </c>
      <c r="AS821" t="str">
        <f t="shared" si="656"/>
        <v/>
      </c>
      <c r="AT821" t="str">
        <f t="shared" si="657"/>
        <v/>
      </c>
      <c r="AU821" t="str">
        <f t="shared" si="658"/>
        <v/>
      </c>
      <c r="AV821" t="str">
        <f t="shared" si="659"/>
        <v/>
      </c>
      <c r="AW821" t="str">
        <f t="shared" si="660"/>
        <v/>
      </c>
      <c r="AX821" t="str">
        <f t="shared" si="661"/>
        <v>Műszaki szaknyelv II. (angol), 1. csop. (213)</v>
      </c>
      <c r="AY821" s="2">
        <v>411</v>
      </c>
      <c r="AZ821" s="2">
        <v>5</v>
      </c>
      <c r="BA821" s="18">
        <f>VLOOKUP(AY821,segéd!$F$9:$G$38,2,FALSE)</f>
        <v>46123</v>
      </c>
      <c r="BB821" s="2" t="str">
        <f>VLOOKUP(AZ821,segéd!$F$1:$G$7,2,FALSE)</f>
        <v>15.15-16.45</v>
      </c>
      <c r="BC821" t="s">
        <v>295</v>
      </c>
      <c r="BD821" t="s">
        <v>308</v>
      </c>
      <c r="BE821" t="s">
        <v>164</v>
      </c>
      <c r="BG821" s="2">
        <v>213</v>
      </c>
      <c r="BJ821" s="2">
        <f t="shared" si="662"/>
        <v>19</v>
      </c>
      <c r="BK821" s="2" t="str">
        <f>IF(BF821="","",VLOOKUP(BC821,segéd!O:P,2,FALSE))</f>
        <v/>
      </c>
      <c r="BL821" s="2">
        <f>IF(BG821="","",VLOOKUP(BC821,segéd!T:U,2,FALSE))</f>
        <v>19</v>
      </c>
      <c r="BM821" s="2"/>
      <c r="BN821" s="2"/>
      <c r="BO821" s="2"/>
      <c r="BP821" s="2"/>
      <c r="BQ821" s="2"/>
      <c r="BR821" s="2"/>
      <c r="BS821" s="2"/>
      <c r="BT821" s="2"/>
      <c r="BU821" s="2"/>
      <c r="BZ821" s="2"/>
      <c r="CA821" s="2"/>
      <c r="CD821" s="2"/>
      <c r="CE821" s="2"/>
      <c r="CF821" s="19"/>
      <c r="CG821" s="2"/>
      <c r="CJ821" s="2"/>
      <c r="CP821" s="2">
        <v>23</v>
      </c>
      <c r="CQ821" s="2"/>
      <c r="CR821" s="2"/>
      <c r="CS821" s="2"/>
      <c r="CU821" s="2"/>
      <c r="CV821" s="2"/>
      <c r="DA821" s="19"/>
    </row>
    <row r="822" spans="1:105" x14ac:dyDescent="0.3">
      <c r="A822" t="str">
        <f t="shared" si="663"/>
        <v>2084115</v>
      </c>
      <c r="B822" t="str">
        <f t="shared" si="664"/>
        <v>Ökológiai közgazdaságtan (web) 7</v>
      </c>
      <c r="C822" t="str">
        <f t="shared" si="614"/>
        <v>4115</v>
      </c>
      <c r="D822" t="str">
        <f t="shared" si="615"/>
        <v xml:space="preserve">Ökológiai közgazdaságtan (web) </v>
      </c>
      <c r="E822" t="str">
        <f t="shared" si="616"/>
        <v>Barócsi Zoltán4115</v>
      </c>
      <c r="F822" s="24" t="str">
        <f t="shared" si="617"/>
        <v>Ökológiai közgazdaságtan (Bp. 208, web)</v>
      </c>
      <c r="G822" t="str">
        <f t="shared" si="618"/>
        <v/>
      </c>
      <c r="H822" t="str">
        <f t="shared" si="619"/>
        <v/>
      </c>
      <c r="I822" t="str">
        <f t="shared" si="620"/>
        <v/>
      </c>
      <c r="J822" t="str">
        <f t="shared" si="621"/>
        <v/>
      </c>
      <c r="K822" t="str">
        <f t="shared" si="622"/>
        <v>4115</v>
      </c>
      <c r="L822" t="str">
        <f t="shared" si="623"/>
        <v/>
      </c>
      <c r="M822" t="str">
        <f t="shared" si="624"/>
        <v/>
      </c>
      <c r="N822" t="str">
        <f t="shared" si="625"/>
        <v/>
      </c>
      <c r="O822" t="str">
        <f t="shared" si="626"/>
        <v/>
      </c>
      <c r="P822" t="str">
        <f t="shared" si="627"/>
        <v/>
      </c>
      <c r="Q822" t="str">
        <f t="shared" si="628"/>
        <v/>
      </c>
      <c r="R822" t="str">
        <f t="shared" si="629"/>
        <v/>
      </c>
      <c r="S822" t="str">
        <f t="shared" si="630"/>
        <v/>
      </c>
      <c r="T822" t="str">
        <f t="shared" si="631"/>
        <v/>
      </c>
      <c r="U822" t="str">
        <f t="shared" si="632"/>
        <v/>
      </c>
      <c r="V822" t="str">
        <f t="shared" si="633"/>
        <v/>
      </c>
      <c r="W822" t="str">
        <f t="shared" si="634"/>
        <v/>
      </c>
      <c r="X822" t="str">
        <f t="shared" si="635"/>
        <v/>
      </c>
      <c r="Y822" t="str">
        <f t="shared" si="636"/>
        <v>Ökológiai közgazdaságtan (208, web)</v>
      </c>
      <c r="Z822" t="str">
        <f t="shared" si="637"/>
        <v/>
      </c>
      <c r="AA822" t="str">
        <f t="shared" si="638"/>
        <v/>
      </c>
      <c r="AB822" t="str">
        <f t="shared" si="639"/>
        <v/>
      </c>
      <c r="AC822" t="str">
        <f t="shared" si="640"/>
        <v/>
      </c>
      <c r="AD822" t="str">
        <f t="shared" si="641"/>
        <v/>
      </c>
      <c r="AE822" t="str">
        <f t="shared" si="642"/>
        <v/>
      </c>
      <c r="AF822" t="str">
        <f t="shared" si="643"/>
        <v/>
      </c>
      <c r="AG822" t="str">
        <f t="shared" si="644"/>
        <v/>
      </c>
      <c r="AH822" t="str">
        <f t="shared" si="645"/>
        <v/>
      </c>
      <c r="AI822" t="str">
        <f t="shared" si="646"/>
        <v/>
      </c>
      <c r="AJ822" t="str">
        <f t="shared" si="647"/>
        <v/>
      </c>
      <c r="AK822" t="str">
        <f t="shared" si="648"/>
        <v/>
      </c>
      <c r="AL822" t="str">
        <f t="shared" si="649"/>
        <v/>
      </c>
      <c r="AM822" t="str">
        <f t="shared" si="650"/>
        <v/>
      </c>
      <c r="AN822" t="str">
        <f t="shared" si="651"/>
        <v/>
      </c>
      <c r="AO822" t="str">
        <f t="shared" si="652"/>
        <v/>
      </c>
      <c r="AP822" t="str">
        <f t="shared" si="653"/>
        <v/>
      </c>
      <c r="AQ822" t="str">
        <f t="shared" si="654"/>
        <v/>
      </c>
      <c r="AR822" t="str">
        <f t="shared" si="655"/>
        <v/>
      </c>
      <c r="AS822" t="str">
        <f t="shared" si="656"/>
        <v/>
      </c>
      <c r="AT822" t="str">
        <f t="shared" si="657"/>
        <v/>
      </c>
      <c r="AU822" t="str">
        <f t="shared" si="658"/>
        <v/>
      </c>
      <c r="AV822" t="str">
        <f t="shared" si="659"/>
        <v/>
      </c>
      <c r="AW822" t="str">
        <f t="shared" si="660"/>
        <v/>
      </c>
      <c r="AX822" t="str">
        <f t="shared" si="661"/>
        <v>Ökológiai közgazdaságtan (, web)</v>
      </c>
      <c r="AY822" s="2">
        <v>411</v>
      </c>
      <c r="AZ822" s="2">
        <v>5</v>
      </c>
      <c r="BA822" s="18">
        <f>VLOOKUP(AY822,segéd!$F$9:$G$38,2,FALSE)</f>
        <v>46123</v>
      </c>
      <c r="BB822" s="2" t="str">
        <f>VLOOKUP(AZ822,segéd!$F$1:$G$7,2,FALSE)</f>
        <v>15.15-16.45</v>
      </c>
      <c r="BC822" s="20" t="s">
        <v>438</v>
      </c>
      <c r="BD822" t="s">
        <v>29</v>
      </c>
      <c r="BE822" s="20" t="s">
        <v>175</v>
      </c>
      <c r="BF822" s="19">
        <v>208</v>
      </c>
      <c r="BH822" s="19" t="s">
        <v>66</v>
      </c>
      <c r="BI822" s="30" t="s">
        <v>2014</v>
      </c>
      <c r="BJ822" s="2">
        <f t="shared" si="662"/>
        <v>7</v>
      </c>
      <c r="BK822" s="2">
        <f>IF(BF822="","",VLOOKUP(BC822,segéd!O:P,2,FALSE))</f>
        <v>7</v>
      </c>
      <c r="BL822" s="2" t="str">
        <f>IF(BG822="","",VLOOKUP(BC822,segéd!T:U,2,FALSE))</f>
        <v/>
      </c>
      <c r="BM822" s="2"/>
      <c r="BN822" s="2"/>
      <c r="BO822" s="2"/>
      <c r="BP822" s="2"/>
      <c r="BQ822" s="2">
        <v>9</v>
      </c>
      <c r="BR822" s="2"/>
      <c r="BS822" s="2"/>
      <c r="BT822" s="2"/>
      <c r="BU822" s="2"/>
      <c r="BW822" s="2"/>
      <c r="BX822" s="2"/>
      <c r="BY822" s="2"/>
      <c r="CD822" s="2"/>
      <c r="CE822" s="2"/>
      <c r="CG822" s="2"/>
      <c r="CH822" s="2"/>
      <c r="CK822" s="2"/>
      <c r="CN822" s="2"/>
      <c r="CP822" s="2"/>
      <c r="CR822" s="2"/>
      <c r="CS822" s="2"/>
      <c r="CU822" s="2"/>
      <c r="CV822" s="2"/>
    </row>
    <row r="823" spans="1:105" x14ac:dyDescent="0.3">
      <c r="A823" t="str">
        <f t="shared" si="663"/>
        <v>4115</v>
      </c>
      <c r="B823" t="str">
        <f t="shared" si="664"/>
        <v xml:space="preserve">Szám. seg. mérés (NI-Labv.), 2. csop. (gépterem, web) </v>
      </c>
      <c r="C823" t="str">
        <f t="shared" si="614"/>
        <v>6044115</v>
      </c>
      <c r="D823" t="str">
        <f t="shared" si="615"/>
        <v>Szám. seg. mérés (NI-Labv.), 2. csop. (gépterem, web) 64</v>
      </c>
      <c r="E823" t="str">
        <f t="shared" si="616"/>
        <v>Vavra Gábor4115</v>
      </c>
      <c r="F823" s="24" t="str">
        <f t="shared" si="617"/>
        <v>Szám. seg. mérés (NI-Labv.), 2. csop. (Tb. 604, gépterem, web)</v>
      </c>
      <c r="G823" t="str">
        <f t="shared" si="618"/>
        <v/>
      </c>
      <c r="H823" t="str">
        <f t="shared" si="619"/>
        <v/>
      </c>
      <c r="I823" t="str">
        <f t="shared" si="620"/>
        <v/>
      </c>
      <c r="J823" t="str">
        <f t="shared" si="621"/>
        <v/>
      </c>
      <c r="K823" t="str">
        <f t="shared" si="622"/>
        <v/>
      </c>
      <c r="L823" t="str">
        <f t="shared" si="623"/>
        <v/>
      </c>
      <c r="M823" t="str">
        <f t="shared" si="624"/>
        <v/>
      </c>
      <c r="N823" t="str">
        <f t="shared" si="625"/>
        <v/>
      </c>
      <c r="O823" t="str">
        <f t="shared" si="626"/>
        <v/>
      </c>
      <c r="P823" t="str">
        <f t="shared" si="627"/>
        <v/>
      </c>
      <c r="Q823" t="str">
        <f t="shared" si="628"/>
        <v/>
      </c>
      <c r="R823" t="str">
        <f t="shared" si="629"/>
        <v/>
      </c>
      <c r="S823" t="str">
        <f t="shared" si="630"/>
        <v/>
      </c>
      <c r="T823" t="str">
        <f t="shared" si="631"/>
        <v/>
      </c>
      <c r="U823" t="str">
        <f t="shared" si="632"/>
        <v/>
      </c>
      <c r="V823" t="str">
        <f t="shared" si="633"/>
        <v/>
      </c>
      <c r="W823" t="str">
        <f t="shared" si="634"/>
        <v/>
      </c>
      <c r="X823" t="str">
        <f t="shared" si="635"/>
        <v/>
      </c>
      <c r="Y823" t="str">
        <f t="shared" si="636"/>
        <v>Szám. seg. mérés (NI-Labv.), 2. csop. (, gépterem, web)</v>
      </c>
      <c r="Z823" t="str">
        <f t="shared" si="637"/>
        <v/>
      </c>
      <c r="AA823" t="str">
        <f t="shared" si="638"/>
        <v/>
      </c>
      <c r="AB823" t="str">
        <f t="shared" si="639"/>
        <v/>
      </c>
      <c r="AC823" t="str">
        <f t="shared" si="640"/>
        <v/>
      </c>
      <c r="AD823" t="str">
        <f t="shared" si="641"/>
        <v/>
      </c>
      <c r="AE823" t="str">
        <f t="shared" si="642"/>
        <v/>
      </c>
      <c r="AF823" t="str">
        <f t="shared" si="643"/>
        <v/>
      </c>
      <c r="AG823" t="str">
        <f t="shared" si="644"/>
        <v/>
      </c>
      <c r="AH823" t="str">
        <f t="shared" si="645"/>
        <v/>
      </c>
      <c r="AI823" t="str">
        <f t="shared" si="646"/>
        <v/>
      </c>
      <c r="AJ823" t="str">
        <f t="shared" si="647"/>
        <v/>
      </c>
      <c r="AK823" t="str">
        <f t="shared" si="648"/>
        <v/>
      </c>
      <c r="AL823" t="str">
        <f t="shared" si="649"/>
        <v>4115</v>
      </c>
      <c r="AM823" t="str">
        <f t="shared" si="650"/>
        <v/>
      </c>
      <c r="AN823" t="str">
        <f t="shared" si="651"/>
        <v/>
      </c>
      <c r="AO823" t="str">
        <f t="shared" si="652"/>
        <v/>
      </c>
      <c r="AP823" t="str">
        <f t="shared" si="653"/>
        <v/>
      </c>
      <c r="AQ823" t="str">
        <f t="shared" si="654"/>
        <v/>
      </c>
      <c r="AR823" t="str">
        <f t="shared" si="655"/>
        <v/>
      </c>
      <c r="AS823" t="str">
        <f t="shared" si="656"/>
        <v/>
      </c>
      <c r="AT823" t="str">
        <f t="shared" si="657"/>
        <v/>
      </c>
      <c r="AU823" t="str">
        <f t="shared" si="658"/>
        <v/>
      </c>
      <c r="AV823" t="str">
        <f t="shared" si="659"/>
        <v/>
      </c>
      <c r="AW823" t="str">
        <f t="shared" si="660"/>
        <v/>
      </c>
      <c r="AX823" t="str">
        <f t="shared" si="661"/>
        <v>Szám. seg. mérés (NI-Labv.), 2. csop. (604, gépterem, web)</v>
      </c>
      <c r="AY823" s="2">
        <v>411</v>
      </c>
      <c r="AZ823" s="2">
        <v>5</v>
      </c>
      <c r="BA823" s="18">
        <f>VLOOKUP(AY823,segéd!$F$9:$G$38,2,FALSE)</f>
        <v>46123</v>
      </c>
      <c r="BB823" s="2" t="str">
        <f>VLOOKUP(AZ823,segéd!$F$1:$G$7,2,FALSE)</f>
        <v>15.15-16.45</v>
      </c>
      <c r="BC823" t="s">
        <v>464</v>
      </c>
      <c r="BD823" s="20" t="s">
        <v>424</v>
      </c>
      <c r="BE823" t="s">
        <v>164</v>
      </c>
      <c r="BG823" s="2">
        <v>604</v>
      </c>
      <c r="BH823" s="2" t="s">
        <v>220</v>
      </c>
      <c r="BI823" s="30" t="s">
        <v>2030</v>
      </c>
      <c r="BJ823" s="2">
        <f t="shared" si="662"/>
        <v>64</v>
      </c>
      <c r="BK823" s="2" t="str">
        <f>IF(BF823="","",VLOOKUP(BC823,segéd!O:P,2,FALSE))</f>
        <v/>
      </c>
      <c r="BL823" s="2">
        <f>IF(BG823="","",VLOOKUP(BC823,segéd!T:U,2,FALSE))</f>
        <v>64</v>
      </c>
      <c r="BM823" s="2"/>
      <c r="BN823" s="2"/>
      <c r="BO823" s="2"/>
      <c r="BP823" s="2"/>
      <c r="BQ823" s="2"/>
      <c r="BR823" s="2"/>
      <c r="BS823" s="2"/>
      <c r="BT823" s="2"/>
      <c r="BU823" s="2"/>
      <c r="BZ823" s="2"/>
      <c r="CA823" s="2"/>
      <c r="CD823" s="2"/>
      <c r="CE823" s="2"/>
      <c r="CF823" s="19"/>
      <c r="CG823" s="2"/>
      <c r="CJ823" s="2"/>
      <c r="CP823" s="2"/>
      <c r="CQ823" s="2">
        <v>59</v>
      </c>
      <c r="CR823" s="2"/>
      <c r="CS823" s="2"/>
      <c r="CU823" s="2"/>
      <c r="CV823" s="2"/>
      <c r="DA823" s="19"/>
    </row>
    <row r="824" spans="1:105" x14ac:dyDescent="0.3">
      <c r="A824" t="str">
        <f t="shared" si="663"/>
        <v>4115</v>
      </c>
      <c r="B824" t="str">
        <f t="shared" si="664"/>
        <v xml:space="preserve">Szám. seg. mérés (plusz terem) (gépterem, web) </v>
      </c>
      <c r="C824" t="str">
        <f t="shared" si="614"/>
        <v>6034115</v>
      </c>
      <c r="D824" t="str">
        <f t="shared" si="615"/>
        <v>Szám. seg. mérés (plusz terem) (gépterem, web) 0</v>
      </c>
      <c r="E824" t="str">
        <f t="shared" si="616"/>
        <v>Vavra Gábor4115</v>
      </c>
      <c r="F824" s="24" t="str">
        <f t="shared" si="617"/>
        <v>Szám. seg. mérés (plusz terem) (Tb. 603, gépterem, web)</v>
      </c>
      <c r="G824" t="str">
        <f t="shared" si="618"/>
        <v/>
      </c>
      <c r="H824" t="str">
        <f t="shared" si="619"/>
        <v/>
      </c>
      <c r="I824" t="str">
        <f t="shared" si="620"/>
        <v/>
      </c>
      <c r="J824" t="str">
        <f t="shared" si="621"/>
        <v/>
      </c>
      <c r="K824" t="str">
        <f t="shared" si="622"/>
        <v/>
      </c>
      <c r="L824" t="str">
        <f t="shared" si="623"/>
        <v/>
      </c>
      <c r="M824" t="str">
        <f t="shared" si="624"/>
        <v/>
      </c>
      <c r="N824" t="str">
        <f t="shared" si="625"/>
        <v/>
      </c>
      <c r="O824" t="str">
        <f t="shared" si="626"/>
        <v/>
      </c>
      <c r="P824" t="str">
        <f t="shared" si="627"/>
        <v/>
      </c>
      <c r="Q824" t="str">
        <f t="shared" si="628"/>
        <v/>
      </c>
      <c r="R824" t="str">
        <f t="shared" si="629"/>
        <v/>
      </c>
      <c r="S824" t="str">
        <f t="shared" si="630"/>
        <v/>
      </c>
      <c r="T824" t="str">
        <f t="shared" si="631"/>
        <v/>
      </c>
      <c r="U824" t="str">
        <f t="shared" si="632"/>
        <v/>
      </c>
      <c r="V824" t="str">
        <f t="shared" si="633"/>
        <v/>
      </c>
      <c r="W824" t="str">
        <f t="shared" si="634"/>
        <v/>
      </c>
      <c r="X824" t="str">
        <f t="shared" si="635"/>
        <v/>
      </c>
      <c r="Y824" t="str">
        <f t="shared" si="636"/>
        <v>Szám. seg. mérés (plusz terem) (, gépterem, web)</v>
      </c>
      <c r="Z824" t="str">
        <f t="shared" si="637"/>
        <v/>
      </c>
      <c r="AA824" t="str">
        <f t="shared" si="638"/>
        <v/>
      </c>
      <c r="AB824" t="str">
        <f t="shared" si="639"/>
        <v/>
      </c>
      <c r="AC824" t="str">
        <f t="shared" si="640"/>
        <v/>
      </c>
      <c r="AD824" t="str">
        <f t="shared" si="641"/>
        <v/>
      </c>
      <c r="AE824" t="str">
        <f t="shared" si="642"/>
        <v/>
      </c>
      <c r="AF824" t="str">
        <f t="shared" si="643"/>
        <v/>
      </c>
      <c r="AG824" t="str">
        <f t="shared" si="644"/>
        <v/>
      </c>
      <c r="AH824" t="str">
        <f t="shared" si="645"/>
        <v/>
      </c>
      <c r="AI824" t="str">
        <f t="shared" si="646"/>
        <v/>
      </c>
      <c r="AJ824" t="str">
        <f t="shared" si="647"/>
        <v/>
      </c>
      <c r="AK824" t="str">
        <f t="shared" si="648"/>
        <v/>
      </c>
      <c r="AL824" t="str">
        <f t="shared" si="649"/>
        <v/>
      </c>
      <c r="AM824" t="str">
        <f t="shared" si="650"/>
        <v/>
      </c>
      <c r="AN824" t="str">
        <f t="shared" si="651"/>
        <v/>
      </c>
      <c r="AO824" t="str">
        <f t="shared" si="652"/>
        <v/>
      </c>
      <c r="AP824" t="str">
        <f t="shared" si="653"/>
        <v/>
      </c>
      <c r="AQ824" t="str">
        <f t="shared" si="654"/>
        <v/>
      </c>
      <c r="AR824" t="str">
        <f t="shared" si="655"/>
        <v/>
      </c>
      <c r="AS824" t="str">
        <f t="shared" si="656"/>
        <v/>
      </c>
      <c r="AT824" t="str">
        <f t="shared" si="657"/>
        <v/>
      </c>
      <c r="AU824" t="str">
        <f t="shared" si="658"/>
        <v/>
      </c>
      <c r="AV824" t="str">
        <f t="shared" si="659"/>
        <v/>
      </c>
      <c r="AW824" t="str">
        <f t="shared" si="660"/>
        <v/>
      </c>
      <c r="AX824" t="str">
        <f t="shared" si="661"/>
        <v>Szám. seg. mérés (plusz terem) (603, gépterem, web)</v>
      </c>
      <c r="AY824" s="2">
        <v>411</v>
      </c>
      <c r="AZ824" s="2">
        <v>5</v>
      </c>
      <c r="BA824" s="18">
        <f>VLOOKUP(AY824,segéd!$F$9:$G$38,2,FALSE)</f>
        <v>46123</v>
      </c>
      <c r="BB824" s="2" t="str">
        <f>VLOOKUP(AZ824,segéd!$F$1:$G$7,2,FALSE)</f>
        <v>15.15-16.45</v>
      </c>
      <c r="BC824" t="s">
        <v>2257</v>
      </c>
      <c r="BD824" s="20" t="s">
        <v>424</v>
      </c>
      <c r="BE824" t="s">
        <v>164</v>
      </c>
      <c r="BG824" s="2">
        <v>603</v>
      </c>
      <c r="BH824" s="2" t="s">
        <v>220</v>
      </c>
      <c r="BI824" s="30" t="s">
        <v>1942</v>
      </c>
      <c r="BJ824" s="2">
        <f t="shared" si="662"/>
        <v>0</v>
      </c>
      <c r="BK824" s="2" t="str">
        <f>IF(BF824="","",VLOOKUP(BC824,segéd!O:P,2,FALSE))</f>
        <v/>
      </c>
      <c r="BL824" s="2">
        <f>IF(BG824="","",VLOOKUP(BC824,segéd!T:U,2,FALSE))</f>
        <v>0</v>
      </c>
      <c r="BM824" s="2"/>
      <c r="BN824" s="2"/>
      <c r="BO824" s="2"/>
      <c r="BP824" s="2"/>
      <c r="BQ824" s="2"/>
      <c r="BR824" s="2"/>
      <c r="BS824" s="2"/>
      <c r="BT824" s="2"/>
      <c r="BU824" s="2"/>
      <c r="BZ824" s="2"/>
      <c r="CA824" s="2"/>
      <c r="CD824" s="2"/>
      <c r="CE824" s="2"/>
      <c r="CF824" s="19"/>
      <c r="CG824" s="2"/>
      <c r="CJ824" s="2"/>
      <c r="CP824" s="2"/>
      <c r="CQ824" s="2"/>
      <c r="CR824" s="2"/>
      <c r="CS824" s="2"/>
      <c r="CU824" s="2"/>
      <c r="CV824" s="2"/>
      <c r="DA824" s="19"/>
    </row>
    <row r="825" spans="1:105" x14ac:dyDescent="0.3">
      <c r="A825" t="str">
        <f t="shared" si="663"/>
        <v>4116</v>
      </c>
      <c r="B825" t="str">
        <f t="shared" si="664"/>
        <v xml:space="preserve">Szám. seg. mérés (NI-Labv.), 2. csop. (gépterem, web) </v>
      </c>
      <c r="C825" t="str">
        <f t="shared" si="614"/>
        <v>6044116</v>
      </c>
      <c r="D825" t="str">
        <f t="shared" si="615"/>
        <v>Szám. seg. mérés (NI-Labv.), 2. csop. (gépterem, web) 64</v>
      </c>
      <c r="E825" t="str">
        <f t="shared" si="616"/>
        <v>Vavra Gábor4116</v>
      </c>
      <c r="F825" s="24" t="str">
        <f t="shared" si="617"/>
        <v>Szám. seg. mérés (NI-Labv.), 2. csop. (Tb. 604, gépterem, web)</v>
      </c>
      <c r="G825" t="str">
        <f t="shared" si="618"/>
        <v/>
      </c>
      <c r="H825" t="str">
        <f t="shared" si="619"/>
        <v/>
      </c>
      <c r="I825" t="str">
        <f t="shared" si="620"/>
        <v/>
      </c>
      <c r="J825" t="str">
        <f t="shared" si="621"/>
        <v/>
      </c>
      <c r="K825" t="str">
        <f t="shared" si="622"/>
        <v/>
      </c>
      <c r="L825" t="str">
        <f t="shared" si="623"/>
        <v/>
      </c>
      <c r="M825" t="str">
        <f t="shared" si="624"/>
        <v/>
      </c>
      <c r="N825" t="str">
        <f t="shared" si="625"/>
        <v/>
      </c>
      <c r="O825" t="str">
        <f t="shared" si="626"/>
        <v/>
      </c>
      <c r="P825" t="str">
        <f t="shared" si="627"/>
        <v/>
      </c>
      <c r="Q825" t="str">
        <f t="shared" si="628"/>
        <v/>
      </c>
      <c r="R825" t="str">
        <f t="shared" si="629"/>
        <v/>
      </c>
      <c r="S825" t="str">
        <f t="shared" si="630"/>
        <v/>
      </c>
      <c r="T825" t="str">
        <f t="shared" si="631"/>
        <v/>
      </c>
      <c r="U825" t="str">
        <f t="shared" si="632"/>
        <v/>
      </c>
      <c r="V825" t="str">
        <f t="shared" si="633"/>
        <v/>
      </c>
      <c r="W825" t="str">
        <f t="shared" si="634"/>
        <v/>
      </c>
      <c r="X825" t="str">
        <f t="shared" si="635"/>
        <v/>
      </c>
      <c r="Y825" t="str">
        <f t="shared" si="636"/>
        <v>Szám. seg. mérés (NI-Labv.), 2. csop. (, gépterem, web)</v>
      </c>
      <c r="Z825" t="str">
        <f t="shared" si="637"/>
        <v/>
      </c>
      <c r="AA825" t="str">
        <f t="shared" si="638"/>
        <v/>
      </c>
      <c r="AB825" t="str">
        <f t="shared" si="639"/>
        <v/>
      </c>
      <c r="AC825" t="str">
        <f t="shared" si="640"/>
        <v/>
      </c>
      <c r="AD825" t="str">
        <f t="shared" si="641"/>
        <v/>
      </c>
      <c r="AE825" t="str">
        <f t="shared" si="642"/>
        <v/>
      </c>
      <c r="AF825" t="str">
        <f t="shared" si="643"/>
        <v/>
      </c>
      <c r="AG825" t="str">
        <f t="shared" si="644"/>
        <v/>
      </c>
      <c r="AH825" t="str">
        <f t="shared" si="645"/>
        <v/>
      </c>
      <c r="AI825" t="str">
        <f t="shared" si="646"/>
        <v/>
      </c>
      <c r="AJ825" t="str">
        <f t="shared" si="647"/>
        <v/>
      </c>
      <c r="AK825" t="str">
        <f t="shared" si="648"/>
        <v/>
      </c>
      <c r="AL825" t="str">
        <f t="shared" si="649"/>
        <v>4116</v>
      </c>
      <c r="AM825" t="str">
        <f t="shared" si="650"/>
        <v/>
      </c>
      <c r="AN825" t="str">
        <f t="shared" si="651"/>
        <v/>
      </c>
      <c r="AO825" t="str">
        <f t="shared" si="652"/>
        <v/>
      </c>
      <c r="AP825" t="str">
        <f t="shared" si="653"/>
        <v/>
      </c>
      <c r="AQ825" t="str">
        <f t="shared" si="654"/>
        <v/>
      </c>
      <c r="AR825" t="str">
        <f t="shared" si="655"/>
        <v/>
      </c>
      <c r="AS825" t="str">
        <f t="shared" si="656"/>
        <v/>
      </c>
      <c r="AT825" t="str">
        <f t="shared" si="657"/>
        <v/>
      </c>
      <c r="AU825" t="str">
        <f t="shared" si="658"/>
        <v/>
      </c>
      <c r="AV825" t="str">
        <f t="shared" si="659"/>
        <v/>
      </c>
      <c r="AW825" t="str">
        <f t="shared" si="660"/>
        <v/>
      </c>
      <c r="AX825" t="str">
        <f t="shared" si="661"/>
        <v>Szám. seg. mérés (NI-Labv.), 2. csop. (604, gépterem, web)</v>
      </c>
      <c r="AY825" s="2">
        <v>411</v>
      </c>
      <c r="AZ825" s="2">
        <v>6</v>
      </c>
      <c r="BA825" s="18">
        <f>VLOOKUP(AY825,segéd!$F$9:$G$38,2,FALSE)</f>
        <v>46123</v>
      </c>
      <c r="BB825" s="2" t="str">
        <f>VLOOKUP(AZ825,segéd!$F$1:$G$7,2,FALSE)</f>
        <v>17.00-18.30</v>
      </c>
      <c r="BC825" t="s">
        <v>464</v>
      </c>
      <c r="BD825" s="20" t="s">
        <v>424</v>
      </c>
      <c r="BE825" t="s">
        <v>164</v>
      </c>
      <c r="BG825" s="2">
        <v>604</v>
      </c>
      <c r="BH825" s="2" t="s">
        <v>220</v>
      </c>
      <c r="BI825" s="30" t="s">
        <v>2030</v>
      </c>
      <c r="BJ825" s="2">
        <f t="shared" si="662"/>
        <v>64</v>
      </c>
      <c r="BK825" s="2" t="str">
        <f>IF(BF825="","",VLOOKUP(BC825,segéd!O:P,2,FALSE))</f>
        <v/>
      </c>
      <c r="BL825" s="2">
        <f>IF(BG825="","",VLOOKUP(BC825,segéd!T:U,2,FALSE))</f>
        <v>64</v>
      </c>
      <c r="BM825" s="2"/>
      <c r="BN825" s="2"/>
      <c r="BO825" s="2"/>
      <c r="BP825" s="2"/>
      <c r="BQ825" s="2"/>
      <c r="BR825" s="2"/>
      <c r="BS825" s="2"/>
      <c r="BT825" s="2"/>
      <c r="BU825" s="2"/>
      <c r="BZ825" s="2"/>
      <c r="CA825" s="2"/>
      <c r="CD825" s="2"/>
      <c r="CE825" s="2"/>
      <c r="CF825" s="19"/>
      <c r="CG825" s="2"/>
      <c r="CJ825" s="2"/>
      <c r="CP825" s="2"/>
      <c r="CQ825" s="2">
        <v>59</v>
      </c>
      <c r="CR825" s="2"/>
      <c r="CS825" s="2"/>
      <c r="CU825" s="2"/>
      <c r="CV825" s="2"/>
      <c r="DA825" s="19"/>
    </row>
    <row r="826" spans="1:105" x14ac:dyDescent="0.3">
      <c r="A826" t="str">
        <f t="shared" si="663"/>
        <v>4116</v>
      </c>
      <c r="B826" t="str">
        <f t="shared" si="664"/>
        <v xml:space="preserve">Szám. seg. mérés (plusz terem) (gépterem, web) </v>
      </c>
      <c r="C826" t="str">
        <f t="shared" si="614"/>
        <v>6034116</v>
      </c>
      <c r="D826" t="str">
        <f t="shared" si="615"/>
        <v>Szám. seg. mérés (plusz terem) (gépterem, web) 0</v>
      </c>
      <c r="E826" t="str">
        <f t="shared" si="616"/>
        <v>Vavra Gábor4116</v>
      </c>
      <c r="F826" s="24" t="str">
        <f t="shared" si="617"/>
        <v>Szám. seg. mérés (plusz terem) (Tb. 603, gépterem, web)</v>
      </c>
      <c r="G826" t="str">
        <f t="shared" si="618"/>
        <v/>
      </c>
      <c r="H826" t="str">
        <f t="shared" si="619"/>
        <v/>
      </c>
      <c r="I826" t="str">
        <f t="shared" si="620"/>
        <v/>
      </c>
      <c r="J826" t="str">
        <f t="shared" si="621"/>
        <v/>
      </c>
      <c r="K826" t="str">
        <f t="shared" si="622"/>
        <v/>
      </c>
      <c r="L826" t="str">
        <f t="shared" si="623"/>
        <v/>
      </c>
      <c r="M826" t="str">
        <f t="shared" si="624"/>
        <v/>
      </c>
      <c r="N826" t="str">
        <f t="shared" si="625"/>
        <v/>
      </c>
      <c r="O826" t="str">
        <f t="shared" si="626"/>
        <v/>
      </c>
      <c r="P826" t="str">
        <f t="shared" si="627"/>
        <v/>
      </c>
      <c r="Q826" t="str">
        <f t="shared" si="628"/>
        <v/>
      </c>
      <c r="R826" t="str">
        <f t="shared" si="629"/>
        <v/>
      </c>
      <c r="S826" t="str">
        <f t="shared" si="630"/>
        <v/>
      </c>
      <c r="T826" t="str">
        <f t="shared" si="631"/>
        <v/>
      </c>
      <c r="U826" t="str">
        <f t="shared" si="632"/>
        <v/>
      </c>
      <c r="V826" t="str">
        <f t="shared" si="633"/>
        <v/>
      </c>
      <c r="W826" t="str">
        <f t="shared" si="634"/>
        <v/>
      </c>
      <c r="X826" t="str">
        <f t="shared" si="635"/>
        <v/>
      </c>
      <c r="Y826" t="str">
        <f t="shared" si="636"/>
        <v>Szám. seg. mérés (plusz terem) (, gépterem, web)</v>
      </c>
      <c r="Z826" t="str">
        <f t="shared" si="637"/>
        <v/>
      </c>
      <c r="AA826" t="str">
        <f t="shared" si="638"/>
        <v/>
      </c>
      <c r="AB826" t="str">
        <f t="shared" si="639"/>
        <v/>
      </c>
      <c r="AC826" t="str">
        <f t="shared" si="640"/>
        <v/>
      </c>
      <c r="AD826" t="str">
        <f t="shared" si="641"/>
        <v/>
      </c>
      <c r="AE826" t="str">
        <f t="shared" si="642"/>
        <v/>
      </c>
      <c r="AF826" t="str">
        <f t="shared" si="643"/>
        <v/>
      </c>
      <c r="AG826" t="str">
        <f t="shared" si="644"/>
        <v/>
      </c>
      <c r="AH826" t="str">
        <f t="shared" si="645"/>
        <v/>
      </c>
      <c r="AI826" t="str">
        <f t="shared" si="646"/>
        <v/>
      </c>
      <c r="AJ826" t="str">
        <f t="shared" si="647"/>
        <v/>
      </c>
      <c r="AK826" t="str">
        <f t="shared" si="648"/>
        <v/>
      </c>
      <c r="AL826" t="str">
        <f t="shared" si="649"/>
        <v/>
      </c>
      <c r="AM826" t="str">
        <f t="shared" si="650"/>
        <v/>
      </c>
      <c r="AN826" t="str">
        <f t="shared" si="651"/>
        <v/>
      </c>
      <c r="AO826" t="str">
        <f t="shared" si="652"/>
        <v/>
      </c>
      <c r="AP826" t="str">
        <f t="shared" si="653"/>
        <v/>
      </c>
      <c r="AQ826" t="str">
        <f t="shared" si="654"/>
        <v/>
      </c>
      <c r="AR826" t="str">
        <f t="shared" si="655"/>
        <v/>
      </c>
      <c r="AS826" t="str">
        <f t="shared" si="656"/>
        <v/>
      </c>
      <c r="AT826" t="str">
        <f t="shared" si="657"/>
        <v/>
      </c>
      <c r="AU826" t="str">
        <f t="shared" si="658"/>
        <v/>
      </c>
      <c r="AV826" t="str">
        <f t="shared" si="659"/>
        <v/>
      </c>
      <c r="AW826" t="str">
        <f t="shared" si="660"/>
        <v/>
      </c>
      <c r="AX826" t="str">
        <f t="shared" si="661"/>
        <v>Szám. seg. mérés (plusz terem) (603, gépterem, web)</v>
      </c>
      <c r="AY826" s="2">
        <v>411</v>
      </c>
      <c r="AZ826" s="2">
        <v>6</v>
      </c>
      <c r="BA826" s="18">
        <f>VLOOKUP(AY826,segéd!$F$9:$G$38,2,FALSE)</f>
        <v>46123</v>
      </c>
      <c r="BB826" s="2" t="str">
        <f>VLOOKUP(AZ826,segéd!$F$1:$G$7,2,FALSE)</f>
        <v>17.00-18.30</v>
      </c>
      <c r="BC826" t="s">
        <v>2257</v>
      </c>
      <c r="BD826" s="20" t="s">
        <v>424</v>
      </c>
      <c r="BE826" t="s">
        <v>164</v>
      </c>
      <c r="BG826" s="2">
        <v>603</v>
      </c>
      <c r="BH826" s="2" t="s">
        <v>220</v>
      </c>
      <c r="BI826" s="30" t="s">
        <v>1942</v>
      </c>
      <c r="BJ826" s="2">
        <f t="shared" si="662"/>
        <v>0</v>
      </c>
      <c r="BK826" s="2" t="str">
        <f>IF(BF826="","",VLOOKUP(BC826,segéd!O:P,2,FALSE))</f>
        <v/>
      </c>
      <c r="BL826" s="2">
        <f>IF(BG826="","",VLOOKUP(BC826,segéd!T:U,2,FALSE))</f>
        <v>0</v>
      </c>
      <c r="BM826" s="2"/>
      <c r="BN826" s="2"/>
      <c r="BO826" s="2"/>
      <c r="BP826" s="2"/>
      <c r="BQ826" s="2"/>
      <c r="BR826" s="2"/>
      <c r="BS826" s="2"/>
      <c r="BT826" s="2"/>
      <c r="BU826" s="2"/>
      <c r="BZ826" s="2"/>
      <c r="CA826" s="2"/>
      <c r="CD826" s="2"/>
      <c r="CE826" s="2"/>
      <c r="CF826" s="19"/>
      <c r="CG826" s="2"/>
      <c r="CJ826" s="2"/>
      <c r="CP826" s="2"/>
      <c r="CQ826" s="2"/>
      <c r="CR826" s="2"/>
      <c r="CS826" s="2"/>
      <c r="CU826" s="2"/>
      <c r="CV826" s="2"/>
      <c r="DA826" s="19"/>
    </row>
    <row r="827" spans="1:105" x14ac:dyDescent="0.3">
      <c r="A827" t="str">
        <f t="shared" si="663"/>
        <v>2024175</v>
      </c>
      <c r="B827" t="str">
        <f t="shared" si="664"/>
        <v>Közgazdaságtan I. (Tb.-ről web) 13</v>
      </c>
      <c r="C827" t="str">
        <f t="shared" si="614"/>
        <v>2144175</v>
      </c>
      <c r="D827" t="str">
        <f t="shared" si="615"/>
        <v>Közgazdaságtan I. (Tb.-ről web) 41</v>
      </c>
      <c r="E827" t="str">
        <f t="shared" si="616"/>
        <v>Barócsi Zoltán4175</v>
      </c>
      <c r="F827" s="24" t="str">
        <f t="shared" si="617"/>
        <v>Közgazdaságtan I. (Tb. 214, Tb.-ről web)</v>
      </c>
      <c r="G827" t="str">
        <f t="shared" si="618"/>
        <v>4175</v>
      </c>
      <c r="H827" t="str">
        <f t="shared" si="619"/>
        <v>4175</v>
      </c>
      <c r="I827" t="str">
        <f t="shared" si="620"/>
        <v/>
      </c>
      <c r="J827" t="str">
        <f t="shared" si="621"/>
        <v/>
      </c>
      <c r="K827" t="str">
        <f t="shared" si="622"/>
        <v/>
      </c>
      <c r="L827" t="str">
        <f t="shared" si="623"/>
        <v/>
      </c>
      <c r="M827" t="str">
        <f t="shared" si="624"/>
        <v/>
      </c>
      <c r="N827" t="str">
        <f t="shared" si="625"/>
        <v/>
      </c>
      <c r="O827" t="str">
        <f t="shared" si="626"/>
        <v/>
      </c>
      <c r="P827" t="str">
        <f t="shared" si="627"/>
        <v/>
      </c>
      <c r="Q827" t="str">
        <f t="shared" si="628"/>
        <v/>
      </c>
      <c r="R827" t="str">
        <f t="shared" si="629"/>
        <v/>
      </c>
      <c r="S827" t="str">
        <f t="shared" si="630"/>
        <v/>
      </c>
      <c r="T827" t="str">
        <f t="shared" si="631"/>
        <v/>
      </c>
      <c r="U827" t="str">
        <f t="shared" si="632"/>
        <v/>
      </c>
      <c r="V827" t="str">
        <f t="shared" si="633"/>
        <v/>
      </c>
      <c r="W827" t="str">
        <f t="shared" si="634"/>
        <v/>
      </c>
      <c r="X827" t="str">
        <f t="shared" si="635"/>
        <v/>
      </c>
      <c r="Y827" t="str">
        <f t="shared" si="636"/>
        <v>Közgazdaságtan I. (202, Tb.-ről web)</v>
      </c>
      <c r="Z827" t="str">
        <f t="shared" si="637"/>
        <v>4175</v>
      </c>
      <c r="AA827" t="str">
        <f t="shared" si="638"/>
        <v/>
      </c>
      <c r="AB827" t="str">
        <f t="shared" si="639"/>
        <v>4175</v>
      </c>
      <c r="AC827" t="str">
        <f t="shared" si="640"/>
        <v/>
      </c>
      <c r="AD827" t="str">
        <f t="shared" si="641"/>
        <v/>
      </c>
      <c r="AE827" t="str">
        <f t="shared" si="642"/>
        <v/>
      </c>
      <c r="AF827" t="str">
        <f t="shared" si="643"/>
        <v/>
      </c>
      <c r="AG827" t="str">
        <f t="shared" si="644"/>
        <v/>
      </c>
      <c r="AH827" t="str">
        <f t="shared" si="645"/>
        <v/>
      </c>
      <c r="AI827" t="str">
        <f t="shared" si="646"/>
        <v/>
      </c>
      <c r="AJ827" t="str">
        <f t="shared" si="647"/>
        <v/>
      </c>
      <c r="AK827" t="str">
        <f t="shared" si="648"/>
        <v/>
      </c>
      <c r="AL827" t="str">
        <f t="shared" si="649"/>
        <v/>
      </c>
      <c r="AM827" t="str">
        <f t="shared" si="650"/>
        <v/>
      </c>
      <c r="AN827" t="str">
        <f t="shared" si="651"/>
        <v/>
      </c>
      <c r="AO827" t="str">
        <f t="shared" si="652"/>
        <v/>
      </c>
      <c r="AP827" t="str">
        <f t="shared" si="653"/>
        <v/>
      </c>
      <c r="AQ827" t="str">
        <f t="shared" si="654"/>
        <v/>
      </c>
      <c r="AR827" t="str">
        <f t="shared" si="655"/>
        <v/>
      </c>
      <c r="AS827" t="str">
        <f t="shared" si="656"/>
        <v/>
      </c>
      <c r="AT827" t="str">
        <f t="shared" si="657"/>
        <v/>
      </c>
      <c r="AU827" t="str">
        <f t="shared" si="658"/>
        <v/>
      </c>
      <c r="AV827" t="str">
        <f t="shared" si="659"/>
        <v/>
      </c>
      <c r="AW827" t="str">
        <f t="shared" si="660"/>
        <v/>
      </c>
      <c r="AX827" t="str">
        <f t="shared" si="661"/>
        <v>Közgazdaságtan I. (214, Tb.-ről web)</v>
      </c>
      <c r="AY827" s="2">
        <v>417</v>
      </c>
      <c r="AZ827" s="2">
        <v>5</v>
      </c>
      <c r="BA827" s="18">
        <f>VLOOKUP(AY827,segéd!$F$9:$G$38,2,FALSE)</f>
        <v>46129</v>
      </c>
      <c r="BB827" s="2" t="str">
        <f>VLOOKUP(AZ827,segéd!$F$1:$G$7,2,FALSE)</f>
        <v>15.15-16.45</v>
      </c>
      <c r="BC827" t="s">
        <v>302</v>
      </c>
      <c r="BD827" s="20" t="s">
        <v>29</v>
      </c>
      <c r="BE827" t="s">
        <v>167</v>
      </c>
      <c r="BF827" s="19">
        <v>202</v>
      </c>
      <c r="BG827" s="2">
        <v>214</v>
      </c>
      <c r="BH827" s="19" t="s">
        <v>76</v>
      </c>
      <c r="BI827" s="30" t="s">
        <v>2016</v>
      </c>
      <c r="BJ827" s="2">
        <f t="shared" si="662"/>
        <v>54</v>
      </c>
      <c r="BK827" s="2">
        <f>IF(BF827="","",VLOOKUP(BC827,segéd!O:P,2,FALSE))</f>
        <v>13</v>
      </c>
      <c r="BL827" s="2">
        <f>IF(BG827="","",VLOOKUP(BC827,segéd!T:U,2,FALSE))</f>
        <v>41</v>
      </c>
      <c r="BM827" s="2">
        <v>12</v>
      </c>
      <c r="BN827" s="2">
        <v>2</v>
      </c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>
        <v>17</v>
      </c>
      <c r="CG827" s="2">
        <v>12</v>
      </c>
      <c r="CH827" s="2"/>
      <c r="CI827" s="2"/>
      <c r="CJ827" s="2"/>
      <c r="CK827" s="2"/>
      <c r="CL827" s="2"/>
      <c r="CM827" s="2"/>
      <c r="CN827" s="2"/>
      <c r="CO827" s="2"/>
      <c r="CP827" s="2"/>
      <c r="CR827" s="2"/>
      <c r="CS827" s="2"/>
      <c r="CT827" s="2"/>
      <c r="CU827" s="2"/>
      <c r="CV827" s="2"/>
      <c r="CY827" s="2"/>
    </row>
    <row r="828" spans="1:105" x14ac:dyDescent="0.3">
      <c r="A828" t="str">
        <f t="shared" si="663"/>
        <v>4175</v>
      </c>
      <c r="B828" t="str">
        <f t="shared" si="664"/>
        <v xml:space="preserve">Műszaki szaknyelv II. (német) (16.00-tól) </v>
      </c>
      <c r="C828" t="str">
        <f t="shared" si="614"/>
        <v>4014175</v>
      </c>
      <c r="D828" t="str">
        <f t="shared" si="615"/>
        <v>Műszaki szaknyelv II. (német) (16.00-tól) 14</v>
      </c>
      <c r="E828" t="str">
        <f t="shared" si="616"/>
        <v>Árendás Bence4175</v>
      </c>
      <c r="F828" s="24" t="str">
        <f t="shared" si="617"/>
        <v>Műszaki szaknyelv II. (német) (Tb. 401, 16.00-tól)</v>
      </c>
      <c r="G828" t="str">
        <f t="shared" si="618"/>
        <v/>
      </c>
      <c r="H828" t="str">
        <f t="shared" si="619"/>
        <v/>
      </c>
      <c r="I828" t="str">
        <f t="shared" si="620"/>
        <v/>
      </c>
      <c r="J828" t="str">
        <f t="shared" si="621"/>
        <v/>
      </c>
      <c r="K828" t="str">
        <f t="shared" si="622"/>
        <v/>
      </c>
      <c r="L828" t="str">
        <f t="shared" si="623"/>
        <v/>
      </c>
      <c r="M828" t="str">
        <f t="shared" si="624"/>
        <v/>
      </c>
      <c r="N828" t="str">
        <f t="shared" si="625"/>
        <v/>
      </c>
      <c r="O828" t="str">
        <f t="shared" si="626"/>
        <v/>
      </c>
      <c r="P828" t="str">
        <f t="shared" si="627"/>
        <v/>
      </c>
      <c r="Q828" t="str">
        <f t="shared" si="628"/>
        <v/>
      </c>
      <c r="R828" t="str">
        <f t="shared" si="629"/>
        <v/>
      </c>
      <c r="S828" t="str">
        <f t="shared" si="630"/>
        <v/>
      </c>
      <c r="T828" t="str">
        <f t="shared" si="631"/>
        <v/>
      </c>
      <c r="U828" t="str">
        <f t="shared" si="632"/>
        <v/>
      </c>
      <c r="V828" t="str">
        <f t="shared" si="633"/>
        <v/>
      </c>
      <c r="W828" t="str">
        <f t="shared" si="634"/>
        <v/>
      </c>
      <c r="X828" t="str">
        <f t="shared" si="635"/>
        <v/>
      </c>
      <c r="Y828" t="str">
        <f t="shared" si="636"/>
        <v>Műszaki szaknyelv II. (német) (, 16.00-tól)</v>
      </c>
      <c r="Z828" t="str">
        <f t="shared" si="637"/>
        <v/>
      </c>
      <c r="AA828" t="str">
        <f t="shared" si="638"/>
        <v/>
      </c>
      <c r="AB828" t="str">
        <f t="shared" si="639"/>
        <v/>
      </c>
      <c r="AC828" t="str">
        <f t="shared" si="640"/>
        <v/>
      </c>
      <c r="AD828" t="str">
        <f t="shared" si="641"/>
        <v/>
      </c>
      <c r="AE828" t="str">
        <f t="shared" si="642"/>
        <v/>
      </c>
      <c r="AF828" t="str">
        <f t="shared" si="643"/>
        <v/>
      </c>
      <c r="AG828" t="str">
        <f t="shared" si="644"/>
        <v/>
      </c>
      <c r="AH828" t="str">
        <f t="shared" si="645"/>
        <v/>
      </c>
      <c r="AI828" t="str">
        <f t="shared" si="646"/>
        <v/>
      </c>
      <c r="AJ828" t="str">
        <f t="shared" si="647"/>
        <v/>
      </c>
      <c r="AK828" t="str">
        <f t="shared" si="648"/>
        <v>4175</v>
      </c>
      <c r="AL828" t="str">
        <f t="shared" si="649"/>
        <v>4175</v>
      </c>
      <c r="AM828" t="str">
        <f t="shared" si="650"/>
        <v/>
      </c>
      <c r="AN828" t="str">
        <f t="shared" si="651"/>
        <v/>
      </c>
      <c r="AO828" t="str">
        <f t="shared" si="652"/>
        <v/>
      </c>
      <c r="AP828" t="str">
        <f t="shared" si="653"/>
        <v/>
      </c>
      <c r="AQ828" t="str">
        <f t="shared" si="654"/>
        <v/>
      </c>
      <c r="AR828" t="str">
        <f t="shared" si="655"/>
        <v/>
      </c>
      <c r="AS828" t="str">
        <f t="shared" si="656"/>
        <v/>
      </c>
      <c r="AT828" t="str">
        <f t="shared" si="657"/>
        <v/>
      </c>
      <c r="AU828" t="str">
        <f t="shared" si="658"/>
        <v/>
      </c>
      <c r="AV828" t="str">
        <f t="shared" si="659"/>
        <v/>
      </c>
      <c r="AW828" t="str">
        <f t="shared" si="660"/>
        <v/>
      </c>
      <c r="AX828" t="str">
        <f t="shared" si="661"/>
        <v>Műszaki szaknyelv II. (német) (401, 16.00-tól)</v>
      </c>
      <c r="AY828" s="2">
        <v>417</v>
      </c>
      <c r="AZ828" s="2">
        <v>5</v>
      </c>
      <c r="BA828" s="18">
        <f>VLOOKUP(AY828,segéd!$F$9:$G$38,2,FALSE)</f>
        <v>46129</v>
      </c>
      <c r="BB828" s="2" t="str">
        <f>VLOOKUP(AZ828,segéd!$F$1:$G$7,2,FALSE)</f>
        <v>15.15-16.45</v>
      </c>
      <c r="BC828" t="s">
        <v>467</v>
      </c>
      <c r="BD828" t="s">
        <v>466</v>
      </c>
      <c r="BE828" t="s">
        <v>164</v>
      </c>
      <c r="BG828" s="2">
        <v>401</v>
      </c>
      <c r="BH828" s="2" t="s">
        <v>474</v>
      </c>
      <c r="BJ828" s="2">
        <f t="shared" si="662"/>
        <v>14</v>
      </c>
      <c r="BK828" s="2" t="str">
        <f>IF(BF828="","",VLOOKUP(BC828,segéd!O:P,2,FALSE))</f>
        <v/>
      </c>
      <c r="BL828" s="2">
        <f>IF(BG828="","",VLOOKUP(BC828,segéd!T:U,2,FALSE))</f>
        <v>14</v>
      </c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>
        <v>6</v>
      </c>
      <c r="CQ828" s="2">
        <v>7</v>
      </c>
      <c r="CR828" s="2"/>
      <c r="CS828" s="2"/>
      <c r="CT828" s="2"/>
      <c r="CU828" s="2"/>
      <c r="CV828" s="2"/>
      <c r="CY828" s="2"/>
    </row>
    <row r="829" spans="1:105" x14ac:dyDescent="0.3">
      <c r="A829" t="str">
        <f t="shared" si="663"/>
        <v>otthon4176</v>
      </c>
      <c r="B829" t="str">
        <f t="shared" si="664"/>
        <v>Angol gazdasági szaknyelv I. (otthonról web) 8</v>
      </c>
      <c r="C829" t="str">
        <f t="shared" si="614"/>
        <v>otthon4176</v>
      </c>
      <c r="D829" t="str">
        <f t="shared" si="615"/>
        <v>Angol gazdasági szaknyelv I. (otthonról web) 7</v>
      </c>
      <c r="E829" t="str">
        <f t="shared" si="616"/>
        <v>Balog Mónika4176</v>
      </c>
      <c r="F829" s="24" t="str">
        <f t="shared" si="617"/>
        <v>Angol gazdasági szaknyelv I. (Bp. otthonTb. otthon, otthonról web)</v>
      </c>
      <c r="G829" t="str">
        <f t="shared" si="618"/>
        <v>4176</v>
      </c>
      <c r="H829" t="str">
        <f t="shared" si="619"/>
        <v>4176</v>
      </c>
      <c r="I829" t="str">
        <f t="shared" si="620"/>
        <v/>
      </c>
      <c r="J829" t="str">
        <f t="shared" si="621"/>
        <v/>
      </c>
      <c r="K829" t="str">
        <f t="shared" si="622"/>
        <v/>
      </c>
      <c r="L829" t="str">
        <f t="shared" si="623"/>
        <v/>
      </c>
      <c r="M829" t="str">
        <f t="shared" si="624"/>
        <v/>
      </c>
      <c r="N829" t="str">
        <f t="shared" si="625"/>
        <v/>
      </c>
      <c r="O829" t="str">
        <f t="shared" si="626"/>
        <v/>
      </c>
      <c r="P829" t="str">
        <f t="shared" si="627"/>
        <v/>
      </c>
      <c r="Q829" t="str">
        <f t="shared" si="628"/>
        <v/>
      </c>
      <c r="R829" t="str">
        <f t="shared" si="629"/>
        <v/>
      </c>
      <c r="S829" t="str">
        <f t="shared" si="630"/>
        <v/>
      </c>
      <c r="T829" t="str">
        <f t="shared" si="631"/>
        <v/>
      </c>
      <c r="U829" t="str">
        <f t="shared" si="632"/>
        <v/>
      </c>
      <c r="V829" t="str">
        <f t="shared" si="633"/>
        <v/>
      </c>
      <c r="W829" t="str">
        <f t="shared" si="634"/>
        <v/>
      </c>
      <c r="X829" t="str">
        <f t="shared" si="635"/>
        <v/>
      </c>
      <c r="Y829" t="str">
        <f t="shared" si="636"/>
        <v>Angol gazdasági szaknyelv I. (otthon, otthonról web)</v>
      </c>
      <c r="Z829" t="str">
        <f t="shared" si="637"/>
        <v>4176</v>
      </c>
      <c r="AA829" t="str">
        <f t="shared" si="638"/>
        <v/>
      </c>
      <c r="AB829" t="str">
        <f t="shared" si="639"/>
        <v/>
      </c>
      <c r="AC829" t="str">
        <f t="shared" si="640"/>
        <v/>
      </c>
      <c r="AD829" t="str">
        <f t="shared" si="641"/>
        <v/>
      </c>
      <c r="AE829" t="str">
        <f t="shared" si="642"/>
        <v/>
      </c>
      <c r="AF829" t="str">
        <f t="shared" si="643"/>
        <v/>
      </c>
      <c r="AG829" t="str">
        <f t="shared" si="644"/>
        <v/>
      </c>
      <c r="AH829" t="str">
        <f t="shared" si="645"/>
        <v/>
      </c>
      <c r="AI829" t="str">
        <f t="shared" si="646"/>
        <v/>
      </c>
      <c r="AJ829" t="str">
        <f t="shared" si="647"/>
        <v/>
      </c>
      <c r="AK829" t="str">
        <f t="shared" si="648"/>
        <v/>
      </c>
      <c r="AL829" t="str">
        <f t="shared" si="649"/>
        <v/>
      </c>
      <c r="AM829" t="str">
        <f t="shared" si="650"/>
        <v/>
      </c>
      <c r="AN829" t="str">
        <f t="shared" si="651"/>
        <v/>
      </c>
      <c r="AO829" t="str">
        <f t="shared" si="652"/>
        <v/>
      </c>
      <c r="AP829" t="str">
        <f t="shared" si="653"/>
        <v/>
      </c>
      <c r="AQ829" t="str">
        <f t="shared" si="654"/>
        <v/>
      </c>
      <c r="AR829" t="str">
        <f t="shared" si="655"/>
        <v/>
      </c>
      <c r="AS829" t="str">
        <f t="shared" si="656"/>
        <v/>
      </c>
      <c r="AT829" t="str">
        <f t="shared" si="657"/>
        <v/>
      </c>
      <c r="AU829" t="str">
        <f t="shared" si="658"/>
        <v/>
      </c>
      <c r="AV829" t="str">
        <f t="shared" si="659"/>
        <v/>
      </c>
      <c r="AW829" t="str">
        <f t="shared" si="660"/>
        <v/>
      </c>
      <c r="AX829" t="str">
        <f t="shared" si="661"/>
        <v>Angol gazdasági szaknyelv I. (otthon, otthonról web)</v>
      </c>
      <c r="AY829" s="2">
        <v>417</v>
      </c>
      <c r="AZ829" s="2">
        <v>6</v>
      </c>
      <c r="BA829" s="18">
        <f>VLOOKUP(AY829,segéd!$F$9:$G$38,2,FALSE)</f>
        <v>46129</v>
      </c>
      <c r="BB829" s="2" t="str">
        <f>VLOOKUP(AZ829,segéd!$F$1:$G$7,2,FALSE)</f>
        <v>17.00-18.30</v>
      </c>
      <c r="BC829" t="s">
        <v>1489</v>
      </c>
      <c r="BD829" t="s">
        <v>85</v>
      </c>
      <c r="BE829" t="s">
        <v>167</v>
      </c>
      <c r="BF829" s="19" t="s">
        <v>484</v>
      </c>
      <c r="BG829" s="2" t="s">
        <v>484</v>
      </c>
      <c r="BH829" s="2" t="s">
        <v>485</v>
      </c>
      <c r="BI829" s="30" t="s">
        <v>2048</v>
      </c>
      <c r="BJ829" s="2">
        <f t="shared" si="662"/>
        <v>15</v>
      </c>
      <c r="BK829" s="2">
        <f>IF(BF829="","",VLOOKUP(BC829,segéd!O:P,2,FALSE))</f>
        <v>8</v>
      </c>
      <c r="BL829" s="2">
        <f>IF(BG829="","",VLOOKUP(BC829,segéd!T:U,2,FALSE))</f>
        <v>7</v>
      </c>
      <c r="BM829" s="2">
        <v>0</v>
      </c>
      <c r="BN829" s="2">
        <v>0</v>
      </c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>
        <v>5</v>
      </c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Y829" s="2"/>
    </row>
    <row r="830" spans="1:105" x14ac:dyDescent="0.3">
      <c r="A830" t="str">
        <f t="shared" si="663"/>
        <v>4176</v>
      </c>
      <c r="B830" t="str">
        <f t="shared" si="664"/>
        <v xml:space="preserve">Az R alapjai, gépi tanulás (szv.) (otthonról web) </v>
      </c>
      <c r="C830" t="str">
        <f t="shared" si="614"/>
        <v>otthon4176</v>
      </c>
      <c r="D830" t="str">
        <f t="shared" si="615"/>
        <v>Az R alapjai, gépi tanulás (szv.) (otthonról web) 7</v>
      </c>
      <c r="E830" t="str">
        <f t="shared" si="616"/>
        <v>Molnár László4176</v>
      </c>
      <c r="F830" s="24" t="str">
        <f t="shared" si="617"/>
        <v>Az R alapjai, gépi tanulás (szv.) (Tb. otthon, otthonról web)</v>
      </c>
      <c r="G830" t="str">
        <f t="shared" si="618"/>
        <v/>
      </c>
      <c r="H830" t="str">
        <f t="shared" si="619"/>
        <v/>
      </c>
      <c r="I830" t="str">
        <f t="shared" si="620"/>
        <v/>
      </c>
      <c r="J830" t="str">
        <f t="shared" si="621"/>
        <v/>
      </c>
      <c r="K830" t="str">
        <f t="shared" si="622"/>
        <v/>
      </c>
      <c r="L830" t="str">
        <f t="shared" si="623"/>
        <v/>
      </c>
      <c r="M830" t="str">
        <f t="shared" si="624"/>
        <v/>
      </c>
      <c r="N830" t="str">
        <f t="shared" si="625"/>
        <v/>
      </c>
      <c r="O830" t="str">
        <f t="shared" si="626"/>
        <v/>
      </c>
      <c r="P830" t="str">
        <f t="shared" si="627"/>
        <v/>
      </c>
      <c r="Q830" t="str">
        <f t="shared" si="628"/>
        <v/>
      </c>
      <c r="R830" t="str">
        <f t="shared" si="629"/>
        <v/>
      </c>
      <c r="S830" t="str">
        <f t="shared" si="630"/>
        <v/>
      </c>
      <c r="T830" t="str">
        <f t="shared" si="631"/>
        <v/>
      </c>
      <c r="U830" t="str">
        <f t="shared" si="632"/>
        <v/>
      </c>
      <c r="V830" t="str">
        <f t="shared" si="633"/>
        <v/>
      </c>
      <c r="W830" t="str">
        <f t="shared" si="634"/>
        <v/>
      </c>
      <c r="X830" t="str">
        <f t="shared" si="635"/>
        <v/>
      </c>
      <c r="Y830" t="str">
        <f t="shared" si="636"/>
        <v>Az R alapjai, gépi tanulás (szv.) (, otthonról web)</v>
      </c>
      <c r="Z830" t="str">
        <f t="shared" si="637"/>
        <v/>
      </c>
      <c r="AA830" t="str">
        <f t="shared" si="638"/>
        <v/>
      </c>
      <c r="AB830" t="str">
        <f t="shared" si="639"/>
        <v/>
      </c>
      <c r="AC830" t="str">
        <f t="shared" si="640"/>
        <v/>
      </c>
      <c r="AD830" t="str">
        <f t="shared" si="641"/>
        <v/>
      </c>
      <c r="AE830" t="str">
        <f t="shared" si="642"/>
        <v/>
      </c>
      <c r="AF830" t="str">
        <f t="shared" si="643"/>
        <v/>
      </c>
      <c r="AG830" t="str">
        <f t="shared" si="644"/>
        <v/>
      </c>
      <c r="AH830" t="str">
        <f t="shared" si="645"/>
        <v/>
      </c>
      <c r="AI830" t="str">
        <f t="shared" si="646"/>
        <v/>
      </c>
      <c r="AJ830" t="str">
        <f t="shared" si="647"/>
        <v/>
      </c>
      <c r="AK830" t="str">
        <f t="shared" si="648"/>
        <v>4176</v>
      </c>
      <c r="AL830" t="str">
        <f t="shared" si="649"/>
        <v>4176</v>
      </c>
      <c r="AM830" t="str">
        <f t="shared" si="650"/>
        <v/>
      </c>
      <c r="AN830" t="str">
        <f t="shared" si="651"/>
        <v/>
      </c>
      <c r="AO830" t="str">
        <f t="shared" si="652"/>
        <v/>
      </c>
      <c r="AP830" t="str">
        <f t="shared" si="653"/>
        <v/>
      </c>
      <c r="AQ830" t="str">
        <f t="shared" si="654"/>
        <v/>
      </c>
      <c r="AR830" t="str">
        <f t="shared" si="655"/>
        <v/>
      </c>
      <c r="AS830" t="str">
        <f t="shared" si="656"/>
        <v/>
      </c>
      <c r="AT830" t="str">
        <f t="shared" si="657"/>
        <v/>
      </c>
      <c r="AU830" t="str">
        <f t="shared" si="658"/>
        <v/>
      </c>
      <c r="AV830" t="str">
        <f t="shared" si="659"/>
        <v/>
      </c>
      <c r="AW830" t="str">
        <f t="shared" si="660"/>
        <v/>
      </c>
      <c r="AX830" t="str">
        <f t="shared" si="661"/>
        <v>Az R alapjai, gépi tanulás (szv.) (otthon, otthonról web)</v>
      </c>
      <c r="AY830" s="2">
        <v>417</v>
      </c>
      <c r="AZ830" s="2">
        <v>6</v>
      </c>
      <c r="BA830" s="18">
        <f>VLOOKUP(AY830,segéd!$F$9:$G$38,2,FALSE)</f>
        <v>46129</v>
      </c>
      <c r="BB830" s="2" t="str">
        <f>VLOOKUP(AZ830,segéd!$F$1:$G$7,2,FALSE)</f>
        <v>17.00-18.30</v>
      </c>
      <c r="BC830" t="s">
        <v>420</v>
      </c>
      <c r="BD830" t="s">
        <v>42</v>
      </c>
      <c r="BE830" t="s">
        <v>164</v>
      </c>
      <c r="BG830" s="2" t="s">
        <v>484</v>
      </c>
      <c r="BH830" s="2" t="s">
        <v>485</v>
      </c>
      <c r="BI830" s="30" t="s">
        <v>2013</v>
      </c>
      <c r="BJ830" s="2">
        <f t="shared" si="662"/>
        <v>7</v>
      </c>
      <c r="BK830" s="2" t="str">
        <f>IF(BF830="","",VLOOKUP(BC830,segéd!O:P,2,FALSE))</f>
        <v/>
      </c>
      <c r="BL830" s="2">
        <f>IF(BG830="","",VLOOKUP(BC830,segéd!T:U,2,FALSE))</f>
        <v>7</v>
      </c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>
        <v>2</v>
      </c>
      <c r="CQ830" s="2">
        <v>9</v>
      </c>
      <c r="CR830" s="2"/>
      <c r="CS830" s="2"/>
      <c r="CT830" s="2"/>
      <c r="CU830" s="2"/>
      <c r="CV830" s="2"/>
      <c r="CY830" s="2"/>
    </row>
    <row r="831" spans="1:105" x14ac:dyDescent="0.3">
      <c r="A831" t="str">
        <f t="shared" si="663"/>
        <v>otthon4176</v>
      </c>
      <c r="B831" t="str">
        <f t="shared" si="664"/>
        <v>Ellátásilánc menedzsment (otthonról web) 4</v>
      </c>
      <c r="C831" t="str">
        <f t="shared" si="614"/>
        <v>4176</v>
      </c>
      <c r="D831" t="str">
        <f t="shared" si="615"/>
        <v xml:space="preserve">Ellátásilánc menedzsment (otthonról web) </v>
      </c>
      <c r="E831" t="str">
        <f t="shared" si="616"/>
        <v>Lakatos Péter4176</v>
      </c>
      <c r="F831" s="24" t="str">
        <f t="shared" si="617"/>
        <v>Ellátásilánc menedzsment (Bp. otthon, otthonról web)</v>
      </c>
      <c r="G831" t="str">
        <f t="shared" si="618"/>
        <v/>
      </c>
      <c r="H831" t="str">
        <f t="shared" si="619"/>
        <v/>
      </c>
      <c r="I831" t="str">
        <f t="shared" si="620"/>
        <v/>
      </c>
      <c r="J831" t="str">
        <f t="shared" si="621"/>
        <v>4176</v>
      </c>
      <c r="K831" t="str">
        <f t="shared" si="622"/>
        <v/>
      </c>
      <c r="L831" t="str">
        <f t="shared" si="623"/>
        <v/>
      </c>
      <c r="M831" t="str">
        <f t="shared" si="624"/>
        <v/>
      </c>
      <c r="N831" t="str">
        <f t="shared" si="625"/>
        <v/>
      </c>
      <c r="O831" t="str">
        <f t="shared" si="626"/>
        <v/>
      </c>
      <c r="P831" t="str">
        <f t="shared" si="627"/>
        <v/>
      </c>
      <c r="Q831" t="str">
        <f t="shared" si="628"/>
        <v/>
      </c>
      <c r="R831" t="str">
        <f t="shared" si="629"/>
        <v/>
      </c>
      <c r="S831" t="str">
        <f t="shared" si="630"/>
        <v/>
      </c>
      <c r="T831" t="str">
        <f t="shared" si="631"/>
        <v/>
      </c>
      <c r="U831" t="str">
        <f t="shared" si="632"/>
        <v/>
      </c>
      <c r="V831" t="str">
        <f t="shared" si="633"/>
        <v/>
      </c>
      <c r="W831" t="str">
        <f t="shared" si="634"/>
        <v/>
      </c>
      <c r="X831" t="str">
        <f t="shared" si="635"/>
        <v/>
      </c>
      <c r="Y831" t="str">
        <f t="shared" si="636"/>
        <v>Ellátásilánc menedzsment (otthon, otthonról web)</v>
      </c>
      <c r="Z831" t="str">
        <f t="shared" si="637"/>
        <v/>
      </c>
      <c r="AA831" t="str">
        <f t="shared" si="638"/>
        <v/>
      </c>
      <c r="AB831" t="str">
        <f t="shared" si="639"/>
        <v/>
      </c>
      <c r="AC831" t="str">
        <f t="shared" si="640"/>
        <v/>
      </c>
      <c r="AD831" t="str">
        <f t="shared" si="641"/>
        <v/>
      </c>
      <c r="AE831" t="str">
        <f t="shared" si="642"/>
        <v/>
      </c>
      <c r="AF831" t="str">
        <f t="shared" si="643"/>
        <v/>
      </c>
      <c r="AG831" t="str">
        <f t="shared" si="644"/>
        <v/>
      </c>
      <c r="AH831" t="str">
        <f t="shared" si="645"/>
        <v/>
      </c>
      <c r="AI831" t="str">
        <f t="shared" si="646"/>
        <v/>
      </c>
      <c r="AJ831" t="str">
        <f t="shared" si="647"/>
        <v/>
      </c>
      <c r="AK831" t="str">
        <f t="shared" si="648"/>
        <v/>
      </c>
      <c r="AL831" t="str">
        <f t="shared" si="649"/>
        <v/>
      </c>
      <c r="AM831" t="str">
        <f t="shared" si="650"/>
        <v/>
      </c>
      <c r="AN831" t="str">
        <f t="shared" si="651"/>
        <v/>
      </c>
      <c r="AO831" t="str">
        <f t="shared" si="652"/>
        <v/>
      </c>
      <c r="AP831" t="str">
        <f t="shared" si="653"/>
        <v/>
      </c>
      <c r="AQ831" t="str">
        <f t="shared" si="654"/>
        <v/>
      </c>
      <c r="AR831" t="str">
        <f t="shared" si="655"/>
        <v/>
      </c>
      <c r="AS831" t="str">
        <f t="shared" si="656"/>
        <v/>
      </c>
      <c r="AT831" t="str">
        <f t="shared" si="657"/>
        <v/>
      </c>
      <c r="AU831" t="str">
        <f t="shared" si="658"/>
        <v/>
      </c>
      <c r="AV831" t="str">
        <f t="shared" si="659"/>
        <v/>
      </c>
      <c r="AW831" t="str">
        <f t="shared" si="660"/>
        <v/>
      </c>
      <c r="AX831" t="str">
        <f t="shared" si="661"/>
        <v>Ellátásilánc menedzsment (, otthonról web)</v>
      </c>
      <c r="AY831" s="2">
        <v>417</v>
      </c>
      <c r="AZ831" s="2">
        <v>6</v>
      </c>
      <c r="BA831" s="18">
        <f>VLOOKUP(AY831,segéd!$F$9:$G$38,2,FALSE)</f>
        <v>46129</v>
      </c>
      <c r="BB831" s="2" t="str">
        <f>VLOOKUP(AZ831,segéd!$F$1:$G$7,2,FALSE)</f>
        <v>17.00-18.30</v>
      </c>
      <c r="BC831" t="s">
        <v>2249</v>
      </c>
      <c r="BD831" t="s">
        <v>187</v>
      </c>
      <c r="BE831" t="s">
        <v>175</v>
      </c>
      <c r="BF831" s="19" t="s">
        <v>484</v>
      </c>
      <c r="BH831" s="19" t="s">
        <v>485</v>
      </c>
      <c r="BI831" s="30" t="s">
        <v>2256</v>
      </c>
      <c r="BJ831" s="2">
        <f t="shared" si="662"/>
        <v>4</v>
      </c>
      <c r="BK831" s="2">
        <f>IF(BF831="","",VLOOKUP(BC831,segéd!O:P,2,FALSE))</f>
        <v>4</v>
      </c>
      <c r="BL831" s="2" t="str">
        <f>IF(BG831="","",VLOOKUP(BC831,segéd!T:U,2,FALSE))</f>
        <v/>
      </c>
      <c r="BM831" s="2"/>
      <c r="BN831" s="2"/>
      <c r="BO831" s="2"/>
      <c r="BP831" s="2">
        <v>4</v>
      </c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H831" s="2"/>
      <c r="CI831" s="2"/>
      <c r="CJ831" s="2"/>
      <c r="CK831" s="2"/>
      <c r="CL831" s="2"/>
      <c r="CM831" s="2"/>
      <c r="CN831" s="2"/>
      <c r="CO831" s="2"/>
      <c r="CP831" s="2"/>
      <c r="CR831" s="2"/>
      <c r="CS831" s="2"/>
      <c r="CT831" s="2"/>
      <c r="CU831" s="2"/>
      <c r="CV831" s="2"/>
      <c r="CY831" s="2"/>
    </row>
    <row r="832" spans="1:105" x14ac:dyDescent="0.3">
      <c r="A832" t="str">
        <f t="shared" si="663"/>
        <v>2024176</v>
      </c>
      <c r="B832" t="str">
        <f t="shared" si="664"/>
        <v>Közgazdaságtan I. (Tb.-ről web) 13</v>
      </c>
      <c r="C832" t="str">
        <f t="shared" si="614"/>
        <v>2144176</v>
      </c>
      <c r="D832" t="str">
        <f t="shared" si="615"/>
        <v>Közgazdaságtan I. (Tb.-ről web) 41</v>
      </c>
      <c r="E832" t="str">
        <f t="shared" si="616"/>
        <v>Barócsi Zoltán4176</v>
      </c>
      <c r="F832" s="24" t="str">
        <f t="shared" si="617"/>
        <v>Közgazdaságtan I. (Tb. 214, Tb.-ről web)</v>
      </c>
      <c r="G832" t="str">
        <f t="shared" si="618"/>
        <v>4176</v>
      </c>
      <c r="H832" t="str">
        <f t="shared" si="619"/>
        <v>4176</v>
      </c>
      <c r="I832" t="str">
        <f t="shared" si="620"/>
        <v/>
      </c>
      <c r="J832" t="str">
        <f t="shared" si="621"/>
        <v/>
      </c>
      <c r="K832" t="str">
        <f t="shared" si="622"/>
        <v/>
      </c>
      <c r="L832" t="str">
        <f t="shared" si="623"/>
        <v/>
      </c>
      <c r="M832" t="str">
        <f t="shared" si="624"/>
        <v/>
      </c>
      <c r="N832" t="str">
        <f t="shared" si="625"/>
        <v/>
      </c>
      <c r="O832" t="str">
        <f t="shared" si="626"/>
        <v/>
      </c>
      <c r="P832" t="str">
        <f t="shared" si="627"/>
        <v/>
      </c>
      <c r="Q832" t="str">
        <f t="shared" si="628"/>
        <v/>
      </c>
      <c r="R832" t="str">
        <f t="shared" si="629"/>
        <v/>
      </c>
      <c r="S832" t="str">
        <f t="shared" si="630"/>
        <v/>
      </c>
      <c r="T832" t="str">
        <f t="shared" si="631"/>
        <v/>
      </c>
      <c r="U832" t="str">
        <f t="shared" si="632"/>
        <v/>
      </c>
      <c r="V832" t="str">
        <f t="shared" si="633"/>
        <v/>
      </c>
      <c r="W832" t="str">
        <f t="shared" si="634"/>
        <v/>
      </c>
      <c r="X832" t="str">
        <f t="shared" si="635"/>
        <v/>
      </c>
      <c r="Y832" t="str">
        <f t="shared" si="636"/>
        <v>Közgazdaságtan I. (202, Tb.-ről web)</v>
      </c>
      <c r="Z832" t="str">
        <f t="shared" si="637"/>
        <v>4176</v>
      </c>
      <c r="AA832" t="str">
        <f t="shared" si="638"/>
        <v/>
      </c>
      <c r="AB832" t="str">
        <f t="shared" si="639"/>
        <v>4176</v>
      </c>
      <c r="AC832" t="str">
        <f t="shared" si="640"/>
        <v/>
      </c>
      <c r="AD832" t="str">
        <f t="shared" si="641"/>
        <v/>
      </c>
      <c r="AE832" t="str">
        <f t="shared" si="642"/>
        <v/>
      </c>
      <c r="AF832" t="str">
        <f t="shared" si="643"/>
        <v/>
      </c>
      <c r="AG832" t="str">
        <f t="shared" si="644"/>
        <v/>
      </c>
      <c r="AH832" t="str">
        <f t="shared" si="645"/>
        <v/>
      </c>
      <c r="AI832" t="str">
        <f t="shared" si="646"/>
        <v/>
      </c>
      <c r="AJ832" t="str">
        <f t="shared" si="647"/>
        <v/>
      </c>
      <c r="AK832" t="str">
        <f t="shared" si="648"/>
        <v/>
      </c>
      <c r="AL832" t="str">
        <f t="shared" si="649"/>
        <v/>
      </c>
      <c r="AM832" t="str">
        <f t="shared" si="650"/>
        <v/>
      </c>
      <c r="AN832" t="str">
        <f t="shared" si="651"/>
        <v/>
      </c>
      <c r="AO832" t="str">
        <f t="shared" si="652"/>
        <v/>
      </c>
      <c r="AP832" t="str">
        <f t="shared" si="653"/>
        <v/>
      </c>
      <c r="AQ832" t="str">
        <f t="shared" si="654"/>
        <v/>
      </c>
      <c r="AR832" t="str">
        <f t="shared" si="655"/>
        <v/>
      </c>
      <c r="AS832" t="str">
        <f t="shared" si="656"/>
        <v/>
      </c>
      <c r="AT832" t="str">
        <f t="shared" si="657"/>
        <v/>
      </c>
      <c r="AU832" t="str">
        <f t="shared" si="658"/>
        <v/>
      </c>
      <c r="AV832" t="str">
        <f t="shared" si="659"/>
        <v/>
      </c>
      <c r="AW832" t="str">
        <f t="shared" si="660"/>
        <v/>
      </c>
      <c r="AX832" t="str">
        <f t="shared" si="661"/>
        <v>Közgazdaságtan I. (214, Tb.-ről web)</v>
      </c>
      <c r="AY832" s="2">
        <v>417</v>
      </c>
      <c r="AZ832" s="2">
        <v>6</v>
      </c>
      <c r="BA832" s="18">
        <f>VLOOKUP(AY832,segéd!$F$9:$G$38,2,FALSE)</f>
        <v>46129</v>
      </c>
      <c r="BB832" s="2" t="str">
        <f>VLOOKUP(AZ832,segéd!$F$1:$G$7,2,FALSE)</f>
        <v>17.00-18.30</v>
      </c>
      <c r="BC832" t="s">
        <v>302</v>
      </c>
      <c r="BD832" s="20" t="s">
        <v>29</v>
      </c>
      <c r="BE832" t="s">
        <v>167</v>
      </c>
      <c r="BF832" s="19">
        <v>202</v>
      </c>
      <c r="BG832" s="2">
        <v>214</v>
      </c>
      <c r="BH832" s="19" t="s">
        <v>76</v>
      </c>
      <c r="BI832" s="30" t="s">
        <v>2016</v>
      </c>
      <c r="BJ832" s="2">
        <f t="shared" si="662"/>
        <v>54</v>
      </c>
      <c r="BK832" s="2">
        <f>IF(BF832="","",VLOOKUP(BC832,segéd!O:P,2,FALSE))</f>
        <v>13</v>
      </c>
      <c r="BL832" s="2">
        <f>IF(BG832="","",VLOOKUP(BC832,segéd!T:U,2,FALSE))</f>
        <v>41</v>
      </c>
      <c r="BM832" s="2">
        <v>12</v>
      </c>
      <c r="BN832" s="2">
        <v>2</v>
      </c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>
        <v>17</v>
      </c>
      <c r="CG832" s="2">
        <v>12</v>
      </c>
      <c r="CH832" s="2"/>
      <c r="CI832" s="2"/>
      <c r="CJ832" s="2"/>
      <c r="CK832" s="2"/>
      <c r="CL832" s="2"/>
      <c r="CM832" s="2"/>
      <c r="CN832" s="2"/>
      <c r="CO832" s="2"/>
      <c r="CP832" s="2"/>
      <c r="CR832" s="2"/>
      <c r="CS832" s="2"/>
      <c r="CT832" s="2"/>
      <c r="CU832" s="2"/>
      <c r="CV832" s="2"/>
      <c r="CY832" s="2"/>
    </row>
    <row r="833" spans="1:106" x14ac:dyDescent="0.3">
      <c r="A833" t="str">
        <f t="shared" si="663"/>
        <v>4176</v>
      </c>
      <c r="B833" t="str">
        <f t="shared" si="664"/>
        <v xml:space="preserve">Műszaki szaknyelv II. (angol), 2. csop. (19:30-ig) </v>
      </c>
      <c r="C833" t="str">
        <f t="shared" si="614"/>
        <v>4084176</v>
      </c>
      <c r="D833" t="str">
        <f t="shared" si="615"/>
        <v>Műszaki szaknyelv II. (angol), 2. csop. (19:30-ig) 19</v>
      </c>
      <c r="E833" t="str">
        <f t="shared" si="616"/>
        <v>Nagy Mónika4176</v>
      </c>
      <c r="F833" s="24" t="str">
        <f t="shared" si="617"/>
        <v>Műszaki szaknyelv II. (angol), 2. csop. (Tb. 408, 19:30-ig)</v>
      </c>
      <c r="G833" t="str">
        <f t="shared" si="618"/>
        <v/>
      </c>
      <c r="H833" t="str">
        <f t="shared" si="619"/>
        <v/>
      </c>
      <c r="I833" t="str">
        <f t="shared" si="620"/>
        <v/>
      </c>
      <c r="J833" t="str">
        <f t="shared" si="621"/>
        <v/>
      </c>
      <c r="K833" t="str">
        <f t="shared" si="622"/>
        <v/>
      </c>
      <c r="L833" t="str">
        <f t="shared" si="623"/>
        <v/>
      </c>
      <c r="M833" t="str">
        <f t="shared" si="624"/>
        <v/>
      </c>
      <c r="N833" t="str">
        <f t="shared" si="625"/>
        <v/>
      </c>
      <c r="O833" t="str">
        <f t="shared" si="626"/>
        <v/>
      </c>
      <c r="P833" t="str">
        <f t="shared" si="627"/>
        <v/>
      </c>
      <c r="Q833" t="str">
        <f t="shared" si="628"/>
        <v/>
      </c>
      <c r="R833" t="str">
        <f t="shared" si="629"/>
        <v/>
      </c>
      <c r="S833" t="str">
        <f t="shared" si="630"/>
        <v/>
      </c>
      <c r="T833" t="str">
        <f t="shared" si="631"/>
        <v/>
      </c>
      <c r="U833" t="str">
        <f t="shared" si="632"/>
        <v/>
      </c>
      <c r="V833" t="str">
        <f t="shared" si="633"/>
        <v/>
      </c>
      <c r="W833" t="str">
        <f t="shared" si="634"/>
        <v/>
      </c>
      <c r="X833" t="str">
        <f t="shared" si="635"/>
        <v/>
      </c>
      <c r="Y833" t="str">
        <f t="shared" si="636"/>
        <v>Műszaki szaknyelv II. (angol), 2. csop. (, 19:30-ig)</v>
      </c>
      <c r="Z833" t="str">
        <f t="shared" si="637"/>
        <v/>
      </c>
      <c r="AA833" t="str">
        <f t="shared" si="638"/>
        <v/>
      </c>
      <c r="AB833" t="str">
        <f t="shared" si="639"/>
        <v/>
      </c>
      <c r="AC833" t="str">
        <f t="shared" si="640"/>
        <v/>
      </c>
      <c r="AD833" t="str">
        <f t="shared" si="641"/>
        <v/>
      </c>
      <c r="AE833" t="str">
        <f t="shared" si="642"/>
        <v/>
      </c>
      <c r="AF833" t="str">
        <f t="shared" si="643"/>
        <v/>
      </c>
      <c r="AG833" t="str">
        <f t="shared" si="644"/>
        <v/>
      </c>
      <c r="AH833" t="str">
        <f t="shared" si="645"/>
        <v/>
      </c>
      <c r="AI833" t="str">
        <f t="shared" si="646"/>
        <v/>
      </c>
      <c r="AJ833" t="str">
        <f t="shared" si="647"/>
        <v/>
      </c>
      <c r="AK833" t="str">
        <f t="shared" si="648"/>
        <v>4176</v>
      </c>
      <c r="AL833" t="str">
        <f t="shared" si="649"/>
        <v/>
      </c>
      <c r="AM833" t="str">
        <f t="shared" si="650"/>
        <v/>
      </c>
      <c r="AN833" t="str">
        <f t="shared" si="651"/>
        <v/>
      </c>
      <c r="AO833" t="str">
        <f t="shared" si="652"/>
        <v/>
      </c>
      <c r="AP833" t="str">
        <f t="shared" si="653"/>
        <v/>
      </c>
      <c r="AQ833" t="str">
        <f t="shared" si="654"/>
        <v/>
      </c>
      <c r="AR833" t="str">
        <f t="shared" si="655"/>
        <v/>
      </c>
      <c r="AS833" t="str">
        <f t="shared" si="656"/>
        <v/>
      </c>
      <c r="AT833" t="str">
        <f t="shared" si="657"/>
        <v/>
      </c>
      <c r="AU833" t="str">
        <f t="shared" si="658"/>
        <v/>
      </c>
      <c r="AV833" t="str">
        <f t="shared" si="659"/>
        <v/>
      </c>
      <c r="AW833" t="str">
        <f t="shared" si="660"/>
        <v/>
      </c>
      <c r="AX833" t="str">
        <f t="shared" si="661"/>
        <v>Műszaki szaknyelv II. (angol), 2. csop. (408, 19:30-ig)</v>
      </c>
      <c r="AY833" s="2">
        <v>417</v>
      </c>
      <c r="AZ833" s="2">
        <v>6</v>
      </c>
      <c r="BA833" s="18">
        <f>VLOOKUP(AY833,segéd!$F$9:$G$38,2,FALSE)</f>
        <v>46129</v>
      </c>
      <c r="BB833" s="2" t="s">
        <v>2312</v>
      </c>
      <c r="BC833" t="s">
        <v>296</v>
      </c>
      <c r="BD833" t="s">
        <v>441</v>
      </c>
      <c r="BE833" t="s">
        <v>164</v>
      </c>
      <c r="BG833" s="2">
        <v>408</v>
      </c>
      <c r="BH833" s="2" t="s">
        <v>2311</v>
      </c>
      <c r="BJ833" s="2">
        <f t="shared" si="662"/>
        <v>19</v>
      </c>
      <c r="BK833" s="2" t="str">
        <f>IF(BF833="","",VLOOKUP(BC833,segéd!O:P,2,FALSE))</f>
        <v/>
      </c>
      <c r="BL833" s="2">
        <f>IF(BG833="","",VLOOKUP(BC833,segéd!T:U,2,FALSE))</f>
        <v>19</v>
      </c>
      <c r="BM833" s="2"/>
      <c r="BN833" s="2"/>
      <c r="BO833" s="2"/>
      <c r="BP833" s="2"/>
      <c r="BQ833" s="2"/>
      <c r="BR833" s="2"/>
      <c r="BS833" s="2"/>
      <c r="BT833" s="2"/>
      <c r="BU833" s="2"/>
      <c r="BZ833" s="2"/>
      <c r="CA833" s="2"/>
      <c r="CD833" s="2"/>
      <c r="CE833" s="2"/>
      <c r="CF833" s="19"/>
      <c r="CG833" s="2"/>
      <c r="CJ833" s="2"/>
      <c r="CP833" s="2">
        <v>20</v>
      </c>
      <c r="CQ833" s="2"/>
      <c r="CR833" s="2"/>
      <c r="CS833" s="2"/>
      <c r="CU833" s="2"/>
      <c r="CV833" s="2"/>
      <c r="DA833" s="19"/>
    </row>
    <row r="834" spans="1:106" x14ac:dyDescent="0.3">
      <c r="A834" t="str">
        <f t="shared" si="663"/>
        <v>4176</v>
      </c>
      <c r="B834" t="str">
        <f t="shared" si="664"/>
        <v xml:space="preserve">Műszaki szaknyelv II. (német) (19.15-ig) </v>
      </c>
      <c r="C834" t="str">
        <f t="shared" si="614"/>
        <v>4014176</v>
      </c>
      <c r="D834" t="str">
        <f t="shared" si="615"/>
        <v>Műszaki szaknyelv II. (német) (19.15-ig) 14</v>
      </c>
      <c r="E834" t="str">
        <f t="shared" si="616"/>
        <v>Árendás Bence4176</v>
      </c>
      <c r="F834" s="24" t="str">
        <f t="shared" si="617"/>
        <v>Műszaki szaknyelv II. (német) (Tb. 401, 19.15-ig)</v>
      </c>
      <c r="G834" t="str">
        <f t="shared" si="618"/>
        <v/>
      </c>
      <c r="H834" t="str">
        <f t="shared" si="619"/>
        <v/>
      </c>
      <c r="I834" t="str">
        <f t="shared" si="620"/>
        <v/>
      </c>
      <c r="J834" t="str">
        <f t="shared" si="621"/>
        <v/>
      </c>
      <c r="K834" t="str">
        <f t="shared" si="622"/>
        <v/>
      </c>
      <c r="L834" t="str">
        <f t="shared" si="623"/>
        <v/>
      </c>
      <c r="M834" t="str">
        <f t="shared" si="624"/>
        <v/>
      </c>
      <c r="N834" t="str">
        <f t="shared" si="625"/>
        <v/>
      </c>
      <c r="O834" t="str">
        <f t="shared" si="626"/>
        <v/>
      </c>
      <c r="P834" t="str">
        <f t="shared" si="627"/>
        <v/>
      </c>
      <c r="Q834" t="str">
        <f t="shared" si="628"/>
        <v/>
      </c>
      <c r="R834" t="str">
        <f t="shared" si="629"/>
        <v/>
      </c>
      <c r="S834" t="str">
        <f t="shared" si="630"/>
        <v/>
      </c>
      <c r="T834" t="str">
        <f t="shared" si="631"/>
        <v/>
      </c>
      <c r="U834" t="str">
        <f t="shared" si="632"/>
        <v/>
      </c>
      <c r="V834" t="str">
        <f t="shared" si="633"/>
        <v/>
      </c>
      <c r="W834" t="str">
        <f t="shared" si="634"/>
        <v/>
      </c>
      <c r="X834" t="str">
        <f t="shared" si="635"/>
        <v/>
      </c>
      <c r="Y834" t="str">
        <f t="shared" si="636"/>
        <v>Műszaki szaknyelv II. (német) (, 19.15-ig)</v>
      </c>
      <c r="Z834" t="str">
        <f t="shared" si="637"/>
        <v/>
      </c>
      <c r="AA834" t="str">
        <f t="shared" si="638"/>
        <v/>
      </c>
      <c r="AB834" t="str">
        <f t="shared" si="639"/>
        <v/>
      </c>
      <c r="AC834" t="str">
        <f t="shared" si="640"/>
        <v/>
      </c>
      <c r="AD834" t="str">
        <f t="shared" si="641"/>
        <v/>
      </c>
      <c r="AE834" t="str">
        <f t="shared" si="642"/>
        <v/>
      </c>
      <c r="AF834" t="str">
        <f t="shared" si="643"/>
        <v/>
      </c>
      <c r="AG834" t="str">
        <f t="shared" si="644"/>
        <v/>
      </c>
      <c r="AH834" t="str">
        <f t="shared" si="645"/>
        <v/>
      </c>
      <c r="AI834" t="str">
        <f t="shared" si="646"/>
        <v/>
      </c>
      <c r="AJ834" t="str">
        <f t="shared" si="647"/>
        <v/>
      </c>
      <c r="AK834" t="str">
        <f t="shared" si="648"/>
        <v>4176</v>
      </c>
      <c r="AL834" t="str">
        <f t="shared" si="649"/>
        <v>4176</v>
      </c>
      <c r="AM834" t="str">
        <f t="shared" si="650"/>
        <v/>
      </c>
      <c r="AN834" t="str">
        <f t="shared" si="651"/>
        <v/>
      </c>
      <c r="AO834" t="str">
        <f t="shared" si="652"/>
        <v/>
      </c>
      <c r="AP834" t="str">
        <f t="shared" si="653"/>
        <v/>
      </c>
      <c r="AQ834" t="str">
        <f t="shared" si="654"/>
        <v/>
      </c>
      <c r="AR834" t="str">
        <f t="shared" si="655"/>
        <v/>
      </c>
      <c r="AS834" t="str">
        <f t="shared" si="656"/>
        <v/>
      </c>
      <c r="AT834" t="str">
        <f t="shared" si="657"/>
        <v/>
      </c>
      <c r="AU834" t="str">
        <f t="shared" si="658"/>
        <v/>
      </c>
      <c r="AV834" t="str">
        <f t="shared" si="659"/>
        <v/>
      </c>
      <c r="AW834" t="str">
        <f t="shared" si="660"/>
        <v/>
      </c>
      <c r="AX834" t="str">
        <f t="shared" si="661"/>
        <v>Műszaki szaknyelv II. (német) (401, 19.15-ig)</v>
      </c>
      <c r="AY834" s="2">
        <v>417</v>
      </c>
      <c r="AZ834" s="2">
        <v>6</v>
      </c>
      <c r="BA834" s="18">
        <f>VLOOKUP(AY834,segéd!$F$9:$G$38,2,FALSE)</f>
        <v>46129</v>
      </c>
      <c r="BB834" s="2" t="str">
        <f>VLOOKUP(AZ834,segéd!$F$1:$G$7,2,FALSE)</f>
        <v>17.00-18.30</v>
      </c>
      <c r="BC834" t="s">
        <v>467</v>
      </c>
      <c r="BD834" t="s">
        <v>466</v>
      </c>
      <c r="BE834" t="s">
        <v>164</v>
      </c>
      <c r="BG834" s="2">
        <v>401</v>
      </c>
      <c r="BH834" s="2" t="s">
        <v>475</v>
      </c>
      <c r="BJ834" s="2">
        <f t="shared" si="662"/>
        <v>14</v>
      </c>
      <c r="BK834" s="2" t="str">
        <f>IF(BF834="","",VLOOKUP(BC834,segéd!O:P,2,FALSE))</f>
        <v/>
      </c>
      <c r="BL834" s="2">
        <f>IF(BG834="","",VLOOKUP(BC834,segéd!T:U,2,FALSE))</f>
        <v>14</v>
      </c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>
        <v>6</v>
      </c>
      <c r="CQ834" s="2">
        <v>7</v>
      </c>
      <c r="CR834" s="2"/>
      <c r="CS834" s="2"/>
      <c r="CT834" s="2"/>
      <c r="CU834" s="2"/>
      <c r="CV834" s="2"/>
      <c r="CY834" s="2"/>
    </row>
    <row r="835" spans="1:106" x14ac:dyDescent="0.3">
      <c r="A835" t="str">
        <f t="shared" si="663"/>
        <v>2054176</v>
      </c>
      <c r="B835" t="str">
        <f t="shared" si="664"/>
        <v>Turisztikai erőforrások (web) 7</v>
      </c>
      <c r="C835" t="str">
        <f t="shared" ref="C835:C898" si="665">CONCATENATE(BG835,AY835,AZ835)</f>
        <v>4176</v>
      </c>
      <c r="D835" t="str">
        <f t="shared" ref="D835:D898" si="666">CONCATENATE(BC835,IF(BH835="","",CONCATENATE(" (",BH835,")"))," ",BL835)</f>
        <v xml:space="preserve">Turisztikai erőforrások (web) </v>
      </c>
      <c r="E835" t="str">
        <f t="shared" ref="E835:E898" si="667">CONCATENATE(BD835,AY835,AZ835)</f>
        <v>Köbli Ádám4176</v>
      </c>
      <c r="F835" s="24" t="str">
        <f t="shared" ref="F835:F898" si="668">CONCATENATE(BC835," (",IF(OR(BF835="",BH835="Tb.-ről web",BH835="gépterem, Tb.-ről web"),"",CONCATENATE("Bp. ",BF835)),IF(OR(BG835="",BH835="Bp.-ről web",BH835="gépterem, Bp.-ről web"),"",CONCATENATE("Tb. ",BG835)),IF(BH835="","",CONCATENATE(", ",BH835)),")")</f>
        <v>Turisztikai erőforrások (Bp. 205, web)</v>
      </c>
      <c r="G835" t="str">
        <f t="shared" ref="G835:G898" si="669">IF(BM835="","",CONCATENATE($AY835,$AZ835))</f>
        <v/>
      </c>
      <c r="H835" t="str">
        <f t="shared" ref="H835:H898" si="670">IF(BN835="","",CONCATENATE($AY835,$AZ835))</f>
        <v/>
      </c>
      <c r="I835" t="str">
        <f t="shared" ref="I835:I898" si="671">IF(BO835="","",CONCATENATE($AY835,$AZ835))</f>
        <v/>
      </c>
      <c r="J835" t="str">
        <f t="shared" ref="J835:J898" si="672">IF(BP835="","",CONCATENATE($AY835,$AZ835))</f>
        <v/>
      </c>
      <c r="K835" t="str">
        <f t="shared" ref="K835:K898" si="673">IF(BQ835="","",CONCATENATE($AY835,$AZ835))</f>
        <v/>
      </c>
      <c r="L835" t="str">
        <f t="shared" ref="L835:L898" si="674">IF(BR835="","",CONCATENATE($AY835,$AZ835))</f>
        <v/>
      </c>
      <c r="M835" t="str">
        <f t="shared" ref="M835:M898" si="675">IF(BS835="","",CONCATENATE($AY835,$AZ835))</f>
        <v/>
      </c>
      <c r="N835" t="str">
        <f t="shared" ref="N835:N898" si="676">IF(BT835="","",CONCATENATE($AY835,$AZ835))</f>
        <v/>
      </c>
      <c r="O835" t="str">
        <f t="shared" ref="O835:O898" si="677">IF(BU835="","",CONCATENATE($AY835,$AZ835))</f>
        <v/>
      </c>
      <c r="P835" t="str">
        <f t="shared" ref="P835:P898" si="678">IF(BV835="","",CONCATENATE($AY835,$AZ835))</f>
        <v/>
      </c>
      <c r="Q835" t="str">
        <f t="shared" ref="Q835:Q898" si="679">IF(BW835="","",CONCATENATE($AY835,$AZ835))</f>
        <v/>
      </c>
      <c r="R835" t="str">
        <f t="shared" ref="R835:R898" si="680">IF(BX835="","",CONCATENATE($AY835,$AZ835))</f>
        <v/>
      </c>
      <c r="S835" t="str">
        <f t="shared" ref="S835:S898" si="681">IF(BY835="","",CONCATENATE($AY835,$AZ835))</f>
        <v>4176</v>
      </c>
      <c r="T835" t="str">
        <f t="shared" ref="T835:T898" si="682">IF(BZ835="","",CONCATENATE($AY835,$AZ835))</f>
        <v/>
      </c>
      <c r="U835" t="str">
        <f t="shared" ref="U835:U898" si="683">IF(CA835="","",CONCATENATE($AY835,$AZ835))</f>
        <v/>
      </c>
      <c r="V835" t="str">
        <f t="shared" ref="V835:V898" si="684">IF(CB835="","",CONCATENATE($AY835,$AZ835))</f>
        <v/>
      </c>
      <c r="W835" t="str">
        <f t="shared" ref="W835:W898" si="685">IF(CC835="","",CONCATENATE($AY835,$AZ835))</f>
        <v/>
      </c>
      <c r="X835" t="str">
        <f t="shared" ref="X835:X898" si="686">IF(CD835="","",CONCATENATE($AY835,$AZ835))</f>
        <v/>
      </c>
      <c r="Y835" t="str">
        <f t="shared" ref="Y835:Y898" si="687">CONCATENATE(BC835," (",BF835,IF(BH835="","",CONCATENATE(", ",BH835)),")")</f>
        <v>Turisztikai erőforrások (205, web)</v>
      </c>
      <c r="Z835" t="str">
        <f t="shared" ref="Z835:Z898" si="688">IF(CE835="","",CONCATENATE($AY835,$AZ835))</f>
        <v/>
      </c>
      <c r="AA835" t="str">
        <f t="shared" ref="AA835:AA898" si="689">IF(CF835="","",CONCATENATE($AY835,$AZ835))</f>
        <v/>
      </c>
      <c r="AB835" t="str">
        <f t="shared" ref="AB835:AB898" si="690">IF(CG835="","",CONCATENATE($AY835,$AZ835))</f>
        <v/>
      </c>
      <c r="AC835" t="str">
        <f t="shared" ref="AC835:AC898" si="691">IF(CH835="","",CONCATENATE($AY835,$AZ835))</f>
        <v/>
      </c>
      <c r="AD835" t="str">
        <f t="shared" ref="AD835:AD898" si="692">IF(CI835="","",CONCATENATE($AY835,$AZ835))</f>
        <v/>
      </c>
      <c r="AE835" t="str">
        <f t="shared" ref="AE835:AE898" si="693">IF(CJ835="","",CONCATENATE($AY835,$AZ835))</f>
        <v/>
      </c>
      <c r="AF835" t="str">
        <f t="shared" ref="AF835:AF898" si="694">IF(CK835="","",CONCATENATE($AY835,$AZ835))</f>
        <v/>
      </c>
      <c r="AG835" t="str">
        <f t="shared" ref="AG835:AG898" si="695">IF(CL835="","",CONCATENATE($AY835,$AZ835))</f>
        <v/>
      </c>
      <c r="AH835" t="str">
        <f t="shared" ref="AH835:AH898" si="696">IF(CM835="","",CONCATENATE($AY835,$AZ835))</f>
        <v/>
      </c>
      <c r="AI835" t="str">
        <f t="shared" ref="AI835:AI898" si="697">IF(CN835="","",CONCATENATE($AY835,$AZ835))</f>
        <v/>
      </c>
      <c r="AJ835" t="str">
        <f t="shared" ref="AJ835:AJ898" si="698">IF(CO835="","",CONCATENATE($AY835,$AZ835))</f>
        <v/>
      </c>
      <c r="AK835" t="str">
        <f t="shared" ref="AK835:AK898" si="699">IF(CP835="","",CONCATENATE($AY835,$AZ835))</f>
        <v/>
      </c>
      <c r="AL835" t="str">
        <f t="shared" ref="AL835:AL898" si="700">IF(CQ835="","",CONCATENATE($AY835,$AZ835))</f>
        <v/>
      </c>
      <c r="AM835" t="str">
        <f t="shared" ref="AM835:AM898" si="701">IF(CR835="","",CONCATENATE($AY835,$AZ835))</f>
        <v/>
      </c>
      <c r="AN835" t="str">
        <f t="shared" ref="AN835:AN898" si="702">IF(CS835="","",CONCATENATE($AY835,$AZ835))</f>
        <v/>
      </c>
      <c r="AO835" t="str">
        <f t="shared" ref="AO835:AO898" si="703">IF(CT835="","",CONCATENATE($AY835,$AZ835))</f>
        <v/>
      </c>
      <c r="AP835" t="str">
        <f t="shared" ref="AP835:AP898" si="704">IF(CU835="","",CONCATENATE($AY835,$AZ835))</f>
        <v/>
      </c>
      <c r="AQ835" t="str">
        <f t="shared" ref="AQ835:AQ898" si="705">IF(CV835="","",CONCATENATE($AY835,$AZ835))</f>
        <v/>
      </c>
      <c r="AR835" t="str">
        <f t="shared" ref="AR835:AR898" si="706">IF(CW835="","",CONCATENATE($AY835,$AZ835))</f>
        <v/>
      </c>
      <c r="AS835" t="str">
        <f t="shared" ref="AS835:AS898" si="707">IF(CX835="","",CONCATENATE($AY835,$AZ835))</f>
        <v/>
      </c>
      <c r="AT835" t="str">
        <f t="shared" ref="AT835:AT898" si="708">IF(CY835="","",CONCATENATE($AY835,$AZ835))</f>
        <v/>
      </c>
      <c r="AU835" t="str">
        <f t="shared" ref="AU835:AU898" si="709">IF(CZ835="","",CONCATENATE($AY835,$AZ835))</f>
        <v/>
      </c>
      <c r="AV835" t="str">
        <f t="shared" ref="AV835:AV898" si="710">IF(DA835="","",CONCATENATE($AY835,$AZ835))</f>
        <v/>
      </c>
      <c r="AW835" t="str">
        <f t="shared" ref="AW835:AW898" si="711">IF(DB835="","",CONCATENATE($AY835,$AZ835))</f>
        <v/>
      </c>
      <c r="AX835" t="str">
        <f t="shared" ref="AX835:AX898" si="712">CONCATENATE(BC835," (",BG835,IF(BH835="","",CONCATENATE(", ",BH835)),")")</f>
        <v>Turisztikai erőforrások (, web)</v>
      </c>
      <c r="AY835" s="2">
        <v>417</v>
      </c>
      <c r="AZ835" s="2">
        <v>6</v>
      </c>
      <c r="BA835" s="18">
        <f>VLOOKUP(AY835,segéd!$F$9:$G$38,2,FALSE)</f>
        <v>46129</v>
      </c>
      <c r="BB835" s="2" t="str">
        <f>VLOOKUP(AZ835,segéd!$F$1:$G$7,2,FALSE)</f>
        <v>17.00-18.30</v>
      </c>
      <c r="BC835" t="s">
        <v>390</v>
      </c>
      <c r="BD835" t="s">
        <v>112</v>
      </c>
      <c r="BE835" t="s">
        <v>165</v>
      </c>
      <c r="BF835" s="19">
        <v>205</v>
      </c>
      <c r="BH835" s="19" t="s">
        <v>66</v>
      </c>
      <c r="BI835" s="30" t="s">
        <v>1989</v>
      </c>
      <c r="BJ835" s="2">
        <f t="shared" ref="BJ835:BJ898" si="713">SUM(BK835:BL835)</f>
        <v>7</v>
      </c>
      <c r="BK835" s="2">
        <f>IF(BF835="","",VLOOKUP(BC835,segéd!O:P,2,FALSE))</f>
        <v>7</v>
      </c>
      <c r="BL835" s="2" t="str">
        <f>IF(BG835="","",VLOOKUP(BC835,segéd!T:U,2,FALSE))</f>
        <v/>
      </c>
      <c r="BP835" s="2"/>
      <c r="BQ835" s="2"/>
      <c r="BR835" s="2"/>
      <c r="BY835" s="19">
        <v>6</v>
      </c>
    </row>
    <row r="836" spans="1:106" x14ac:dyDescent="0.3">
      <c r="A836" t="str">
        <f t="shared" si="663"/>
        <v>otthon4177</v>
      </c>
      <c r="B836" t="str">
        <f t="shared" si="664"/>
        <v>Angol gazdasági szaknyelv I. (otthonról web) 8</v>
      </c>
      <c r="C836" t="str">
        <f t="shared" si="665"/>
        <v>otthon4177</v>
      </c>
      <c r="D836" t="str">
        <f t="shared" si="666"/>
        <v>Angol gazdasági szaknyelv I. (otthonról web) 7</v>
      </c>
      <c r="E836" t="str">
        <f t="shared" si="667"/>
        <v>Balog Mónika4177</v>
      </c>
      <c r="F836" s="24" t="str">
        <f t="shared" si="668"/>
        <v>Angol gazdasági szaknyelv I. (Bp. otthonTb. otthon, otthonról web)</v>
      </c>
      <c r="G836" t="str">
        <f t="shared" si="669"/>
        <v>4177</v>
      </c>
      <c r="H836" t="str">
        <f t="shared" si="670"/>
        <v>4177</v>
      </c>
      <c r="I836" t="str">
        <f t="shared" si="671"/>
        <v/>
      </c>
      <c r="J836" t="str">
        <f t="shared" si="672"/>
        <v/>
      </c>
      <c r="K836" t="str">
        <f t="shared" si="673"/>
        <v/>
      </c>
      <c r="L836" t="str">
        <f t="shared" si="674"/>
        <v/>
      </c>
      <c r="M836" t="str">
        <f t="shared" si="675"/>
        <v/>
      </c>
      <c r="N836" t="str">
        <f t="shared" si="676"/>
        <v/>
      </c>
      <c r="O836" t="str">
        <f t="shared" si="677"/>
        <v/>
      </c>
      <c r="P836" t="str">
        <f t="shared" si="678"/>
        <v/>
      </c>
      <c r="Q836" t="str">
        <f t="shared" si="679"/>
        <v/>
      </c>
      <c r="R836" t="str">
        <f t="shared" si="680"/>
        <v/>
      </c>
      <c r="S836" t="str">
        <f t="shared" si="681"/>
        <v/>
      </c>
      <c r="T836" t="str">
        <f t="shared" si="682"/>
        <v/>
      </c>
      <c r="U836" t="str">
        <f t="shared" si="683"/>
        <v/>
      </c>
      <c r="V836" t="str">
        <f t="shared" si="684"/>
        <v/>
      </c>
      <c r="W836" t="str">
        <f t="shared" si="685"/>
        <v/>
      </c>
      <c r="X836" t="str">
        <f t="shared" si="686"/>
        <v/>
      </c>
      <c r="Y836" t="str">
        <f t="shared" si="687"/>
        <v>Angol gazdasági szaknyelv I. (otthon, otthonról web)</v>
      </c>
      <c r="Z836" t="str">
        <f t="shared" si="688"/>
        <v>4177</v>
      </c>
      <c r="AA836" t="str">
        <f t="shared" si="689"/>
        <v/>
      </c>
      <c r="AB836" t="str">
        <f t="shared" si="690"/>
        <v/>
      </c>
      <c r="AC836" t="str">
        <f t="shared" si="691"/>
        <v/>
      </c>
      <c r="AD836" t="str">
        <f t="shared" si="692"/>
        <v/>
      </c>
      <c r="AE836" t="str">
        <f t="shared" si="693"/>
        <v/>
      </c>
      <c r="AF836" t="str">
        <f t="shared" si="694"/>
        <v/>
      </c>
      <c r="AG836" t="str">
        <f t="shared" si="695"/>
        <v/>
      </c>
      <c r="AH836" t="str">
        <f t="shared" si="696"/>
        <v/>
      </c>
      <c r="AI836" t="str">
        <f t="shared" si="697"/>
        <v/>
      </c>
      <c r="AJ836" t="str">
        <f t="shared" si="698"/>
        <v/>
      </c>
      <c r="AK836" t="str">
        <f t="shared" si="699"/>
        <v/>
      </c>
      <c r="AL836" t="str">
        <f t="shared" si="700"/>
        <v/>
      </c>
      <c r="AM836" t="str">
        <f t="shared" si="701"/>
        <v/>
      </c>
      <c r="AN836" t="str">
        <f t="shared" si="702"/>
        <v/>
      </c>
      <c r="AO836" t="str">
        <f t="shared" si="703"/>
        <v/>
      </c>
      <c r="AP836" t="str">
        <f t="shared" si="704"/>
        <v/>
      </c>
      <c r="AQ836" t="str">
        <f t="shared" si="705"/>
        <v/>
      </c>
      <c r="AR836" t="str">
        <f t="shared" si="706"/>
        <v/>
      </c>
      <c r="AS836" t="str">
        <f t="shared" si="707"/>
        <v/>
      </c>
      <c r="AT836" t="str">
        <f t="shared" si="708"/>
        <v/>
      </c>
      <c r="AU836" t="str">
        <f t="shared" si="709"/>
        <v/>
      </c>
      <c r="AV836" t="str">
        <f t="shared" si="710"/>
        <v/>
      </c>
      <c r="AW836" t="str">
        <f t="shared" si="711"/>
        <v/>
      </c>
      <c r="AX836" t="str">
        <f t="shared" si="712"/>
        <v>Angol gazdasági szaknyelv I. (otthon, otthonról web)</v>
      </c>
      <c r="AY836" s="2">
        <v>417</v>
      </c>
      <c r="AZ836" s="2">
        <v>7</v>
      </c>
      <c r="BA836" s="18">
        <f>VLOOKUP(AY836,segéd!$F$9:$G$38,2,FALSE)</f>
        <v>46129</v>
      </c>
      <c r="BB836" s="2" t="str">
        <f>VLOOKUP(AZ836,segéd!$F$1:$G$7,2,FALSE)</f>
        <v>18.45-20.15</v>
      </c>
      <c r="BC836" t="s">
        <v>1489</v>
      </c>
      <c r="BD836" t="s">
        <v>85</v>
      </c>
      <c r="BE836" t="s">
        <v>167</v>
      </c>
      <c r="BF836" s="19" t="s">
        <v>484</v>
      </c>
      <c r="BG836" s="2" t="s">
        <v>484</v>
      </c>
      <c r="BH836" s="2" t="s">
        <v>485</v>
      </c>
      <c r="BI836" s="30" t="s">
        <v>2048</v>
      </c>
      <c r="BJ836" s="2">
        <f t="shared" si="713"/>
        <v>15</v>
      </c>
      <c r="BK836" s="2">
        <f>IF(BF836="","",VLOOKUP(BC836,segéd!O:P,2,FALSE))</f>
        <v>8</v>
      </c>
      <c r="BL836" s="2">
        <f>IF(BG836="","",VLOOKUP(BC836,segéd!T:U,2,FALSE))</f>
        <v>7</v>
      </c>
      <c r="BM836" s="2">
        <v>0</v>
      </c>
      <c r="BN836" s="2">
        <v>0</v>
      </c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>
        <v>5</v>
      </c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Y836" s="2"/>
    </row>
    <row r="837" spans="1:106" x14ac:dyDescent="0.3">
      <c r="A837" t="str">
        <f t="shared" si="663"/>
        <v>4177</v>
      </c>
      <c r="B837" t="str">
        <f t="shared" si="664"/>
        <v xml:space="preserve">Az R alapjai, gépi tanulás (szv.) (otthonról web) </v>
      </c>
      <c r="C837" t="str">
        <f t="shared" si="665"/>
        <v>otthon4177</v>
      </c>
      <c r="D837" t="str">
        <f t="shared" si="666"/>
        <v>Az R alapjai, gépi tanulás (szv.) (otthonról web) 7</v>
      </c>
      <c r="E837" t="str">
        <f t="shared" si="667"/>
        <v>Molnár László4177</v>
      </c>
      <c r="F837" s="24" t="str">
        <f t="shared" si="668"/>
        <v>Az R alapjai, gépi tanulás (szv.) (Tb. otthon, otthonról web)</v>
      </c>
      <c r="G837" t="str">
        <f t="shared" si="669"/>
        <v/>
      </c>
      <c r="H837" t="str">
        <f t="shared" si="670"/>
        <v/>
      </c>
      <c r="I837" t="str">
        <f t="shared" si="671"/>
        <v/>
      </c>
      <c r="J837" t="str">
        <f t="shared" si="672"/>
        <v/>
      </c>
      <c r="K837" t="str">
        <f t="shared" si="673"/>
        <v/>
      </c>
      <c r="L837" t="str">
        <f t="shared" si="674"/>
        <v/>
      </c>
      <c r="M837" t="str">
        <f t="shared" si="675"/>
        <v/>
      </c>
      <c r="N837" t="str">
        <f t="shared" si="676"/>
        <v/>
      </c>
      <c r="O837" t="str">
        <f t="shared" si="677"/>
        <v/>
      </c>
      <c r="P837" t="str">
        <f t="shared" si="678"/>
        <v/>
      </c>
      <c r="Q837" t="str">
        <f t="shared" si="679"/>
        <v/>
      </c>
      <c r="R837" t="str">
        <f t="shared" si="680"/>
        <v/>
      </c>
      <c r="S837" t="str">
        <f t="shared" si="681"/>
        <v/>
      </c>
      <c r="T837" t="str">
        <f t="shared" si="682"/>
        <v/>
      </c>
      <c r="U837" t="str">
        <f t="shared" si="683"/>
        <v/>
      </c>
      <c r="V837" t="str">
        <f t="shared" si="684"/>
        <v/>
      </c>
      <c r="W837" t="str">
        <f t="shared" si="685"/>
        <v/>
      </c>
      <c r="X837" t="str">
        <f t="shared" si="686"/>
        <v/>
      </c>
      <c r="Y837" t="str">
        <f t="shared" si="687"/>
        <v>Az R alapjai, gépi tanulás (szv.) (, otthonról web)</v>
      </c>
      <c r="Z837" t="str">
        <f t="shared" si="688"/>
        <v/>
      </c>
      <c r="AA837" t="str">
        <f t="shared" si="689"/>
        <v/>
      </c>
      <c r="AB837" t="str">
        <f t="shared" si="690"/>
        <v/>
      </c>
      <c r="AC837" t="str">
        <f t="shared" si="691"/>
        <v/>
      </c>
      <c r="AD837" t="str">
        <f t="shared" si="692"/>
        <v/>
      </c>
      <c r="AE837" t="str">
        <f t="shared" si="693"/>
        <v/>
      </c>
      <c r="AF837" t="str">
        <f t="shared" si="694"/>
        <v/>
      </c>
      <c r="AG837" t="str">
        <f t="shared" si="695"/>
        <v/>
      </c>
      <c r="AH837" t="str">
        <f t="shared" si="696"/>
        <v/>
      </c>
      <c r="AI837" t="str">
        <f t="shared" si="697"/>
        <v/>
      </c>
      <c r="AJ837" t="str">
        <f t="shared" si="698"/>
        <v/>
      </c>
      <c r="AK837" t="str">
        <f t="shared" si="699"/>
        <v>4177</v>
      </c>
      <c r="AL837" t="str">
        <f t="shared" si="700"/>
        <v>4177</v>
      </c>
      <c r="AM837" t="str">
        <f t="shared" si="701"/>
        <v/>
      </c>
      <c r="AN837" t="str">
        <f t="shared" si="702"/>
        <v/>
      </c>
      <c r="AO837" t="str">
        <f t="shared" si="703"/>
        <v/>
      </c>
      <c r="AP837" t="str">
        <f t="shared" si="704"/>
        <v/>
      </c>
      <c r="AQ837" t="str">
        <f t="shared" si="705"/>
        <v/>
      </c>
      <c r="AR837" t="str">
        <f t="shared" si="706"/>
        <v/>
      </c>
      <c r="AS837" t="str">
        <f t="shared" si="707"/>
        <v/>
      </c>
      <c r="AT837" t="str">
        <f t="shared" si="708"/>
        <v/>
      </c>
      <c r="AU837" t="str">
        <f t="shared" si="709"/>
        <v/>
      </c>
      <c r="AV837" t="str">
        <f t="shared" si="710"/>
        <v/>
      </c>
      <c r="AW837" t="str">
        <f t="shared" si="711"/>
        <v/>
      </c>
      <c r="AX837" t="str">
        <f t="shared" si="712"/>
        <v>Az R alapjai, gépi tanulás (szv.) (otthon, otthonról web)</v>
      </c>
      <c r="AY837" s="2">
        <v>417</v>
      </c>
      <c r="AZ837" s="2">
        <v>7</v>
      </c>
      <c r="BA837" s="18">
        <f>VLOOKUP(AY837,segéd!$F$9:$G$38,2,FALSE)</f>
        <v>46129</v>
      </c>
      <c r="BB837" s="2" t="str">
        <f>VLOOKUP(AZ837,segéd!$F$1:$G$7,2,FALSE)</f>
        <v>18.45-20.15</v>
      </c>
      <c r="BC837" t="s">
        <v>420</v>
      </c>
      <c r="BD837" t="s">
        <v>42</v>
      </c>
      <c r="BE837" t="s">
        <v>164</v>
      </c>
      <c r="BG837" s="2" t="s">
        <v>484</v>
      </c>
      <c r="BH837" s="2" t="s">
        <v>485</v>
      </c>
      <c r="BI837" s="30" t="s">
        <v>2013</v>
      </c>
      <c r="BJ837" s="2">
        <f t="shared" si="713"/>
        <v>7</v>
      </c>
      <c r="BK837" s="2" t="str">
        <f>IF(BF837="","",VLOOKUP(BC837,segéd!O:P,2,FALSE))</f>
        <v/>
      </c>
      <c r="BL837" s="2">
        <f>IF(BG837="","",VLOOKUP(BC837,segéd!T:U,2,FALSE))</f>
        <v>7</v>
      </c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>
        <v>2</v>
      </c>
      <c r="CQ837" s="2">
        <v>9</v>
      </c>
      <c r="CR837" s="2"/>
      <c r="CS837" s="2"/>
      <c r="CT837" s="2"/>
      <c r="CU837" s="2"/>
      <c r="CV837" s="2"/>
      <c r="CY837" s="2"/>
    </row>
    <row r="838" spans="1:106" x14ac:dyDescent="0.3">
      <c r="A838" t="str">
        <f t="shared" si="663"/>
        <v>otthon4177</v>
      </c>
      <c r="B838" t="str">
        <f t="shared" si="664"/>
        <v>Ellátásilánc menedzsment (otthonról web) 4</v>
      </c>
      <c r="C838" t="str">
        <f t="shared" si="665"/>
        <v>4177</v>
      </c>
      <c r="D838" t="str">
        <f t="shared" si="666"/>
        <v xml:space="preserve">Ellátásilánc menedzsment (otthonról web) </v>
      </c>
      <c r="E838" t="str">
        <f t="shared" si="667"/>
        <v>Lakatos Péter4177</v>
      </c>
      <c r="F838" s="24" t="str">
        <f t="shared" si="668"/>
        <v>Ellátásilánc menedzsment (Bp. otthon, otthonról web)</v>
      </c>
      <c r="G838" t="str">
        <f t="shared" si="669"/>
        <v/>
      </c>
      <c r="H838" t="str">
        <f t="shared" si="670"/>
        <v/>
      </c>
      <c r="I838" t="str">
        <f t="shared" si="671"/>
        <v/>
      </c>
      <c r="J838" t="str">
        <f t="shared" si="672"/>
        <v>4177</v>
      </c>
      <c r="K838" t="str">
        <f t="shared" si="673"/>
        <v/>
      </c>
      <c r="L838" t="str">
        <f t="shared" si="674"/>
        <v/>
      </c>
      <c r="M838" t="str">
        <f t="shared" si="675"/>
        <v/>
      </c>
      <c r="N838" t="str">
        <f t="shared" si="676"/>
        <v/>
      </c>
      <c r="O838" t="str">
        <f t="shared" si="677"/>
        <v/>
      </c>
      <c r="P838" t="str">
        <f t="shared" si="678"/>
        <v/>
      </c>
      <c r="Q838" t="str">
        <f t="shared" si="679"/>
        <v/>
      </c>
      <c r="R838" t="str">
        <f t="shared" si="680"/>
        <v/>
      </c>
      <c r="S838" t="str">
        <f t="shared" si="681"/>
        <v/>
      </c>
      <c r="T838" t="str">
        <f t="shared" si="682"/>
        <v/>
      </c>
      <c r="U838" t="str">
        <f t="shared" si="683"/>
        <v/>
      </c>
      <c r="V838" t="str">
        <f t="shared" si="684"/>
        <v/>
      </c>
      <c r="W838" t="str">
        <f t="shared" si="685"/>
        <v/>
      </c>
      <c r="X838" t="str">
        <f t="shared" si="686"/>
        <v/>
      </c>
      <c r="Y838" t="str">
        <f t="shared" si="687"/>
        <v>Ellátásilánc menedzsment (otthon, otthonról web)</v>
      </c>
      <c r="Z838" t="str">
        <f t="shared" si="688"/>
        <v/>
      </c>
      <c r="AA838" t="str">
        <f t="shared" si="689"/>
        <v/>
      </c>
      <c r="AB838" t="str">
        <f t="shared" si="690"/>
        <v/>
      </c>
      <c r="AC838" t="str">
        <f t="shared" si="691"/>
        <v/>
      </c>
      <c r="AD838" t="str">
        <f t="shared" si="692"/>
        <v/>
      </c>
      <c r="AE838" t="str">
        <f t="shared" si="693"/>
        <v/>
      </c>
      <c r="AF838" t="str">
        <f t="shared" si="694"/>
        <v/>
      </c>
      <c r="AG838" t="str">
        <f t="shared" si="695"/>
        <v/>
      </c>
      <c r="AH838" t="str">
        <f t="shared" si="696"/>
        <v/>
      </c>
      <c r="AI838" t="str">
        <f t="shared" si="697"/>
        <v/>
      </c>
      <c r="AJ838" t="str">
        <f t="shared" si="698"/>
        <v/>
      </c>
      <c r="AK838" t="str">
        <f t="shared" si="699"/>
        <v/>
      </c>
      <c r="AL838" t="str">
        <f t="shared" si="700"/>
        <v/>
      </c>
      <c r="AM838" t="str">
        <f t="shared" si="701"/>
        <v/>
      </c>
      <c r="AN838" t="str">
        <f t="shared" si="702"/>
        <v/>
      </c>
      <c r="AO838" t="str">
        <f t="shared" si="703"/>
        <v/>
      </c>
      <c r="AP838" t="str">
        <f t="shared" si="704"/>
        <v/>
      </c>
      <c r="AQ838" t="str">
        <f t="shared" si="705"/>
        <v/>
      </c>
      <c r="AR838" t="str">
        <f t="shared" si="706"/>
        <v/>
      </c>
      <c r="AS838" t="str">
        <f t="shared" si="707"/>
        <v/>
      </c>
      <c r="AT838" t="str">
        <f t="shared" si="708"/>
        <v/>
      </c>
      <c r="AU838" t="str">
        <f t="shared" si="709"/>
        <v/>
      </c>
      <c r="AV838" t="str">
        <f t="shared" si="710"/>
        <v/>
      </c>
      <c r="AW838" t="str">
        <f t="shared" si="711"/>
        <v/>
      </c>
      <c r="AX838" t="str">
        <f t="shared" si="712"/>
        <v>Ellátásilánc menedzsment (, otthonról web)</v>
      </c>
      <c r="AY838" s="2">
        <v>417</v>
      </c>
      <c r="AZ838" s="2">
        <v>7</v>
      </c>
      <c r="BA838" s="18">
        <f>VLOOKUP(AY838,segéd!$F$9:$G$38,2,FALSE)</f>
        <v>46129</v>
      </c>
      <c r="BB838" s="2" t="str">
        <f>VLOOKUP(AZ838,segéd!$F$1:$G$7,2,FALSE)</f>
        <v>18.45-20.15</v>
      </c>
      <c r="BC838" t="s">
        <v>2249</v>
      </c>
      <c r="BD838" t="s">
        <v>187</v>
      </c>
      <c r="BE838" t="s">
        <v>175</v>
      </c>
      <c r="BF838" s="19" t="s">
        <v>484</v>
      </c>
      <c r="BH838" s="19" t="s">
        <v>485</v>
      </c>
      <c r="BI838" s="30" t="s">
        <v>2256</v>
      </c>
      <c r="BJ838" s="2">
        <f t="shared" si="713"/>
        <v>4</v>
      </c>
      <c r="BK838" s="2">
        <f>IF(BF838="","",VLOOKUP(BC838,segéd!O:P,2,FALSE))</f>
        <v>4</v>
      </c>
      <c r="BL838" s="2" t="str">
        <f>IF(BG838="","",VLOOKUP(BC838,segéd!T:U,2,FALSE))</f>
        <v/>
      </c>
      <c r="BM838" s="2"/>
      <c r="BN838" s="2"/>
      <c r="BO838" s="2"/>
      <c r="BP838" s="2">
        <v>4</v>
      </c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H838" s="2"/>
      <c r="CI838" s="2"/>
      <c r="CJ838" s="2"/>
      <c r="CK838" s="2"/>
      <c r="CL838" s="2"/>
      <c r="CM838" s="2"/>
      <c r="CN838" s="2"/>
      <c r="CO838" s="2"/>
      <c r="CP838" s="2"/>
      <c r="CR838" s="2"/>
      <c r="CS838" s="2"/>
      <c r="CT838" s="2"/>
      <c r="CU838" s="2"/>
      <c r="CV838" s="2"/>
      <c r="CY838" s="2"/>
    </row>
    <row r="839" spans="1:106" x14ac:dyDescent="0.3">
      <c r="A839" t="str">
        <f t="shared" si="663"/>
        <v>2054177</v>
      </c>
      <c r="B839" t="str">
        <f t="shared" si="664"/>
        <v>Turisztikai erőforrások (web) 7</v>
      </c>
      <c r="C839" t="str">
        <f t="shared" si="665"/>
        <v>4177</v>
      </c>
      <c r="D839" t="str">
        <f t="shared" si="666"/>
        <v xml:space="preserve">Turisztikai erőforrások (web) </v>
      </c>
      <c r="E839" t="str">
        <f t="shared" si="667"/>
        <v>Köbli Ádám4177</v>
      </c>
      <c r="F839" s="24" t="str">
        <f t="shared" si="668"/>
        <v>Turisztikai erőforrások (Bp. 205, web)</v>
      </c>
      <c r="G839" t="str">
        <f t="shared" si="669"/>
        <v/>
      </c>
      <c r="H839" t="str">
        <f t="shared" si="670"/>
        <v/>
      </c>
      <c r="I839" t="str">
        <f t="shared" si="671"/>
        <v/>
      </c>
      <c r="J839" t="str">
        <f t="shared" si="672"/>
        <v/>
      </c>
      <c r="K839" t="str">
        <f t="shared" si="673"/>
        <v/>
      </c>
      <c r="L839" t="str">
        <f t="shared" si="674"/>
        <v/>
      </c>
      <c r="M839" t="str">
        <f t="shared" si="675"/>
        <v/>
      </c>
      <c r="N839" t="str">
        <f t="shared" si="676"/>
        <v/>
      </c>
      <c r="O839" t="str">
        <f t="shared" si="677"/>
        <v/>
      </c>
      <c r="P839" t="str">
        <f t="shared" si="678"/>
        <v/>
      </c>
      <c r="Q839" t="str">
        <f t="shared" si="679"/>
        <v/>
      </c>
      <c r="R839" t="str">
        <f t="shared" si="680"/>
        <v/>
      </c>
      <c r="S839" t="str">
        <f t="shared" si="681"/>
        <v>4177</v>
      </c>
      <c r="T839" t="str">
        <f t="shared" si="682"/>
        <v/>
      </c>
      <c r="U839" t="str">
        <f t="shared" si="683"/>
        <v/>
      </c>
      <c r="V839" t="str">
        <f t="shared" si="684"/>
        <v/>
      </c>
      <c r="W839" t="str">
        <f t="shared" si="685"/>
        <v/>
      </c>
      <c r="X839" t="str">
        <f t="shared" si="686"/>
        <v/>
      </c>
      <c r="Y839" t="str">
        <f t="shared" si="687"/>
        <v>Turisztikai erőforrások (205, web)</v>
      </c>
      <c r="Z839" t="str">
        <f t="shared" si="688"/>
        <v/>
      </c>
      <c r="AA839" t="str">
        <f t="shared" si="689"/>
        <v/>
      </c>
      <c r="AB839" t="str">
        <f t="shared" si="690"/>
        <v/>
      </c>
      <c r="AC839" t="str">
        <f t="shared" si="691"/>
        <v/>
      </c>
      <c r="AD839" t="str">
        <f t="shared" si="692"/>
        <v/>
      </c>
      <c r="AE839" t="str">
        <f t="shared" si="693"/>
        <v/>
      </c>
      <c r="AF839" t="str">
        <f t="shared" si="694"/>
        <v/>
      </c>
      <c r="AG839" t="str">
        <f t="shared" si="695"/>
        <v/>
      </c>
      <c r="AH839" t="str">
        <f t="shared" si="696"/>
        <v/>
      </c>
      <c r="AI839" t="str">
        <f t="shared" si="697"/>
        <v/>
      </c>
      <c r="AJ839" t="str">
        <f t="shared" si="698"/>
        <v/>
      </c>
      <c r="AK839" t="str">
        <f t="shared" si="699"/>
        <v/>
      </c>
      <c r="AL839" t="str">
        <f t="shared" si="700"/>
        <v/>
      </c>
      <c r="AM839" t="str">
        <f t="shared" si="701"/>
        <v/>
      </c>
      <c r="AN839" t="str">
        <f t="shared" si="702"/>
        <v/>
      </c>
      <c r="AO839" t="str">
        <f t="shared" si="703"/>
        <v/>
      </c>
      <c r="AP839" t="str">
        <f t="shared" si="704"/>
        <v/>
      </c>
      <c r="AQ839" t="str">
        <f t="shared" si="705"/>
        <v/>
      </c>
      <c r="AR839" t="str">
        <f t="shared" si="706"/>
        <v/>
      </c>
      <c r="AS839" t="str">
        <f t="shared" si="707"/>
        <v/>
      </c>
      <c r="AT839" t="str">
        <f t="shared" si="708"/>
        <v/>
      </c>
      <c r="AU839" t="str">
        <f t="shared" si="709"/>
        <v/>
      </c>
      <c r="AV839" t="str">
        <f t="shared" si="710"/>
        <v/>
      </c>
      <c r="AW839" t="str">
        <f t="shared" si="711"/>
        <v/>
      </c>
      <c r="AX839" t="str">
        <f t="shared" si="712"/>
        <v>Turisztikai erőforrások (, web)</v>
      </c>
      <c r="AY839" s="2">
        <v>417</v>
      </c>
      <c r="AZ839" s="2">
        <v>7</v>
      </c>
      <c r="BA839" s="18">
        <f>VLOOKUP(AY839,segéd!$F$9:$G$38,2,FALSE)</f>
        <v>46129</v>
      </c>
      <c r="BB839" s="2" t="str">
        <f>VLOOKUP(AZ839,segéd!$F$1:$G$7,2,FALSE)</f>
        <v>18.45-20.15</v>
      </c>
      <c r="BC839" t="s">
        <v>390</v>
      </c>
      <c r="BD839" t="s">
        <v>112</v>
      </c>
      <c r="BE839" t="s">
        <v>165</v>
      </c>
      <c r="BF839" s="19">
        <v>205</v>
      </c>
      <c r="BH839" s="19" t="s">
        <v>66</v>
      </c>
      <c r="BI839" s="30" t="s">
        <v>1989</v>
      </c>
      <c r="BJ839" s="2">
        <f t="shared" si="713"/>
        <v>7</v>
      </c>
      <c r="BK839" s="2">
        <f>IF(BF839="","",VLOOKUP(BC839,segéd!O:P,2,FALSE))</f>
        <v>7</v>
      </c>
      <c r="BL839" s="2" t="str">
        <f>IF(BG839="","",VLOOKUP(BC839,segéd!T:U,2,FALSE))</f>
        <v/>
      </c>
      <c r="BP839" s="2"/>
      <c r="BQ839" s="2"/>
      <c r="BR839" s="2"/>
      <c r="BY839" s="19">
        <v>6</v>
      </c>
    </row>
    <row r="840" spans="1:106" x14ac:dyDescent="0.3">
      <c r="A840" t="str">
        <f t="shared" si="663"/>
        <v>4181</v>
      </c>
      <c r="B840" t="str">
        <f t="shared" si="664"/>
        <v xml:space="preserve">Elektrotechnika II. (web) </v>
      </c>
      <c r="C840" t="str">
        <f t="shared" si="665"/>
        <v>6014181</v>
      </c>
      <c r="D840" t="str">
        <f t="shared" si="666"/>
        <v>Elektrotechnika II. (web) 92</v>
      </c>
      <c r="E840" t="str">
        <f t="shared" si="667"/>
        <v>Varga István4181</v>
      </c>
      <c r="F840" s="24" t="str">
        <f t="shared" si="668"/>
        <v>Elektrotechnika II. (Tb. 601, web)</v>
      </c>
      <c r="G840" t="str">
        <f t="shared" si="669"/>
        <v/>
      </c>
      <c r="H840" t="str">
        <f t="shared" si="670"/>
        <v/>
      </c>
      <c r="I840" t="str">
        <f t="shared" si="671"/>
        <v/>
      </c>
      <c r="J840" t="str">
        <f t="shared" si="672"/>
        <v/>
      </c>
      <c r="K840" t="str">
        <f t="shared" si="673"/>
        <v/>
      </c>
      <c r="L840" t="str">
        <f t="shared" si="674"/>
        <v/>
      </c>
      <c r="M840" t="str">
        <f t="shared" si="675"/>
        <v/>
      </c>
      <c r="N840" t="str">
        <f t="shared" si="676"/>
        <v/>
      </c>
      <c r="O840" t="str">
        <f t="shared" si="677"/>
        <v/>
      </c>
      <c r="P840" t="str">
        <f t="shared" si="678"/>
        <v/>
      </c>
      <c r="Q840" t="str">
        <f t="shared" si="679"/>
        <v/>
      </c>
      <c r="R840" t="str">
        <f t="shared" si="680"/>
        <v/>
      </c>
      <c r="S840" t="str">
        <f t="shared" si="681"/>
        <v/>
      </c>
      <c r="T840" t="str">
        <f t="shared" si="682"/>
        <v/>
      </c>
      <c r="U840" t="str">
        <f t="shared" si="683"/>
        <v/>
      </c>
      <c r="V840" t="str">
        <f t="shared" si="684"/>
        <v/>
      </c>
      <c r="W840" t="str">
        <f t="shared" si="685"/>
        <v/>
      </c>
      <c r="X840" t="str">
        <f t="shared" si="686"/>
        <v/>
      </c>
      <c r="Y840" t="str">
        <f t="shared" si="687"/>
        <v>Elektrotechnika II. (, web)</v>
      </c>
      <c r="Z840" t="str">
        <f t="shared" si="688"/>
        <v/>
      </c>
      <c r="AA840" t="str">
        <f t="shared" si="689"/>
        <v/>
      </c>
      <c r="AB840" t="str">
        <f t="shared" si="690"/>
        <v/>
      </c>
      <c r="AC840" t="str">
        <f t="shared" si="691"/>
        <v>4181</v>
      </c>
      <c r="AD840" t="str">
        <f t="shared" si="692"/>
        <v/>
      </c>
      <c r="AE840" t="str">
        <f t="shared" si="693"/>
        <v/>
      </c>
      <c r="AF840" t="str">
        <f t="shared" si="694"/>
        <v/>
      </c>
      <c r="AG840" t="str">
        <f t="shared" si="695"/>
        <v/>
      </c>
      <c r="AH840" t="str">
        <f t="shared" si="696"/>
        <v/>
      </c>
      <c r="AI840" t="str">
        <f t="shared" si="697"/>
        <v/>
      </c>
      <c r="AJ840" t="str">
        <f t="shared" si="698"/>
        <v/>
      </c>
      <c r="AK840" t="str">
        <f t="shared" si="699"/>
        <v>4181</v>
      </c>
      <c r="AL840" t="str">
        <f t="shared" si="700"/>
        <v/>
      </c>
      <c r="AM840" t="str">
        <f t="shared" si="701"/>
        <v/>
      </c>
      <c r="AN840" t="str">
        <f t="shared" si="702"/>
        <v/>
      </c>
      <c r="AO840" t="str">
        <f t="shared" si="703"/>
        <v/>
      </c>
      <c r="AP840" t="str">
        <f t="shared" si="704"/>
        <v/>
      </c>
      <c r="AQ840" t="str">
        <f t="shared" si="705"/>
        <v/>
      </c>
      <c r="AR840" t="str">
        <f t="shared" si="706"/>
        <v/>
      </c>
      <c r="AS840" t="str">
        <f t="shared" si="707"/>
        <v/>
      </c>
      <c r="AT840" t="str">
        <f t="shared" si="708"/>
        <v/>
      </c>
      <c r="AU840" t="str">
        <f t="shared" si="709"/>
        <v/>
      </c>
      <c r="AV840" t="str">
        <f t="shared" si="710"/>
        <v/>
      </c>
      <c r="AW840" t="str">
        <f t="shared" si="711"/>
        <v/>
      </c>
      <c r="AX840" t="str">
        <f t="shared" si="712"/>
        <v>Elektrotechnika II. (601, web)</v>
      </c>
      <c r="AY840" s="2">
        <v>418</v>
      </c>
      <c r="AZ840" s="2">
        <v>1</v>
      </c>
      <c r="BA840" s="18">
        <f>VLOOKUP(AY840,segéd!$F$9:$G$38,2,FALSE)</f>
        <v>46130</v>
      </c>
      <c r="BB840" s="2" t="str">
        <f>VLOOKUP(AZ840,segéd!$F$1:$G$7,2,FALSE)</f>
        <v>8.00-9.30</v>
      </c>
      <c r="BC840" t="s">
        <v>78</v>
      </c>
      <c r="BD840" s="20" t="s">
        <v>219</v>
      </c>
      <c r="BE840" t="s">
        <v>164</v>
      </c>
      <c r="BG840" s="2">
        <v>601</v>
      </c>
      <c r="BH840" s="2" t="s">
        <v>66</v>
      </c>
      <c r="BI840" s="30" t="s">
        <v>2022</v>
      </c>
      <c r="BJ840" s="2">
        <f t="shared" si="713"/>
        <v>92</v>
      </c>
      <c r="BK840" s="2" t="str">
        <f>IF(BF840="","",VLOOKUP(BC840,segéd!O:P,2,FALSE))</f>
        <v/>
      </c>
      <c r="BL840" s="2">
        <f>IF(BG840="","",VLOOKUP(BC840,segéd!T:U,2,FALSE))</f>
        <v>92</v>
      </c>
      <c r="BM840" s="2"/>
      <c r="BN840" s="2"/>
      <c r="BO840" s="2"/>
      <c r="BP840" s="2"/>
      <c r="BQ840" s="2"/>
      <c r="BR840" s="2"/>
      <c r="BS840" s="2"/>
      <c r="BT840" s="2"/>
      <c r="BU840" s="2"/>
      <c r="BZ840" s="2"/>
      <c r="CA840" s="2"/>
      <c r="CD840" s="2"/>
      <c r="CE840" s="2"/>
      <c r="CF840" s="19"/>
      <c r="CG840" s="2"/>
      <c r="CH840" s="2">
        <v>57</v>
      </c>
      <c r="CI840" s="2"/>
      <c r="CJ840" s="2"/>
      <c r="CP840" s="2">
        <v>52</v>
      </c>
      <c r="CQ840" s="2"/>
      <c r="CR840" s="2"/>
      <c r="CS840" s="2"/>
      <c r="CU840" s="2"/>
      <c r="CV840" s="2"/>
      <c r="DA840" s="19"/>
    </row>
    <row r="841" spans="1:106" x14ac:dyDescent="0.3">
      <c r="A841" t="str">
        <f t="shared" si="663"/>
        <v>2084181</v>
      </c>
      <c r="B841" t="str">
        <f t="shared" si="664"/>
        <v>Emberi erőforrás gazd. és men. (web) 40</v>
      </c>
      <c r="C841" t="str">
        <f t="shared" si="665"/>
        <v>4181</v>
      </c>
      <c r="D841" t="str">
        <f t="shared" si="666"/>
        <v xml:space="preserve">Emberi erőforrás gazd. és men. (web) </v>
      </c>
      <c r="E841" t="str">
        <f t="shared" si="667"/>
        <v>Krupánszki Kornél4181</v>
      </c>
      <c r="F841" s="24" t="str">
        <f t="shared" si="668"/>
        <v>Emberi erőforrás gazd. és men. (Bp. 208, web)</v>
      </c>
      <c r="G841" t="str">
        <f t="shared" si="669"/>
        <v/>
      </c>
      <c r="H841" t="str">
        <f t="shared" si="670"/>
        <v/>
      </c>
      <c r="I841" t="str">
        <f t="shared" si="671"/>
        <v/>
      </c>
      <c r="J841" t="str">
        <f t="shared" si="672"/>
        <v/>
      </c>
      <c r="K841" t="str">
        <f t="shared" si="673"/>
        <v/>
      </c>
      <c r="L841" t="str">
        <f t="shared" si="674"/>
        <v/>
      </c>
      <c r="M841" t="str">
        <f t="shared" si="675"/>
        <v>4181</v>
      </c>
      <c r="N841" t="str">
        <f t="shared" si="676"/>
        <v>4181</v>
      </c>
      <c r="O841" t="str">
        <f t="shared" si="677"/>
        <v>4181</v>
      </c>
      <c r="P841" t="str">
        <f t="shared" si="678"/>
        <v>4181</v>
      </c>
      <c r="Q841" t="str">
        <f t="shared" si="679"/>
        <v>4181</v>
      </c>
      <c r="R841" t="str">
        <f t="shared" si="680"/>
        <v>4181</v>
      </c>
      <c r="S841" t="str">
        <f t="shared" si="681"/>
        <v/>
      </c>
      <c r="T841" t="str">
        <f t="shared" si="682"/>
        <v/>
      </c>
      <c r="U841" t="str">
        <f t="shared" si="683"/>
        <v/>
      </c>
      <c r="V841" t="str">
        <f t="shared" si="684"/>
        <v/>
      </c>
      <c r="W841" t="str">
        <f t="shared" si="685"/>
        <v/>
      </c>
      <c r="X841" t="str">
        <f t="shared" si="686"/>
        <v/>
      </c>
      <c r="Y841" t="str">
        <f t="shared" si="687"/>
        <v>Emberi erőforrás gazd. és men. (208, web)</v>
      </c>
      <c r="Z841" t="str">
        <f t="shared" si="688"/>
        <v/>
      </c>
      <c r="AA841" t="str">
        <f t="shared" si="689"/>
        <v/>
      </c>
      <c r="AB841" t="str">
        <f t="shared" si="690"/>
        <v/>
      </c>
      <c r="AC841" t="str">
        <f t="shared" si="691"/>
        <v/>
      </c>
      <c r="AD841" t="str">
        <f t="shared" si="692"/>
        <v/>
      </c>
      <c r="AE841" t="str">
        <f t="shared" si="693"/>
        <v/>
      </c>
      <c r="AF841" t="str">
        <f t="shared" si="694"/>
        <v/>
      </c>
      <c r="AG841" t="str">
        <f t="shared" si="695"/>
        <v/>
      </c>
      <c r="AH841" t="str">
        <f t="shared" si="696"/>
        <v/>
      </c>
      <c r="AI841" t="str">
        <f t="shared" si="697"/>
        <v/>
      </c>
      <c r="AJ841" t="str">
        <f t="shared" si="698"/>
        <v/>
      </c>
      <c r="AK841" t="str">
        <f t="shared" si="699"/>
        <v/>
      </c>
      <c r="AL841" t="str">
        <f t="shared" si="700"/>
        <v/>
      </c>
      <c r="AM841" t="str">
        <f t="shared" si="701"/>
        <v/>
      </c>
      <c r="AN841" t="str">
        <f t="shared" si="702"/>
        <v/>
      </c>
      <c r="AO841" t="str">
        <f t="shared" si="703"/>
        <v/>
      </c>
      <c r="AP841" t="str">
        <f t="shared" si="704"/>
        <v/>
      </c>
      <c r="AQ841" t="str">
        <f t="shared" si="705"/>
        <v/>
      </c>
      <c r="AR841" t="str">
        <f t="shared" si="706"/>
        <v/>
      </c>
      <c r="AS841" t="str">
        <f t="shared" si="707"/>
        <v/>
      </c>
      <c r="AT841" t="str">
        <f t="shared" si="708"/>
        <v/>
      </c>
      <c r="AU841" t="str">
        <f t="shared" si="709"/>
        <v/>
      </c>
      <c r="AV841" t="str">
        <f t="shared" si="710"/>
        <v/>
      </c>
      <c r="AW841" t="str">
        <f t="shared" si="711"/>
        <v/>
      </c>
      <c r="AX841" t="str">
        <f t="shared" si="712"/>
        <v>Emberi erőforrás gazd. és men. (, web)</v>
      </c>
      <c r="AY841" s="2">
        <v>418</v>
      </c>
      <c r="AZ841" s="2">
        <v>1</v>
      </c>
      <c r="BA841" s="18">
        <f>VLOOKUP(AY841,segéd!$F$9:$G$38,2,FALSE)</f>
        <v>46130</v>
      </c>
      <c r="BB841" s="2" t="str">
        <f>VLOOKUP(AZ841,segéd!$F$1:$G$7,2,FALSE)</f>
        <v>8.00-9.30</v>
      </c>
      <c r="BC841" t="s">
        <v>168</v>
      </c>
      <c r="BD841" s="20" t="s">
        <v>428</v>
      </c>
      <c r="BE841" t="s">
        <v>165</v>
      </c>
      <c r="BF841" s="19">
        <v>208</v>
      </c>
      <c r="BH841" s="19" t="s">
        <v>66</v>
      </c>
      <c r="BI841" s="30" t="s">
        <v>1993</v>
      </c>
      <c r="BJ841" s="2">
        <f t="shared" si="713"/>
        <v>40</v>
      </c>
      <c r="BK841" s="2">
        <f>IF(BF841="","",VLOOKUP(BC841,segéd!O:P,2,FALSE))</f>
        <v>40</v>
      </c>
      <c r="BL841" s="2" t="str">
        <f>IF(BG841="","",VLOOKUP(BC841,segéd!T:U,2,FALSE))</f>
        <v/>
      </c>
      <c r="BM841" s="2"/>
      <c r="BN841" s="2"/>
      <c r="BO841" s="2"/>
      <c r="BP841" s="2"/>
      <c r="BQ841" s="2"/>
      <c r="BR841" s="2"/>
      <c r="BS841" s="2">
        <v>6</v>
      </c>
      <c r="BT841" s="2">
        <v>6</v>
      </c>
      <c r="BU841" s="2">
        <v>9</v>
      </c>
      <c r="BV841" s="2">
        <v>6</v>
      </c>
      <c r="BW841" s="2">
        <v>13</v>
      </c>
      <c r="BX841" s="2">
        <v>2</v>
      </c>
      <c r="BY841" s="2"/>
      <c r="BZ841" s="2"/>
      <c r="CA841" s="2"/>
      <c r="CB841" s="2"/>
      <c r="CC841" s="2"/>
      <c r="CD841" s="2"/>
      <c r="CH841" s="2"/>
      <c r="CI841" s="2"/>
      <c r="CJ841" s="2"/>
      <c r="CK841" s="2"/>
      <c r="CL841" s="2"/>
      <c r="CM841" s="2"/>
      <c r="CN841" s="2"/>
      <c r="CO841" s="2"/>
      <c r="CP841" s="2"/>
      <c r="CR841" s="2"/>
      <c r="CS841" s="2"/>
      <c r="CT841" s="2"/>
      <c r="CU841" s="2"/>
      <c r="CV841" s="2"/>
      <c r="CY841" s="2"/>
    </row>
    <row r="842" spans="1:106" x14ac:dyDescent="0.3">
      <c r="A842" t="str">
        <f t="shared" si="663"/>
        <v>4181</v>
      </c>
      <c r="B842" t="str">
        <f t="shared" si="664"/>
        <v xml:space="preserve">Épületszerkezetek, akadálym. (web) </v>
      </c>
      <c r="C842" t="str">
        <f t="shared" si="665"/>
        <v>4014181</v>
      </c>
      <c r="D842" t="str">
        <f t="shared" si="666"/>
        <v>Épületszerkezetek, akadálym. (web) 8</v>
      </c>
      <c r="E842" t="str">
        <f t="shared" si="667"/>
        <v>Tarján Gábor4181</v>
      </c>
      <c r="F842" s="24" t="str">
        <f t="shared" si="668"/>
        <v>Épületszerkezetek, akadálym. (Tb. 401, web)</v>
      </c>
      <c r="G842" t="str">
        <f t="shared" si="669"/>
        <v/>
      </c>
      <c r="H842" t="str">
        <f t="shared" si="670"/>
        <v/>
      </c>
      <c r="I842" t="str">
        <f t="shared" si="671"/>
        <v/>
      </c>
      <c r="J842" t="str">
        <f t="shared" si="672"/>
        <v/>
      </c>
      <c r="K842" t="str">
        <f t="shared" si="673"/>
        <v/>
      </c>
      <c r="L842" t="str">
        <f t="shared" si="674"/>
        <v/>
      </c>
      <c r="M842" t="str">
        <f t="shared" si="675"/>
        <v/>
      </c>
      <c r="N842" t="str">
        <f t="shared" si="676"/>
        <v/>
      </c>
      <c r="O842" t="str">
        <f t="shared" si="677"/>
        <v/>
      </c>
      <c r="P842" t="str">
        <f t="shared" si="678"/>
        <v/>
      </c>
      <c r="Q842" t="str">
        <f t="shared" si="679"/>
        <v/>
      </c>
      <c r="R842" t="str">
        <f t="shared" si="680"/>
        <v/>
      </c>
      <c r="S842" t="str">
        <f t="shared" si="681"/>
        <v/>
      </c>
      <c r="T842" t="str">
        <f t="shared" si="682"/>
        <v/>
      </c>
      <c r="U842" t="str">
        <f t="shared" si="683"/>
        <v/>
      </c>
      <c r="V842" t="str">
        <f t="shared" si="684"/>
        <v/>
      </c>
      <c r="W842" t="str">
        <f t="shared" si="685"/>
        <v/>
      </c>
      <c r="X842" t="str">
        <f t="shared" si="686"/>
        <v/>
      </c>
      <c r="Y842" t="str">
        <f t="shared" si="687"/>
        <v>Épületszerkezetek, akadálym. (, web)</v>
      </c>
      <c r="Z842" t="str">
        <f t="shared" si="688"/>
        <v/>
      </c>
      <c r="AA842" t="str">
        <f t="shared" si="689"/>
        <v/>
      </c>
      <c r="AB842" t="str">
        <f t="shared" si="690"/>
        <v/>
      </c>
      <c r="AC842" t="str">
        <f t="shared" si="691"/>
        <v/>
      </c>
      <c r="AD842" t="str">
        <f t="shared" si="692"/>
        <v/>
      </c>
      <c r="AE842" t="str">
        <f t="shared" si="693"/>
        <v/>
      </c>
      <c r="AF842" t="str">
        <f t="shared" si="694"/>
        <v/>
      </c>
      <c r="AG842" t="str">
        <f t="shared" si="695"/>
        <v/>
      </c>
      <c r="AH842" t="str">
        <f t="shared" si="696"/>
        <v/>
      </c>
      <c r="AI842" t="str">
        <f t="shared" si="697"/>
        <v/>
      </c>
      <c r="AJ842" t="str">
        <f t="shared" si="698"/>
        <v/>
      </c>
      <c r="AK842" t="str">
        <f t="shared" si="699"/>
        <v/>
      </c>
      <c r="AL842" t="str">
        <f t="shared" si="700"/>
        <v/>
      </c>
      <c r="AM842" t="str">
        <f t="shared" si="701"/>
        <v/>
      </c>
      <c r="AN842" t="str">
        <f t="shared" si="702"/>
        <v/>
      </c>
      <c r="AO842" t="str">
        <f t="shared" si="703"/>
        <v/>
      </c>
      <c r="AP842" t="str">
        <f t="shared" si="704"/>
        <v/>
      </c>
      <c r="AQ842" t="str">
        <f t="shared" si="705"/>
        <v/>
      </c>
      <c r="AR842" t="str">
        <f t="shared" si="706"/>
        <v/>
      </c>
      <c r="AS842" t="str">
        <f t="shared" si="707"/>
        <v>4181</v>
      </c>
      <c r="AT842" t="str">
        <f t="shared" si="708"/>
        <v/>
      </c>
      <c r="AU842" t="str">
        <f t="shared" si="709"/>
        <v/>
      </c>
      <c r="AV842" t="str">
        <f t="shared" si="710"/>
        <v/>
      </c>
      <c r="AW842" t="str">
        <f t="shared" si="711"/>
        <v/>
      </c>
      <c r="AX842" t="str">
        <f t="shared" si="712"/>
        <v>Épületszerkezetek, akadálym. (401, web)</v>
      </c>
      <c r="AY842" s="2">
        <v>418</v>
      </c>
      <c r="AZ842" s="2">
        <v>1</v>
      </c>
      <c r="BA842" s="18">
        <f>VLOOKUP(AY842,segéd!$F$9:$G$38,2,FALSE)</f>
        <v>46130</v>
      </c>
      <c r="BB842" s="2" t="str">
        <f>VLOOKUP(AZ842,segéd!$F$1:$G$7,2,FALSE)</f>
        <v>8.00-9.30</v>
      </c>
      <c r="BC842" t="s">
        <v>399</v>
      </c>
      <c r="BD842" t="s">
        <v>422</v>
      </c>
      <c r="BE842" t="s">
        <v>164</v>
      </c>
      <c r="BG842" s="2">
        <v>401</v>
      </c>
      <c r="BH842" s="2" t="s">
        <v>66</v>
      </c>
      <c r="BI842" s="30" t="s">
        <v>2005</v>
      </c>
      <c r="BJ842" s="2">
        <f t="shared" si="713"/>
        <v>8</v>
      </c>
      <c r="BK842" s="2" t="str">
        <f>IF(BF842="","",VLOOKUP(BC842,segéd!O:P,2,FALSE))</f>
        <v/>
      </c>
      <c r="BL842" s="2">
        <f>IF(BG842="","",VLOOKUP(BC842,segéd!T:U,2,FALSE))</f>
        <v>8</v>
      </c>
      <c r="CH842" s="2"/>
      <c r="CI842" s="2"/>
      <c r="CP842" s="2"/>
      <c r="CX842" s="2">
        <v>8</v>
      </c>
    </row>
    <row r="843" spans="1:106" x14ac:dyDescent="0.3">
      <c r="A843" t="str">
        <f t="shared" si="663"/>
        <v>4181</v>
      </c>
      <c r="B843" t="str">
        <f t="shared" si="664"/>
        <v xml:space="preserve">Folyamatok fejlesztése - Lean (web) </v>
      </c>
      <c r="C843" t="str">
        <f t="shared" si="665"/>
        <v>4024181</v>
      </c>
      <c r="D843" t="str">
        <f t="shared" si="666"/>
        <v>Folyamatok fejlesztése - Lean (web) 17</v>
      </c>
      <c r="E843" t="str">
        <f t="shared" si="667"/>
        <v>Böröczki Ágoston4181</v>
      </c>
      <c r="F843" s="24" t="str">
        <f t="shared" si="668"/>
        <v>Folyamatok fejlesztése - Lean (Tb. 402, web)</v>
      </c>
      <c r="G843" t="str">
        <f t="shared" si="669"/>
        <v/>
      </c>
      <c r="H843" t="str">
        <f t="shared" si="670"/>
        <v/>
      </c>
      <c r="I843" t="str">
        <f t="shared" si="671"/>
        <v/>
      </c>
      <c r="J843" t="str">
        <f t="shared" si="672"/>
        <v/>
      </c>
      <c r="K843" t="str">
        <f t="shared" si="673"/>
        <v/>
      </c>
      <c r="L843" t="str">
        <f t="shared" si="674"/>
        <v/>
      </c>
      <c r="M843" t="str">
        <f t="shared" si="675"/>
        <v/>
      </c>
      <c r="N843" t="str">
        <f t="shared" si="676"/>
        <v/>
      </c>
      <c r="O843" t="str">
        <f t="shared" si="677"/>
        <v/>
      </c>
      <c r="P843" t="str">
        <f t="shared" si="678"/>
        <v/>
      </c>
      <c r="Q843" t="str">
        <f t="shared" si="679"/>
        <v/>
      </c>
      <c r="R843" t="str">
        <f t="shared" si="680"/>
        <v/>
      </c>
      <c r="S843" t="str">
        <f t="shared" si="681"/>
        <v/>
      </c>
      <c r="T843" t="str">
        <f t="shared" si="682"/>
        <v/>
      </c>
      <c r="U843" t="str">
        <f t="shared" si="683"/>
        <v/>
      </c>
      <c r="V843" t="str">
        <f t="shared" si="684"/>
        <v/>
      </c>
      <c r="W843" t="str">
        <f t="shared" si="685"/>
        <v/>
      </c>
      <c r="X843" t="str">
        <f t="shared" si="686"/>
        <v/>
      </c>
      <c r="Y843" t="str">
        <f t="shared" si="687"/>
        <v>Folyamatok fejlesztése - Lean (, web)</v>
      </c>
      <c r="Z843" t="str">
        <f t="shared" si="688"/>
        <v/>
      </c>
      <c r="AA843" t="str">
        <f t="shared" si="689"/>
        <v/>
      </c>
      <c r="AB843" t="str">
        <f t="shared" si="690"/>
        <v/>
      </c>
      <c r="AC843" t="str">
        <f t="shared" si="691"/>
        <v/>
      </c>
      <c r="AD843" t="str">
        <f t="shared" si="692"/>
        <v/>
      </c>
      <c r="AE843" t="str">
        <f t="shared" si="693"/>
        <v/>
      </c>
      <c r="AF843" t="str">
        <f t="shared" si="694"/>
        <v/>
      </c>
      <c r="AG843" t="str">
        <f t="shared" si="695"/>
        <v/>
      </c>
      <c r="AH843" t="str">
        <f t="shared" si="696"/>
        <v/>
      </c>
      <c r="AI843" t="str">
        <f t="shared" si="697"/>
        <v/>
      </c>
      <c r="AJ843" t="str">
        <f t="shared" si="698"/>
        <v/>
      </c>
      <c r="AK843" t="str">
        <f t="shared" si="699"/>
        <v/>
      </c>
      <c r="AL843" t="str">
        <f t="shared" si="700"/>
        <v/>
      </c>
      <c r="AM843" t="str">
        <f t="shared" si="701"/>
        <v/>
      </c>
      <c r="AN843" t="str">
        <f t="shared" si="702"/>
        <v/>
      </c>
      <c r="AO843" t="str">
        <f t="shared" si="703"/>
        <v/>
      </c>
      <c r="AP843" t="str">
        <f t="shared" si="704"/>
        <v/>
      </c>
      <c r="AQ843" t="str">
        <f t="shared" si="705"/>
        <v/>
      </c>
      <c r="AR843" t="str">
        <f t="shared" si="706"/>
        <v>4181</v>
      </c>
      <c r="AS843" t="str">
        <f t="shared" si="707"/>
        <v/>
      </c>
      <c r="AT843" t="str">
        <f t="shared" si="708"/>
        <v/>
      </c>
      <c r="AU843" t="str">
        <f t="shared" si="709"/>
        <v/>
      </c>
      <c r="AV843" t="str">
        <f t="shared" si="710"/>
        <v/>
      </c>
      <c r="AW843" t="str">
        <f t="shared" si="711"/>
        <v/>
      </c>
      <c r="AX843" t="str">
        <f t="shared" si="712"/>
        <v>Folyamatok fejlesztése - Lean (402, web)</v>
      </c>
      <c r="AY843" s="2">
        <v>418</v>
      </c>
      <c r="AZ843" s="2">
        <v>1</v>
      </c>
      <c r="BA843" s="18">
        <f>VLOOKUP(AY843,segéd!$F$9:$G$38,2,FALSE)</f>
        <v>46130</v>
      </c>
      <c r="BB843" s="2" t="str">
        <f>VLOOKUP(AZ843,segéd!$F$1:$G$7,2,FALSE)</f>
        <v>8.00-9.30</v>
      </c>
      <c r="BC843" t="s">
        <v>119</v>
      </c>
      <c r="BD843" t="s">
        <v>181</v>
      </c>
      <c r="BE843" t="s">
        <v>164</v>
      </c>
      <c r="BG843" s="2">
        <v>402</v>
      </c>
      <c r="BH843" s="2" t="s">
        <v>66</v>
      </c>
      <c r="BI843" s="30" t="s">
        <v>1934</v>
      </c>
      <c r="BJ843" s="2">
        <f t="shared" si="713"/>
        <v>17</v>
      </c>
      <c r="BK843" s="2" t="str">
        <f>IF(BF843="","",VLOOKUP(BC843,segéd!O:P,2,FALSE))</f>
        <v/>
      </c>
      <c r="BL843" s="2">
        <f>IF(BG843="","",VLOOKUP(BC843,segéd!T:U,2,FALSE))</f>
        <v>17</v>
      </c>
      <c r="BM843" s="2"/>
      <c r="BN843" s="2"/>
      <c r="BO843" s="2"/>
      <c r="BP843" s="2"/>
      <c r="BQ843" s="2"/>
      <c r="BR843" s="2"/>
      <c r="BS843" s="2"/>
      <c r="BT843" s="2"/>
      <c r="BU843" s="2"/>
      <c r="CA843" s="2"/>
      <c r="CD843" s="2"/>
      <c r="CE843" s="2"/>
      <c r="CF843" s="19"/>
      <c r="CG843" s="2"/>
      <c r="CH843" s="2"/>
      <c r="CI843" s="2"/>
      <c r="CP843" s="2"/>
      <c r="CR843" s="2"/>
      <c r="CS843" s="2"/>
      <c r="CU843" s="2"/>
      <c r="CV843" s="2"/>
      <c r="CW843" s="2">
        <v>16</v>
      </c>
    </row>
    <row r="844" spans="1:106" x14ac:dyDescent="0.3">
      <c r="A844" t="str">
        <f t="shared" si="663"/>
        <v>4181</v>
      </c>
      <c r="B844" t="str">
        <f t="shared" si="664"/>
        <v xml:space="preserve">Földi kockázatok UAS műv. során (web) </v>
      </c>
      <c r="C844" t="str">
        <f t="shared" si="665"/>
        <v>2124181</v>
      </c>
      <c r="D844" t="str">
        <f t="shared" si="666"/>
        <v>Földi kockázatok UAS műv. során (web) 33</v>
      </c>
      <c r="E844" t="str">
        <f t="shared" si="667"/>
        <v>Wellner András Csaba4181</v>
      </c>
      <c r="F844" s="24" t="str">
        <f t="shared" si="668"/>
        <v>Földi kockázatok UAS műv. során (Tb. 212, web)</v>
      </c>
      <c r="G844" t="str">
        <f t="shared" si="669"/>
        <v/>
      </c>
      <c r="H844" t="str">
        <f t="shared" si="670"/>
        <v/>
      </c>
      <c r="I844" t="str">
        <f t="shared" si="671"/>
        <v/>
      </c>
      <c r="J844" t="str">
        <f t="shared" si="672"/>
        <v/>
      </c>
      <c r="K844" t="str">
        <f t="shared" si="673"/>
        <v/>
      </c>
      <c r="L844" t="str">
        <f t="shared" si="674"/>
        <v/>
      </c>
      <c r="M844" t="str">
        <f t="shared" si="675"/>
        <v/>
      </c>
      <c r="N844" t="str">
        <f t="shared" si="676"/>
        <v/>
      </c>
      <c r="O844" t="str">
        <f t="shared" si="677"/>
        <v/>
      </c>
      <c r="P844" t="str">
        <f t="shared" si="678"/>
        <v/>
      </c>
      <c r="Q844" t="str">
        <f t="shared" si="679"/>
        <v/>
      </c>
      <c r="R844" t="str">
        <f t="shared" si="680"/>
        <v/>
      </c>
      <c r="S844" t="str">
        <f t="shared" si="681"/>
        <v/>
      </c>
      <c r="T844" t="str">
        <f t="shared" si="682"/>
        <v/>
      </c>
      <c r="U844" t="str">
        <f t="shared" si="683"/>
        <v/>
      </c>
      <c r="V844" t="str">
        <f t="shared" si="684"/>
        <v/>
      </c>
      <c r="W844" t="str">
        <f t="shared" si="685"/>
        <v/>
      </c>
      <c r="X844" t="str">
        <f t="shared" si="686"/>
        <v/>
      </c>
      <c r="Y844" t="str">
        <f t="shared" si="687"/>
        <v>Földi kockázatok UAS műv. során (, web)</v>
      </c>
      <c r="Z844" t="str">
        <f t="shared" si="688"/>
        <v/>
      </c>
      <c r="AA844" t="str">
        <f t="shared" si="689"/>
        <v/>
      </c>
      <c r="AB844" t="str">
        <f t="shared" si="690"/>
        <v/>
      </c>
      <c r="AC844" t="str">
        <f t="shared" si="691"/>
        <v/>
      </c>
      <c r="AD844" t="str">
        <f t="shared" si="692"/>
        <v/>
      </c>
      <c r="AE844" t="str">
        <f t="shared" si="693"/>
        <v/>
      </c>
      <c r="AF844" t="str">
        <f t="shared" si="694"/>
        <v/>
      </c>
      <c r="AG844" t="str">
        <f t="shared" si="695"/>
        <v/>
      </c>
      <c r="AH844" t="str">
        <f t="shared" si="696"/>
        <v/>
      </c>
      <c r="AI844" t="str">
        <f t="shared" si="697"/>
        <v/>
      </c>
      <c r="AJ844" t="str">
        <f t="shared" si="698"/>
        <v/>
      </c>
      <c r="AK844" t="str">
        <f t="shared" si="699"/>
        <v/>
      </c>
      <c r="AL844" t="str">
        <f t="shared" si="700"/>
        <v/>
      </c>
      <c r="AM844" t="str">
        <f t="shared" si="701"/>
        <v/>
      </c>
      <c r="AN844" t="str">
        <f t="shared" si="702"/>
        <v/>
      </c>
      <c r="AO844" t="str">
        <f t="shared" si="703"/>
        <v/>
      </c>
      <c r="AP844" t="str">
        <f t="shared" si="704"/>
        <v/>
      </c>
      <c r="AQ844" t="str">
        <f t="shared" si="705"/>
        <v/>
      </c>
      <c r="AR844" t="str">
        <f t="shared" si="706"/>
        <v/>
      </c>
      <c r="AS844" t="str">
        <f t="shared" si="707"/>
        <v/>
      </c>
      <c r="AT844" t="str">
        <f t="shared" si="708"/>
        <v/>
      </c>
      <c r="AU844" t="str">
        <f t="shared" si="709"/>
        <v/>
      </c>
      <c r="AV844" t="str">
        <f t="shared" si="710"/>
        <v/>
      </c>
      <c r="AW844" t="str">
        <f t="shared" si="711"/>
        <v>4181</v>
      </c>
      <c r="AX844" t="str">
        <f t="shared" si="712"/>
        <v>Földi kockázatok UAS műv. során (212, web)</v>
      </c>
      <c r="AY844" s="2">
        <v>418</v>
      </c>
      <c r="AZ844" s="2">
        <v>1</v>
      </c>
      <c r="BA844" s="18">
        <f>VLOOKUP(AY844,segéd!$F$9:$G$38,2,FALSE)</f>
        <v>46130</v>
      </c>
      <c r="BB844" s="2" t="str">
        <f>VLOOKUP(AZ844,segéd!$F$1:$G$7,2,FALSE)</f>
        <v>8.00-9.30</v>
      </c>
      <c r="BC844" t="s">
        <v>403</v>
      </c>
      <c r="BD844" t="s">
        <v>2252</v>
      </c>
      <c r="BE844" t="s">
        <v>164</v>
      </c>
      <c r="BG844" s="2">
        <v>212</v>
      </c>
      <c r="BH844" s="2" t="s">
        <v>66</v>
      </c>
      <c r="BI844" s="30" t="s">
        <v>2006</v>
      </c>
      <c r="BJ844" s="2">
        <f t="shared" si="713"/>
        <v>33</v>
      </c>
      <c r="BK844" s="2" t="str">
        <f>IF(BF844="","",VLOOKUP(BC844,segéd!O:P,2,FALSE))</f>
        <v/>
      </c>
      <c r="BL844" s="2">
        <f>IF(BG844="","",VLOOKUP(BC844,segéd!T:U,2,FALSE))</f>
        <v>33</v>
      </c>
      <c r="BM844" s="2"/>
      <c r="BN844" s="2"/>
      <c r="BO844" s="2"/>
      <c r="BP844" s="2"/>
      <c r="BQ844" s="2"/>
      <c r="BR844" s="2"/>
      <c r="BS844" s="2"/>
      <c r="BT844" s="2"/>
      <c r="BU844" s="2"/>
      <c r="CA844" s="2"/>
      <c r="CD844" s="2"/>
      <c r="CE844" s="2"/>
      <c r="CF844" s="19"/>
      <c r="CG844" s="2"/>
      <c r="CP844" s="2"/>
      <c r="CQ844" s="2"/>
      <c r="CR844" s="2"/>
      <c r="CS844" s="2"/>
      <c r="CU844" s="2"/>
      <c r="CV844" s="2"/>
      <c r="DA844" s="19"/>
      <c r="DB844" s="2">
        <v>34</v>
      </c>
    </row>
    <row r="845" spans="1:106" x14ac:dyDescent="0.3">
      <c r="A845" t="str">
        <f t="shared" si="663"/>
        <v>2024181</v>
      </c>
      <c r="B845" t="str">
        <f t="shared" si="664"/>
        <v>Gyártórendszerek modellezése (web) 11</v>
      </c>
      <c r="C845" t="str">
        <f t="shared" si="665"/>
        <v>4181</v>
      </c>
      <c r="D845" t="str">
        <f t="shared" si="666"/>
        <v xml:space="preserve">Gyártórendszerek modellezése (web) </v>
      </c>
      <c r="E845" t="str">
        <f t="shared" si="667"/>
        <v>Borbás Lajos4181</v>
      </c>
      <c r="F845" s="24" t="str">
        <f t="shared" si="668"/>
        <v>Gyártórendszerek modellezése (Bp. 202, web)</v>
      </c>
      <c r="G845" t="str">
        <f t="shared" si="669"/>
        <v/>
      </c>
      <c r="H845" t="str">
        <f t="shared" si="670"/>
        <v/>
      </c>
      <c r="I845" t="str">
        <f t="shared" si="671"/>
        <v/>
      </c>
      <c r="J845" t="str">
        <f t="shared" si="672"/>
        <v/>
      </c>
      <c r="K845" t="str">
        <f t="shared" si="673"/>
        <v/>
      </c>
      <c r="L845" t="str">
        <f t="shared" si="674"/>
        <v>4181</v>
      </c>
      <c r="M845" t="str">
        <f t="shared" si="675"/>
        <v/>
      </c>
      <c r="N845" t="str">
        <f t="shared" si="676"/>
        <v/>
      </c>
      <c r="O845" t="str">
        <f t="shared" si="677"/>
        <v/>
      </c>
      <c r="P845" t="str">
        <f t="shared" si="678"/>
        <v/>
      </c>
      <c r="Q845" t="str">
        <f t="shared" si="679"/>
        <v/>
      </c>
      <c r="R845" t="str">
        <f t="shared" si="680"/>
        <v/>
      </c>
      <c r="S845" t="str">
        <f t="shared" si="681"/>
        <v/>
      </c>
      <c r="T845" t="str">
        <f t="shared" si="682"/>
        <v/>
      </c>
      <c r="U845" t="str">
        <f t="shared" si="683"/>
        <v/>
      </c>
      <c r="V845" t="str">
        <f t="shared" si="684"/>
        <v/>
      </c>
      <c r="W845" t="str">
        <f t="shared" si="685"/>
        <v/>
      </c>
      <c r="X845" t="str">
        <f t="shared" si="686"/>
        <v/>
      </c>
      <c r="Y845" t="str">
        <f t="shared" si="687"/>
        <v>Gyártórendszerek modellezése (202, web)</v>
      </c>
      <c r="Z845" t="str">
        <f t="shared" si="688"/>
        <v/>
      </c>
      <c r="AA845" t="str">
        <f t="shared" si="689"/>
        <v/>
      </c>
      <c r="AB845" t="str">
        <f t="shared" si="690"/>
        <v/>
      </c>
      <c r="AC845" t="str">
        <f t="shared" si="691"/>
        <v/>
      </c>
      <c r="AD845" t="str">
        <f t="shared" si="692"/>
        <v/>
      </c>
      <c r="AE845" t="str">
        <f t="shared" si="693"/>
        <v/>
      </c>
      <c r="AF845" t="str">
        <f t="shared" si="694"/>
        <v/>
      </c>
      <c r="AG845" t="str">
        <f t="shared" si="695"/>
        <v/>
      </c>
      <c r="AH845" t="str">
        <f t="shared" si="696"/>
        <v/>
      </c>
      <c r="AI845" t="str">
        <f t="shared" si="697"/>
        <v/>
      </c>
      <c r="AJ845" t="str">
        <f t="shared" si="698"/>
        <v/>
      </c>
      <c r="AK845" t="str">
        <f t="shared" si="699"/>
        <v/>
      </c>
      <c r="AL845" t="str">
        <f t="shared" si="700"/>
        <v/>
      </c>
      <c r="AM845" t="str">
        <f t="shared" si="701"/>
        <v/>
      </c>
      <c r="AN845" t="str">
        <f t="shared" si="702"/>
        <v/>
      </c>
      <c r="AO845" t="str">
        <f t="shared" si="703"/>
        <v/>
      </c>
      <c r="AP845" t="str">
        <f t="shared" si="704"/>
        <v/>
      </c>
      <c r="AQ845" t="str">
        <f t="shared" si="705"/>
        <v/>
      </c>
      <c r="AR845" t="str">
        <f t="shared" si="706"/>
        <v/>
      </c>
      <c r="AS845" t="str">
        <f t="shared" si="707"/>
        <v/>
      </c>
      <c r="AT845" t="str">
        <f t="shared" si="708"/>
        <v/>
      </c>
      <c r="AU845" t="str">
        <f t="shared" si="709"/>
        <v/>
      </c>
      <c r="AV845" t="str">
        <f t="shared" si="710"/>
        <v/>
      </c>
      <c r="AW845" t="str">
        <f t="shared" si="711"/>
        <v/>
      </c>
      <c r="AX845" t="str">
        <f t="shared" si="712"/>
        <v>Gyártórendszerek modellezése (, web)</v>
      </c>
      <c r="AY845" s="2">
        <v>418</v>
      </c>
      <c r="AZ845" s="2">
        <v>1</v>
      </c>
      <c r="BA845" s="18">
        <f>VLOOKUP(AY845,segéd!$F$9:$G$38,2,FALSE)</f>
        <v>46130</v>
      </c>
      <c r="BB845" s="2" t="str">
        <f>VLOOKUP(AZ845,segéd!$F$1:$G$7,2,FALSE)</f>
        <v>8.00-9.30</v>
      </c>
      <c r="BC845" s="20" t="s">
        <v>419</v>
      </c>
      <c r="BD845" t="s">
        <v>180</v>
      </c>
      <c r="BE845" s="20" t="s">
        <v>175</v>
      </c>
      <c r="BF845" s="19">
        <v>202</v>
      </c>
      <c r="BH845" s="19" t="s">
        <v>66</v>
      </c>
      <c r="BI845" s="30" t="s">
        <v>2025</v>
      </c>
      <c r="BJ845" s="2">
        <f t="shared" si="713"/>
        <v>11</v>
      </c>
      <c r="BK845" s="2">
        <f>IF(BF845="","",VLOOKUP(BC845,segéd!O:P,2,FALSE))</f>
        <v>11</v>
      </c>
      <c r="BL845" s="2" t="str">
        <f>IF(BG845="","",VLOOKUP(BC845,segéd!T:U,2,FALSE))</f>
        <v/>
      </c>
      <c r="BQ845" s="2"/>
      <c r="BR845" s="2">
        <v>11</v>
      </c>
      <c r="CH845" s="2"/>
      <c r="CP845" s="2"/>
    </row>
    <row r="846" spans="1:106" x14ac:dyDescent="0.3">
      <c r="A846" t="str">
        <f t="shared" si="663"/>
        <v>4181</v>
      </c>
      <c r="B846" t="str">
        <f t="shared" si="664"/>
        <v xml:space="preserve">Hulladékgazdálkodási tech. (8.45-től, web) </v>
      </c>
      <c r="C846" t="str">
        <f t="shared" si="665"/>
        <v>Passzív4181</v>
      </c>
      <c r="D846" t="str">
        <f t="shared" si="666"/>
        <v>Hulladékgazdálkodási tech. (8.45-től, web) 6</v>
      </c>
      <c r="E846" t="str">
        <f t="shared" si="667"/>
        <v>Nagy Judit4181</v>
      </c>
      <c r="F846" s="24" t="str">
        <f t="shared" si="668"/>
        <v>Hulladékgazdálkodási tech. (Tb. Passzív, 8.45-től, web)</v>
      </c>
      <c r="G846" t="str">
        <f t="shared" si="669"/>
        <v/>
      </c>
      <c r="H846" t="str">
        <f t="shared" si="670"/>
        <v/>
      </c>
      <c r="I846" t="str">
        <f t="shared" si="671"/>
        <v/>
      </c>
      <c r="J846" t="str">
        <f t="shared" si="672"/>
        <v/>
      </c>
      <c r="K846" t="str">
        <f t="shared" si="673"/>
        <v/>
      </c>
      <c r="L846" t="str">
        <f t="shared" si="674"/>
        <v/>
      </c>
      <c r="M846" t="str">
        <f t="shared" si="675"/>
        <v/>
      </c>
      <c r="N846" t="str">
        <f t="shared" si="676"/>
        <v/>
      </c>
      <c r="O846" t="str">
        <f t="shared" si="677"/>
        <v/>
      </c>
      <c r="P846" t="str">
        <f t="shared" si="678"/>
        <v/>
      </c>
      <c r="Q846" t="str">
        <f t="shared" si="679"/>
        <v/>
      </c>
      <c r="R846" t="str">
        <f t="shared" si="680"/>
        <v/>
      </c>
      <c r="S846" t="str">
        <f t="shared" si="681"/>
        <v/>
      </c>
      <c r="T846" t="str">
        <f t="shared" si="682"/>
        <v/>
      </c>
      <c r="U846" t="str">
        <f t="shared" si="683"/>
        <v/>
      </c>
      <c r="V846" t="str">
        <f t="shared" si="684"/>
        <v/>
      </c>
      <c r="W846" t="str">
        <f t="shared" si="685"/>
        <v/>
      </c>
      <c r="X846" t="str">
        <f t="shared" si="686"/>
        <v/>
      </c>
      <c r="Y846" t="str">
        <f t="shared" si="687"/>
        <v>Hulladékgazdálkodási tech. (, 8.45-től, web)</v>
      </c>
      <c r="Z846" t="str">
        <f t="shared" si="688"/>
        <v/>
      </c>
      <c r="AA846" t="str">
        <f t="shared" si="689"/>
        <v/>
      </c>
      <c r="AB846" t="str">
        <f t="shared" si="690"/>
        <v/>
      </c>
      <c r="AC846" t="str">
        <f t="shared" si="691"/>
        <v/>
      </c>
      <c r="AD846" t="str">
        <f t="shared" si="692"/>
        <v>4181</v>
      </c>
      <c r="AE846" t="str">
        <f t="shared" si="693"/>
        <v/>
      </c>
      <c r="AF846" t="str">
        <f t="shared" si="694"/>
        <v/>
      </c>
      <c r="AG846" t="str">
        <f t="shared" si="695"/>
        <v/>
      </c>
      <c r="AH846" t="str">
        <f t="shared" si="696"/>
        <v/>
      </c>
      <c r="AI846" t="str">
        <f t="shared" si="697"/>
        <v/>
      </c>
      <c r="AJ846" t="str">
        <f t="shared" si="698"/>
        <v/>
      </c>
      <c r="AK846" t="str">
        <f t="shared" si="699"/>
        <v/>
      </c>
      <c r="AL846" t="str">
        <f t="shared" si="700"/>
        <v/>
      </c>
      <c r="AM846" t="str">
        <f t="shared" si="701"/>
        <v/>
      </c>
      <c r="AN846" t="str">
        <f t="shared" si="702"/>
        <v/>
      </c>
      <c r="AO846" t="str">
        <f t="shared" si="703"/>
        <v/>
      </c>
      <c r="AP846" t="str">
        <f t="shared" si="704"/>
        <v/>
      </c>
      <c r="AQ846" t="str">
        <f t="shared" si="705"/>
        <v/>
      </c>
      <c r="AR846" t="str">
        <f t="shared" si="706"/>
        <v/>
      </c>
      <c r="AS846" t="str">
        <f t="shared" si="707"/>
        <v/>
      </c>
      <c r="AT846" t="str">
        <f t="shared" si="708"/>
        <v/>
      </c>
      <c r="AU846" t="str">
        <f t="shared" si="709"/>
        <v/>
      </c>
      <c r="AV846" t="str">
        <f t="shared" si="710"/>
        <v/>
      </c>
      <c r="AW846" t="str">
        <f t="shared" si="711"/>
        <v/>
      </c>
      <c r="AX846" t="str">
        <f t="shared" si="712"/>
        <v>Hulladékgazdálkodási tech. (Passzív, 8.45-től, web)</v>
      </c>
      <c r="AY846" s="2">
        <v>418</v>
      </c>
      <c r="AZ846" s="2">
        <v>1</v>
      </c>
      <c r="BA846" s="18">
        <f>VLOOKUP(AY846,segéd!$F$9:$G$38,2,FALSE)</f>
        <v>46130</v>
      </c>
      <c r="BB846" s="2" t="s">
        <v>488</v>
      </c>
      <c r="BC846" t="s">
        <v>133</v>
      </c>
      <c r="BD846" t="s">
        <v>421</v>
      </c>
      <c r="BE846" t="s">
        <v>177</v>
      </c>
      <c r="BG846" s="2" t="s">
        <v>272</v>
      </c>
      <c r="BH846" s="2" t="s">
        <v>489</v>
      </c>
      <c r="BI846" s="30" t="s">
        <v>2011</v>
      </c>
      <c r="BJ846" s="2">
        <f t="shared" si="713"/>
        <v>6</v>
      </c>
      <c r="BK846" s="2" t="str">
        <f>IF(BF846="","",VLOOKUP(BC846,segéd!O:P,2,FALSE))</f>
        <v/>
      </c>
      <c r="BL846" s="2">
        <f>IF(BG846="","",VLOOKUP(BC846,segéd!T:U,2,FALSE))</f>
        <v>6</v>
      </c>
      <c r="CH846" s="2"/>
      <c r="CI846" s="2">
        <v>6</v>
      </c>
      <c r="CP846" s="2"/>
    </row>
    <row r="847" spans="1:106" x14ac:dyDescent="0.3">
      <c r="A847" t="str">
        <f t="shared" si="663"/>
        <v>2054181</v>
      </c>
      <c r="B847" t="str">
        <f t="shared" si="664"/>
        <v>KKV-k finanszírozása (Bp.-ről web) 13</v>
      </c>
      <c r="C847" t="str">
        <f t="shared" si="665"/>
        <v>2164181</v>
      </c>
      <c r="D847" t="str">
        <f t="shared" si="666"/>
        <v>KKV-k finanszírozása (Bp.-ről web) 20</v>
      </c>
      <c r="E847" t="str">
        <f t="shared" si="667"/>
        <v>Némethné Gál Andrea4181</v>
      </c>
      <c r="F847" s="24" t="str">
        <f t="shared" si="668"/>
        <v>KKV-k finanszírozása (Bp. 205, Bp.-ről web)</v>
      </c>
      <c r="G847" t="str">
        <f t="shared" si="669"/>
        <v/>
      </c>
      <c r="H847" t="str">
        <f t="shared" si="670"/>
        <v/>
      </c>
      <c r="I847" t="str">
        <f t="shared" si="671"/>
        <v/>
      </c>
      <c r="J847" t="str">
        <f t="shared" si="672"/>
        <v/>
      </c>
      <c r="K847" t="str">
        <f t="shared" si="673"/>
        <v/>
      </c>
      <c r="L847" t="str">
        <f t="shared" si="674"/>
        <v/>
      </c>
      <c r="M847" t="str">
        <f t="shared" si="675"/>
        <v/>
      </c>
      <c r="N847" t="str">
        <f t="shared" si="676"/>
        <v/>
      </c>
      <c r="O847" t="str">
        <f t="shared" si="677"/>
        <v/>
      </c>
      <c r="P847" t="str">
        <f t="shared" si="678"/>
        <v/>
      </c>
      <c r="Q847" t="str">
        <f t="shared" si="679"/>
        <v/>
      </c>
      <c r="R847" t="str">
        <f t="shared" si="680"/>
        <v/>
      </c>
      <c r="S847" t="str">
        <f t="shared" si="681"/>
        <v/>
      </c>
      <c r="T847" t="str">
        <f t="shared" si="682"/>
        <v>4181</v>
      </c>
      <c r="U847" t="str">
        <f t="shared" si="683"/>
        <v/>
      </c>
      <c r="V847" t="str">
        <f t="shared" si="684"/>
        <v/>
      </c>
      <c r="W847" t="str">
        <f t="shared" si="685"/>
        <v/>
      </c>
      <c r="X847" t="str">
        <f t="shared" si="686"/>
        <v/>
      </c>
      <c r="Y847" t="str">
        <f t="shared" si="687"/>
        <v>KKV-k finanszírozása (205, Bp.-ről web)</v>
      </c>
      <c r="Z847" t="str">
        <f t="shared" si="688"/>
        <v/>
      </c>
      <c r="AA847" t="str">
        <f t="shared" si="689"/>
        <v/>
      </c>
      <c r="AB847" t="str">
        <f t="shared" si="690"/>
        <v/>
      </c>
      <c r="AC847" t="str">
        <f t="shared" si="691"/>
        <v/>
      </c>
      <c r="AD847" t="str">
        <f t="shared" si="692"/>
        <v/>
      </c>
      <c r="AE847" t="str">
        <f t="shared" si="693"/>
        <v/>
      </c>
      <c r="AF847" t="str">
        <f t="shared" si="694"/>
        <v/>
      </c>
      <c r="AG847" t="str">
        <f t="shared" si="695"/>
        <v/>
      </c>
      <c r="AH847" t="str">
        <f t="shared" si="696"/>
        <v/>
      </c>
      <c r="AI847" t="str">
        <f t="shared" si="697"/>
        <v/>
      </c>
      <c r="AJ847" t="str">
        <f t="shared" si="698"/>
        <v/>
      </c>
      <c r="AK847" t="str">
        <f t="shared" si="699"/>
        <v/>
      </c>
      <c r="AL847" t="str">
        <f t="shared" si="700"/>
        <v/>
      </c>
      <c r="AM847" t="str">
        <f t="shared" si="701"/>
        <v>4181</v>
      </c>
      <c r="AN847" t="str">
        <f t="shared" si="702"/>
        <v/>
      </c>
      <c r="AO847" t="str">
        <f t="shared" si="703"/>
        <v/>
      </c>
      <c r="AP847" t="str">
        <f t="shared" si="704"/>
        <v/>
      </c>
      <c r="AQ847" t="str">
        <f t="shared" si="705"/>
        <v/>
      </c>
      <c r="AR847" t="str">
        <f t="shared" si="706"/>
        <v/>
      </c>
      <c r="AS847" t="str">
        <f t="shared" si="707"/>
        <v/>
      </c>
      <c r="AT847" t="str">
        <f t="shared" si="708"/>
        <v/>
      </c>
      <c r="AU847" t="str">
        <f t="shared" si="709"/>
        <v/>
      </c>
      <c r="AV847" t="str">
        <f t="shared" si="710"/>
        <v/>
      </c>
      <c r="AW847" t="str">
        <f t="shared" si="711"/>
        <v/>
      </c>
      <c r="AX847" t="str">
        <f t="shared" si="712"/>
        <v>KKV-k finanszírozása (216, Bp.-ről web)</v>
      </c>
      <c r="AY847" s="2">
        <v>418</v>
      </c>
      <c r="AZ847" s="2">
        <v>1</v>
      </c>
      <c r="BA847" s="18">
        <f>VLOOKUP(AY847,segéd!$F$9:$G$38,2,FALSE)</f>
        <v>46130</v>
      </c>
      <c r="BB847" s="2" t="str">
        <f>VLOOKUP(AZ847,segéd!$F$1:$G$7,2,FALSE)</f>
        <v>8.00-9.30</v>
      </c>
      <c r="BC847" t="s">
        <v>114</v>
      </c>
      <c r="BD847" t="s">
        <v>28</v>
      </c>
      <c r="BE847" t="s">
        <v>167</v>
      </c>
      <c r="BF847" s="19">
        <v>205</v>
      </c>
      <c r="BG847" s="2">
        <v>216</v>
      </c>
      <c r="BH847" s="19" t="s">
        <v>75</v>
      </c>
      <c r="BI847" s="30" t="s">
        <v>1994</v>
      </c>
      <c r="BJ847" s="2">
        <f t="shared" si="713"/>
        <v>33</v>
      </c>
      <c r="BK847" s="2">
        <f>IF(BF847="","",VLOOKUP(BC847,segéd!O:P,2,FALSE))</f>
        <v>13</v>
      </c>
      <c r="BL847" s="2">
        <f>IF(BG847="","",VLOOKUP(BC847,segéd!T:U,2,FALSE))</f>
        <v>20</v>
      </c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>
        <v>12</v>
      </c>
      <c r="CA847" s="2"/>
      <c r="CB847" s="2"/>
      <c r="CC847" s="2"/>
      <c r="CD847" s="2"/>
      <c r="CH847" s="2"/>
      <c r="CI847" s="2"/>
      <c r="CJ847" s="2"/>
      <c r="CK847" s="2"/>
      <c r="CL847" s="2"/>
      <c r="CM847" s="2"/>
      <c r="CN847" s="2"/>
      <c r="CO847" s="2"/>
      <c r="CP847" s="2"/>
      <c r="CR847" s="2">
        <v>21</v>
      </c>
      <c r="CS847" s="2"/>
      <c r="CT847" s="2"/>
      <c r="CU847" s="2"/>
      <c r="CV847" s="2"/>
      <c r="CY847" s="2"/>
    </row>
    <row r="848" spans="1:106" x14ac:dyDescent="0.3">
      <c r="A848" t="str">
        <f t="shared" si="663"/>
        <v>4181</v>
      </c>
      <c r="B848" t="str">
        <f t="shared" si="664"/>
        <v xml:space="preserve">Közgazdaságtan II. (web) </v>
      </c>
      <c r="C848" t="str">
        <f t="shared" si="665"/>
        <v>A/Nae.4181</v>
      </c>
      <c r="D848" t="str">
        <f t="shared" si="666"/>
        <v>Közgazdaságtan II. (web) 95</v>
      </c>
      <c r="E848" t="str">
        <f t="shared" si="667"/>
        <v>Barócsi Zoltán4181</v>
      </c>
      <c r="F848" s="24" t="str">
        <f t="shared" si="668"/>
        <v>Közgazdaságtan II. (Tb. A/Nae., web)</v>
      </c>
      <c r="G848" t="str">
        <f t="shared" si="669"/>
        <v/>
      </c>
      <c r="H848" t="str">
        <f t="shared" si="670"/>
        <v/>
      </c>
      <c r="I848" t="str">
        <f t="shared" si="671"/>
        <v/>
      </c>
      <c r="J848" t="str">
        <f t="shared" si="672"/>
        <v/>
      </c>
      <c r="K848" t="str">
        <f t="shared" si="673"/>
        <v/>
      </c>
      <c r="L848" t="str">
        <f t="shared" si="674"/>
        <v/>
      </c>
      <c r="M848" t="str">
        <f t="shared" si="675"/>
        <v/>
      </c>
      <c r="N848" t="str">
        <f t="shared" si="676"/>
        <v/>
      </c>
      <c r="O848" t="str">
        <f t="shared" si="677"/>
        <v/>
      </c>
      <c r="P848" t="str">
        <f t="shared" si="678"/>
        <v/>
      </c>
      <c r="Q848" t="str">
        <f t="shared" si="679"/>
        <v/>
      </c>
      <c r="R848" t="str">
        <f t="shared" si="680"/>
        <v/>
      </c>
      <c r="S848" t="str">
        <f t="shared" si="681"/>
        <v/>
      </c>
      <c r="T848" t="str">
        <f t="shared" si="682"/>
        <v/>
      </c>
      <c r="U848" t="str">
        <f t="shared" si="683"/>
        <v/>
      </c>
      <c r="V848" t="str">
        <f t="shared" si="684"/>
        <v/>
      </c>
      <c r="W848" t="str">
        <f t="shared" si="685"/>
        <v/>
      </c>
      <c r="X848" t="str">
        <f t="shared" si="686"/>
        <v/>
      </c>
      <c r="Y848" t="str">
        <f t="shared" si="687"/>
        <v>Közgazdaságtan II. (, web)</v>
      </c>
      <c r="Z848" t="str">
        <f t="shared" si="688"/>
        <v>4181</v>
      </c>
      <c r="AA848" t="str">
        <f t="shared" si="689"/>
        <v/>
      </c>
      <c r="AB848" t="str">
        <f t="shared" si="690"/>
        <v>4181</v>
      </c>
      <c r="AC848" t="str">
        <f t="shared" si="691"/>
        <v/>
      </c>
      <c r="AD848" t="str">
        <f t="shared" si="692"/>
        <v/>
      </c>
      <c r="AE848" t="str">
        <f t="shared" si="693"/>
        <v/>
      </c>
      <c r="AF848" t="str">
        <f t="shared" si="694"/>
        <v/>
      </c>
      <c r="AG848" t="str">
        <f t="shared" si="695"/>
        <v/>
      </c>
      <c r="AH848" t="str">
        <f t="shared" si="696"/>
        <v/>
      </c>
      <c r="AI848" t="str">
        <f t="shared" si="697"/>
        <v/>
      </c>
      <c r="AJ848" t="str">
        <f t="shared" si="698"/>
        <v/>
      </c>
      <c r="AK848" t="str">
        <f t="shared" si="699"/>
        <v/>
      </c>
      <c r="AL848" t="str">
        <f t="shared" si="700"/>
        <v/>
      </c>
      <c r="AM848" t="str">
        <f t="shared" si="701"/>
        <v/>
      </c>
      <c r="AN848" t="str">
        <f t="shared" si="702"/>
        <v/>
      </c>
      <c r="AO848" t="str">
        <f t="shared" si="703"/>
        <v/>
      </c>
      <c r="AP848" t="str">
        <f t="shared" si="704"/>
        <v/>
      </c>
      <c r="AQ848" t="str">
        <f t="shared" si="705"/>
        <v/>
      </c>
      <c r="AR848" t="str">
        <f t="shared" si="706"/>
        <v/>
      </c>
      <c r="AS848" t="str">
        <f t="shared" si="707"/>
        <v/>
      </c>
      <c r="AT848" t="str">
        <f t="shared" si="708"/>
        <v/>
      </c>
      <c r="AU848" t="str">
        <f t="shared" si="709"/>
        <v/>
      </c>
      <c r="AV848" t="str">
        <f t="shared" si="710"/>
        <v/>
      </c>
      <c r="AW848" t="str">
        <f t="shared" si="711"/>
        <v/>
      </c>
      <c r="AX848" t="str">
        <f t="shared" si="712"/>
        <v>Közgazdaságtan II. (A/Nae., web)</v>
      </c>
      <c r="AY848" s="2">
        <v>418</v>
      </c>
      <c r="AZ848" s="2">
        <v>1</v>
      </c>
      <c r="BA848" s="18">
        <f>VLOOKUP(AY848,segéd!$F$9:$G$38,2,FALSE)</f>
        <v>46130</v>
      </c>
      <c r="BB848" s="2" t="str">
        <f>VLOOKUP(AZ848,segéd!$F$1:$G$7,2,FALSE)</f>
        <v>8.00-9.30</v>
      </c>
      <c r="BC848" t="s">
        <v>32</v>
      </c>
      <c r="BD848" s="20" t="s">
        <v>29</v>
      </c>
      <c r="BE848" t="s">
        <v>164</v>
      </c>
      <c r="BG848" s="2" t="s">
        <v>273</v>
      </c>
      <c r="BH848" s="2" t="s">
        <v>66</v>
      </c>
      <c r="BI848" s="30" t="s">
        <v>2001</v>
      </c>
      <c r="BJ848" s="2">
        <f t="shared" si="713"/>
        <v>95</v>
      </c>
      <c r="BK848" s="2" t="str">
        <f>IF(BF848="","",VLOOKUP(BC848,segéd!O:P,2,FALSE))</f>
        <v/>
      </c>
      <c r="BL848" s="2">
        <f>IF(BG848="","",VLOOKUP(BC848,segéd!T:U,2,FALSE))</f>
        <v>95</v>
      </c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>
        <v>74</v>
      </c>
      <c r="CG848" s="2">
        <v>59</v>
      </c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Y848" s="2"/>
    </row>
    <row r="849" spans="1:105" x14ac:dyDescent="0.3">
      <c r="A849" t="str">
        <f t="shared" si="663"/>
        <v>2014181</v>
      </c>
      <c r="B849" t="str">
        <f t="shared" si="664"/>
        <v>Közgazdaságtan II. (web) 60</v>
      </c>
      <c r="C849" t="str">
        <f t="shared" si="665"/>
        <v>4181</v>
      </c>
      <c r="D849" t="str">
        <f t="shared" si="666"/>
        <v xml:space="preserve">Közgazdaságtan II. (web) </v>
      </c>
      <c r="E849" t="str">
        <f t="shared" si="667"/>
        <v>Sárkány Péter4181</v>
      </c>
      <c r="F849" s="24" t="str">
        <f t="shared" si="668"/>
        <v>Közgazdaságtan II. (Bp. 201, web)</v>
      </c>
      <c r="G849" t="str">
        <f t="shared" si="669"/>
        <v>4181</v>
      </c>
      <c r="H849" t="str">
        <f t="shared" si="670"/>
        <v>4181</v>
      </c>
      <c r="I849" t="str">
        <f t="shared" si="671"/>
        <v/>
      </c>
      <c r="J849" t="str">
        <f t="shared" si="672"/>
        <v/>
      </c>
      <c r="K849" t="str">
        <f t="shared" si="673"/>
        <v/>
      </c>
      <c r="L849" t="str">
        <f t="shared" si="674"/>
        <v/>
      </c>
      <c r="M849" t="str">
        <f t="shared" si="675"/>
        <v/>
      </c>
      <c r="N849" t="str">
        <f t="shared" si="676"/>
        <v/>
      </c>
      <c r="O849" t="str">
        <f t="shared" si="677"/>
        <v/>
      </c>
      <c r="P849" t="str">
        <f t="shared" si="678"/>
        <v/>
      </c>
      <c r="Q849" t="str">
        <f t="shared" si="679"/>
        <v/>
      </c>
      <c r="R849" t="str">
        <f t="shared" si="680"/>
        <v/>
      </c>
      <c r="S849" t="str">
        <f t="shared" si="681"/>
        <v/>
      </c>
      <c r="T849" t="str">
        <f t="shared" si="682"/>
        <v/>
      </c>
      <c r="U849" t="str">
        <f t="shared" si="683"/>
        <v/>
      </c>
      <c r="V849" t="str">
        <f t="shared" si="684"/>
        <v/>
      </c>
      <c r="W849" t="str">
        <f t="shared" si="685"/>
        <v/>
      </c>
      <c r="X849" t="str">
        <f t="shared" si="686"/>
        <v/>
      </c>
      <c r="Y849" t="str">
        <f t="shared" si="687"/>
        <v>Közgazdaságtan II. (201, web)</v>
      </c>
      <c r="Z849" t="str">
        <f t="shared" si="688"/>
        <v/>
      </c>
      <c r="AA849" t="str">
        <f t="shared" si="689"/>
        <v/>
      </c>
      <c r="AB849" t="str">
        <f t="shared" si="690"/>
        <v/>
      </c>
      <c r="AC849" t="str">
        <f t="shared" si="691"/>
        <v/>
      </c>
      <c r="AD849" t="str">
        <f t="shared" si="692"/>
        <v/>
      </c>
      <c r="AE849" t="str">
        <f t="shared" si="693"/>
        <v/>
      </c>
      <c r="AF849" t="str">
        <f t="shared" si="694"/>
        <v/>
      </c>
      <c r="AG849" t="str">
        <f t="shared" si="695"/>
        <v/>
      </c>
      <c r="AH849" t="str">
        <f t="shared" si="696"/>
        <v/>
      </c>
      <c r="AI849" t="str">
        <f t="shared" si="697"/>
        <v/>
      </c>
      <c r="AJ849" t="str">
        <f t="shared" si="698"/>
        <v/>
      </c>
      <c r="AK849" t="str">
        <f t="shared" si="699"/>
        <v/>
      </c>
      <c r="AL849" t="str">
        <f t="shared" si="700"/>
        <v/>
      </c>
      <c r="AM849" t="str">
        <f t="shared" si="701"/>
        <v/>
      </c>
      <c r="AN849" t="str">
        <f t="shared" si="702"/>
        <v/>
      </c>
      <c r="AO849" t="str">
        <f t="shared" si="703"/>
        <v/>
      </c>
      <c r="AP849" t="str">
        <f t="shared" si="704"/>
        <v/>
      </c>
      <c r="AQ849" t="str">
        <f t="shared" si="705"/>
        <v/>
      </c>
      <c r="AR849" t="str">
        <f t="shared" si="706"/>
        <v/>
      </c>
      <c r="AS849" t="str">
        <f t="shared" si="707"/>
        <v/>
      </c>
      <c r="AT849" t="str">
        <f t="shared" si="708"/>
        <v/>
      </c>
      <c r="AU849" t="str">
        <f t="shared" si="709"/>
        <v/>
      </c>
      <c r="AV849" t="str">
        <f t="shared" si="710"/>
        <v/>
      </c>
      <c r="AW849" t="str">
        <f t="shared" si="711"/>
        <v/>
      </c>
      <c r="AX849" t="str">
        <f t="shared" si="712"/>
        <v>Közgazdaságtan II. (, web)</v>
      </c>
      <c r="AY849" s="2">
        <v>418</v>
      </c>
      <c r="AZ849" s="2">
        <v>1</v>
      </c>
      <c r="BA849" s="18">
        <f>VLOOKUP(AY849,segéd!$F$9:$G$38,2,FALSE)</f>
        <v>46130</v>
      </c>
      <c r="BB849" s="2" t="str">
        <f>VLOOKUP(AZ849,segéd!$F$1:$G$7,2,FALSE)</f>
        <v>8.00-9.30</v>
      </c>
      <c r="BC849" t="s">
        <v>32</v>
      </c>
      <c r="BD849" t="s">
        <v>18</v>
      </c>
      <c r="BE849" t="s">
        <v>165</v>
      </c>
      <c r="BF849" s="19">
        <v>201</v>
      </c>
      <c r="BH849" s="2" t="s">
        <v>66</v>
      </c>
      <c r="BI849" s="30" t="s">
        <v>2038</v>
      </c>
      <c r="BJ849" s="2">
        <f t="shared" si="713"/>
        <v>60</v>
      </c>
      <c r="BK849" s="2">
        <f>IF(BF849="","",VLOOKUP(BC849,segéd!O:P,2,FALSE))</f>
        <v>60</v>
      </c>
      <c r="BL849" s="2" t="str">
        <f>IF(BG849="","",VLOOKUP(BC849,segéd!T:U,2,FALSE))</f>
        <v/>
      </c>
      <c r="BM849" s="2">
        <v>62</v>
      </c>
      <c r="BN849" s="2">
        <v>14</v>
      </c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Y849" s="2"/>
    </row>
    <row r="850" spans="1:105" x14ac:dyDescent="0.3">
      <c r="A850" t="str">
        <f t="shared" si="663"/>
        <v>2064181</v>
      </c>
      <c r="B850" t="str">
        <f t="shared" si="664"/>
        <v>Közösség- és hálózatépítés  (Tb.-ről web) 8</v>
      </c>
      <c r="C850" t="str">
        <f t="shared" si="665"/>
        <v>2174181</v>
      </c>
      <c r="D850" t="str">
        <f t="shared" si="666"/>
        <v>Közösség- és hálózatépítés  (Tb.-ről web) 4</v>
      </c>
      <c r="E850" t="str">
        <f t="shared" si="667"/>
        <v>Miklós Ilona4181</v>
      </c>
      <c r="F850" s="24" t="str">
        <f t="shared" si="668"/>
        <v>Közösség- és hálózatépítés  (Tb. 217, Tb.-ről web)</v>
      </c>
      <c r="G850" t="str">
        <f t="shared" si="669"/>
        <v/>
      </c>
      <c r="H850" t="str">
        <f t="shared" si="670"/>
        <v/>
      </c>
      <c r="I850" t="str">
        <f t="shared" si="671"/>
        <v/>
      </c>
      <c r="J850" t="str">
        <f t="shared" si="672"/>
        <v/>
      </c>
      <c r="K850" t="str">
        <f t="shared" si="673"/>
        <v/>
      </c>
      <c r="L850" t="str">
        <f t="shared" si="674"/>
        <v/>
      </c>
      <c r="M850" t="str">
        <f t="shared" si="675"/>
        <v/>
      </c>
      <c r="N850" t="str">
        <f t="shared" si="676"/>
        <v/>
      </c>
      <c r="O850" t="str">
        <f t="shared" si="677"/>
        <v/>
      </c>
      <c r="P850" t="str">
        <f t="shared" si="678"/>
        <v/>
      </c>
      <c r="Q850" t="str">
        <f t="shared" si="679"/>
        <v/>
      </c>
      <c r="R850" t="str">
        <f t="shared" si="680"/>
        <v/>
      </c>
      <c r="S850" t="str">
        <f t="shared" si="681"/>
        <v/>
      </c>
      <c r="T850" t="str">
        <f t="shared" si="682"/>
        <v/>
      </c>
      <c r="U850" t="str">
        <f t="shared" si="683"/>
        <v/>
      </c>
      <c r="V850" t="str">
        <f t="shared" si="684"/>
        <v/>
      </c>
      <c r="W850" t="str">
        <f t="shared" si="685"/>
        <v>4181</v>
      </c>
      <c r="X850" t="str">
        <f t="shared" si="686"/>
        <v/>
      </c>
      <c r="Y850" t="str">
        <f t="shared" si="687"/>
        <v>Közösség- és hálózatépítés  (206, Tb.-ről web)</v>
      </c>
      <c r="Z850" t="str">
        <f t="shared" si="688"/>
        <v/>
      </c>
      <c r="AA850" t="str">
        <f t="shared" si="689"/>
        <v/>
      </c>
      <c r="AB850" t="str">
        <f t="shared" si="690"/>
        <v/>
      </c>
      <c r="AC850" t="str">
        <f t="shared" si="691"/>
        <v/>
      </c>
      <c r="AD850" t="str">
        <f t="shared" si="692"/>
        <v/>
      </c>
      <c r="AE850" t="str">
        <f t="shared" si="693"/>
        <v/>
      </c>
      <c r="AF850" t="str">
        <f t="shared" si="694"/>
        <v/>
      </c>
      <c r="AG850" t="str">
        <f t="shared" si="695"/>
        <v/>
      </c>
      <c r="AH850" t="str">
        <f t="shared" si="696"/>
        <v/>
      </c>
      <c r="AI850" t="str">
        <f t="shared" si="697"/>
        <v/>
      </c>
      <c r="AJ850" t="str">
        <f t="shared" si="698"/>
        <v/>
      </c>
      <c r="AK850" t="str">
        <f t="shared" si="699"/>
        <v/>
      </c>
      <c r="AL850" t="str">
        <f t="shared" si="700"/>
        <v/>
      </c>
      <c r="AM850" t="str">
        <f t="shared" si="701"/>
        <v/>
      </c>
      <c r="AN850" t="str">
        <f t="shared" si="702"/>
        <v/>
      </c>
      <c r="AO850" t="str">
        <f t="shared" si="703"/>
        <v/>
      </c>
      <c r="AP850" t="str">
        <f t="shared" si="704"/>
        <v>4181</v>
      </c>
      <c r="AQ850" t="str">
        <f t="shared" si="705"/>
        <v/>
      </c>
      <c r="AR850" t="str">
        <f t="shared" si="706"/>
        <v/>
      </c>
      <c r="AS850" t="str">
        <f t="shared" si="707"/>
        <v/>
      </c>
      <c r="AT850" t="str">
        <f t="shared" si="708"/>
        <v/>
      </c>
      <c r="AU850" t="str">
        <f t="shared" si="709"/>
        <v/>
      </c>
      <c r="AV850" t="str">
        <f t="shared" si="710"/>
        <v/>
      </c>
      <c r="AW850" t="str">
        <f t="shared" si="711"/>
        <v/>
      </c>
      <c r="AX850" t="str">
        <f t="shared" si="712"/>
        <v>Közösség- és hálózatépítés  (217, Tb.-ről web)</v>
      </c>
      <c r="AY850" s="2">
        <v>418</v>
      </c>
      <c r="AZ850" s="2">
        <v>1</v>
      </c>
      <c r="BA850" s="18">
        <f>VLOOKUP(AY850,segéd!$F$9:$G$38,2,FALSE)</f>
        <v>46130</v>
      </c>
      <c r="BB850" s="2" t="str">
        <f>VLOOKUP(AZ850,segéd!$F$1:$G$7,2,FALSE)</f>
        <v>8.00-9.30</v>
      </c>
      <c r="BC850" t="s">
        <v>395</v>
      </c>
      <c r="BD850" t="s">
        <v>429</v>
      </c>
      <c r="BE850" t="s">
        <v>167</v>
      </c>
      <c r="BF850" s="19">
        <v>206</v>
      </c>
      <c r="BG850" s="2">
        <v>217</v>
      </c>
      <c r="BH850" s="2" t="s">
        <v>76</v>
      </c>
      <c r="BI850" s="30" t="s">
        <v>1963</v>
      </c>
      <c r="BJ850" s="2">
        <f t="shared" si="713"/>
        <v>12</v>
      </c>
      <c r="BK850" s="2">
        <f>IF(BF850="","",VLOOKUP(BC850,segéd!O:P,2,FALSE))</f>
        <v>8</v>
      </c>
      <c r="BL850" s="2">
        <f>IF(BG850="","",VLOOKUP(BC850,segéd!T:U,2,FALSE))</f>
        <v>4</v>
      </c>
      <c r="BP850" s="2"/>
      <c r="BQ850" s="2"/>
      <c r="BR850" s="2"/>
      <c r="BY850" s="2"/>
      <c r="CB850" s="2"/>
      <c r="CC850" s="2">
        <v>8</v>
      </c>
      <c r="CH850" s="2"/>
      <c r="CI850" s="2"/>
      <c r="CP850" s="2"/>
      <c r="CT850" s="2"/>
      <c r="CU850" s="2">
        <v>6</v>
      </c>
      <c r="CY850" s="2"/>
    </row>
    <row r="851" spans="1:105" x14ac:dyDescent="0.3">
      <c r="A851" t="str">
        <f t="shared" si="663"/>
        <v>4181</v>
      </c>
      <c r="B851" t="str">
        <f t="shared" si="664"/>
        <v xml:space="preserve">Minőségmenedzser feladatai (web) </v>
      </c>
      <c r="C851" t="str">
        <f t="shared" si="665"/>
        <v>4034181</v>
      </c>
      <c r="D851" t="str">
        <f t="shared" si="666"/>
        <v>Minőségmenedzser feladatai (web) 10</v>
      </c>
      <c r="E851" t="str">
        <f t="shared" si="667"/>
        <v>Szamosi Barna4181</v>
      </c>
      <c r="F851" s="24" t="str">
        <f t="shared" si="668"/>
        <v>Minőségmenedzser feladatai (Tb. 403, web)</v>
      </c>
      <c r="G851" t="str">
        <f t="shared" si="669"/>
        <v/>
      </c>
      <c r="H851" t="str">
        <f t="shared" si="670"/>
        <v/>
      </c>
      <c r="I851" t="str">
        <f t="shared" si="671"/>
        <v/>
      </c>
      <c r="J851" t="str">
        <f t="shared" si="672"/>
        <v/>
      </c>
      <c r="K851" t="str">
        <f t="shared" si="673"/>
        <v/>
      </c>
      <c r="L851" t="str">
        <f t="shared" si="674"/>
        <v/>
      </c>
      <c r="M851" t="str">
        <f t="shared" si="675"/>
        <v/>
      </c>
      <c r="N851" t="str">
        <f t="shared" si="676"/>
        <v/>
      </c>
      <c r="O851" t="str">
        <f t="shared" si="677"/>
        <v/>
      </c>
      <c r="P851" t="str">
        <f t="shared" si="678"/>
        <v/>
      </c>
      <c r="Q851" t="str">
        <f t="shared" si="679"/>
        <v/>
      </c>
      <c r="R851" t="str">
        <f t="shared" si="680"/>
        <v/>
      </c>
      <c r="S851" t="str">
        <f t="shared" si="681"/>
        <v/>
      </c>
      <c r="T851" t="str">
        <f t="shared" si="682"/>
        <v/>
      </c>
      <c r="U851" t="str">
        <f t="shared" si="683"/>
        <v/>
      </c>
      <c r="V851" t="str">
        <f t="shared" si="684"/>
        <v/>
      </c>
      <c r="W851" t="str">
        <f t="shared" si="685"/>
        <v/>
      </c>
      <c r="X851" t="str">
        <f t="shared" si="686"/>
        <v/>
      </c>
      <c r="Y851" t="str">
        <f t="shared" si="687"/>
        <v>Minőségmenedzser feladatai (, web)</v>
      </c>
      <c r="Z851" t="str">
        <f t="shared" si="688"/>
        <v/>
      </c>
      <c r="AA851" t="str">
        <f t="shared" si="689"/>
        <v/>
      </c>
      <c r="AB851" t="str">
        <f t="shared" si="690"/>
        <v/>
      </c>
      <c r="AC851" t="str">
        <f t="shared" si="691"/>
        <v/>
      </c>
      <c r="AD851" t="str">
        <f t="shared" si="692"/>
        <v/>
      </c>
      <c r="AE851" t="str">
        <f t="shared" si="693"/>
        <v/>
      </c>
      <c r="AF851" t="str">
        <f t="shared" si="694"/>
        <v/>
      </c>
      <c r="AG851" t="str">
        <f t="shared" si="695"/>
        <v/>
      </c>
      <c r="AH851" t="str">
        <f t="shared" si="696"/>
        <v/>
      </c>
      <c r="AI851" t="str">
        <f t="shared" si="697"/>
        <v/>
      </c>
      <c r="AJ851" t="str">
        <f t="shared" si="698"/>
        <v/>
      </c>
      <c r="AK851" t="str">
        <f t="shared" si="699"/>
        <v/>
      </c>
      <c r="AL851" t="str">
        <f t="shared" si="700"/>
        <v/>
      </c>
      <c r="AM851" t="str">
        <f t="shared" si="701"/>
        <v/>
      </c>
      <c r="AN851" t="str">
        <f t="shared" si="702"/>
        <v/>
      </c>
      <c r="AO851" t="str">
        <f t="shared" si="703"/>
        <v/>
      </c>
      <c r="AP851" t="str">
        <f t="shared" si="704"/>
        <v/>
      </c>
      <c r="AQ851" t="str">
        <f t="shared" si="705"/>
        <v/>
      </c>
      <c r="AR851" t="str">
        <f t="shared" si="706"/>
        <v/>
      </c>
      <c r="AS851" t="str">
        <f t="shared" si="707"/>
        <v/>
      </c>
      <c r="AT851" t="str">
        <f t="shared" si="708"/>
        <v>4181</v>
      </c>
      <c r="AU851" t="str">
        <f t="shared" si="709"/>
        <v/>
      </c>
      <c r="AV851" t="str">
        <f t="shared" si="710"/>
        <v/>
      </c>
      <c r="AW851" t="str">
        <f t="shared" si="711"/>
        <v/>
      </c>
      <c r="AX851" t="str">
        <f t="shared" si="712"/>
        <v>Minőségmenedzser feladatai (403, web)</v>
      </c>
      <c r="AY851" s="2">
        <v>418</v>
      </c>
      <c r="AZ851" s="2">
        <v>1</v>
      </c>
      <c r="BA851" s="18">
        <f>VLOOKUP(AY851,segéd!$F$9:$G$38,2,FALSE)</f>
        <v>46130</v>
      </c>
      <c r="BB851" s="2" t="str">
        <f>VLOOKUP(AZ851,segéd!$F$1:$G$7,2,FALSE)</f>
        <v>8.00-9.30</v>
      </c>
      <c r="BC851" t="s">
        <v>401</v>
      </c>
      <c r="BD851" s="20" t="s">
        <v>304</v>
      </c>
      <c r="BE851" t="s">
        <v>164</v>
      </c>
      <c r="BG851" s="2">
        <v>403</v>
      </c>
      <c r="BH851" s="2" t="s">
        <v>66</v>
      </c>
      <c r="BI851" s="30" t="s">
        <v>1985</v>
      </c>
      <c r="BJ851" s="2">
        <f t="shared" si="713"/>
        <v>10</v>
      </c>
      <c r="BK851" s="2" t="str">
        <f>IF(BF851="","",VLOOKUP(BC851,segéd!O:P,2,FALSE))</f>
        <v/>
      </c>
      <c r="BL851" s="2">
        <f>IF(BG851="","",VLOOKUP(BC851,segéd!T:U,2,FALSE))</f>
        <v>10</v>
      </c>
      <c r="BM851" s="2"/>
      <c r="BN851" s="2"/>
      <c r="BO851" s="2"/>
      <c r="BP851" s="2"/>
      <c r="BQ851" s="2"/>
      <c r="BR851" s="2"/>
      <c r="BS851" s="2"/>
      <c r="BT851" s="2"/>
      <c r="BU851" s="2"/>
      <c r="CA851" s="2"/>
      <c r="CD851" s="2"/>
      <c r="CE851" s="2"/>
      <c r="CF851" s="19"/>
      <c r="CG851" s="2"/>
      <c r="CH851" s="2"/>
      <c r="CI851" s="2"/>
      <c r="CP851" s="2"/>
      <c r="CQ851" s="2"/>
      <c r="CR851" s="2"/>
      <c r="CS851" s="2"/>
      <c r="CU851" s="2"/>
      <c r="CV851" s="2"/>
      <c r="CY851" s="19">
        <v>13</v>
      </c>
    </row>
    <row r="852" spans="1:105" x14ac:dyDescent="0.3">
      <c r="A852" t="str">
        <f t="shared" ref="A852:A915" si="714">CONCATENATE(BF852,AY852,AZ852)</f>
        <v>otthon4181</v>
      </c>
      <c r="B852" t="str">
        <f t="shared" ref="B852:B915" si="715">CONCATENATE(BC852,IF(BH852="","",CONCATENATE(" (",BH852,")"))," ",BK852)</f>
        <v>Nemz. és interk. marketing (8.45-től, otthonról web) 5</v>
      </c>
      <c r="C852" t="str">
        <f t="shared" si="665"/>
        <v>4181</v>
      </c>
      <c r="D852" t="str">
        <f t="shared" si="666"/>
        <v xml:space="preserve">Nemz. és interk. marketing (8.45-től, otthonról web) </v>
      </c>
      <c r="E852" t="str">
        <f t="shared" si="667"/>
        <v>Duga Zsófia4181</v>
      </c>
      <c r="F852" s="24" t="str">
        <f t="shared" si="668"/>
        <v>Nemz. és interk. marketing (Bp. otthon, 8.45-től, otthonról web)</v>
      </c>
      <c r="G852" t="str">
        <f t="shared" si="669"/>
        <v/>
      </c>
      <c r="H852" t="str">
        <f t="shared" si="670"/>
        <v/>
      </c>
      <c r="I852" t="str">
        <f t="shared" si="671"/>
        <v/>
      </c>
      <c r="J852" t="str">
        <f t="shared" si="672"/>
        <v>4181</v>
      </c>
      <c r="K852" t="str">
        <f t="shared" si="673"/>
        <v/>
      </c>
      <c r="L852" t="str">
        <f t="shared" si="674"/>
        <v/>
      </c>
      <c r="M852" t="str">
        <f t="shared" si="675"/>
        <v/>
      </c>
      <c r="N852" t="str">
        <f t="shared" si="676"/>
        <v/>
      </c>
      <c r="O852" t="str">
        <f t="shared" si="677"/>
        <v/>
      </c>
      <c r="P852" t="str">
        <f t="shared" si="678"/>
        <v/>
      </c>
      <c r="Q852" t="str">
        <f t="shared" si="679"/>
        <v/>
      </c>
      <c r="R852" t="str">
        <f t="shared" si="680"/>
        <v/>
      </c>
      <c r="S852" t="str">
        <f t="shared" si="681"/>
        <v/>
      </c>
      <c r="T852" t="str">
        <f t="shared" si="682"/>
        <v/>
      </c>
      <c r="U852" t="str">
        <f t="shared" si="683"/>
        <v/>
      </c>
      <c r="V852" t="str">
        <f t="shared" si="684"/>
        <v/>
      </c>
      <c r="W852" t="str">
        <f t="shared" si="685"/>
        <v/>
      </c>
      <c r="X852" t="str">
        <f t="shared" si="686"/>
        <v/>
      </c>
      <c r="Y852" t="str">
        <f t="shared" si="687"/>
        <v>Nemz. és interk. marketing (otthon, 8.45-től, otthonról web)</v>
      </c>
      <c r="Z852" t="str">
        <f t="shared" si="688"/>
        <v/>
      </c>
      <c r="AA852" t="str">
        <f t="shared" si="689"/>
        <v/>
      </c>
      <c r="AB852" t="str">
        <f t="shared" si="690"/>
        <v/>
      </c>
      <c r="AC852" t="str">
        <f t="shared" si="691"/>
        <v/>
      </c>
      <c r="AD852" t="str">
        <f t="shared" si="692"/>
        <v/>
      </c>
      <c r="AE852" t="str">
        <f t="shared" si="693"/>
        <v/>
      </c>
      <c r="AF852" t="str">
        <f t="shared" si="694"/>
        <v/>
      </c>
      <c r="AG852" t="str">
        <f t="shared" si="695"/>
        <v/>
      </c>
      <c r="AH852" t="str">
        <f t="shared" si="696"/>
        <v/>
      </c>
      <c r="AI852" t="str">
        <f t="shared" si="697"/>
        <v/>
      </c>
      <c r="AJ852" t="str">
        <f t="shared" si="698"/>
        <v/>
      </c>
      <c r="AK852" t="str">
        <f t="shared" si="699"/>
        <v/>
      </c>
      <c r="AL852" t="str">
        <f t="shared" si="700"/>
        <v/>
      </c>
      <c r="AM852" t="str">
        <f t="shared" si="701"/>
        <v/>
      </c>
      <c r="AN852" t="str">
        <f t="shared" si="702"/>
        <v/>
      </c>
      <c r="AO852" t="str">
        <f t="shared" si="703"/>
        <v/>
      </c>
      <c r="AP852" t="str">
        <f t="shared" si="704"/>
        <v/>
      </c>
      <c r="AQ852" t="str">
        <f t="shared" si="705"/>
        <v/>
      </c>
      <c r="AR852" t="str">
        <f t="shared" si="706"/>
        <v/>
      </c>
      <c r="AS852" t="str">
        <f t="shared" si="707"/>
        <v/>
      </c>
      <c r="AT852" t="str">
        <f t="shared" si="708"/>
        <v/>
      </c>
      <c r="AU852" t="str">
        <f t="shared" si="709"/>
        <v/>
      </c>
      <c r="AV852" t="str">
        <f t="shared" si="710"/>
        <v/>
      </c>
      <c r="AW852" t="str">
        <f t="shared" si="711"/>
        <v/>
      </c>
      <c r="AX852" t="str">
        <f t="shared" si="712"/>
        <v>Nemz. és interk. marketing (, 8.45-től, otthonról web)</v>
      </c>
      <c r="AY852" s="2">
        <v>418</v>
      </c>
      <c r="AZ852" s="2">
        <v>1</v>
      </c>
      <c r="BA852" s="18">
        <f>VLOOKUP(AY852,segéd!$F$9:$G$38,2,FALSE)</f>
        <v>46130</v>
      </c>
      <c r="BB852" s="2" t="s">
        <v>488</v>
      </c>
      <c r="BC852" t="s">
        <v>74</v>
      </c>
      <c r="BD852" t="s">
        <v>103</v>
      </c>
      <c r="BE852" t="s">
        <v>175</v>
      </c>
      <c r="BF852" s="19" t="s">
        <v>484</v>
      </c>
      <c r="BH852" s="2" t="s">
        <v>2316</v>
      </c>
      <c r="BI852" s="30" t="s">
        <v>1986</v>
      </c>
      <c r="BJ852" s="2">
        <f t="shared" si="713"/>
        <v>5</v>
      </c>
      <c r="BK852" s="2">
        <f>IF(BF852="","",VLOOKUP(BC852,segéd!O:P,2,FALSE))</f>
        <v>5</v>
      </c>
      <c r="BL852" s="2" t="str">
        <f>IF(BG852="","",VLOOKUP(BC852,segéd!T:U,2,FALSE))</f>
        <v/>
      </c>
      <c r="BP852" s="2">
        <v>9</v>
      </c>
      <c r="BQ852" s="2"/>
      <c r="BR852" s="2"/>
      <c r="BY852" s="2"/>
      <c r="CH852" s="2"/>
      <c r="CP852" s="2"/>
    </row>
    <row r="853" spans="1:105" x14ac:dyDescent="0.3">
      <c r="A853" t="str">
        <f t="shared" si="714"/>
        <v>2074181</v>
      </c>
      <c r="B853" t="str">
        <f t="shared" si="715"/>
        <v>Nemzetk. ellátásilánc men. (gépterem, Bp.-ről web) 7</v>
      </c>
      <c r="C853" t="str">
        <f t="shared" si="665"/>
        <v>6054181</v>
      </c>
      <c r="D853" t="str">
        <f t="shared" si="666"/>
        <v>Nemzetk. ellátásilánc men. (gépterem, Bp.-ről web) 6</v>
      </c>
      <c r="E853" t="str">
        <f t="shared" si="667"/>
        <v>Póka Viktor4181</v>
      </c>
      <c r="F853" s="24" t="str">
        <f t="shared" si="668"/>
        <v>Nemzetk. ellátásilánc men. (Bp. 207, gépterem, Bp.-ről web)</v>
      </c>
      <c r="G853" t="str">
        <f t="shared" si="669"/>
        <v/>
      </c>
      <c r="H853" t="str">
        <f t="shared" si="670"/>
        <v/>
      </c>
      <c r="I853" t="str">
        <f t="shared" si="671"/>
        <v/>
      </c>
      <c r="J853" t="str">
        <f t="shared" si="672"/>
        <v/>
      </c>
      <c r="K853" t="str">
        <f t="shared" si="673"/>
        <v/>
      </c>
      <c r="L853" t="str">
        <f t="shared" si="674"/>
        <v/>
      </c>
      <c r="M853" t="str">
        <f t="shared" si="675"/>
        <v/>
      </c>
      <c r="N853" t="str">
        <f t="shared" si="676"/>
        <v/>
      </c>
      <c r="O853" t="str">
        <f t="shared" si="677"/>
        <v/>
      </c>
      <c r="P853" t="str">
        <f t="shared" si="678"/>
        <v/>
      </c>
      <c r="Q853" t="str">
        <f t="shared" si="679"/>
        <v/>
      </c>
      <c r="R853" t="str">
        <f t="shared" si="680"/>
        <v/>
      </c>
      <c r="S853" t="str">
        <f t="shared" si="681"/>
        <v/>
      </c>
      <c r="T853" t="str">
        <f t="shared" si="682"/>
        <v/>
      </c>
      <c r="U853" t="str">
        <f t="shared" si="683"/>
        <v/>
      </c>
      <c r="V853" t="str">
        <f t="shared" si="684"/>
        <v>4181</v>
      </c>
      <c r="W853" t="str">
        <f t="shared" si="685"/>
        <v/>
      </c>
      <c r="X853" t="str">
        <f t="shared" si="686"/>
        <v/>
      </c>
      <c r="Y853" t="str">
        <f t="shared" si="687"/>
        <v>Nemzetk. ellátásilánc men. (207, gépterem, Bp.-ről web)</v>
      </c>
      <c r="Z853" t="str">
        <f t="shared" si="688"/>
        <v/>
      </c>
      <c r="AA853" t="str">
        <f t="shared" si="689"/>
        <v/>
      </c>
      <c r="AB853" t="str">
        <f t="shared" si="690"/>
        <v/>
      </c>
      <c r="AC853" t="str">
        <f t="shared" si="691"/>
        <v/>
      </c>
      <c r="AD853" t="str">
        <f t="shared" si="692"/>
        <v/>
      </c>
      <c r="AE853" t="str">
        <f t="shared" si="693"/>
        <v/>
      </c>
      <c r="AF853" t="str">
        <f t="shared" si="694"/>
        <v/>
      </c>
      <c r="AG853" t="str">
        <f t="shared" si="695"/>
        <v/>
      </c>
      <c r="AH853" t="str">
        <f t="shared" si="696"/>
        <v/>
      </c>
      <c r="AI853" t="str">
        <f t="shared" si="697"/>
        <v/>
      </c>
      <c r="AJ853" t="str">
        <f t="shared" si="698"/>
        <v/>
      </c>
      <c r="AK853" t="str">
        <f t="shared" si="699"/>
        <v/>
      </c>
      <c r="AL853" t="str">
        <f t="shared" si="700"/>
        <v/>
      </c>
      <c r="AM853" t="str">
        <f t="shared" si="701"/>
        <v/>
      </c>
      <c r="AN853" t="str">
        <f t="shared" si="702"/>
        <v/>
      </c>
      <c r="AO853" t="str">
        <f t="shared" si="703"/>
        <v>4181</v>
      </c>
      <c r="AP853" t="str">
        <f t="shared" si="704"/>
        <v/>
      </c>
      <c r="AQ853" t="str">
        <f t="shared" si="705"/>
        <v/>
      </c>
      <c r="AR853" t="str">
        <f t="shared" si="706"/>
        <v/>
      </c>
      <c r="AS853" t="str">
        <f t="shared" si="707"/>
        <v/>
      </c>
      <c r="AT853" t="str">
        <f t="shared" si="708"/>
        <v/>
      </c>
      <c r="AU853" t="str">
        <f t="shared" si="709"/>
        <v/>
      </c>
      <c r="AV853" t="str">
        <f t="shared" si="710"/>
        <v/>
      </c>
      <c r="AW853" t="str">
        <f t="shared" si="711"/>
        <v/>
      </c>
      <c r="AX853" t="str">
        <f t="shared" si="712"/>
        <v>Nemzetk. ellátásilánc men. (605, gépterem, Bp.-ről web)</v>
      </c>
      <c r="AY853" s="2">
        <v>418</v>
      </c>
      <c r="AZ853" s="2">
        <v>1</v>
      </c>
      <c r="BA853" s="18">
        <f>VLOOKUP(AY853,segéd!$F$9:$G$38,2,FALSE)</f>
        <v>46130</v>
      </c>
      <c r="BB853" s="2" t="str">
        <f>VLOOKUP(AZ853,segéd!$F$1:$G$7,2,FALSE)</f>
        <v>8.00-9.30</v>
      </c>
      <c r="BC853" t="s">
        <v>460</v>
      </c>
      <c r="BD853" t="s">
        <v>436</v>
      </c>
      <c r="BE853" t="s">
        <v>167</v>
      </c>
      <c r="BF853" s="19">
        <v>207</v>
      </c>
      <c r="BG853" s="2">
        <v>605</v>
      </c>
      <c r="BH853" s="19" t="s">
        <v>317</v>
      </c>
      <c r="BI853" s="30" t="s">
        <v>1965</v>
      </c>
      <c r="BJ853" s="2">
        <f t="shared" si="713"/>
        <v>13</v>
      </c>
      <c r="BK853" s="2">
        <f>IF(BF853="","",VLOOKUP(BC853,segéd!O:P,2,FALSE))</f>
        <v>7</v>
      </c>
      <c r="BL853" s="2">
        <f>IF(BG853="","",VLOOKUP(BC853,segéd!T:U,2,FALSE))</f>
        <v>6</v>
      </c>
      <c r="BP853" s="2"/>
      <c r="BQ853" s="2"/>
      <c r="BR853" s="2"/>
      <c r="BW853" s="2"/>
      <c r="BY853" s="2"/>
      <c r="CB853" s="2">
        <v>5</v>
      </c>
      <c r="CC853" s="2"/>
      <c r="CH853" s="2"/>
      <c r="CP853" s="2"/>
      <c r="CT853" s="2">
        <v>6</v>
      </c>
      <c r="CU853" s="2"/>
      <c r="CX853" s="19"/>
      <c r="CY853" s="2"/>
      <c r="CZ853" s="19"/>
    </row>
    <row r="854" spans="1:105" x14ac:dyDescent="0.3">
      <c r="A854" t="str">
        <f t="shared" si="714"/>
        <v>otthon4181</v>
      </c>
      <c r="B854" t="str">
        <f t="shared" si="715"/>
        <v>Nemzetk. váll. esettanulmányok (Tb.-ről web) 7</v>
      </c>
      <c r="C854" t="str">
        <f t="shared" si="665"/>
        <v>2144181</v>
      </c>
      <c r="D854" t="str">
        <f t="shared" si="666"/>
        <v>Nemzetk. váll. esettanulmányok (Tb.-ről web) 22</v>
      </c>
      <c r="E854" t="str">
        <f t="shared" si="667"/>
        <v>Várnai Ibolya4181</v>
      </c>
      <c r="F854" s="24" t="str">
        <f t="shared" si="668"/>
        <v>Nemzetk. váll. esettanulmányok (Tb. 214, Tb.-ről web)</v>
      </c>
      <c r="G854" t="str">
        <f t="shared" si="669"/>
        <v/>
      </c>
      <c r="H854" t="str">
        <f t="shared" si="670"/>
        <v/>
      </c>
      <c r="I854" t="str">
        <f t="shared" si="671"/>
        <v/>
      </c>
      <c r="J854" t="str">
        <f t="shared" si="672"/>
        <v/>
      </c>
      <c r="K854" t="str">
        <f t="shared" si="673"/>
        <v/>
      </c>
      <c r="L854" t="str">
        <f t="shared" si="674"/>
        <v/>
      </c>
      <c r="M854" t="str">
        <f t="shared" si="675"/>
        <v/>
      </c>
      <c r="N854" t="str">
        <f t="shared" si="676"/>
        <v/>
      </c>
      <c r="O854" t="str">
        <f t="shared" si="677"/>
        <v/>
      </c>
      <c r="P854" t="str">
        <f t="shared" si="678"/>
        <v/>
      </c>
      <c r="Q854" t="str">
        <f t="shared" si="679"/>
        <v/>
      </c>
      <c r="R854" t="str">
        <f t="shared" si="680"/>
        <v/>
      </c>
      <c r="S854" t="str">
        <f t="shared" si="681"/>
        <v/>
      </c>
      <c r="T854" t="str">
        <f t="shared" si="682"/>
        <v/>
      </c>
      <c r="U854" t="str">
        <f t="shared" si="683"/>
        <v>4181</v>
      </c>
      <c r="V854" t="str">
        <f t="shared" si="684"/>
        <v/>
      </c>
      <c r="W854" t="str">
        <f t="shared" si="685"/>
        <v/>
      </c>
      <c r="X854" t="str">
        <f t="shared" si="686"/>
        <v>4181</v>
      </c>
      <c r="Y854" t="str">
        <f t="shared" si="687"/>
        <v>Nemzetk. váll. esettanulmányok (otthon, Tb.-ről web)</v>
      </c>
      <c r="Z854" t="str">
        <f t="shared" si="688"/>
        <v/>
      </c>
      <c r="AA854" t="str">
        <f t="shared" si="689"/>
        <v/>
      </c>
      <c r="AB854" t="str">
        <f t="shared" si="690"/>
        <v/>
      </c>
      <c r="AC854" t="str">
        <f t="shared" si="691"/>
        <v/>
      </c>
      <c r="AD854" t="str">
        <f t="shared" si="692"/>
        <v/>
      </c>
      <c r="AE854" t="str">
        <f t="shared" si="693"/>
        <v/>
      </c>
      <c r="AF854" t="str">
        <f t="shared" si="694"/>
        <v/>
      </c>
      <c r="AG854" t="str">
        <f t="shared" si="695"/>
        <v/>
      </c>
      <c r="AH854" t="str">
        <f t="shared" si="696"/>
        <v/>
      </c>
      <c r="AI854" t="str">
        <f t="shared" si="697"/>
        <v/>
      </c>
      <c r="AJ854" t="str">
        <f t="shared" si="698"/>
        <v/>
      </c>
      <c r="AK854" t="str">
        <f t="shared" si="699"/>
        <v/>
      </c>
      <c r="AL854" t="str">
        <f t="shared" si="700"/>
        <v/>
      </c>
      <c r="AM854" t="str">
        <f t="shared" si="701"/>
        <v/>
      </c>
      <c r="AN854" t="str">
        <f t="shared" si="702"/>
        <v>4181</v>
      </c>
      <c r="AO854" t="str">
        <f t="shared" si="703"/>
        <v/>
      </c>
      <c r="AP854" t="str">
        <f t="shared" si="704"/>
        <v/>
      </c>
      <c r="AQ854" t="str">
        <f t="shared" si="705"/>
        <v>4181</v>
      </c>
      <c r="AR854" t="str">
        <f t="shared" si="706"/>
        <v/>
      </c>
      <c r="AS854" t="str">
        <f t="shared" si="707"/>
        <v/>
      </c>
      <c r="AT854" t="str">
        <f t="shared" si="708"/>
        <v/>
      </c>
      <c r="AU854" t="str">
        <f t="shared" si="709"/>
        <v/>
      </c>
      <c r="AV854" t="str">
        <f t="shared" si="710"/>
        <v/>
      </c>
      <c r="AW854" t="str">
        <f t="shared" si="711"/>
        <v/>
      </c>
      <c r="AX854" t="str">
        <f t="shared" si="712"/>
        <v>Nemzetk. váll. esettanulmányok (214, Tb.-ről web)</v>
      </c>
      <c r="AY854" s="2">
        <v>418</v>
      </c>
      <c r="AZ854" s="2">
        <v>1</v>
      </c>
      <c r="BA854" s="18">
        <f>VLOOKUP(AY854,segéd!$F$9:$G$38,2,FALSE)</f>
        <v>46130</v>
      </c>
      <c r="BB854" s="2" t="str">
        <f>VLOOKUP(AZ854,segéd!$F$1:$G$7,2,FALSE)</f>
        <v>8.00-9.30</v>
      </c>
      <c r="BC854" t="s">
        <v>256</v>
      </c>
      <c r="BD854" t="s">
        <v>310</v>
      </c>
      <c r="BE854" t="s">
        <v>167</v>
      </c>
      <c r="BF854" s="19" t="s">
        <v>484</v>
      </c>
      <c r="BG854" s="2">
        <v>214</v>
      </c>
      <c r="BH854" s="19" t="s">
        <v>76</v>
      </c>
      <c r="BI854" s="30" t="s">
        <v>1966</v>
      </c>
      <c r="BJ854" s="2">
        <f t="shared" si="713"/>
        <v>29</v>
      </c>
      <c r="BK854" s="2">
        <f>IF(BF854="","",VLOOKUP(BC854,segéd!O:P,2,FALSE))</f>
        <v>7</v>
      </c>
      <c r="BL854" s="2">
        <f>IF(BG854="","",VLOOKUP(BC854,segéd!T:U,2,FALSE))</f>
        <v>22</v>
      </c>
      <c r="BP854" s="2"/>
      <c r="BQ854" s="2"/>
      <c r="BR854" s="2"/>
      <c r="BV854" s="2"/>
      <c r="BW854" s="2"/>
      <c r="BX854" s="2"/>
      <c r="BY854" s="2"/>
      <c r="BZ854" s="2"/>
      <c r="CA854" s="2">
        <v>7</v>
      </c>
      <c r="CB854" s="2"/>
      <c r="CC854" s="2"/>
      <c r="CD854" s="2">
        <v>3</v>
      </c>
      <c r="CH854" s="2"/>
      <c r="CI854" s="2"/>
      <c r="CM854" s="2"/>
      <c r="CN854" s="2"/>
      <c r="CO854" s="2"/>
      <c r="CP854" s="2"/>
      <c r="CR854" s="2"/>
      <c r="CS854" s="2">
        <v>17</v>
      </c>
      <c r="CT854" s="2"/>
      <c r="CU854" s="2"/>
      <c r="CV854" s="2">
        <v>7</v>
      </c>
      <c r="CY854" s="2"/>
    </row>
    <row r="855" spans="1:105" x14ac:dyDescent="0.3">
      <c r="A855" t="str">
        <f t="shared" si="714"/>
        <v>2174181</v>
      </c>
      <c r="B855" t="str">
        <f t="shared" si="715"/>
        <v>Pénzügyi alapismeretek (Bp.-ről web) 4</v>
      </c>
      <c r="C855" t="str">
        <f t="shared" si="665"/>
        <v>4044181</v>
      </c>
      <c r="D855" t="str">
        <f t="shared" si="666"/>
        <v>Pénzügyi alapismeretek (Bp.-ről web) 12</v>
      </c>
      <c r="E855" t="str">
        <f t="shared" si="667"/>
        <v>Belyó Pál4181</v>
      </c>
      <c r="F855" s="24" t="str">
        <f t="shared" si="668"/>
        <v>Pénzügyi alapismeretek (Bp. 217, Bp.-ről web)</v>
      </c>
      <c r="G855" t="str">
        <f t="shared" si="669"/>
        <v/>
      </c>
      <c r="H855" t="str">
        <f t="shared" si="670"/>
        <v/>
      </c>
      <c r="I855" t="str">
        <f t="shared" si="671"/>
        <v>4181</v>
      </c>
      <c r="J855" t="str">
        <f t="shared" si="672"/>
        <v/>
      </c>
      <c r="K855" t="str">
        <f t="shared" si="673"/>
        <v/>
      </c>
      <c r="L855" t="str">
        <f t="shared" si="674"/>
        <v/>
      </c>
      <c r="M855" t="str">
        <f t="shared" si="675"/>
        <v/>
      </c>
      <c r="N855" t="str">
        <f t="shared" si="676"/>
        <v/>
      </c>
      <c r="O855" t="str">
        <f t="shared" si="677"/>
        <v/>
      </c>
      <c r="P855" t="str">
        <f t="shared" si="678"/>
        <v/>
      </c>
      <c r="Q855" t="str">
        <f t="shared" si="679"/>
        <v/>
      </c>
      <c r="R855" t="str">
        <f t="shared" si="680"/>
        <v/>
      </c>
      <c r="S855" t="str">
        <f t="shared" si="681"/>
        <v/>
      </c>
      <c r="T855" t="str">
        <f t="shared" si="682"/>
        <v/>
      </c>
      <c r="U855" t="str">
        <f t="shared" si="683"/>
        <v/>
      </c>
      <c r="V855" t="str">
        <f t="shared" si="684"/>
        <v/>
      </c>
      <c r="W855" t="str">
        <f t="shared" si="685"/>
        <v/>
      </c>
      <c r="X855" t="str">
        <f t="shared" si="686"/>
        <v/>
      </c>
      <c r="Y855" t="str">
        <f t="shared" si="687"/>
        <v>Pénzügyi alapismeretek (217, Bp.-ről web)</v>
      </c>
      <c r="Z855" t="str">
        <f t="shared" si="688"/>
        <v/>
      </c>
      <c r="AA855" t="str">
        <f t="shared" si="689"/>
        <v>4181</v>
      </c>
      <c r="AB855" t="str">
        <f t="shared" si="690"/>
        <v/>
      </c>
      <c r="AC855" t="str">
        <f t="shared" si="691"/>
        <v/>
      </c>
      <c r="AD855" t="str">
        <f t="shared" si="692"/>
        <v/>
      </c>
      <c r="AE855" t="str">
        <f t="shared" si="693"/>
        <v/>
      </c>
      <c r="AF855" t="str">
        <f t="shared" si="694"/>
        <v/>
      </c>
      <c r="AG855" t="str">
        <f t="shared" si="695"/>
        <v/>
      </c>
      <c r="AH855" t="str">
        <f t="shared" si="696"/>
        <v/>
      </c>
      <c r="AI855" t="str">
        <f t="shared" si="697"/>
        <v/>
      </c>
      <c r="AJ855" t="str">
        <f t="shared" si="698"/>
        <v/>
      </c>
      <c r="AK855" t="str">
        <f t="shared" si="699"/>
        <v/>
      </c>
      <c r="AL855" t="str">
        <f t="shared" si="700"/>
        <v/>
      </c>
      <c r="AM855" t="str">
        <f t="shared" si="701"/>
        <v/>
      </c>
      <c r="AN855" t="str">
        <f t="shared" si="702"/>
        <v/>
      </c>
      <c r="AO855" t="str">
        <f t="shared" si="703"/>
        <v/>
      </c>
      <c r="AP855" t="str">
        <f t="shared" si="704"/>
        <v/>
      </c>
      <c r="AQ855" t="str">
        <f t="shared" si="705"/>
        <v/>
      </c>
      <c r="AR855" t="str">
        <f t="shared" si="706"/>
        <v/>
      </c>
      <c r="AS855" t="str">
        <f t="shared" si="707"/>
        <v/>
      </c>
      <c r="AT855" t="str">
        <f t="shared" si="708"/>
        <v/>
      </c>
      <c r="AU855" t="str">
        <f t="shared" si="709"/>
        <v/>
      </c>
      <c r="AV855" t="str">
        <f t="shared" si="710"/>
        <v/>
      </c>
      <c r="AW855" t="str">
        <f t="shared" si="711"/>
        <v/>
      </c>
      <c r="AX855" t="str">
        <f t="shared" si="712"/>
        <v>Pénzügyi alapismeretek (404, Bp.-ről web)</v>
      </c>
      <c r="AY855" s="2">
        <v>418</v>
      </c>
      <c r="AZ855" s="2">
        <v>1</v>
      </c>
      <c r="BA855" s="18">
        <f>VLOOKUP(AY855,segéd!$F$9:$G$38,2,FALSE)</f>
        <v>46130</v>
      </c>
      <c r="BB855" s="2" t="str">
        <f>VLOOKUP(AZ855,segéd!$F$1:$G$7,2,FALSE)</f>
        <v>8.00-9.30</v>
      </c>
      <c r="BC855" t="s">
        <v>261</v>
      </c>
      <c r="BD855" t="s">
        <v>36</v>
      </c>
      <c r="BE855" t="s">
        <v>411</v>
      </c>
      <c r="BF855" s="19">
        <v>217</v>
      </c>
      <c r="BG855" s="2">
        <v>404</v>
      </c>
      <c r="BH855" s="19" t="s">
        <v>75</v>
      </c>
      <c r="BI855" s="30" t="s">
        <v>2031</v>
      </c>
      <c r="BJ855" s="2">
        <f t="shared" si="713"/>
        <v>16</v>
      </c>
      <c r="BK855" s="2">
        <f>IF(BF855="","",VLOOKUP(BC855,segéd!O:P,2,FALSE))</f>
        <v>4</v>
      </c>
      <c r="BL855" s="2">
        <f>IF(BG855="","",VLOOKUP(BC855,segéd!T:U,2,FALSE))</f>
        <v>12</v>
      </c>
      <c r="BM855" s="2"/>
      <c r="BN855" s="2"/>
      <c r="BO855" s="2">
        <v>13</v>
      </c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>
        <v>19</v>
      </c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R855" s="2"/>
      <c r="CS855" s="2"/>
      <c r="CT855" s="2"/>
      <c r="CU855" s="2"/>
      <c r="CV855" s="2"/>
      <c r="CY855" s="2"/>
    </row>
    <row r="856" spans="1:105" x14ac:dyDescent="0.3">
      <c r="A856" t="str">
        <f t="shared" si="714"/>
        <v>2144181</v>
      </c>
      <c r="B856" t="str">
        <f t="shared" si="715"/>
        <v>Szállítási log. az ellátási láncban (web) 8</v>
      </c>
      <c r="C856" t="str">
        <f t="shared" si="665"/>
        <v>4181</v>
      </c>
      <c r="D856" t="str">
        <f t="shared" si="666"/>
        <v xml:space="preserve">Szállítási log. az ellátási láncban (web) </v>
      </c>
      <c r="E856" t="str">
        <f t="shared" si="667"/>
        <v>Mészáros Sándor4181</v>
      </c>
      <c r="F856" s="24" t="str">
        <f t="shared" si="668"/>
        <v>Szállítási log. az ellátási láncban (Bp. 214, web)</v>
      </c>
      <c r="G856" t="str">
        <f t="shared" si="669"/>
        <v/>
      </c>
      <c r="H856" t="str">
        <f t="shared" si="670"/>
        <v/>
      </c>
      <c r="I856" t="str">
        <f t="shared" si="671"/>
        <v/>
      </c>
      <c r="J856" t="str">
        <f t="shared" si="672"/>
        <v/>
      </c>
      <c r="K856" t="str">
        <f t="shared" si="673"/>
        <v>4181</v>
      </c>
      <c r="L856" t="str">
        <f t="shared" si="674"/>
        <v/>
      </c>
      <c r="M856" t="str">
        <f t="shared" si="675"/>
        <v/>
      </c>
      <c r="N856" t="str">
        <f t="shared" si="676"/>
        <v/>
      </c>
      <c r="O856" t="str">
        <f t="shared" si="677"/>
        <v/>
      </c>
      <c r="P856" t="str">
        <f t="shared" si="678"/>
        <v/>
      </c>
      <c r="Q856" t="str">
        <f t="shared" si="679"/>
        <v/>
      </c>
      <c r="R856" t="str">
        <f t="shared" si="680"/>
        <v/>
      </c>
      <c r="S856" t="str">
        <f t="shared" si="681"/>
        <v/>
      </c>
      <c r="T856" t="str">
        <f t="shared" si="682"/>
        <v/>
      </c>
      <c r="U856" t="str">
        <f t="shared" si="683"/>
        <v/>
      </c>
      <c r="V856" t="str">
        <f t="shared" si="684"/>
        <v/>
      </c>
      <c r="W856" t="str">
        <f t="shared" si="685"/>
        <v/>
      </c>
      <c r="X856" t="str">
        <f t="shared" si="686"/>
        <v/>
      </c>
      <c r="Y856" t="str">
        <f t="shared" si="687"/>
        <v>Szállítási log. az ellátási láncban (214, web)</v>
      </c>
      <c r="Z856" t="str">
        <f t="shared" si="688"/>
        <v/>
      </c>
      <c r="AA856" t="str">
        <f t="shared" si="689"/>
        <v/>
      </c>
      <c r="AB856" t="str">
        <f t="shared" si="690"/>
        <v/>
      </c>
      <c r="AC856" t="str">
        <f t="shared" si="691"/>
        <v/>
      </c>
      <c r="AD856" t="str">
        <f t="shared" si="692"/>
        <v/>
      </c>
      <c r="AE856" t="str">
        <f t="shared" si="693"/>
        <v/>
      </c>
      <c r="AF856" t="str">
        <f t="shared" si="694"/>
        <v/>
      </c>
      <c r="AG856" t="str">
        <f t="shared" si="695"/>
        <v/>
      </c>
      <c r="AH856" t="str">
        <f t="shared" si="696"/>
        <v/>
      </c>
      <c r="AI856" t="str">
        <f t="shared" si="697"/>
        <v/>
      </c>
      <c r="AJ856" t="str">
        <f t="shared" si="698"/>
        <v/>
      </c>
      <c r="AK856" t="str">
        <f t="shared" si="699"/>
        <v/>
      </c>
      <c r="AL856" t="str">
        <f t="shared" si="700"/>
        <v/>
      </c>
      <c r="AM856" t="str">
        <f t="shared" si="701"/>
        <v/>
      </c>
      <c r="AN856" t="str">
        <f t="shared" si="702"/>
        <v/>
      </c>
      <c r="AO856" t="str">
        <f t="shared" si="703"/>
        <v/>
      </c>
      <c r="AP856" t="str">
        <f t="shared" si="704"/>
        <v/>
      </c>
      <c r="AQ856" t="str">
        <f t="shared" si="705"/>
        <v/>
      </c>
      <c r="AR856" t="str">
        <f t="shared" si="706"/>
        <v/>
      </c>
      <c r="AS856" t="str">
        <f t="shared" si="707"/>
        <v/>
      </c>
      <c r="AT856" t="str">
        <f t="shared" si="708"/>
        <v/>
      </c>
      <c r="AU856" t="str">
        <f t="shared" si="709"/>
        <v/>
      </c>
      <c r="AV856" t="str">
        <f t="shared" si="710"/>
        <v/>
      </c>
      <c r="AW856" t="str">
        <f t="shared" si="711"/>
        <v/>
      </c>
      <c r="AX856" t="str">
        <f t="shared" si="712"/>
        <v>Szállítási log. az ellátási láncban (, web)</v>
      </c>
      <c r="AY856" s="2">
        <v>418</v>
      </c>
      <c r="AZ856" s="2">
        <v>1</v>
      </c>
      <c r="BA856" s="18">
        <f>VLOOKUP(AY856,segéd!$F$9:$G$38,2,FALSE)</f>
        <v>46130</v>
      </c>
      <c r="BB856" s="2" t="str">
        <f>VLOOKUP(AZ856,segéd!$F$1:$G$7,2,FALSE)</f>
        <v>8.00-9.30</v>
      </c>
      <c r="BC856" t="s">
        <v>259</v>
      </c>
      <c r="BD856" t="s">
        <v>435</v>
      </c>
      <c r="BE856" t="s">
        <v>175</v>
      </c>
      <c r="BF856" s="19">
        <v>214</v>
      </c>
      <c r="BH856" s="2" t="s">
        <v>66</v>
      </c>
      <c r="BI856" s="30" t="s">
        <v>2009</v>
      </c>
      <c r="BJ856" s="2">
        <f t="shared" si="713"/>
        <v>8</v>
      </c>
      <c r="BK856" s="2">
        <f>IF(BF856="","",VLOOKUP(BC856,segéd!O:P,2,FALSE))</f>
        <v>8</v>
      </c>
      <c r="BL856" s="2" t="str">
        <f>IF(BG856="","",VLOOKUP(BC856,segéd!T:U,2,FALSE))</f>
        <v/>
      </c>
      <c r="BP856" s="2"/>
      <c r="BQ856" s="2">
        <v>10</v>
      </c>
      <c r="BR856" s="2"/>
      <c r="BY856" s="2"/>
      <c r="CB856" s="2"/>
      <c r="CH856" s="2"/>
      <c r="CI856" s="2"/>
      <c r="CP856" s="2"/>
      <c r="CT856" s="2"/>
      <c r="CY856" s="2"/>
    </row>
    <row r="857" spans="1:105" x14ac:dyDescent="0.3">
      <c r="A857" t="str">
        <f t="shared" si="714"/>
        <v>4181</v>
      </c>
      <c r="B857" t="str">
        <f t="shared" si="715"/>
        <v xml:space="preserve">Vállalati pénzügy (web) </v>
      </c>
      <c r="C857" t="str">
        <f t="shared" si="665"/>
        <v>2154181</v>
      </c>
      <c r="D857" t="str">
        <f t="shared" si="666"/>
        <v>Vállalati pénzügy (web) 35</v>
      </c>
      <c r="E857" t="str">
        <f t="shared" si="667"/>
        <v>Antalík Imrich4181</v>
      </c>
      <c r="F857" s="24" t="str">
        <f t="shared" si="668"/>
        <v>Vállalati pénzügy (Tb. 215, web)</v>
      </c>
      <c r="G857" t="str">
        <f t="shared" si="669"/>
        <v/>
      </c>
      <c r="H857" t="str">
        <f t="shared" si="670"/>
        <v/>
      </c>
      <c r="I857" t="str">
        <f t="shared" si="671"/>
        <v/>
      </c>
      <c r="J857" t="str">
        <f t="shared" si="672"/>
        <v/>
      </c>
      <c r="K857" t="str">
        <f t="shared" si="673"/>
        <v/>
      </c>
      <c r="L857" t="str">
        <f t="shared" si="674"/>
        <v/>
      </c>
      <c r="M857" t="str">
        <f t="shared" si="675"/>
        <v/>
      </c>
      <c r="N857" t="str">
        <f t="shared" si="676"/>
        <v/>
      </c>
      <c r="O857" t="str">
        <f t="shared" si="677"/>
        <v/>
      </c>
      <c r="P857" t="str">
        <f t="shared" si="678"/>
        <v/>
      </c>
      <c r="Q857" t="str">
        <f t="shared" si="679"/>
        <v/>
      </c>
      <c r="R857" t="str">
        <f t="shared" si="680"/>
        <v/>
      </c>
      <c r="S857" t="str">
        <f t="shared" si="681"/>
        <v/>
      </c>
      <c r="T857" t="str">
        <f t="shared" si="682"/>
        <v/>
      </c>
      <c r="U857" t="str">
        <f t="shared" si="683"/>
        <v/>
      </c>
      <c r="V857" t="str">
        <f t="shared" si="684"/>
        <v/>
      </c>
      <c r="W857" t="str">
        <f t="shared" si="685"/>
        <v/>
      </c>
      <c r="X857" t="str">
        <f t="shared" si="686"/>
        <v/>
      </c>
      <c r="Y857" t="str">
        <f t="shared" si="687"/>
        <v>Vállalati pénzügy (, web)</v>
      </c>
      <c r="Z857" t="str">
        <f t="shared" si="688"/>
        <v/>
      </c>
      <c r="AA857" t="str">
        <f t="shared" si="689"/>
        <v/>
      </c>
      <c r="AB857" t="str">
        <f t="shared" si="690"/>
        <v/>
      </c>
      <c r="AC857" t="str">
        <f t="shared" si="691"/>
        <v/>
      </c>
      <c r="AD857" t="str">
        <f t="shared" si="692"/>
        <v/>
      </c>
      <c r="AE857" t="str">
        <f t="shared" si="693"/>
        <v>4181</v>
      </c>
      <c r="AF857" t="str">
        <f t="shared" si="694"/>
        <v>4181</v>
      </c>
      <c r="AG857" t="str">
        <f t="shared" si="695"/>
        <v>4181</v>
      </c>
      <c r="AH857" t="str">
        <f t="shared" si="696"/>
        <v>4181</v>
      </c>
      <c r="AI857" t="str">
        <f t="shared" si="697"/>
        <v>4181</v>
      </c>
      <c r="AJ857" t="str">
        <f t="shared" si="698"/>
        <v>4181</v>
      </c>
      <c r="AK857" t="str">
        <f t="shared" si="699"/>
        <v/>
      </c>
      <c r="AL857" t="str">
        <f t="shared" si="700"/>
        <v/>
      </c>
      <c r="AM857" t="str">
        <f t="shared" si="701"/>
        <v/>
      </c>
      <c r="AN857" t="str">
        <f t="shared" si="702"/>
        <v/>
      </c>
      <c r="AO857" t="str">
        <f t="shared" si="703"/>
        <v/>
      </c>
      <c r="AP857" t="str">
        <f t="shared" si="704"/>
        <v/>
      </c>
      <c r="AQ857" t="str">
        <f t="shared" si="705"/>
        <v/>
      </c>
      <c r="AR857" t="str">
        <f t="shared" si="706"/>
        <v/>
      </c>
      <c r="AS857" t="str">
        <f t="shared" si="707"/>
        <v/>
      </c>
      <c r="AT857" t="str">
        <f t="shared" si="708"/>
        <v/>
      </c>
      <c r="AU857" t="str">
        <f t="shared" si="709"/>
        <v/>
      </c>
      <c r="AV857" t="str">
        <f t="shared" si="710"/>
        <v/>
      </c>
      <c r="AW857" t="str">
        <f t="shared" si="711"/>
        <v/>
      </c>
      <c r="AX857" t="str">
        <f t="shared" si="712"/>
        <v>Vállalati pénzügy (215, web)</v>
      </c>
      <c r="AY857" s="2">
        <v>418</v>
      </c>
      <c r="AZ857" s="2">
        <v>1</v>
      </c>
      <c r="BA857" s="18">
        <f>VLOOKUP(AY857,segéd!$F$9:$G$38,2,FALSE)</f>
        <v>46130</v>
      </c>
      <c r="BB857" s="2" t="str">
        <f>VLOOKUP(AZ857,segéd!$F$1:$G$7,2,FALSE)</f>
        <v>8.00-9.30</v>
      </c>
      <c r="BC857" t="s">
        <v>37</v>
      </c>
      <c r="BD857" t="s">
        <v>178</v>
      </c>
      <c r="BE857" t="s">
        <v>164</v>
      </c>
      <c r="BG857" s="2">
        <v>215</v>
      </c>
      <c r="BH857" s="19" t="s">
        <v>66</v>
      </c>
      <c r="BI857" s="30" t="s">
        <v>2043</v>
      </c>
      <c r="BJ857" s="2">
        <f t="shared" si="713"/>
        <v>35</v>
      </c>
      <c r="BK857" s="2" t="str">
        <f>IF(BF857="","",VLOOKUP(BC857,segéd!O:P,2,FALSE))</f>
        <v/>
      </c>
      <c r="BL857" s="2">
        <f>IF(BG857="","",VLOOKUP(BC857,segéd!T:U,2,FALSE))</f>
        <v>35</v>
      </c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H857" s="2"/>
      <c r="CI857" s="2"/>
      <c r="CJ857" s="2">
        <v>3</v>
      </c>
      <c r="CK857" s="2">
        <v>7</v>
      </c>
      <c r="CL857" s="2">
        <v>10</v>
      </c>
      <c r="CM857" s="2">
        <v>3</v>
      </c>
      <c r="CN857" s="2">
        <v>2</v>
      </c>
      <c r="CO857" s="2">
        <v>4</v>
      </c>
      <c r="CP857" s="2"/>
      <c r="CR857" s="2"/>
      <c r="CS857" s="2"/>
      <c r="CT857" s="2"/>
      <c r="CU857" s="2"/>
      <c r="CV857" s="2"/>
      <c r="CY857" s="2"/>
    </row>
    <row r="858" spans="1:105" x14ac:dyDescent="0.3">
      <c r="A858" t="str">
        <f t="shared" si="714"/>
        <v>4182</v>
      </c>
      <c r="B858" t="str">
        <f t="shared" si="715"/>
        <v xml:space="preserve">Elektrotechnika II. (web) </v>
      </c>
      <c r="C858" t="str">
        <f t="shared" si="665"/>
        <v>6014182</v>
      </c>
      <c r="D858" t="str">
        <f t="shared" si="666"/>
        <v>Elektrotechnika II. (web) 92</v>
      </c>
      <c r="E858" t="str">
        <f t="shared" si="667"/>
        <v>Varga István4182</v>
      </c>
      <c r="F858" s="24" t="str">
        <f t="shared" si="668"/>
        <v>Elektrotechnika II. (Tb. 601, web)</v>
      </c>
      <c r="G858" t="str">
        <f t="shared" si="669"/>
        <v/>
      </c>
      <c r="H858" t="str">
        <f t="shared" si="670"/>
        <v/>
      </c>
      <c r="I858" t="str">
        <f t="shared" si="671"/>
        <v/>
      </c>
      <c r="J858" t="str">
        <f t="shared" si="672"/>
        <v/>
      </c>
      <c r="K858" t="str">
        <f t="shared" si="673"/>
        <v/>
      </c>
      <c r="L858" t="str">
        <f t="shared" si="674"/>
        <v/>
      </c>
      <c r="M858" t="str">
        <f t="shared" si="675"/>
        <v/>
      </c>
      <c r="N858" t="str">
        <f t="shared" si="676"/>
        <v/>
      </c>
      <c r="O858" t="str">
        <f t="shared" si="677"/>
        <v/>
      </c>
      <c r="P858" t="str">
        <f t="shared" si="678"/>
        <v/>
      </c>
      <c r="Q858" t="str">
        <f t="shared" si="679"/>
        <v/>
      </c>
      <c r="R858" t="str">
        <f t="shared" si="680"/>
        <v/>
      </c>
      <c r="S858" t="str">
        <f t="shared" si="681"/>
        <v/>
      </c>
      <c r="T858" t="str">
        <f t="shared" si="682"/>
        <v/>
      </c>
      <c r="U858" t="str">
        <f t="shared" si="683"/>
        <v/>
      </c>
      <c r="V858" t="str">
        <f t="shared" si="684"/>
        <v/>
      </c>
      <c r="W858" t="str">
        <f t="shared" si="685"/>
        <v/>
      </c>
      <c r="X858" t="str">
        <f t="shared" si="686"/>
        <v/>
      </c>
      <c r="Y858" t="str">
        <f t="shared" si="687"/>
        <v>Elektrotechnika II. (, web)</v>
      </c>
      <c r="Z858" t="str">
        <f t="shared" si="688"/>
        <v/>
      </c>
      <c r="AA858" t="str">
        <f t="shared" si="689"/>
        <v/>
      </c>
      <c r="AB858" t="str">
        <f t="shared" si="690"/>
        <v/>
      </c>
      <c r="AC858" t="str">
        <f t="shared" si="691"/>
        <v>4182</v>
      </c>
      <c r="AD858" t="str">
        <f t="shared" si="692"/>
        <v/>
      </c>
      <c r="AE858" t="str">
        <f t="shared" si="693"/>
        <v/>
      </c>
      <c r="AF858" t="str">
        <f t="shared" si="694"/>
        <v/>
      </c>
      <c r="AG858" t="str">
        <f t="shared" si="695"/>
        <v/>
      </c>
      <c r="AH858" t="str">
        <f t="shared" si="696"/>
        <v/>
      </c>
      <c r="AI858" t="str">
        <f t="shared" si="697"/>
        <v/>
      </c>
      <c r="AJ858" t="str">
        <f t="shared" si="698"/>
        <v/>
      </c>
      <c r="AK858" t="str">
        <f t="shared" si="699"/>
        <v>4182</v>
      </c>
      <c r="AL858" t="str">
        <f t="shared" si="700"/>
        <v/>
      </c>
      <c r="AM858" t="str">
        <f t="shared" si="701"/>
        <v/>
      </c>
      <c r="AN858" t="str">
        <f t="shared" si="702"/>
        <v/>
      </c>
      <c r="AO858" t="str">
        <f t="shared" si="703"/>
        <v/>
      </c>
      <c r="AP858" t="str">
        <f t="shared" si="704"/>
        <v/>
      </c>
      <c r="AQ858" t="str">
        <f t="shared" si="705"/>
        <v/>
      </c>
      <c r="AR858" t="str">
        <f t="shared" si="706"/>
        <v/>
      </c>
      <c r="AS858" t="str">
        <f t="shared" si="707"/>
        <v/>
      </c>
      <c r="AT858" t="str">
        <f t="shared" si="708"/>
        <v/>
      </c>
      <c r="AU858" t="str">
        <f t="shared" si="709"/>
        <v/>
      </c>
      <c r="AV858" t="str">
        <f t="shared" si="710"/>
        <v/>
      </c>
      <c r="AW858" t="str">
        <f t="shared" si="711"/>
        <v/>
      </c>
      <c r="AX858" t="str">
        <f t="shared" si="712"/>
        <v>Elektrotechnika II. (601, web)</v>
      </c>
      <c r="AY858" s="2">
        <v>418</v>
      </c>
      <c r="AZ858" s="2">
        <v>2</v>
      </c>
      <c r="BA858" s="18">
        <f>VLOOKUP(AY858,segéd!$F$9:$G$38,2,FALSE)</f>
        <v>46130</v>
      </c>
      <c r="BB858" s="2" t="str">
        <f>VLOOKUP(AZ858,segéd!$F$1:$G$7,2,FALSE)</f>
        <v>9.45-11.15</v>
      </c>
      <c r="BC858" t="s">
        <v>78</v>
      </c>
      <c r="BD858" s="20" t="s">
        <v>219</v>
      </c>
      <c r="BE858" t="s">
        <v>164</v>
      </c>
      <c r="BG858" s="2">
        <v>601</v>
      </c>
      <c r="BH858" s="2" t="s">
        <v>66</v>
      </c>
      <c r="BI858" s="30" t="s">
        <v>2022</v>
      </c>
      <c r="BJ858" s="2">
        <f t="shared" si="713"/>
        <v>92</v>
      </c>
      <c r="BK858" s="2" t="str">
        <f>IF(BF858="","",VLOOKUP(BC858,segéd!O:P,2,FALSE))</f>
        <v/>
      </c>
      <c r="BL858" s="2">
        <f>IF(BG858="","",VLOOKUP(BC858,segéd!T:U,2,FALSE))</f>
        <v>92</v>
      </c>
      <c r="BM858" s="2"/>
      <c r="BN858" s="2"/>
      <c r="BO858" s="2"/>
      <c r="BP858" s="2"/>
      <c r="BQ858" s="2"/>
      <c r="BR858" s="2"/>
      <c r="BS858" s="2"/>
      <c r="BT858" s="2"/>
      <c r="BU858" s="2"/>
      <c r="BZ858" s="2"/>
      <c r="CA858" s="2"/>
      <c r="CD858" s="2"/>
      <c r="CE858" s="2"/>
      <c r="CF858" s="19"/>
      <c r="CG858" s="2"/>
      <c r="CH858" s="2">
        <v>57</v>
      </c>
      <c r="CI858" s="2"/>
      <c r="CJ858" s="2"/>
      <c r="CP858" s="2">
        <v>52</v>
      </c>
      <c r="CQ858" s="2"/>
      <c r="CR858" s="2"/>
      <c r="CS858" s="2"/>
      <c r="CU858" s="2"/>
      <c r="CV858" s="2"/>
      <c r="DA858" s="19"/>
    </row>
    <row r="859" spans="1:105" x14ac:dyDescent="0.3">
      <c r="A859" t="str">
        <f t="shared" si="714"/>
        <v>2084182</v>
      </c>
      <c r="B859" t="str">
        <f t="shared" si="715"/>
        <v>Emberi erőforrás gazd. és men. (web) 40</v>
      </c>
      <c r="C859" t="str">
        <f t="shared" si="665"/>
        <v>4182</v>
      </c>
      <c r="D859" t="str">
        <f t="shared" si="666"/>
        <v xml:space="preserve">Emberi erőforrás gazd. és men. (web) </v>
      </c>
      <c r="E859" t="str">
        <f t="shared" si="667"/>
        <v>Krupánszki Kornél4182</v>
      </c>
      <c r="F859" s="24" t="str">
        <f t="shared" si="668"/>
        <v>Emberi erőforrás gazd. és men. (Bp. 208, web)</v>
      </c>
      <c r="G859" t="str">
        <f t="shared" si="669"/>
        <v/>
      </c>
      <c r="H859" t="str">
        <f t="shared" si="670"/>
        <v/>
      </c>
      <c r="I859" t="str">
        <f t="shared" si="671"/>
        <v/>
      </c>
      <c r="J859" t="str">
        <f t="shared" si="672"/>
        <v/>
      </c>
      <c r="K859" t="str">
        <f t="shared" si="673"/>
        <v/>
      </c>
      <c r="L859" t="str">
        <f t="shared" si="674"/>
        <v/>
      </c>
      <c r="M859" t="str">
        <f t="shared" si="675"/>
        <v>4182</v>
      </c>
      <c r="N859" t="str">
        <f t="shared" si="676"/>
        <v>4182</v>
      </c>
      <c r="O859" t="str">
        <f t="shared" si="677"/>
        <v>4182</v>
      </c>
      <c r="P859" t="str">
        <f t="shared" si="678"/>
        <v>4182</v>
      </c>
      <c r="Q859" t="str">
        <f t="shared" si="679"/>
        <v>4182</v>
      </c>
      <c r="R859" t="str">
        <f t="shared" si="680"/>
        <v>4182</v>
      </c>
      <c r="S859" t="str">
        <f t="shared" si="681"/>
        <v/>
      </c>
      <c r="T859" t="str">
        <f t="shared" si="682"/>
        <v/>
      </c>
      <c r="U859" t="str">
        <f t="shared" si="683"/>
        <v/>
      </c>
      <c r="V859" t="str">
        <f t="shared" si="684"/>
        <v/>
      </c>
      <c r="W859" t="str">
        <f t="shared" si="685"/>
        <v/>
      </c>
      <c r="X859" t="str">
        <f t="shared" si="686"/>
        <v/>
      </c>
      <c r="Y859" t="str">
        <f t="shared" si="687"/>
        <v>Emberi erőforrás gazd. és men. (208, web)</v>
      </c>
      <c r="Z859" t="str">
        <f t="shared" si="688"/>
        <v/>
      </c>
      <c r="AA859" t="str">
        <f t="shared" si="689"/>
        <v/>
      </c>
      <c r="AB859" t="str">
        <f t="shared" si="690"/>
        <v/>
      </c>
      <c r="AC859" t="str">
        <f t="shared" si="691"/>
        <v/>
      </c>
      <c r="AD859" t="str">
        <f t="shared" si="692"/>
        <v/>
      </c>
      <c r="AE859" t="str">
        <f t="shared" si="693"/>
        <v/>
      </c>
      <c r="AF859" t="str">
        <f t="shared" si="694"/>
        <v/>
      </c>
      <c r="AG859" t="str">
        <f t="shared" si="695"/>
        <v/>
      </c>
      <c r="AH859" t="str">
        <f t="shared" si="696"/>
        <v/>
      </c>
      <c r="AI859" t="str">
        <f t="shared" si="697"/>
        <v/>
      </c>
      <c r="AJ859" t="str">
        <f t="shared" si="698"/>
        <v/>
      </c>
      <c r="AK859" t="str">
        <f t="shared" si="699"/>
        <v/>
      </c>
      <c r="AL859" t="str">
        <f t="shared" si="700"/>
        <v/>
      </c>
      <c r="AM859" t="str">
        <f t="shared" si="701"/>
        <v/>
      </c>
      <c r="AN859" t="str">
        <f t="shared" si="702"/>
        <v/>
      </c>
      <c r="AO859" t="str">
        <f t="shared" si="703"/>
        <v/>
      </c>
      <c r="AP859" t="str">
        <f t="shared" si="704"/>
        <v/>
      </c>
      <c r="AQ859" t="str">
        <f t="shared" si="705"/>
        <v/>
      </c>
      <c r="AR859" t="str">
        <f t="shared" si="706"/>
        <v/>
      </c>
      <c r="AS859" t="str">
        <f t="shared" si="707"/>
        <v/>
      </c>
      <c r="AT859" t="str">
        <f t="shared" si="708"/>
        <v/>
      </c>
      <c r="AU859" t="str">
        <f t="shared" si="709"/>
        <v/>
      </c>
      <c r="AV859" t="str">
        <f t="shared" si="710"/>
        <v/>
      </c>
      <c r="AW859" t="str">
        <f t="shared" si="711"/>
        <v/>
      </c>
      <c r="AX859" t="str">
        <f t="shared" si="712"/>
        <v>Emberi erőforrás gazd. és men. (, web)</v>
      </c>
      <c r="AY859" s="2">
        <v>418</v>
      </c>
      <c r="AZ859" s="2">
        <v>2</v>
      </c>
      <c r="BA859" s="18">
        <f>VLOOKUP(AY859,segéd!$F$9:$G$38,2,FALSE)</f>
        <v>46130</v>
      </c>
      <c r="BB859" s="2" t="str">
        <f>VLOOKUP(AZ859,segéd!$F$1:$G$7,2,FALSE)</f>
        <v>9.45-11.15</v>
      </c>
      <c r="BC859" t="s">
        <v>168</v>
      </c>
      <c r="BD859" s="20" t="s">
        <v>428</v>
      </c>
      <c r="BE859" t="s">
        <v>165</v>
      </c>
      <c r="BF859" s="19">
        <v>208</v>
      </c>
      <c r="BH859" s="19" t="s">
        <v>66</v>
      </c>
      <c r="BI859" s="30" t="s">
        <v>1993</v>
      </c>
      <c r="BJ859" s="2">
        <f t="shared" si="713"/>
        <v>40</v>
      </c>
      <c r="BK859" s="2">
        <f>IF(BF859="","",VLOOKUP(BC859,segéd!O:P,2,FALSE))</f>
        <v>40</v>
      </c>
      <c r="BL859" s="2" t="str">
        <f>IF(BG859="","",VLOOKUP(BC859,segéd!T:U,2,FALSE))</f>
        <v/>
      </c>
      <c r="BM859" s="2"/>
      <c r="BN859" s="2"/>
      <c r="BO859" s="2"/>
      <c r="BP859" s="2"/>
      <c r="BQ859" s="2"/>
      <c r="BR859" s="2"/>
      <c r="BS859" s="2">
        <v>6</v>
      </c>
      <c r="BT859" s="2">
        <v>6</v>
      </c>
      <c r="BU859" s="2">
        <v>9</v>
      </c>
      <c r="BV859" s="2">
        <v>6</v>
      </c>
      <c r="BW859" s="2">
        <v>13</v>
      </c>
      <c r="BX859" s="2">
        <v>2</v>
      </c>
      <c r="BY859" s="2"/>
      <c r="BZ859" s="2"/>
      <c r="CA859" s="2"/>
      <c r="CB859" s="2"/>
      <c r="CC859" s="2"/>
      <c r="CD859" s="2"/>
      <c r="CH859" s="2"/>
      <c r="CI859" s="2"/>
      <c r="CJ859" s="2"/>
      <c r="CK859" s="2"/>
      <c r="CL859" s="2"/>
      <c r="CM859" s="2"/>
      <c r="CN859" s="2"/>
      <c r="CO859" s="2"/>
      <c r="CP859" s="2"/>
      <c r="CR859" s="2"/>
      <c r="CS859" s="2"/>
      <c r="CT859" s="2"/>
      <c r="CU859" s="2"/>
      <c r="CV859" s="2"/>
      <c r="CY859" s="2"/>
    </row>
    <row r="860" spans="1:105" x14ac:dyDescent="0.3">
      <c r="A860" t="str">
        <f t="shared" si="714"/>
        <v>4182</v>
      </c>
      <c r="B860" t="str">
        <f t="shared" si="715"/>
        <v xml:space="preserve">Épületszerkezetek, akadálym. (web) </v>
      </c>
      <c r="C860" t="str">
        <f t="shared" si="665"/>
        <v>4014182</v>
      </c>
      <c r="D860" t="str">
        <f t="shared" si="666"/>
        <v>Épületszerkezetek, akadálym. (web) 8</v>
      </c>
      <c r="E860" t="str">
        <f t="shared" si="667"/>
        <v>Tarján Gábor4182</v>
      </c>
      <c r="F860" s="24" t="str">
        <f t="shared" si="668"/>
        <v>Épületszerkezetek, akadálym. (Tb. 401, web)</v>
      </c>
      <c r="G860" t="str">
        <f t="shared" si="669"/>
        <v/>
      </c>
      <c r="H860" t="str">
        <f t="shared" si="670"/>
        <v/>
      </c>
      <c r="I860" t="str">
        <f t="shared" si="671"/>
        <v/>
      </c>
      <c r="J860" t="str">
        <f t="shared" si="672"/>
        <v/>
      </c>
      <c r="K860" t="str">
        <f t="shared" si="673"/>
        <v/>
      </c>
      <c r="L860" t="str">
        <f t="shared" si="674"/>
        <v/>
      </c>
      <c r="M860" t="str">
        <f t="shared" si="675"/>
        <v/>
      </c>
      <c r="N860" t="str">
        <f t="shared" si="676"/>
        <v/>
      </c>
      <c r="O860" t="str">
        <f t="shared" si="677"/>
        <v/>
      </c>
      <c r="P860" t="str">
        <f t="shared" si="678"/>
        <v/>
      </c>
      <c r="Q860" t="str">
        <f t="shared" si="679"/>
        <v/>
      </c>
      <c r="R860" t="str">
        <f t="shared" si="680"/>
        <v/>
      </c>
      <c r="S860" t="str">
        <f t="shared" si="681"/>
        <v/>
      </c>
      <c r="T860" t="str">
        <f t="shared" si="682"/>
        <v/>
      </c>
      <c r="U860" t="str">
        <f t="shared" si="683"/>
        <v/>
      </c>
      <c r="V860" t="str">
        <f t="shared" si="684"/>
        <v/>
      </c>
      <c r="W860" t="str">
        <f t="shared" si="685"/>
        <v/>
      </c>
      <c r="X860" t="str">
        <f t="shared" si="686"/>
        <v/>
      </c>
      <c r="Y860" t="str">
        <f t="shared" si="687"/>
        <v>Épületszerkezetek, akadálym. (, web)</v>
      </c>
      <c r="Z860" t="str">
        <f t="shared" si="688"/>
        <v/>
      </c>
      <c r="AA860" t="str">
        <f t="shared" si="689"/>
        <v/>
      </c>
      <c r="AB860" t="str">
        <f t="shared" si="690"/>
        <v/>
      </c>
      <c r="AC860" t="str">
        <f t="shared" si="691"/>
        <v/>
      </c>
      <c r="AD860" t="str">
        <f t="shared" si="692"/>
        <v/>
      </c>
      <c r="AE860" t="str">
        <f t="shared" si="693"/>
        <v/>
      </c>
      <c r="AF860" t="str">
        <f t="shared" si="694"/>
        <v/>
      </c>
      <c r="AG860" t="str">
        <f t="shared" si="695"/>
        <v/>
      </c>
      <c r="AH860" t="str">
        <f t="shared" si="696"/>
        <v/>
      </c>
      <c r="AI860" t="str">
        <f t="shared" si="697"/>
        <v/>
      </c>
      <c r="AJ860" t="str">
        <f t="shared" si="698"/>
        <v/>
      </c>
      <c r="AK860" t="str">
        <f t="shared" si="699"/>
        <v/>
      </c>
      <c r="AL860" t="str">
        <f t="shared" si="700"/>
        <v/>
      </c>
      <c r="AM860" t="str">
        <f t="shared" si="701"/>
        <v/>
      </c>
      <c r="AN860" t="str">
        <f t="shared" si="702"/>
        <v/>
      </c>
      <c r="AO860" t="str">
        <f t="shared" si="703"/>
        <v/>
      </c>
      <c r="AP860" t="str">
        <f t="shared" si="704"/>
        <v/>
      </c>
      <c r="AQ860" t="str">
        <f t="shared" si="705"/>
        <v/>
      </c>
      <c r="AR860" t="str">
        <f t="shared" si="706"/>
        <v/>
      </c>
      <c r="AS860" t="str">
        <f t="shared" si="707"/>
        <v>4182</v>
      </c>
      <c r="AT860" t="str">
        <f t="shared" si="708"/>
        <v/>
      </c>
      <c r="AU860" t="str">
        <f t="shared" si="709"/>
        <v/>
      </c>
      <c r="AV860" t="str">
        <f t="shared" si="710"/>
        <v/>
      </c>
      <c r="AW860" t="str">
        <f t="shared" si="711"/>
        <v/>
      </c>
      <c r="AX860" t="str">
        <f t="shared" si="712"/>
        <v>Épületszerkezetek, akadálym. (401, web)</v>
      </c>
      <c r="AY860" s="2">
        <v>418</v>
      </c>
      <c r="AZ860" s="2">
        <v>2</v>
      </c>
      <c r="BA860" s="18">
        <f>VLOOKUP(AY860,segéd!$F$9:$G$38,2,FALSE)</f>
        <v>46130</v>
      </c>
      <c r="BB860" s="2" t="str">
        <f>VLOOKUP(AZ860,segéd!$F$1:$G$7,2,FALSE)</f>
        <v>9.45-11.15</v>
      </c>
      <c r="BC860" t="s">
        <v>399</v>
      </c>
      <c r="BD860" t="s">
        <v>422</v>
      </c>
      <c r="BE860" t="s">
        <v>164</v>
      </c>
      <c r="BG860" s="2">
        <v>401</v>
      </c>
      <c r="BH860" s="2" t="s">
        <v>66</v>
      </c>
      <c r="BI860" s="30" t="s">
        <v>2005</v>
      </c>
      <c r="BJ860" s="2">
        <f t="shared" si="713"/>
        <v>8</v>
      </c>
      <c r="BK860" s="2" t="str">
        <f>IF(BF860="","",VLOOKUP(BC860,segéd!O:P,2,FALSE))</f>
        <v/>
      </c>
      <c r="BL860" s="2">
        <f>IF(BG860="","",VLOOKUP(BC860,segéd!T:U,2,FALSE))</f>
        <v>8</v>
      </c>
      <c r="CH860" s="2"/>
      <c r="CI860" s="2"/>
      <c r="CP860" s="2"/>
      <c r="CX860" s="2">
        <v>8</v>
      </c>
    </row>
    <row r="861" spans="1:105" x14ac:dyDescent="0.3">
      <c r="A861" t="str">
        <f t="shared" si="714"/>
        <v>4182</v>
      </c>
      <c r="B861" t="str">
        <f t="shared" si="715"/>
        <v xml:space="preserve">Folyamatok fejlesztése - Lean (web) </v>
      </c>
      <c r="C861" t="str">
        <f t="shared" si="665"/>
        <v>4024182</v>
      </c>
      <c r="D861" t="str">
        <f t="shared" si="666"/>
        <v>Folyamatok fejlesztése - Lean (web) 17</v>
      </c>
      <c r="E861" t="str">
        <f t="shared" si="667"/>
        <v>Böröczki Ágoston4182</v>
      </c>
      <c r="F861" s="24" t="str">
        <f t="shared" si="668"/>
        <v>Folyamatok fejlesztése - Lean (Tb. 402, web)</v>
      </c>
      <c r="G861" t="str">
        <f t="shared" si="669"/>
        <v/>
      </c>
      <c r="H861" t="str">
        <f t="shared" si="670"/>
        <v/>
      </c>
      <c r="I861" t="str">
        <f t="shared" si="671"/>
        <v/>
      </c>
      <c r="J861" t="str">
        <f t="shared" si="672"/>
        <v/>
      </c>
      <c r="K861" t="str">
        <f t="shared" si="673"/>
        <v/>
      </c>
      <c r="L861" t="str">
        <f t="shared" si="674"/>
        <v/>
      </c>
      <c r="M861" t="str">
        <f t="shared" si="675"/>
        <v/>
      </c>
      <c r="N861" t="str">
        <f t="shared" si="676"/>
        <v/>
      </c>
      <c r="O861" t="str">
        <f t="shared" si="677"/>
        <v/>
      </c>
      <c r="P861" t="str">
        <f t="shared" si="678"/>
        <v/>
      </c>
      <c r="Q861" t="str">
        <f t="shared" si="679"/>
        <v/>
      </c>
      <c r="R861" t="str">
        <f t="shared" si="680"/>
        <v/>
      </c>
      <c r="S861" t="str">
        <f t="shared" si="681"/>
        <v/>
      </c>
      <c r="T861" t="str">
        <f t="shared" si="682"/>
        <v/>
      </c>
      <c r="U861" t="str">
        <f t="shared" si="683"/>
        <v/>
      </c>
      <c r="V861" t="str">
        <f t="shared" si="684"/>
        <v/>
      </c>
      <c r="W861" t="str">
        <f t="shared" si="685"/>
        <v/>
      </c>
      <c r="X861" t="str">
        <f t="shared" si="686"/>
        <v/>
      </c>
      <c r="Y861" t="str">
        <f t="shared" si="687"/>
        <v>Folyamatok fejlesztése - Lean (, web)</v>
      </c>
      <c r="Z861" t="str">
        <f t="shared" si="688"/>
        <v/>
      </c>
      <c r="AA861" t="str">
        <f t="shared" si="689"/>
        <v/>
      </c>
      <c r="AB861" t="str">
        <f t="shared" si="690"/>
        <v/>
      </c>
      <c r="AC861" t="str">
        <f t="shared" si="691"/>
        <v/>
      </c>
      <c r="AD861" t="str">
        <f t="shared" si="692"/>
        <v/>
      </c>
      <c r="AE861" t="str">
        <f t="shared" si="693"/>
        <v/>
      </c>
      <c r="AF861" t="str">
        <f t="shared" si="694"/>
        <v/>
      </c>
      <c r="AG861" t="str">
        <f t="shared" si="695"/>
        <v/>
      </c>
      <c r="AH861" t="str">
        <f t="shared" si="696"/>
        <v/>
      </c>
      <c r="AI861" t="str">
        <f t="shared" si="697"/>
        <v/>
      </c>
      <c r="AJ861" t="str">
        <f t="shared" si="698"/>
        <v/>
      </c>
      <c r="AK861" t="str">
        <f t="shared" si="699"/>
        <v/>
      </c>
      <c r="AL861" t="str">
        <f t="shared" si="700"/>
        <v/>
      </c>
      <c r="AM861" t="str">
        <f t="shared" si="701"/>
        <v/>
      </c>
      <c r="AN861" t="str">
        <f t="shared" si="702"/>
        <v/>
      </c>
      <c r="AO861" t="str">
        <f t="shared" si="703"/>
        <v/>
      </c>
      <c r="AP861" t="str">
        <f t="shared" si="704"/>
        <v/>
      </c>
      <c r="AQ861" t="str">
        <f t="shared" si="705"/>
        <v/>
      </c>
      <c r="AR861" t="str">
        <f t="shared" si="706"/>
        <v>4182</v>
      </c>
      <c r="AS861" t="str">
        <f t="shared" si="707"/>
        <v/>
      </c>
      <c r="AT861" t="str">
        <f t="shared" si="708"/>
        <v/>
      </c>
      <c r="AU861" t="str">
        <f t="shared" si="709"/>
        <v/>
      </c>
      <c r="AV861" t="str">
        <f t="shared" si="710"/>
        <v/>
      </c>
      <c r="AW861" t="str">
        <f t="shared" si="711"/>
        <v/>
      </c>
      <c r="AX861" t="str">
        <f t="shared" si="712"/>
        <v>Folyamatok fejlesztése - Lean (402, web)</v>
      </c>
      <c r="AY861" s="2">
        <v>418</v>
      </c>
      <c r="AZ861" s="2">
        <v>2</v>
      </c>
      <c r="BA861" s="18">
        <f>VLOOKUP(AY861,segéd!$F$9:$G$38,2,FALSE)</f>
        <v>46130</v>
      </c>
      <c r="BB861" s="2" t="str">
        <f>VLOOKUP(AZ861,segéd!$F$1:$G$7,2,FALSE)</f>
        <v>9.45-11.15</v>
      </c>
      <c r="BC861" t="s">
        <v>119</v>
      </c>
      <c r="BD861" t="s">
        <v>181</v>
      </c>
      <c r="BE861" t="s">
        <v>164</v>
      </c>
      <c r="BG861" s="2">
        <v>402</v>
      </c>
      <c r="BH861" s="2" t="s">
        <v>66</v>
      </c>
      <c r="BI861" s="30" t="s">
        <v>1934</v>
      </c>
      <c r="BJ861" s="2">
        <f t="shared" si="713"/>
        <v>17</v>
      </c>
      <c r="BK861" s="2" t="str">
        <f>IF(BF861="","",VLOOKUP(BC861,segéd!O:P,2,FALSE))</f>
        <v/>
      </c>
      <c r="BL861" s="2">
        <f>IF(BG861="","",VLOOKUP(BC861,segéd!T:U,2,FALSE))</f>
        <v>17</v>
      </c>
      <c r="BM861" s="2"/>
      <c r="BN861" s="2"/>
      <c r="BO861" s="2"/>
      <c r="BP861" s="2"/>
      <c r="BQ861" s="2"/>
      <c r="BR861" s="2"/>
      <c r="BS861" s="2"/>
      <c r="BT861" s="2"/>
      <c r="BU861" s="2"/>
      <c r="CA861" s="2"/>
      <c r="CD861" s="2"/>
      <c r="CE861" s="2"/>
      <c r="CF861" s="19"/>
      <c r="CG861" s="2"/>
      <c r="CH861" s="2"/>
      <c r="CI861" s="2"/>
      <c r="CP861" s="2"/>
      <c r="CR861" s="2"/>
      <c r="CS861" s="2"/>
      <c r="CU861" s="2"/>
      <c r="CV861" s="2"/>
      <c r="CW861" s="2">
        <v>16</v>
      </c>
    </row>
    <row r="862" spans="1:105" x14ac:dyDescent="0.3">
      <c r="A862" t="str">
        <f t="shared" si="714"/>
        <v>2024182</v>
      </c>
      <c r="B862" t="str">
        <f t="shared" si="715"/>
        <v>Gyártórendszerek modellezése (web) 11</v>
      </c>
      <c r="C862" t="str">
        <f t="shared" si="665"/>
        <v>4182</v>
      </c>
      <c r="D862" t="str">
        <f t="shared" si="666"/>
        <v xml:space="preserve">Gyártórendszerek modellezése (web) </v>
      </c>
      <c r="E862" t="str">
        <f t="shared" si="667"/>
        <v>Borbás Lajos4182</v>
      </c>
      <c r="F862" s="24" t="str">
        <f t="shared" si="668"/>
        <v>Gyártórendszerek modellezése (Bp. 202, web)</v>
      </c>
      <c r="G862" t="str">
        <f t="shared" si="669"/>
        <v/>
      </c>
      <c r="H862" t="str">
        <f t="shared" si="670"/>
        <v/>
      </c>
      <c r="I862" t="str">
        <f t="shared" si="671"/>
        <v/>
      </c>
      <c r="J862" t="str">
        <f t="shared" si="672"/>
        <v/>
      </c>
      <c r="K862" t="str">
        <f t="shared" si="673"/>
        <v/>
      </c>
      <c r="L862" t="str">
        <f t="shared" si="674"/>
        <v>4182</v>
      </c>
      <c r="M862" t="str">
        <f t="shared" si="675"/>
        <v/>
      </c>
      <c r="N862" t="str">
        <f t="shared" si="676"/>
        <v/>
      </c>
      <c r="O862" t="str">
        <f t="shared" si="677"/>
        <v/>
      </c>
      <c r="P862" t="str">
        <f t="shared" si="678"/>
        <v/>
      </c>
      <c r="Q862" t="str">
        <f t="shared" si="679"/>
        <v/>
      </c>
      <c r="R862" t="str">
        <f t="shared" si="680"/>
        <v/>
      </c>
      <c r="S862" t="str">
        <f t="shared" si="681"/>
        <v/>
      </c>
      <c r="T862" t="str">
        <f t="shared" si="682"/>
        <v/>
      </c>
      <c r="U862" t="str">
        <f t="shared" si="683"/>
        <v/>
      </c>
      <c r="V862" t="str">
        <f t="shared" si="684"/>
        <v/>
      </c>
      <c r="W862" t="str">
        <f t="shared" si="685"/>
        <v/>
      </c>
      <c r="X862" t="str">
        <f t="shared" si="686"/>
        <v/>
      </c>
      <c r="Y862" t="str">
        <f t="shared" si="687"/>
        <v>Gyártórendszerek modellezése (202, web)</v>
      </c>
      <c r="Z862" t="str">
        <f t="shared" si="688"/>
        <v/>
      </c>
      <c r="AA862" t="str">
        <f t="shared" si="689"/>
        <v/>
      </c>
      <c r="AB862" t="str">
        <f t="shared" si="690"/>
        <v/>
      </c>
      <c r="AC862" t="str">
        <f t="shared" si="691"/>
        <v/>
      </c>
      <c r="AD862" t="str">
        <f t="shared" si="692"/>
        <v/>
      </c>
      <c r="AE862" t="str">
        <f t="shared" si="693"/>
        <v/>
      </c>
      <c r="AF862" t="str">
        <f t="shared" si="694"/>
        <v/>
      </c>
      <c r="AG862" t="str">
        <f t="shared" si="695"/>
        <v/>
      </c>
      <c r="AH862" t="str">
        <f t="shared" si="696"/>
        <v/>
      </c>
      <c r="AI862" t="str">
        <f t="shared" si="697"/>
        <v/>
      </c>
      <c r="AJ862" t="str">
        <f t="shared" si="698"/>
        <v/>
      </c>
      <c r="AK862" t="str">
        <f t="shared" si="699"/>
        <v/>
      </c>
      <c r="AL862" t="str">
        <f t="shared" si="700"/>
        <v/>
      </c>
      <c r="AM862" t="str">
        <f t="shared" si="701"/>
        <v/>
      </c>
      <c r="AN862" t="str">
        <f t="shared" si="702"/>
        <v/>
      </c>
      <c r="AO862" t="str">
        <f t="shared" si="703"/>
        <v/>
      </c>
      <c r="AP862" t="str">
        <f t="shared" si="704"/>
        <v/>
      </c>
      <c r="AQ862" t="str">
        <f t="shared" si="705"/>
        <v/>
      </c>
      <c r="AR862" t="str">
        <f t="shared" si="706"/>
        <v/>
      </c>
      <c r="AS862" t="str">
        <f t="shared" si="707"/>
        <v/>
      </c>
      <c r="AT862" t="str">
        <f t="shared" si="708"/>
        <v/>
      </c>
      <c r="AU862" t="str">
        <f t="shared" si="709"/>
        <v/>
      </c>
      <c r="AV862" t="str">
        <f t="shared" si="710"/>
        <v/>
      </c>
      <c r="AW862" t="str">
        <f t="shared" si="711"/>
        <v/>
      </c>
      <c r="AX862" t="str">
        <f t="shared" si="712"/>
        <v>Gyártórendszerek modellezése (, web)</v>
      </c>
      <c r="AY862" s="2">
        <v>418</v>
      </c>
      <c r="AZ862" s="2">
        <v>2</v>
      </c>
      <c r="BA862" s="18">
        <f>VLOOKUP(AY862,segéd!$F$9:$G$38,2,FALSE)</f>
        <v>46130</v>
      </c>
      <c r="BB862" s="2" t="str">
        <f>VLOOKUP(AZ862,segéd!$F$1:$G$7,2,FALSE)</f>
        <v>9.45-11.15</v>
      </c>
      <c r="BC862" s="20" t="s">
        <v>419</v>
      </c>
      <c r="BD862" t="s">
        <v>180</v>
      </c>
      <c r="BE862" s="20" t="s">
        <v>175</v>
      </c>
      <c r="BF862" s="19">
        <v>202</v>
      </c>
      <c r="BH862" s="19" t="s">
        <v>66</v>
      </c>
      <c r="BI862" s="30" t="s">
        <v>2025</v>
      </c>
      <c r="BJ862" s="2">
        <f t="shared" si="713"/>
        <v>11</v>
      </c>
      <c r="BK862" s="2">
        <f>IF(BF862="","",VLOOKUP(BC862,segéd!O:P,2,FALSE))</f>
        <v>11</v>
      </c>
      <c r="BL862" s="2" t="str">
        <f>IF(BG862="","",VLOOKUP(BC862,segéd!T:U,2,FALSE))</f>
        <v/>
      </c>
      <c r="BQ862" s="2"/>
      <c r="BR862" s="2">
        <v>11</v>
      </c>
      <c r="CH862" s="2"/>
      <c r="CP862" s="2"/>
    </row>
    <row r="863" spans="1:105" x14ac:dyDescent="0.3">
      <c r="A863" t="str">
        <f t="shared" si="714"/>
        <v>4182</v>
      </c>
      <c r="B863" t="str">
        <f t="shared" si="715"/>
        <v xml:space="preserve">Hulladékgazdálkodási tech. (web) </v>
      </c>
      <c r="C863" t="str">
        <f t="shared" si="665"/>
        <v>Passzív4182</v>
      </c>
      <c r="D863" t="str">
        <f t="shared" si="666"/>
        <v>Hulladékgazdálkodási tech. (web) 6</v>
      </c>
      <c r="E863" t="str">
        <f t="shared" si="667"/>
        <v>Nagy Judit4182</v>
      </c>
      <c r="F863" s="24" t="str">
        <f t="shared" si="668"/>
        <v>Hulladékgazdálkodási tech. (Tb. Passzív, web)</v>
      </c>
      <c r="G863" t="str">
        <f t="shared" si="669"/>
        <v/>
      </c>
      <c r="H863" t="str">
        <f t="shared" si="670"/>
        <v/>
      </c>
      <c r="I863" t="str">
        <f t="shared" si="671"/>
        <v/>
      </c>
      <c r="J863" t="str">
        <f t="shared" si="672"/>
        <v/>
      </c>
      <c r="K863" t="str">
        <f t="shared" si="673"/>
        <v/>
      </c>
      <c r="L863" t="str">
        <f t="shared" si="674"/>
        <v/>
      </c>
      <c r="M863" t="str">
        <f t="shared" si="675"/>
        <v/>
      </c>
      <c r="N863" t="str">
        <f t="shared" si="676"/>
        <v/>
      </c>
      <c r="O863" t="str">
        <f t="shared" si="677"/>
        <v/>
      </c>
      <c r="P863" t="str">
        <f t="shared" si="678"/>
        <v/>
      </c>
      <c r="Q863" t="str">
        <f t="shared" si="679"/>
        <v/>
      </c>
      <c r="R863" t="str">
        <f t="shared" si="680"/>
        <v/>
      </c>
      <c r="S863" t="str">
        <f t="shared" si="681"/>
        <v/>
      </c>
      <c r="T863" t="str">
        <f t="shared" si="682"/>
        <v/>
      </c>
      <c r="U863" t="str">
        <f t="shared" si="683"/>
        <v/>
      </c>
      <c r="V863" t="str">
        <f t="shared" si="684"/>
        <v/>
      </c>
      <c r="W863" t="str">
        <f t="shared" si="685"/>
        <v/>
      </c>
      <c r="X863" t="str">
        <f t="shared" si="686"/>
        <v/>
      </c>
      <c r="Y863" t="str">
        <f t="shared" si="687"/>
        <v>Hulladékgazdálkodási tech. (, web)</v>
      </c>
      <c r="Z863" t="str">
        <f t="shared" si="688"/>
        <v/>
      </c>
      <c r="AA863" t="str">
        <f t="shared" si="689"/>
        <v/>
      </c>
      <c r="AB863" t="str">
        <f t="shared" si="690"/>
        <v/>
      </c>
      <c r="AC863" t="str">
        <f t="shared" si="691"/>
        <v/>
      </c>
      <c r="AD863" t="str">
        <f t="shared" si="692"/>
        <v>4182</v>
      </c>
      <c r="AE863" t="str">
        <f t="shared" si="693"/>
        <v/>
      </c>
      <c r="AF863" t="str">
        <f t="shared" si="694"/>
        <v/>
      </c>
      <c r="AG863" t="str">
        <f t="shared" si="695"/>
        <v/>
      </c>
      <c r="AH863" t="str">
        <f t="shared" si="696"/>
        <v/>
      </c>
      <c r="AI863" t="str">
        <f t="shared" si="697"/>
        <v/>
      </c>
      <c r="AJ863" t="str">
        <f t="shared" si="698"/>
        <v/>
      </c>
      <c r="AK863" t="str">
        <f t="shared" si="699"/>
        <v/>
      </c>
      <c r="AL863" t="str">
        <f t="shared" si="700"/>
        <v/>
      </c>
      <c r="AM863" t="str">
        <f t="shared" si="701"/>
        <v/>
      </c>
      <c r="AN863" t="str">
        <f t="shared" si="702"/>
        <v/>
      </c>
      <c r="AO863" t="str">
        <f t="shared" si="703"/>
        <v/>
      </c>
      <c r="AP863" t="str">
        <f t="shared" si="704"/>
        <v/>
      </c>
      <c r="AQ863" t="str">
        <f t="shared" si="705"/>
        <v/>
      </c>
      <c r="AR863" t="str">
        <f t="shared" si="706"/>
        <v/>
      </c>
      <c r="AS863" t="str">
        <f t="shared" si="707"/>
        <v/>
      </c>
      <c r="AT863" t="str">
        <f t="shared" si="708"/>
        <v/>
      </c>
      <c r="AU863" t="str">
        <f t="shared" si="709"/>
        <v/>
      </c>
      <c r="AV863" t="str">
        <f t="shared" si="710"/>
        <v/>
      </c>
      <c r="AW863" t="str">
        <f t="shared" si="711"/>
        <v/>
      </c>
      <c r="AX863" t="str">
        <f t="shared" si="712"/>
        <v>Hulladékgazdálkodási tech. (Passzív, web)</v>
      </c>
      <c r="AY863" s="2">
        <v>418</v>
      </c>
      <c r="AZ863" s="2">
        <v>2</v>
      </c>
      <c r="BA863" s="18">
        <f>VLOOKUP(AY863,segéd!$F$9:$G$38,2,FALSE)</f>
        <v>46130</v>
      </c>
      <c r="BB863" s="2" t="str">
        <f>VLOOKUP(AZ863,segéd!$F$1:$G$7,2,FALSE)</f>
        <v>9.45-11.15</v>
      </c>
      <c r="BC863" t="s">
        <v>133</v>
      </c>
      <c r="BD863" t="s">
        <v>421</v>
      </c>
      <c r="BE863" t="s">
        <v>177</v>
      </c>
      <c r="BG863" s="2" t="s">
        <v>272</v>
      </c>
      <c r="BH863" s="2" t="s">
        <v>66</v>
      </c>
      <c r="BI863" s="30" t="s">
        <v>2011</v>
      </c>
      <c r="BJ863" s="2">
        <f t="shared" si="713"/>
        <v>6</v>
      </c>
      <c r="BK863" s="2" t="str">
        <f>IF(BF863="","",VLOOKUP(BC863,segéd!O:P,2,FALSE))</f>
        <v/>
      </c>
      <c r="BL863" s="2">
        <f>IF(BG863="","",VLOOKUP(BC863,segéd!T:U,2,FALSE))</f>
        <v>6</v>
      </c>
      <c r="BM863" s="2"/>
      <c r="BN863" s="2"/>
      <c r="BO863" s="2"/>
      <c r="BP863" s="2"/>
      <c r="BQ863" s="2"/>
      <c r="BR863" s="2"/>
      <c r="BS863" s="2"/>
      <c r="BT863" s="2"/>
      <c r="BU863" s="2"/>
      <c r="CA863" s="2"/>
      <c r="CD863" s="2"/>
      <c r="CE863" s="2"/>
      <c r="CF863" s="19"/>
      <c r="CG863" s="2"/>
      <c r="CH863" s="2"/>
      <c r="CI863" s="2">
        <v>6</v>
      </c>
      <c r="CP863" s="2"/>
      <c r="CQ863" s="2"/>
      <c r="CR863" s="2"/>
      <c r="CS863" s="2"/>
      <c r="CU863" s="2"/>
      <c r="CV863" s="2"/>
    </row>
    <row r="864" spans="1:105" x14ac:dyDescent="0.3">
      <c r="A864" t="str">
        <f t="shared" si="714"/>
        <v>2054182</v>
      </c>
      <c r="B864" t="str">
        <f t="shared" si="715"/>
        <v>KKV-k finanszírozása (Bp.-ről web) 13</v>
      </c>
      <c r="C864" t="str">
        <f t="shared" si="665"/>
        <v>2164182</v>
      </c>
      <c r="D864" t="str">
        <f t="shared" si="666"/>
        <v>KKV-k finanszírozása (Bp.-ről web) 20</v>
      </c>
      <c r="E864" t="str">
        <f t="shared" si="667"/>
        <v>Némethné Gál Andrea4182</v>
      </c>
      <c r="F864" s="24" t="str">
        <f t="shared" si="668"/>
        <v>KKV-k finanszírozása (Bp. 205, Bp.-ről web)</v>
      </c>
      <c r="G864" t="str">
        <f t="shared" si="669"/>
        <v/>
      </c>
      <c r="H864" t="str">
        <f t="shared" si="670"/>
        <v/>
      </c>
      <c r="I864" t="str">
        <f t="shared" si="671"/>
        <v/>
      </c>
      <c r="J864" t="str">
        <f t="shared" si="672"/>
        <v/>
      </c>
      <c r="K864" t="str">
        <f t="shared" si="673"/>
        <v/>
      </c>
      <c r="L864" t="str">
        <f t="shared" si="674"/>
        <v/>
      </c>
      <c r="M864" t="str">
        <f t="shared" si="675"/>
        <v/>
      </c>
      <c r="N864" t="str">
        <f t="shared" si="676"/>
        <v/>
      </c>
      <c r="O864" t="str">
        <f t="shared" si="677"/>
        <v/>
      </c>
      <c r="P864" t="str">
        <f t="shared" si="678"/>
        <v/>
      </c>
      <c r="Q864" t="str">
        <f t="shared" si="679"/>
        <v/>
      </c>
      <c r="R864" t="str">
        <f t="shared" si="680"/>
        <v/>
      </c>
      <c r="S864" t="str">
        <f t="shared" si="681"/>
        <v/>
      </c>
      <c r="T864" t="str">
        <f t="shared" si="682"/>
        <v>4182</v>
      </c>
      <c r="U864" t="str">
        <f t="shared" si="683"/>
        <v/>
      </c>
      <c r="V864" t="str">
        <f t="shared" si="684"/>
        <v/>
      </c>
      <c r="W864" t="str">
        <f t="shared" si="685"/>
        <v/>
      </c>
      <c r="X864" t="str">
        <f t="shared" si="686"/>
        <v/>
      </c>
      <c r="Y864" t="str">
        <f t="shared" si="687"/>
        <v>KKV-k finanszírozása (205, Bp.-ről web)</v>
      </c>
      <c r="Z864" t="str">
        <f t="shared" si="688"/>
        <v/>
      </c>
      <c r="AA864" t="str">
        <f t="shared" si="689"/>
        <v/>
      </c>
      <c r="AB864" t="str">
        <f t="shared" si="690"/>
        <v/>
      </c>
      <c r="AC864" t="str">
        <f t="shared" si="691"/>
        <v/>
      </c>
      <c r="AD864" t="str">
        <f t="shared" si="692"/>
        <v/>
      </c>
      <c r="AE864" t="str">
        <f t="shared" si="693"/>
        <v/>
      </c>
      <c r="AF864" t="str">
        <f t="shared" si="694"/>
        <v/>
      </c>
      <c r="AG864" t="str">
        <f t="shared" si="695"/>
        <v/>
      </c>
      <c r="AH864" t="str">
        <f t="shared" si="696"/>
        <v/>
      </c>
      <c r="AI864" t="str">
        <f t="shared" si="697"/>
        <v/>
      </c>
      <c r="AJ864" t="str">
        <f t="shared" si="698"/>
        <v/>
      </c>
      <c r="AK864" t="str">
        <f t="shared" si="699"/>
        <v/>
      </c>
      <c r="AL864" t="str">
        <f t="shared" si="700"/>
        <v/>
      </c>
      <c r="AM864" t="str">
        <f t="shared" si="701"/>
        <v>4182</v>
      </c>
      <c r="AN864" t="str">
        <f t="shared" si="702"/>
        <v/>
      </c>
      <c r="AO864" t="str">
        <f t="shared" si="703"/>
        <v/>
      </c>
      <c r="AP864" t="str">
        <f t="shared" si="704"/>
        <v/>
      </c>
      <c r="AQ864" t="str">
        <f t="shared" si="705"/>
        <v/>
      </c>
      <c r="AR864" t="str">
        <f t="shared" si="706"/>
        <v/>
      </c>
      <c r="AS864" t="str">
        <f t="shared" si="707"/>
        <v/>
      </c>
      <c r="AT864" t="str">
        <f t="shared" si="708"/>
        <v/>
      </c>
      <c r="AU864" t="str">
        <f t="shared" si="709"/>
        <v/>
      </c>
      <c r="AV864" t="str">
        <f t="shared" si="710"/>
        <v/>
      </c>
      <c r="AW864" t="str">
        <f t="shared" si="711"/>
        <v/>
      </c>
      <c r="AX864" t="str">
        <f t="shared" si="712"/>
        <v>KKV-k finanszírozása (216, Bp.-ről web)</v>
      </c>
      <c r="AY864" s="2">
        <v>418</v>
      </c>
      <c r="AZ864" s="2">
        <v>2</v>
      </c>
      <c r="BA864" s="18">
        <f>VLOOKUP(AY864,segéd!$F$9:$G$38,2,FALSE)</f>
        <v>46130</v>
      </c>
      <c r="BB864" s="2" t="str">
        <f>VLOOKUP(AZ864,segéd!$F$1:$G$7,2,FALSE)</f>
        <v>9.45-11.15</v>
      </c>
      <c r="BC864" t="s">
        <v>114</v>
      </c>
      <c r="BD864" t="s">
        <v>28</v>
      </c>
      <c r="BE864" t="s">
        <v>167</v>
      </c>
      <c r="BF864" s="19">
        <v>205</v>
      </c>
      <c r="BG864" s="2">
        <v>216</v>
      </c>
      <c r="BH864" s="19" t="s">
        <v>75</v>
      </c>
      <c r="BI864" s="30" t="s">
        <v>1994</v>
      </c>
      <c r="BJ864" s="2">
        <f t="shared" si="713"/>
        <v>33</v>
      </c>
      <c r="BK864" s="2">
        <f>IF(BF864="","",VLOOKUP(BC864,segéd!O:P,2,FALSE))</f>
        <v>13</v>
      </c>
      <c r="BL864" s="2">
        <f>IF(BG864="","",VLOOKUP(BC864,segéd!T:U,2,FALSE))</f>
        <v>20</v>
      </c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>
        <v>12</v>
      </c>
      <c r="CA864" s="2"/>
      <c r="CB864" s="2"/>
      <c r="CC864" s="2"/>
      <c r="CD864" s="2"/>
      <c r="CH864" s="2"/>
      <c r="CI864" s="2"/>
      <c r="CJ864" s="2"/>
      <c r="CK864" s="2"/>
      <c r="CL864" s="2"/>
      <c r="CM864" s="2"/>
      <c r="CN864" s="2"/>
      <c r="CO864" s="2"/>
      <c r="CP864" s="2"/>
      <c r="CR864" s="2">
        <v>21</v>
      </c>
      <c r="CS864" s="2"/>
      <c r="CT864" s="2"/>
      <c r="CU864" s="2"/>
      <c r="CV864" s="2"/>
      <c r="CY864" s="2"/>
    </row>
    <row r="865" spans="1:106" x14ac:dyDescent="0.3">
      <c r="A865" t="str">
        <f t="shared" si="714"/>
        <v>4182</v>
      </c>
      <c r="B865" t="str">
        <f t="shared" si="715"/>
        <v xml:space="preserve">Közgazdaságtan II. (web) </v>
      </c>
      <c r="C865" t="str">
        <f t="shared" si="665"/>
        <v>A/Nae.4182</v>
      </c>
      <c r="D865" t="str">
        <f t="shared" si="666"/>
        <v>Közgazdaságtan II. (web) 95</v>
      </c>
      <c r="E865" t="str">
        <f t="shared" si="667"/>
        <v>Barócsi Zoltán4182</v>
      </c>
      <c r="F865" s="24" t="str">
        <f t="shared" si="668"/>
        <v>Közgazdaságtan II. (Tb. A/Nae., web)</v>
      </c>
      <c r="G865" t="str">
        <f t="shared" si="669"/>
        <v/>
      </c>
      <c r="H865" t="str">
        <f t="shared" si="670"/>
        <v/>
      </c>
      <c r="I865" t="str">
        <f t="shared" si="671"/>
        <v/>
      </c>
      <c r="J865" t="str">
        <f t="shared" si="672"/>
        <v/>
      </c>
      <c r="K865" t="str">
        <f t="shared" si="673"/>
        <v/>
      </c>
      <c r="L865" t="str">
        <f t="shared" si="674"/>
        <v/>
      </c>
      <c r="M865" t="str">
        <f t="shared" si="675"/>
        <v/>
      </c>
      <c r="N865" t="str">
        <f t="shared" si="676"/>
        <v/>
      </c>
      <c r="O865" t="str">
        <f t="shared" si="677"/>
        <v/>
      </c>
      <c r="P865" t="str">
        <f t="shared" si="678"/>
        <v/>
      </c>
      <c r="Q865" t="str">
        <f t="shared" si="679"/>
        <v/>
      </c>
      <c r="R865" t="str">
        <f t="shared" si="680"/>
        <v/>
      </c>
      <c r="S865" t="str">
        <f t="shared" si="681"/>
        <v/>
      </c>
      <c r="T865" t="str">
        <f t="shared" si="682"/>
        <v/>
      </c>
      <c r="U865" t="str">
        <f t="shared" si="683"/>
        <v/>
      </c>
      <c r="V865" t="str">
        <f t="shared" si="684"/>
        <v/>
      </c>
      <c r="W865" t="str">
        <f t="shared" si="685"/>
        <v/>
      </c>
      <c r="X865" t="str">
        <f t="shared" si="686"/>
        <v/>
      </c>
      <c r="Y865" t="str">
        <f t="shared" si="687"/>
        <v>Közgazdaságtan II. (, web)</v>
      </c>
      <c r="Z865" t="str">
        <f t="shared" si="688"/>
        <v>4182</v>
      </c>
      <c r="AA865" t="str">
        <f t="shared" si="689"/>
        <v/>
      </c>
      <c r="AB865" t="str">
        <f t="shared" si="690"/>
        <v>4182</v>
      </c>
      <c r="AC865" t="str">
        <f t="shared" si="691"/>
        <v/>
      </c>
      <c r="AD865" t="str">
        <f t="shared" si="692"/>
        <v/>
      </c>
      <c r="AE865" t="str">
        <f t="shared" si="693"/>
        <v/>
      </c>
      <c r="AF865" t="str">
        <f t="shared" si="694"/>
        <v/>
      </c>
      <c r="AG865" t="str">
        <f t="shared" si="695"/>
        <v/>
      </c>
      <c r="AH865" t="str">
        <f t="shared" si="696"/>
        <v/>
      </c>
      <c r="AI865" t="str">
        <f t="shared" si="697"/>
        <v/>
      </c>
      <c r="AJ865" t="str">
        <f t="shared" si="698"/>
        <v/>
      </c>
      <c r="AK865" t="str">
        <f t="shared" si="699"/>
        <v/>
      </c>
      <c r="AL865" t="str">
        <f t="shared" si="700"/>
        <v/>
      </c>
      <c r="AM865" t="str">
        <f t="shared" si="701"/>
        <v/>
      </c>
      <c r="AN865" t="str">
        <f t="shared" si="702"/>
        <v/>
      </c>
      <c r="AO865" t="str">
        <f t="shared" si="703"/>
        <v/>
      </c>
      <c r="AP865" t="str">
        <f t="shared" si="704"/>
        <v/>
      </c>
      <c r="AQ865" t="str">
        <f t="shared" si="705"/>
        <v/>
      </c>
      <c r="AR865" t="str">
        <f t="shared" si="706"/>
        <v/>
      </c>
      <c r="AS865" t="str">
        <f t="shared" si="707"/>
        <v/>
      </c>
      <c r="AT865" t="str">
        <f t="shared" si="708"/>
        <v/>
      </c>
      <c r="AU865" t="str">
        <f t="shared" si="709"/>
        <v/>
      </c>
      <c r="AV865" t="str">
        <f t="shared" si="710"/>
        <v/>
      </c>
      <c r="AW865" t="str">
        <f t="shared" si="711"/>
        <v/>
      </c>
      <c r="AX865" t="str">
        <f t="shared" si="712"/>
        <v>Közgazdaságtan II. (A/Nae., web)</v>
      </c>
      <c r="AY865" s="2">
        <v>418</v>
      </c>
      <c r="AZ865" s="2">
        <v>2</v>
      </c>
      <c r="BA865" s="18">
        <f>VLOOKUP(AY865,segéd!$F$9:$G$38,2,FALSE)</f>
        <v>46130</v>
      </c>
      <c r="BB865" s="2" t="str">
        <f>VLOOKUP(AZ865,segéd!$F$1:$G$7,2,FALSE)</f>
        <v>9.45-11.15</v>
      </c>
      <c r="BC865" t="s">
        <v>32</v>
      </c>
      <c r="BD865" s="20" t="s">
        <v>29</v>
      </c>
      <c r="BE865" t="s">
        <v>164</v>
      </c>
      <c r="BG865" s="2" t="s">
        <v>273</v>
      </c>
      <c r="BH865" s="2" t="s">
        <v>66</v>
      </c>
      <c r="BI865" s="30" t="s">
        <v>2001</v>
      </c>
      <c r="BJ865" s="2">
        <f t="shared" si="713"/>
        <v>95</v>
      </c>
      <c r="BK865" s="2" t="str">
        <f>IF(BF865="","",VLOOKUP(BC865,segéd!O:P,2,FALSE))</f>
        <v/>
      </c>
      <c r="BL865" s="2">
        <f>IF(BG865="","",VLOOKUP(BC865,segéd!T:U,2,FALSE))</f>
        <v>95</v>
      </c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>
        <v>74</v>
      </c>
      <c r="CG865" s="2">
        <v>59</v>
      </c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Y865" s="2"/>
    </row>
    <row r="866" spans="1:106" x14ac:dyDescent="0.3">
      <c r="A866" t="str">
        <f t="shared" si="714"/>
        <v>2014182</v>
      </c>
      <c r="B866" t="str">
        <f t="shared" si="715"/>
        <v>Közgazdaságtan II. (web) 60</v>
      </c>
      <c r="C866" t="str">
        <f t="shared" si="665"/>
        <v>4182</v>
      </c>
      <c r="D866" t="str">
        <f t="shared" si="666"/>
        <v xml:space="preserve">Közgazdaságtan II. (web) </v>
      </c>
      <c r="E866" t="str">
        <f t="shared" si="667"/>
        <v>Sárkány Péter4182</v>
      </c>
      <c r="F866" s="24" t="str">
        <f t="shared" si="668"/>
        <v>Közgazdaságtan II. (Bp. 201, web)</v>
      </c>
      <c r="G866" t="str">
        <f t="shared" si="669"/>
        <v>4182</v>
      </c>
      <c r="H866" t="str">
        <f t="shared" si="670"/>
        <v>4182</v>
      </c>
      <c r="I866" t="str">
        <f t="shared" si="671"/>
        <v/>
      </c>
      <c r="J866" t="str">
        <f t="shared" si="672"/>
        <v/>
      </c>
      <c r="K866" t="str">
        <f t="shared" si="673"/>
        <v/>
      </c>
      <c r="L866" t="str">
        <f t="shared" si="674"/>
        <v/>
      </c>
      <c r="M866" t="str">
        <f t="shared" si="675"/>
        <v/>
      </c>
      <c r="N866" t="str">
        <f t="shared" si="676"/>
        <v/>
      </c>
      <c r="O866" t="str">
        <f t="shared" si="677"/>
        <v/>
      </c>
      <c r="P866" t="str">
        <f t="shared" si="678"/>
        <v/>
      </c>
      <c r="Q866" t="str">
        <f t="shared" si="679"/>
        <v/>
      </c>
      <c r="R866" t="str">
        <f t="shared" si="680"/>
        <v/>
      </c>
      <c r="S866" t="str">
        <f t="shared" si="681"/>
        <v/>
      </c>
      <c r="T866" t="str">
        <f t="shared" si="682"/>
        <v/>
      </c>
      <c r="U866" t="str">
        <f t="shared" si="683"/>
        <v/>
      </c>
      <c r="V866" t="str">
        <f t="shared" si="684"/>
        <v/>
      </c>
      <c r="W866" t="str">
        <f t="shared" si="685"/>
        <v/>
      </c>
      <c r="X866" t="str">
        <f t="shared" si="686"/>
        <v/>
      </c>
      <c r="Y866" t="str">
        <f t="shared" si="687"/>
        <v>Közgazdaságtan II. (201, web)</v>
      </c>
      <c r="Z866" t="str">
        <f t="shared" si="688"/>
        <v/>
      </c>
      <c r="AA866" t="str">
        <f t="shared" si="689"/>
        <v/>
      </c>
      <c r="AB866" t="str">
        <f t="shared" si="690"/>
        <v/>
      </c>
      <c r="AC866" t="str">
        <f t="shared" si="691"/>
        <v/>
      </c>
      <c r="AD866" t="str">
        <f t="shared" si="692"/>
        <v/>
      </c>
      <c r="AE866" t="str">
        <f t="shared" si="693"/>
        <v/>
      </c>
      <c r="AF866" t="str">
        <f t="shared" si="694"/>
        <v/>
      </c>
      <c r="AG866" t="str">
        <f t="shared" si="695"/>
        <v/>
      </c>
      <c r="AH866" t="str">
        <f t="shared" si="696"/>
        <v/>
      </c>
      <c r="AI866" t="str">
        <f t="shared" si="697"/>
        <v/>
      </c>
      <c r="AJ866" t="str">
        <f t="shared" si="698"/>
        <v/>
      </c>
      <c r="AK866" t="str">
        <f t="shared" si="699"/>
        <v/>
      </c>
      <c r="AL866" t="str">
        <f t="shared" si="700"/>
        <v/>
      </c>
      <c r="AM866" t="str">
        <f t="shared" si="701"/>
        <v/>
      </c>
      <c r="AN866" t="str">
        <f t="shared" si="702"/>
        <v/>
      </c>
      <c r="AO866" t="str">
        <f t="shared" si="703"/>
        <v/>
      </c>
      <c r="AP866" t="str">
        <f t="shared" si="704"/>
        <v/>
      </c>
      <c r="AQ866" t="str">
        <f t="shared" si="705"/>
        <v/>
      </c>
      <c r="AR866" t="str">
        <f t="shared" si="706"/>
        <v/>
      </c>
      <c r="AS866" t="str">
        <f t="shared" si="707"/>
        <v/>
      </c>
      <c r="AT866" t="str">
        <f t="shared" si="708"/>
        <v/>
      </c>
      <c r="AU866" t="str">
        <f t="shared" si="709"/>
        <v/>
      </c>
      <c r="AV866" t="str">
        <f t="shared" si="710"/>
        <v/>
      </c>
      <c r="AW866" t="str">
        <f t="shared" si="711"/>
        <v/>
      </c>
      <c r="AX866" t="str">
        <f t="shared" si="712"/>
        <v>Közgazdaságtan II. (, web)</v>
      </c>
      <c r="AY866" s="2">
        <v>418</v>
      </c>
      <c r="AZ866" s="2">
        <v>2</v>
      </c>
      <c r="BA866" s="18">
        <f>VLOOKUP(AY866,segéd!$F$9:$G$38,2,FALSE)</f>
        <v>46130</v>
      </c>
      <c r="BB866" s="2" t="str">
        <f>VLOOKUP(AZ866,segéd!$F$1:$G$7,2,FALSE)</f>
        <v>9.45-11.15</v>
      </c>
      <c r="BC866" t="s">
        <v>32</v>
      </c>
      <c r="BD866" t="s">
        <v>18</v>
      </c>
      <c r="BE866" t="s">
        <v>165</v>
      </c>
      <c r="BF866" s="19">
        <v>201</v>
      </c>
      <c r="BH866" s="2" t="s">
        <v>66</v>
      </c>
      <c r="BI866" s="30" t="s">
        <v>2038</v>
      </c>
      <c r="BJ866" s="2">
        <f t="shared" si="713"/>
        <v>60</v>
      </c>
      <c r="BK866" s="2">
        <f>IF(BF866="","",VLOOKUP(BC866,segéd!O:P,2,FALSE))</f>
        <v>60</v>
      </c>
      <c r="BL866" s="2" t="str">
        <f>IF(BG866="","",VLOOKUP(BC866,segéd!T:U,2,FALSE))</f>
        <v/>
      </c>
      <c r="BM866" s="2">
        <v>62</v>
      </c>
      <c r="BN866" s="2">
        <v>14</v>
      </c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Y866" s="2"/>
    </row>
    <row r="867" spans="1:106" x14ac:dyDescent="0.3">
      <c r="A867" t="str">
        <f t="shared" si="714"/>
        <v>2064182</v>
      </c>
      <c r="B867" t="str">
        <f t="shared" si="715"/>
        <v>Közösség- és hálózatépítés  (Tb.-ről web) 8</v>
      </c>
      <c r="C867" t="str">
        <f t="shared" si="665"/>
        <v>2174182</v>
      </c>
      <c r="D867" t="str">
        <f t="shared" si="666"/>
        <v>Közösség- és hálózatépítés  (Tb.-ről web) 4</v>
      </c>
      <c r="E867" t="str">
        <f t="shared" si="667"/>
        <v>Miklós Ilona4182</v>
      </c>
      <c r="F867" s="24" t="str">
        <f t="shared" si="668"/>
        <v>Közösség- és hálózatépítés  (Tb. 217, Tb.-ről web)</v>
      </c>
      <c r="G867" t="str">
        <f t="shared" si="669"/>
        <v/>
      </c>
      <c r="H867" t="str">
        <f t="shared" si="670"/>
        <v/>
      </c>
      <c r="I867" t="str">
        <f t="shared" si="671"/>
        <v/>
      </c>
      <c r="J867" t="str">
        <f t="shared" si="672"/>
        <v/>
      </c>
      <c r="K867" t="str">
        <f t="shared" si="673"/>
        <v/>
      </c>
      <c r="L867" t="str">
        <f t="shared" si="674"/>
        <v/>
      </c>
      <c r="M867" t="str">
        <f t="shared" si="675"/>
        <v/>
      </c>
      <c r="N867" t="str">
        <f t="shared" si="676"/>
        <v/>
      </c>
      <c r="O867" t="str">
        <f t="shared" si="677"/>
        <v/>
      </c>
      <c r="P867" t="str">
        <f t="shared" si="678"/>
        <v/>
      </c>
      <c r="Q867" t="str">
        <f t="shared" si="679"/>
        <v/>
      </c>
      <c r="R867" t="str">
        <f t="shared" si="680"/>
        <v/>
      </c>
      <c r="S867" t="str">
        <f t="shared" si="681"/>
        <v/>
      </c>
      <c r="T867" t="str">
        <f t="shared" si="682"/>
        <v/>
      </c>
      <c r="U867" t="str">
        <f t="shared" si="683"/>
        <v/>
      </c>
      <c r="V867" t="str">
        <f t="shared" si="684"/>
        <v/>
      </c>
      <c r="W867" t="str">
        <f t="shared" si="685"/>
        <v>4182</v>
      </c>
      <c r="X867" t="str">
        <f t="shared" si="686"/>
        <v/>
      </c>
      <c r="Y867" t="str">
        <f t="shared" si="687"/>
        <v>Közösség- és hálózatépítés  (206, Tb.-ről web)</v>
      </c>
      <c r="Z867" t="str">
        <f t="shared" si="688"/>
        <v/>
      </c>
      <c r="AA867" t="str">
        <f t="shared" si="689"/>
        <v/>
      </c>
      <c r="AB867" t="str">
        <f t="shared" si="690"/>
        <v/>
      </c>
      <c r="AC867" t="str">
        <f t="shared" si="691"/>
        <v/>
      </c>
      <c r="AD867" t="str">
        <f t="shared" si="692"/>
        <v/>
      </c>
      <c r="AE867" t="str">
        <f t="shared" si="693"/>
        <v/>
      </c>
      <c r="AF867" t="str">
        <f t="shared" si="694"/>
        <v/>
      </c>
      <c r="AG867" t="str">
        <f t="shared" si="695"/>
        <v/>
      </c>
      <c r="AH867" t="str">
        <f t="shared" si="696"/>
        <v/>
      </c>
      <c r="AI867" t="str">
        <f t="shared" si="697"/>
        <v/>
      </c>
      <c r="AJ867" t="str">
        <f t="shared" si="698"/>
        <v/>
      </c>
      <c r="AK867" t="str">
        <f t="shared" si="699"/>
        <v/>
      </c>
      <c r="AL867" t="str">
        <f t="shared" si="700"/>
        <v/>
      </c>
      <c r="AM867" t="str">
        <f t="shared" si="701"/>
        <v/>
      </c>
      <c r="AN867" t="str">
        <f t="shared" si="702"/>
        <v/>
      </c>
      <c r="AO867" t="str">
        <f t="shared" si="703"/>
        <v/>
      </c>
      <c r="AP867" t="str">
        <f t="shared" si="704"/>
        <v>4182</v>
      </c>
      <c r="AQ867" t="str">
        <f t="shared" si="705"/>
        <v/>
      </c>
      <c r="AR867" t="str">
        <f t="shared" si="706"/>
        <v/>
      </c>
      <c r="AS867" t="str">
        <f t="shared" si="707"/>
        <v/>
      </c>
      <c r="AT867" t="str">
        <f t="shared" si="708"/>
        <v/>
      </c>
      <c r="AU867" t="str">
        <f t="shared" si="709"/>
        <v/>
      </c>
      <c r="AV867" t="str">
        <f t="shared" si="710"/>
        <v/>
      </c>
      <c r="AW867" t="str">
        <f t="shared" si="711"/>
        <v/>
      </c>
      <c r="AX867" t="str">
        <f t="shared" si="712"/>
        <v>Közösség- és hálózatépítés  (217, Tb.-ről web)</v>
      </c>
      <c r="AY867" s="2">
        <v>418</v>
      </c>
      <c r="AZ867" s="2">
        <v>2</v>
      </c>
      <c r="BA867" s="18">
        <f>VLOOKUP(AY867,segéd!$F$9:$G$38,2,FALSE)</f>
        <v>46130</v>
      </c>
      <c r="BB867" s="2" t="str">
        <f>VLOOKUP(AZ867,segéd!$F$1:$G$7,2,FALSE)</f>
        <v>9.45-11.15</v>
      </c>
      <c r="BC867" t="s">
        <v>395</v>
      </c>
      <c r="BD867" t="s">
        <v>429</v>
      </c>
      <c r="BE867" t="s">
        <v>167</v>
      </c>
      <c r="BF867" s="19">
        <v>206</v>
      </c>
      <c r="BG867" s="2">
        <v>217</v>
      </c>
      <c r="BH867" s="2" t="s">
        <v>76</v>
      </c>
      <c r="BI867" s="30" t="s">
        <v>1963</v>
      </c>
      <c r="BJ867" s="2">
        <f t="shared" si="713"/>
        <v>12</v>
      </c>
      <c r="BK867" s="2">
        <f>IF(BF867="","",VLOOKUP(BC867,segéd!O:P,2,FALSE))</f>
        <v>8</v>
      </c>
      <c r="BL867" s="2">
        <f>IF(BG867="","",VLOOKUP(BC867,segéd!T:U,2,FALSE))</f>
        <v>4</v>
      </c>
      <c r="BP867" s="2"/>
      <c r="BQ867" s="2"/>
      <c r="BR867" s="2"/>
      <c r="BY867" s="2"/>
      <c r="CB867" s="2"/>
      <c r="CC867" s="2">
        <v>8</v>
      </c>
      <c r="CH867" s="2"/>
      <c r="CI867" s="2"/>
      <c r="CP867" s="2"/>
      <c r="CT867" s="2"/>
      <c r="CU867" s="2">
        <v>6</v>
      </c>
      <c r="CY867" s="2"/>
    </row>
    <row r="868" spans="1:106" x14ac:dyDescent="0.3">
      <c r="A868" t="str">
        <f t="shared" si="714"/>
        <v>4182</v>
      </c>
      <c r="B868" t="str">
        <f t="shared" si="715"/>
        <v xml:space="preserve">Minőségmenedzser feladatai (web) </v>
      </c>
      <c r="C868" t="str">
        <f t="shared" si="665"/>
        <v>4034182</v>
      </c>
      <c r="D868" t="str">
        <f t="shared" si="666"/>
        <v>Minőségmenedzser feladatai (web) 10</v>
      </c>
      <c r="E868" t="str">
        <f t="shared" si="667"/>
        <v>Szamosi Barna4182</v>
      </c>
      <c r="F868" s="24" t="str">
        <f t="shared" si="668"/>
        <v>Minőségmenedzser feladatai (Tb. 403, web)</v>
      </c>
      <c r="G868" t="str">
        <f t="shared" si="669"/>
        <v/>
      </c>
      <c r="H868" t="str">
        <f t="shared" si="670"/>
        <v/>
      </c>
      <c r="I868" t="str">
        <f t="shared" si="671"/>
        <v/>
      </c>
      <c r="J868" t="str">
        <f t="shared" si="672"/>
        <v/>
      </c>
      <c r="K868" t="str">
        <f t="shared" si="673"/>
        <v/>
      </c>
      <c r="L868" t="str">
        <f t="shared" si="674"/>
        <v/>
      </c>
      <c r="M868" t="str">
        <f t="shared" si="675"/>
        <v/>
      </c>
      <c r="N868" t="str">
        <f t="shared" si="676"/>
        <v/>
      </c>
      <c r="O868" t="str">
        <f t="shared" si="677"/>
        <v/>
      </c>
      <c r="P868" t="str">
        <f t="shared" si="678"/>
        <v/>
      </c>
      <c r="Q868" t="str">
        <f t="shared" si="679"/>
        <v/>
      </c>
      <c r="R868" t="str">
        <f t="shared" si="680"/>
        <v/>
      </c>
      <c r="S868" t="str">
        <f t="shared" si="681"/>
        <v/>
      </c>
      <c r="T868" t="str">
        <f t="shared" si="682"/>
        <v/>
      </c>
      <c r="U868" t="str">
        <f t="shared" si="683"/>
        <v/>
      </c>
      <c r="V868" t="str">
        <f t="shared" si="684"/>
        <v/>
      </c>
      <c r="W868" t="str">
        <f t="shared" si="685"/>
        <v/>
      </c>
      <c r="X868" t="str">
        <f t="shared" si="686"/>
        <v/>
      </c>
      <c r="Y868" t="str">
        <f t="shared" si="687"/>
        <v>Minőségmenedzser feladatai (, web)</v>
      </c>
      <c r="Z868" t="str">
        <f t="shared" si="688"/>
        <v/>
      </c>
      <c r="AA868" t="str">
        <f t="shared" si="689"/>
        <v/>
      </c>
      <c r="AB868" t="str">
        <f t="shared" si="690"/>
        <v/>
      </c>
      <c r="AC868" t="str">
        <f t="shared" si="691"/>
        <v/>
      </c>
      <c r="AD868" t="str">
        <f t="shared" si="692"/>
        <v/>
      </c>
      <c r="AE868" t="str">
        <f t="shared" si="693"/>
        <v/>
      </c>
      <c r="AF868" t="str">
        <f t="shared" si="694"/>
        <v/>
      </c>
      <c r="AG868" t="str">
        <f t="shared" si="695"/>
        <v/>
      </c>
      <c r="AH868" t="str">
        <f t="shared" si="696"/>
        <v/>
      </c>
      <c r="AI868" t="str">
        <f t="shared" si="697"/>
        <v/>
      </c>
      <c r="AJ868" t="str">
        <f t="shared" si="698"/>
        <v/>
      </c>
      <c r="AK868" t="str">
        <f t="shared" si="699"/>
        <v/>
      </c>
      <c r="AL868" t="str">
        <f t="shared" si="700"/>
        <v/>
      </c>
      <c r="AM868" t="str">
        <f t="shared" si="701"/>
        <v/>
      </c>
      <c r="AN868" t="str">
        <f t="shared" si="702"/>
        <v/>
      </c>
      <c r="AO868" t="str">
        <f t="shared" si="703"/>
        <v/>
      </c>
      <c r="AP868" t="str">
        <f t="shared" si="704"/>
        <v/>
      </c>
      <c r="AQ868" t="str">
        <f t="shared" si="705"/>
        <v/>
      </c>
      <c r="AR868" t="str">
        <f t="shared" si="706"/>
        <v/>
      </c>
      <c r="AS868" t="str">
        <f t="shared" si="707"/>
        <v/>
      </c>
      <c r="AT868" t="str">
        <f t="shared" si="708"/>
        <v>4182</v>
      </c>
      <c r="AU868" t="str">
        <f t="shared" si="709"/>
        <v/>
      </c>
      <c r="AV868" t="str">
        <f t="shared" si="710"/>
        <v/>
      </c>
      <c r="AW868" t="str">
        <f t="shared" si="711"/>
        <v/>
      </c>
      <c r="AX868" t="str">
        <f t="shared" si="712"/>
        <v>Minőségmenedzser feladatai (403, web)</v>
      </c>
      <c r="AY868" s="2">
        <v>418</v>
      </c>
      <c r="AZ868" s="2">
        <v>2</v>
      </c>
      <c r="BA868" s="18">
        <f>VLOOKUP(AY868,segéd!$F$9:$G$38,2,FALSE)</f>
        <v>46130</v>
      </c>
      <c r="BB868" s="2" t="str">
        <f>VLOOKUP(AZ868,segéd!$F$1:$G$7,2,FALSE)</f>
        <v>9.45-11.15</v>
      </c>
      <c r="BC868" t="s">
        <v>401</v>
      </c>
      <c r="BD868" s="20" t="s">
        <v>304</v>
      </c>
      <c r="BE868" t="s">
        <v>164</v>
      </c>
      <c r="BG868" s="2">
        <v>403</v>
      </c>
      <c r="BH868" s="2" t="s">
        <v>66</v>
      </c>
      <c r="BI868" s="30" t="s">
        <v>1985</v>
      </c>
      <c r="BJ868" s="2">
        <f t="shared" si="713"/>
        <v>10</v>
      </c>
      <c r="BK868" s="2" t="str">
        <f>IF(BF868="","",VLOOKUP(BC868,segéd!O:P,2,FALSE))</f>
        <v/>
      </c>
      <c r="BL868" s="2">
        <f>IF(BG868="","",VLOOKUP(BC868,segéd!T:U,2,FALSE))</f>
        <v>10</v>
      </c>
      <c r="BM868" s="2"/>
      <c r="BN868" s="2"/>
      <c r="BO868" s="2"/>
      <c r="BP868" s="2"/>
      <c r="BQ868" s="2"/>
      <c r="BR868" s="2"/>
      <c r="BS868" s="2"/>
      <c r="BT868" s="2"/>
      <c r="BU868" s="2"/>
      <c r="CA868" s="2"/>
      <c r="CD868" s="2"/>
      <c r="CE868" s="2"/>
      <c r="CF868" s="19"/>
      <c r="CG868" s="2"/>
      <c r="CH868" s="2"/>
      <c r="CI868" s="2"/>
      <c r="CP868" s="2"/>
      <c r="CQ868" s="2"/>
      <c r="CR868" s="2"/>
      <c r="CS868" s="2"/>
      <c r="CU868" s="2"/>
      <c r="CV868" s="2"/>
      <c r="CY868" s="19">
        <v>13</v>
      </c>
    </row>
    <row r="869" spans="1:106" x14ac:dyDescent="0.3">
      <c r="A869" t="str">
        <f t="shared" si="714"/>
        <v>otthon4182</v>
      </c>
      <c r="B869" t="str">
        <f t="shared" si="715"/>
        <v>Nemz. és interk. marketing (otthonról web) 5</v>
      </c>
      <c r="C869" t="str">
        <f t="shared" si="665"/>
        <v>4182</v>
      </c>
      <c r="D869" t="str">
        <f t="shared" si="666"/>
        <v xml:space="preserve">Nemz. és interk. marketing (otthonról web) </v>
      </c>
      <c r="E869" t="str">
        <f t="shared" si="667"/>
        <v>Duga Zsófia4182</v>
      </c>
      <c r="F869" s="24" t="str">
        <f t="shared" si="668"/>
        <v>Nemz. és interk. marketing (Bp. otthon, otthonról web)</v>
      </c>
      <c r="G869" t="str">
        <f t="shared" si="669"/>
        <v/>
      </c>
      <c r="H869" t="str">
        <f t="shared" si="670"/>
        <v/>
      </c>
      <c r="I869" t="str">
        <f t="shared" si="671"/>
        <v/>
      </c>
      <c r="J869" t="str">
        <f t="shared" si="672"/>
        <v>4182</v>
      </c>
      <c r="K869" t="str">
        <f t="shared" si="673"/>
        <v/>
      </c>
      <c r="L869" t="str">
        <f t="shared" si="674"/>
        <v/>
      </c>
      <c r="M869" t="str">
        <f t="shared" si="675"/>
        <v/>
      </c>
      <c r="N869" t="str">
        <f t="shared" si="676"/>
        <v/>
      </c>
      <c r="O869" t="str">
        <f t="shared" si="677"/>
        <v/>
      </c>
      <c r="P869" t="str">
        <f t="shared" si="678"/>
        <v/>
      </c>
      <c r="Q869" t="str">
        <f t="shared" si="679"/>
        <v/>
      </c>
      <c r="R869" t="str">
        <f t="shared" si="680"/>
        <v/>
      </c>
      <c r="S869" t="str">
        <f t="shared" si="681"/>
        <v/>
      </c>
      <c r="T869" t="str">
        <f t="shared" si="682"/>
        <v/>
      </c>
      <c r="U869" t="str">
        <f t="shared" si="683"/>
        <v/>
      </c>
      <c r="V869" t="str">
        <f t="shared" si="684"/>
        <v/>
      </c>
      <c r="W869" t="str">
        <f t="shared" si="685"/>
        <v/>
      </c>
      <c r="X869" t="str">
        <f t="shared" si="686"/>
        <v/>
      </c>
      <c r="Y869" t="str">
        <f t="shared" si="687"/>
        <v>Nemz. és interk. marketing (otthon, otthonról web)</v>
      </c>
      <c r="Z869" t="str">
        <f t="shared" si="688"/>
        <v/>
      </c>
      <c r="AA869" t="str">
        <f t="shared" si="689"/>
        <v/>
      </c>
      <c r="AB869" t="str">
        <f t="shared" si="690"/>
        <v/>
      </c>
      <c r="AC869" t="str">
        <f t="shared" si="691"/>
        <v/>
      </c>
      <c r="AD869" t="str">
        <f t="shared" si="692"/>
        <v/>
      </c>
      <c r="AE869" t="str">
        <f t="shared" si="693"/>
        <v/>
      </c>
      <c r="AF869" t="str">
        <f t="shared" si="694"/>
        <v/>
      </c>
      <c r="AG869" t="str">
        <f t="shared" si="695"/>
        <v/>
      </c>
      <c r="AH869" t="str">
        <f t="shared" si="696"/>
        <v/>
      </c>
      <c r="AI869" t="str">
        <f t="shared" si="697"/>
        <v/>
      </c>
      <c r="AJ869" t="str">
        <f t="shared" si="698"/>
        <v/>
      </c>
      <c r="AK869" t="str">
        <f t="shared" si="699"/>
        <v/>
      </c>
      <c r="AL869" t="str">
        <f t="shared" si="700"/>
        <v/>
      </c>
      <c r="AM869" t="str">
        <f t="shared" si="701"/>
        <v/>
      </c>
      <c r="AN869" t="str">
        <f t="shared" si="702"/>
        <v/>
      </c>
      <c r="AO869" t="str">
        <f t="shared" si="703"/>
        <v/>
      </c>
      <c r="AP869" t="str">
        <f t="shared" si="704"/>
        <v/>
      </c>
      <c r="AQ869" t="str">
        <f t="shared" si="705"/>
        <v/>
      </c>
      <c r="AR869" t="str">
        <f t="shared" si="706"/>
        <v/>
      </c>
      <c r="AS869" t="str">
        <f t="shared" si="707"/>
        <v/>
      </c>
      <c r="AT869" t="str">
        <f t="shared" si="708"/>
        <v/>
      </c>
      <c r="AU869" t="str">
        <f t="shared" si="709"/>
        <v/>
      </c>
      <c r="AV869" t="str">
        <f t="shared" si="710"/>
        <v/>
      </c>
      <c r="AW869" t="str">
        <f t="shared" si="711"/>
        <v/>
      </c>
      <c r="AX869" t="str">
        <f t="shared" si="712"/>
        <v>Nemz. és interk. marketing (, otthonról web)</v>
      </c>
      <c r="AY869" s="2">
        <v>418</v>
      </c>
      <c r="AZ869" s="2">
        <v>2</v>
      </c>
      <c r="BA869" s="18">
        <f>VLOOKUP(AY869,segéd!$F$9:$G$38,2,FALSE)</f>
        <v>46130</v>
      </c>
      <c r="BB869" s="2" t="str">
        <f>VLOOKUP(AZ869,segéd!$F$1:$G$7,2,FALSE)</f>
        <v>9.45-11.15</v>
      </c>
      <c r="BC869" t="s">
        <v>74</v>
      </c>
      <c r="BD869" t="s">
        <v>103</v>
      </c>
      <c r="BE869" t="s">
        <v>175</v>
      </c>
      <c r="BF869" s="19" t="s">
        <v>484</v>
      </c>
      <c r="BH869" s="2" t="s">
        <v>485</v>
      </c>
      <c r="BI869" s="30" t="s">
        <v>1986</v>
      </c>
      <c r="BJ869" s="2">
        <f t="shared" si="713"/>
        <v>5</v>
      </c>
      <c r="BK869" s="2">
        <f>IF(BF869="","",VLOOKUP(BC869,segéd!O:P,2,FALSE))</f>
        <v>5</v>
      </c>
      <c r="BL869" s="2" t="str">
        <f>IF(BG869="","",VLOOKUP(BC869,segéd!T:U,2,FALSE))</f>
        <v/>
      </c>
      <c r="BP869" s="2">
        <v>9</v>
      </c>
      <c r="BQ869" s="2"/>
      <c r="BR869" s="2"/>
      <c r="BY869" s="2"/>
      <c r="CH869" s="2"/>
      <c r="CP869" s="2"/>
    </row>
    <row r="870" spans="1:106" x14ac:dyDescent="0.3">
      <c r="A870" t="str">
        <f t="shared" si="714"/>
        <v>2074182</v>
      </c>
      <c r="B870" t="str">
        <f t="shared" si="715"/>
        <v>Nemzetk. ellátásilánc men. (gépterem, Bp.-ről web) 7</v>
      </c>
      <c r="C870" t="str">
        <f t="shared" si="665"/>
        <v>6054182</v>
      </c>
      <c r="D870" t="str">
        <f t="shared" si="666"/>
        <v>Nemzetk. ellátásilánc men. (gépterem, Bp.-ről web) 6</v>
      </c>
      <c r="E870" t="str">
        <f t="shared" si="667"/>
        <v>Póka Viktor4182</v>
      </c>
      <c r="F870" s="24" t="str">
        <f t="shared" si="668"/>
        <v>Nemzetk. ellátásilánc men. (Bp. 207, gépterem, Bp.-ről web)</v>
      </c>
      <c r="G870" t="str">
        <f t="shared" si="669"/>
        <v/>
      </c>
      <c r="H870" t="str">
        <f t="shared" si="670"/>
        <v/>
      </c>
      <c r="I870" t="str">
        <f t="shared" si="671"/>
        <v/>
      </c>
      <c r="J870" t="str">
        <f t="shared" si="672"/>
        <v/>
      </c>
      <c r="K870" t="str">
        <f t="shared" si="673"/>
        <v/>
      </c>
      <c r="L870" t="str">
        <f t="shared" si="674"/>
        <v/>
      </c>
      <c r="M870" t="str">
        <f t="shared" si="675"/>
        <v/>
      </c>
      <c r="N870" t="str">
        <f t="shared" si="676"/>
        <v/>
      </c>
      <c r="O870" t="str">
        <f t="shared" si="677"/>
        <v/>
      </c>
      <c r="P870" t="str">
        <f t="shared" si="678"/>
        <v/>
      </c>
      <c r="Q870" t="str">
        <f t="shared" si="679"/>
        <v/>
      </c>
      <c r="R870" t="str">
        <f t="shared" si="680"/>
        <v/>
      </c>
      <c r="S870" t="str">
        <f t="shared" si="681"/>
        <v/>
      </c>
      <c r="T870" t="str">
        <f t="shared" si="682"/>
        <v/>
      </c>
      <c r="U870" t="str">
        <f t="shared" si="683"/>
        <v/>
      </c>
      <c r="V870" t="str">
        <f t="shared" si="684"/>
        <v>4182</v>
      </c>
      <c r="W870" t="str">
        <f t="shared" si="685"/>
        <v/>
      </c>
      <c r="X870" t="str">
        <f t="shared" si="686"/>
        <v/>
      </c>
      <c r="Y870" t="str">
        <f t="shared" si="687"/>
        <v>Nemzetk. ellátásilánc men. (207, gépterem, Bp.-ről web)</v>
      </c>
      <c r="Z870" t="str">
        <f t="shared" si="688"/>
        <v/>
      </c>
      <c r="AA870" t="str">
        <f t="shared" si="689"/>
        <v/>
      </c>
      <c r="AB870" t="str">
        <f t="shared" si="690"/>
        <v/>
      </c>
      <c r="AC870" t="str">
        <f t="shared" si="691"/>
        <v/>
      </c>
      <c r="AD870" t="str">
        <f t="shared" si="692"/>
        <v/>
      </c>
      <c r="AE870" t="str">
        <f t="shared" si="693"/>
        <v/>
      </c>
      <c r="AF870" t="str">
        <f t="shared" si="694"/>
        <v/>
      </c>
      <c r="AG870" t="str">
        <f t="shared" si="695"/>
        <v/>
      </c>
      <c r="AH870" t="str">
        <f t="shared" si="696"/>
        <v/>
      </c>
      <c r="AI870" t="str">
        <f t="shared" si="697"/>
        <v/>
      </c>
      <c r="AJ870" t="str">
        <f t="shared" si="698"/>
        <v/>
      </c>
      <c r="AK870" t="str">
        <f t="shared" si="699"/>
        <v/>
      </c>
      <c r="AL870" t="str">
        <f t="shared" si="700"/>
        <v/>
      </c>
      <c r="AM870" t="str">
        <f t="shared" si="701"/>
        <v/>
      </c>
      <c r="AN870" t="str">
        <f t="shared" si="702"/>
        <v/>
      </c>
      <c r="AO870" t="str">
        <f t="shared" si="703"/>
        <v>4182</v>
      </c>
      <c r="AP870" t="str">
        <f t="shared" si="704"/>
        <v/>
      </c>
      <c r="AQ870" t="str">
        <f t="shared" si="705"/>
        <v/>
      </c>
      <c r="AR870" t="str">
        <f t="shared" si="706"/>
        <v/>
      </c>
      <c r="AS870" t="str">
        <f t="shared" si="707"/>
        <v/>
      </c>
      <c r="AT870" t="str">
        <f t="shared" si="708"/>
        <v/>
      </c>
      <c r="AU870" t="str">
        <f t="shared" si="709"/>
        <v/>
      </c>
      <c r="AV870" t="str">
        <f t="shared" si="710"/>
        <v/>
      </c>
      <c r="AW870" t="str">
        <f t="shared" si="711"/>
        <v/>
      </c>
      <c r="AX870" t="str">
        <f t="shared" si="712"/>
        <v>Nemzetk. ellátásilánc men. (605, gépterem, Bp.-ről web)</v>
      </c>
      <c r="AY870" s="2">
        <v>418</v>
      </c>
      <c r="AZ870" s="2">
        <v>2</v>
      </c>
      <c r="BA870" s="18">
        <f>VLOOKUP(AY870,segéd!$F$9:$G$38,2,FALSE)</f>
        <v>46130</v>
      </c>
      <c r="BB870" s="2" t="str">
        <f>VLOOKUP(AZ870,segéd!$F$1:$G$7,2,FALSE)</f>
        <v>9.45-11.15</v>
      </c>
      <c r="BC870" t="s">
        <v>460</v>
      </c>
      <c r="BD870" t="s">
        <v>436</v>
      </c>
      <c r="BE870" t="s">
        <v>167</v>
      </c>
      <c r="BF870" s="19">
        <v>207</v>
      </c>
      <c r="BG870" s="2">
        <v>605</v>
      </c>
      <c r="BH870" s="19" t="s">
        <v>317</v>
      </c>
      <c r="BI870" s="30" t="s">
        <v>1965</v>
      </c>
      <c r="BJ870" s="2">
        <f t="shared" si="713"/>
        <v>13</v>
      </c>
      <c r="BK870" s="2">
        <f>IF(BF870="","",VLOOKUP(BC870,segéd!O:P,2,FALSE))</f>
        <v>7</v>
      </c>
      <c r="BL870" s="2">
        <f>IF(BG870="","",VLOOKUP(BC870,segéd!T:U,2,FALSE))</f>
        <v>6</v>
      </c>
      <c r="BP870" s="2"/>
      <c r="BQ870" s="2"/>
      <c r="BR870" s="2"/>
      <c r="BW870" s="2"/>
      <c r="BY870" s="2"/>
      <c r="CB870" s="2">
        <v>5</v>
      </c>
      <c r="CC870" s="2"/>
      <c r="CH870" s="2"/>
      <c r="CP870" s="2"/>
      <c r="CT870" s="2">
        <v>6</v>
      </c>
      <c r="CU870" s="2"/>
      <c r="CX870" s="19"/>
      <c r="CY870" s="2"/>
      <c r="CZ870" s="19"/>
    </row>
    <row r="871" spans="1:106" x14ac:dyDescent="0.3">
      <c r="A871" t="str">
        <f t="shared" si="714"/>
        <v>otthon4182</v>
      </c>
      <c r="B871" t="str">
        <f t="shared" si="715"/>
        <v>Nemzetk. váll. esettanulmányok (Tb.-ről web) 7</v>
      </c>
      <c r="C871" t="str">
        <f t="shared" si="665"/>
        <v>2144182</v>
      </c>
      <c r="D871" t="str">
        <f t="shared" si="666"/>
        <v>Nemzetk. váll. esettanulmányok (Tb.-ről web) 22</v>
      </c>
      <c r="E871" t="str">
        <f t="shared" si="667"/>
        <v>Várnai Ibolya4182</v>
      </c>
      <c r="F871" s="24" t="str">
        <f t="shared" si="668"/>
        <v>Nemzetk. váll. esettanulmányok (Tb. 214, Tb.-ről web)</v>
      </c>
      <c r="G871" t="str">
        <f t="shared" si="669"/>
        <v/>
      </c>
      <c r="H871" t="str">
        <f t="shared" si="670"/>
        <v/>
      </c>
      <c r="I871" t="str">
        <f t="shared" si="671"/>
        <v/>
      </c>
      <c r="J871" t="str">
        <f t="shared" si="672"/>
        <v/>
      </c>
      <c r="K871" t="str">
        <f t="shared" si="673"/>
        <v/>
      </c>
      <c r="L871" t="str">
        <f t="shared" si="674"/>
        <v/>
      </c>
      <c r="M871" t="str">
        <f t="shared" si="675"/>
        <v/>
      </c>
      <c r="N871" t="str">
        <f t="shared" si="676"/>
        <v/>
      </c>
      <c r="O871" t="str">
        <f t="shared" si="677"/>
        <v/>
      </c>
      <c r="P871" t="str">
        <f t="shared" si="678"/>
        <v/>
      </c>
      <c r="Q871" t="str">
        <f t="shared" si="679"/>
        <v/>
      </c>
      <c r="R871" t="str">
        <f t="shared" si="680"/>
        <v/>
      </c>
      <c r="S871" t="str">
        <f t="shared" si="681"/>
        <v/>
      </c>
      <c r="T871" t="str">
        <f t="shared" si="682"/>
        <v/>
      </c>
      <c r="U871" t="str">
        <f t="shared" si="683"/>
        <v>4182</v>
      </c>
      <c r="V871" t="str">
        <f t="shared" si="684"/>
        <v/>
      </c>
      <c r="W871" t="str">
        <f t="shared" si="685"/>
        <v/>
      </c>
      <c r="X871" t="str">
        <f t="shared" si="686"/>
        <v>4182</v>
      </c>
      <c r="Y871" t="str">
        <f t="shared" si="687"/>
        <v>Nemzetk. váll. esettanulmányok (otthon, Tb.-ről web)</v>
      </c>
      <c r="Z871" t="str">
        <f t="shared" si="688"/>
        <v/>
      </c>
      <c r="AA871" t="str">
        <f t="shared" si="689"/>
        <v/>
      </c>
      <c r="AB871" t="str">
        <f t="shared" si="690"/>
        <v/>
      </c>
      <c r="AC871" t="str">
        <f t="shared" si="691"/>
        <v/>
      </c>
      <c r="AD871" t="str">
        <f t="shared" si="692"/>
        <v/>
      </c>
      <c r="AE871" t="str">
        <f t="shared" si="693"/>
        <v/>
      </c>
      <c r="AF871" t="str">
        <f t="shared" si="694"/>
        <v/>
      </c>
      <c r="AG871" t="str">
        <f t="shared" si="695"/>
        <v/>
      </c>
      <c r="AH871" t="str">
        <f t="shared" si="696"/>
        <v/>
      </c>
      <c r="AI871" t="str">
        <f t="shared" si="697"/>
        <v/>
      </c>
      <c r="AJ871" t="str">
        <f t="shared" si="698"/>
        <v/>
      </c>
      <c r="AK871" t="str">
        <f t="shared" si="699"/>
        <v/>
      </c>
      <c r="AL871" t="str">
        <f t="shared" si="700"/>
        <v/>
      </c>
      <c r="AM871" t="str">
        <f t="shared" si="701"/>
        <v/>
      </c>
      <c r="AN871" t="str">
        <f t="shared" si="702"/>
        <v>4182</v>
      </c>
      <c r="AO871" t="str">
        <f t="shared" si="703"/>
        <v/>
      </c>
      <c r="AP871" t="str">
        <f t="shared" si="704"/>
        <v/>
      </c>
      <c r="AQ871" t="str">
        <f t="shared" si="705"/>
        <v>4182</v>
      </c>
      <c r="AR871" t="str">
        <f t="shared" si="706"/>
        <v/>
      </c>
      <c r="AS871" t="str">
        <f t="shared" si="707"/>
        <v/>
      </c>
      <c r="AT871" t="str">
        <f t="shared" si="708"/>
        <v/>
      </c>
      <c r="AU871" t="str">
        <f t="shared" si="709"/>
        <v/>
      </c>
      <c r="AV871" t="str">
        <f t="shared" si="710"/>
        <v/>
      </c>
      <c r="AW871" t="str">
        <f t="shared" si="711"/>
        <v/>
      </c>
      <c r="AX871" t="str">
        <f t="shared" si="712"/>
        <v>Nemzetk. váll. esettanulmányok (214, Tb.-ről web)</v>
      </c>
      <c r="AY871" s="2">
        <v>418</v>
      </c>
      <c r="AZ871" s="2">
        <v>2</v>
      </c>
      <c r="BA871" s="18">
        <f>VLOOKUP(AY871,segéd!$F$9:$G$38,2,FALSE)</f>
        <v>46130</v>
      </c>
      <c r="BB871" s="2" t="str">
        <f>VLOOKUP(AZ871,segéd!$F$1:$G$7,2,FALSE)</f>
        <v>9.45-11.15</v>
      </c>
      <c r="BC871" t="s">
        <v>256</v>
      </c>
      <c r="BD871" t="s">
        <v>310</v>
      </c>
      <c r="BE871" t="s">
        <v>167</v>
      </c>
      <c r="BF871" s="19" t="s">
        <v>484</v>
      </c>
      <c r="BG871" s="2">
        <v>214</v>
      </c>
      <c r="BH871" s="19" t="s">
        <v>76</v>
      </c>
      <c r="BI871" s="30" t="s">
        <v>1966</v>
      </c>
      <c r="BJ871" s="2">
        <f t="shared" si="713"/>
        <v>29</v>
      </c>
      <c r="BK871" s="2">
        <f>IF(BF871="","",VLOOKUP(BC871,segéd!O:P,2,FALSE))</f>
        <v>7</v>
      </c>
      <c r="BL871" s="2">
        <f>IF(BG871="","",VLOOKUP(BC871,segéd!T:U,2,FALSE))</f>
        <v>22</v>
      </c>
      <c r="BP871" s="2"/>
      <c r="BQ871" s="2"/>
      <c r="BR871" s="2"/>
      <c r="BV871" s="2"/>
      <c r="BW871" s="2"/>
      <c r="BX871" s="2"/>
      <c r="BY871" s="2"/>
      <c r="BZ871" s="2"/>
      <c r="CA871" s="2">
        <v>7</v>
      </c>
      <c r="CB871" s="2"/>
      <c r="CC871" s="2"/>
      <c r="CD871" s="2">
        <v>3</v>
      </c>
      <c r="CH871" s="2"/>
      <c r="CI871" s="2"/>
      <c r="CM871" s="2"/>
      <c r="CN871" s="2"/>
      <c r="CO871" s="2"/>
      <c r="CP871" s="2"/>
      <c r="CR871" s="2"/>
      <c r="CS871" s="2">
        <v>17</v>
      </c>
      <c r="CT871" s="2"/>
      <c r="CU871" s="2"/>
      <c r="CV871" s="2">
        <v>7</v>
      </c>
      <c r="CY871" s="2"/>
    </row>
    <row r="872" spans="1:106" x14ac:dyDescent="0.3">
      <c r="A872" t="str">
        <f t="shared" si="714"/>
        <v>2174182</v>
      </c>
      <c r="B872" t="str">
        <f t="shared" si="715"/>
        <v>Pénzügyi alapismeretek (Bp.-ről web) 4</v>
      </c>
      <c r="C872" t="str">
        <f t="shared" si="665"/>
        <v>4044182</v>
      </c>
      <c r="D872" t="str">
        <f t="shared" si="666"/>
        <v>Pénzügyi alapismeretek (Bp.-ről web) 12</v>
      </c>
      <c r="E872" t="str">
        <f t="shared" si="667"/>
        <v>Belyó Pál4182</v>
      </c>
      <c r="F872" s="24" t="str">
        <f t="shared" si="668"/>
        <v>Pénzügyi alapismeretek (Bp. 217, Bp.-ről web)</v>
      </c>
      <c r="G872" t="str">
        <f t="shared" si="669"/>
        <v/>
      </c>
      <c r="H872" t="str">
        <f t="shared" si="670"/>
        <v/>
      </c>
      <c r="I872" t="str">
        <f t="shared" si="671"/>
        <v>4182</v>
      </c>
      <c r="J872" t="str">
        <f t="shared" si="672"/>
        <v/>
      </c>
      <c r="K872" t="str">
        <f t="shared" si="673"/>
        <v/>
      </c>
      <c r="L872" t="str">
        <f t="shared" si="674"/>
        <v/>
      </c>
      <c r="M872" t="str">
        <f t="shared" si="675"/>
        <v/>
      </c>
      <c r="N872" t="str">
        <f t="shared" si="676"/>
        <v/>
      </c>
      <c r="O872" t="str">
        <f t="shared" si="677"/>
        <v/>
      </c>
      <c r="P872" t="str">
        <f t="shared" si="678"/>
        <v/>
      </c>
      <c r="Q872" t="str">
        <f t="shared" si="679"/>
        <v/>
      </c>
      <c r="R872" t="str">
        <f t="shared" si="680"/>
        <v/>
      </c>
      <c r="S872" t="str">
        <f t="shared" si="681"/>
        <v/>
      </c>
      <c r="T872" t="str">
        <f t="shared" si="682"/>
        <v/>
      </c>
      <c r="U872" t="str">
        <f t="shared" si="683"/>
        <v/>
      </c>
      <c r="V872" t="str">
        <f t="shared" si="684"/>
        <v/>
      </c>
      <c r="W872" t="str">
        <f t="shared" si="685"/>
        <v/>
      </c>
      <c r="X872" t="str">
        <f t="shared" si="686"/>
        <v/>
      </c>
      <c r="Y872" t="str">
        <f t="shared" si="687"/>
        <v>Pénzügyi alapismeretek (217, Bp.-ről web)</v>
      </c>
      <c r="Z872" t="str">
        <f t="shared" si="688"/>
        <v/>
      </c>
      <c r="AA872" t="str">
        <f t="shared" si="689"/>
        <v>4182</v>
      </c>
      <c r="AB872" t="str">
        <f t="shared" si="690"/>
        <v/>
      </c>
      <c r="AC872" t="str">
        <f t="shared" si="691"/>
        <v/>
      </c>
      <c r="AD872" t="str">
        <f t="shared" si="692"/>
        <v/>
      </c>
      <c r="AE872" t="str">
        <f t="shared" si="693"/>
        <v/>
      </c>
      <c r="AF872" t="str">
        <f t="shared" si="694"/>
        <v/>
      </c>
      <c r="AG872" t="str">
        <f t="shared" si="695"/>
        <v/>
      </c>
      <c r="AH872" t="str">
        <f t="shared" si="696"/>
        <v/>
      </c>
      <c r="AI872" t="str">
        <f t="shared" si="697"/>
        <v/>
      </c>
      <c r="AJ872" t="str">
        <f t="shared" si="698"/>
        <v/>
      </c>
      <c r="AK872" t="str">
        <f t="shared" si="699"/>
        <v/>
      </c>
      <c r="AL872" t="str">
        <f t="shared" si="700"/>
        <v/>
      </c>
      <c r="AM872" t="str">
        <f t="shared" si="701"/>
        <v/>
      </c>
      <c r="AN872" t="str">
        <f t="shared" si="702"/>
        <v/>
      </c>
      <c r="AO872" t="str">
        <f t="shared" si="703"/>
        <v/>
      </c>
      <c r="AP872" t="str">
        <f t="shared" si="704"/>
        <v/>
      </c>
      <c r="AQ872" t="str">
        <f t="shared" si="705"/>
        <v/>
      </c>
      <c r="AR872" t="str">
        <f t="shared" si="706"/>
        <v/>
      </c>
      <c r="AS872" t="str">
        <f t="shared" si="707"/>
        <v/>
      </c>
      <c r="AT872" t="str">
        <f t="shared" si="708"/>
        <v/>
      </c>
      <c r="AU872" t="str">
        <f t="shared" si="709"/>
        <v/>
      </c>
      <c r="AV872" t="str">
        <f t="shared" si="710"/>
        <v/>
      </c>
      <c r="AW872" t="str">
        <f t="shared" si="711"/>
        <v/>
      </c>
      <c r="AX872" t="str">
        <f t="shared" si="712"/>
        <v>Pénzügyi alapismeretek (404, Bp.-ről web)</v>
      </c>
      <c r="AY872" s="2">
        <v>418</v>
      </c>
      <c r="AZ872" s="2">
        <v>2</v>
      </c>
      <c r="BA872" s="18">
        <f>VLOOKUP(AY872,segéd!$F$9:$G$38,2,FALSE)</f>
        <v>46130</v>
      </c>
      <c r="BB872" s="2" t="str">
        <f>VLOOKUP(AZ872,segéd!$F$1:$G$7,2,FALSE)</f>
        <v>9.45-11.15</v>
      </c>
      <c r="BC872" t="s">
        <v>261</v>
      </c>
      <c r="BD872" t="s">
        <v>36</v>
      </c>
      <c r="BE872" t="s">
        <v>411</v>
      </c>
      <c r="BF872" s="19">
        <v>217</v>
      </c>
      <c r="BG872" s="2">
        <v>404</v>
      </c>
      <c r="BH872" s="19" t="s">
        <v>75</v>
      </c>
      <c r="BI872" s="30" t="s">
        <v>2031</v>
      </c>
      <c r="BJ872" s="2">
        <f t="shared" si="713"/>
        <v>16</v>
      </c>
      <c r="BK872" s="2">
        <f>IF(BF872="","",VLOOKUP(BC872,segéd!O:P,2,FALSE))</f>
        <v>4</v>
      </c>
      <c r="BL872" s="2">
        <f>IF(BG872="","",VLOOKUP(BC872,segéd!T:U,2,FALSE))</f>
        <v>12</v>
      </c>
      <c r="BM872" s="2"/>
      <c r="BN872" s="2"/>
      <c r="BO872" s="2">
        <v>13</v>
      </c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>
        <v>19</v>
      </c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R872" s="2"/>
      <c r="CS872" s="2"/>
      <c r="CT872" s="2"/>
      <c r="CU872" s="2"/>
      <c r="CV872" s="2"/>
      <c r="CY872" s="2"/>
    </row>
    <row r="873" spans="1:106" x14ac:dyDescent="0.3">
      <c r="A873" t="str">
        <f t="shared" si="714"/>
        <v>2144182</v>
      </c>
      <c r="B873" t="str">
        <f t="shared" si="715"/>
        <v>Szállítási log. az ellátási láncban (web) 8</v>
      </c>
      <c r="C873" t="str">
        <f t="shared" si="665"/>
        <v>4182</v>
      </c>
      <c r="D873" t="str">
        <f t="shared" si="666"/>
        <v xml:space="preserve">Szállítási log. az ellátási láncban (web) </v>
      </c>
      <c r="E873" t="str">
        <f t="shared" si="667"/>
        <v>Mészáros Sándor4182</v>
      </c>
      <c r="F873" s="24" t="str">
        <f t="shared" si="668"/>
        <v>Szállítási log. az ellátási láncban (Bp. 214, web)</v>
      </c>
      <c r="G873" t="str">
        <f t="shared" si="669"/>
        <v/>
      </c>
      <c r="H873" t="str">
        <f t="shared" si="670"/>
        <v/>
      </c>
      <c r="I873" t="str">
        <f t="shared" si="671"/>
        <v/>
      </c>
      <c r="J873" t="str">
        <f t="shared" si="672"/>
        <v/>
      </c>
      <c r="K873" t="str">
        <f t="shared" si="673"/>
        <v>4182</v>
      </c>
      <c r="L873" t="str">
        <f t="shared" si="674"/>
        <v/>
      </c>
      <c r="M873" t="str">
        <f t="shared" si="675"/>
        <v/>
      </c>
      <c r="N873" t="str">
        <f t="shared" si="676"/>
        <v/>
      </c>
      <c r="O873" t="str">
        <f t="shared" si="677"/>
        <v/>
      </c>
      <c r="P873" t="str">
        <f t="shared" si="678"/>
        <v/>
      </c>
      <c r="Q873" t="str">
        <f t="shared" si="679"/>
        <v/>
      </c>
      <c r="R873" t="str">
        <f t="shared" si="680"/>
        <v/>
      </c>
      <c r="S873" t="str">
        <f t="shared" si="681"/>
        <v/>
      </c>
      <c r="T873" t="str">
        <f t="shared" si="682"/>
        <v/>
      </c>
      <c r="U873" t="str">
        <f t="shared" si="683"/>
        <v/>
      </c>
      <c r="V873" t="str">
        <f t="shared" si="684"/>
        <v/>
      </c>
      <c r="W873" t="str">
        <f t="shared" si="685"/>
        <v/>
      </c>
      <c r="X873" t="str">
        <f t="shared" si="686"/>
        <v/>
      </c>
      <c r="Y873" t="str">
        <f t="shared" si="687"/>
        <v>Szállítási log. az ellátási láncban (214, web)</v>
      </c>
      <c r="Z873" t="str">
        <f t="shared" si="688"/>
        <v/>
      </c>
      <c r="AA873" t="str">
        <f t="shared" si="689"/>
        <v/>
      </c>
      <c r="AB873" t="str">
        <f t="shared" si="690"/>
        <v/>
      </c>
      <c r="AC873" t="str">
        <f t="shared" si="691"/>
        <v/>
      </c>
      <c r="AD873" t="str">
        <f t="shared" si="692"/>
        <v/>
      </c>
      <c r="AE873" t="str">
        <f t="shared" si="693"/>
        <v/>
      </c>
      <c r="AF873" t="str">
        <f t="shared" si="694"/>
        <v/>
      </c>
      <c r="AG873" t="str">
        <f t="shared" si="695"/>
        <v/>
      </c>
      <c r="AH873" t="str">
        <f t="shared" si="696"/>
        <v/>
      </c>
      <c r="AI873" t="str">
        <f t="shared" si="697"/>
        <v/>
      </c>
      <c r="AJ873" t="str">
        <f t="shared" si="698"/>
        <v/>
      </c>
      <c r="AK873" t="str">
        <f t="shared" si="699"/>
        <v/>
      </c>
      <c r="AL873" t="str">
        <f t="shared" si="700"/>
        <v/>
      </c>
      <c r="AM873" t="str">
        <f t="shared" si="701"/>
        <v/>
      </c>
      <c r="AN873" t="str">
        <f t="shared" si="702"/>
        <v/>
      </c>
      <c r="AO873" t="str">
        <f t="shared" si="703"/>
        <v/>
      </c>
      <c r="AP873" t="str">
        <f t="shared" si="704"/>
        <v/>
      </c>
      <c r="AQ873" t="str">
        <f t="shared" si="705"/>
        <v/>
      </c>
      <c r="AR873" t="str">
        <f t="shared" si="706"/>
        <v/>
      </c>
      <c r="AS873" t="str">
        <f t="shared" si="707"/>
        <v/>
      </c>
      <c r="AT873" t="str">
        <f t="shared" si="708"/>
        <v/>
      </c>
      <c r="AU873" t="str">
        <f t="shared" si="709"/>
        <v/>
      </c>
      <c r="AV873" t="str">
        <f t="shared" si="710"/>
        <v/>
      </c>
      <c r="AW873" t="str">
        <f t="shared" si="711"/>
        <v/>
      </c>
      <c r="AX873" t="str">
        <f t="shared" si="712"/>
        <v>Szállítási log. az ellátási láncban (, web)</v>
      </c>
      <c r="AY873" s="2">
        <v>418</v>
      </c>
      <c r="AZ873" s="2">
        <v>2</v>
      </c>
      <c r="BA873" s="18">
        <f>VLOOKUP(AY873,segéd!$F$9:$G$38,2,FALSE)</f>
        <v>46130</v>
      </c>
      <c r="BB873" s="2" t="str">
        <f>VLOOKUP(AZ873,segéd!$F$1:$G$7,2,FALSE)</f>
        <v>9.45-11.15</v>
      </c>
      <c r="BC873" t="s">
        <v>259</v>
      </c>
      <c r="BD873" t="s">
        <v>435</v>
      </c>
      <c r="BE873" t="s">
        <v>175</v>
      </c>
      <c r="BF873" s="19">
        <v>214</v>
      </c>
      <c r="BH873" s="2" t="s">
        <v>66</v>
      </c>
      <c r="BI873" s="30" t="s">
        <v>2009</v>
      </c>
      <c r="BJ873" s="2">
        <f t="shared" si="713"/>
        <v>8</v>
      </c>
      <c r="BK873" s="2">
        <f>IF(BF873="","",VLOOKUP(BC873,segéd!O:P,2,FALSE))</f>
        <v>8</v>
      </c>
      <c r="BL873" s="2" t="str">
        <f>IF(BG873="","",VLOOKUP(BC873,segéd!T:U,2,FALSE))</f>
        <v/>
      </c>
      <c r="BP873" s="2"/>
      <c r="BQ873" s="2">
        <v>10</v>
      </c>
      <c r="BR873" s="2"/>
      <c r="BY873" s="2"/>
      <c r="CB873" s="2"/>
      <c r="CH873" s="2"/>
      <c r="CI873" s="2"/>
      <c r="CP873" s="2"/>
      <c r="CT873" s="2"/>
      <c r="CY873" s="2"/>
    </row>
    <row r="874" spans="1:106" x14ac:dyDescent="0.3">
      <c r="A874" t="str">
        <f t="shared" si="714"/>
        <v>4182</v>
      </c>
      <c r="B874" t="str">
        <f t="shared" si="715"/>
        <v xml:space="preserve">Szám. seg. mérés (NI-Labv.), 2. csop. (gépterem, web) </v>
      </c>
      <c r="C874" t="str">
        <f t="shared" si="665"/>
        <v>6044182</v>
      </c>
      <c r="D874" t="str">
        <f t="shared" si="666"/>
        <v>Szám. seg. mérés (NI-Labv.), 2. csop. (gépterem, web) 64</v>
      </c>
      <c r="E874" t="str">
        <f t="shared" si="667"/>
        <v>Vavra Gábor4182</v>
      </c>
      <c r="F874" s="24" t="str">
        <f t="shared" si="668"/>
        <v>Szám. seg. mérés (NI-Labv.), 2. csop. (Tb. 604, gépterem, web)</v>
      </c>
      <c r="G874" t="str">
        <f t="shared" si="669"/>
        <v/>
      </c>
      <c r="H874" t="str">
        <f t="shared" si="670"/>
        <v/>
      </c>
      <c r="I874" t="str">
        <f t="shared" si="671"/>
        <v/>
      </c>
      <c r="J874" t="str">
        <f t="shared" si="672"/>
        <v/>
      </c>
      <c r="K874" t="str">
        <f t="shared" si="673"/>
        <v/>
      </c>
      <c r="L874" t="str">
        <f t="shared" si="674"/>
        <v/>
      </c>
      <c r="M874" t="str">
        <f t="shared" si="675"/>
        <v/>
      </c>
      <c r="N874" t="str">
        <f t="shared" si="676"/>
        <v/>
      </c>
      <c r="O874" t="str">
        <f t="shared" si="677"/>
        <v/>
      </c>
      <c r="P874" t="str">
        <f t="shared" si="678"/>
        <v/>
      </c>
      <c r="Q874" t="str">
        <f t="shared" si="679"/>
        <v/>
      </c>
      <c r="R874" t="str">
        <f t="shared" si="680"/>
        <v/>
      </c>
      <c r="S874" t="str">
        <f t="shared" si="681"/>
        <v/>
      </c>
      <c r="T874" t="str">
        <f t="shared" si="682"/>
        <v/>
      </c>
      <c r="U874" t="str">
        <f t="shared" si="683"/>
        <v/>
      </c>
      <c r="V874" t="str">
        <f t="shared" si="684"/>
        <v/>
      </c>
      <c r="W874" t="str">
        <f t="shared" si="685"/>
        <v/>
      </c>
      <c r="X874" t="str">
        <f t="shared" si="686"/>
        <v/>
      </c>
      <c r="Y874" t="str">
        <f t="shared" si="687"/>
        <v>Szám. seg. mérés (NI-Labv.), 2. csop. (, gépterem, web)</v>
      </c>
      <c r="Z874" t="str">
        <f t="shared" si="688"/>
        <v/>
      </c>
      <c r="AA874" t="str">
        <f t="shared" si="689"/>
        <v/>
      </c>
      <c r="AB874" t="str">
        <f t="shared" si="690"/>
        <v/>
      </c>
      <c r="AC874" t="str">
        <f t="shared" si="691"/>
        <v/>
      </c>
      <c r="AD874" t="str">
        <f t="shared" si="692"/>
        <v/>
      </c>
      <c r="AE874" t="str">
        <f t="shared" si="693"/>
        <v/>
      </c>
      <c r="AF874" t="str">
        <f t="shared" si="694"/>
        <v/>
      </c>
      <c r="AG874" t="str">
        <f t="shared" si="695"/>
        <v/>
      </c>
      <c r="AH874" t="str">
        <f t="shared" si="696"/>
        <v/>
      </c>
      <c r="AI874" t="str">
        <f t="shared" si="697"/>
        <v/>
      </c>
      <c r="AJ874" t="str">
        <f t="shared" si="698"/>
        <v/>
      </c>
      <c r="AK874" t="str">
        <f t="shared" si="699"/>
        <v/>
      </c>
      <c r="AL874" t="str">
        <f t="shared" si="700"/>
        <v>4182</v>
      </c>
      <c r="AM874" t="str">
        <f t="shared" si="701"/>
        <v/>
      </c>
      <c r="AN874" t="str">
        <f t="shared" si="702"/>
        <v/>
      </c>
      <c r="AO874" t="str">
        <f t="shared" si="703"/>
        <v/>
      </c>
      <c r="AP874" t="str">
        <f t="shared" si="704"/>
        <v/>
      </c>
      <c r="AQ874" t="str">
        <f t="shared" si="705"/>
        <v/>
      </c>
      <c r="AR874" t="str">
        <f t="shared" si="706"/>
        <v/>
      </c>
      <c r="AS874" t="str">
        <f t="shared" si="707"/>
        <v/>
      </c>
      <c r="AT874" t="str">
        <f t="shared" si="708"/>
        <v/>
      </c>
      <c r="AU874" t="str">
        <f t="shared" si="709"/>
        <v/>
      </c>
      <c r="AV874" t="str">
        <f t="shared" si="710"/>
        <v/>
      </c>
      <c r="AW874" t="str">
        <f t="shared" si="711"/>
        <v/>
      </c>
      <c r="AX874" t="str">
        <f t="shared" si="712"/>
        <v>Szám. seg. mérés (NI-Labv.), 2. csop. (604, gépterem, web)</v>
      </c>
      <c r="AY874" s="2">
        <v>418</v>
      </c>
      <c r="AZ874" s="2">
        <v>2</v>
      </c>
      <c r="BA874" s="18">
        <f>VLOOKUP(AY874,segéd!$F$9:$G$38,2,FALSE)</f>
        <v>46130</v>
      </c>
      <c r="BB874" s="2" t="str">
        <f>VLOOKUP(AZ874,segéd!$F$1:$G$7,2,FALSE)</f>
        <v>9.45-11.15</v>
      </c>
      <c r="BC874" t="s">
        <v>464</v>
      </c>
      <c r="BD874" s="20" t="s">
        <v>424</v>
      </c>
      <c r="BE874" t="s">
        <v>164</v>
      </c>
      <c r="BG874" s="2">
        <v>604</v>
      </c>
      <c r="BH874" s="2" t="s">
        <v>220</v>
      </c>
      <c r="BI874" s="30" t="s">
        <v>2030</v>
      </c>
      <c r="BJ874" s="2">
        <f t="shared" si="713"/>
        <v>64</v>
      </c>
      <c r="BK874" s="2" t="str">
        <f>IF(BF874="","",VLOOKUP(BC874,segéd!O:P,2,FALSE))</f>
        <v/>
      </c>
      <c r="BL874" s="2">
        <f>IF(BG874="","",VLOOKUP(BC874,segéd!T:U,2,FALSE))</f>
        <v>64</v>
      </c>
      <c r="BM874" s="2"/>
      <c r="BN874" s="2"/>
      <c r="BO874" s="2"/>
      <c r="BP874" s="2"/>
      <c r="BQ874" s="2"/>
      <c r="BR874" s="2"/>
      <c r="BS874" s="2"/>
      <c r="BT874" s="2"/>
      <c r="BU874" s="2"/>
      <c r="BZ874" s="2"/>
      <c r="CA874" s="2"/>
      <c r="CD874" s="2"/>
      <c r="CE874" s="2"/>
      <c r="CF874" s="19"/>
      <c r="CG874" s="2"/>
      <c r="CJ874" s="2"/>
      <c r="CP874" s="2"/>
      <c r="CQ874" s="2">
        <v>59</v>
      </c>
      <c r="CR874" s="2"/>
      <c r="CS874" s="2"/>
      <c r="CU874" s="2"/>
      <c r="CV874" s="2"/>
      <c r="DA874" s="19"/>
    </row>
    <row r="875" spans="1:106" x14ac:dyDescent="0.3">
      <c r="A875" t="str">
        <f t="shared" si="714"/>
        <v>4182</v>
      </c>
      <c r="B875" t="str">
        <f t="shared" si="715"/>
        <v xml:space="preserve">Szám. seg. mérés (plusz terem) (gépterem, web) </v>
      </c>
      <c r="C875" t="str">
        <f t="shared" si="665"/>
        <v>6034182</v>
      </c>
      <c r="D875" t="str">
        <f t="shared" si="666"/>
        <v>Szám. seg. mérés (plusz terem) (gépterem, web) 0</v>
      </c>
      <c r="E875" t="str">
        <f t="shared" si="667"/>
        <v>Vavra Gábor4182</v>
      </c>
      <c r="F875" s="24" t="str">
        <f t="shared" si="668"/>
        <v>Szám. seg. mérés (plusz terem) (Tb. 603, gépterem, web)</v>
      </c>
      <c r="G875" t="str">
        <f t="shared" si="669"/>
        <v/>
      </c>
      <c r="H875" t="str">
        <f t="shared" si="670"/>
        <v/>
      </c>
      <c r="I875" t="str">
        <f t="shared" si="671"/>
        <v/>
      </c>
      <c r="J875" t="str">
        <f t="shared" si="672"/>
        <v/>
      </c>
      <c r="K875" t="str">
        <f t="shared" si="673"/>
        <v/>
      </c>
      <c r="L875" t="str">
        <f t="shared" si="674"/>
        <v/>
      </c>
      <c r="M875" t="str">
        <f t="shared" si="675"/>
        <v/>
      </c>
      <c r="N875" t="str">
        <f t="shared" si="676"/>
        <v/>
      </c>
      <c r="O875" t="str">
        <f t="shared" si="677"/>
        <v/>
      </c>
      <c r="P875" t="str">
        <f t="shared" si="678"/>
        <v/>
      </c>
      <c r="Q875" t="str">
        <f t="shared" si="679"/>
        <v/>
      </c>
      <c r="R875" t="str">
        <f t="shared" si="680"/>
        <v/>
      </c>
      <c r="S875" t="str">
        <f t="shared" si="681"/>
        <v/>
      </c>
      <c r="T875" t="str">
        <f t="shared" si="682"/>
        <v/>
      </c>
      <c r="U875" t="str">
        <f t="shared" si="683"/>
        <v/>
      </c>
      <c r="V875" t="str">
        <f t="shared" si="684"/>
        <v/>
      </c>
      <c r="W875" t="str">
        <f t="shared" si="685"/>
        <v/>
      </c>
      <c r="X875" t="str">
        <f t="shared" si="686"/>
        <v/>
      </c>
      <c r="Y875" t="str">
        <f t="shared" si="687"/>
        <v>Szám. seg. mérés (plusz terem) (, gépterem, web)</v>
      </c>
      <c r="Z875" t="str">
        <f t="shared" si="688"/>
        <v/>
      </c>
      <c r="AA875" t="str">
        <f t="shared" si="689"/>
        <v/>
      </c>
      <c r="AB875" t="str">
        <f t="shared" si="690"/>
        <v/>
      </c>
      <c r="AC875" t="str">
        <f t="shared" si="691"/>
        <v/>
      </c>
      <c r="AD875" t="str">
        <f t="shared" si="692"/>
        <v/>
      </c>
      <c r="AE875" t="str">
        <f t="shared" si="693"/>
        <v/>
      </c>
      <c r="AF875" t="str">
        <f t="shared" si="694"/>
        <v/>
      </c>
      <c r="AG875" t="str">
        <f t="shared" si="695"/>
        <v/>
      </c>
      <c r="AH875" t="str">
        <f t="shared" si="696"/>
        <v/>
      </c>
      <c r="AI875" t="str">
        <f t="shared" si="697"/>
        <v/>
      </c>
      <c r="AJ875" t="str">
        <f t="shared" si="698"/>
        <v/>
      </c>
      <c r="AK875" t="str">
        <f t="shared" si="699"/>
        <v/>
      </c>
      <c r="AL875" t="str">
        <f t="shared" si="700"/>
        <v/>
      </c>
      <c r="AM875" t="str">
        <f t="shared" si="701"/>
        <v/>
      </c>
      <c r="AN875" t="str">
        <f t="shared" si="702"/>
        <v/>
      </c>
      <c r="AO875" t="str">
        <f t="shared" si="703"/>
        <v/>
      </c>
      <c r="AP875" t="str">
        <f t="shared" si="704"/>
        <v/>
      </c>
      <c r="AQ875" t="str">
        <f t="shared" si="705"/>
        <v/>
      </c>
      <c r="AR875" t="str">
        <f t="shared" si="706"/>
        <v/>
      </c>
      <c r="AS875" t="str">
        <f t="shared" si="707"/>
        <v/>
      </c>
      <c r="AT875" t="str">
        <f t="shared" si="708"/>
        <v/>
      </c>
      <c r="AU875" t="str">
        <f t="shared" si="709"/>
        <v/>
      </c>
      <c r="AV875" t="str">
        <f t="shared" si="710"/>
        <v/>
      </c>
      <c r="AW875" t="str">
        <f t="shared" si="711"/>
        <v/>
      </c>
      <c r="AX875" t="str">
        <f t="shared" si="712"/>
        <v>Szám. seg. mérés (plusz terem) (603, gépterem, web)</v>
      </c>
      <c r="AY875" s="2">
        <v>418</v>
      </c>
      <c r="AZ875" s="2">
        <v>2</v>
      </c>
      <c r="BA875" s="18">
        <f>VLOOKUP(AY875,segéd!$F$9:$G$38,2,FALSE)</f>
        <v>46130</v>
      </c>
      <c r="BB875" s="2" t="str">
        <f>VLOOKUP(AZ875,segéd!$F$1:$G$7,2,FALSE)</f>
        <v>9.45-11.15</v>
      </c>
      <c r="BC875" t="s">
        <v>2257</v>
      </c>
      <c r="BD875" s="20" t="s">
        <v>424</v>
      </c>
      <c r="BE875" t="s">
        <v>164</v>
      </c>
      <c r="BG875" s="2">
        <v>603</v>
      </c>
      <c r="BH875" s="2" t="s">
        <v>220</v>
      </c>
      <c r="BI875" s="30" t="s">
        <v>1942</v>
      </c>
      <c r="BJ875" s="2">
        <f t="shared" si="713"/>
        <v>0</v>
      </c>
      <c r="BK875" s="2" t="str">
        <f>IF(BF875="","",VLOOKUP(BC875,segéd!O:P,2,FALSE))</f>
        <v/>
      </c>
      <c r="BL875" s="2">
        <f>IF(BG875="","",VLOOKUP(BC875,segéd!T:U,2,FALSE))</f>
        <v>0</v>
      </c>
      <c r="BM875" s="2"/>
      <c r="BN875" s="2"/>
      <c r="BO875" s="2"/>
      <c r="BP875" s="2"/>
      <c r="BQ875" s="2"/>
      <c r="BR875" s="2"/>
      <c r="BS875" s="2"/>
      <c r="BT875" s="2"/>
      <c r="BU875" s="2"/>
      <c r="BZ875" s="2"/>
      <c r="CA875" s="2"/>
      <c r="CD875" s="2"/>
      <c r="CE875" s="2"/>
      <c r="CF875" s="19"/>
      <c r="CG875" s="2"/>
      <c r="CJ875" s="2"/>
      <c r="CP875" s="2"/>
      <c r="CQ875" s="2"/>
      <c r="CR875" s="2"/>
      <c r="CS875" s="2"/>
      <c r="CU875" s="2"/>
      <c r="CV875" s="2"/>
      <c r="DA875" s="19"/>
    </row>
    <row r="876" spans="1:106" x14ac:dyDescent="0.3">
      <c r="A876" t="str">
        <f t="shared" si="714"/>
        <v>4182</v>
      </c>
      <c r="B876" t="str">
        <f t="shared" si="715"/>
        <v xml:space="preserve">UAS repülési teljesítménye (web) </v>
      </c>
      <c r="C876" t="str">
        <f t="shared" si="665"/>
        <v>2124182</v>
      </c>
      <c r="D876" t="str">
        <f t="shared" si="666"/>
        <v>UAS repülési teljesítménye (web) 33</v>
      </c>
      <c r="E876" t="str">
        <f t="shared" si="667"/>
        <v>Wellner András Csaba4182</v>
      </c>
      <c r="F876" s="24" t="str">
        <f t="shared" si="668"/>
        <v>UAS repülési teljesítménye (Tb. 212, web)</v>
      </c>
      <c r="G876" t="str">
        <f t="shared" si="669"/>
        <v/>
      </c>
      <c r="H876" t="str">
        <f t="shared" si="670"/>
        <v/>
      </c>
      <c r="I876" t="str">
        <f t="shared" si="671"/>
        <v/>
      </c>
      <c r="J876" t="str">
        <f t="shared" si="672"/>
        <v/>
      </c>
      <c r="K876" t="str">
        <f t="shared" si="673"/>
        <v/>
      </c>
      <c r="L876" t="str">
        <f t="shared" si="674"/>
        <v/>
      </c>
      <c r="M876" t="str">
        <f t="shared" si="675"/>
        <v/>
      </c>
      <c r="N876" t="str">
        <f t="shared" si="676"/>
        <v/>
      </c>
      <c r="O876" t="str">
        <f t="shared" si="677"/>
        <v/>
      </c>
      <c r="P876" t="str">
        <f t="shared" si="678"/>
        <v/>
      </c>
      <c r="Q876" t="str">
        <f t="shared" si="679"/>
        <v/>
      </c>
      <c r="R876" t="str">
        <f t="shared" si="680"/>
        <v/>
      </c>
      <c r="S876" t="str">
        <f t="shared" si="681"/>
        <v/>
      </c>
      <c r="T876" t="str">
        <f t="shared" si="682"/>
        <v/>
      </c>
      <c r="U876" t="str">
        <f t="shared" si="683"/>
        <v/>
      </c>
      <c r="V876" t="str">
        <f t="shared" si="684"/>
        <v/>
      </c>
      <c r="W876" t="str">
        <f t="shared" si="685"/>
        <v/>
      </c>
      <c r="X876" t="str">
        <f t="shared" si="686"/>
        <v/>
      </c>
      <c r="Y876" t="str">
        <f t="shared" si="687"/>
        <v>UAS repülési teljesítménye (, web)</v>
      </c>
      <c r="Z876" t="str">
        <f t="shared" si="688"/>
        <v/>
      </c>
      <c r="AA876" t="str">
        <f t="shared" si="689"/>
        <v/>
      </c>
      <c r="AB876" t="str">
        <f t="shared" si="690"/>
        <v/>
      </c>
      <c r="AC876" t="str">
        <f t="shared" si="691"/>
        <v/>
      </c>
      <c r="AD876" t="str">
        <f t="shared" si="692"/>
        <v/>
      </c>
      <c r="AE876" t="str">
        <f t="shared" si="693"/>
        <v/>
      </c>
      <c r="AF876" t="str">
        <f t="shared" si="694"/>
        <v/>
      </c>
      <c r="AG876" t="str">
        <f t="shared" si="695"/>
        <v/>
      </c>
      <c r="AH876" t="str">
        <f t="shared" si="696"/>
        <v/>
      </c>
      <c r="AI876" t="str">
        <f t="shared" si="697"/>
        <v/>
      </c>
      <c r="AJ876" t="str">
        <f t="shared" si="698"/>
        <v/>
      </c>
      <c r="AK876" t="str">
        <f t="shared" si="699"/>
        <v/>
      </c>
      <c r="AL876" t="str">
        <f t="shared" si="700"/>
        <v/>
      </c>
      <c r="AM876" t="str">
        <f t="shared" si="701"/>
        <v/>
      </c>
      <c r="AN876" t="str">
        <f t="shared" si="702"/>
        <v/>
      </c>
      <c r="AO876" t="str">
        <f t="shared" si="703"/>
        <v/>
      </c>
      <c r="AP876" t="str">
        <f t="shared" si="704"/>
        <v/>
      </c>
      <c r="AQ876" t="str">
        <f t="shared" si="705"/>
        <v/>
      </c>
      <c r="AR876" t="str">
        <f t="shared" si="706"/>
        <v/>
      </c>
      <c r="AS876" t="str">
        <f t="shared" si="707"/>
        <v/>
      </c>
      <c r="AT876" t="str">
        <f t="shared" si="708"/>
        <v/>
      </c>
      <c r="AU876" t="str">
        <f t="shared" si="709"/>
        <v/>
      </c>
      <c r="AV876" t="str">
        <f t="shared" si="710"/>
        <v/>
      </c>
      <c r="AW876" t="str">
        <f t="shared" si="711"/>
        <v>4182</v>
      </c>
      <c r="AX876" t="str">
        <f t="shared" si="712"/>
        <v>UAS repülési teljesítménye (212, web)</v>
      </c>
      <c r="AY876" s="2">
        <v>418</v>
      </c>
      <c r="AZ876" s="2">
        <v>2</v>
      </c>
      <c r="BA876" s="18">
        <f>VLOOKUP(AY876,segéd!$F$9:$G$38,2,FALSE)</f>
        <v>46130</v>
      </c>
      <c r="BB876" s="2" t="str">
        <f>VLOOKUP(AZ876,segéd!$F$1:$G$7,2,FALSE)</f>
        <v>9.45-11.15</v>
      </c>
      <c r="BC876" t="s">
        <v>404</v>
      </c>
      <c r="BD876" t="s">
        <v>2252</v>
      </c>
      <c r="BE876" t="s">
        <v>164</v>
      </c>
      <c r="BG876" s="2">
        <v>212</v>
      </c>
      <c r="BH876" s="2" t="s">
        <v>66</v>
      </c>
      <c r="BI876" s="30" t="s">
        <v>2023</v>
      </c>
      <c r="BJ876" s="2">
        <f t="shared" si="713"/>
        <v>33</v>
      </c>
      <c r="BK876" s="2" t="str">
        <f>IF(BF876="","",VLOOKUP(BC876,segéd!O:P,2,FALSE))</f>
        <v/>
      </c>
      <c r="BL876" s="2">
        <f>IF(BG876="","",VLOOKUP(BC876,segéd!T:U,2,FALSE))</f>
        <v>33</v>
      </c>
      <c r="BM876" s="2"/>
      <c r="BN876" s="2"/>
      <c r="BO876" s="2"/>
      <c r="BP876" s="2"/>
      <c r="BQ876" s="2"/>
      <c r="BR876" s="2"/>
      <c r="BS876" s="2"/>
      <c r="BT876" s="2"/>
      <c r="BU876" s="2"/>
      <c r="CA876" s="2"/>
      <c r="CD876" s="2"/>
      <c r="CE876" s="2"/>
      <c r="CF876" s="19"/>
      <c r="CG876" s="2"/>
      <c r="CP876" s="2"/>
      <c r="CQ876" s="2"/>
      <c r="CR876" s="2"/>
      <c r="CS876" s="2"/>
      <c r="CU876" s="2"/>
      <c r="CV876" s="2"/>
      <c r="DA876" s="19"/>
      <c r="DB876" s="2">
        <v>34</v>
      </c>
    </row>
    <row r="877" spans="1:106" x14ac:dyDescent="0.3">
      <c r="A877" t="str">
        <f t="shared" si="714"/>
        <v>4182</v>
      </c>
      <c r="B877" t="str">
        <f t="shared" si="715"/>
        <v xml:space="preserve">Vállalati pénzügy (web) </v>
      </c>
      <c r="C877" t="str">
        <f t="shared" si="665"/>
        <v>2154182</v>
      </c>
      <c r="D877" t="str">
        <f t="shared" si="666"/>
        <v>Vállalati pénzügy (web) 35</v>
      </c>
      <c r="E877" t="str">
        <f t="shared" si="667"/>
        <v>Antalík Imrich4182</v>
      </c>
      <c r="F877" s="24" t="str">
        <f t="shared" si="668"/>
        <v>Vállalati pénzügy (Tb. 215, web)</v>
      </c>
      <c r="G877" t="str">
        <f t="shared" si="669"/>
        <v/>
      </c>
      <c r="H877" t="str">
        <f t="shared" si="670"/>
        <v/>
      </c>
      <c r="I877" t="str">
        <f t="shared" si="671"/>
        <v/>
      </c>
      <c r="J877" t="str">
        <f t="shared" si="672"/>
        <v/>
      </c>
      <c r="K877" t="str">
        <f t="shared" si="673"/>
        <v/>
      </c>
      <c r="L877" t="str">
        <f t="shared" si="674"/>
        <v/>
      </c>
      <c r="M877" t="str">
        <f t="shared" si="675"/>
        <v/>
      </c>
      <c r="N877" t="str">
        <f t="shared" si="676"/>
        <v/>
      </c>
      <c r="O877" t="str">
        <f t="shared" si="677"/>
        <v/>
      </c>
      <c r="P877" t="str">
        <f t="shared" si="678"/>
        <v/>
      </c>
      <c r="Q877" t="str">
        <f t="shared" si="679"/>
        <v/>
      </c>
      <c r="R877" t="str">
        <f t="shared" si="680"/>
        <v/>
      </c>
      <c r="S877" t="str">
        <f t="shared" si="681"/>
        <v/>
      </c>
      <c r="T877" t="str">
        <f t="shared" si="682"/>
        <v/>
      </c>
      <c r="U877" t="str">
        <f t="shared" si="683"/>
        <v/>
      </c>
      <c r="V877" t="str">
        <f t="shared" si="684"/>
        <v/>
      </c>
      <c r="W877" t="str">
        <f t="shared" si="685"/>
        <v/>
      </c>
      <c r="X877" t="str">
        <f t="shared" si="686"/>
        <v/>
      </c>
      <c r="Y877" t="str">
        <f t="shared" si="687"/>
        <v>Vállalati pénzügy (, web)</v>
      </c>
      <c r="Z877" t="str">
        <f t="shared" si="688"/>
        <v/>
      </c>
      <c r="AA877" t="str">
        <f t="shared" si="689"/>
        <v/>
      </c>
      <c r="AB877" t="str">
        <f t="shared" si="690"/>
        <v/>
      </c>
      <c r="AC877" t="str">
        <f t="shared" si="691"/>
        <v/>
      </c>
      <c r="AD877" t="str">
        <f t="shared" si="692"/>
        <v/>
      </c>
      <c r="AE877" t="str">
        <f t="shared" si="693"/>
        <v>4182</v>
      </c>
      <c r="AF877" t="str">
        <f t="shared" si="694"/>
        <v>4182</v>
      </c>
      <c r="AG877" t="str">
        <f t="shared" si="695"/>
        <v>4182</v>
      </c>
      <c r="AH877" t="str">
        <f t="shared" si="696"/>
        <v>4182</v>
      </c>
      <c r="AI877" t="str">
        <f t="shared" si="697"/>
        <v>4182</v>
      </c>
      <c r="AJ877" t="str">
        <f t="shared" si="698"/>
        <v>4182</v>
      </c>
      <c r="AK877" t="str">
        <f t="shared" si="699"/>
        <v/>
      </c>
      <c r="AL877" t="str">
        <f t="shared" si="700"/>
        <v/>
      </c>
      <c r="AM877" t="str">
        <f t="shared" si="701"/>
        <v/>
      </c>
      <c r="AN877" t="str">
        <f t="shared" si="702"/>
        <v/>
      </c>
      <c r="AO877" t="str">
        <f t="shared" si="703"/>
        <v/>
      </c>
      <c r="AP877" t="str">
        <f t="shared" si="704"/>
        <v/>
      </c>
      <c r="AQ877" t="str">
        <f t="shared" si="705"/>
        <v/>
      </c>
      <c r="AR877" t="str">
        <f t="shared" si="706"/>
        <v/>
      </c>
      <c r="AS877" t="str">
        <f t="shared" si="707"/>
        <v/>
      </c>
      <c r="AT877" t="str">
        <f t="shared" si="708"/>
        <v/>
      </c>
      <c r="AU877" t="str">
        <f t="shared" si="709"/>
        <v/>
      </c>
      <c r="AV877" t="str">
        <f t="shared" si="710"/>
        <v/>
      </c>
      <c r="AW877" t="str">
        <f t="shared" si="711"/>
        <v/>
      </c>
      <c r="AX877" t="str">
        <f t="shared" si="712"/>
        <v>Vállalati pénzügy (215, web)</v>
      </c>
      <c r="AY877" s="2">
        <v>418</v>
      </c>
      <c r="AZ877" s="2">
        <v>2</v>
      </c>
      <c r="BA877" s="18">
        <f>VLOOKUP(AY877,segéd!$F$9:$G$38,2,FALSE)</f>
        <v>46130</v>
      </c>
      <c r="BB877" s="2" t="str">
        <f>VLOOKUP(AZ877,segéd!$F$1:$G$7,2,FALSE)</f>
        <v>9.45-11.15</v>
      </c>
      <c r="BC877" t="s">
        <v>37</v>
      </c>
      <c r="BD877" t="s">
        <v>178</v>
      </c>
      <c r="BE877" t="s">
        <v>164</v>
      </c>
      <c r="BG877" s="2">
        <v>215</v>
      </c>
      <c r="BH877" s="19" t="s">
        <v>66</v>
      </c>
      <c r="BI877" s="30" t="s">
        <v>2043</v>
      </c>
      <c r="BJ877" s="2">
        <f t="shared" si="713"/>
        <v>35</v>
      </c>
      <c r="BK877" s="2" t="str">
        <f>IF(BF877="","",VLOOKUP(BC877,segéd!O:P,2,FALSE))</f>
        <v/>
      </c>
      <c r="BL877" s="2">
        <f>IF(BG877="","",VLOOKUP(BC877,segéd!T:U,2,FALSE))</f>
        <v>35</v>
      </c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H877" s="2"/>
      <c r="CI877" s="2"/>
      <c r="CJ877" s="2">
        <v>3</v>
      </c>
      <c r="CK877" s="2">
        <v>7</v>
      </c>
      <c r="CL877" s="2">
        <v>10</v>
      </c>
      <c r="CM877" s="2">
        <v>3</v>
      </c>
      <c r="CN877" s="2">
        <v>2</v>
      </c>
      <c r="CO877" s="2">
        <v>4</v>
      </c>
      <c r="CP877" s="2"/>
      <c r="CR877" s="2"/>
      <c r="CS877" s="2"/>
      <c r="CT877" s="2"/>
      <c r="CU877" s="2"/>
      <c r="CV877" s="2"/>
      <c r="CY877" s="2"/>
    </row>
    <row r="878" spans="1:106" x14ac:dyDescent="0.3">
      <c r="A878" t="str">
        <f t="shared" si="714"/>
        <v>4183</v>
      </c>
      <c r="B878" t="str">
        <f t="shared" si="715"/>
        <v xml:space="preserve">A létesítménygazd. jogi keretei (web) </v>
      </c>
      <c r="C878" t="str">
        <f t="shared" si="665"/>
        <v>4014183</v>
      </c>
      <c r="D878" t="str">
        <f t="shared" si="666"/>
        <v>A létesítménygazd. jogi keretei (web) 7</v>
      </c>
      <c r="E878" t="str">
        <f t="shared" si="667"/>
        <v>Zalahegyi Zoltán4183</v>
      </c>
      <c r="F878" s="24" t="str">
        <f t="shared" si="668"/>
        <v>A létesítménygazd. jogi keretei (Tb. 401, web)</v>
      </c>
      <c r="G878" t="str">
        <f t="shared" si="669"/>
        <v/>
      </c>
      <c r="H878" t="str">
        <f t="shared" si="670"/>
        <v/>
      </c>
      <c r="I878" t="str">
        <f t="shared" si="671"/>
        <v/>
      </c>
      <c r="J878" t="str">
        <f t="shared" si="672"/>
        <v/>
      </c>
      <c r="K878" t="str">
        <f t="shared" si="673"/>
        <v/>
      </c>
      <c r="L878" t="str">
        <f t="shared" si="674"/>
        <v/>
      </c>
      <c r="M878" t="str">
        <f t="shared" si="675"/>
        <v/>
      </c>
      <c r="N878" t="str">
        <f t="shared" si="676"/>
        <v/>
      </c>
      <c r="O878" t="str">
        <f t="shared" si="677"/>
        <v/>
      </c>
      <c r="P878" t="str">
        <f t="shared" si="678"/>
        <v/>
      </c>
      <c r="Q878" t="str">
        <f t="shared" si="679"/>
        <v/>
      </c>
      <c r="R878" t="str">
        <f t="shared" si="680"/>
        <v/>
      </c>
      <c r="S878" t="str">
        <f t="shared" si="681"/>
        <v/>
      </c>
      <c r="T878" t="str">
        <f t="shared" si="682"/>
        <v/>
      </c>
      <c r="U878" t="str">
        <f t="shared" si="683"/>
        <v/>
      </c>
      <c r="V878" t="str">
        <f t="shared" si="684"/>
        <v/>
      </c>
      <c r="W878" t="str">
        <f t="shared" si="685"/>
        <v/>
      </c>
      <c r="X878" t="str">
        <f t="shared" si="686"/>
        <v/>
      </c>
      <c r="Y878" t="str">
        <f t="shared" si="687"/>
        <v>A létesítménygazd. jogi keretei (, web)</v>
      </c>
      <c r="Z878" t="str">
        <f t="shared" si="688"/>
        <v/>
      </c>
      <c r="AA878" t="str">
        <f t="shared" si="689"/>
        <v/>
      </c>
      <c r="AB878" t="str">
        <f t="shared" si="690"/>
        <v/>
      </c>
      <c r="AC878" t="str">
        <f t="shared" si="691"/>
        <v/>
      </c>
      <c r="AD878" t="str">
        <f t="shared" si="692"/>
        <v>4183</v>
      </c>
      <c r="AE878" t="str">
        <f t="shared" si="693"/>
        <v/>
      </c>
      <c r="AF878" t="str">
        <f t="shared" si="694"/>
        <v/>
      </c>
      <c r="AG878" t="str">
        <f t="shared" si="695"/>
        <v/>
      </c>
      <c r="AH878" t="str">
        <f t="shared" si="696"/>
        <v/>
      </c>
      <c r="AI878" t="str">
        <f t="shared" si="697"/>
        <v/>
      </c>
      <c r="AJ878" t="str">
        <f t="shared" si="698"/>
        <v/>
      </c>
      <c r="AK878" t="str">
        <f t="shared" si="699"/>
        <v/>
      </c>
      <c r="AL878" t="str">
        <f t="shared" si="700"/>
        <v/>
      </c>
      <c r="AM878" t="str">
        <f t="shared" si="701"/>
        <v/>
      </c>
      <c r="AN878" t="str">
        <f t="shared" si="702"/>
        <v/>
      </c>
      <c r="AO878" t="str">
        <f t="shared" si="703"/>
        <v/>
      </c>
      <c r="AP878" t="str">
        <f t="shared" si="704"/>
        <v/>
      </c>
      <c r="AQ878" t="str">
        <f t="shared" si="705"/>
        <v/>
      </c>
      <c r="AR878" t="str">
        <f t="shared" si="706"/>
        <v/>
      </c>
      <c r="AS878" t="str">
        <f t="shared" si="707"/>
        <v/>
      </c>
      <c r="AT878" t="str">
        <f t="shared" si="708"/>
        <v/>
      </c>
      <c r="AU878" t="str">
        <f t="shared" si="709"/>
        <v/>
      </c>
      <c r="AV878" t="str">
        <f t="shared" si="710"/>
        <v/>
      </c>
      <c r="AW878" t="str">
        <f t="shared" si="711"/>
        <v/>
      </c>
      <c r="AX878" t="str">
        <f t="shared" si="712"/>
        <v>A létesítménygazd. jogi keretei (401, web)</v>
      </c>
      <c r="AY878" s="2">
        <v>418</v>
      </c>
      <c r="AZ878" s="2">
        <v>3</v>
      </c>
      <c r="BA878" s="18">
        <f>VLOOKUP(AY878,segéd!$F$9:$G$38,2,FALSE)</f>
        <v>46130</v>
      </c>
      <c r="BB878" s="2" t="str">
        <f>VLOOKUP(AZ878,segéd!$F$1:$G$7,2,FALSE)</f>
        <v>11.30-13.00</v>
      </c>
      <c r="BC878" t="s">
        <v>134</v>
      </c>
      <c r="BD878" t="s">
        <v>313</v>
      </c>
      <c r="BE878" t="s">
        <v>177</v>
      </c>
      <c r="BG878" s="2">
        <v>401</v>
      </c>
      <c r="BH878" s="2" t="s">
        <v>66</v>
      </c>
      <c r="BI878" s="30" t="s">
        <v>1969</v>
      </c>
      <c r="BJ878" s="2">
        <f t="shared" si="713"/>
        <v>7</v>
      </c>
      <c r="BK878" s="2" t="str">
        <f>IF(BF878="","",VLOOKUP(BC878,segéd!O:P,2,FALSE))</f>
        <v/>
      </c>
      <c r="BL878" s="2">
        <f>IF(BG878="","",VLOOKUP(BC878,segéd!T:U,2,FALSE))</f>
        <v>7</v>
      </c>
      <c r="CH878" s="2"/>
      <c r="CI878" s="2">
        <v>7</v>
      </c>
      <c r="CP878" s="2"/>
      <c r="CY878" s="2"/>
    </row>
    <row r="879" spans="1:106" x14ac:dyDescent="0.3">
      <c r="A879" t="str">
        <f t="shared" si="714"/>
        <v>4183</v>
      </c>
      <c r="B879" t="str">
        <f t="shared" si="715"/>
        <v xml:space="preserve">Alkalmazott mechanika (web) </v>
      </c>
      <c r="C879" t="str">
        <f t="shared" si="665"/>
        <v>A/Nae.4183</v>
      </c>
      <c r="D879" t="str">
        <f t="shared" si="666"/>
        <v>Alkalmazott mechanika (web) 85</v>
      </c>
      <c r="E879" t="str">
        <f t="shared" si="667"/>
        <v>Szentgyörgyiné Gyöngyösi Éva4183</v>
      </c>
      <c r="F879" s="24" t="str">
        <f t="shared" si="668"/>
        <v>Alkalmazott mechanika (Tb. A/Nae., web)</v>
      </c>
      <c r="G879" t="str">
        <f t="shared" si="669"/>
        <v/>
      </c>
      <c r="H879" t="str">
        <f t="shared" si="670"/>
        <v/>
      </c>
      <c r="I879" t="str">
        <f t="shared" si="671"/>
        <v/>
      </c>
      <c r="J879" t="str">
        <f t="shared" si="672"/>
        <v/>
      </c>
      <c r="K879" t="str">
        <f t="shared" si="673"/>
        <v/>
      </c>
      <c r="L879" t="str">
        <f t="shared" si="674"/>
        <v/>
      </c>
      <c r="M879" t="str">
        <f t="shared" si="675"/>
        <v/>
      </c>
      <c r="N879" t="str">
        <f t="shared" si="676"/>
        <v/>
      </c>
      <c r="O879" t="str">
        <f t="shared" si="677"/>
        <v/>
      </c>
      <c r="P879" t="str">
        <f t="shared" si="678"/>
        <v/>
      </c>
      <c r="Q879" t="str">
        <f t="shared" si="679"/>
        <v/>
      </c>
      <c r="R879" t="str">
        <f t="shared" si="680"/>
        <v/>
      </c>
      <c r="S879" t="str">
        <f t="shared" si="681"/>
        <v/>
      </c>
      <c r="T879" t="str">
        <f t="shared" si="682"/>
        <v/>
      </c>
      <c r="U879" t="str">
        <f t="shared" si="683"/>
        <v/>
      </c>
      <c r="V879" t="str">
        <f t="shared" si="684"/>
        <v/>
      </c>
      <c r="W879" t="str">
        <f t="shared" si="685"/>
        <v/>
      </c>
      <c r="X879" t="str">
        <f t="shared" si="686"/>
        <v/>
      </c>
      <c r="Y879" t="str">
        <f t="shared" si="687"/>
        <v>Alkalmazott mechanika (, web)</v>
      </c>
      <c r="Z879" t="str">
        <f t="shared" si="688"/>
        <v/>
      </c>
      <c r="AA879" t="str">
        <f t="shared" si="689"/>
        <v/>
      </c>
      <c r="AB879" t="str">
        <f t="shared" si="690"/>
        <v>4183</v>
      </c>
      <c r="AC879" t="str">
        <f t="shared" si="691"/>
        <v>4183</v>
      </c>
      <c r="AD879" t="str">
        <f t="shared" si="692"/>
        <v/>
      </c>
      <c r="AE879" t="str">
        <f t="shared" si="693"/>
        <v/>
      </c>
      <c r="AF879" t="str">
        <f t="shared" si="694"/>
        <v/>
      </c>
      <c r="AG879" t="str">
        <f t="shared" si="695"/>
        <v/>
      </c>
      <c r="AH879" t="str">
        <f t="shared" si="696"/>
        <v/>
      </c>
      <c r="AI879" t="str">
        <f t="shared" si="697"/>
        <v/>
      </c>
      <c r="AJ879" t="str">
        <f t="shared" si="698"/>
        <v/>
      </c>
      <c r="AK879" t="str">
        <f t="shared" si="699"/>
        <v/>
      </c>
      <c r="AL879" t="str">
        <f t="shared" si="700"/>
        <v/>
      </c>
      <c r="AM879" t="str">
        <f t="shared" si="701"/>
        <v/>
      </c>
      <c r="AN879" t="str">
        <f t="shared" si="702"/>
        <v/>
      </c>
      <c r="AO879" t="str">
        <f t="shared" si="703"/>
        <v/>
      </c>
      <c r="AP879" t="str">
        <f t="shared" si="704"/>
        <v/>
      </c>
      <c r="AQ879" t="str">
        <f t="shared" si="705"/>
        <v/>
      </c>
      <c r="AR879" t="str">
        <f t="shared" si="706"/>
        <v/>
      </c>
      <c r="AS879" t="str">
        <f t="shared" si="707"/>
        <v/>
      </c>
      <c r="AT879" t="str">
        <f t="shared" si="708"/>
        <v/>
      </c>
      <c r="AU879" t="str">
        <f t="shared" si="709"/>
        <v/>
      </c>
      <c r="AV879" t="str">
        <f t="shared" si="710"/>
        <v/>
      </c>
      <c r="AW879" t="str">
        <f t="shared" si="711"/>
        <v/>
      </c>
      <c r="AX879" t="str">
        <f t="shared" si="712"/>
        <v>Alkalmazott mechanika (A/Nae., web)</v>
      </c>
      <c r="AY879" s="2">
        <v>418</v>
      </c>
      <c r="AZ879" s="2">
        <v>3</v>
      </c>
      <c r="BA879" s="18">
        <f>VLOOKUP(AY879,segéd!$F$9:$G$38,2,FALSE)</f>
        <v>46130</v>
      </c>
      <c r="BB879" s="2" t="str">
        <f>VLOOKUP(AZ879,segéd!$F$1:$G$7,2,FALSE)</f>
        <v>11.30-13.00</v>
      </c>
      <c r="BC879" t="s">
        <v>118</v>
      </c>
      <c r="BD879" s="20" t="s">
        <v>305</v>
      </c>
      <c r="BE879" t="s">
        <v>164</v>
      </c>
      <c r="BG879" s="2" t="s">
        <v>273</v>
      </c>
      <c r="BH879" s="2" t="s">
        <v>66</v>
      </c>
      <c r="BI879" s="30" t="s">
        <v>1947</v>
      </c>
      <c r="BJ879" s="2">
        <f t="shared" si="713"/>
        <v>85</v>
      </c>
      <c r="BK879" s="2" t="str">
        <f>IF(BF879="","",VLOOKUP(BC879,segéd!O:P,2,FALSE))</f>
        <v/>
      </c>
      <c r="BL879" s="2">
        <f>IF(BG879="","",VLOOKUP(BC879,segéd!T:U,2,FALSE))</f>
        <v>85</v>
      </c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G879" s="2">
        <v>59</v>
      </c>
      <c r="CH879" s="2">
        <v>57</v>
      </c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Y879" s="2"/>
    </row>
    <row r="880" spans="1:106" x14ac:dyDescent="0.3">
      <c r="A880" t="str">
        <f t="shared" si="714"/>
        <v>4183</v>
      </c>
      <c r="B880" t="str">
        <f t="shared" si="715"/>
        <v xml:space="preserve">Angol gazdasági szaknyelv II., 1. csop. </v>
      </c>
      <c r="C880" t="str">
        <f t="shared" si="665"/>
        <v>4084183</v>
      </c>
      <c r="D880" t="str">
        <f t="shared" si="666"/>
        <v>Angol gazdasági szaknyelv II., 1. csop. 17</v>
      </c>
      <c r="E880" t="str">
        <f t="shared" si="667"/>
        <v>Nagy Mónika4183</v>
      </c>
      <c r="F880" s="24" t="str">
        <f t="shared" si="668"/>
        <v>Angol gazdasági szaknyelv II., 1. csop. (Tb. 408)</v>
      </c>
      <c r="G880" t="str">
        <f t="shared" si="669"/>
        <v/>
      </c>
      <c r="H880" t="str">
        <f t="shared" si="670"/>
        <v/>
      </c>
      <c r="I880" t="str">
        <f t="shared" si="671"/>
        <v/>
      </c>
      <c r="J880" t="str">
        <f t="shared" si="672"/>
        <v/>
      </c>
      <c r="K880" t="str">
        <f t="shared" si="673"/>
        <v/>
      </c>
      <c r="L880" t="str">
        <f t="shared" si="674"/>
        <v/>
      </c>
      <c r="M880" t="str">
        <f t="shared" si="675"/>
        <v/>
      </c>
      <c r="N880" t="str">
        <f t="shared" si="676"/>
        <v/>
      </c>
      <c r="O880" t="str">
        <f t="shared" si="677"/>
        <v/>
      </c>
      <c r="P880" t="str">
        <f t="shared" si="678"/>
        <v/>
      </c>
      <c r="Q880" t="str">
        <f t="shared" si="679"/>
        <v/>
      </c>
      <c r="R880" t="str">
        <f t="shared" si="680"/>
        <v/>
      </c>
      <c r="S880" t="str">
        <f t="shared" si="681"/>
        <v/>
      </c>
      <c r="T880" t="str">
        <f t="shared" si="682"/>
        <v/>
      </c>
      <c r="U880" t="str">
        <f t="shared" si="683"/>
        <v/>
      </c>
      <c r="V880" t="str">
        <f t="shared" si="684"/>
        <v/>
      </c>
      <c r="W880" t="str">
        <f t="shared" si="685"/>
        <v/>
      </c>
      <c r="X880" t="str">
        <f t="shared" si="686"/>
        <v/>
      </c>
      <c r="Y880" t="str">
        <f t="shared" si="687"/>
        <v>Angol gazdasági szaknyelv II., 1. csop. ()</v>
      </c>
      <c r="Z880" t="str">
        <f t="shared" si="688"/>
        <v>4183</v>
      </c>
      <c r="AA880" t="str">
        <f t="shared" si="689"/>
        <v/>
      </c>
      <c r="AB880" t="str">
        <f t="shared" si="690"/>
        <v/>
      </c>
      <c r="AC880" t="str">
        <f t="shared" si="691"/>
        <v/>
      </c>
      <c r="AD880" t="str">
        <f t="shared" si="692"/>
        <v/>
      </c>
      <c r="AE880" t="str">
        <f t="shared" si="693"/>
        <v/>
      </c>
      <c r="AF880" t="str">
        <f t="shared" si="694"/>
        <v/>
      </c>
      <c r="AG880" t="str">
        <f t="shared" si="695"/>
        <v/>
      </c>
      <c r="AH880" t="str">
        <f t="shared" si="696"/>
        <v/>
      </c>
      <c r="AI880" t="str">
        <f t="shared" si="697"/>
        <v/>
      </c>
      <c r="AJ880" t="str">
        <f t="shared" si="698"/>
        <v/>
      </c>
      <c r="AK880" t="str">
        <f t="shared" si="699"/>
        <v/>
      </c>
      <c r="AL880" t="str">
        <f t="shared" si="700"/>
        <v/>
      </c>
      <c r="AM880" t="str">
        <f t="shared" si="701"/>
        <v/>
      </c>
      <c r="AN880" t="str">
        <f t="shared" si="702"/>
        <v/>
      </c>
      <c r="AO880" t="str">
        <f t="shared" si="703"/>
        <v/>
      </c>
      <c r="AP880" t="str">
        <f t="shared" si="704"/>
        <v/>
      </c>
      <c r="AQ880" t="str">
        <f t="shared" si="705"/>
        <v/>
      </c>
      <c r="AR880" t="str">
        <f t="shared" si="706"/>
        <v/>
      </c>
      <c r="AS880" t="str">
        <f t="shared" si="707"/>
        <v/>
      </c>
      <c r="AT880" t="str">
        <f t="shared" si="708"/>
        <v/>
      </c>
      <c r="AU880" t="str">
        <f t="shared" si="709"/>
        <v/>
      </c>
      <c r="AV880" t="str">
        <f t="shared" si="710"/>
        <v/>
      </c>
      <c r="AW880" t="str">
        <f t="shared" si="711"/>
        <v/>
      </c>
      <c r="AX880" t="str">
        <f t="shared" si="712"/>
        <v>Angol gazdasági szaknyelv II., 1. csop. (408)</v>
      </c>
      <c r="AY880" s="2">
        <v>418</v>
      </c>
      <c r="AZ880" s="2">
        <v>3</v>
      </c>
      <c r="BA880" s="18">
        <f>VLOOKUP(AY880,segéd!$F$9:$G$38,2,FALSE)</f>
        <v>46130</v>
      </c>
      <c r="BB880" s="2" t="str">
        <f>VLOOKUP(AZ880,segéd!$F$1:$G$7,2,FALSE)</f>
        <v>11.30-13.00</v>
      </c>
      <c r="BC880" t="s">
        <v>252</v>
      </c>
      <c r="BD880" t="s">
        <v>441</v>
      </c>
      <c r="BE880" t="s">
        <v>164</v>
      </c>
      <c r="BG880" s="2">
        <v>408</v>
      </c>
      <c r="BJ880" s="2">
        <f t="shared" si="713"/>
        <v>17</v>
      </c>
      <c r="BK880" s="2" t="str">
        <f>IF(BF880="","",VLOOKUP(BC880,segéd!O:P,2,FALSE))</f>
        <v/>
      </c>
      <c r="BL880" s="2">
        <f>IF(BG880="","",VLOOKUP(BC880,segéd!T:U,2,FALSE))</f>
        <v>17</v>
      </c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>
        <v>17</v>
      </c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Y880" s="2"/>
    </row>
    <row r="881" spans="1:106" x14ac:dyDescent="0.3">
      <c r="A881" t="str">
        <f t="shared" si="714"/>
        <v>4183</v>
      </c>
      <c r="B881" t="str">
        <f t="shared" si="715"/>
        <v xml:space="preserve">Angol gazdasági szaknyelv II., 2. csop. </v>
      </c>
      <c r="C881" t="str">
        <f t="shared" si="665"/>
        <v>2134183</v>
      </c>
      <c r="D881" t="str">
        <f t="shared" si="666"/>
        <v>Angol gazdasági szaknyelv II., 2. csop. 18</v>
      </c>
      <c r="E881" t="str">
        <f t="shared" si="667"/>
        <v>Szabó Zsófia4183</v>
      </c>
      <c r="F881" s="24" t="str">
        <f t="shared" si="668"/>
        <v>Angol gazdasági szaknyelv II., 2. csop. (Tb. 213)</v>
      </c>
      <c r="G881" t="str">
        <f t="shared" si="669"/>
        <v/>
      </c>
      <c r="H881" t="str">
        <f t="shared" si="670"/>
        <v/>
      </c>
      <c r="I881" t="str">
        <f t="shared" si="671"/>
        <v/>
      </c>
      <c r="J881" t="str">
        <f t="shared" si="672"/>
        <v/>
      </c>
      <c r="K881" t="str">
        <f t="shared" si="673"/>
        <v/>
      </c>
      <c r="L881" t="str">
        <f t="shared" si="674"/>
        <v/>
      </c>
      <c r="M881" t="str">
        <f t="shared" si="675"/>
        <v/>
      </c>
      <c r="N881" t="str">
        <f t="shared" si="676"/>
        <v/>
      </c>
      <c r="O881" t="str">
        <f t="shared" si="677"/>
        <v/>
      </c>
      <c r="P881" t="str">
        <f t="shared" si="678"/>
        <v/>
      </c>
      <c r="Q881" t="str">
        <f t="shared" si="679"/>
        <v/>
      </c>
      <c r="R881" t="str">
        <f t="shared" si="680"/>
        <v/>
      </c>
      <c r="S881" t="str">
        <f t="shared" si="681"/>
        <v/>
      </c>
      <c r="T881" t="str">
        <f t="shared" si="682"/>
        <v/>
      </c>
      <c r="U881" t="str">
        <f t="shared" si="683"/>
        <v/>
      </c>
      <c r="V881" t="str">
        <f t="shared" si="684"/>
        <v/>
      </c>
      <c r="W881" t="str">
        <f t="shared" si="685"/>
        <v/>
      </c>
      <c r="X881" t="str">
        <f t="shared" si="686"/>
        <v/>
      </c>
      <c r="Y881" t="str">
        <f t="shared" si="687"/>
        <v>Angol gazdasági szaknyelv II., 2. csop. ()</v>
      </c>
      <c r="Z881" t="str">
        <f t="shared" si="688"/>
        <v>4183</v>
      </c>
      <c r="AA881" t="str">
        <f t="shared" si="689"/>
        <v/>
      </c>
      <c r="AB881" t="str">
        <f t="shared" si="690"/>
        <v/>
      </c>
      <c r="AC881" t="str">
        <f t="shared" si="691"/>
        <v/>
      </c>
      <c r="AD881" t="str">
        <f t="shared" si="692"/>
        <v/>
      </c>
      <c r="AE881" t="str">
        <f t="shared" si="693"/>
        <v/>
      </c>
      <c r="AF881" t="str">
        <f t="shared" si="694"/>
        <v/>
      </c>
      <c r="AG881" t="str">
        <f t="shared" si="695"/>
        <v/>
      </c>
      <c r="AH881" t="str">
        <f t="shared" si="696"/>
        <v/>
      </c>
      <c r="AI881" t="str">
        <f t="shared" si="697"/>
        <v/>
      </c>
      <c r="AJ881" t="str">
        <f t="shared" si="698"/>
        <v/>
      </c>
      <c r="AK881" t="str">
        <f t="shared" si="699"/>
        <v/>
      </c>
      <c r="AL881" t="str">
        <f t="shared" si="700"/>
        <v/>
      </c>
      <c r="AM881" t="str">
        <f t="shared" si="701"/>
        <v/>
      </c>
      <c r="AN881" t="str">
        <f t="shared" si="702"/>
        <v/>
      </c>
      <c r="AO881" t="str">
        <f t="shared" si="703"/>
        <v/>
      </c>
      <c r="AP881" t="str">
        <f t="shared" si="704"/>
        <v/>
      </c>
      <c r="AQ881" t="str">
        <f t="shared" si="705"/>
        <v/>
      </c>
      <c r="AR881" t="str">
        <f t="shared" si="706"/>
        <v/>
      </c>
      <c r="AS881" t="str">
        <f t="shared" si="707"/>
        <v/>
      </c>
      <c r="AT881" t="str">
        <f t="shared" si="708"/>
        <v/>
      </c>
      <c r="AU881" t="str">
        <f t="shared" si="709"/>
        <v/>
      </c>
      <c r="AV881" t="str">
        <f t="shared" si="710"/>
        <v/>
      </c>
      <c r="AW881" t="str">
        <f t="shared" si="711"/>
        <v/>
      </c>
      <c r="AX881" t="str">
        <f t="shared" si="712"/>
        <v>Angol gazdasági szaknyelv II., 2. csop. (213)</v>
      </c>
      <c r="AY881" s="2">
        <v>418</v>
      </c>
      <c r="AZ881" s="2">
        <v>3</v>
      </c>
      <c r="BA881" s="18">
        <f>VLOOKUP(AY881,segéd!$F$9:$G$38,2,FALSE)</f>
        <v>46130</v>
      </c>
      <c r="BB881" s="2" t="str">
        <f>VLOOKUP(AZ881,segéd!$F$1:$G$7,2,FALSE)</f>
        <v>11.30-13.00</v>
      </c>
      <c r="BC881" t="s">
        <v>253</v>
      </c>
      <c r="BD881" t="s">
        <v>306</v>
      </c>
      <c r="BE881" t="s">
        <v>164</v>
      </c>
      <c r="BG881" s="2">
        <v>213</v>
      </c>
      <c r="BJ881" s="2">
        <f t="shared" si="713"/>
        <v>18</v>
      </c>
      <c r="BK881" s="2" t="str">
        <f>IF(BF881="","",VLOOKUP(BC881,segéd!O:P,2,FALSE))</f>
        <v/>
      </c>
      <c r="BL881" s="2">
        <f>IF(BG881="","",VLOOKUP(BC881,segéd!T:U,2,FALSE))</f>
        <v>18</v>
      </c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>
        <v>16</v>
      </c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Y881" s="2"/>
    </row>
    <row r="882" spans="1:106" x14ac:dyDescent="0.3">
      <c r="A882" t="str">
        <f t="shared" si="714"/>
        <v>2074183</v>
      </c>
      <c r="B882" t="str">
        <f t="shared" si="715"/>
        <v>Ellátásilánc-men. felj. és kontr. (gépterem) 7</v>
      </c>
      <c r="C882" t="str">
        <f t="shared" si="665"/>
        <v>4183</v>
      </c>
      <c r="D882" t="str">
        <f t="shared" si="666"/>
        <v xml:space="preserve">Ellátásilánc-men. felj. és kontr. (gépterem) </v>
      </c>
      <c r="E882" t="str">
        <f t="shared" si="667"/>
        <v>Cservenyi Dóra4183</v>
      </c>
      <c r="F882" s="24" t="str">
        <f t="shared" si="668"/>
        <v>Ellátásilánc-men. felj. és kontr. (Bp. 207, gépterem)</v>
      </c>
      <c r="G882" t="str">
        <f t="shared" si="669"/>
        <v/>
      </c>
      <c r="H882" t="str">
        <f t="shared" si="670"/>
        <v/>
      </c>
      <c r="I882" t="str">
        <f t="shared" si="671"/>
        <v/>
      </c>
      <c r="J882" t="str">
        <f t="shared" si="672"/>
        <v/>
      </c>
      <c r="K882" t="str">
        <f t="shared" si="673"/>
        <v>4183</v>
      </c>
      <c r="L882" t="str">
        <f t="shared" si="674"/>
        <v/>
      </c>
      <c r="M882" t="str">
        <f t="shared" si="675"/>
        <v/>
      </c>
      <c r="N882" t="str">
        <f t="shared" si="676"/>
        <v/>
      </c>
      <c r="O882" t="str">
        <f t="shared" si="677"/>
        <v/>
      </c>
      <c r="P882" t="str">
        <f t="shared" si="678"/>
        <v/>
      </c>
      <c r="Q882" t="str">
        <f t="shared" si="679"/>
        <v/>
      </c>
      <c r="R882" t="str">
        <f t="shared" si="680"/>
        <v/>
      </c>
      <c r="S882" t="str">
        <f t="shared" si="681"/>
        <v/>
      </c>
      <c r="T882" t="str">
        <f t="shared" si="682"/>
        <v/>
      </c>
      <c r="U882" t="str">
        <f t="shared" si="683"/>
        <v/>
      </c>
      <c r="V882" t="str">
        <f t="shared" si="684"/>
        <v/>
      </c>
      <c r="W882" t="str">
        <f t="shared" si="685"/>
        <v/>
      </c>
      <c r="X882" t="str">
        <f t="shared" si="686"/>
        <v/>
      </c>
      <c r="Y882" t="str">
        <f t="shared" si="687"/>
        <v>Ellátásilánc-men. felj. és kontr. (207, gépterem)</v>
      </c>
      <c r="Z882" t="str">
        <f t="shared" si="688"/>
        <v/>
      </c>
      <c r="AA882" t="str">
        <f t="shared" si="689"/>
        <v/>
      </c>
      <c r="AB882" t="str">
        <f t="shared" si="690"/>
        <v/>
      </c>
      <c r="AC882" t="str">
        <f t="shared" si="691"/>
        <v/>
      </c>
      <c r="AD882" t="str">
        <f t="shared" si="692"/>
        <v/>
      </c>
      <c r="AE882" t="str">
        <f t="shared" si="693"/>
        <v/>
      </c>
      <c r="AF882" t="str">
        <f t="shared" si="694"/>
        <v/>
      </c>
      <c r="AG882" t="str">
        <f t="shared" si="695"/>
        <v/>
      </c>
      <c r="AH882" t="str">
        <f t="shared" si="696"/>
        <v/>
      </c>
      <c r="AI882" t="str">
        <f t="shared" si="697"/>
        <v/>
      </c>
      <c r="AJ882" t="str">
        <f t="shared" si="698"/>
        <v/>
      </c>
      <c r="AK882" t="str">
        <f t="shared" si="699"/>
        <v/>
      </c>
      <c r="AL882" t="str">
        <f t="shared" si="700"/>
        <v/>
      </c>
      <c r="AM882" t="str">
        <f t="shared" si="701"/>
        <v/>
      </c>
      <c r="AN882" t="str">
        <f t="shared" si="702"/>
        <v/>
      </c>
      <c r="AO882" t="str">
        <f t="shared" si="703"/>
        <v/>
      </c>
      <c r="AP882" t="str">
        <f t="shared" si="704"/>
        <v/>
      </c>
      <c r="AQ882" t="str">
        <f t="shared" si="705"/>
        <v/>
      </c>
      <c r="AR882" t="str">
        <f t="shared" si="706"/>
        <v/>
      </c>
      <c r="AS882" t="str">
        <f t="shared" si="707"/>
        <v/>
      </c>
      <c r="AT882" t="str">
        <f t="shared" si="708"/>
        <v/>
      </c>
      <c r="AU882" t="str">
        <f t="shared" si="709"/>
        <v/>
      </c>
      <c r="AV882" t="str">
        <f t="shared" si="710"/>
        <v/>
      </c>
      <c r="AW882" t="str">
        <f t="shared" si="711"/>
        <v/>
      </c>
      <c r="AX882" t="str">
        <f t="shared" si="712"/>
        <v>Ellátásilánc-men. felj. és kontr. (, gépterem)</v>
      </c>
      <c r="AY882" s="2">
        <v>418</v>
      </c>
      <c r="AZ882" s="2">
        <v>3</v>
      </c>
      <c r="BA882" s="18">
        <f>VLOOKUP(AY882,segéd!$F$9:$G$38,2,FALSE)</f>
        <v>46130</v>
      </c>
      <c r="BB882" s="2" t="str">
        <f>VLOOKUP(AZ882,segéd!$F$1:$G$7,2,FALSE)</f>
        <v>11.30-13.00</v>
      </c>
      <c r="BC882" s="20" t="s">
        <v>293</v>
      </c>
      <c r="BD882" t="s">
        <v>294</v>
      </c>
      <c r="BE882" s="20" t="s">
        <v>175</v>
      </c>
      <c r="BF882" s="19">
        <v>207</v>
      </c>
      <c r="BH882" s="19" t="s">
        <v>267</v>
      </c>
      <c r="BJ882" s="2">
        <f t="shared" si="713"/>
        <v>7</v>
      </c>
      <c r="BK882" s="2">
        <f>IF(BF882="","",VLOOKUP(BC882,segéd!O:P,2,FALSE))</f>
        <v>7</v>
      </c>
      <c r="BL882" s="2" t="str">
        <f>IF(BG882="","",VLOOKUP(BC882,segéd!T:U,2,FALSE))</f>
        <v/>
      </c>
      <c r="BP882" s="2"/>
      <c r="BQ882" s="2">
        <v>12</v>
      </c>
      <c r="BR882" s="2"/>
      <c r="BY882" s="2"/>
      <c r="CH882" s="2"/>
      <c r="CP882" s="2"/>
    </row>
    <row r="883" spans="1:106" x14ac:dyDescent="0.3">
      <c r="A883" t="str">
        <f t="shared" si="714"/>
        <v>2174183</v>
      </c>
      <c r="B883" t="str">
        <f t="shared" si="715"/>
        <v>Ellátáslánc menedzsment alapjai (otthonról web) 7</v>
      </c>
      <c r="C883" t="str">
        <f t="shared" si="665"/>
        <v>6054183</v>
      </c>
      <c r="D883" t="str">
        <f t="shared" si="666"/>
        <v>Ellátáslánc menedzsment alapjai (otthonról web) 3</v>
      </c>
      <c r="E883" t="str">
        <f t="shared" si="667"/>
        <v>Lakatos Péter4183</v>
      </c>
      <c r="F883" s="24" t="str">
        <f t="shared" si="668"/>
        <v>Ellátáslánc menedzsment alapjai (Bp. 217Tb. 605, otthonról web)</v>
      </c>
      <c r="G883" t="str">
        <f t="shared" si="669"/>
        <v/>
      </c>
      <c r="H883" t="str">
        <f t="shared" si="670"/>
        <v/>
      </c>
      <c r="I883" t="str">
        <f t="shared" si="671"/>
        <v/>
      </c>
      <c r="J883" t="str">
        <f t="shared" si="672"/>
        <v/>
      </c>
      <c r="K883" t="str">
        <f t="shared" si="673"/>
        <v/>
      </c>
      <c r="L883" t="str">
        <f t="shared" si="674"/>
        <v/>
      </c>
      <c r="M883" t="str">
        <f t="shared" si="675"/>
        <v/>
      </c>
      <c r="N883" t="str">
        <f t="shared" si="676"/>
        <v/>
      </c>
      <c r="O883" t="str">
        <f t="shared" si="677"/>
        <v/>
      </c>
      <c r="P883" t="str">
        <f t="shared" si="678"/>
        <v>4183</v>
      </c>
      <c r="Q883" t="str">
        <f t="shared" si="679"/>
        <v/>
      </c>
      <c r="R883" t="str">
        <f t="shared" si="680"/>
        <v/>
      </c>
      <c r="S883" t="str">
        <f t="shared" si="681"/>
        <v/>
      </c>
      <c r="T883" t="str">
        <f t="shared" si="682"/>
        <v/>
      </c>
      <c r="U883" t="str">
        <f t="shared" si="683"/>
        <v/>
      </c>
      <c r="V883" t="str">
        <f t="shared" si="684"/>
        <v/>
      </c>
      <c r="W883" t="str">
        <f t="shared" si="685"/>
        <v/>
      </c>
      <c r="X883" t="str">
        <f t="shared" si="686"/>
        <v/>
      </c>
      <c r="Y883" t="str">
        <f t="shared" si="687"/>
        <v>Ellátáslánc menedzsment alapjai (217, otthonról web)</v>
      </c>
      <c r="Z883" t="str">
        <f t="shared" si="688"/>
        <v/>
      </c>
      <c r="AA883" t="str">
        <f t="shared" si="689"/>
        <v/>
      </c>
      <c r="AB883" t="str">
        <f t="shared" si="690"/>
        <v/>
      </c>
      <c r="AC883" t="str">
        <f t="shared" si="691"/>
        <v/>
      </c>
      <c r="AD883" t="str">
        <f t="shared" si="692"/>
        <v/>
      </c>
      <c r="AE883" t="str">
        <f t="shared" si="693"/>
        <v/>
      </c>
      <c r="AF883" t="str">
        <f t="shared" si="694"/>
        <v/>
      </c>
      <c r="AG883" t="str">
        <f t="shared" si="695"/>
        <v/>
      </c>
      <c r="AH883" t="str">
        <f t="shared" si="696"/>
        <v>4183</v>
      </c>
      <c r="AI883" t="str">
        <f t="shared" si="697"/>
        <v/>
      </c>
      <c r="AJ883" t="str">
        <f t="shared" si="698"/>
        <v/>
      </c>
      <c r="AK883" t="str">
        <f t="shared" si="699"/>
        <v/>
      </c>
      <c r="AL883" t="str">
        <f t="shared" si="700"/>
        <v/>
      </c>
      <c r="AM883" t="str">
        <f t="shared" si="701"/>
        <v/>
      </c>
      <c r="AN883" t="str">
        <f t="shared" si="702"/>
        <v/>
      </c>
      <c r="AO883" t="str">
        <f t="shared" si="703"/>
        <v/>
      </c>
      <c r="AP883" t="str">
        <f t="shared" si="704"/>
        <v/>
      </c>
      <c r="AQ883" t="str">
        <f t="shared" si="705"/>
        <v/>
      </c>
      <c r="AR883" t="str">
        <f t="shared" si="706"/>
        <v/>
      </c>
      <c r="AS883" t="str">
        <f t="shared" si="707"/>
        <v/>
      </c>
      <c r="AT883" t="str">
        <f t="shared" si="708"/>
        <v/>
      </c>
      <c r="AU883" t="str">
        <f t="shared" si="709"/>
        <v/>
      </c>
      <c r="AV883" t="str">
        <f t="shared" si="710"/>
        <v/>
      </c>
      <c r="AW883" t="str">
        <f t="shared" si="711"/>
        <v/>
      </c>
      <c r="AX883" t="str">
        <f t="shared" si="712"/>
        <v>Ellátáslánc menedzsment alapjai (605, otthonról web)</v>
      </c>
      <c r="AY883" s="2">
        <v>418</v>
      </c>
      <c r="AZ883" s="2">
        <v>3</v>
      </c>
      <c r="BA883" s="18">
        <f>VLOOKUP(AY883,segéd!$F$9:$G$38,2,FALSE)</f>
        <v>46130</v>
      </c>
      <c r="BB883" s="2" t="str">
        <f>VLOOKUP(AZ883,segéd!$F$1:$G$7,2,FALSE)</f>
        <v>11.30-13.00</v>
      </c>
      <c r="BC883" t="s">
        <v>216</v>
      </c>
      <c r="BD883" t="s">
        <v>187</v>
      </c>
      <c r="BE883" t="s">
        <v>167</v>
      </c>
      <c r="BF883" s="19">
        <v>217</v>
      </c>
      <c r="BG883" s="2">
        <v>605</v>
      </c>
      <c r="BH883" s="19" t="s">
        <v>485</v>
      </c>
      <c r="BI883" s="30" t="s">
        <v>1982</v>
      </c>
      <c r="BJ883" s="2">
        <f t="shared" si="713"/>
        <v>10</v>
      </c>
      <c r="BK883" s="2">
        <f>IF(BF883="","",VLOOKUP(BC883,segéd!O:P,2,FALSE))</f>
        <v>7</v>
      </c>
      <c r="BL883" s="2">
        <f>IF(BG883="","",VLOOKUP(BC883,segéd!T:U,2,FALSE))</f>
        <v>3</v>
      </c>
      <c r="BM883" s="2"/>
      <c r="BN883" s="2"/>
      <c r="BO883" s="2"/>
      <c r="BP883" s="2"/>
      <c r="BQ883" s="2"/>
      <c r="BR883" s="2"/>
      <c r="BS883" s="2"/>
      <c r="BT883" s="2"/>
      <c r="BU883" s="2"/>
      <c r="BV883" s="2">
        <v>8</v>
      </c>
      <c r="BW883" s="2"/>
      <c r="BZ883" s="2"/>
      <c r="CA883" s="2"/>
      <c r="CB883" s="2"/>
      <c r="CC883" s="2"/>
      <c r="CD883" s="2"/>
      <c r="CH883" s="2"/>
      <c r="CI883" s="2"/>
      <c r="CJ883" s="2"/>
      <c r="CK883" s="2"/>
      <c r="CM883" s="2">
        <v>5</v>
      </c>
      <c r="CP883" s="2"/>
      <c r="CR883" s="2"/>
      <c r="CS883" s="2"/>
      <c r="CT883" s="2"/>
      <c r="CU883" s="2"/>
      <c r="CV883" s="2"/>
      <c r="CY883" s="2"/>
    </row>
    <row r="884" spans="1:106" x14ac:dyDescent="0.3">
      <c r="A884" t="str">
        <f t="shared" si="714"/>
        <v>4183</v>
      </c>
      <c r="B884" t="str">
        <f t="shared" si="715"/>
        <v xml:space="preserve">Energiagazdálkodás (web) </v>
      </c>
      <c r="C884" t="str">
        <f t="shared" si="665"/>
        <v>2154183</v>
      </c>
      <c r="D884" t="str">
        <f t="shared" si="666"/>
        <v>Energiagazdálkodás (web) 52</v>
      </c>
      <c r="E884" t="str">
        <f t="shared" si="667"/>
        <v>Nagy Judit4183</v>
      </c>
      <c r="F884" s="24" t="str">
        <f t="shared" si="668"/>
        <v>Energiagazdálkodás (Tb. 215, web)</v>
      </c>
      <c r="G884" t="str">
        <f t="shared" si="669"/>
        <v/>
      </c>
      <c r="H884" t="str">
        <f t="shared" si="670"/>
        <v/>
      </c>
      <c r="I884" t="str">
        <f t="shared" si="671"/>
        <v/>
      </c>
      <c r="J884" t="str">
        <f t="shared" si="672"/>
        <v/>
      </c>
      <c r="K884" t="str">
        <f t="shared" si="673"/>
        <v/>
      </c>
      <c r="L884" t="str">
        <f t="shared" si="674"/>
        <v/>
      </c>
      <c r="M884" t="str">
        <f t="shared" si="675"/>
        <v/>
      </c>
      <c r="N884" t="str">
        <f t="shared" si="676"/>
        <v/>
      </c>
      <c r="O884" t="str">
        <f t="shared" si="677"/>
        <v/>
      </c>
      <c r="P884" t="str">
        <f t="shared" si="678"/>
        <v/>
      </c>
      <c r="Q884" t="str">
        <f t="shared" si="679"/>
        <v/>
      </c>
      <c r="R884" t="str">
        <f t="shared" si="680"/>
        <v/>
      </c>
      <c r="S884" t="str">
        <f t="shared" si="681"/>
        <v/>
      </c>
      <c r="T884" t="str">
        <f t="shared" si="682"/>
        <v/>
      </c>
      <c r="U884" t="str">
        <f t="shared" si="683"/>
        <v/>
      </c>
      <c r="V884" t="str">
        <f t="shared" si="684"/>
        <v/>
      </c>
      <c r="W884" t="str">
        <f t="shared" si="685"/>
        <v/>
      </c>
      <c r="X884" t="str">
        <f t="shared" si="686"/>
        <v/>
      </c>
      <c r="Y884" t="str">
        <f t="shared" si="687"/>
        <v>Energiagazdálkodás (, web)</v>
      </c>
      <c r="Z884" t="str">
        <f t="shared" si="688"/>
        <v/>
      </c>
      <c r="AA884" t="str">
        <f t="shared" si="689"/>
        <v/>
      </c>
      <c r="AB884" t="str">
        <f t="shared" si="690"/>
        <v/>
      </c>
      <c r="AC884" t="str">
        <f t="shared" si="691"/>
        <v/>
      </c>
      <c r="AD884" t="str">
        <f t="shared" si="692"/>
        <v/>
      </c>
      <c r="AE884" t="str">
        <f t="shared" si="693"/>
        <v/>
      </c>
      <c r="AF884" t="str">
        <f t="shared" si="694"/>
        <v/>
      </c>
      <c r="AG884" t="str">
        <f t="shared" si="695"/>
        <v/>
      </c>
      <c r="AH884" t="str">
        <f t="shared" si="696"/>
        <v/>
      </c>
      <c r="AI884" t="str">
        <f t="shared" si="697"/>
        <v/>
      </c>
      <c r="AJ884" t="str">
        <f t="shared" si="698"/>
        <v/>
      </c>
      <c r="AK884" t="str">
        <f t="shared" si="699"/>
        <v>4183</v>
      </c>
      <c r="AL884" t="str">
        <f t="shared" si="700"/>
        <v/>
      </c>
      <c r="AM884" t="str">
        <f t="shared" si="701"/>
        <v/>
      </c>
      <c r="AN884" t="str">
        <f t="shared" si="702"/>
        <v/>
      </c>
      <c r="AO884" t="str">
        <f t="shared" si="703"/>
        <v/>
      </c>
      <c r="AP884" t="str">
        <f t="shared" si="704"/>
        <v/>
      </c>
      <c r="AQ884" t="str">
        <f t="shared" si="705"/>
        <v/>
      </c>
      <c r="AR884" t="str">
        <f t="shared" si="706"/>
        <v/>
      </c>
      <c r="AS884" t="str">
        <f t="shared" si="707"/>
        <v/>
      </c>
      <c r="AT884" t="str">
        <f t="shared" si="708"/>
        <v/>
      </c>
      <c r="AU884" t="str">
        <f t="shared" si="709"/>
        <v/>
      </c>
      <c r="AV884" t="str">
        <f t="shared" si="710"/>
        <v/>
      </c>
      <c r="AW884" t="str">
        <f t="shared" si="711"/>
        <v/>
      </c>
      <c r="AX884" t="str">
        <f t="shared" si="712"/>
        <v>Energiagazdálkodás (215, web)</v>
      </c>
      <c r="AY884" s="2">
        <v>418</v>
      </c>
      <c r="AZ884" s="2">
        <v>3</v>
      </c>
      <c r="BA884" s="18">
        <f>VLOOKUP(AY884,segéd!$F$9:$G$38,2,FALSE)</f>
        <v>46130</v>
      </c>
      <c r="BB884" s="2" t="str">
        <f>VLOOKUP(AZ884,segéd!$F$1:$G$7,2,FALSE)</f>
        <v>11.30-13.00</v>
      </c>
      <c r="BC884" t="s">
        <v>217</v>
      </c>
      <c r="BD884" t="s">
        <v>421</v>
      </c>
      <c r="BE884" t="s">
        <v>164</v>
      </c>
      <c r="BG884" s="2">
        <v>215</v>
      </c>
      <c r="BH884" s="2" t="s">
        <v>66</v>
      </c>
      <c r="BI884" s="30" t="s">
        <v>1948</v>
      </c>
      <c r="BJ884" s="2">
        <f t="shared" si="713"/>
        <v>52</v>
      </c>
      <c r="BK884" s="2" t="str">
        <f>IF(BF884="","",VLOOKUP(BC884,segéd!O:P,2,FALSE))</f>
        <v/>
      </c>
      <c r="BL884" s="2">
        <f>IF(BG884="","",VLOOKUP(BC884,segéd!T:U,2,FALSE))</f>
        <v>52</v>
      </c>
      <c r="BM884" s="2"/>
      <c r="BN884" s="2"/>
      <c r="BO884" s="2"/>
      <c r="BP884" s="2"/>
      <c r="BQ884" s="2"/>
      <c r="BR884" s="2"/>
      <c r="BS884" s="2"/>
      <c r="BT884" s="2"/>
      <c r="BU884" s="2"/>
      <c r="BZ884" s="2"/>
      <c r="CA884" s="2"/>
      <c r="CD884" s="2"/>
      <c r="CE884" s="2"/>
      <c r="CF884" s="19"/>
      <c r="CG884" s="2"/>
      <c r="CJ884" s="2"/>
      <c r="CP884" s="2">
        <v>52</v>
      </c>
      <c r="CQ884" s="2"/>
      <c r="CR884" s="2"/>
      <c r="CS884" s="2"/>
      <c r="CU884" s="2"/>
      <c r="CV884" s="2"/>
      <c r="DA884" s="19"/>
    </row>
    <row r="885" spans="1:106" x14ac:dyDescent="0.3">
      <c r="A885" t="str">
        <f t="shared" si="714"/>
        <v>2094183</v>
      </c>
      <c r="B885" t="str">
        <f t="shared" si="715"/>
        <v>Gazdasági etika (Tb.-ről web) 6</v>
      </c>
      <c r="C885" t="str">
        <f t="shared" si="665"/>
        <v>2144183</v>
      </c>
      <c r="D885" t="str">
        <f t="shared" si="666"/>
        <v>Gazdasági etika (Tb.-ről web) 40</v>
      </c>
      <c r="E885" t="str">
        <f t="shared" si="667"/>
        <v>Barócsi Zoltán4183</v>
      </c>
      <c r="F885" s="24" t="str">
        <f t="shared" si="668"/>
        <v>Gazdasági etika (Tb. 214, Tb.-ről web)</v>
      </c>
      <c r="G885" t="str">
        <f t="shared" si="669"/>
        <v/>
      </c>
      <c r="H885" t="str">
        <f t="shared" si="670"/>
        <v/>
      </c>
      <c r="I885" t="str">
        <f t="shared" si="671"/>
        <v/>
      </c>
      <c r="J885" t="str">
        <f t="shared" si="672"/>
        <v/>
      </c>
      <c r="K885" t="str">
        <f t="shared" si="673"/>
        <v/>
      </c>
      <c r="L885" t="str">
        <f t="shared" si="674"/>
        <v/>
      </c>
      <c r="M885" t="str">
        <f t="shared" si="675"/>
        <v/>
      </c>
      <c r="N885" t="str">
        <f t="shared" si="676"/>
        <v/>
      </c>
      <c r="O885" t="str">
        <f t="shared" si="677"/>
        <v/>
      </c>
      <c r="P885" t="str">
        <f t="shared" si="678"/>
        <v/>
      </c>
      <c r="Q885" t="str">
        <f t="shared" si="679"/>
        <v/>
      </c>
      <c r="R885" t="str">
        <f t="shared" si="680"/>
        <v/>
      </c>
      <c r="S885" t="str">
        <f t="shared" si="681"/>
        <v/>
      </c>
      <c r="T885" t="str">
        <f t="shared" si="682"/>
        <v>4183</v>
      </c>
      <c r="U885" t="str">
        <f t="shared" si="683"/>
        <v>4183</v>
      </c>
      <c r="V885" t="str">
        <f t="shared" si="684"/>
        <v>4183</v>
      </c>
      <c r="W885" t="str">
        <f t="shared" si="685"/>
        <v>4183</v>
      </c>
      <c r="X885" t="str">
        <f t="shared" si="686"/>
        <v>4183</v>
      </c>
      <c r="Y885" t="str">
        <f t="shared" si="687"/>
        <v>Gazdasági etika (209, Tb.-ről web)</v>
      </c>
      <c r="Z885" t="str">
        <f t="shared" si="688"/>
        <v/>
      </c>
      <c r="AA885" t="str">
        <f t="shared" si="689"/>
        <v/>
      </c>
      <c r="AB885" t="str">
        <f t="shared" si="690"/>
        <v/>
      </c>
      <c r="AC885" t="str">
        <f t="shared" si="691"/>
        <v/>
      </c>
      <c r="AD885" t="str">
        <f t="shared" si="692"/>
        <v/>
      </c>
      <c r="AE885" t="str">
        <f t="shared" si="693"/>
        <v/>
      </c>
      <c r="AF885" t="str">
        <f t="shared" si="694"/>
        <v/>
      </c>
      <c r="AG885" t="str">
        <f t="shared" si="695"/>
        <v/>
      </c>
      <c r="AH885" t="str">
        <f t="shared" si="696"/>
        <v/>
      </c>
      <c r="AI885" t="str">
        <f t="shared" si="697"/>
        <v/>
      </c>
      <c r="AJ885" t="str">
        <f t="shared" si="698"/>
        <v/>
      </c>
      <c r="AK885" t="str">
        <f t="shared" si="699"/>
        <v/>
      </c>
      <c r="AL885" t="str">
        <f t="shared" si="700"/>
        <v/>
      </c>
      <c r="AM885" t="str">
        <f t="shared" si="701"/>
        <v>4183</v>
      </c>
      <c r="AN885" t="str">
        <f t="shared" si="702"/>
        <v>4183</v>
      </c>
      <c r="AO885" t="str">
        <f t="shared" si="703"/>
        <v>4183</v>
      </c>
      <c r="AP885" t="str">
        <f t="shared" si="704"/>
        <v>4183</v>
      </c>
      <c r="AQ885" t="str">
        <f t="shared" si="705"/>
        <v>4183</v>
      </c>
      <c r="AR885" t="str">
        <f t="shared" si="706"/>
        <v/>
      </c>
      <c r="AS885" t="str">
        <f t="shared" si="707"/>
        <v/>
      </c>
      <c r="AT885" t="str">
        <f t="shared" si="708"/>
        <v/>
      </c>
      <c r="AU885" t="str">
        <f t="shared" si="709"/>
        <v/>
      </c>
      <c r="AV885" t="str">
        <f t="shared" si="710"/>
        <v/>
      </c>
      <c r="AW885" t="str">
        <f t="shared" si="711"/>
        <v/>
      </c>
      <c r="AX885" t="str">
        <f t="shared" si="712"/>
        <v>Gazdasági etika (214, Tb.-ről web)</v>
      </c>
      <c r="AY885" s="2">
        <v>418</v>
      </c>
      <c r="AZ885" s="2">
        <v>3</v>
      </c>
      <c r="BA885" s="18">
        <f>VLOOKUP(AY885,segéd!$F$9:$G$38,2,FALSE)</f>
        <v>46130</v>
      </c>
      <c r="BB885" s="2" t="str">
        <f>VLOOKUP(AZ885,segéd!$F$1:$G$7,2,FALSE)</f>
        <v>11.30-13.00</v>
      </c>
      <c r="BC885" t="s">
        <v>173</v>
      </c>
      <c r="BD885" s="20" t="s">
        <v>29</v>
      </c>
      <c r="BE885" t="s">
        <v>167</v>
      </c>
      <c r="BF885" s="19">
        <v>209</v>
      </c>
      <c r="BG885" s="2">
        <v>214</v>
      </c>
      <c r="BH885" s="2" t="s">
        <v>76</v>
      </c>
      <c r="BI885" s="30" t="s">
        <v>2032</v>
      </c>
      <c r="BJ885" s="2">
        <f t="shared" si="713"/>
        <v>46</v>
      </c>
      <c r="BK885" s="2">
        <f>IF(BF885="","",VLOOKUP(BC885,segéd!O:P,2,FALSE))</f>
        <v>6</v>
      </c>
      <c r="BL885" s="2">
        <f>IF(BG885="","",VLOOKUP(BC885,segéd!T:U,2,FALSE))</f>
        <v>40</v>
      </c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>
        <v>4</v>
      </c>
      <c r="CA885" s="2">
        <v>3</v>
      </c>
      <c r="CB885" s="2">
        <v>2</v>
      </c>
      <c r="CC885" s="2">
        <v>3</v>
      </c>
      <c r="CD885" s="2">
        <v>1</v>
      </c>
      <c r="CE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>
        <v>7</v>
      </c>
      <c r="CS885" s="2">
        <v>6</v>
      </c>
      <c r="CT885" s="2">
        <v>2</v>
      </c>
      <c r="CU885" s="2">
        <v>2</v>
      </c>
      <c r="CV885" s="2">
        <v>3</v>
      </c>
      <c r="CY885" s="2"/>
    </row>
    <row r="886" spans="1:106" x14ac:dyDescent="0.3">
      <c r="A886" t="str">
        <f t="shared" si="714"/>
        <v>4183</v>
      </c>
      <c r="B886" t="str">
        <f t="shared" si="715"/>
        <v xml:space="preserve">Idegen nyelv II. </v>
      </c>
      <c r="C886" t="str">
        <f t="shared" si="665"/>
        <v>4024183</v>
      </c>
      <c r="D886" t="str">
        <f t="shared" si="666"/>
        <v>Idegen nyelv II. 4</v>
      </c>
      <c r="E886" t="str">
        <f t="shared" si="667"/>
        <v>Krupánszkyné Léhárt Marianna4183</v>
      </c>
      <c r="F886" s="24" t="str">
        <f t="shared" si="668"/>
        <v>Idegen nyelv II. (Tb. 402)</v>
      </c>
      <c r="G886" t="str">
        <f t="shared" si="669"/>
        <v/>
      </c>
      <c r="H886" t="str">
        <f t="shared" si="670"/>
        <v/>
      </c>
      <c r="I886" t="str">
        <f t="shared" si="671"/>
        <v/>
      </c>
      <c r="J886" t="str">
        <f t="shared" si="672"/>
        <v/>
      </c>
      <c r="K886" t="str">
        <f t="shared" si="673"/>
        <v/>
      </c>
      <c r="L886" t="str">
        <f t="shared" si="674"/>
        <v/>
      </c>
      <c r="M886" t="str">
        <f t="shared" si="675"/>
        <v/>
      </c>
      <c r="N886" t="str">
        <f t="shared" si="676"/>
        <v/>
      </c>
      <c r="O886" t="str">
        <f t="shared" si="677"/>
        <v/>
      </c>
      <c r="P886" t="str">
        <f t="shared" si="678"/>
        <v/>
      </c>
      <c r="Q886" t="str">
        <f t="shared" si="679"/>
        <v/>
      </c>
      <c r="R886" t="str">
        <f t="shared" si="680"/>
        <v/>
      </c>
      <c r="S886" t="str">
        <f t="shared" si="681"/>
        <v/>
      </c>
      <c r="T886" t="str">
        <f t="shared" si="682"/>
        <v/>
      </c>
      <c r="U886" t="str">
        <f t="shared" si="683"/>
        <v/>
      </c>
      <c r="V886" t="str">
        <f t="shared" si="684"/>
        <v/>
      </c>
      <c r="W886" t="str">
        <f t="shared" si="685"/>
        <v/>
      </c>
      <c r="X886" t="str">
        <f t="shared" si="686"/>
        <v/>
      </c>
      <c r="Y886" t="str">
        <f t="shared" si="687"/>
        <v>Idegen nyelv II. ()</v>
      </c>
      <c r="Z886" t="str">
        <f t="shared" si="688"/>
        <v/>
      </c>
      <c r="AA886" t="str">
        <f t="shared" si="689"/>
        <v>4183</v>
      </c>
      <c r="AB886" t="str">
        <f t="shared" si="690"/>
        <v/>
      </c>
      <c r="AC886" t="str">
        <f t="shared" si="691"/>
        <v/>
      </c>
      <c r="AD886" t="str">
        <f t="shared" si="692"/>
        <v/>
      </c>
      <c r="AE886" t="str">
        <f t="shared" si="693"/>
        <v/>
      </c>
      <c r="AF886" t="str">
        <f t="shared" si="694"/>
        <v/>
      </c>
      <c r="AG886" t="str">
        <f t="shared" si="695"/>
        <v/>
      </c>
      <c r="AH886" t="str">
        <f t="shared" si="696"/>
        <v/>
      </c>
      <c r="AI886" t="str">
        <f t="shared" si="697"/>
        <v/>
      </c>
      <c r="AJ886" t="str">
        <f t="shared" si="698"/>
        <v/>
      </c>
      <c r="AK886" t="str">
        <f t="shared" si="699"/>
        <v/>
      </c>
      <c r="AL886" t="str">
        <f t="shared" si="700"/>
        <v/>
      </c>
      <c r="AM886" t="str">
        <f t="shared" si="701"/>
        <v/>
      </c>
      <c r="AN886" t="str">
        <f t="shared" si="702"/>
        <v/>
      </c>
      <c r="AO886" t="str">
        <f t="shared" si="703"/>
        <v/>
      </c>
      <c r="AP886" t="str">
        <f t="shared" si="704"/>
        <v/>
      </c>
      <c r="AQ886" t="str">
        <f t="shared" si="705"/>
        <v/>
      </c>
      <c r="AR886" t="str">
        <f t="shared" si="706"/>
        <v/>
      </c>
      <c r="AS886" t="str">
        <f t="shared" si="707"/>
        <v/>
      </c>
      <c r="AT886" t="str">
        <f t="shared" si="708"/>
        <v/>
      </c>
      <c r="AU886" t="str">
        <f t="shared" si="709"/>
        <v/>
      </c>
      <c r="AV886" t="str">
        <f t="shared" si="710"/>
        <v/>
      </c>
      <c r="AW886" t="str">
        <f t="shared" si="711"/>
        <v/>
      </c>
      <c r="AX886" t="str">
        <f t="shared" si="712"/>
        <v>Idegen nyelv II. (402)</v>
      </c>
      <c r="AY886" s="2">
        <v>418</v>
      </c>
      <c r="AZ886" s="2">
        <v>3</v>
      </c>
      <c r="BA886" s="18">
        <f>VLOOKUP(AY886,segéd!$F$9:$G$38,2,FALSE)</f>
        <v>46130</v>
      </c>
      <c r="BB886" s="2" t="str">
        <f>VLOOKUP(AZ886,segéd!$F$1:$G$7,2,FALSE)</f>
        <v>11.30-13.00</v>
      </c>
      <c r="BC886" t="s">
        <v>319</v>
      </c>
      <c r="BD886" t="s">
        <v>307</v>
      </c>
      <c r="BE886" t="s">
        <v>88</v>
      </c>
      <c r="BG886" s="2">
        <v>402</v>
      </c>
      <c r="BJ886" s="2">
        <f t="shared" si="713"/>
        <v>4</v>
      </c>
      <c r="BK886" s="2" t="str">
        <f>IF(BF886="","",VLOOKUP(BC886,segéd!O:P,2,FALSE))</f>
        <v/>
      </c>
      <c r="BL886" s="2">
        <f>IF(BG886="","",VLOOKUP(BC886,segéd!T:U,2,FALSE))</f>
        <v>4</v>
      </c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>
        <v>11</v>
      </c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R886" s="2"/>
      <c r="CS886" s="2"/>
      <c r="CT886" s="2"/>
      <c r="CU886" s="2"/>
      <c r="CV886" s="2"/>
      <c r="CY886" s="2"/>
    </row>
    <row r="887" spans="1:106" x14ac:dyDescent="0.3">
      <c r="A887" t="str">
        <f t="shared" si="714"/>
        <v>2024183</v>
      </c>
      <c r="B887" t="str">
        <f t="shared" si="715"/>
        <v>K+F+I projektek és finanszírozásuk (web) 11</v>
      </c>
      <c r="C887" t="str">
        <f t="shared" si="665"/>
        <v>4183</v>
      </c>
      <c r="D887" t="str">
        <f t="shared" si="666"/>
        <v xml:space="preserve">K+F+I projektek és finanszírozásuk (web) </v>
      </c>
      <c r="E887" t="str">
        <f t="shared" si="667"/>
        <v>Kasza József4183</v>
      </c>
      <c r="F887" s="24" t="str">
        <f t="shared" si="668"/>
        <v>K+F+I projektek és finanszírozásuk (Bp. 202, web)</v>
      </c>
      <c r="G887" t="str">
        <f t="shared" si="669"/>
        <v/>
      </c>
      <c r="H887" t="str">
        <f t="shared" si="670"/>
        <v/>
      </c>
      <c r="I887" t="str">
        <f t="shared" si="671"/>
        <v/>
      </c>
      <c r="J887" t="str">
        <f t="shared" si="672"/>
        <v/>
      </c>
      <c r="K887" t="str">
        <f t="shared" si="673"/>
        <v/>
      </c>
      <c r="L887" t="str">
        <f t="shared" si="674"/>
        <v>4183</v>
      </c>
      <c r="M887" t="str">
        <f t="shared" si="675"/>
        <v/>
      </c>
      <c r="N887" t="str">
        <f t="shared" si="676"/>
        <v/>
      </c>
      <c r="O887" t="str">
        <f t="shared" si="677"/>
        <v/>
      </c>
      <c r="P887" t="str">
        <f t="shared" si="678"/>
        <v/>
      </c>
      <c r="Q887" t="str">
        <f t="shared" si="679"/>
        <v/>
      </c>
      <c r="R887" t="str">
        <f t="shared" si="680"/>
        <v/>
      </c>
      <c r="S887" t="str">
        <f t="shared" si="681"/>
        <v/>
      </c>
      <c r="T887" t="str">
        <f t="shared" si="682"/>
        <v/>
      </c>
      <c r="U887" t="str">
        <f t="shared" si="683"/>
        <v/>
      </c>
      <c r="V887" t="str">
        <f t="shared" si="684"/>
        <v/>
      </c>
      <c r="W887" t="str">
        <f t="shared" si="685"/>
        <v/>
      </c>
      <c r="X887" t="str">
        <f t="shared" si="686"/>
        <v/>
      </c>
      <c r="Y887" t="str">
        <f t="shared" si="687"/>
        <v>K+F+I projektek és finanszírozásuk (202, web)</v>
      </c>
      <c r="Z887" t="str">
        <f t="shared" si="688"/>
        <v/>
      </c>
      <c r="AA887" t="str">
        <f t="shared" si="689"/>
        <v/>
      </c>
      <c r="AB887" t="str">
        <f t="shared" si="690"/>
        <v/>
      </c>
      <c r="AC887" t="str">
        <f t="shared" si="691"/>
        <v/>
      </c>
      <c r="AD887" t="str">
        <f t="shared" si="692"/>
        <v/>
      </c>
      <c r="AE887" t="str">
        <f t="shared" si="693"/>
        <v/>
      </c>
      <c r="AF887" t="str">
        <f t="shared" si="694"/>
        <v/>
      </c>
      <c r="AG887" t="str">
        <f t="shared" si="695"/>
        <v/>
      </c>
      <c r="AH887" t="str">
        <f t="shared" si="696"/>
        <v/>
      </c>
      <c r="AI887" t="str">
        <f t="shared" si="697"/>
        <v/>
      </c>
      <c r="AJ887" t="str">
        <f t="shared" si="698"/>
        <v/>
      </c>
      <c r="AK887" t="str">
        <f t="shared" si="699"/>
        <v/>
      </c>
      <c r="AL887" t="str">
        <f t="shared" si="700"/>
        <v/>
      </c>
      <c r="AM887" t="str">
        <f t="shared" si="701"/>
        <v/>
      </c>
      <c r="AN887" t="str">
        <f t="shared" si="702"/>
        <v/>
      </c>
      <c r="AO887" t="str">
        <f t="shared" si="703"/>
        <v/>
      </c>
      <c r="AP887" t="str">
        <f t="shared" si="704"/>
        <v/>
      </c>
      <c r="AQ887" t="str">
        <f t="shared" si="705"/>
        <v/>
      </c>
      <c r="AR887" t="str">
        <f t="shared" si="706"/>
        <v/>
      </c>
      <c r="AS887" t="str">
        <f t="shared" si="707"/>
        <v/>
      </c>
      <c r="AT887" t="str">
        <f t="shared" si="708"/>
        <v/>
      </c>
      <c r="AU887" t="str">
        <f t="shared" si="709"/>
        <v/>
      </c>
      <c r="AV887" t="str">
        <f t="shared" si="710"/>
        <v/>
      </c>
      <c r="AW887" t="str">
        <f t="shared" si="711"/>
        <v/>
      </c>
      <c r="AX887" t="str">
        <f t="shared" si="712"/>
        <v>K+F+I projektek és finanszírozásuk (, web)</v>
      </c>
      <c r="AY887" s="2">
        <v>418</v>
      </c>
      <c r="AZ887" s="2">
        <v>3</v>
      </c>
      <c r="BA887" s="18">
        <f>VLOOKUP(AY887,segéd!$F$9:$G$38,2,FALSE)</f>
        <v>46130</v>
      </c>
      <c r="BB887" s="2" t="str">
        <f>VLOOKUP(AZ887,segéd!$F$1:$G$7,2,FALSE)</f>
        <v>11.30-13.00</v>
      </c>
      <c r="BC887" s="20" t="s">
        <v>414</v>
      </c>
      <c r="BD887" t="s">
        <v>497</v>
      </c>
      <c r="BE887" s="20" t="s">
        <v>175</v>
      </c>
      <c r="BF887" s="19">
        <v>202</v>
      </c>
      <c r="BH887" s="19" t="s">
        <v>66</v>
      </c>
      <c r="BI887" s="30" t="s">
        <v>1960</v>
      </c>
      <c r="BJ887" s="2">
        <f t="shared" si="713"/>
        <v>11</v>
      </c>
      <c r="BK887" s="2">
        <f>IF(BF887="","",VLOOKUP(BC887,segéd!O:P,2,FALSE))</f>
        <v>11</v>
      </c>
      <c r="BL887" s="2" t="str">
        <f>IF(BG887="","",VLOOKUP(BC887,segéd!T:U,2,FALSE))</f>
        <v/>
      </c>
      <c r="BQ887" s="2"/>
      <c r="BR887" s="2">
        <v>11</v>
      </c>
      <c r="CH887" s="2"/>
      <c r="CP887" s="2"/>
    </row>
    <row r="888" spans="1:106" x14ac:dyDescent="0.3">
      <c r="A888" t="str">
        <f t="shared" si="714"/>
        <v>2054183</v>
      </c>
      <c r="B888" t="str">
        <f t="shared" si="715"/>
        <v>KKV-k versenyképessége (Bp.-ről web) 6</v>
      </c>
      <c r="C888" t="str">
        <f t="shared" si="665"/>
        <v>2174183</v>
      </c>
      <c r="D888" t="str">
        <f t="shared" si="666"/>
        <v>KKV-k versenyképessége (Bp.-ről web) 9</v>
      </c>
      <c r="E888" t="str">
        <f t="shared" si="667"/>
        <v>Némethné Gál Andrea4183</v>
      </c>
      <c r="F888" s="24" t="str">
        <f t="shared" si="668"/>
        <v>KKV-k versenyképessége (Bp. 205, Bp.-ről web)</v>
      </c>
      <c r="G888" t="str">
        <f t="shared" si="669"/>
        <v/>
      </c>
      <c r="H888" t="str">
        <f t="shared" si="670"/>
        <v/>
      </c>
      <c r="I888" t="str">
        <f t="shared" si="671"/>
        <v/>
      </c>
      <c r="J888" t="str">
        <f t="shared" si="672"/>
        <v/>
      </c>
      <c r="K888" t="str">
        <f t="shared" si="673"/>
        <v/>
      </c>
      <c r="L888" t="str">
        <f t="shared" si="674"/>
        <v/>
      </c>
      <c r="M888" t="str">
        <f t="shared" si="675"/>
        <v>4183</v>
      </c>
      <c r="N888" t="str">
        <f t="shared" si="676"/>
        <v/>
      </c>
      <c r="O888" t="str">
        <f t="shared" si="677"/>
        <v/>
      </c>
      <c r="P888" t="str">
        <f t="shared" si="678"/>
        <v/>
      </c>
      <c r="Q888" t="str">
        <f t="shared" si="679"/>
        <v/>
      </c>
      <c r="R888" t="str">
        <f t="shared" si="680"/>
        <v/>
      </c>
      <c r="S888" t="str">
        <f t="shared" si="681"/>
        <v/>
      </c>
      <c r="T888" t="str">
        <f t="shared" si="682"/>
        <v/>
      </c>
      <c r="U888" t="str">
        <f t="shared" si="683"/>
        <v/>
      </c>
      <c r="V888" t="str">
        <f t="shared" si="684"/>
        <v/>
      </c>
      <c r="W888" t="str">
        <f t="shared" si="685"/>
        <v/>
      </c>
      <c r="X888" t="str">
        <f t="shared" si="686"/>
        <v/>
      </c>
      <c r="Y888" t="str">
        <f t="shared" si="687"/>
        <v>KKV-k versenyképessége (205, Bp.-ről web)</v>
      </c>
      <c r="Z888" t="str">
        <f t="shared" si="688"/>
        <v/>
      </c>
      <c r="AA888" t="str">
        <f t="shared" si="689"/>
        <v/>
      </c>
      <c r="AB888" t="str">
        <f t="shared" si="690"/>
        <v/>
      </c>
      <c r="AC888" t="str">
        <f t="shared" si="691"/>
        <v/>
      </c>
      <c r="AD888" t="str">
        <f t="shared" si="692"/>
        <v/>
      </c>
      <c r="AE888" t="str">
        <f t="shared" si="693"/>
        <v>4183</v>
      </c>
      <c r="AF888" t="str">
        <f t="shared" si="694"/>
        <v/>
      </c>
      <c r="AG888" t="str">
        <f t="shared" si="695"/>
        <v/>
      </c>
      <c r="AH888" t="str">
        <f t="shared" si="696"/>
        <v/>
      </c>
      <c r="AI888" t="str">
        <f t="shared" si="697"/>
        <v/>
      </c>
      <c r="AJ888" t="str">
        <f t="shared" si="698"/>
        <v/>
      </c>
      <c r="AK888" t="str">
        <f t="shared" si="699"/>
        <v/>
      </c>
      <c r="AL888" t="str">
        <f t="shared" si="700"/>
        <v/>
      </c>
      <c r="AM888" t="str">
        <f t="shared" si="701"/>
        <v/>
      </c>
      <c r="AN888" t="str">
        <f t="shared" si="702"/>
        <v/>
      </c>
      <c r="AO888" t="str">
        <f t="shared" si="703"/>
        <v/>
      </c>
      <c r="AP888" t="str">
        <f t="shared" si="704"/>
        <v/>
      </c>
      <c r="AQ888" t="str">
        <f t="shared" si="705"/>
        <v/>
      </c>
      <c r="AR888" t="str">
        <f t="shared" si="706"/>
        <v/>
      </c>
      <c r="AS888" t="str">
        <f t="shared" si="707"/>
        <v/>
      </c>
      <c r="AT888" t="str">
        <f t="shared" si="708"/>
        <v/>
      </c>
      <c r="AU888" t="str">
        <f t="shared" si="709"/>
        <v/>
      </c>
      <c r="AV888" t="str">
        <f t="shared" si="710"/>
        <v/>
      </c>
      <c r="AW888" t="str">
        <f t="shared" si="711"/>
        <v/>
      </c>
      <c r="AX888" t="str">
        <f t="shared" si="712"/>
        <v>KKV-k versenyképessége (217, Bp.-ről web)</v>
      </c>
      <c r="AY888" s="2">
        <v>418</v>
      </c>
      <c r="AZ888" s="2">
        <v>3</v>
      </c>
      <c r="BA888" s="18">
        <f>VLOOKUP(AY888,segéd!$F$9:$G$38,2,FALSE)</f>
        <v>46130</v>
      </c>
      <c r="BB888" s="2" t="str">
        <f>VLOOKUP(AZ888,segéd!$F$1:$G$7,2,FALSE)</f>
        <v>11.30-13.00</v>
      </c>
      <c r="BC888" t="s">
        <v>105</v>
      </c>
      <c r="BD888" t="s">
        <v>28</v>
      </c>
      <c r="BE888" t="s">
        <v>167</v>
      </c>
      <c r="BF888" s="19">
        <v>205</v>
      </c>
      <c r="BG888" s="2">
        <v>217</v>
      </c>
      <c r="BH888" s="2" t="s">
        <v>75</v>
      </c>
      <c r="BI888" s="30" t="s">
        <v>1983</v>
      </c>
      <c r="BJ888" s="2">
        <f t="shared" si="713"/>
        <v>15</v>
      </c>
      <c r="BK888" s="2">
        <f>IF(BF888="","",VLOOKUP(BC888,segéd!O:P,2,FALSE))</f>
        <v>6</v>
      </c>
      <c r="BL888" s="2">
        <f>IF(BG888="","",VLOOKUP(BC888,segéd!T:U,2,FALSE))</f>
        <v>9</v>
      </c>
      <c r="BM888" s="2"/>
      <c r="BN888" s="2"/>
      <c r="BO888" s="2"/>
      <c r="BP888" s="2"/>
      <c r="BQ888" s="2"/>
      <c r="BR888" s="2"/>
      <c r="BS888" s="2">
        <v>6</v>
      </c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H888" s="2"/>
      <c r="CI888" s="2"/>
      <c r="CJ888" s="2">
        <v>4</v>
      </c>
      <c r="CK888" s="2"/>
      <c r="CL888" s="2"/>
      <c r="CM888" s="2"/>
      <c r="CN888" s="2"/>
      <c r="CO888" s="2"/>
      <c r="CP888" s="2"/>
      <c r="CR888" s="2"/>
      <c r="CS888" s="2"/>
      <c r="CT888" s="2"/>
      <c r="CU888" s="2"/>
      <c r="CV888" s="2"/>
      <c r="CY888" s="2"/>
    </row>
    <row r="889" spans="1:106" x14ac:dyDescent="0.3">
      <c r="A889" t="str">
        <f t="shared" si="714"/>
        <v>2144183</v>
      </c>
      <c r="B889" t="str">
        <f t="shared" si="715"/>
        <v>Marketingpszichológia (Bp.-ről web) 16</v>
      </c>
      <c r="C889" t="str">
        <f t="shared" si="665"/>
        <v>2164183</v>
      </c>
      <c r="D889" t="str">
        <f t="shared" si="666"/>
        <v>Marketingpszichológia (Bp.-ről web) 3</v>
      </c>
      <c r="E889" t="str">
        <f t="shared" si="667"/>
        <v>Papp Vanda4183</v>
      </c>
      <c r="F889" s="24" t="str">
        <f t="shared" si="668"/>
        <v>Marketingpszichológia (Bp. 214, Bp.-ről web)</v>
      </c>
      <c r="G889" t="str">
        <f t="shared" si="669"/>
        <v/>
      </c>
      <c r="H889" t="str">
        <f t="shared" si="670"/>
        <v/>
      </c>
      <c r="I889" t="str">
        <f t="shared" si="671"/>
        <v/>
      </c>
      <c r="J889" t="str">
        <f t="shared" si="672"/>
        <v/>
      </c>
      <c r="K889" t="str">
        <f t="shared" si="673"/>
        <v/>
      </c>
      <c r="L889" t="str">
        <f t="shared" si="674"/>
        <v/>
      </c>
      <c r="M889" t="str">
        <f t="shared" si="675"/>
        <v/>
      </c>
      <c r="N889" t="str">
        <f t="shared" si="676"/>
        <v/>
      </c>
      <c r="O889" t="str">
        <f t="shared" si="677"/>
        <v/>
      </c>
      <c r="P889" t="str">
        <f t="shared" si="678"/>
        <v/>
      </c>
      <c r="Q889" t="str">
        <f t="shared" si="679"/>
        <v>4183</v>
      </c>
      <c r="R889" t="str">
        <f t="shared" si="680"/>
        <v/>
      </c>
      <c r="S889" t="str">
        <f t="shared" si="681"/>
        <v/>
      </c>
      <c r="T889" t="str">
        <f t="shared" si="682"/>
        <v/>
      </c>
      <c r="U889" t="str">
        <f t="shared" si="683"/>
        <v/>
      </c>
      <c r="V889" t="str">
        <f t="shared" si="684"/>
        <v/>
      </c>
      <c r="W889" t="str">
        <f t="shared" si="685"/>
        <v/>
      </c>
      <c r="X889" t="str">
        <f t="shared" si="686"/>
        <v/>
      </c>
      <c r="Y889" t="str">
        <f t="shared" si="687"/>
        <v>Marketingpszichológia (214, Bp.-ről web)</v>
      </c>
      <c r="Z889" t="str">
        <f t="shared" si="688"/>
        <v/>
      </c>
      <c r="AA889" t="str">
        <f t="shared" si="689"/>
        <v/>
      </c>
      <c r="AB889" t="str">
        <f t="shared" si="690"/>
        <v/>
      </c>
      <c r="AC889" t="str">
        <f t="shared" si="691"/>
        <v/>
      </c>
      <c r="AD889" t="str">
        <f t="shared" si="692"/>
        <v/>
      </c>
      <c r="AE889" t="str">
        <f t="shared" si="693"/>
        <v/>
      </c>
      <c r="AF889" t="str">
        <f t="shared" si="694"/>
        <v/>
      </c>
      <c r="AG889" t="str">
        <f t="shared" si="695"/>
        <v/>
      </c>
      <c r="AH889" t="str">
        <f t="shared" si="696"/>
        <v/>
      </c>
      <c r="AI889" t="str">
        <f t="shared" si="697"/>
        <v>4183</v>
      </c>
      <c r="AJ889" t="str">
        <f t="shared" si="698"/>
        <v/>
      </c>
      <c r="AK889" t="str">
        <f t="shared" si="699"/>
        <v/>
      </c>
      <c r="AL889" t="str">
        <f t="shared" si="700"/>
        <v/>
      </c>
      <c r="AM889" t="str">
        <f t="shared" si="701"/>
        <v/>
      </c>
      <c r="AN889" t="str">
        <f t="shared" si="702"/>
        <v/>
      </c>
      <c r="AO889" t="str">
        <f t="shared" si="703"/>
        <v/>
      </c>
      <c r="AP889" t="str">
        <f t="shared" si="704"/>
        <v/>
      </c>
      <c r="AQ889" t="str">
        <f t="shared" si="705"/>
        <v/>
      </c>
      <c r="AR889" t="str">
        <f t="shared" si="706"/>
        <v/>
      </c>
      <c r="AS889" t="str">
        <f t="shared" si="707"/>
        <v/>
      </c>
      <c r="AT889" t="str">
        <f t="shared" si="708"/>
        <v/>
      </c>
      <c r="AU889" t="str">
        <f t="shared" si="709"/>
        <v/>
      </c>
      <c r="AV889" t="str">
        <f t="shared" si="710"/>
        <v/>
      </c>
      <c r="AW889" t="str">
        <f t="shared" si="711"/>
        <v/>
      </c>
      <c r="AX889" t="str">
        <f t="shared" si="712"/>
        <v>Marketingpszichológia (216, Bp.-ről web)</v>
      </c>
      <c r="AY889" s="2">
        <v>418</v>
      </c>
      <c r="AZ889" s="2">
        <v>3</v>
      </c>
      <c r="BA889" s="18">
        <f>VLOOKUP(AY889,segéd!$F$9:$G$38,2,FALSE)</f>
        <v>46130</v>
      </c>
      <c r="BB889" s="2" t="str">
        <f>VLOOKUP(AZ889,segéd!$F$1:$G$7,2,FALSE)</f>
        <v>11.30-13.00</v>
      </c>
      <c r="BC889" t="s">
        <v>292</v>
      </c>
      <c r="BD889" t="s">
        <v>433</v>
      </c>
      <c r="BE889" t="s">
        <v>167</v>
      </c>
      <c r="BF889" s="19">
        <v>214</v>
      </c>
      <c r="BG889" s="2">
        <v>216</v>
      </c>
      <c r="BH889" s="19" t="s">
        <v>75</v>
      </c>
      <c r="BI889" s="30" t="s">
        <v>1984</v>
      </c>
      <c r="BJ889" s="2">
        <f t="shared" si="713"/>
        <v>19</v>
      </c>
      <c r="BK889" s="2">
        <f>IF(BF889="","",VLOOKUP(BC889,segéd!O:P,2,FALSE))</f>
        <v>16</v>
      </c>
      <c r="BL889" s="2">
        <f>IF(BG889="","",VLOOKUP(BC889,segéd!T:U,2,FALSE))</f>
        <v>3</v>
      </c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>
        <v>13</v>
      </c>
      <c r="BX889" s="2"/>
      <c r="BY889" s="2"/>
      <c r="BZ889" s="2"/>
      <c r="CA889" s="2"/>
      <c r="CB889" s="2"/>
      <c r="CC889" s="2"/>
      <c r="CD889" s="2"/>
      <c r="CH889" s="2"/>
      <c r="CI889" s="2"/>
      <c r="CJ889" s="2"/>
      <c r="CK889" s="2"/>
      <c r="CM889" s="2"/>
      <c r="CN889" s="2">
        <v>2</v>
      </c>
      <c r="CO889" s="2"/>
      <c r="CP889" s="2"/>
      <c r="CR889" s="2"/>
      <c r="CS889" s="2"/>
      <c r="CT889" s="2"/>
      <c r="CU889" s="2"/>
      <c r="CV889" s="2"/>
      <c r="CY889" s="2"/>
    </row>
    <row r="890" spans="1:106" x14ac:dyDescent="0.3">
      <c r="A890" t="str">
        <f t="shared" si="714"/>
        <v>4183</v>
      </c>
      <c r="B890" t="str">
        <f t="shared" si="715"/>
        <v xml:space="preserve">Német gazdasági szaknyelv II. </v>
      </c>
      <c r="C890" t="str">
        <f t="shared" si="665"/>
        <v>4044183</v>
      </c>
      <c r="D890" t="str">
        <f t="shared" si="666"/>
        <v>Német gazdasági szaknyelv II. 4</v>
      </c>
      <c r="E890" t="str">
        <f t="shared" si="667"/>
        <v>Árendás Bence4183</v>
      </c>
      <c r="F890" s="24" t="str">
        <f t="shared" si="668"/>
        <v>Német gazdasági szaknyelv II. (Tb. 404)</v>
      </c>
      <c r="G890" t="str">
        <f t="shared" si="669"/>
        <v/>
      </c>
      <c r="H890" t="str">
        <f t="shared" si="670"/>
        <v/>
      </c>
      <c r="I890" t="str">
        <f t="shared" si="671"/>
        <v/>
      </c>
      <c r="J890" t="str">
        <f t="shared" si="672"/>
        <v/>
      </c>
      <c r="K890" t="str">
        <f t="shared" si="673"/>
        <v/>
      </c>
      <c r="L890" t="str">
        <f t="shared" si="674"/>
        <v/>
      </c>
      <c r="M890" t="str">
        <f t="shared" si="675"/>
        <v/>
      </c>
      <c r="N890" t="str">
        <f t="shared" si="676"/>
        <v/>
      </c>
      <c r="O890" t="str">
        <f t="shared" si="677"/>
        <v/>
      </c>
      <c r="P890" t="str">
        <f t="shared" si="678"/>
        <v/>
      </c>
      <c r="Q890" t="str">
        <f t="shared" si="679"/>
        <v/>
      </c>
      <c r="R890" t="str">
        <f t="shared" si="680"/>
        <v/>
      </c>
      <c r="S890" t="str">
        <f t="shared" si="681"/>
        <v/>
      </c>
      <c r="T890" t="str">
        <f t="shared" si="682"/>
        <v/>
      </c>
      <c r="U890" t="str">
        <f t="shared" si="683"/>
        <v/>
      </c>
      <c r="V890" t="str">
        <f t="shared" si="684"/>
        <v/>
      </c>
      <c r="W890" t="str">
        <f t="shared" si="685"/>
        <v/>
      </c>
      <c r="X890" t="str">
        <f t="shared" si="686"/>
        <v/>
      </c>
      <c r="Y890" t="str">
        <f t="shared" si="687"/>
        <v>Német gazdasági szaknyelv II. ()</v>
      </c>
      <c r="Z890" t="str">
        <f t="shared" si="688"/>
        <v>4183</v>
      </c>
      <c r="AA890" t="str">
        <f t="shared" si="689"/>
        <v/>
      </c>
      <c r="AB890" t="str">
        <f t="shared" si="690"/>
        <v/>
      </c>
      <c r="AC890" t="str">
        <f t="shared" si="691"/>
        <v/>
      </c>
      <c r="AD890" t="str">
        <f t="shared" si="692"/>
        <v/>
      </c>
      <c r="AE890" t="str">
        <f t="shared" si="693"/>
        <v/>
      </c>
      <c r="AF890" t="str">
        <f t="shared" si="694"/>
        <v/>
      </c>
      <c r="AG890" t="str">
        <f t="shared" si="695"/>
        <v/>
      </c>
      <c r="AH890" t="str">
        <f t="shared" si="696"/>
        <v/>
      </c>
      <c r="AI890" t="str">
        <f t="shared" si="697"/>
        <v/>
      </c>
      <c r="AJ890" t="str">
        <f t="shared" si="698"/>
        <v/>
      </c>
      <c r="AK890" t="str">
        <f t="shared" si="699"/>
        <v/>
      </c>
      <c r="AL890" t="str">
        <f t="shared" si="700"/>
        <v/>
      </c>
      <c r="AM890" t="str">
        <f t="shared" si="701"/>
        <v/>
      </c>
      <c r="AN890" t="str">
        <f t="shared" si="702"/>
        <v/>
      </c>
      <c r="AO890" t="str">
        <f t="shared" si="703"/>
        <v/>
      </c>
      <c r="AP890" t="str">
        <f t="shared" si="704"/>
        <v/>
      </c>
      <c r="AQ890" t="str">
        <f t="shared" si="705"/>
        <v/>
      </c>
      <c r="AR890" t="str">
        <f t="shared" si="706"/>
        <v/>
      </c>
      <c r="AS890" t="str">
        <f t="shared" si="707"/>
        <v/>
      </c>
      <c r="AT890" t="str">
        <f t="shared" si="708"/>
        <v/>
      </c>
      <c r="AU890" t="str">
        <f t="shared" si="709"/>
        <v/>
      </c>
      <c r="AV890" t="str">
        <f t="shared" si="710"/>
        <v/>
      </c>
      <c r="AW890" t="str">
        <f t="shared" si="711"/>
        <v/>
      </c>
      <c r="AX890" t="str">
        <f t="shared" si="712"/>
        <v>Német gazdasági szaknyelv II. (404)</v>
      </c>
      <c r="AY890" s="2">
        <v>418</v>
      </c>
      <c r="AZ890" s="2">
        <v>3</v>
      </c>
      <c r="BA890" s="18">
        <f>VLOOKUP(AY890,segéd!$F$9:$G$38,2,FALSE)</f>
        <v>46130</v>
      </c>
      <c r="BB890" s="2" t="str">
        <f>VLOOKUP(AZ890,segéd!$F$1:$G$7,2,FALSE)</f>
        <v>11.30-13.00</v>
      </c>
      <c r="BC890" t="s">
        <v>465</v>
      </c>
      <c r="BD890" t="s">
        <v>466</v>
      </c>
      <c r="BE890" t="s">
        <v>164</v>
      </c>
      <c r="BG890" s="2">
        <v>404</v>
      </c>
      <c r="BJ890" s="2">
        <f t="shared" si="713"/>
        <v>4</v>
      </c>
      <c r="BK890" s="2" t="str">
        <f>IF(BF890="","",VLOOKUP(BC890,segéd!O:P,2,FALSE))</f>
        <v/>
      </c>
      <c r="BL890" s="2">
        <f>IF(BG890="","",VLOOKUP(BC890,segéd!T:U,2,FALSE))</f>
        <v>4</v>
      </c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>
        <v>6</v>
      </c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Y890" s="2"/>
    </row>
    <row r="891" spans="1:106" x14ac:dyDescent="0.3">
      <c r="A891" t="str">
        <f t="shared" si="714"/>
        <v>2084183</v>
      </c>
      <c r="B891" t="str">
        <f t="shared" si="715"/>
        <v>Nemzetközi vállalatok működése (otthonról web) 9</v>
      </c>
      <c r="C891" t="str">
        <f t="shared" si="665"/>
        <v>2124183</v>
      </c>
      <c r="D891" t="str">
        <f t="shared" si="666"/>
        <v>Nemzetközi vállalatok működése (otthonról web) 15</v>
      </c>
      <c r="E891" t="str">
        <f t="shared" si="667"/>
        <v>Juhász Krisztina4183</v>
      </c>
      <c r="F891" s="24" t="str">
        <f t="shared" si="668"/>
        <v>Nemzetközi vállalatok működése (Bp. 208Tb. 212, otthonról web)</v>
      </c>
      <c r="G891" t="str">
        <f t="shared" si="669"/>
        <v/>
      </c>
      <c r="H891" t="str">
        <f t="shared" si="670"/>
        <v/>
      </c>
      <c r="I891" t="str">
        <f t="shared" si="671"/>
        <v/>
      </c>
      <c r="J891" t="str">
        <f t="shared" si="672"/>
        <v/>
      </c>
      <c r="K891" t="str">
        <f t="shared" si="673"/>
        <v/>
      </c>
      <c r="L891" t="str">
        <f t="shared" si="674"/>
        <v/>
      </c>
      <c r="M891" t="str">
        <f t="shared" si="675"/>
        <v/>
      </c>
      <c r="N891" t="str">
        <f t="shared" si="676"/>
        <v/>
      </c>
      <c r="O891" t="str">
        <f t="shared" si="677"/>
        <v>4183</v>
      </c>
      <c r="P891" t="str">
        <f t="shared" si="678"/>
        <v/>
      </c>
      <c r="Q891" t="str">
        <f t="shared" si="679"/>
        <v/>
      </c>
      <c r="R891" t="str">
        <f t="shared" si="680"/>
        <v>4183</v>
      </c>
      <c r="S891" t="str">
        <f t="shared" si="681"/>
        <v/>
      </c>
      <c r="T891" t="str">
        <f t="shared" si="682"/>
        <v/>
      </c>
      <c r="U891" t="str">
        <f t="shared" si="683"/>
        <v/>
      </c>
      <c r="V891" t="str">
        <f t="shared" si="684"/>
        <v/>
      </c>
      <c r="W891" t="str">
        <f t="shared" si="685"/>
        <v/>
      </c>
      <c r="X891" t="str">
        <f t="shared" si="686"/>
        <v/>
      </c>
      <c r="Y891" t="str">
        <f t="shared" si="687"/>
        <v>Nemzetközi vállalatok működése (208, otthonról web)</v>
      </c>
      <c r="Z891" t="str">
        <f t="shared" si="688"/>
        <v/>
      </c>
      <c r="AA891" t="str">
        <f t="shared" si="689"/>
        <v/>
      </c>
      <c r="AB891" t="str">
        <f t="shared" si="690"/>
        <v/>
      </c>
      <c r="AC891" t="str">
        <f t="shared" si="691"/>
        <v/>
      </c>
      <c r="AD891" t="str">
        <f t="shared" si="692"/>
        <v/>
      </c>
      <c r="AE891" t="str">
        <f t="shared" si="693"/>
        <v/>
      </c>
      <c r="AF891" t="str">
        <f t="shared" si="694"/>
        <v/>
      </c>
      <c r="AG891" t="str">
        <f t="shared" si="695"/>
        <v>4183</v>
      </c>
      <c r="AH891" t="str">
        <f t="shared" si="696"/>
        <v/>
      </c>
      <c r="AI891" t="str">
        <f t="shared" si="697"/>
        <v/>
      </c>
      <c r="AJ891" t="str">
        <f t="shared" si="698"/>
        <v>4183</v>
      </c>
      <c r="AK891" t="str">
        <f t="shared" si="699"/>
        <v/>
      </c>
      <c r="AL891" t="str">
        <f t="shared" si="700"/>
        <v/>
      </c>
      <c r="AM891" t="str">
        <f t="shared" si="701"/>
        <v/>
      </c>
      <c r="AN891" t="str">
        <f t="shared" si="702"/>
        <v/>
      </c>
      <c r="AO891" t="str">
        <f t="shared" si="703"/>
        <v/>
      </c>
      <c r="AP891" t="str">
        <f t="shared" si="704"/>
        <v/>
      </c>
      <c r="AQ891" t="str">
        <f t="shared" si="705"/>
        <v/>
      </c>
      <c r="AR891" t="str">
        <f t="shared" si="706"/>
        <v/>
      </c>
      <c r="AS891" t="str">
        <f t="shared" si="707"/>
        <v/>
      </c>
      <c r="AT891" t="str">
        <f t="shared" si="708"/>
        <v/>
      </c>
      <c r="AU891" t="str">
        <f t="shared" si="709"/>
        <v/>
      </c>
      <c r="AV891" t="str">
        <f t="shared" si="710"/>
        <v/>
      </c>
      <c r="AW891" t="str">
        <f t="shared" si="711"/>
        <v/>
      </c>
      <c r="AX891" t="str">
        <f t="shared" si="712"/>
        <v>Nemzetközi vállalatok működése (212, otthonról web)</v>
      </c>
      <c r="AY891" s="2">
        <v>418</v>
      </c>
      <c r="AZ891" s="2">
        <v>3</v>
      </c>
      <c r="BA891" s="18">
        <f>VLOOKUP(AY891,segéd!$F$9:$G$38,2,FALSE)</f>
        <v>46130</v>
      </c>
      <c r="BB891" s="2" t="str">
        <f>VLOOKUP(AZ891,segéd!$F$1:$G$7,2,FALSE)</f>
        <v>11.30-13.00</v>
      </c>
      <c r="BC891" t="s">
        <v>215</v>
      </c>
      <c r="BD891" t="s">
        <v>25</v>
      </c>
      <c r="BE891" t="s">
        <v>167</v>
      </c>
      <c r="BF891" s="19">
        <v>208</v>
      </c>
      <c r="BG891" s="19">
        <v>212</v>
      </c>
      <c r="BH891" s="2" t="s">
        <v>485</v>
      </c>
      <c r="BI891" s="30" t="s">
        <v>1987</v>
      </c>
      <c r="BJ891" s="2">
        <f t="shared" si="713"/>
        <v>24</v>
      </c>
      <c r="BK891" s="2">
        <f>IF(BF891="","",VLOOKUP(BC891,segéd!O:P,2,FALSE))</f>
        <v>9</v>
      </c>
      <c r="BL891" s="2">
        <f>IF(BG891="","",VLOOKUP(BC891,segéd!T:U,2,FALSE))</f>
        <v>15</v>
      </c>
      <c r="BM891" s="2"/>
      <c r="BN891" s="2"/>
      <c r="BO891" s="2"/>
      <c r="BP891" s="2"/>
      <c r="BQ891" s="2"/>
      <c r="BR891" s="2"/>
      <c r="BS891" s="2"/>
      <c r="BT891" s="2"/>
      <c r="BU891" s="2">
        <v>9</v>
      </c>
      <c r="BV891" s="2"/>
      <c r="BW891" s="2"/>
      <c r="BX891" s="2">
        <v>2</v>
      </c>
      <c r="BY891" s="2"/>
      <c r="BZ891" s="2"/>
      <c r="CA891" s="2"/>
      <c r="CB891" s="2"/>
      <c r="CC891" s="2"/>
      <c r="CD891" s="2"/>
      <c r="CH891" s="2"/>
      <c r="CI891" s="2"/>
      <c r="CJ891" s="2"/>
      <c r="CK891" s="2"/>
      <c r="CL891" s="2">
        <v>10</v>
      </c>
      <c r="CM891" s="2"/>
      <c r="CN891" s="2"/>
      <c r="CO891" s="2">
        <v>4</v>
      </c>
      <c r="CP891" s="2"/>
      <c r="CR891" s="2"/>
      <c r="CS891" s="2"/>
      <c r="CT891" s="2"/>
      <c r="CU891" s="2"/>
      <c r="CV891" s="2"/>
      <c r="CY891" s="2"/>
    </row>
    <row r="892" spans="1:106" x14ac:dyDescent="0.3">
      <c r="A892" t="str">
        <f t="shared" si="714"/>
        <v>4183</v>
      </c>
      <c r="B892" t="str">
        <f t="shared" si="715"/>
        <v xml:space="preserve">Projekt feladat (web) </v>
      </c>
      <c r="C892" t="str">
        <f t="shared" si="665"/>
        <v>6014183</v>
      </c>
      <c r="D892" t="str">
        <f t="shared" si="666"/>
        <v>Projekt feladat (web) 87</v>
      </c>
      <c r="E892" t="str">
        <f t="shared" si="667"/>
        <v>Varga István4183</v>
      </c>
      <c r="F892" s="24" t="str">
        <f t="shared" si="668"/>
        <v>Projekt feladat (Tb. 601, web)</v>
      </c>
      <c r="G892" t="str">
        <f t="shared" si="669"/>
        <v/>
      </c>
      <c r="H892" t="str">
        <f t="shared" si="670"/>
        <v/>
      </c>
      <c r="I892" t="str">
        <f t="shared" si="671"/>
        <v/>
      </c>
      <c r="J892" t="str">
        <f t="shared" si="672"/>
        <v/>
      </c>
      <c r="K892" t="str">
        <f t="shared" si="673"/>
        <v/>
      </c>
      <c r="L892" t="str">
        <f t="shared" si="674"/>
        <v/>
      </c>
      <c r="M892" t="str">
        <f t="shared" si="675"/>
        <v/>
      </c>
      <c r="N892" t="str">
        <f t="shared" si="676"/>
        <v/>
      </c>
      <c r="O892" t="str">
        <f t="shared" si="677"/>
        <v/>
      </c>
      <c r="P892" t="str">
        <f t="shared" si="678"/>
        <v/>
      </c>
      <c r="Q892" t="str">
        <f t="shared" si="679"/>
        <v/>
      </c>
      <c r="R892" t="str">
        <f t="shared" si="680"/>
        <v/>
      </c>
      <c r="S892" t="str">
        <f t="shared" si="681"/>
        <v/>
      </c>
      <c r="T892" t="str">
        <f t="shared" si="682"/>
        <v/>
      </c>
      <c r="U892" t="str">
        <f t="shared" si="683"/>
        <v/>
      </c>
      <c r="V892" t="str">
        <f t="shared" si="684"/>
        <v/>
      </c>
      <c r="W892" t="str">
        <f t="shared" si="685"/>
        <v/>
      </c>
      <c r="X892" t="str">
        <f t="shared" si="686"/>
        <v/>
      </c>
      <c r="Y892" t="str">
        <f t="shared" si="687"/>
        <v>Projekt feladat (, web)</v>
      </c>
      <c r="Z892" t="str">
        <f t="shared" si="688"/>
        <v/>
      </c>
      <c r="AA892" t="str">
        <f t="shared" si="689"/>
        <v/>
      </c>
      <c r="AB892" t="str">
        <f t="shared" si="690"/>
        <v/>
      </c>
      <c r="AC892" t="str">
        <f t="shared" si="691"/>
        <v/>
      </c>
      <c r="AD892" t="str">
        <f t="shared" si="692"/>
        <v/>
      </c>
      <c r="AE892" t="str">
        <f t="shared" si="693"/>
        <v/>
      </c>
      <c r="AF892" t="str">
        <f t="shared" si="694"/>
        <v/>
      </c>
      <c r="AG892" t="str">
        <f t="shared" si="695"/>
        <v/>
      </c>
      <c r="AH892" t="str">
        <f t="shared" si="696"/>
        <v/>
      </c>
      <c r="AI892" t="str">
        <f t="shared" si="697"/>
        <v/>
      </c>
      <c r="AJ892" t="str">
        <f t="shared" si="698"/>
        <v/>
      </c>
      <c r="AK892" t="str">
        <f t="shared" si="699"/>
        <v/>
      </c>
      <c r="AL892" t="str">
        <f t="shared" si="700"/>
        <v/>
      </c>
      <c r="AM892" t="str">
        <f t="shared" si="701"/>
        <v/>
      </c>
      <c r="AN892" t="str">
        <f t="shared" si="702"/>
        <v/>
      </c>
      <c r="AO892" t="str">
        <f t="shared" si="703"/>
        <v/>
      </c>
      <c r="AP892" t="str">
        <f t="shared" si="704"/>
        <v/>
      </c>
      <c r="AQ892" t="str">
        <f t="shared" si="705"/>
        <v/>
      </c>
      <c r="AR892" t="str">
        <f t="shared" si="706"/>
        <v>4183</v>
      </c>
      <c r="AS892" t="str">
        <f t="shared" si="707"/>
        <v>4183</v>
      </c>
      <c r="AT892" t="str">
        <f t="shared" si="708"/>
        <v>4183</v>
      </c>
      <c r="AU892" t="str">
        <f t="shared" si="709"/>
        <v>4183</v>
      </c>
      <c r="AV892" t="str">
        <f t="shared" si="710"/>
        <v>4183</v>
      </c>
      <c r="AW892" t="str">
        <f t="shared" si="711"/>
        <v>4183</v>
      </c>
      <c r="AX892" t="str">
        <f t="shared" si="712"/>
        <v>Projekt feladat (601, web)</v>
      </c>
      <c r="AY892" s="2">
        <v>418</v>
      </c>
      <c r="AZ892" s="2">
        <v>3</v>
      </c>
      <c r="BA892" s="18">
        <f>VLOOKUP(AY892,segéd!$F$9:$G$38,2,FALSE)</f>
        <v>46130</v>
      </c>
      <c r="BB892" s="2" t="str">
        <f>VLOOKUP(AZ892,segéd!$F$1:$G$7,2,FALSE)</f>
        <v>11.30-13.00</v>
      </c>
      <c r="BC892" t="s">
        <v>82</v>
      </c>
      <c r="BD892" s="20" t="s">
        <v>219</v>
      </c>
      <c r="BE892" t="s">
        <v>164</v>
      </c>
      <c r="BG892" s="2">
        <v>601</v>
      </c>
      <c r="BH892" s="19" t="s">
        <v>66</v>
      </c>
      <c r="BI892" s="30" t="s">
        <v>1968</v>
      </c>
      <c r="BJ892" s="2">
        <f t="shared" si="713"/>
        <v>87</v>
      </c>
      <c r="BK892" s="2" t="str">
        <f>IF(BF892="","",VLOOKUP(BC892,segéd!O:P,2,FALSE))</f>
        <v/>
      </c>
      <c r="BL892" s="2">
        <f>IF(BG892="","",VLOOKUP(BC892,segéd!T:U,2,FALSE))</f>
        <v>87</v>
      </c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>
        <v>16</v>
      </c>
      <c r="CX892" s="2">
        <v>8</v>
      </c>
      <c r="CY892" s="2">
        <v>13</v>
      </c>
      <c r="CZ892" s="2">
        <v>9</v>
      </c>
      <c r="DA892" s="2">
        <v>13</v>
      </c>
      <c r="DB892" s="2">
        <v>34</v>
      </c>
    </row>
    <row r="893" spans="1:106" x14ac:dyDescent="0.3">
      <c r="A893" t="str">
        <f t="shared" si="714"/>
        <v>4183</v>
      </c>
      <c r="B893" t="str">
        <f t="shared" si="715"/>
        <v xml:space="preserve">Szám. seg. mérés (NI-Labv.), 2. csop. (gépterem, web) </v>
      </c>
      <c r="C893" t="str">
        <f t="shared" si="665"/>
        <v>6044183</v>
      </c>
      <c r="D893" t="str">
        <f t="shared" si="666"/>
        <v>Szám. seg. mérés (NI-Labv.), 2. csop. (gépterem, web) 64</v>
      </c>
      <c r="E893" t="str">
        <f t="shared" si="667"/>
        <v>Vavra Gábor4183</v>
      </c>
      <c r="F893" s="24" t="str">
        <f t="shared" si="668"/>
        <v>Szám. seg. mérés (NI-Labv.), 2. csop. (Tb. 604, gépterem, web)</v>
      </c>
      <c r="G893" t="str">
        <f t="shared" si="669"/>
        <v/>
      </c>
      <c r="H893" t="str">
        <f t="shared" si="670"/>
        <v/>
      </c>
      <c r="I893" t="str">
        <f t="shared" si="671"/>
        <v/>
      </c>
      <c r="J893" t="str">
        <f t="shared" si="672"/>
        <v/>
      </c>
      <c r="K893" t="str">
        <f t="shared" si="673"/>
        <v/>
      </c>
      <c r="L893" t="str">
        <f t="shared" si="674"/>
        <v/>
      </c>
      <c r="M893" t="str">
        <f t="shared" si="675"/>
        <v/>
      </c>
      <c r="N893" t="str">
        <f t="shared" si="676"/>
        <v/>
      </c>
      <c r="O893" t="str">
        <f t="shared" si="677"/>
        <v/>
      </c>
      <c r="P893" t="str">
        <f t="shared" si="678"/>
        <v/>
      </c>
      <c r="Q893" t="str">
        <f t="shared" si="679"/>
        <v/>
      </c>
      <c r="R893" t="str">
        <f t="shared" si="680"/>
        <v/>
      </c>
      <c r="S893" t="str">
        <f t="shared" si="681"/>
        <v/>
      </c>
      <c r="T893" t="str">
        <f t="shared" si="682"/>
        <v/>
      </c>
      <c r="U893" t="str">
        <f t="shared" si="683"/>
        <v/>
      </c>
      <c r="V893" t="str">
        <f t="shared" si="684"/>
        <v/>
      </c>
      <c r="W893" t="str">
        <f t="shared" si="685"/>
        <v/>
      </c>
      <c r="X893" t="str">
        <f t="shared" si="686"/>
        <v/>
      </c>
      <c r="Y893" t="str">
        <f t="shared" si="687"/>
        <v>Szám. seg. mérés (NI-Labv.), 2. csop. (, gépterem, web)</v>
      </c>
      <c r="Z893" t="str">
        <f t="shared" si="688"/>
        <v/>
      </c>
      <c r="AA893" t="str">
        <f t="shared" si="689"/>
        <v/>
      </c>
      <c r="AB893" t="str">
        <f t="shared" si="690"/>
        <v/>
      </c>
      <c r="AC893" t="str">
        <f t="shared" si="691"/>
        <v/>
      </c>
      <c r="AD893" t="str">
        <f t="shared" si="692"/>
        <v/>
      </c>
      <c r="AE893" t="str">
        <f t="shared" si="693"/>
        <v/>
      </c>
      <c r="AF893" t="str">
        <f t="shared" si="694"/>
        <v/>
      </c>
      <c r="AG893" t="str">
        <f t="shared" si="695"/>
        <v/>
      </c>
      <c r="AH893" t="str">
        <f t="shared" si="696"/>
        <v/>
      </c>
      <c r="AI893" t="str">
        <f t="shared" si="697"/>
        <v/>
      </c>
      <c r="AJ893" t="str">
        <f t="shared" si="698"/>
        <v/>
      </c>
      <c r="AK893" t="str">
        <f t="shared" si="699"/>
        <v/>
      </c>
      <c r="AL893" t="str">
        <f t="shared" si="700"/>
        <v>4183</v>
      </c>
      <c r="AM893" t="str">
        <f t="shared" si="701"/>
        <v/>
      </c>
      <c r="AN893" t="str">
        <f t="shared" si="702"/>
        <v/>
      </c>
      <c r="AO893" t="str">
        <f t="shared" si="703"/>
        <v/>
      </c>
      <c r="AP893" t="str">
        <f t="shared" si="704"/>
        <v/>
      </c>
      <c r="AQ893" t="str">
        <f t="shared" si="705"/>
        <v/>
      </c>
      <c r="AR893" t="str">
        <f t="shared" si="706"/>
        <v/>
      </c>
      <c r="AS893" t="str">
        <f t="shared" si="707"/>
        <v/>
      </c>
      <c r="AT893" t="str">
        <f t="shared" si="708"/>
        <v/>
      </c>
      <c r="AU893" t="str">
        <f t="shared" si="709"/>
        <v/>
      </c>
      <c r="AV893" t="str">
        <f t="shared" si="710"/>
        <v/>
      </c>
      <c r="AW893" t="str">
        <f t="shared" si="711"/>
        <v/>
      </c>
      <c r="AX893" t="str">
        <f t="shared" si="712"/>
        <v>Szám. seg. mérés (NI-Labv.), 2. csop. (604, gépterem, web)</v>
      </c>
      <c r="AY893" s="2">
        <v>418</v>
      </c>
      <c r="AZ893" s="2">
        <v>3</v>
      </c>
      <c r="BA893" s="18">
        <f>VLOOKUP(AY893,segéd!$F$9:$G$38,2,FALSE)</f>
        <v>46130</v>
      </c>
      <c r="BB893" s="2" t="str">
        <f>VLOOKUP(AZ893,segéd!$F$1:$G$7,2,FALSE)</f>
        <v>11.30-13.00</v>
      </c>
      <c r="BC893" t="s">
        <v>464</v>
      </c>
      <c r="BD893" s="20" t="s">
        <v>424</v>
      </c>
      <c r="BE893" t="s">
        <v>164</v>
      </c>
      <c r="BG893" s="2">
        <v>604</v>
      </c>
      <c r="BH893" s="2" t="s">
        <v>220</v>
      </c>
      <c r="BI893" s="30" t="s">
        <v>2030</v>
      </c>
      <c r="BJ893" s="2">
        <f t="shared" si="713"/>
        <v>64</v>
      </c>
      <c r="BK893" s="2" t="str">
        <f>IF(BF893="","",VLOOKUP(BC893,segéd!O:P,2,FALSE))</f>
        <v/>
      </c>
      <c r="BL893" s="2">
        <f>IF(BG893="","",VLOOKUP(BC893,segéd!T:U,2,FALSE))</f>
        <v>64</v>
      </c>
      <c r="BM893" s="2"/>
      <c r="BN893" s="2"/>
      <c r="BO893" s="2"/>
      <c r="BP893" s="2"/>
      <c r="BQ893" s="2"/>
      <c r="BR893" s="2"/>
      <c r="BS893" s="2"/>
      <c r="BT893" s="2"/>
      <c r="BU893" s="2"/>
      <c r="BZ893" s="2"/>
      <c r="CA893" s="2"/>
      <c r="CD893" s="2"/>
      <c r="CE893" s="2"/>
      <c r="CF893" s="19"/>
      <c r="CG893" s="2"/>
      <c r="CJ893" s="2"/>
      <c r="CP893" s="2"/>
      <c r="CQ893" s="2">
        <v>59</v>
      </c>
      <c r="CR893" s="2"/>
      <c r="CS893" s="2"/>
      <c r="CU893" s="2"/>
      <c r="CV893" s="2"/>
      <c r="DA893" s="19"/>
    </row>
    <row r="894" spans="1:106" x14ac:dyDescent="0.3">
      <c r="A894" t="str">
        <f t="shared" si="714"/>
        <v>4183</v>
      </c>
      <c r="B894" t="str">
        <f t="shared" si="715"/>
        <v xml:space="preserve">Szám. seg. mérés (plusz terem) (gépterem, web) </v>
      </c>
      <c r="C894" t="str">
        <f t="shared" si="665"/>
        <v>6034183</v>
      </c>
      <c r="D894" t="str">
        <f t="shared" si="666"/>
        <v>Szám. seg. mérés (plusz terem) (gépterem, web) 0</v>
      </c>
      <c r="E894" t="str">
        <f t="shared" si="667"/>
        <v>Vavra Gábor4183</v>
      </c>
      <c r="F894" s="24" t="str">
        <f t="shared" si="668"/>
        <v>Szám. seg. mérés (plusz terem) (Tb. 603, gépterem, web)</v>
      </c>
      <c r="G894" t="str">
        <f t="shared" si="669"/>
        <v/>
      </c>
      <c r="H894" t="str">
        <f t="shared" si="670"/>
        <v/>
      </c>
      <c r="I894" t="str">
        <f t="shared" si="671"/>
        <v/>
      </c>
      <c r="J894" t="str">
        <f t="shared" si="672"/>
        <v/>
      </c>
      <c r="K894" t="str">
        <f t="shared" si="673"/>
        <v/>
      </c>
      <c r="L894" t="str">
        <f t="shared" si="674"/>
        <v/>
      </c>
      <c r="M894" t="str">
        <f t="shared" si="675"/>
        <v/>
      </c>
      <c r="N894" t="str">
        <f t="shared" si="676"/>
        <v/>
      </c>
      <c r="O894" t="str">
        <f t="shared" si="677"/>
        <v/>
      </c>
      <c r="P894" t="str">
        <f t="shared" si="678"/>
        <v/>
      </c>
      <c r="Q894" t="str">
        <f t="shared" si="679"/>
        <v/>
      </c>
      <c r="R894" t="str">
        <f t="shared" si="680"/>
        <v/>
      </c>
      <c r="S894" t="str">
        <f t="shared" si="681"/>
        <v/>
      </c>
      <c r="T894" t="str">
        <f t="shared" si="682"/>
        <v/>
      </c>
      <c r="U894" t="str">
        <f t="shared" si="683"/>
        <v/>
      </c>
      <c r="V894" t="str">
        <f t="shared" si="684"/>
        <v/>
      </c>
      <c r="W894" t="str">
        <f t="shared" si="685"/>
        <v/>
      </c>
      <c r="X894" t="str">
        <f t="shared" si="686"/>
        <v/>
      </c>
      <c r="Y894" t="str">
        <f t="shared" si="687"/>
        <v>Szám. seg. mérés (plusz terem) (, gépterem, web)</v>
      </c>
      <c r="Z894" t="str">
        <f t="shared" si="688"/>
        <v/>
      </c>
      <c r="AA894" t="str">
        <f t="shared" si="689"/>
        <v/>
      </c>
      <c r="AB894" t="str">
        <f t="shared" si="690"/>
        <v/>
      </c>
      <c r="AC894" t="str">
        <f t="shared" si="691"/>
        <v/>
      </c>
      <c r="AD894" t="str">
        <f t="shared" si="692"/>
        <v/>
      </c>
      <c r="AE894" t="str">
        <f t="shared" si="693"/>
        <v/>
      </c>
      <c r="AF894" t="str">
        <f t="shared" si="694"/>
        <v/>
      </c>
      <c r="AG894" t="str">
        <f t="shared" si="695"/>
        <v/>
      </c>
      <c r="AH894" t="str">
        <f t="shared" si="696"/>
        <v/>
      </c>
      <c r="AI894" t="str">
        <f t="shared" si="697"/>
        <v/>
      </c>
      <c r="AJ894" t="str">
        <f t="shared" si="698"/>
        <v/>
      </c>
      <c r="AK894" t="str">
        <f t="shared" si="699"/>
        <v/>
      </c>
      <c r="AL894" t="str">
        <f t="shared" si="700"/>
        <v/>
      </c>
      <c r="AM894" t="str">
        <f t="shared" si="701"/>
        <v/>
      </c>
      <c r="AN894" t="str">
        <f t="shared" si="702"/>
        <v/>
      </c>
      <c r="AO894" t="str">
        <f t="shared" si="703"/>
        <v/>
      </c>
      <c r="AP894" t="str">
        <f t="shared" si="704"/>
        <v/>
      </c>
      <c r="AQ894" t="str">
        <f t="shared" si="705"/>
        <v/>
      </c>
      <c r="AR894" t="str">
        <f t="shared" si="706"/>
        <v/>
      </c>
      <c r="AS894" t="str">
        <f t="shared" si="707"/>
        <v/>
      </c>
      <c r="AT894" t="str">
        <f t="shared" si="708"/>
        <v/>
      </c>
      <c r="AU894" t="str">
        <f t="shared" si="709"/>
        <v/>
      </c>
      <c r="AV894" t="str">
        <f t="shared" si="710"/>
        <v/>
      </c>
      <c r="AW894" t="str">
        <f t="shared" si="711"/>
        <v/>
      </c>
      <c r="AX894" t="str">
        <f t="shared" si="712"/>
        <v>Szám. seg. mérés (plusz terem) (603, gépterem, web)</v>
      </c>
      <c r="AY894" s="2">
        <v>418</v>
      </c>
      <c r="AZ894" s="2">
        <v>3</v>
      </c>
      <c r="BA894" s="18">
        <f>VLOOKUP(AY894,segéd!$F$9:$G$38,2,FALSE)</f>
        <v>46130</v>
      </c>
      <c r="BB894" s="2" t="str">
        <f>VLOOKUP(AZ894,segéd!$F$1:$G$7,2,FALSE)</f>
        <v>11.30-13.00</v>
      </c>
      <c r="BC894" t="s">
        <v>2257</v>
      </c>
      <c r="BD894" s="20" t="s">
        <v>424</v>
      </c>
      <c r="BE894" t="s">
        <v>164</v>
      </c>
      <c r="BG894" s="2">
        <v>603</v>
      </c>
      <c r="BH894" s="2" t="s">
        <v>220</v>
      </c>
      <c r="BI894" s="30" t="s">
        <v>1942</v>
      </c>
      <c r="BJ894" s="2">
        <f t="shared" si="713"/>
        <v>0</v>
      </c>
      <c r="BK894" s="2" t="str">
        <f>IF(BF894="","",VLOOKUP(BC894,segéd!O:P,2,FALSE))</f>
        <v/>
      </c>
      <c r="BL894" s="2">
        <f>IF(BG894="","",VLOOKUP(BC894,segéd!T:U,2,FALSE))</f>
        <v>0</v>
      </c>
      <c r="BM894" s="2"/>
      <c r="BN894" s="2"/>
      <c r="BO894" s="2"/>
      <c r="BP894" s="2"/>
      <c r="BQ894" s="2"/>
      <c r="BR894" s="2"/>
      <c r="BS894" s="2"/>
      <c r="BT894" s="2"/>
      <c r="BU894" s="2"/>
      <c r="BZ894" s="2"/>
      <c r="CA894" s="2"/>
      <c r="CD894" s="2"/>
      <c r="CE894" s="2"/>
      <c r="CF894" s="19"/>
      <c r="CG894" s="2"/>
      <c r="CJ894" s="2"/>
      <c r="CP894" s="2"/>
      <c r="CQ894" s="2"/>
      <c r="CR894" s="2"/>
      <c r="CS894" s="2"/>
      <c r="CU894" s="2"/>
      <c r="CV894" s="2"/>
      <c r="DA894" s="19"/>
    </row>
    <row r="895" spans="1:106" x14ac:dyDescent="0.3">
      <c r="A895" t="str">
        <f t="shared" si="714"/>
        <v>otthon4183</v>
      </c>
      <c r="B895" t="str">
        <f t="shared" si="715"/>
        <v>Szolgáltatásmarketing (szv.) (otthonról web) 3</v>
      </c>
      <c r="C895" t="str">
        <f t="shared" si="665"/>
        <v>4183</v>
      </c>
      <c r="D895" t="str">
        <f t="shared" si="666"/>
        <v xml:space="preserve">Szolgáltatásmarketing (szv.) (otthonról web) </v>
      </c>
      <c r="E895" t="str">
        <f t="shared" si="667"/>
        <v>Várnai Ibolya4183</v>
      </c>
      <c r="F895" s="24" t="str">
        <f t="shared" si="668"/>
        <v>Szolgáltatásmarketing (szv.) (Bp. otthon, otthonról web)</v>
      </c>
      <c r="G895" t="str">
        <f t="shared" si="669"/>
        <v/>
      </c>
      <c r="H895" t="str">
        <f t="shared" si="670"/>
        <v/>
      </c>
      <c r="I895" t="str">
        <f t="shared" si="671"/>
        <v/>
      </c>
      <c r="J895" t="str">
        <f t="shared" si="672"/>
        <v>4183</v>
      </c>
      <c r="K895" t="str">
        <f t="shared" si="673"/>
        <v/>
      </c>
      <c r="L895" t="str">
        <f t="shared" si="674"/>
        <v/>
      </c>
      <c r="M895" t="str">
        <f t="shared" si="675"/>
        <v/>
      </c>
      <c r="N895" t="str">
        <f t="shared" si="676"/>
        <v/>
      </c>
      <c r="O895" t="str">
        <f t="shared" si="677"/>
        <v/>
      </c>
      <c r="P895" t="str">
        <f t="shared" si="678"/>
        <v/>
      </c>
      <c r="Q895" t="str">
        <f t="shared" si="679"/>
        <v/>
      </c>
      <c r="R895" t="str">
        <f t="shared" si="680"/>
        <v/>
      </c>
      <c r="S895" t="str">
        <f t="shared" si="681"/>
        <v/>
      </c>
      <c r="T895" t="str">
        <f t="shared" si="682"/>
        <v/>
      </c>
      <c r="U895" t="str">
        <f t="shared" si="683"/>
        <v/>
      </c>
      <c r="V895" t="str">
        <f t="shared" si="684"/>
        <v/>
      </c>
      <c r="W895" t="str">
        <f t="shared" si="685"/>
        <v/>
      </c>
      <c r="X895" t="str">
        <f t="shared" si="686"/>
        <v/>
      </c>
      <c r="Y895" t="str">
        <f t="shared" si="687"/>
        <v>Szolgáltatásmarketing (szv.) (otthon, otthonról web)</v>
      </c>
      <c r="Z895" t="str">
        <f t="shared" si="688"/>
        <v/>
      </c>
      <c r="AA895" t="str">
        <f t="shared" si="689"/>
        <v/>
      </c>
      <c r="AB895" t="str">
        <f t="shared" si="690"/>
        <v/>
      </c>
      <c r="AC895" t="str">
        <f t="shared" si="691"/>
        <v/>
      </c>
      <c r="AD895" t="str">
        <f t="shared" si="692"/>
        <v/>
      </c>
      <c r="AE895" t="str">
        <f t="shared" si="693"/>
        <v/>
      </c>
      <c r="AF895" t="str">
        <f t="shared" si="694"/>
        <v/>
      </c>
      <c r="AG895" t="str">
        <f t="shared" si="695"/>
        <v/>
      </c>
      <c r="AH895" t="str">
        <f t="shared" si="696"/>
        <v/>
      </c>
      <c r="AI895" t="str">
        <f t="shared" si="697"/>
        <v/>
      </c>
      <c r="AJ895" t="str">
        <f t="shared" si="698"/>
        <v/>
      </c>
      <c r="AK895" t="str">
        <f t="shared" si="699"/>
        <v/>
      </c>
      <c r="AL895" t="str">
        <f t="shared" si="700"/>
        <v/>
      </c>
      <c r="AM895" t="str">
        <f t="shared" si="701"/>
        <v/>
      </c>
      <c r="AN895" t="str">
        <f t="shared" si="702"/>
        <v/>
      </c>
      <c r="AO895" t="str">
        <f t="shared" si="703"/>
        <v/>
      </c>
      <c r="AP895" t="str">
        <f t="shared" si="704"/>
        <v/>
      </c>
      <c r="AQ895" t="str">
        <f t="shared" si="705"/>
        <v/>
      </c>
      <c r="AR895" t="str">
        <f t="shared" si="706"/>
        <v/>
      </c>
      <c r="AS895" t="str">
        <f t="shared" si="707"/>
        <v/>
      </c>
      <c r="AT895" t="str">
        <f t="shared" si="708"/>
        <v/>
      </c>
      <c r="AU895" t="str">
        <f t="shared" si="709"/>
        <v/>
      </c>
      <c r="AV895" t="str">
        <f t="shared" si="710"/>
        <v/>
      </c>
      <c r="AW895" t="str">
        <f t="shared" si="711"/>
        <v/>
      </c>
      <c r="AX895" t="str">
        <f t="shared" si="712"/>
        <v>Szolgáltatásmarketing (szv.) (, otthonról web)</v>
      </c>
      <c r="AY895" s="2">
        <v>418</v>
      </c>
      <c r="AZ895" s="2">
        <v>3</v>
      </c>
      <c r="BA895" s="18">
        <f>VLOOKUP(AY895,segéd!$F$9:$G$38,2,FALSE)</f>
        <v>46130</v>
      </c>
      <c r="BB895" s="2" t="str">
        <f>VLOOKUP(AZ895,segéd!$F$1:$G$7,2,FALSE)</f>
        <v>11.30-13.00</v>
      </c>
      <c r="BC895" t="s">
        <v>412</v>
      </c>
      <c r="BD895" t="s">
        <v>310</v>
      </c>
      <c r="BE895" t="s">
        <v>175</v>
      </c>
      <c r="BF895" s="19" t="s">
        <v>484</v>
      </c>
      <c r="BH895" s="2" t="s">
        <v>485</v>
      </c>
      <c r="BI895" s="30" t="s">
        <v>2021</v>
      </c>
      <c r="BJ895" s="2">
        <f t="shared" si="713"/>
        <v>3</v>
      </c>
      <c r="BK895" s="2">
        <f>IF(BF895="","",VLOOKUP(BC895,segéd!O:P,2,FALSE))</f>
        <v>3</v>
      </c>
      <c r="BL895" s="2" t="str">
        <f>IF(BG895="","",VLOOKUP(BC895,segéd!T:U,2,FALSE))</f>
        <v/>
      </c>
      <c r="BP895" s="19">
        <v>5</v>
      </c>
      <c r="BY895" s="2"/>
      <c r="CH895" s="2"/>
      <c r="CP895" s="2"/>
      <c r="CU895" s="2"/>
    </row>
    <row r="896" spans="1:106" x14ac:dyDescent="0.3">
      <c r="A896" t="str">
        <f t="shared" si="714"/>
        <v>2014183</v>
      </c>
      <c r="B896" t="str">
        <f t="shared" si="715"/>
        <v>Vezetés, szervezés (web) 52</v>
      </c>
      <c r="C896" t="str">
        <f t="shared" si="665"/>
        <v>4183</v>
      </c>
      <c r="D896" t="str">
        <f t="shared" si="666"/>
        <v xml:space="preserve">Vezetés, szervezés (web) </v>
      </c>
      <c r="E896" t="str">
        <f t="shared" si="667"/>
        <v>Krupánszki Kornél4183</v>
      </c>
      <c r="F896" s="24" t="str">
        <f t="shared" si="668"/>
        <v>Vezetés, szervezés (Bp. 201, web)</v>
      </c>
      <c r="G896" t="str">
        <f t="shared" si="669"/>
        <v>4183</v>
      </c>
      <c r="H896" t="str">
        <f t="shared" si="670"/>
        <v>4183</v>
      </c>
      <c r="I896" t="str">
        <f t="shared" si="671"/>
        <v>4183</v>
      </c>
      <c r="J896" t="str">
        <f t="shared" si="672"/>
        <v/>
      </c>
      <c r="K896" t="str">
        <f t="shared" si="673"/>
        <v/>
      </c>
      <c r="L896" t="str">
        <f t="shared" si="674"/>
        <v/>
      </c>
      <c r="M896" t="str">
        <f t="shared" si="675"/>
        <v/>
      </c>
      <c r="N896" t="str">
        <f t="shared" si="676"/>
        <v/>
      </c>
      <c r="O896" t="str">
        <f t="shared" si="677"/>
        <v/>
      </c>
      <c r="P896" t="str">
        <f t="shared" si="678"/>
        <v/>
      </c>
      <c r="Q896" t="str">
        <f t="shared" si="679"/>
        <v/>
      </c>
      <c r="R896" t="str">
        <f t="shared" si="680"/>
        <v/>
      </c>
      <c r="S896" t="str">
        <f t="shared" si="681"/>
        <v/>
      </c>
      <c r="T896" t="str">
        <f t="shared" si="682"/>
        <v/>
      </c>
      <c r="U896" t="str">
        <f t="shared" si="683"/>
        <v/>
      </c>
      <c r="V896" t="str">
        <f t="shared" si="684"/>
        <v/>
      </c>
      <c r="W896" t="str">
        <f t="shared" si="685"/>
        <v/>
      </c>
      <c r="X896" t="str">
        <f t="shared" si="686"/>
        <v/>
      </c>
      <c r="Y896" t="str">
        <f t="shared" si="687"/>
        <v>Vezetés, szervezés (201, web)</v>
      </c>
      <c r="Z896" t="str">
        <f t="shared" si="688"/>
        <v/>
      </c>
      <c r="AA896" t="str">
        <f t="shared" si="689"/>
        <v/>
      </c>
      <c r="AB896" t="str">
        <f t="shared" si="690"/>
        <v/>
      </c>
      <c r="AC896" t="str">
        <f t="shared" si="691"/>
        <v/>
      </c>
      <c r="AD896" t="str">
        <f t="shared" si="692"/>
        <v/>
      </c>
      <c r="AE896" t="str">
        <f t="shared" si="693"/>
        <v/>
      </c>
      <c r="AF896" t="str">
        <f t="shared" si="694"/>
        <v/>
      </c>
      <c r="AG896" t="str">
        <f t="shared" si="695"/>
        <v/>
      </c>
      <c r="AH896" t="str">
        <f t="shared" si="696"/>
        <v/>
      </c>
      <c r="AI896" t="str">
        <f t="shared" si="697"/>
        <v/>
      </c>
      <c r="AJ896" t="str">
        <f t="shared" si="698"/>
        <v/>
      </c>
      <c r="AK896" t="str">
        <f t="shared" si="699"/>
        <v/>
      </c>
      <c r="AL896" t="str">
        <f t="shared" si="700"/>
        <v/>
      </c>
      <c r="AM896" t="str">
        <f t="shared" si="701"/>
        <v/>
      </c>
      <c r="AN896" t="str">
        <f t="shared" si="702"/>
        <v/>
      </c>
      <c r="AO896" t="str">
        <f t="shared" si="703"/>
        <v/>
      </c>
      <c r="AP896" t="str">
        <f t="shared" si="704"/>
        <v/>
      </c>
      <c r="AQ896" t="str">
        <f t="shared" si="705"/>
        <v/>
      </c>
      <c r="AR896" t="str">
        <f t="shared" si="706"/>
        <v/>
      </c>
      <c r="AS896" t="str">
        <f t="shared" si="707"/>
        <v/>
      </c>
      <c r="AT896" t="str">
        <f t="shared" si="708"/>
        <v/>
      </c>
      <c r="AU896" t="str">
        <f t="shared" si="709"/>
        <v/>
      </c>
      <c r="AV896" t="str">
        <f t="shared" si="710"/>
        <v/>
      </c>
      <c r="AW896" t="str">
        <f t="shared" si="711"/>
        <v/>
      </c>
      <c r="AX896" t="str">
        <f t="shared" si="712"/>
        <v>Vezetés, szervezés (, web)</v>
      </c>
      <c r="AY896" s="2">
        <v>418</v>
      </c>
      <c r="AZ896" s="2">
        <v>3</v>
      </c>
      <c r="BA896" s="18">
        <f>VLOOKUP(AY896,segéd!$F$9:$G$38,2,FALSE)</f>
        <v>46130</v>
      </c>
      <c r="BB896" s="2" t="str">
        <f>VLOOKUP(AZ896,segéd!$F$1:$G$7,2,FALSE)</f>
        <v>11.30-13.00</v>
      </c>
      <c r="BC896" t="s">
        <v>65</v>
      </c>
      <c r="BD896" s="20" t="s">
        <v>428</v>
      </c>
      <c r="BE896" t="s">
        <v>388</v>
      </c>
      <c r="BF896" s="19">
        <v>201</v>
      </c>
      <c r="BH896" s="2" t="s">
        <v>66</v>
      </c>
      <c r="BI896" s="30" t="s">
        <v>1990</v>
      </c>
      <c r="BJ896" s="2">
        <f t="shared" si="713"/>
        <v>52</v>
      </c>
      <c r="BK896" s="2">
        <f>IF(BF896="","",VLOOKUP(BC896,segéd!O:P,2,FALSE))</f>
        <v>52</v>
      </c>
      <c r="BL896" s="2" t="str">
        <f>IF(BG896="","",VLOOKUP(BC896,segéd!T:U,2,FALSE))</f>
        <v/>
      </c>
      <c r="BM896" s="2">
        <v>62</v>
      </c>
      <c r="BN896" s="2">
        <v>14</v>
      </c>
      <c r="BO896" s="2">
        <v>13</v>
      </c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H896" s="2"/>
      <c r="CI896" s="2"/>
      <c r="CJ896" s="2"/>
      <c r="CK896" s="2"/>
      <c r="CL896" s="2"/>
      <c r="CM896" s="2"/>
      <c r="CN896" s="2"/>
      <c r="CO896" s="2"/>
      <c r="CP896" s="2"/>
      <c r="CR896" s="2"/>
      <c r="CS896" s="2"/>
      <c r="CT896" s="2"/>
      <c r="CU896" s="2"/>
      <c r="CV896" s="2"/>
      <c r="CY896" s="2"/>
    </row>
    <row r="897" spans="1:105" x14ac:dyDescent="0.3">
      <c r="A897" t="str">
        <f t="shared" si="714"/>
        <v>2104183</v>
      </c>
      <c r="B897" t="str">
        <f t="shared" si="715"/>
        <v>Vezetői számvitel és inf. rend. (Tb.-ről web) 8</v>
      </c>
      <c r="C897" t="str">
        <f t="shared" si="665"/>
        <v>4034183</v>
      </c>
      <c r="D897" t="str">
        <f t="shared" si="666"/>
        <v>Vezetői számvitel és inf. rend. (Tb.-ről web) 9</v>
      </c>
      <c r="E897" t="str">
        <f t="shared" si="667"/>
        <v>Barna Zsolt4183</v>
      </c>
      <c r="F897" s="24" t="str">
        <f t="shared" si="668"/>
        <v>Vezetői számvitel és inf. rend. (Tb. 403, Tb.-ről web)</v>
      </c>
      <c r="G897" t="str">
        <f t="shared" si="669"/>
        <v/>
      </c>
      <c r="H897" t="str">
        <f t="shared" si="670"/>
        <v/>
      </c>
      <c r="I897" t="str">
        <f t="shared" si="671"/>
        <v/>
      </c>
      <c r="J897" t="str">
        <f t="shared" si="672"/>
        <v/>
      </c>
      <c r="K897" t="str">
        <f t="shared" si="673"/>
        <v/>
      </c>
      <c r="L897" t="str">
        <f t="shared" si="674"/>
        <v/>
      </c>
      <c r="M897" t="str">
        <f t="shared" si="675"/>
        <v/>
      </c>
      <c r="N897" t="str">
        <f t="shared" si="676"/>
        <v>4183</v>
      </c>
      <c r="O897" t="str">
        <f t="shared" si="677"/>
        <v/>
      </c>
      <c r="P897" t="str">
        <f t="shared" si="678"/>
        <v/>
      </c>
      <c r="Q897" t="str">
        <f t="shared" si="679"/>
        <v/>
      </c>
      <c r="R897" t="str">
        <f t="shared" si="680"/>
        <v/>
      </c>
      <c r="S897" t="str">
        <f t="shared" si="681"/>
        <v/>
      </c>
      <c r="T897" t="str">
        <f t="shared" si="682"/>
        <v/>
      </c>
      <c r="U897" t="str">
        <f t="shared" si="683"/>
        <v/>
      </c>
      <c r="V897" t="str">
        <f t="shared" si="684"/>
        <v/>
      </c>
      <c r="W897" t="str">
        <f t="shared" si="685"/>
        <v/>
      </c>
      <c r="X897" t="str">
        <f t="shared" si="686"/>
        <v/>
      </c>
      <c r="Y897" t="str">
        <f t="shared" si="687"/>
        <v>Vezetői számvitel és inf. rend. (210, Tb.-ről web)</v>
      </c>
      <c r="Z897" t="str">
        <f t="shared" si="688"/>
        <v/>
      </c>
      <c r="AA897" t="str">
        <f t="shared" si="689"/>
        <v/>
      </c>
      <c r="AB897" t="str">
        <f t="shared" si="690"/>
        <v/>
      </c>
      <c r="AC897" t="str">
        <f t="shared" si="691"/>
        <v/>
      </c>
      <c r="AD897" t="str">
        <f t="shared" si="692"/>
        <v/>
      </c>
      <c r="AE897" t="str">
        <f t="shared" si="693"/>
        <v/>
      </c>
      <c r="AF897" t="str">
        <f t="shared" si="694"/>
        <v>4183</v>
      </c>
      <c r="AG897" t="str">
        <f t="shared" si="695"/>
        <v/>
      </c>
      <c r="AH897" t="str">
        <f t="shared" si="696"/>
        <v/>
      </c>
      <c r="AI897" t="str">
        <f t="shared" si="697"/>
        <v/>
      </c>
      <c r="AJ897" t="str">
        <f t="shared" si="698"/>
        <v/>
      </c>
      <c r="AK897" t="str">
        <f t="shared" si="699"/>
        <v/>
      </c>
      <c r="AL897" t="str">
        <f t="shared" si="700"/>
        <v/>
      </c>
      <c r="AM897" t="str">
        <f t="shared" si="701"/>
        <v/>
      </c>
      <c r="AN897" t="str">
        <f t="shared" si="702"/>
        <v/>
      </c>
      <c r="AO897" t="str">
        <f t="shared" si="703"/>
        <v/>
      </c>
      <c r="AP897" t="str">
        <f t="shared" si="704"/>
        <v/>
      </c>
      <c r="AQ897" t="str">
        <f t="shared" si="705"/>
        <v/>
      </c>
      <c r="AR897" t="str">
        <f t="shared" si="706"/>
        <v/>
      </c>
      <c r="AS897" t="str">
        <f t="shared" si="707"/>
        <v/>
      </c>
      <c r="AT897" t="str">
        <f t="shared" si="708"/>
        <v/>
      </c>
      <c r="AU897" t="str">
        <f t="shared" si="709"/>
        <v/>
      </c>
      <c r="AV897" t="str">
        <f t="shared" si="710"/>
        <v/>
      </c>
      <c r="AW897" t="str">
        <f t="shared" si="711"/>
        <v/>
      </c>
      <c r="AX897" t="str">
        <f t="shared" si="712"/>
        <v>Vezetői számvitel és inf. rend. (403, Tb.-ről web)</v>
      </c>
      <c r="AY897" s="2">
        <v>418</v>
      </c>
      <c r="AZ897" s="2">
        <v>3</v>
      </c>
      <c r="BA897" s="18">
        <f>VLOOKUP(AY897,segéd!$F$9:$G$38,2,FALSE)</f>
        <v>46130</v>
      </c>
      <c r="BB897" s="2" t="str">
        <f>VLOOKUP(AZ897,segéd!$F$1:$G$7,2,FALSE)</f>
        <v>11.30-13.00</v>
      </c>
      <c r="BC897" t="s">
        <v>389</v>
      </c>
      <c r="BD897" t="s">
        <v>311</v>
      </c>
      <c r="BE897" t="s">
        <v>167</v>
      </c>
      <c r="BF897" s="19">
        <v>210</v>
      </c>
      <c r="BG897" s="2">
        <v>403</v>
      </c>
      <c r="BH897" s="2" t="s">
        <v>76</v>
      </c>
      <c r="BI897" s="30" t="s">
        <v>1991</v>
      </c>
      <c r="BJ897" s="2">
        <f t="shared" si="713"/>
        <v>17</v>
      </c>
      <c r="BK897" s="2">
        <f>IF(BF897="","",VLOOKUP(BC897,segéd!O:P,2,FALSE))</f>
        <v>8</v>
      </c>
      <c r="BL897" s="2">
        <f>IF(BG897="","",VLOOKUP(BC897,segéd!T:U,2,FALSE))</f>
        <v>9</v>
      </c>
      <c r="BM897" s="2"/>
      <c r="BN897" s="2"/>
      <c r="BO897" s="2"/>
      <c r="BP897" s="2"/>
      <c r="BQ897" s="2"/>
      <c r="BR897" s="2"/>
      <c r="BS897" s="2"/>
      <c r="BT897" s="2">
        <v>8</v>
      </c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H897" s="2"/>
      <c r="CI897" s="2"/>
      <c r="CJ897" s="2"/>
      <c r="CK897" s="2">
        <v>10</v>
      </c>
      <c r="CL897" s="2"/>
      <c r="CM897" s="2"/>
      <c r="CN897" s="2"/>
      <c r="CO897" s="2"/>
      <c r="CP897" s="2"/>
      <c r="CR897" s="2"/>
      <c r="CS897" s="2"/>
      <c r="CT897" s="2"/>
      <c r="CU897" s="2"/>
      <c r="CV897" s="2"/>
      <c r="CY897" s="2"/>
    </row>
    <row r="898" spans="1:105" x14ac:dyDescent="0.3">
      <c r="A898" t="str">
        <f t="shared" si="714"/>
        <v>4184</v>
      </c>
      <c r="B898" t="str">
        <f t="shared" si="715"/>
        <v xml:space="preserve">Alkalmazott mechanika (web) </v>
      </c>
      <c r="C898" t="str">
        <f t="shared" si="665"/>
        <v>A/Nae.4184</v>
      </c>
      <c r="D898" t="str">
        <f t="shared" si="666"/>
        <v>Alkalmazott mechanika (web) 85</v>
      </c>
      <c r="E898" t="str">
        <f t="shared" si="667"/>
        <v>Szentgyörgyiné Gyöngyösi Éva4184</v>
      </c>
      <c r="F898" s="24" t="str">
        <f t="shared" si="668"/>
        <v>Alkalmazott mechanika (Tb. A/Nae., web)</v>
      </c>
      <c r="G898" t="str">
        <f t="shared" si="669"/>
        <v/>
      </c>
      <c r="H898" t="str">
        <f t="shared" si="670"/>
        <v/>
      </c>
      <c r="I898" t="str">
        <f t="shared" si="671"/>
        <v/>
      </c>
      <c r="J898" t="str">
        <f t="shared" si="672"/>
        <v/>
      </c>
      <c r="K898" t="str">
        <f t="shared" si="673"/>
        <v/>
      </c>
      <c r="L898" t="str">
        <f t="shared" si="674"/>
        <v/>
      </c>
      <c r="M898" t="str">
        <f t="shared" si="675"/>
        <v/>
      </c>
      <c r="N898" t="str">
        <f t="shared" si="676"/>
        <v/>
      </c>
      <c r="O898" t="str">
        <f t="shared" si="677"/>
        <v/>
      </c>
      <c r="P898" t="str">
        <f t="shared" si="678"/>
        <v/>
      </c>
      <c r="Q898" t="str">
        <f t="shared" si="679"/>
        <v/>
      </c>
      <c r="R898" t="str">
        <f t="shared" si="680"/>
        <v/>
      </c>
      <c r="S898" t="str">
        <f t="shared" si="681"/>
        <v/>
      </c>
      <c r="T898" t="str">
        <f t="shared" si="682"/>
        <v/>
      </c>
      <c r="U898" t="str">
        <f t="shared" si="683"/>
        <v/>
      </c>
      <c r="V898" t="str">
        <f t="shared" si="684"/>
        <v/>
      </c>
      <c r="W898" t="str">
        <f t="shared" si="685"/>
        <v/>
      </c>
      <c r="X898" t="str">
        <f t="shared" si="686"/>
        <v/>
      </c>
      <c r="Y898" t="str">
        <f t="shared" si="687"/>
        <v>Alkalmazott mechanika (, web)</v>
      </c>
      <c r="Z898" t="str">
        <f t="shared" si="688"/>
        <v/>
      </c>
      <c r="AA898" t="str">
        <f t="shared" si="689"/>
        <v/>
      </c>
      <c r="AB898" t="str">
        <f t="shared" si="690"/>
        <v>4184</v>
      </c>
      <c r="AC898" t="str">
        <f t="shared" si="691"/>
        <v>4184</v>
      </c>
      <c r="AD898" t="str">
        <f t="shared" si="692"/>
        <v/>
      </c>
      <c r="AE898" t="str">
        <f t="shared" si="693"/>
        <v/>
      </c>
      <c r="AF898" t="str">
        <f t="shared" si="694"/>
        <v/>
      </c>
      <c r="AG898" t="str">
        <f t="shared" si="695"/>
        <v/>
      </c>
      <c r="AH898" t="str">
        <f t="shared" si="696"/>
        <v/>
      </c>
      <c r="AI898" t="str">
        <f t="shared" si="697"/>
        <v/>
      </c>
      <c r="AJ898" t="str">
        <f t="shared" si="698"/>
        <v/>
      </c>
      <c r="AK898" t="str">
        <f t="shared" si="699"/>
        <v/>
      </c>
      <c r="AL898" t="str">
        <f t="shared" si="700"/>
        <v/>
      </c>
      <c r="AM898" t="str">
        <f t="shared" si="701"/>
        <v/>
      </c>
      <c r="AN898" t="str">
        <f t="shared" si="702"/>
        <v/>
      </c>
      <c r="AO898" t="str">
        <f t="shared" si="703"/>
        <v/>
      </c>
      <c r="AP898" t="str">
        <f t="shared" si="704"/>
        <v/>
      </c>
      <c r="AQ898" t="str">
        <f t="shared" si="705"/>
        <v/>
      </c>
      <c r="AR898" t="str">
        <f t="shared" si="706"/>
        <v/>
      </c>
      <c r="AS898" t="str">
        <f t="shared" si="707"/>
        <v/>
      </c>
      <c r="AT898" t="str">
        <f t="shared" si="708"/>
        <v/>
      </c>
      <c r="AU898" t="str">
        <f t="shared" si="709"/>
        <v/>
      </c>
      <c r="AV898" t="str">
        <f t="shared" si="710"/>
        <v/>
      </c>
      <c r="AW898" t="str">
        <f t="shared" si="711"/>
        <v/>
      </c>
      <c r="AX898" t="str">
        <f t="shared" si="712"/>
        <v>Alkalmazott mechanika (A/Nae., web)</v>
      </c>
      <c r="AY898" s="2">
        <v>418</v>
      </c>
      <c r="AZ898" s="2">
        <v>4</v>
      </c>
      <c r="BA898" s="18">
        <f>VLOOKUP(AY898,segéd!$F$9:$G$38,2,FALSE)</f>
        <v>46130</v>
      </c>
      <c r="BB898" s="2" t="str">
        <f>VLOOKUP(AZ898,segéd!$F$1:$G$7,2,FALSE)</f>
        <v>13.30-15.00</v>
      </c>
      <c r="BC898" t="s">
        <v>118</v>
      </c>
      <c r="BD898" s="20" t="s">
        <v>305</v>
      </c>
      <c r="BE898" t="s">
        <v>164</v>
      </c>
      <c r="BG898" s="2" t="s">
        <v>273</v>
      </c>
      <c r="BH898" s="2" t="s">
        <v>66</v>
      </c>
      <c r="BI898" s="30" t="s">
        <v>1947</v>
      </c>
      <c r="BJ898" s="2">
        <f t="shared" si="713"/>
        <v>85</v>
      </c>
      <c r="BK898" s="2" t="str">
        <f>IF(BF898="","",VLOOKUP(BC898,segéd!O:P,2,FALSE))</f>
        <v/>
      </c>
      <c r="BL898" s="2">
        <f>IF(BG898="","",VLOOKUP(BC898,segéd!T:U,2,FALSE))</f>
        <v>85</v>
      </c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G898" s="2">
        <v>59</v>
      </c>
      <c r="CH898" s="2">
        <v>57</v>
      </c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Y898" s="2"/>
    </row>
    <row r="899" spans="1:105" x14ac:dyDescent="0.3">
      <c r="A899" t="str">
        <f t="shared" si="714"/>
        <v>4184</v>
      </c>
      <c r="B899" t="str">
        <f t="shared" si="715"/>
        <v xml:space="preserve">Angol gazdasági szaknyelv II., 1. csop. </v>
      </c>
      <c r="C899" t="str">
        <f t="shared" ref="C899:C962" si="716">CONCATENATE(BG899,AY899,AZ899)</f>
        <v>4084184</v>
      </c>
      <c r="D899" t="str">
        <f t="shared" ref="D899:D962" si="717">CONCATENATE(BC899,IF(BH899="","",CONCATENATE(" (",BH899,")"))," ",BL899)</f>
        <v>Angol gazdasági szaknyelv II., 1. csop. 17</v>
      </c>
      <c r="E899" t="str">
        <f t="shared" ref="E899:E962" si="718">CONCATENATE(BD899,AY899,AZ899)</f>
        <v>Nagy Mónika4184</v>
      </c>
      <c r="F899" s="24" t="str">
        <f t="shared" ref="F899:F962" si="719">CONCATENATE(BC899," (",IF(OR(BF899="",BH899="Tb.-ről web",BH899="gépterem, Tb.-ről web"),"",CONCATENATE("Bp. ",BF899)),IF(OR(BG899="",BH899="Bp.-ről web",BH899="gépterem, Bp.-ről web"),"",CONCATENATE("Tb. ",BG899)),IF(BH899="","",CONCATENATE(", ",BH899)),")")</f>
        <v>Angol gazdasági szaknyelv II., 1. csop. (Tb. 408)</v>
      </c>
      <c r="G899" t="str">
        <f t="shared" ref="G899:G962" si="720">IF(BM899="","",CONCATENATE($AY899,$AZ899))</f>
        <v/>
      </c>
      <c r="H899" t="str">
        <f t="shared" ref="H899:H962" si="721">IF(BN899="","",CONCATENATE($AY899,$AZ899))</f>
        <v/>
      </c>
      <c r="I899" t="str">
        <f t="shared" ref="I899:I962" si="722">IF(BO899="","",CONCATENATE($AY899,$AZ899))</f>
        <v/>
      </c>
      <c r="J899" t="str">
        <f t="shared" ref="J899:J962" si="723">IF(BP899="","",CONCATENATE($AY899,$AZ899))</f>
        <v/>
      </c>
      <c r="K899" t="str">
        <f t="shared" ref="K899:K962" si="724">IF(BQ899="","",CONCATENATE($AY899,$AZ899))</f>
        <v/>
      </c>
      <c r="L899" t="str">
        <f t="shared" ref="L899:L962" si="725">IF(BR899="","",CONCATENATE($AY899,$AZ899))</f>
        <v/>
      </c>
      <c r="M899" t="str">
        <f t="shared" ref="M899:M962" si="726">IF(BS899="","",CONCATENATE($AY899,$AZ899))</f>
        <v/>
      </c>
      <c r="N899" t="str">
        <f t="shared" ref="N899:N962" si="727">IF(BT899="","",CONCATENATE($AY899,$AZ899))</f>
        <v/>
      </c>
      <c r="O899" t="str">
        <f t="shared" ref="O899:O962" si="728">IF(BU899="","",CONCATENATE($AY899,$AZ899))</f>
        <v/>
      </c>
      <c r="P899" t="str">
        <f t="shared" ref="P899:P962" si="729">IF(BV899="","",CONCATENATE($AY899,$AZ899))</f>
        <v/>
      </c>
      <c r="Q899" t="str">
        <f t="shared" ref="Q899:Q962" si="730">IF(BW899="","",CONCATENATE($AY899,$AZ899))</f>
        <v/>
      </c>
      <c r="R899" t="str">
        <f t="shared" ref="R899:R962" si="731">IF(BX899="","",CONCATENATE($AY899,$AZ899))</f>
        <v/>
      </c>
      <c r="S899" t="str">
        <f t="shared" ref="S899:S962" si="732">IF(BY899="","",CONCATENATE($AY899,$AZ899))</f>
        <v/>
      </c>
      <c r="T899" t="str">
        <f t="shared" ref="T899:T962" si="733">IF(BZ899="","",CONCATENATE($AY899,$AZ899))</f>
        <v/>
      </c>
      <c r="U899" t="str">
        <f t="shared" ref="U899:U962" si="734">IF(CA899="","",CONCATENATE($AY899,$AZ899))</f>
        <v/>
      </c>
      <c r="V899" t="str">
        <f t="shared" ref="V899:V962" si="735">IF(CB899="","",CONCATENATE($AY899,$AZ899))</f>
        <v/>
      </c>
      <c r="W899" t="str">
        <f t="shared" ref="W899:W962" si="736">IF(CC899="","",CONCATENATE($AY899,$AZ899))</f>
        <v/>
      </c>
      <c r="X899" t="str">
        <f t="shared" ref="X899:X962" si="737">IF(CD899="","",CONCATENATE($AY899,$AZ899))</f>
        <v/>
      </c>
      <c r="Y899" t="str">
        <f t="shared" ref="Y899:Y962" si="738">CONCATENATE(BC899," (",BF899,IF(BH899="","",CONCATENATE(", ",BH899)),")")</f>
        <v>Angol gazdasági szaknyelv II., 1. csop. ()</v>
      </c>
      <c r="Z899" t="str">
        <f t="shared" ref="Z899:Z962" si="739">IF(CE899="","",CONCATENATE($AY899,$AZ899))</f>
        <v>4184</v>
      </c>
      <c r="AA899" t="str">
        <f t="shared" ref="AA899:AA962" si="740">IF(CF899="","",CONCATENATE($AY899,$AZ899))</f>
        <v/>
      </c>
      <c r="AB899" t="str">
        <f t="shared" ref="AB899:AB962" si="741">IF(CG899="","",CONCATENATE($AY899,$AZ899))</f>
        <v/>
      </c>
      <c r="AC899" t="str">
        <f t="shared" ref="AC899:AC962" si="742">IF(CH899="","",CONCATENATE($AY899,$AZ899))</f>
        <v/>
      </c>
      <c r="AD899" t="str">
        <f t="shared" ref="AD899:AD962" si="743">IF(CI899="","",CONCATENATE($AY899,$AZ899))</f>
        <v/>
      </c>
      <c r="AE899" t="str">
        <f t="shared" ref="AE899:AE962" si="744">IF(CJ899="","",CONCATENATE($AY899,$AZ899))</f>
        <v/>
      </c>
      <c r="AF899" t="str">
        <f t="shared" ref="AF899:AF962" si="745">IF(CK899="","",CONCATENATE($AY899,$AZ899))</f>
        <v/>
      </c>
      <c r="AG899" t="str">
        <f t="shared" ref="AG899:AG962" si="746">IF(CL899="","",CONCATENATE($AY899,$AZ899))</f>
        <v/>
      </c>
      <c r="AH899" t="str">
        <f t="shared" ref="AH899:AH962" si="747">IF(CM899="","",CONCATENATE($AY899,$AZ899))</f>
        <v/>
      </c>
      <c r="AI899" t="str">
        <f t="shared" ref="AI899:AI962" si="748">IF(CN899="","",CONCATENATE($AY899,$AZ899))</f>
        <v/>
      </c>
      <c r="AJ899" t="str">
        <f t="shared" ref="AJ899:AJ962" si="749">IF(CO899="","",CONCATENATE($AY899,$AZ899))</f>
        <v/>
      </c>
      <c r="AK899" t="str">
        <f t="shared" ref="AK899:AK962" si="750">IF(CP899="","",CONCATENATE($AY899,$AZ899))</f>
        <v/>
      </c>
      <c r="AL899" t="str">
        <f t="shared" ref="AL899:AL962" si="751">IF(CQ899="","",CONCATENATE($AY899,$AZ899))</f>
        <v/>
      </c>
      <c r="AM899" t="str">
        <f t="shared" ref="AM899:AM962" si="752">IF(CR899="","",CONCATENATE($AY899,$AZ899))</f>
        <v/>
      </c>
      <c r="AN899" t="str">
        <f t="shared" ref="AN899:AN962" si="753">IF(CS899="","",CONCATENATE($AY899,$AZ899))</f>
        <v/>
      </c>
      <c r="AO899" t="str">
        <f t="shared" ref="AO899:AO962" si="754">IF(CT899="","",CONCATENATE($AY899,$AZ899))</f>
        <v/>
      </c>
      <c r="AP899" t="str">
        <f t="shared" ref="AP899:AP962" si="755">IF(CU899="","",CONCATENATE($AY899,$AZ899))</f>
        <v/>
      </c>
      <c r="AQ899" t="str">
        <f t="shared" ref="AQ899:AQ962" si="756">IF(CV899="","",CONCATENATE($AY899,$AZ899))</f>
        <v/>
      </c>
      <c r="AR899" t="str">
        <f t="shared" ref="AR899:AR962" si="757">IF(CW899="","",CONCATENATE($AY899,$AZ899))</f>
        <v/>
      </c>
      <c r="AS899" t="str">
        <f t="shared" ref="AS899:AS962" si="758">IF(CX899="","",CONCATENATE($AY899,$AZ899))</f>
        <v/>
      </c>
      <c r="AT899" t="str">
        <f t="shared" ref="AT899:AT962" si="759">IF(CY899="","",CONCATENATE($AY899,$AZ899))</f>
        <v/>
      </c>
      <c r="AU899" t="str">
        <f t="shared" ref="AU899:AU962" si="760">IF(CZ899="","",CONCATENATE($AY899,$AZ899))</f>
        <v/>
      </c>
      <c r="AV899" t="str">
        <f t="shared" ref="AV899:AV962" si="761">IF(DA899="","",CONCATENATE($AY899,$AZ899))</f>
        <v/>
      </c>
      <c r="AW899" t="str">
        <f t="shared" ref="AW899:AW962" si="762">IF(DB899="","",CONCATENATE($AY899,$AZ899))</f>
        <v/>
      </c>
      <c r="AX899" t="str">
        <f t="shared" ref="AX899:AX962" si="763">CONCATENATE(BC899," (",BG899,IF(BH899="","",CONCATENATE(", ",BH899)),")")</f>
        <v>Angol gazdasági szaknyelv II., 1. csop. (408)</v>
      </c>
      <c r="AY899" s="2">
        <v>418</v>
      </c>
      <c r="AZ899" s="2">
        <v>4</v>
      </c>
      <c r="BA899" s="18">
        <f>VLOOKUP(AY899,segéd!$F$9:$G$38,2,FALSE)</f>
        <v>46130</v>
      </c>
      <c r="BB899" s="2" t="str">
        <f>VLOOKUP(AZ899,segéd!$F$1:$G$7,2,FALSE)</f>
        <v>13.30-15.00</v>
      </c>
      <c r="BC899" t="s">
        <v>252</v>
      </c>
      <c r="BD899" t="s">
        <v>441</v>
      </c>
      <c r="BE899" t="s">
        <v>164</v>
      </c>
      <c r="BG899" s="2">
        <v>408</v>
      </c>
      <c r="BJ899" s="2">
        <f t="shared" ref="BJ899:BJ962" si="764">SUM(BK899:BL899)</f>
        <v>17</v>
      </c>
      <c r="BK899" s="2" t="str">
        <f>IF(BF899="","",VLOOKUP(BC899,segéd!O:P,2,FALSE))</f>
        <v/>
      </c>
      <c r="BL899" s="2">
        <f>IF(BG899="","",VLOOKUP(BC899,segéd!T:U,2,FALSE))</f>
        <v>17</v>
      </c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>
        <v>17</v>
      </c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Y899" s="2"/>
    </row>
    <row r="900" spans="1:105" x14ac:dyDescent="0.3">
      <c r="A900" t="str">
        <f t="shared" si="714"/>
        <v>4184</v>
      </c>
      <c r="B900" t="str">
        <f t="shared" si="715"/>
        <v xml:space="preserve">Angol gazdasági szaknyelv II., 2. csop. </v>
      </c>
      <c r="C900" t="str">
        <f t="shared" si="716"/>
        <v>2134184</v>
      </c>
      <c r="D900" t="str">
        <f t="shared" si="717"/>
        <v>Angol gazdasági szaknyelv II., 2. csop. 18</v>
      </c>
      <c r="E900" t="str">
        <f t="shared" si="718"/>
        <v>Szabó Zsófia4184</v>
      </c>
      <c r="F900" s="24" t="str">
        <f t="shared" si="719"/>
        <v>Angol gazdasági szaknyelv II., 2. csop. (Tb. 213)</v>
      </c>
      <c r="G900" t="str">
        <f t="shared" si="720"/>
        <v/>
      </c>
      <c r="H900" t="str">
        <f t="shared" si="721"/>
        <v/>
      </c>
      <c r="I900" t="str">
        <f t="shared" si="722"/>
        <v/>
      </c>
      <c r="J900" t="str">
        <f t="shared" si="723"/>
        <v/>
      </c>
      <c r="K900" t="str">
        <f t="shared" si="724"/>
        <v/>
      </c>
      <c r="L900" t="str">
        <f t="shared" si="725"/>
        <v/>
      </c>
      <c r="M900" t="str">
        <f t="shared" si="726"/>
        <v/>
      </c>
      <c r="N900" t="str">
        <f t="shared" si="727"/>
        <v/>
      </c>
      <c r="O900" t="str">
        <f t="shared" si="728"/>
        <v/>
      </c>
      <c r="P900" t="str">
        <f t="shared" si="729"/>
        <v/>
      </c>
      <c r="Q900" t="str">
        <f t="shared" si="730"/>
        <v/>
      </c>
      <c r="R900" t="str">
        <f t="shared" si="731"/>
        <v/>
      </c>
      <c r="S900" t="str">
        <f t="shared" si="732"/>
        <v/>
      </c>
      <c r="T900" t="str">
        <f t="shared" si="733"/>
        <v/>
      </c>
      <c r="U900" t="str">
        <f t="shared" si="734"/>
        <v/>
      </c>
      <c r="V900" t="str">
        <f t="shared" si="735"/>
        <v/>
      </c>
      <c r="W900" t="str">
        <f t="shared" si="736"/>
        <v/>
      </c>
      <c r="X900" t="str">
        <f t="shared" si="737"/>
        <v/>
      </c>
      <c r="Y900" t="str">
        <f t="shared" si="738"/>
        <v>Angol gazdasági szaknyelv II., 2. csop. ()</v>
      </c>
      <c r="Z900" t="str">
        <f t="shared" si="739"/>
        <v>4184</v>
      </c>
      <c r="AA900" t="str">
        <f t="shared" si="740"/>
        <v/>
      </c>
      <c r="AB900" t="str">
        <f t="shared" si="741"/>
        <v/>
      </c>
      <c r="AC900" t="str">
        <f t="shared" si="742"/>
        <v/>
      </c>
      <c r="AD900" t="str">
        <f t="shared" si="743"/>
        <v/>
      </c>
      <c r="AE900" t="str">
        <f t="shared" si="744"/>
        <v/>
      </c>
      <c r="AF900" t="str">
        <f t="shared" si="745"/>
        <v/>
      </c>
      <c r="AG900" t="str">
        <f t="shared" si="746"/>
        <v/>
      </c>
      <c r="AH900" t="str">
        <f t="shared" si="747"/>
        <v/>
      </c>
      <c r="AI900" t="str">
        <f t="shared" si="748"/>
        <v/>
      </c>
      <c r="AJ900" t="str">
        <f t="shared" si="749"/>
        <v/>
      </c>
      <c r="AK900" t="str">
        <f t="shared" si="750"/>
        <v/>
      </c>
      <c r="AL900" t="str">
        <f t="shared" si="751"/>
        <v/>
      </c>
      <c r="AM900" t="str">
        <f t="shared" si="752"/>
        <v/>
      </c>
      <c r="AN900" t="str">
        <f t="shared" si="753"/>
        <v/>
      </c>
      <c r="AO900" t="str">
        <f t="shared" si="754"/>
        <v/>
      </c>
      <c r="AP900" t="str">
        <f t="shared" si="755"/>
        <v/>
      </c>
      <c r="AQ900" t="str">
        <f t="shared" si="756"/>
        <v/>
      </c>
      <c r="AR900" t="str">
        <f t="shared" si="757"/>
        <v/>
      </c>
      <c r="AS900" t="str">
        <f t="shared" si="758"/>
        <v/>
      </c>
      <c r="AT900" t="str">
        <f t="shared" si="759"/>
        <v/>
      </c>
      <c r="AU900" t="str">
        <f t="shared" si="760"/>
        <v/>
      </c>
      <c r="AV900" t="str">
        <f t="shared" si="761"/>
        <v/>
      </c>
      <c r="AW900" t="str">
        <f t="shared" si="762"/>
        <v/>
      </c>
      <c r="AX900" t="str">
        <f t="shared" si="763"/>
        <v>Angol gazdasági szaknyelv II., 2. csop. (213)</v>
      </c>
      <c r="AY900" s="2">
        <v>418</v>
      </c>
      <c r="AZ900" s="2">
        <v>4</v>
      </c>
      <c r="BA900" s="18">
        <f>VLOOKUP(AY900,segéd!$F$9:$G$38,2,FALSE)</f>
        <v>46130</v>
      </c>
      <c r="BB900" s="2" t="str">
        <f>VLOOKUP(AZ900,segéd!$F$1:$G$7,2,FALSE)</f>
        <v>13.30-15.00</v>
      </c>
      <c r="BC900" t="s">
        <v>253</v>
      </c>
      <c r="BD900" t="s">
        <v>306</v>
      </c>
      <c r="BE900" t="s">
        <v>164</v>
      </c>
      <c r="BG900" s="2">
        <v>213</v>
      </c>
      <c r="BJ900" s="2">
        <f t="shared" si="764"/>
        <v>18</v>
      </c>
      <c r="BK900" s="2" t="str">
        <f>IF(BF900="","",VLOOKUP(BC900,segéd!O:P,2,FALSE))</f>
        <v/>
      </c>
      <c r="BL900" s="2">
        <f>IF(BG900="","",VLOOKUP(BC900,segéd!T:U,2,FALSE))</f>
        <v>18</v>
      </c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>
        <v>16</v>
      </c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Y900" s="2"/>
    </row>
    <row r="901" spans="1:105" x14ac:dyDescent="0.3">
      <c r="A901" t="str">
        <f t="shared" si="714"/>
        <v>4184</v>
      </c>
      <c r="B901" t="str">
        <f t="shared" si="715"/>
        <v xml:space="preserve">Az elektrotechnika alapjai (web) </v>
      </c>
      <c r="C901" t="str">
        <f t="shared" si="716"/>
        <v>64184</v>
      </c>
      <c r="D901" t="str">
        <f t="shared" si="717"/>
        <v>Az elektrotechnika alapjai (web) 4</v>
      </c>
      <c r="E901" t="str">
        <f t="shared" si="718"/>
        <v>Varga István4184</v>
      </c>
      <c r="F901" s="24" t="str">
        <f t="shared" si="719"/>
        <v>Az elektrotechnika alapjai (Tb. 6, web)</v>
      </c>
      <c r="G901" t="str">
        <f t="shared" si="720"/>
        <v/>
      </c>
      <c r="H901" t="str">
        <f t="shared" si="721"/>
        <v/>
      </c>
      <c r="I901" t="str">
        <f t="shared" si="722"/>
        <v/>
      </c>
      <c r="J901" t="str">
        <f t="shared" si="723"/>
        <v/>
      </c>
      <c r="K901" t="str">
        <f t="shared" si="724"/>
        <v/>
      </c>
      <c r="L901" t="str">
        <f t="shared" si="725"/>
        <v/>
      </c>
      <c r="M901" t="str">
        <f t="shared" si="726"/>
        <v/>
      </c>
      <c r="N901" t="str">
        <f t="shared" si="727"/>
        <v/>
      </c>
      <c r="O901" t="str">
        <f t="shared" si="728"/>
        <v/>
      </c>
      <c r="P901" t="str">
        <f t="shared" si="729"/>
        <v/>
      </c>
      <c r="Q901" t="str">
        <f t="shared" si="730"/>
        <v/>
      </c>
      <c r="R901" t="str">
        <f t="shared" si="731"/>
        <v/>
      </c>
      <c r="S901" t="str">
        <f t="shared" si="732"/>
        <v/>
      </c>
      <c r="T901" t="str">
        <f t="shared" si="733"/>
        <v/>
      </c>
      <c r="U901" t="str">
        <f t="shared" si="734"/>
        <v/>
      </c>
      <c r="V901" t="str">
        <f t="shared" si="735"/>
        <v/>
      </c>
      <c r="W901" t="str">
        <f t="shared" si="736"/>
        <v/>
      </c>
      <c r="X901" t="str">
        <f t="shared" si="737"/>
        <v/>
      </c>
      <c r="Y901" t="str">
        <f t="shared" si="738"/>
        <v>Az elektrotechnika alapjai (, web)</v>
      </c>
      <c r="Z901" t="str">
        <f t="shared" si="739"/>
        <v/>
      </c>
      <c r="AA901" t="str">
        <f t="shared" si="740"/>
        <v>4184</v>
      </c>
      <c r="AB901" t="str">
        <f t="shared" si="741"/>
        <v/>
      </c>
      <c r="AC901" t="str">
        <f t="shared" si="742"/>
        <v/>
      </c>
      <c r="AD901" t="str">
        <f t="shared" si="743"/>
        <v/>
      </c>
      <c r="AE901" t="str">
        <f t="shared" si="744"/>
        <v/>
      </c>
      <c r="AF901" t="str">
        <f t="shared" si="745"/>
        <v/>
      </c>
      <c r="AG901" t="str">
        <f t="shared" si="746"/>
        <v/>
      </c>
      <c r="AH901" t="str">
        <f t="shared" si="747"/>
        <v/>
      </c>
      <c r="AI901" t="str">
        <f t="shared" si="748"/>
        <v/>
      </c>
      <c r="AJ901" t="str">
        <f t="shared" si="749"/>
        <v/>
      </c>
      <c r="AK901" t="str">
        <f t="shared" si="750"/>
        <v/>
      </c>
      <c r="AL901" t="str">
        <f t="shared" si="751"/>
        <v/>
      </c>
      <c r="AM901" t="str">
        <f t="shared" si="752"/>
        <v/>
      </c>
      <c r="AN901" t="str">
        <f t="shared" si="753"/>
        <v/>
      </c>
      <c r="AO901" t="str">
        <f t="shared" si="754"/>
        <v/>
      </c>
      <c r="AP901" t="str">
        <f t="shared" si="755"/>
        <v/>
      </c>
      <c r="AQ901" t="str">
        <f t="shared" si="756"/>
        <v/>
      </c>
      <c r="AR901" t="str">
        <f t="shared" si="757"/>
        <v/>
      </c>
      <c r="AS901" t="str">
        <f t="shared" si="758"/>
        <v/>
      </c>
      <c r="AT901" t="str">
        <f t="shared" si="759"/>
        <v/>
      </c>
      <c r="AU901" t="str">
        <f t="shared" si="760"/>
        <v/>
      </c>
      <c r="AV901" t="str">
        <f t="shared" si="761"/>
        <v/>
      </c>
      <c r="AW901" t="str">
        <f t="shared" si="762"/>
        <v/>
      </c>
      <c r="AX901" t="str">
        <f t="shared" si="763"/>
        <v>Az elektrotechnika alapjai (6, web)</v>
      </c>
      <c r="AY901" s="2">
        <v>418</v>
      </c>
      <c r="AZ901" s="2">
        <v>4</v>
      </c>
      <c r="BA901" s="18">
        <f>VLOOKUP(AY901,segéd!$F$9:$G$38,2,FALSE)</f>
        <v>46130</v>
      </c>
      <c r="BB901" s="2" t="str">
        <f>VLOOKUP(AZ901,segéd!$F$1:$G$7,2,FALSE)</f>
        <v>13.30-15.00</v>
      </c>
      <c r="BC901" t="s">
        <v>129</v>
      </c>
      <c r="BD901" s="20" t="s">
        <v>219</v>
      </c>
      <c r="BE901" t="s">
        <v>88</v>
      </c>
      <c r="BG901" s="2">
        <v>6</v>
      </c>
      <c r="BH901" s="2" t="s">
        <v>66</v>
      </c>
      <c r="BI901" s="30" t="s">
        <v>1919</v>
      </c>
      <c r="BJ901" s="2">
        <f t="shared" si="764"/>
        <v>4</v>
      </c>
      <c r="BK901" s="2" t="str">
        <f>IF(BF901="","",VLOOKUP(BC901,segéd!O:P,2,FALSE))</f>
        <v/>
      </c>
      <c r="BL901" s="2">
        <f>IF(BG901="","",VLOOKUP(BC901,segéd!T:U,2,FALSE))</f>
        <v>4</v>
      </c>
      <c r="BM901" s="2"/>
      <c r="BN901" s="2"/>
      <c r="BO901" s="2"/>
      <c r="BP901" s="2"/>
      <c r="BQ901" s="2"/>
      <c r="BR901" s="2"/>
      <c r="BS901" s="2"/>
      <c r="BT901" s="2"/>
      <c r="BU901" s="2"/>
      <c r="BZ901" s="2"/>
      <c r="CA901" s="2"/>
      <c r="CD901" s="2"/>
      <c r="CE901" s="2"/>
      <c r="CF901" s="2">
        <v>19</v>
      </c>
      <c r="CG901" s="2"/>
      <c r="CH901" s="2"/>
      <c r="CI901" s="2"/>
      <c r="CJ901" s="2"/>
      <c r="CK901" s="2"/>
      <c r="CP901" s="2"/>
      <c r="CR901" s="2"/>
      <c r="CS901" s="2"/>
      <c r="CU901" s="2"/>
      <c r="CV901" s="2"/>
    </row>
    <row r="902" spans="1:105" x14ac:dyDescent="0.3">
      <c r="A902" t="str">
        <f t="shared" si="714"/>
        <v>4184</v>
      </c>
      <c r="B902" t="str">
        <f t="shared" si="715"/>
        <v xml:space="preserve">Beruh., üzem. jogi ismeretek (web) </v>
      </c>
      <c r="C902" t="str">
        <f t="shared" si="716"/>
        <v>4014184</v>
      </c>
      <c r="D902" t="str">
        <f t="shared" si="717"/>
        <v>Beruh., üzem. jogi ismeretek (web) 7</v>
      </c>
      <c r="E902" t="str">
        <f t="shared" si="718"/>
        <v>Zalahegyi Zoltán4184</v>
      </c>
      <c r="F902" s="24" t="str">
        <f t="shared" si="719"/>
        <v>Beruh., üzem. jogi ismeretek (Tb. 401, web)</v>
      </c>
      <c r="G902" t="str">
        <f t="shared" si="720"/>
        <v/>
      </c>
      <c r="H902" t="str">
        <f t="shared" si="721"/>
        <v/>
      </c>
      <c r="I902" t="str">
        <f t="shared" si="722"/>
        <v/>
      </c>
      <c r="J902" t="str">
        <f t="shared" si="723"/>
        <v/>
      </c>
      <c r="K902" t="str">
        <f t="shared" si="724"/>
        <v/>
      </c>
      <c r="L902" t="str">
        <f t="shared" si="725"/>
        <v/>
      </c>
      <c r="M902" t="str">
        <f t="shared" si="726"/>
        <v/>
      </c>
      <c r="N902" t="str">
        <f t="shared" si="727"/>
        <v/>
      </c>
      <c r="O902" t="str">
        <f t="shared" si="728"/>
        <v/>
      </c>
      <c r="P902" t="str">
        <f t="shared" si="729"/>
        <v/>
      </c>
      <c r="Q902" t="str">
        <f t="shared" si="730"/>
        <v/>
      </c>
      <c r="R902" t="str">
        <f t="shared" si="731"/>
        <v/>
      </c>
      <c r="S902" t="str">
        <f t="shared" si="732"/>
        <v/>
      </c>
      <c r="T902" t="str">
        <f t="shared" si="733"/>
        <v/>
      </c>
      <c r="U902" t="str">
        <f t="shared" si="734"/>
        <v/>
      </c>
      <c r="V902" t="str">
        <f t="shared" si="735"/>
        <v/>
      </c>
      <c r="W902" t="str">
        <f t="shared" si="736"/>
        <v/>
      </c>
      <c r="X902" t="str">
        <f t="shared" si="737"/>
        <v/>
      </c>
      <c r="Y902" t="str">
        <f t="shared" si="738"/>
        <v>Beruh., üzem. jogi ismeretek (, web)</v>
      </c>
      <c r="Z902" t="str">
        <f t="shared" si="739"/>
        <v/>
      </c>
      <c r="AA902" t="str">
        <f t="shared" si="740"/>
        <v/>
      </c>
      <c r="AB902" t="str">
        <f t="shared" si="741"/>
        <v/>
      </c>
      <c r="AC902" t="str">
        <f t="shared" si="742"/>
        <v/>
      </c>
      <c r="AD902" t="str">
        <f t="shared" si="743"/>
        <v/>
      </c>
      <c r="AE902" t="str">
        <f t="shared" si="744"/>
        <v/>
      </c>
      <c r="AF902" t="str">
        <f t="shared" si="745"/>
        <v/>
      </c>
      <c r="AG902" t="str">
        <f t="shared" si="746"/>
        <v/>
      </c>
      <c r="AH902" t="str">
        <f t="shared" si="747"/>
        <v/>
      </c>
      <c r="AI902" t="str">
        <f t="shared" si="748"/>
        <v/>
      </c>
      <c r="AJ902" t="str">
        <f t="shared" si="749"/>
        <v/>
      </c>
      <c r="AK902" t="str">
        <f t="shared" si="750"/>
        <v/>
      </c>
      <c r="AL902" t="str">
        <f t="shared" si="751"/>
        <v/>
      </c>
      <c r="AM902" t="str">
        <f t="shared" si="752"/>
        <v/>
      </c>
      <c r="AN902" t="str">
        <f t="shared" si="753"/>
        <v/>
      </c>
      <c r="AO902" t="str">
        <f t="shared" si="754"/>
        <v/>
      </c>
      <c r="AP902" t="str">
        <f t="shared" si="755"/>
        <v/>
      </c>
      <c r="AQ902" t="str">
        <f t="shared" si="756"/>
        <v/>
      </c>
      <c r="AR902" t="str">
        <f t="shared" si="757"/>
        <v/>
      </c>
      <c r="AS902" t="str">
        <f t="shared" si="758"/>
        <v>4184</v>
      </c>
      <c r="AT902" t="str">
        <f t="shared" si="759"/>
        <v/>
      </c>
      <c r="AU902" t="str">
        <f t="shared" si="760"/>
        <v/>
      </c>
      <c r="AV902" t="str">
        <f t="shared" si="761"/>
        <v/>
      </c>
      <c r="AW902" t="str">
        <f t="shared" si="762"/>
        <v/>
      </c>
      <c r="AX902" t="str">
        <f t="shared" si="763"/>
        <v>Beruh., üzem. jogi ismeretek (401, web)</v>
      </c>
      <c r="AY902" s="2">
        <v>418</v>
      </c>
      <c r="AZ902" s="2">
        <v>4</v>
      </c>
      <c r="BA902" s="18">
        <f>VLOOKUP(AY902,segéd!$F$9:$G$38,2,FALSE)</f>
        <v>46130</v>
      </c>
      <c r="BB902" s="2" t="str">
        <f>VLOOKUP(AZ902,segéd!$F$1:$G$7,2,FALSE)</f>
        <v>13.30-15.00</v>
      </c>
      <c r="BC902" t="s">
        <v>400</v>
      </c>
      <c r="BD902" t="s">
        <v>313</v>
      </c>
      <c r="BE902" t="s">
        <v>164</v>
      </c>
      <c r="BG902" s="2">
        <v>401</v>
      </c>
      <c r="BH902" s="2" t="s">
        <v>66</v>
      </c>
      <c r="BI902" s="30" t="s">
        <v>2024</v>
      </c>
      <c r="BJ902" s="2">
        <f t="shared" si="764"/>
        <v>7</v>
      </c>
      <c r="BK902" s="2" t="str">
        <f>IF(BF902="","",VLOOKUP(BC902,segéd!O:P,2,FALSE))</f>
        <v/>
      </c>
      <c r="BL902" s="2">
        <f>IF(BG902="","",VLOOKUP(BC902,segéd!T:U,2,FALSE))</f>
        <v>7</v>
      </c>
      <c r="CH902" s="2"/>
      <c r="CI902" s="2"/>
      <c r="CP902" s="2"/>
      <c r="CX902" s="2">
        <v>8</v>
      </c>
    </row>
    <row r="903" spans="1:105" x14ac:dyDescent="0.3">
      <c r="A903" t="str">
        <f t="shared" si="714"/>
        <v>2074184</v>
      </c>
      <c r="B903" t="str">
        <f t="shared" si="715"/>
        <v>Ellátásilánc-men. felj. és kontr. (gépterem) 7</v>
      </c>
      <c r="C903" t="str">
        <f t="shared" si="716"/>
        <v>4184</v>
      </c>
      <c r="D903" t="str">
        <f t="shared" si="717"/>
        <v xml:space="preserve">Ellátásilánc-men. felj. és kontr. (gépterem) </v>
      </c>
      <c r="E903" t="str">
        <f t="shared" si="718"/>
        <v>Cservenyi Dóra4184</v>
      </c>
      <c r="F903" s="24" t="str">
        <f t="shared" si="719"/>
        <v>Ellátásilánc-men. felj. és kontr. (Bp. 207, gépterem)</v>
      </c>
      <c r="G903" t="str">
        <f t="shared" si="720"/>
        <v/>
      </c>
      <c r="H903" t="str">
        <f t="shared" si="721"/>
        <v/>
      </c>
      <c r="I903" t="str">
        <f t="shared" si="722"/>
        <v/>
      </c>
      <c r="J903" t="str">
        <f t="shared" si="723"/>
        <v/>
      </c>
      <c r="K903" t="str">
        <f t="shared" si="724"/>
        <v>4184</v>
      </c>
      <c r="L903" t="str">
        <f t="shared" si="725"/>
        <v/>
      </c>
      <c r="M903" t="str">
        <f t="shared" si="726"/>
        <v/>
      </c>
      <c r="N903" t="str">
        <f t="shared" si="727"/>
        <v/>
      </c>
      <c r="O903" t="str">
        <f t="shared" si="728"/>
        <v/>
      </c>
      <c r="P903" t="str">
        <f t="shared" si="729"/>
        <v/>
      </c>
      <c r="Q903" t="str">
        <f t="shared" si="730"/>
        <v/>
      </c>
      <c r="R903" t="str">
        <f t="shared" si="731"/>
        <v/>
      </c>
      <c r="S903" t="str">
        <f t="shared" si="732"/>
        <v/>
      </c>
      <c r="T903" t="str">
        <f t="shared" si="733"/>
        <v/>
      </c>
      <c r="U903" t="str">
        <f t="shared" si="734"/>
        <v/>
      </c>
      <c r="V903" t="str">
        <f t="shared" si="735"/>
        <v/>
      </c>
      <c r="W903" t="str">
        <f t="shared" si="736"/>
        <v/>
      </c>
      <c r="X903" t="str">
        <f t="shared" si="737"/>
        <v/>
      </c>
      <c r="Y903" t="str">
        <f t="shared" si="738"/>
        <v>Ellátásilánc-men. felj. és kontr. (207, gépterem)</v>
      </c>
      <c r="Z903" t="str">
        <f t="shared" si="739"/>
        <v/>
      </c>
      <c r="AA903" t="str">
        <f t="shared" si="740"/>
        <v/>
      </c>
      <c r="AB903" t="str">
        <f t="shared" si="741"/>
        <v/>
      </c>
      <c r="AC903" t="str">
        <f t="shared" si="742"/>
        <v/>
      </c>
      <c r="AD903" t="str">
        <f t="shared" si="743"/>
        <v/>
      </c>
      <c r="AE903" t="str">
        <f t="shared" si="744"/>
        <v/>
      </c>
      <c r="AF903" t="str">
        <f t="shared" si="745"/>
        <v/>
      </c>
      <c r="AG903" t="str">
        <f t="shared" si="746"/>
        <v/>
      </c>
      <c r="AH903" t="str">
        <f t="shared" si="747"/>
        <v/>
      </c>
      <c r="AI903" t="str">
        <f t="shared" si="748"/>
        <v/>
      </c>
      <c r="AJ903" t="str">
        <f t="shared" si="749"/>
        <v/>
      </c>
      <c r="AK903" t="str">
        <f t="shared" si="750"/>
        <v/>
      </c>
      <c r="AL903" t="str">
        <f t="shared" si="751"/>
        <v/>
      </c>
      <c r="AM903" t="str">
        <f t="shared" si="752"/>
        <v/>
      </c>
      <c r="AN903" t="str">
        <f t="shared" si="753"/>
        <v/>
      </c>
      <c r="AO903" t="str">
        <f t="shared" si="754"/>
        <v/>
      </c>
      <c r="AP903" t="str">
        <f t="shared" si="755"/>
        <v/>
      </c>
      <c r="AQ903" t="str">
        <f t="shared" si="756"/>
        <v/>
      </c>
      <c r="AR903" t="str">
        <f t="shared" si="757"/>
        <v/>
      </c>
      <c r="AS903" t="str">
        <f t="shared" si="758"/>
        <v/>
      </c>
      <c r="AT903" t="str">
        <f t="shared" si="759"/>
        <v/>
      </c>
      <c r="AU903" t="str">
        <f t="shared" si="760"/>
        <v/>
      </c>
      <c r="AV903" t="str">
        <f t="shared" si="761"/>
        <v/>
      </c>
      <c r="AW903" t="str">
        <f t="shared" si="762"/>
        <v/>
      </c>
      <c r="AX903" t="str">
        <f t="shared" si="763"/>
        <v>Ellátásilánc-men. felj. és kontr. (, gépterem)</v>
      </c>
      <c r="AY903" s="2">
        <v>418</v>
      </c>
      <c r="AZ903" s="2">
        <v>4</v>
      </c>
      <c r="BA903" s="18">
        <f>VLOOKUP(AY903,segéd!$F$9:$G$38,2,FALSE)</f>
        <v>46130</v>
      </c>
      <c r="BB903" s="2" t="str">
        <f>VLOOKUP(AZ903,segéd!$F$1:$G$7,2,FALSE)</f>
        <v>13.30-15.00</v>
      </c>
      <c r="BC903" s="20" t="s">
        <v>293</v>
      </c>
      <c r="BD903" t="s">
        <v>294</v>
      </c>
      <c r="BE903" s="20" t="s">
        <v>175</v>
      </c>
      <c r="BF903" s="19">
        <v>207</v>
      </c>
      <c r="BH903" s="19" t="s">
        <v>267</v>
      </c>
      <c r="BJ903" s="2">
        <f t="shared" si="764"/>
        <v>7</v>
      </c>
      <c r="BK903" s="2">
        <f>IF(BF903="","",VLOOKUP(BC903,segéd!O:P,2,FALSE))</f>
        <v>7</v>
      </c>
      <c r="BL903" s="2" t="str">
        <f>IF(BG903="","",VLOOKUP(BC903,segéd!T:U,2,FALSE))</f>
        <v/>
      </c>
      <c r="BP903" s="2"/>
      <c r="BQ903" s="2">
        <v>12</v>
      </c>
      <c r="BR903" s="2"/>
      <c r="BY903" s="2"/>
      <c r="CH903" s="2"/>
      <c r="CP903" s="2"/>
    </row>
    <row r="904" spans="1:105" x14ac:dyDescent="0.3">
      <c r="A904" t="str">
        <f t="shared" si="714"/>
        <v>2174184</v>
      </c>
      <c r="B904" t="str">
        <f t="shared" si="715"/>
        <v>Ellátáslánc menedzsment alapjai (otthonról web) 7</v>
      </c>
      <c r="C904" t="str">
        <f t="shared" si="716"/>
        <v>6054184</v>
      </c>
      <c r="D904" t="str">
        <f t="shared" si="717"/>
        <v>Ellátáslánc menedzsment alapjai (otthonról web) 3</v>
      </c>
      <c r="E904" t="str">
        <f t="shared" si="718"/>
        <v>Lakatos Péter4184</v>
      </c>
      <c r="F904" s="24" t="str">
        <f t="shared" si="719"/>
        <v>Ellátáslánc menedzsment alapjai (Bp. 217Tb. 605, otthonról web)</v>
      </c>
      <c r="G904" t="str">
        <f t="shared" si="720"/>
        <v/>
      </c>
      <c r="H904" t="str">
        <f t="shared" si="721"/>
        <v/>
      </c>
      <c r="I904" t="str">
        <f t="shared" si="722"/>
        <v/>
      </c>
      <c r="J904" t="str">
        <f t="shared" si="723"/>
        <v/>
      </c>
      <c r="K904" t="str">
        <f t="shared" si="724"/>
        <v/>
      </c>
      <c r="L904" t="str">
        <f t="shared" si="725"/>
        <v/>
      </c>
      <c r="M904" t="str">
        <f t="shared" si="726"/>
        <v/>
      </c>
      <c r="N904" t="str">
        <f t="shared" si="727"/>
        <v/>
      </c>
      <c r="O904" t="str">
        <f t="shared" si="728"/>
        <v/>
      </c>
      <c r="P904" t="str">
        <f t="shared" si="729"/>
        <v>4184</v>
      </c>
      <c r="Q904" t="str">
        <f t="shared" si="730"/>
        <v/>
      </c>
      <c r="R904" t="str">
        <f t="shared" si="731"/>
        <v/>
      </c>
      <c r="S904" t="str">
        <f t="shared" si="732"/>
        <v/>
      </c>
      <c r="T904" t="str">
        <f t="shared" si="733"/>
        <v/>
      </c>
      <c r="U904" t="str">
        <f t="shared" si="734"/>
        <v/>
      </c>
      <c r="V904" t="str">
        <f t="shared" si="735"/>
        <v/>
      </c>
      <c r="W904" t="str">
        <f t="shared" si="736"/>
        <v/>
      </c>
      <c r="X904" t="str">
        <f t="shared" si="737"/>
        <v/>
      </c>
      <c r="Y904" t="str">
        <f t="shared" si="738"/>
        <v>Ellátáslánc menedzsment alapjai (217, otthonról web)</v>
      </c>
      <c r="Z904" t="str">
        <f t="shared" si="739"/>
        <v/>
      </c>
      <c r="AA904" t="str">
        <f t="shared" si="740"/>
        <v/>
      </c>
      <c r="AB904" t="str">
        <f t="shared" si="741"/>
        <v/>
      </c>
      <c r="AC904" t="str">
        <f t="shared" si="742"/>
        <v/>
      </c>
      <c r="AD904" t="str">
        <f t="shared" si="743"/>
        <v/>
      </c>
      <c r="AE904" t="str">
        <f t="shared" si="744"/>
        <v/>
      </c>
      <c r="AF904" t="str">
        <f t="shared" si="745"/>
        <v/>
      </c>
      <c r="AG904" t="str">
        <f t="shared" si="746"/>
        <v/>
      </c>
      <c r="AH904" t="str">
        <f t="shared" si="747"/>
        <v>4184</v>
      </c>
      <c r="AI904" t="str">
        <f t="shared" si="748"/>
        <v/>
      </c>
      <c r="AJ904" t="str">
        <f t="shared" si="749"/>
        <v/>
      </c>
      <c r="AK904" t="str">
        <f t="shared" si="750"/>
        <v/>
      </c>
      <c r="AL904" t="str">
        <f t="shared" si="751"/>
        <v/>
      </c>
      <c r="AM904" t="str">
        <f t="shared" si="752"/>
        <v/>
      </c>
      <c r="AN904" t="str">
        <f t="shared" si="753"/>
        <v/>
      </c>
      <c r="AO904" t="str">
        <f t="shared" si="754"/>
        <v/>
      </c>
      <c r="AP904" t="str">
        <f t="shared" si="755"/>
        <v/>
      </c>
      <c r="AQ904" t="str">
        <f t="shared" si="756"/>
        <v/>
      </c>
      <c r="AR904" t="str">
        <f t="shared" si="757"/>
        <v/>
      </c>
      <c r="AS904" t="str">
        <f t="shared" si="758"/>
        <v/>
      </c>
      <c r="AT904" t="str">
        <f t="shared" si="759"/>
        <v/>
      </c>
      <c r="AU904" t="str">
        <f t="shared" si="760"/>
        <v/>
      </c>
      <c r="AV904" t="str">
        <f t="shared" si="761"/>
        <v/>
      </c>
      <c r="AW904" t="str">
        <f t="shared" si="762"/>
        <v/>
      </c>
      <c r="AX904" t="str">
        <f t="shared" si="763"/>
        <v>Ellátáslánc menedzsment alapjai (605, otthonról web)</v>
      </c>
      <c r="AY904" s="2">
        <v>418</v>
      </c>
      <c r="AZ904" s="2">
        <v>4</v>
      </c>
      <c r="BA904" s="18">
        <f>VLOOKUP(AY904,segéd!$F$9:$G$38,2,FALSE)</f>
        <v>46130</v>
      </c>
      <c r="BB904" s="2" t="str">
        <f>VLOOKUP(AZ904,segéd!$F$1:$G$7,2,FALSE)</f>
        <v>13.30-15.00</v>
      </c>
      <c r="BC904" t="s">
        <v>216</v>
      </c>
      <c r="BD904" t="s">
        <v>187</v>
      </c>
      <c r="BE904" t="s">
        <v>167</v>
      </c>
      <c r="BF904" s="19">
        <v>217</v>
      </c>
      <c r="BG904" s="2">
        <v>605</v>
      </c>
      <c r="BH904" s="19" t="s">
        <v>485</v>
      </c>
      <c r="BI904" s="30" t="s">
        <v>1982</v>
      </c>
      <c r="BJ904" s="2">
        <f t="shared" si="764"/>
        <v>10</v>
      </c>
      <c r="BK904" s="2">
        <f>IF(BF904="","",VLOOKUP(BC904,segéd!O:P,2,FALSE))</f>
        <v>7</v>
      </c>
      <c r="BL904" s="2">
        <f>IF(BG904="","",VLOOKUP(BC904,segéd!T:U,2,FALSE))</f>
        <v>3</v>
      </c>
      <c r="BM904" s="2"/>
      <c r="BN904" s="2"/>
      <c r="BO904" s="2"/>
      <c r="BP904" s="2"/>
      <c r="BQ904" s="2"/>
      <c r="BR904" s="2"/>
      <c r="BS904" s="2"/>
      <c r="BT904" s="2"/>
      <c r="BU904" s="2"/>
      <c r="BV904" s="2">
        <v>8</v>
      </c>
      <c r="BW904" s="2"/>
      <c r="BZ904" s="2"/>
      <c r="CA904" s="2"/>
      <c r="CB904" s="2"/>
      <c r="CC904" s="2"/>
      <c r="CD904" s="2"/>
      <c r="CH904" s="2"/>
      <c r="CI904" s="2"/>
      <c r="CJ904" s="2"/>
      <c r="CK904" s="2"/>
      <c r="CM904" s="2">
        <v>5</v>
      </c>
      <c r="CP904" s="2"/>
      <c r="CR904" s="2"/>
      <c r="CS904" s="2"/>
      <c r="CT904" s="2"/>
      <c r="CU904" s="2"/>
      <c r="CV904" s="2"/>
      <c r="CY904" s="2"/>
    </row>
    <row r="905" spans="1:105" x14ac:dyDescent="0.3">
      <c r="A905" t="str">
        <f t="shared" si="714"/>
        <v>4184</v>
      </c>
      <c r="B905" t="str">
        <f t="shared" si="715"/>
        <v xml:space="preserve">Folyamatok fejlesztése - Lean (web) </v>
      </c>
      <c r="C905" t="str">
        <f t="shared" si="716"/>
        <v>4024184</v>
      </c>
      <c r="D905" t="str">
        <f t="shared" si="717"/>
        <v>Folyamatok fejlesztése - Lean (web) 17</v>
      </c>
      <c r="E905" t="str">
        <f t="shared" si="718"/>
        <v>Böröczki Ágoston4184</v>
      </c>
      <c r="F905" s="24" t="str">
        <f t="shared" si="719"/>
        <v>Folyamatok fejlesztése - Lean (Tb. 402, web)</v>
      </c>
      <c r="G905" t="str">
        <f t="shared" si="720"/>
        <v/>
      </c>
      <c r="H905" t="str">
        <f t="shared" si="721"/>
        <v/>
      </c>
      <c r="I905" t="str">
        <f t="shared" si="722"/>
        <v/>
      </c>
      <c r="J905" t="str">
        <f t="shared" si="723"/>
        <v/>
      </c>
      <c r="K905" t="str">
        <f t="shared" si="724"/>
        <v/>
      </c>
      <c r="L905" t="str">
        <f t="shared" si="725"/>
        <v/>
      </c>
      <c r="M905" t="str">
        <f t="shared" si="726"/>
        <v/>
      </c>
      <c r="N905" t="str">
        <f t="shared" si="727"/>
        <v/>
      </c>
      <c r="O905" t="str">
        <f t="shared" si="728"/>
        <v/>
      </c>
      <c r="P905" t="str">
        <f t="shared" si="729"/>
        <v/>
      </c>
      <c r="Q905" t="str">
        <f t="shared" si="730"/>
        <v/>
      </c>
      <c r="R905" t="str">
        <f t="shared" si="731"/>
        <v/>
      </c>
      <c r="S905" t="str">
        <f t="shared" si="732"/>
        <v/>
      </c>
      <c r="T905" t="str">
        <f t="shared" si="733"/>
        <v/>
      </c>
      <c r="U905" t="str">
        <f t="shared" si="734"/>
        <v/>
      </c>
      <c r="V905" t="str">
        <f t="shared" si="735"/>
        <v/>
      </c>
      <c r="W905" t="str">
        <f t="shared" si="736"/>
        <v/>
      </c>
      <c r="X905" t="str">
        <f t="shared" si="737"/>
        <v/>
      </c>
      <c r="Y905" t="str">
        <f t="shared" si="738"/>
        <v>Folyamatok fejlesztése - Lean (, web)</v>
      </c>
      <c r="Z905" t="str">
        <f t="shared" si="739"/>
        <v/>
      </c>
      <c r="AA905" t="str">
        <f t="shared" si="740"/>
        <v/>
      </c>
      <c r="AB905" t="str">
        <f t="shared" si="741"/>
        <v/>
      </c>
      <c r="AC905" t="str">
        <f t="shared" si="742"/>
        <v/>
      </c>
      <c r="AD905" t="str">
        <f t="shared" si="743"/>
        <v/>
      </c>
      <c r="AE905" t="str">
        <f t="shared" si="744"/>
        <v/>
      </c>
      <c r="AF905" t="str">
        <f t="shared" si="745"/>
        <v/>
      </c>
      <c r="AG905" t="str">
        <f t="shared" si="746"/>
        <v/>
      </c>
      <c r="AH905" t="str">
        <f t="shared" si="747"/>
        <v/>
      </c>
      <c r="AI905" t="str">
        <f t="shared" si="748"/>
        <v/>
      </c>
      <c r="AJ905" t="str">
        <f t="shared" si="749"/>
        <v/>
      </c>
      <c r="AK905" t="str">
        <f t="shared" si="750"/>
        <v/>
      </c>
      <c r="AL905" t="str">
        <f t="shared" si="751"/>
        <v/>
      </c>
      <c r="AM905" t="str">
        <f t="shared" si="752"/>
        <v/>
      </c>
      <c r="AN905" t="str">
        <f t="shared" si="753"/>
        <v/>
      </c>
      <c r="AO905" t="str">
        <f t="shared" si="754"/>
        <v/>
      </c>
      <c r="AP905" t="str">
        <f t="shared" si="755"/>
        <v/>
      </c>
      <c r="AQ905" t="str">
        <f t="shared" si="756"/>
        <v/>
      </c>
      <c r="AR905" t="str">
        <f t="shared" si="757"/>
        <v>4184</v>
      </c>
      <c r="AS905" t="str">
        <f t="shared" si="758"/>
        <v/>
      </c>
      <c r="AT905" t="str">
        <f t="shared" si="759"/>
        <v/>
      </c>
      <c r="AU905" t="str">
        <f t="shared" si="760"/>
        <v/>
      </c>
      <c r="AV905" t="str">
        <f t="shared" si="761"/>
        <v/>
      </c>
      <c r="AW905" t="str">
        <f t="shared" si="762"/>
        <v/>
      </c>
      <c r="AX905" t="str">
        <f t="shared" si="763"/>
        <v>Folyamatok fejlesztése - Lean (402, web)</v>
      </c>
      <c r="AY905" s="2">
        <v>418</v>
      </c>
      <c r="AZ905" s="2">
        <v>4</v>
      </c>
      <c r="BA905" s="18">
        <f>VLOOKUP(AY905,segéd!$F$9:$G$38,2,FALSE)</f>
        <v>46130</v>
      </c>
      <c r="BB905" s="2" t="str">
        <f>VLOOKUP(AZ905,segéd!$F$1:$G$7,2,FALSE)</f>
        <v>13.30-15.00</v>
      </c>
      <c r="BC905" t="s">
        <v>119</v>
      </c>
      <c r="BD905" t="s">
        <v>181</v>
      </c>
      <c r="BE905" t="s">
        <v>164</v>
      </c>
      <c r="BG905" s="2">
        <v>402</v>
      </c>
      <c r="BH905" s="2" t="s">
        <v>66</v>
      </c>
      <c r="BI905" s="30" t="s">
        <v>1934</v>
      </c>
      <c r="BJ905" s="2">
        <f t="shared" si="764"/>
        <v>17</v>
      </c>
      <c r="BK905" s="2" t="str">
        <f>IF(BF905="","",VLOOKUP(BC905,segéd!O:P,2,FALSE))</f>
        <v/>
      </c>
      <c r="BL905" s="2">
        <f>IF(BG905="","",VLOOKUP(BC905,segéd!T:U,2,FALSE))</f>
        <v>17</v>
      </c>
      <c r="BM905" s="2"/>
      <c r="BN905" s="2"/>
      <c r="BO905" s="2"/>
      <c r="BP905" s="2"/>
      <c r="BQ905" s="2"/>
      <c r="BR905" s="2"/>
      <c r="BS905" s="2"/>
      <c r="BT905" s="2"/>
      <c r="BU905" s="2"/>
      <c r="CA905" s="2"/>
      <c r="CD905" s="2"/>
      <c r="CE905" s="2"/>
      <c r="CF905" s="19"/>
      <c r="CG905" s="2"/>
      <c r="CH905" s="2"/>
      <c r="CI905" s="2"/>
      <c r="CP905" s="2"/>
      <c r="CR905" s="2"/>
      <c r="CS905" s="2"/>
      <c r="CU905" s="2"/>
      <c r="CV905" s="2"/>
      <c r="CW905" s="2">
        <v>16</v>
      </c>
    </row>
    <row r="906" spans="1:105" x14ac:dyDescent="0.3">
      <c r="A906" t="str">
        <f t="shared" si="714"/>
        <v>2094184</v>
      </c>
      <c r="B906" t="str">
        <f t="shared" si="715"/>
        <v>Gazdasági etika (Tb.-ről web) 6</v>
      </c>
      <c r="C906" t="str">
        <f t="shared" si="716"/>
        <v>2144184</v>
      </c>
      <c r="D906" t="str">
        <f t="shared" si="717"/>
        <v>Gazdasági etika (Tb.-ről web) 40</v>
      </c>
      <c r="E906" t="str">
        <f t="shared" si="718"/>
        <v>Barócsi Zoltán4184</v>
      </c>
      <c r="F906" s="24" t="str">
        <f t="shared" si="719"/>
        <v>Gazdasági etika (Tb. 214, Tb.-ről web)</v>
      </c>
      <c r="G906" t="str">
        <f t="shared" si="720"/>
        <v/>
      </c>
      <c r="H906" t="str">
        <f t="shared" si="721"/>
        <v/>
      </c>
      <c r="I906" t="str">
        <f t="shared" si="722"/>
        <v/>
      </c>
      <c r="J906" t="str">
        <f t="shared" si="723"/>
        <v/>
      </c>
      <c r="K906" t="str">
        <f t="shared" si="724"/>
        <v/>
      </c>
      <c r="L906" t="str">
        <f t="shared" si="725"/>
        <v/>
      </c>
      <c r="M906" t="str">
        <f t="shared" si="726"/>
        <v/>
      </c>
      <c r="N906" t="str">
        <f t="shared" si="727"/>
        <v/>
      </c>
      <c r="O906" t="str">
        <f t="shared" si="728"/>
        <v/>
      </c>
      <c r="P906" t="str">
        <f t="shared" si="729"/>
        <v/>
      </c>
      <c r="Q906" t="str">
        <f t="shared" si="730"/>
        <v/>
      </c>
      <c r="R906" t="str">
        <f t="shared" si="731"/>
        <v/>
      </c>
      <c r="S906" t="str">
        <f t="shared" si="732"/>
        <v/>
      </c>
      <c r="T906" t="str">
        <f t="shared" si="733"/>
        <v>4184</v>
      </c>
      <c r="U906" t="str">
        <f t="shared" si="734"/>
        <v>4184</v>
      </c>
      <c r="V906" t="str">
        <f t="shared" si="735"/>
        <v>4184</v>
      </c>
      <c r="W906" t="str">
        <f t="shared" si="736"/>
        <v>4184</v>
      </c>
      <c r="X906" t="str">
        <f t="shared" si="737"/>
        <v>4184</v>
      </c>
      <c r="Y906" t="str">
        <f t="shared" si="738"/>
        <v>Gazdasági etika (209, Tb.-ről web)</v>
      </c>
      <c r="Z906" t="str">
        <f t="shared" si="739"/>
        <v/>
      </c>
      <c r="AA906" t="str">
        <f t="shared" si="740"/>
        <v/>
      </c>
      <c r="AB906" t="str">
        <f t="shared" si="741"/>
        <v/>
      </c>
      <c r="AC906" t="str">
        <f t="shared" si="742"/>
        <v/>
      </c>
      <c r="AD906" t="str">
        <f t="shared" si="743"/>
        <v/>
      </c>
      <c r="AE906" t="str">
        <f t="shared" si="744"/>
        <v/>
      </c>
      <c r="AF906" t="str">
        <f t="shared" si="745"/>
        <v/>
      </c>
      <c r="AG906" t="str">
        <f t="shared" si="746"/>
        <v/>
      </c>
      <c r="AH906" t="str">
        <f t="shared" si="747"/>
        <v/>
      </c>
      <c r="AI906" t="str">
        <f t="shared" si="748"/>
        <v/>
      </c>
      <c r="AJ906" t="str">
        <f t="shared" si="749"/>
        <v/>
      </c>
      <c r="AK906" t="str">
        <f t="shared" si="750"/>
        <v/>
      </c>
      <c r="AL906" t="str">
        <f t="shared" si="751"/>
        <v/>
      </c>
      <c r="AM906" t="str">
        <f t="shared" si="752"/>
        <v>4184</v>
      </c>
      <c r="AN906" t="str">
        <f t="shared" si="753"/>
        <v>4184</v>
      </c>
      <c r="AO906" t="str">
        <f t="shared" si="754"/>
        <v>4184</v>
      </c>
      <c r="AP906" t="str">
        <f t="shared" si="755"/>
        <v>4184</v>
      </c>
      <c r="AQ906" t="str">
        <f t="shared" si="756"/>
        <v>4184</v>
      </c>
      <c r="AR906" t="str">
        <f t="shared" si="757"/>
        <v/>
      </c>
      <c r="AS906" t="str">
        <f t="shared" si="758"/>
        <v/>
      </c>
      <c r="AT906" t="str">
        <f t="shared" si="759"/>
        <v/>
      </c>
      <c r="AU906" t="str">
        <f t="shared" si="760"/>
        <v/>
      </c>
      <c r="AV906" t="str">
        <f t="shared" si="761"/>
        <v/>
      </c>
      <c r="AW906" t="str">
        <f t="shared" si="762"/>
        <v/>
      </c>
      <c r="AX906" t="str">
        <f t="shared" si="763"/>
        <v>Gazdasági etika (214, Tb.-ről web)</v>
      </c>
      <c r="AY906" s="2">
        <v>418</v>
      </c>
      <c r="AZ906" s="2">
        <v>4</v>
      </c>
      <c r="BA906" s="18">
        <f>VLOOKUP(AY906,segéd!$F$9:$G$38,2,FALSE)</f>
        <v>46130</v>
      </c>
      <c r="BB906" s="2" t="str">
        <f>VLOOKUP(AZ906,segéd!$F$1:$G$7,2,FALSE)</f>
        <v>13.30-15.00</v>
      </c>
      <c r="BC906" t="s">
        <v>173</v>
      </c>
      <c r="BD906" s="20" t="s">
        <v>29</v>
      </c>
      <c r="BE906" t="s">
        <v>167</v>
      </c>
      <c r="BF906" s="19">
        <v>209</v>
      </c>
      <c r="BG906" s="2">
        <v>214</v>
      </c>
      <c r="BH906" s="2" t="s">
        <v>76</v>
      </c>
      <c r="BI906" s="30" t="s">
        <v>2032</v>
      </c>
      <c r="BJ906" s="2">
        <f t="shared" si="764"/>
        <v>46</v>
      </c>
      <c r="BK906" s="2">
        <f>IF(BF906="","",VLOOKUP(BC906,segéd!O:P,2,FALSE))</f>
        <v>6</v>
      </c>
      <c r="BL906" s="2">
        <f>IF(BG906="","",VLOOKUP(BC906,segéd!T:U,2,FALSE))</f>
        <v>40</v>
      </c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>
        <v>4</v>
      </c>
      <c r="CA906" s="2">
        <v>3</v>
      </c>
      <c r="CB906" s="2">
        <v>2</v>
      </c>
      <c r="CC906" s="2">
        <v>3</v>
      </c>
      <c r="CD906" s="2">
        <v>1</v>
      </c>
      <c r="CE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>
        <v>7</v>
      </c>
      <c r="CS906" s="2">
        <v>6</v>
      </c>
      <c r="CT906" s="2">
        <v>2</v>
      </c>
      <c r="CU906" s="2">
        <v>2</v>
      </c>
      <c r="CV906" s="2">
        <v>3</v>
      </c>
      <c r="CY906" s="2"/>
    </row>
    <row r="907" spans="1:105" x14ac:dyDescent="0.3">
      <c r="A907" t="str">
        <f t="shared" si="714"/>
        <v>2024184</v>
      </c>
      <c r="B907" t="str">
        <f t="shared" si="715"/>
        <v>K+F+I projektek és finanszírozásuk (web) 11</v>
      </c>
      <c r="C907" t="str">
        <f t="shared" si="716"/>
        <v>4184</v>
      </c>
      <c r="D907" t="str">
        <f t="shared" si="717"/>
        <v xml:space="preserve">K+F+I projektek és finanszírozásuk (web) </v>
      </c>
      <c r="E907" t="str">
        <f t="shared" si="718"/>
        <v>Kasza József4184</v>
      </c>
      <c r="F907" s="24" t="str">
        <f t="shared" si="719"/>
        <v>K+F+I projektek és finanszírozásuk (Bp. 202, web)</v>
      </c>
      <c r="G907" t="str">
        <f t="shared" si="720"/>
        <v/>
      </c>
      <c r="H907" t="str">
        <f t="shared" si="721"/>
        <v/>
      </c>
      <c r="I907" t="str">
        <f t="shared" si="722"/>
        <v/>
      </c>
      <c r="J907" t="str">
        <f t="shared" si="723"/>
        <v/>
      </c>
      <c r="K907" t="str">
        <f t="shared" si="724"/>
        <v/>
      </c>
      <c r="L907" t="str">
        <f t="shared" si="725"/>
        <v>4184</v>
      </c>
      <c r="M907" t="str">
        <f t="shared" si="726"/>
        <v/>
      </c>
      <c r="N907" t="str">
        <f t="shared" si="727"/>
        <v/>
      </c>
      <c r="O907" t="str">
        <f t="shared" si="728"/>
        <v/>
      </c>
      <c r="P907" t="str">
        <f t="shared" si="729"/>
        <v/>
      </c>
      <c r="Q907" t="str">
        <f t="shared" si="730"/>
        <v/>
      </c>
      <c r="R907" t="str">
        <f t="shared" si="731"/>
        <v/>
      </c>
      <c r="S907" t="str">
        <f t="shared" si="732"/>
        <v/>
      </c>
      <c r="T907" t="str">
        <f t="shared" si="733"/>
        <v/>
      </c>
      <c r="U907" t="str">
        <f t="shared" si="734"/>
        <v/>
      </c>
      <c r="V907" t="str">
        <f t="shared" si="735"/>
        <v/>
      </c>
      <c r="W907" t="str">
        <f t="shared" si="736"/>
        <v/>
      </c>
      <c r="X907" t="str">
        <f t="shared" si="737"/>
        <v/>
      </c>
      <c r="Y907" t="str">
        <f t="shared" si="738"/>
        <v>K+F+I projektek és finanszírozásuk (202, web)</v>
      </c>
      <c r="Z907" t="str">
        <f t="shared" si="739"/>
        <v/>
      </c>
      <c r="AA907" t="str">
        <f t="shared" si="740"/>
        <v/>
      </c>
      <c r="AB907" t="str">
        <f t="shared" si="741"/>
        <v/>
      </c>
      <c r="AC907" t="str">
        <f t="shared" si="742"/>
        <v/>
      </c>
      <c r="AD907" t="str">
        <f t="shared" si="743"/>
        <v/>
      </c>
      <c r="AE907" t="str">
        <f t="shared" si="744"/>
        <v/>
      </c>
      <c r="AF907" t="str">
        <f t="shared" si="745"/>
        <v/>
      </c>
      <c r="AG907" t="str">
        <f t="shared" si="746"/>
        <v/>
      </c>
      <c r="AH907" t="str">
        <f t="shared" si="747"/>
        <v/>
      </c>
      <c r="AI907" t="str">
        <f t="shared" si="748"/>
        <v/>
      </c>
      <c r="AJ907" t="str">
        <f t="shared" si="749"/>
        <v/>
      </c>
      <c r="AK907" t="str">
        <f t="shared" si="750"/>
        <v/>
      </c>
      <c r="AL907" t="str">
        <f t="shared" si="751"/>
        <v/>
      </c>
      <c r="AM907" t="str">
        <f t="shared" si="752"/>
        <v/>
      </c>
      <c r="AN907" t="str">
        <f t="shared" si="753"/>
        <v/>
      </c>
      <c r="AO907" t="str">
        <f t="shared" si="754"/>
        <v/>
      </c>
      <c r="AP907" t="str">
        <f t="shared" si="755"/>
        <v/>
      </c>
      <c r="AQ907" t="str">
        <f t="shared" si="756"/>
        <v/>
      </c>
      <c r="AR907" t="str">
        <f t="shared" si="757"/>
        <v/>
      </c>
      <c r="AS907" t="str">
        <f t="shared" si="758"/>
        <v/>
      </c>
      <c r="AT907" t="str">
        <f t="shared" si="759"/>
        <v/>
      </c>
      <c r="AU907" t="str">
        <f t="shared" si="760"/>
        <v/>
      </c>
      <c r="AV907" t="str">
        <f t="shared" si="761"/>
        <v/>
      </c>
      <c r="AW907" t="str">
        <f t="shared" si="762"/>
        <v/>
      </c>
      <c r="AX907" t="str">
        <f t="shared" si="763"/>
        <v>K+F+I projektek és finanszírozásuk (, web)</v>
      </c>
      <c r="AY907" s="2">
        <v>418</v>
      </c>
      <c r="AZ907" s="2">
        <v>4</v>
      </c>
      <c r="BA907" s="18">
        <f>VLOOKUP(AY907,segéd!$F$9:$G$38,2,FALSE)</f>
        <v>46130</v>
      </c>
      <c r="BB907" s="2" t="str">
        <f>VLOOKUP(AZ907,segéd!$F$1:$G$7,2,FALSE)</f>
        <v>13.30-15.00</v>
      </c>
      <c r="BC907" s="20" t="s">
        <v>414</v>
      </c>
      <c r="BD907" t="s">
        <v>497</v>
      </c>
      <c r="BE907" s="20" t="s">
        <v>175</v>
      </c>
      <c r="BF907" s="19">
        <v>202</v>
      </c>
      <c r="BH907" s="19" t="s">
        <v>66</v>
      </c>
      <c r="BI907" s="30" t="s">
        <v>1960</v>
      </c>
      <c r="BJ907" s="2">
        <f t="shared" si="764"/>
        <v>11</v>
      </c>
      <c r="BK907" s="2">
        <f>IF(BF907="","",VLOOKUP(BC907,segéd!O:P,2,FALSE))</f>
        <v>11</v>
      </c>
      <c r="BL907" s="2" t="str">
        <f>IF(BG907="","",VLOOKUP(BC907,segéd!T:U,2,FALSE))</f>
        <v/>
      </c>
      <c r="BQ907" s="2"/>
      <c r="BR907" s="2">
        <v>11</v>
      </c>
      <c r="CH907" s="2"/>
      <c r="CP907" s="2"/>
    </row>
    <row r="908" spans="1:105" x14ac:dyDescent="0.3">
      <c r="A908" t="str">
        <f t="shared" si="714"/>
        <v>2054184</v>
      </c>
      <c r="B908" t="str">
        <f t="shared" si="715"/>
        <v>KKV-k versenyképessége (Bp.-ről web) 6</v>
      </c>
      <c r="C908" t="str">
        <f t="shared" si="716"/>
        <v>2174184</v>
      </c>
      <c r="D908" t="str">
        <f t="shared" si="717"/>
        <v>KKV-k versenyképessége (Bp.-ről web) 9</v>
      </c>
      <c r="E908" t="str">
        <f t="shared" si="718"/>
        <v>Némethné Gál Andrea4184</v>
      </c>
      <c r="F908" s="24" t="str">
        <f t="shared" si="719"/>
        <v>KKV-k versenyképessége (Bp. 205, Bp.-ről web)</v>
      </c>
      <c r="G908" t="str">
        <f t="shared" si="720"/>
        <v/>
      </c>
      <c r="H908" t="str">
        <f t="shared" si="721"/>
        <v/>
      </c>
      <c r="I908" t="str">
        <f t="shared" si="722"/>
        <v/>
      </c>
      <c r="J908" t="str">
        <f t="shared" si="723"/>
        <v/>
      </c>
      <c r="K908" t="str">
        <f t="shared" si="724"/>
        <v/>
      </c>
      <c r="L908" t="str">
        <f t="shared" si="725"/>
        <v/>
      </c>
      <c r="M908" t="str">
        <f t="shared" si="726"/>
        <v>4184</v>
      </c>
      <c r="N908" t="str">
        <f t="shared" si="727"/>
        <v/>
      </c>
      <c r="O908" t="str">
        <f t="shared" si="728"/>
        <v/>
      </c>
      <c r="P908" t="str">
        <f t="shared" si="729"/>
        <v/>
      </c>
      <c r="Q908" t="str">
        <f t="shared" si="730"/>
        <v/>
      </c>
      <c r="R908" t="str">
        <f t="shared" si="731"/>
        <v/>
      </c>
      <c r="S908" t="str">
        <f t="shared" si="732"/>
        <v/>
      </c>
      <c r="T908" t="str">
        <f t="shared" si="733"/>
        <v/>
      </c>
      <c r="U908" t="str">
        <f t="shared" si="734"/>
        <v/>
      </c>
      <c r="V908" t="str">
        <f t="shared" si="735"/>
        <v/>
      </c>
      <c r="W908" t="str">
        <f t="shared" si="736"/>
        <v/>
      </c>
      <c r="X908" t="str">
        <f t="shared" si="737"/>
        <v/>
      </c>
      <c r="Y908" t="str">
        <f t="shared" si="738"/>
        <v>KKV-k versenyképessége (205, Bp.-ről web)</v>
      </c>
      <c r="Z908" t="str">
        <f t="shared" si="739"/>
        <v/>
      </c>
      <c r="AA908" t="str">
        <f t="shared" si="740"/>
        <v/>
      </c>
      <c r="AB908" t="str">
        <f t="shared" si="741"/>
        <v/>
      </c>
      <c r="AC908" t="str">
        <f t="shared" si="742"/>
        <v/>
      </c>
      <c r="AD908" t="str">
        <f t="shared" si="743"/>
        <v/>
      </c>
      <c r="AE908" t="str">
        <f t="shared" si="744"/>
        <v>4184</v>
      </c>
      <c r="AF908" t="str">
        <f t="shared" si="745"/>
        <v/>
      </c>
      <c r="AG908" t="str">
        <f t="shared" si="746"/>
        <v/>
      </c>
      <c r="AH908" t="str">
        <f t="shared" si="747"/>
        <v/>
      </c>
      <c r="AI908" t="str">
        <f t="shared" si="748"/>
        <v/>
      </c>
      <c r="AJ908" t="str">
        <f t="shared" si="749"/>
        <v/>
      </c>
      <c r="AK908" t="str">
        <f t="shared" si="750"/>
        <v/>
      </c>
      <c r="AL908" t="str">
        <f t="shared" si="751"/>
        <v/>
      </c>
      <c r="AM908" t="str">
        <f t="shared" si="752"/>
        <v/>
      </c>
      <c r="AN908" t="str">
        <f t="shared" si="753"/>
        <v/>
      </c>
      <c r="AO908" t="str">
        <f t="shared" si="754"/>
        <v/>
      </c>
      <c r="AP908" t="str">
        <f t="shared" si="755"/>
        <v/>
      </c>
      <c r="AQ908" t="str">
        <f t="shared" si="756"/>
        <v/>
      </c>
      <c r="AR908" t="str">
        <f t="shared" si="757"/>
        <v/>
      </c>
      <c r="AS908" t="str">
        <f t="shared" si="758"/>
        <v/>
      </c>
      <c r="AT908" t="str">
        <f t="shared" si="759"/>
        <v/>
      </c>
      <c r="AU908" t="str">
        <f t="shared" si="760"/>
        <v/>
      </c>
      <c r="AV908" t="str">
        <f t="shared" si="761"/>
        <v/>
      </c>
      <c r="AW908" t="str">
        <f t="shared" si="762"/>
        <v/>
      </c>
      <c r="AX908" t="str">
        <f t="shared" si="763"/>
        <v>KKV-k versenyképessége (217, Bp.-ről web)</v>
      </c>
      <c r="AY908" s="2">
        <v>418</v>
      </c>
      <c r="AZ908" s="2">
        <v>4</v>
      </c>
      <c r="BA908" s="18">
        <f>VLOOKUP(AY908,segéd!$F$9:$G$38,2,FALSE)</f>
        <v>46130</v>
      </c>
      <c r="BB908" s="2" t="str">
        <f>VLOOKUP(AZ908,segéd!$F$1:$G$7,2,FALSE)</f>
        <v>13.30-15.00</v>
      </c>
      <c r="BC908" t="s">
        <v>105</v>
      </c>
      <c r="BD908" t="s">
        <v>28</v>
      </c>
      <c r="BE908" t="s">
        <v>167</v>
      </c>
      <c r="BF908" s="19">
        <v>205</v>
      </c>
      <c r="BG908" s="2">
        <v>217</v>
      </c>
      <c r="BH908" s="2" t="s">
        <v>75</v>
      </c>
      <c r="BI908" s="30" t="s">
        <v>1983</v>
      </c>
      <c r="BJ908" s="2">
        <f t="shared" si="764"/>
        <v>15</v>
      </c>
      <c r="BK908" s="2">
        <f>IF(BF908="","",VLOOKUP(BC908,segéd!O:P,2,FALSE))</f>
        <v>6</v>
      </c>
      <c r="BL908" s="2">
        <f>IF(BG908="","",VLOOKUP(BC908,segéd!T:U,2,FALSE))</f>
        <v>9</v>
      </c>
      <c r="BM908" s="2"/>
      <c r="BN908" s="2"/>
      <c r="BO908" s="2"/>
      <c r="BP908" s="2"/>
      <c r="BQ908" s="2"/>
      <c r="BR908" s="2"/>
      <c r="BS908" s="2">
        <v>6</v>
      </c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H908" s="2"/>
      <c r="CI908" s="2"/>
      <c r="CJ908" s="2">
        <v>4</v>
      </c>
      <c r="CK908" s="2"/>
      <c r="CL908" s="2"/>
      <c r="CM908" s="2"/>
      <c r="CN908" s="2"/>
      <c r="CO908" s="2"/>
      <c r="CP908" s="2"/>
      <c r="CR908" s="2"/>
      <c r="CS908" s="2"/>
      <c r="CT908" s="2"/>
      <c r="CU908" s="2"/>
      <c r="CV908" s="2"/>
      <c r="CY908" s="2"/>
    </row>
    <row r="909" spans="1:105" x14ac:dyDescent="0.3">
      <c r="A909" t="str">
        <f t="shared" si="714"/>
        <v>2144184</v>
      </c>
      <c r="B909" t="str">
        <f t="shared" si="715"/>
        <v>Marketingpszichológia (Bp.-ről web) 16</v>
      </c>
      <c r="C909" t="str">
        <f t="shared" si="716"/>
        <v>2164184</v>
      </c>
      <c r="D909" t="str">
        <f t="shared" si="717"/>
        <v>Marketingpszichológia (Bp.-ről web) 3</v>
      </c>
      <c r="E909" t="str">
        <f t="shared" si="718"/>
        <v>Papp Vanda4184</v>
      </c>
      <c r="F909" s="24" t="str">
        <f t="shared" si="719"/>
        <v>Marketingpszichológia (Bp. 214, Bp.-ről web)</v>
      </c>
      <c r="G909" t="str">
        <f t="shared" si="720"/>
        <v/>
      </c>
      <c r="H909" t="str">
        <f t="shared" si="721"/>
        <v/>
      </c>
      <c r="I909" t="str">
        <f t="shared" si="722"/>
        <v/>
      </c>
      <c r="J909" t="str">
        <f t="shared" si="723"/>
        <v/>
      </c>
      <c r="K909" t="str">
        <f t="shared" si="724"/>
        <v/>
      </c>
      <c r="L909" t="str">
        <f t="shared" si="725"/>
        <v/>
      </c>
      <c r="M909" t="str">
        <f t="shared" si="726"/>
        <v/>
      </c>
      <c r="N909" t="str">
        <f t="shared" si="727"/>
        <v/>
      </c>
      <c r="O909" t="str">
        <f t="shared" si="728"/>
        <v/>
      </c>
      <c r="P909" t="str">
        <f t="shared" si="729"/>
        <v/>
      </c>
      <c r="Q909" t="str">
        <f t="shared" si="730"/>
        <v>4184</v>
      </c>
      <c r="R909" t="str">
        <f t="shared" si="731"/>
        <v/>
      </c>
      <c r="S909" t="str">
        <f t="shared" si="732"/>
        <v/>
      </c>
      <c r="T909" t="str">
        <f t="shared" si="733"/>
        <v/>
      </c>
      <c r="U909" t="str">
        <f t="shared" si="734"/>
        <v/>
      </c>
      <c r="V909" t="str">
        <f t="shared" si="735"/>
        <v/>
      </c>
      <c r="W909" t="str">
        <f t="shared" si="736"/>
        <v/>
      </c>
      <c r="X909" t="str">
        <f t="shared" si="737"/>
        <v/>
      </c>
      <c r="Y909" t="str">
        <f t="shared" si="738"/>
        <v>Marketingpszichológia (214, Bp.-ről web)</v>
      </c>
      <c r="Z909" t="str">
        <f t="shared" si="739"/>
        <v/>
      </c>
      <c r="AA909" t="str">
        <f t="shared" si="740"/>
        <v/>
      </c>
      <c r="AB909" t="str">
        <f t="shared" si="741"/>
        <v/>
      </c>
      <c r="AC909" t="str">
        <f t="shared" si="742"/>
        <v/>
      </c>
      <c r="AD909" t="str">
        <f t="shared" si="743"/>
        <v/>
      </c>
      <c r="AE909" t="str">
        <f t="shared" si="744"/>
        <v/>
      </c>
      <c r="AF909" t="str">
        <f t="shared" si="745"/>
        <v/>
      </c>
      <c r="AG909" t="str">
        <f t="shared" si="746"/>
        <v/>
      </c>
      <c r="AH909" t="str">
        <f t="shared" si="747"/>
        <v/>
      </c>
      <c r="AI909" t="str">
        <f t="shared" si="748"/>
        <v>4184</v>
      </c>
      <c r="AJ909" t="str">
        <f t="shared" si="749"/>
        <v/>
      </c>
      <c r="AK909" t="str">
        <f t="shared" si="750"/>
        <v/>
      </c>
      <c r="AL909" t="str">
        <f t="shared" si="751"/>
        <v/>
      </c>
      <c r="AM909" t="str">
        <f t="shared" si="752"/>
        <v/>
      </c>
      <c r="AN909" t="str">
        <f t="shared" si="753"/>
        <v/>
      </c>
      <c r="AO909" t="str">
        <f t="shared" si="754"/>
        <v/>
      </c>
      <c r="AP909" t="str">
        <f t="shared" si="755"/>
        <v/>
      </c>
      <c r="AQ909" t="str">
        <f t="shared" si="756"/>
        <v/>
      </c>
      <c r="AR909" t="str">
        <f t="shared" si="757"/>
        <v/>
      </c>
      <c r="AS909" t="str">
        <f t="shared" si="758"/>
        <v/>
      </c>
      <c r="AT909" t="str">
        <f t="shared" si="759"/>
        <v/>
      </c>
      <c r="AU909" t="str">
        <f t="shared" si="760"/>
        <v/>
      </c>
      <c r="AV909" t="str">
        <f t="shared" si="761"/>
        <v/>
      </c>
      <c r="AW909" t="str">
        <f t="shared" si="762"/>
        <v/>
      </c>
      <c r="AX909" t="str">
        <f t="shared" si="763"/>
        <v>Marketingpszichológia (216, Bp.-ről web)</v>
      </c>
      <c r="AY909" s="2">
        <v>418</v>
      </c>
      <c r="AZ909" s="2">
        <v>4</v>
      </c>
      <c r="BA909" s="18">
        <f>VLOOKUP(AY909,segéd!$F$9:$G$38,2,FALSE)</f>
        <v>46130</v>
      </c>
      <c r="BB909" s="2" t="str">
        <f>VLOOKUP(AZ909,segéd!$F$1:$G$7,2,FALSE)</f>
        <v>13.30-15.00</v>
      </c>
      <c r="BC909" t="s">
        <v>292</v>
      </c>
      <c r="BD909" t="s">
        <v>433</v>
      </c>
      <c r="BE909" t="s">
        <v>167</v>
      </c>
      <c r="BF909" s="19">
        <v>214</v>
      </c>
      <c r="BG909" s="2">
        <v>216</v>
      </c>
      <c r="BH909" s="19" t="s">
        <v>75</v>
      </c>
      <c r="BI909" s="30" t="s">
        <v>1984</v>
      </c>
      <c r="BJ909" s="2">
        <f t="shared" si="764"/>
        <v>19</v>
      </c>
      <c r="BK909" s="2">
        <f>IF(BF909="","",VLOOKUP(BC909,segéd!O:P,2,FALSE))</f>
        <v>16</v>
      </c>
      <c r="BL909" s="2">
        <f>IF(BG909="","",VLOOKUP(BC909,segéd!T:U,2,FALSE))</f>
        <v>3</v>
      </c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>
        <v>13</v>
      </c>
      <c r="BX909" s="2"/>
      <c r="BY909" s="2"/>
      <c r="BZ909" s="2"/>
      <c r="CA909" s="2"/>
      <c r="CB909" s="2"/>
      <c r="CC909" s="2"/>
      <c r="CD909" s="2"/>
      <c r="CH909" s="2"/>
      <c r="CI909" s="2"/>
      <c r="CJ909" s="2"/>
      <c r="CK909" s="2"/>
      <c r="CM909" s="2"/>
      <c r="CN909" s="2">
        <v>2</v>
      </c>
      <c r="CO909" s="2"/>
      <c r="CP909" s="2"/>
      <c r="CR909" s="2"/>
      <c r="CS909" s="2"/>
      <c r="CT909" s="2"/>
      <c r="CU909" s="2"/>
      <c r="CV909" s="2"/>
      <c r="CY909" s="2"/>
    </row>
    <row r="910" spans="1:105" x14ac:dyDescent="0.3">
      <c r="A910" t="str">
        <f t="shared" si="714"/>
        <v>4184</v>
      </c>
      <c r="B910" t="str">
        <f t="shared" si="715"/>
        <v xml:space="preserve">Mech. rendszerek II. (Akutátorok) </v>
      </c>
      <c r="C910" t="str">
        <f t="shared" si="716"/>
        <v>34184</v>
      </c>
      <c r="D910" t="str">
        <f t="shared" si="717"/>
        <v>Mech. rendszerek II. (Akutátorok) 8</v>
      </c>
      <c r="E910" t="str">
        <f t="shared" si="718"/>
        <v>Vavra Gábor4184</v>
      </c>
      <c r="F910" s="24" t="str">
        <f t="shared" si="719"/>
        <v>Mech. rendszerek II. (Akutátorok) (Tb. 3)</v>
      </c>
      <c r="G910" t="str">
        <f t="shared" si="720"/>
        <v/>
      </c>
      <c r="H910" t="str">
        <f t="shared" si="721"/>
        <v/>
      </c>
      <c r="I910" t="str">
        <f t="shared" si="722"/>
        <v/>
      </c>
      <c r="J910" t="str">
        <f t="shared" si="723"/>
        <v/>
      </c>
      <c r="K910" t="str">
        <f t="shared" si="724"/>
        <v/>
      </c>
      <c r="L910" t="str">
        <f t="shared" si="725"/>
        <v/>
      </c>
      <c r="M910" t="str">
        <f t="shared" si="726"/>
        <v/>
      </c>
      <c r="N910" t="str">
        <f t="shared" si="727"/>
        <v/>
      </c>
      <c r="O910" t="str">
        <f t="shared" si="728"/>
        <v/>
      </c>
      <c r="P910" t="str">
        <f t="shared" si="729"/>
        <v/>
      </c>
      <c r="Q910" t="str">
        <f t="shared" si="730"/>
        <v/>
      </c>
      <c r="R910" t="str">
        <f t="shared" si="731"/>
        <v/>
      </c>
      <c r="S910" t="str">
        <f t="shared" si="732"/>
        <v/>
      </c>
      <c r="T910" t="str">
        <f t="shared" si="733"/>
        <v/>
      </c>
      <c r="U910" t="str">
        <f t="shared" si="734"/>
        <v/>
      </c>
      <c r="V910" t="str">
        <f t="shared" si="735"/>
        <v/>
      </c>
      <c r="W910" t="str">
        <f t="shared" si="736"/>
        <v/>
      </c>
      <c r="X910" t="str">
        <f t="shared" si="737"/>
        <v/>
      </c>
      <c r="Y910" t="str">
        <f t="shared" si="738"/>
        <v>Mech. rendszerek II. (Akutátorok) ()</v>
      </c>
      <c r="Z910" t="str">
        <f t="shared" si="739"/>
        <v/>
      </c>
      <c r="AA910" t="str">
        <f t="shared" si="740"/>
        <v/>
      </c>
      <c r="AB910" t="str">
        <f t="shared" si="741"/>
        <v/>
      </c>
      <c r="AC910" t="str">
        <f t="shared" si="742"/>
        <v/>
      </c>
      <c r="AD910" t="str">
        <f t="shared" si="743"/>
        <v/>
      </c>
      <c r="AE910" t="str">
        <f t="shared" si="744"/>
        <v/>
      </c>
      <c r="AF910" t="str">
        <f t="shared" si="745"/>
        <v/>
      </c>
      <c r="AG910" t="str">
        <f t="shared" si="746"/>
        <v/>
      </c>
      <c r="AH910" t="str">
        <f t="shared" si="747"/>
        <v/>
      </c>
      <c r="AI910" t="str">
        <f t="shared" si="748"/>
        <v/>
      </c>
      <c r="AJ910" t="str">
        <f t="shared" si="749"/>
        <v/>
      </c>
      <c r="AK910" t="str">
        <f t="shared" si="750"/>
        <v/>
      </c>
      <c r="AL910" t="str">
        <f t="shared" si="751"/>
        <v/>
      </c>
      <c r="AM910" t="str">
        <f t="shared" si="752"/>
        <v/>
      </c>
      <c r="AN910" t="str">
        <f t="shared" si="753"/>
        <v/>
      </c>
      <c r="AO910" t="str">
        <f t="shared" si="754"/>
        <v/>
      </c>
      <c r="AP910" t="str">
        <f t="shared" si="755"/>
        <v/>
      </c>
      <c r="AQ910" t="str">
        <f t="shared" si="756"/>
        <v/>
      </c>
      <c r="AR910" t="str">
        <f t="shared" si="757"/>
        <v/>
      </c>
      <c r="AS910" t="str">
        <f t="shared" si="758"/>
        <v/>
      </c>
      <c r="AT910" t="str">
        <f t="shared" si="759"/>
        <v/>
      </c>
      <c r="AU910" t="str">
        <f t="shared" si="760"/>
        <v/>
      </c>
      <c r="AV910" t="str">
        <f t="shared" si="761"/>
        <v>4184</v>
      </c>
      <c r="AW910" t="str">
        <f t="shared" si="762"/>
        <v/>
      </c>
      <c r="AX910" t="str">
        <f t="shared" si="763"/>
        <v>Mech. rendszerek II. (Akutátorok) (3)</v>
      </c>
      <c r="AY910" s="2">
        <v>418</v>
      </c>
      <c r="AZ910" s="2">
        <v>4</v>
      </c>
      <c r="BA910" s="18">
        <f>VLOOKUP(AY910,segéd!$F$9:$G$38,2,FALSE)</f>
        <v>46130</v>
      </c>
      <c r="BB910" s="2" t="str">
        <f>VLOOKUP(AZ910,segéd!$F$1:$G$7,2,FALSE)</f>
        <v>13.30-15.00</v>
      </c>
      <c r="BC910" t="s">
        <v>299</v>
      </c>
      <c r="BD910" s="20" t="s">
        <v>424</v>
      </c>
      <c r="BE910" t="s">
        <v>164</v>
      </c>
      <c r="BG910" s="2">
        <v>3</v>
      </c>
      <c r="BH910" s="19"/>
      <c r="BJ910" s="2">
        <f t="shared" si="764"/>
        <v>8</v>
      </c>
      <c r="BK910" s="2" t="str">
        <f>IF(BF910="","",VLOOKUP(BC910,segéd!O:P,2,FALSE))</f>
        <v/>
      </c>
      <c r="BL910" s="2">
        <f>IF(BG910="","",VLOOKUP(BC910,segéd!T:U,2,FALSE))</f>
        <v>8</v>
      </c>
      <c r="BM910" s="2"/>
      <c r="BN910" s="2"/>
      <c r="BO910" s="2"/>
      <c r="BP910" s="2"/>
      <c r="BQ910" s="2"/>
      <c r="BR910" s="2"/>
      <c r="BS910" s="2"/>
      <c r="BT910" s="2"/>
      <c r="BU910" s="2"/>
      <c r="CA910" s="2"/>
      <c r="CD910" s="2"/>
      <c r="CE910" s="2"/>
      <c r="CF910" s="19"/>
      <c r="CG910" s="2"/>
      <c r="CP910" s="2"/>
      <c r="CR910" s="2"/>
      <c r="CS910" s="2"/>
      <c r="CU910" s="2"/>
      <c r="CV910" s="2"/>
      <c r="DA910" s="19">
        <v>13</v>
      </c>
    </row>
    <row r="911" spans="1:105" x14ac:dyDescent="0.3">
      <c r="A911" t="str">
        <f t="shared" si="714"/>
        <v>4184</v>
      </c>
      <c r="B911" t="str">
        <f t="shared" si="715"/>
        <v xml:space="preserve">Német gazdasági szaknyelv II. </v>
      </c>
      <c r="C911" t="str">
        <f t="shared" si="716"/>
        <v>4044184</v>
      </c>
      <c r="D911" t="str">
        <f t="shared" si="717"/>
        <v>Német gazdasági szaknyelv II. 4</v>
      </c>
      <c r="E911" t="str">
        <f t="shared" si="718"/>
        <v>Árendás Bence4184</v>
      </c>
      <c r="F911" s="24" t="str">
        <f t="shared" si="719"/>
        <v>Német gazdasági szaknyelv II. (Tb. 404)</v>
      </c>
      <c r="G911" t="str">
        <f t="shared" si="720"/>
        <v/>
      </c>
      <c r="H911" t="str">
        <f t="shared" si="721"/>
        <v/>
      </c>
      <c r="I911" t="str">
        <f t="shared" si="722"/>
        <v/>
      </c>
      <c r="J911" t="str">
        <f t="shared" si="723"/>
        <v/>
      </c>
      <c r="K911" t="str">
        <f t="shared" si="724"/>
        <v/>
      </c>
      <c r="L911" t="str">
        <f t="shared" si="725"/>
        <v/>
      </c>
      <c r="M911" t="str">
        <f t="shared" si="726"/>
        <v/>
      </c>
      <c r="N911" t="str">
        <f t="shared" si="727"/>
        <v/>
      </c>
      <c r="O911" t="str">
        <f t="shared" si="728"/>
        <v/>
      </c>
      <c r="P911" t="str">
        <f t="shared" si="729"/>
        <v/>
      </c>
      <c r="Q911" t="str">
        <f t="shared" si="730"/>
        <v/>
      </c>
      <c r="R911" t="str">
        <f t="shared" si="731"/>
        <v/>
      </c>
      <c r="S911" t="str">
        <f t="shared" si="732"/>
        <v/>
      </c>
      <c r="T911" t="str">
        <f t="shared" si="733"/>
        <v/>
      </c>
      <c r="U911" t="str">
        <f t="shared" si="734"/>
        <v/>
      </c>
      <c r="V911" t="str">
        <f t="shared" si="735"/>
        <v/>
      </c>
      <c r="W911" t="str">
        <f t="shared" si="736"/>
        <v/>
      </c>
      <c r="X911" t="str">
        <f t="shared" si="737"/>
        <v/>
      </c>
      <c r="Y911" t="str">
        <f t="shared" si="738"/>
        <v>Német gazdasági szaknyelv II. ()</v>
      </c>
      <c r="Z911" t="str">
        <f t="shared" si="739"/>
        <v>4184</v>
      </c>
      <c r="AA911" t="str">
        <f t="shared" si="740"/>
        <v/>
      </c>
      <c r="AB911" t="str">
        <f t="shared" si="741"/>
        <v/>
      </c>
      <c r="AC911" t="str">
        <f t="shared" si="742"/>
        <v/>
      </c>
      <c r="AD911" t="str">
        <f t="shared" si="743"/>
        <v/>
      </c>
      <c r="AE911" t="str">
        <f t="shared" si="744"/>
        <v/>
      </c>
      <c r="AF911" t="str">
        <f t="shared" si="745"/>
        <v/>
      </c>
      <c r="AG911" t="str">
        <f t="shared" si="746"/>
        <v/>
      </c>
      <c r="AH911" t="str">
        <f t="shared" si="747"/>
        <v/>
      </c>
      <c r="AI911" t="str">
        <f t="shared" si="748"/>
        <v/>
      </c>
      <c r="AJ911" t="str">
        <f t="shared" si="749"/>
        <v/>
      </c>
      <c r="AK911" t="str">
        <f t="shared" si="750"/>
        <v/>
      </c>
      <c r="AL911" t="str">
        <f t="shared" si="751"/>
        <v/>
      </c>
      <c r="AM911" t="str">
        <f t="shared" si="752"/>
        <v/>
      </c>
      <c r="AN911" t="str">
        <f t="shared" si="753"/>
        <v/>
      </c>
      <c r="AO911" t="str">
        <f t="shared" si="754"/>
        <v/>
      </c>
      <c r="AP911" t="str">
        <f t="shared" si="755"/>
        <v/>
      </c>
      <c r="AQ911" t="str">
        <f t="shared" si="756"/>
        <v/>
      </c>
      <c r="AR911" t="str">
        <f t="shared" si="757"/>
        <v/>
      </c>
      <c r="AS911" t="str">
        <f t="shared" si="758"/>
        <v/>
      </c>
      <c r="AT911" t="str">
        <f t="shared" si="759"/>
        <v/>
      </c>
      <c r="AU911" t="str">
        <f t="shared" si="760"/>
        <v/>
      </c>
      <c r="AV911" t="str">
        <f t="shared" si="761"/>
        <v/>
      </c>
      <c r="AW911" t="str">
        <f t="shared" si="762"/>
        <v/>
      </c>
      <c r="AX911" t="str">
        <f t="shared" si="763"/>
        <v>Német gazdasági szaknyelv II. (404)</v>
      </c>
      <c r="AY911" s="2">
        <v>418</v>
      </c>
      <c r="AZ911" s="2">
        <v>4</v>
      </c>
      <c r="BA911" s="18">
        <f>VLOOKUP(AY911,segéd!$F$9:$G$38,2,FALSE)</f>
        <v>46130</v>
      </c>
      <c r="BB911" s="2" t="str">
        <f>VLOOKUP(AZ911,segéd!$F$1:$G$7,2,FALSE)</f>
        <v>13.30-15.00</v>
      </c>
      <c r="BC911" t="s">
        <v>465</v>
      </c>
      <c r="BD911" t="s">
        <v>466</v>
      </c>
      <c r="BE911" t="s">
        <v>164</v>
      </c>
      <c r="BG911" s="2">
        <v>404</v>
      </c>
      <c r="BJ911" s="2">
        <f t="shared" si="764"/>
        <v>4</v>
      </c>
      <c r="BK911" s="2" t="str">
        <f>IF(BF911="","",VLOOKUP(BC911,segéd!O:P,2,FALSE))</f>
        <v/>
      </c>
      <c r="BL911" s="2">
        <f>IF(BG911="","",VLOOKUP(BC911,segéd!T:U,2,FALSE))</f>
        <v>4</v>
      </c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>
        <v>6</v>
      </c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Y911" s="2"/>
    </row>
    <row r="912" spans="1:105" x14ac:dyDescent="0.3">
      <c r="A912" t="str">
        <f t="shared" si="714"/>
        <v>2084184</v>
      </c>
      <c r="B912" t="str">
        <f t="shared" si="715"/>
        <v>Nemzetközi vállalatok működése (otthonról web) 9</v>
      </c>
      <c r="C912" t="str">
        <f t="shared" si="716"/>
        <v>2124184</v>
      </c>
      <c r="D912" t="str">
        <f t="shared" si="717"/>
        <v>Nemzetközi vállalatok működése (otthonról web) 15</v>
      </c>
      <c r="E912" t="str">
        <f t="shared" si="718"/>
        <v>Juhász Krisztina4184</v>
      </c>
      <c r="F912" s="24" t="str">
        <f t="shared" si="719"/>
        <v>Nemzetközi vállalatok működése (Bp. 208Tb. 212, otthonról web)</v>
      </c>
      <c r="G912" t="str">
        <f t="shared" si="720"/>
        <v/>
      </c>
      <c r="H912" t="str">
        <f t="shared" si="721"/>
        <v/>
      </c>
      <c r="I912" t="str">
        <f t="shared" si="722"/>
        <v/>
      </c>
      <c r="J912" t="str">
        <f t="shared" si="723"/>
        <v/>
      </c>
      <c r="K912" t="str">
        <f t="shared" si="724"/>
        <v/>
      </c>
      <c r="L912" t="str">
        <f t="shared" si="725"/>
        <v/>
      </c>
      <c r="M912" t="str">
        <f t="shared" si="726"/>
        <v/>
      </c>
      <c r="N912" t="str">
        <f t="shared" si="727"/>
        <v/>
      </c>
      <c r="O912" t="str">
        <f t="shared" si="728"/>
        <v>4184</v>
      </c>
      <c r="P912" t="str">
        <f t="shared" si="729"/>
        <v/>
      </c>
      <c r="Q912" t="str">
        <f t="shared" si="730"/>
        <v/>
      </c>
      <c r="R912" t="str">
        <f t="shared" si="731"/>
        <v>4184</v>
      </c>
      <c r="S912" t="str">
        <f t="shared" si="732"/>
        <v/>
      </c>
      <c r="T912" t="str">
        <f t="shared" si="733"/>
        <v/>
      </c>
      <c r="U912" t="str">
        <f t="shared" si="734"/>
        <v/>
      </c>
      <c r="V912" t="str">
        <f t="shared" si="735"/>
        <v/>
      </c>
      <c r="W912" t="str">
        <f t="shared" si="736"/>
        <v/>
      </c>
      <c r="X912" t="str">
        <f t="shared" si="737"/>
        <v/>
      </c>
      <c r="Y912" t="str">
        <f t="shared" si="738"/>
        <v>Nemzetközi vállalatok működése (208, otthonról web)</v>
      </c>
      <c r="Z912" t="str">
        <f t="shared" si="739"/>
        <v/>
      </c>
      <c r="AA912" t="str">
        <f t="shared" si="740"/>
        <v/>
      </c>
      <c r="AB912" t="str">
        <f t="shared" si="741"/>
        <v/>
      </c>
      <c r="AC912" t="str">
        <f t="shared" si="742"/>
        <v/>
      </c>
      <c r="AD912" t="str">
        <f t="shared" si="743"/>
        <v/>
      </c>
      <c r="AE912" t="str">
        <f t="shared" si="744"/>
        <v/>
      </c>
      <c r="AF912" t="str">
        <f t="shared" si="745"/>
        <v/>
      </c>
      <c r="AG912" t="str">
        <f t="shared" si="746"/>
        <v>4184</v>
      </c>
      <c r="AH912" t="str">
        <f t="shared" si="747"/>
        <v/>
      </c>
      <c r="AI912" t="str">
        <f t="shared" si="748"/>
        <v/>
      </c>
      <c r="AJ912" t="str">
        <f t="shared" si="749"/>
        <v>4184</v>
      </c>
      <c r="AK912" t="str">
        <f t="shared" si="750"/>
        <v/>
      </c>
      <c r="AL912" t="str">
        <f t="shared" si="751"/>
        <v/>
      </c>
      <c r="AM912" t="str">
        <f t="shared" si="752"/>
        <v/>
      </c>
      <c r="AN912" t="str">
        <f t="shared" si="753"/>
        <v/>
      </c>
      <c r="AO912" t="str">
        <f t="shared" si="754"/>
        <v/>
      </c>
      <c r="AP912" t="str">
        <f t="shared" si="755"/>
        <v/>
      </c>
      <c r="AQ912" t="str">
        <f t="shared" si="756"/>
        <v/>
      </c>
      <c r="AR912" t="str">
        <f t="shared" si="757"/>
        <v/>
      </c>
      <c r="AS912" t="str">
        <f t="shared" si="758"/>
        <v/>
      </c>
      <c r="AT912" t="str">
        <f t="shared" si="759"/>
        <v/>
      </c>
      <c r="AU912" t="str">
        <f t="shared" si="760"/>
        <v/>
      </c>
      <c r="AV912" t="str">
        <f t="shared" si="761"/>
        <v/>
      </c>
      <c r="AW912" t="str">
        <f t="shared" si="762"/>
        <v/>
      </c>
      <c r="AX912" t="str">
        <f t="shared" si="763"/>
        <v>Nemzetközi vállalatok működése (212, otthonról web)</v>
      </c>
      <c r="AY912" s="2">
        <v>418</v>
      </c>
      <c r="AZ912" s="2">
        <v>4</v>
      </c>
      <c r="BA912" s="18">
        <f>VLOOKUP(AY912,segéd!$F$9:$G$38,2,FALSE)</f>
        <v>46130</v>
      </c>
      <c r="BB912" s="2" t="str">
        <f>VLOOKUP(AZ912,segéd!$F$1:$G$7,2,FALSE)</f>
        <v>13.30-15.00</v>
      </c>
      <c r="BC912" t="s">
        <v>215</v>
      </c>
      <c r="BD912" t="s">
        <v>25</v>
      </c>
      <c r="BE912" t="s">
        <v>167</v>
      </c>
      <c r="BF912" s="19">
        <v>208</v>
      </c>
      <c r="BG912" s="19">
        <v>212</v>
      </c>
      <c r="BH912" s="2" t="s">
        <v>485</v>
      </c>
      <c r="BI912" s="30" t="s">
        <v>1987</v>
      </c>
      <c r="BJ912" s="2">
        <f t="shared" si="764"/>
        <v>24</v>
      </c>
      <c r="BK912" s="2">
        <f>IF(BF912="","",VLOOKUP(BC912,segéd!O:P,2,FALSE))</f>
        <v>9</v>
      </c>
      <c r="BL912" s="2">
        <f>IF(BG912="","",VLOOKUP(BC912,segéd!T:U,2,FALSE))</f>
        <v>15</v>
      </c>
      <c r="BM912" s="2"/>
      <c r="BN912" s="2"/>
      <c r="BO912" s="2"/>
      <c r="BP912" s="2"/>
      <c r="BQ912" s="2"/>
      <c r="BR912" s="2"/>
      <c r="BS912" s="2"/>
      <c r="BT912" s="2"/>
      <c r="BU912" s="2">
        <v>9</v>
      </c>
      <c r="BV912" s="2"/>
      <c r="BW912" s="2"/>
      <c r="BX912" s="2">
        <v>2</v>
      </c>
      <c r="BY912" s="2"/>
      <c r="BZ912" s="2"/>
      <c r="CA912" s="2"/>
      <c r="CB912" s="2"/>
      <c r="CC912" s="2"/>
      <c r="CD912" s="2"/>
      <c r="CH912" s="2"/>
      <c r="CI912" s="2"/>
      <c r="CJ912" s="2"/>
      <c r="CK912" s="2"/>
      <c r="CL912" s="2">
        <v>10</v>
      </c>
      <c r="CM912" s="2"/>
      <c r="CN912" s="2"/>
      <c r="CO912" s="2">
        <v>4</v>
      </c>
      <c r="CP912" s="2"/>
      <c r="CR912" s="2"/>
      <c r="CS912" s="2"/>
      <c r="CT912" s="2"/>
      <c r="CU912" s="2"/>
      <c r="CV912" s="2"/>
      <c r="CY912" s="2"/>
    </row>
    <row r="913" spans="1:105" x14ac:dyDescent="0.3">
      <c r="A913" t="str">
        <f t="shared" si="714"/>
        <v>4184</v>
      </c>
      <c r="B913" t="str">
        <f t="shared" si="715"/>
        <v xml:space="preserve">Pénzügyi és számviteli ismeretek (web) </v>
      </c>
      <c r="C913" t="str">
        <f t="shared" si="716"/>
        <v>6014184</v>
      </c>
      <c r="D913" t="str">
        <f t="shared" si="717"/>
        <v>Pénzügyi és számviteli ismeretek (web) 104</v>
      </c>
      <c r="E913" t="str">
        <f t="shared" si="718"/>
        <v>Labossa Ildikó4184</v>
      </c>
      <c r="F913" s="24" t="str">
        <f t="shared" si="719"/>
        <v>Pénzügyi és számviteli ismeretek (Tb. 601, web)</v>
      </c>
      <c r="G913" t="str">
        <f t="shared" si="720"/>
        <v/>
      </c>
      <c r="H913" t="str">
        <f t="shared" si="721"/>
        <v/>
      </c>
      <c r="I913" t="str">
        <f t="shared" si="722"/>
        <v/>
      </c>
      <c r="J913" t="str">
        <f t="shared" si="723"/>
        <v/>
      </c>
      <c r="K913" t="str">
        <f t="shared" si="724"/>
        <v/>
      </c>
      <c r="L913" t="str">
        <f t="shared" si="725"/>
        <v/>
      </c>
      <c r="M913" t="str">
        <f t="shared" si="726"/>
        <v/>
      </c>
      <c r="N913" t="str">
        <f t="shared" si="727"/>
        <v/>
      </c>
      <c r="O913" t="str">
        <f t="shared" si="728"/>
        <v/>
      </c>
      <c r="P913" t="str">
        <f t="shared" si="729"/>
        <v/>
      </c>
      <c r="Q913" t="str">
        <f t="shared" si="730"/>
        <v/>
      </c>
      <c r="R913" t="str">
        <f t="shared" si="731"/>
        <v/>
      </c>
      <c r="S913" t="str">
        <f t="shared" si="732"/>
        <v/>
      </c>
      <c r="T913" t="str">
        <f t="shared" si="733"/>
        <v/>
      </c>
      <c r="U913" t="str">
        <f t="shared" si="734"/>
        <v/>
      </c>
      <c r="V913" t="str">
        <f t="shared" si="735"/>
        <v/>
      </c>
      <c r="W913" t="str">
        <f t="shared" si="736"/>
        <v/>
      </c>
      <c r="X913" t="str">
        <f t="shared" si="737"/>
        <v/>
      </c>
      <c r="Y913" t="str">
        <f t="shared" si="738"/>
        <v>Pénzügyi és számviteli ismeretek (, web)</v>
      </c>
      <c r="Z913" t="str">
        <f t="shared" si="739"/>
        <v/>
      </c>
      <c r="AA913" t="str">
        <f t="shared" si="740"/>
        <v/>
      </c>
      <c r="AB913" t="str">
        <f t="shared" si="741"/>
        <v/>
      </c>
      <c r="AC913" t="str">
        <f t="shared" si="742"/>
        <v/>
      </c>
      <c r="AD913" t="str">
        <f t="shared" si="743"/>
        <v/>
      </c>
      <c r="AE913" t="str">
        <f t="shared" si="744"/>
        <v/>
      </c>
      <c r="AF913" t="str">
        <f t="shared" si="745"/>
        <v/>
      </c>
      <c r="AG913" t="str">
        <f t="shared" si="746"/>
        <v/>
      </c>
      <c r="AH913" t="str">
        <f t="shared" si="747"/>
        <v/>
      </c>
      <c r="AI913" t="str">
        <f t="shared" si="748"/>
        <v/>
      </c>
      <c r="AJ913" t="str">
        <f t="shared" si="749"/>
        <v/>
      </c>
      <c r="AK913" t="str">
        <f t="shared" si="750"/>
        <v>4184</v>
      </c>
      <c r="AL913" t="str">
        <f t="shared" si="751"/>
        <v>4184</v>
      </c>
      <c r="AM913" t="str">
        <f t="shared" si="752"/>
        <v/>
      </c>
      <c r="AN913" t="str">
        <f t="shared" si="753"/>
        <v/>
      </c>
      <c r="AO913" t="str">
        <f t="shared" si="754"/>
        <v/>
      </c>
      <c r="AP913" t="str">
        <f t="shared" si="755"/>
        <v/>
      </c>
      <c r="AQ913" t="str">
        <f t="shared" si="756"/>
        <v/>
      </c>
      <c r="AR913" t="str">
        <f t="shared" si="757"/>
        <v/>
      </c>
      <c r="AS913" t="str">
        <f t="shared" si="758"/>
        <v/>
      </c>
      <c r="AT913" t="str">
        <f t="shared" si="759"/>
        <v/>
      </c>
      <c r="AU913" t="str">
        <f t="shared" si="760"/>
        <v/>
      </c>
      <c r="AV913" t="str">
        <f t="shared" si="761"/>
        <v/>
      </c>
      <c r="AW913" t="str">
        <f t="shared" si="762"/>
        <v/>
      </c>
      <c r="AX913" t="str">
        <f t="shared" si="763"/>
        <v>Pénzügyi és számviteli ismeretek (601, web)</v>
      </c>
      <c r="AY913" s="2">
        <v>418</v>
      </c>
      <c r="AZ913" s="2">
        <v>4</v>
      </c>
      <c r="BA913" s="18">
        <f>VLOOKUP(AY913,segéd!$F$9:$G$38,2,FALSE)</f>
        <v>46130</v>
      </c>
      <c r="BB913" s="2" t="str">
        <f>VLOOKUP(AZ913,segéd!$F$1:$G$7,2,FALSE)</f>
        <v>13.30-15.00</v>
      </c>
      <c r="BC913" t="s">
        <v>126</v>
      </c>
      <c r="BD913" s="20" t="s">
        <v>186</v>
      </c>
      <c r="BE913" t="s">
        <v>164</v>
      </c>
      <c r="BG913" s="2">
        <v>601</v>
      </c>
      <c r="BH913" s="2" t="s">
        <v>66</v>
      </c>
      <c r="BI913" s="30" t="s">
        <v>2012</v>
      </c>
      <c r="BJ913" s="2">
        <f t="shared" si="764"/>
        <v>104</v>
      </c>
      <c r="BK913" s="2" t="str">
        <f>IF(BF913="","",VLOOKUP(BC913,segéd!O:P,2,FALSE))</f>
        <v/>
      </c>
      <c r="BL913" s="2">
        <f>IF(BG913="","",VLOOKUP(BC913,segéd!T:U,2,FALSE))</f>
        <v>104</v>
      </c>
      <c r="BM913" s="2"/>
      <c r="BN913" s="2"/>
      <c r="BO913" s="2"/>
      <c r="BP913" s="2"/>
      <c r="BQ913" s="2"/>
      <c r="BR913" s="2"/>
      <c r="BS913" s="2"/>
      <c r="BT913" s="2"/>
      <c r="BU913" s="2"/>
      <c r="BZ913" s="2"/>
      <c r="CA913" s="2"/>
      <c r="CD913" s="2"/>
      <c r="CE913" s="2"/>
      <c r="CF913" s="19"/>
      <c r="CG913" s="2"/>
      <c r="CH913" s="2"/>
      <c r="CI913" s="2"/>
      <c r="CJ913" s="2"/>
      <c r="CP913" s="2">
        <v>52</v>
      </c>
      <c r="CQ913" s="2">
        <v>59</v>
      </c>
      <c r="CR913" s="2"/>
      <c r="CS913" s="2"/>
      <c r="CU913" s="2"/>
      <c r="CV913" s="2"/>
      <c r="DA913" s="19"/>
    </row>
    <row r="914" spans="1:105" x14ac:dyDescent="0.3">
      <c r="A914" t="str">
        <f t="shared" si="714"/>
        <v>otthon4184</v>
      </c>
      <c r="B914" t="str">
        <f t="shared" si="715"/>
        <v>Szolgáltatásmarketing (szv.) (otthonról web) 3</v>
      </c>
      <c r="C914" t="str">
        <f t="shared" si="716"/>
        <v>4184</v>
      </c>
      <c r="D914" t="str">
        <f t="shared" si="717"/>
        <v xml:space="preserve">Szolgáltatásmarketing (szv.) (otthonról web) </v>
      </c>
      <c r="E914" t="str">
        <f t="shared" si="718"/>
        <v>Várnai Ibolya4184</v>
      </c>
      <c r="F914" s="24" t="str">
        <f t="shared" si="719"/>
        <v>Szolgáltatásmarketing (szv.) (Bp. otthon, otthonról web)</v>
      </c>
      <c r="G914" t="str">
        <f t="shared" si="720"/>
        <v/>
      </c>
      <c r="H914" t="str">
        <f t="shared" si="721"/>
        <v/>
      </c>
      <c r="I914" t="str">
        <f t="shared" si="722"/>
        <v/>
      </c>
      <c r="J914" t="str">
        <f t="shared" si="723"/>
        <v>4184</v>
      </c>
      <c r="K914" t="str">
        <f t="shared" si="724"/>
        <v/>
      </c>
      <c r="L914" t="str">
        <f t="shared" si="725"/>
        <v/>
      </c>
      <c r="M914" t="str">
        <f t="shared" si="726"/>
        <v/>
      </c>
      <c r="N914" t="str">
        <f t="shared" si="727"/>
        <v/>
      </c>
      <c r="O914" t="str">
        <f t="shared" si="728"/>
        <v/>
      </c>
      <c r="P914" t="str">
        <f t="shared" si="729"/>
        <v/>
      </c>
      <c r="Q914" t="str">
        <f t="shared" si="730"/>
        <v/>
      </c>
      <c r="R914" t="str">
        <f t="shared" si="731"/>
        <v/>
      </c>
      <c r="S914" t="str">
        <f t="shared" si="732"/>
        <v/>
      </c>
      <c r="T914" t="str">
        <f t="shared" si="733"/>
        <v/>
      </c>
      <c r="U914" t="str">
        <f t="shared" si="734"/>
        <v/>
      </c>
      <c r="V914" t="str">
        <f t="shared" si="735"/>
        <v/>
      </c>
      <c r="W914" t="str">
        <f t="shared" si="736"/>
        <v/>
      </c>
      <c r="X914" t="str">
        <f t="shared" si="737"/>
        <v/>
      </c>
      <c r="Y914" t="str">
        <f t="shared" si="738"/>
        <v>Szolgáltatásmarketing (szv.) (otthon, otthonról web)</v>
      </c>
      <c r="Z914" t="str">
        <f t="shared" si="739"/>
        <v/>
      </c>
      <c r="AA914" t="str">
        <f t="shared" si="740"/>
        <v/>
      </c>
      <c r="AB914" t="str">
        <f t="shared" si="741"/>
        <v/>
      </c>
      <c r="AC914" t="str">
        <f t="shared" si="742"/>
        <v/>
      </c>
      <c r="AD914" t="str">
        <f t="shared" si="743"/>
        <v/>
      </c>
      <c r="AE914" t="str">
        <f t="shared" si="744"/>
        <v/>
      </c>
      <c r="AF914" t="str">
        <f t="shared" si="745"/>
        <v/>
      </c>
      <c r="AG914" t="str">
        <f t="shared" si="746"/>
        <v/>
      </c>
      <c r="AH914" t="str">
        <f t="shared" si="747"/>
        <v/>
      </c>
      <c r="AI914" t="str">
        <f t="shared" si="748"/>
        <v/>
      </c>
      <c r="AJ914" t="str">
        <f t="shared" si="749"/>
        <v/>
      </c>
      <c r="AK914" t="str">
        <f t="shared" si="750"/>
        <v/>
      </c>
      <c r="AL914" t="str">
        <f t="shared" si="751"/>
        <v/>
      </c>
      <c r="AM914" t="str">
        <f t="shared" si="752"/>
        <v/>
      </c>
      <c r="AN914" t="str">
        <f t="shared" si="753"/>
        <v/>
      </c>
      <c r="AO914" t="str">
        <f t="shared" si="754"/>
        <v/>
      </c>
      <c r="AP914" t="str">
        <f t="shared" si="755"/>
        <v/>
      </c>
      <c r="AQ914" t="str">
        <f t="shared" si="756"/>
        <v/>
      </c>
      <c r="AR914" t="str">
        <f t="shared" si="757"/>
        <v/>
      </c>
      <c r="AS914" t="str">
        <f t="shared" si="758"/>
        <v/>
      </c>
      <c r="AT914" t="str">
        <f t="shared" si="759"/>
        <v/>
      </c>
      <c r="AU914" t="str">
        <f t="shared" si="760"/>
        <v/>
      </c>
      <c r="AV914" t="str">
        <f t="shared" si="761"/>
        <v/>
      </c>
      <c r="AW914" t="str">
        <f t="shared" si="762"/>
        <v/>
      </c>
      <c r="AX914" t="str">
        <f t="shared" si="763"/>
        <v>Szolgáltatásmarketing (szv.) (, otthonról web)</v>
      </c>
      <c r="AY914" s="2">
        <v>418</v>
      </c>
      <c r="AZ914" s="2">
        <v>4</v>
      </c>
      <c r="BA914" s="18">
        <f>VLOOKUP(AY914,segéd!$F$9:$G$38,2,FALSE)</f>
        <v>46130</v>
      </c>
      <c r="BB914" s="2" t="str">
        <f>VLOOKUP(AZ914,segéd!$F$1:$G$7,2,FALSE)</f>
        <v>13.30-15.00</v>
      </c>
      <c r="BC914" t="s">
        <v>412</v>
      </c>
      <c r="BD914" t="s">
        <v>310</v>
      </c>
      <c r="BE914" t="s">
        <v>175</v>
      </c>
      <c r="BF914" s="19" t="s">
        <v>484</v>
      </c>
      <c r="BH914" s="2" t="s">
        <v>485</v>
      </c>
      <c r="BI914" s="30" t="s">
        <v>2021</v>
      </c>
      <c r="BJ914" s="2">
        <f t="shared" si="764"/>
        <v>3</v>
      </c>
      <c r="BK914" s="2">
        <f>IF(BF914="","",VLOOKUP(BC914,segéd!O:P,2,FALSE))</f>
        <v>3</v>
      </c>
      <c r="BL914" s="2" t="str">
        <f>IF(BG914="","",VLOOKUP(BC914,segéd!T:U,2,FALSE))</f>
        <v/>
      </c>
      <c r="BP914" s="19">
        <v>5</v>
      </c>
      <c r="BY914" s="2"/>
      <c r="CH914" s="2"/>
      <c r="CP914" s="2"/>
      <c r="CU914" s="2"/>
    </row>
    <row r="915" spans="1:105" x14ac:dyDescent="0.3">
      <c r="A915" t="str">
        <f t="shared" si="714"/>
        <v>4184</v>
      </c>
      <c r="B915" t="str">
        <f t="shared" si="715"/>
        <v xml:space="preserve">Tribológia (web) </v>
      </c>
      <c r="C915" t="str">
        <f t="shared" si="716"/>
        <v>2154184</v>
      </c>
      <c r="D915" t="str">
        <f t="shared" si="717"/>
        <v>Tribológia (web) 6</v>
      </c>
      <c r="E915" t="str">
        <f t="shared" si="718"/>
        <v>Szamosi Barna4184</v>
      </c>
      <c r="F915" s="24" t="str">
        <f t="shared" si="719"/>
        <v>Tribológia (Tb. 215, web)</v>
      </c>
      <c r="G915" t="str">
        <f t="shared" si="720"/>
        <v/>
      </c>
      <c r="H915" t="str">
        <f t="shared" si="721"/>
        <v/>
      </c>
      <c r="I915" t="str">
        <f t="shared" si="722"/>
        <v/>
      </c>
      <c r="J915" t="str">
        <f t="shared" si="723"/>
        <v/>
      </c>
      <c r="K915" t="str">
        <f t="shared" si="724"/>
        <v/>
      </c>
      <c r="L915" t="str">
        <f t="shared" si="725"/>
        <v/>
      </c>
      <c r="M915" t="str">
        <f t="shared" si="726"/>
        <v/>
      </c>
      <c r="N915" t="str">
        <f t="shared" si="727"/>
        <v/>
      </c>
      <c r="O915" t="str">
        <f t="shared" si="728"/>
        <v/>
      </c>
      <c r="P915" t="str">
        <f t="shared" si="729"/>
        <v/>
      </c>
      <c r="Q915" t="str">
        <f t="shared" si="730"/>
        <v/>
      </c>
      <c r="R915" t="str">
        <f t="shared" si="731"/>
        <v/>
      </c>
      <c r="S915" t="str">
        <f t="shared" si="732"/>
        <v/>
      </c>
      <c r="T915" t="str">
        <f t="shared" si="733"/>
        <v/>
      </c>
      <c r="U915" t="str">
        <f t="shared" si="734"/>
        <v/>
      </c>
      <c r="V915" t="str">
        <f t="shared" si="735"/>
        <v/>
      </c>
      <c r="W915" t="str">
        <f t="shared" si="736"/>
        <v/>
      </c>
      <c r="X915" t="str">
        <f t="shared" si="737"/>
        <v/>
      </c>
      <c r="Y915" t="str">
        <f t="shared" si="738"/>
        <v>Tribológia (, web)</v>
      </c>
      <c r="Z915" t="str">
        <f t="shared" si="739"/>
        <v/>
      </c>
      <c r="AA915" t="str">
        <f t="shared" si="740"/>
        <v/>
      </c>
      <c r="AB915" t="str">
        <f t="shared" si="741"/>
        <v/>
      </c>
      <c r="AC915" t="str">
        <f t="shared" si="742"/>
        <v/>
      </c>
      <c r="AD915" t="str">
        <f t="shared" si="743"/>
        <v/>
      </c>
      <c r="AE915" t="str">
        <f t="shared" si="744"/>
        <v/>
      </c>
      <c r="AF915" t="str">
        <f t="shared" si="745"/>
        <v/>
      </c>
      <c r="AG915" t="str">
        <f t="shared" si="746"/>
        <v/>
      </c>
      <c r="AH915" t="str">
        <f t="shared" si="747"/>
        <v/>
      </c>
      <c r="AI915" t="str">
        <f t="shared" si="748"/>
        <v/>
      </c>
      <c r="AJ915" t="str">
        <f t="shared" si="749"/>
        <v/>
      </c>
      <c r="AK915" t="str">
        <f t="shared" si="750"/>
        <v/>
      </c>
      <c r="AL915" t="str">
        <f t="shared" si="751"/>
        <v/>
      </c>
      <c r="AM915" t="str">
        <f t="shared" si="752"/>
        <v/>
      </c>
      <c r="AN915" t="str">
        <f t="shared" si="753"/>
        <v/>
      </c>
      <c r="AO915" t="str">
        <f t="shared" si="754"/>
        <v/>
      </c>
      <c r="AP915" t="str">
        <f t="shared" si="755"/>
        <v/>
      </c>
      <c r="AQ915" t="str">
        <f t="shared" si="756"/>
        <v/>
      </c>
      <c r="AR915" t="str">
        <f t="shared" si="757"/>
        <v/>
      </c>
      <c r="AS915" t="str">
        <f t="shared" si="758"/>
        <v/>
      </c>
      <c r="AT915" t="str">
        <f t="shared" si="759"/>
        <v/>
      </c>
      <c r="AU915" t="str">
        <f t="shared" si="760"/>
        <v>4184</v>
      </c>
      <c r="AV915" t="str">
        <f t="shared" si="761"/>
        <v/>
      </c>
      <c r="AW915" t="str">
        <f t="shared" si="762"/>
        <v/>
      </c>
      <c r="AX915" t="str">
        <f t="shared" si="763"/>
        <v>Tribológia (215, web)</v>
      </c>
      <c r="AY915" s="2">
        <v>418</v>
      </c>
      <c r="AZ915" s="2">
        <v>4</v>
      </c>
      <c r="BA915" s="18">
        <f>VLOOKUP(AY915,segéd!$F$9:$G$38,2,FALSE)</f>
        <v>46130</v>
      </c>
      <c r="BB915" s="2" t="str">
        <f>VLOOKUP(AZ915,segéd!$F$1:$G$7,2,FALSE)</f>
        <v>13.30-15.00</v>
      </c>
      <c r="BC915" t="s">
        <v>407</v>
      </c>
      <c r="BD915" s="20" t="s">
        <v>304</v>
      </c>
      <c r="BE915" t="s">
        <v>164</v>
      </c>
      <c r="BG915" s="2">
        <v>215</v>
      </c>
      <c r="BH915" s="2" t="s">
        <v>66</v>
      </c>
      <c r="BI915" s="30" t="s">
        <v>1953</v>
      </c>
      <c r="BJ915" s="2">
        <f t="shared" si="764"/>
        <v>6</v>
      </c>
      <c r="BK915" s="2" t="str">
        <f>IF(BF915="","",VLOOKUP(BC915,segéd!O:P,2,FALSE))</f>
        <v/>
      </c>
      <c r="BL915" s="2">
        <f>IF(BG915="","",VLOOKUP(BC915,segéd!T:U,2,FALSE))</f>
        <v>6</v>
      </c>
      <c r="BM915" s="2"/>
      <c r="BN915" s="2"/>
      <c r="BO915" s="2"/>
      <c r="BP915" s="2"/>
      <c r="BQ915" s="2"/>
      <c r="BR915" s="2"/>
      <c r="BS915" s="2"/>
      <c r="BT915" s="2"/>
      <c r="BU915" s="2"/>
      <c r="CA915" s="2"/>
      <c r="CD915" s="2"/>
      <c r="CE915" s="2"/>
      <c r="CF915" s="19"/>
      <c r="CG915" s="2"/>
      <c r="CP915" s="2"/>
      <c r="CQ915" s="2"/>
      <c r="CR915" s="2"/>
      <c r="CS915" s="2"/>
      <c r="CU915" s="2"/>
      <c r="CV915" s="2"/>
      <c r="CZ915" s="2">
        <v>9</v>
      </c>
      <c r="DA915" s="19"/>
    </row>
    <row r="916" spans="1:105" x14ac:dyDescent="0.3">
      <c r="A916" t="str">
        <f t="shared" ref="A916:A979" si="765">CONCATENATE(BF916,AY916,AZ916)</f>
        <v>2014184</v>
      </c>
      <c r="B916" t="str">
        <f t="shared" ref="B916:B979" si="766">CONCATENATE(BC916,IF(BH916="","",CONCATENATE(" (",BH916,")"))," ",BK916)</f>
        <v>Vezetés, szervezés (web) 52</v>
      </c>
      <c r="C916" t="str">
        <f t="shared" si="716"/>
        <v>4184</v>
      </c>
      <c r="D916" t="str">
        <f t="shared" si="717"/>
        <v xml:space="preserve">Vezetés, szervezés (web) </v>
      </c>
      <c r="E916" t="str">
        <f t="shared" si="718"/>
        <v>Krupánszki Kornél4184</v>
      </c>
      <c r="F916" s="24" t="str">
        <f t="shared" si="719"/>
        <v>Vezetés, szervezés (Bp. 201, web)</v>
      </c>
      <c r="G916" t="str">
        <f t="shared" si="720"/>
        <v>4184</v>
      </c>
      <c r="H916" t="str">
        <f t="shared" si="721"/>
        <v>4184</v>
      </c>
      <c r="I916" t="str">
        <f t="shared" si="722"/>
        <v>4184</v>
      </c>
      <c r="J916" t="str">
        <f t="shared" si="723"/>
        <v/>
      </c>
      <c r="K916" t="str">
        <f t="shared" si="724"/>
        <v/>
      </c>
      <c r="L916" t="str">
        <f t="shared" si="725"/>
        <v/>
      </c>
      <c r="M916" t="str">
        <f t="shared" si="726"/>
        <v/>
      </c>
      <c r="N916" t="str">
        <f t="shared" si="727"/>
        <v/>
      </c>
      <c r="O916" t="str">
        <f t="shared" si="728"/>
        <v/>
      </c>
      <c r="P916" t="str">
        <f t="shared" si="729"/>
        <v/>
      </c>
      <c r="Q916" t="str">
        <f t="shared" si="730"/>
        <v/>
      </c>
      <c r="R916" t="str">
        <f t="shared" si="731"/>
        <v/>
      </c>
      <c r="S916" t="str">
        <f t="shared" si="732"/>
        <v/>
      </c>
      <c r="T916" t="str">
        <f t="shared" si="733"/>
        <v/>
      </c>
      <c r="U916" t="str">
        <f t="shared" si="734"/>
        <v/>
      </c>
      <c r="V916" t="str">
        <f t="shared" si="735"/>
        <v/>
      </c>
      <c r="W916" t="str">
        <f t="shared" si="736"/>
        <v/>
      </c>
      <c r="X916" t="str">
        <f t="shared" si="737"/>
        <v/>
      </c>
      <c r="Y916" t="str">
        <f t="shared" si="738"/>
        <v>Vezetés, szervezés (201, web)</v>
      </c>
      <c r="Z916" t="str">
        <f t="shared" si="739"/>
        <v/>
      </c>
      <c r="AA916" t="str">
        <f t="shared" si="740"/>
        <v/>
      </c>
      <c r="AB916" t="str">
        <f t="shared" si="741"/>
        <v/>
      </c>
      <c r="AC916" t="str">
        <f t="shared" si="742"/>
        <v/>
      </c>
      <c r="AD916" t="str">
        <f t="shared" si="743"/>
        <v/>
      </c>
      <c r="AE916" t="str">
        <f t="shared" si="744"/>
        <v/>
      </c>
      <c r="AF916" t="str">
        <f t="shared" si="745"/>
        <v/>
      </c>
      <c r="AG916" t="str">
        <f t="shared" si="746"/>
        <v/>
      </c>
      <c r="AH916" t="str">
        <f t="shared" si="747"/>
        <v/>
      </c>
      <c r="AI916" t="str">
        <f t="shared" si="748"/>
        <v/>
      </c>
      <c r="AJ916" t="str">
        <f t="shared" si="749"/>
        <v/>
      </c>
      <c r="AK916" t="str">
        <f t="shared" si="750"/>
        <v/>
      </c>
      <c r="AL916" t="str">
        <f t="shared" si="751"/>
        <v/>
      </c>
      <c r="AM916" t="str">
        <f t="shared" si="752"/>
        <v/>
      </c>
      <c r="AN916" t="str">
        <f t="shared" si="753"/>
        <v/>
      </c>
      <c r="AO916" t="str">
        <f t="shared" si="754"/>
        <v/>
      </c>
      <c r="AP916" t="str">
        <f t="shared" si="755"/>
        <v/>
      </c>
      <c r="AQ916" t="str">
        <f t="shared" si="756"/>
        <v/>
      </c>
      <c r="AR916" t="str">
        <f t="shared" si="757"/>
        <v/>
      </c>
      <c r="AS916" t="str">
        <f t="shared" si="758"/>
        <v/>
      </c>
      <c r="AT916" t="str">
        <f t="shared" si="759"/>
        <v/>
      </c>
      <c r="AU916" t="str">
        <f t="shared" si="760"/>
        <v/>
      </c>
      <c r="AV916" t="str">
        <f t="shared" si="761"/>
        <v/>
      </c>
      <c r="AW916" t="str">
        <f t="shared" si="762"/>
        <v/>
      </c>
      <c r="AX916" t="str">
        <f t="shared" si="763"/>
        <v>Vezetés, szervezés (, web)</v>
      </c>
      <c r="AY916" s="2">
        <v>418</v>
      </c>
      <c r="AZ916" s="2">
        <v>4</v>
      </c>
      <c r="BA916" s="18">
        <f>VLOOKUP(AY916,segéd!$F$9:$G$38,2,FALSE)</f>
        <v>46130</v>
      </c>
      <c r="BB916" s="2" t="str">
        <f>VLOOKUP(AZ916,segéd!$F$1:$G$7,2,FALSE)</f>
        <v>13.30-15.00</v>
      </c>
      <c r="BC916" t="s">
        <v>65</v>
      </c>
      <c r="BD916" s="20" t="s">
        <v>428</v>
      </c>
      <c r="BE916" t="s">
        <v>388</v>
      </c>
      <c r="BF916" s="19">
        <v>201</v>
      </c>
      <c r="BH916" s="2" t="s">
        <v>66</v>
      </c>
      <c r="BI916" s="30" t="s">
        <v>1990</v>
      </c>
      <c r="BJ916" s="2">
        <f t="shared" si="764"/>
        <v>52</v>
      </c>
      <c r="BK916" s="2">
        <f>IF(BF916="","",VLOOKUP(BC916,segéd!O:P,2,FALSE))</f>
        <v>52</v>
      </c>
      <c r="BL916" s="2" t="str">
        <f>IF(BG916="","",VLOOKUP(BC916,segéd!T:U,2,FALSE))</f>
        <v/>
      </c>
      <c r="BM916" s="2">
        <v>62</v>
      </c>
      <c r="BN916" s="2">
        <v>14</v>
      </c>
      <c r="BO916" s="2">
        <v>13</v>
      </c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H916" s="2"/>
      <c r="CI916" s="2"/>
      <c r="CJ916" s="2"/>
      <c r="CK916" s="2"/>
      <c r="CL916" s="2"/>
      <c r="CM916" s="2"/>
      <c r="CN916" s="2"/>
      <c r="CO916" s="2"/>
      <c r="CP916" s="2"/>
      <c r="CR916" s="2"/>
      <c r="CS916" s="2"/>
      <c r="CT916" s="2"/>
      <c r="CU916" s="2"/>
      <c r="CV916" s="2"/>
      <c r="CY916" s="2"/>
    </row>
    <row r="917" spans="1:105" x14ac:dyDescent="0.3">
      <c r="A917" t="str">
        <f t="shared" si="765"/>
        <v>2104184</v>
      </c>
      <c r="B917" t="str">
        <f t="shared" si="766"/>
        <v>Vezetői számvitel és inf. rend. (Tb.-ről web) 8</v>
      </c>
      <c r="C917" t="str">
        <f t="shared" si="716"/>
        <v>4034184</v>
      </c>
      <c r="D917" t="str">
        <f t="shared" si="717"/>
        <v>Vezetői számvitel és inf. rend. (Tb.-ről web) 9</v>
      </c>
      <c r="E917" t="str">
        <f t="shared" si="718"/>
        <v>Barna Zsolt4184</v>
      </c>
      <c r="F917" s="24" t="str">
        <f t="shared" si="719"/>
        <v>Vezetői számvitel és inf. rend. (Tb. 403, Tb.-ről web)</v>
      </c>
      <c r="G917" t="str">
        <f t="shared" si="720"/>
        <v/>
      </c>
      <c r="H917" t="str">
        <f t="shared" si="721"/>
        <v/>
      </c>
      <c r="I917" t="str">
        <f t="shared" si="722"/>
        <v/>
      </c>
      <c r="J917" t="str">
        <f t="shared" si="723"/>
        <v/>
      </c>
      <c r="K917" t="str">
        <f t="shared" si="724"/>
        <v/>
      </c>
      <c r="L917" t="str">
        <f t="shared" si="725"/>
        <v/>
      </c>
      <c r="M917" t="str">
        <f t="shared" si="726"/>
        <v/>
      </c>
      <c r="N917" t="str">
        <f t="shared" si="727"/>
        <v>4184</v>
      </c>
      <c r="O917" t="str">
        <f t="shared" si="728"/>
        <v/>
      </c>
      <c r="P917" t="str">
        <f t="shared" si="729"/>
        <v/>
      </c>
      <c r="Q917" t="str">
        <f t="shared" si="730"/>
        <v/>
      </c>
      <c r="R917" t="str">
        <f t="shared" si="731"/>
        <v/>
      </c>
      <c r="S917" t="str">
        <f t="shared" si="732"/>
        <v/>
      </c>
      <c r="T917" t="str">
        <f t="shared" si="733"/>
        <v/>
      </c>
      <c r="U917" t="str">
        <f t="shared" si="734"/>
        <v/>
      </c>
      <c r="V917" t="str">
        <f t="shared" si="735"/>
        <v/>
      </c>
      <c r="W917" t="str">
        <f t="shared" si="736"/>
        <v/>
      </c>
      <c r="X917" t="str">
        <f t="shared" si="737"/>
        <v/>
      </c>
      <c r="Y917" t="str">
        <f t="shared" si="738"/>
        <v>Vezetői számvitel és inf. rend. (210, Tb.-ről web)</v>
      </c>
      <c r="Z917" t="str">
        <f t="shared" si="739"/>
        <v/>
      </c>
      <c r="AA917" t="str">
        <f t="shared" si="740"/>
        <v/>
      </c>
      <c r="AB917" t="str">
        <f t="shared" si="741"/>
        <v/>
      </c>
      <c r="AC917" t="str">
        <f t="shared" si="742"/>
        <v/>
      </c>
      <c r="AD917" t="str">
        <f t="shared" si="743"/>
        <v/>
      </c>
      <c r="AE917" t="str">
        <f t="shared" si="744"/>
        <v/>
      </c>
      <c r="AF917" t="str">
        <f t="shared" si="745"/>
        <v>4184</v>
      </c>
      <c r="AG917" t="str">
        <f t="shared" si="746"/>
        <v/>
      </c>
      <c r="AH917" t="str">
        <f t="shared" si="747"/>
        <v/>
      </c>
      <c r="AI917" t="str">
        <f t="shared" si="748"/>
        <v/>
      </c>
      <c r="AJ917" t="str">
        <f t="shared" si="749"/>
        <v/>
      </c>
      <c r="AK917" t="str">
        <f t="shared" si="750"/>
        <v/>
      </c>
      <c r="AL917" t="str">
        <f t="shared" si="751"/>
        <v/>
      </c>
      <c r="AM917" t="str">
        <f t="shared" si="752"/>
        <v/>
      </c>
      <c r="AN917" t="str">
        <f t="shared" si="753"/>
        <v/>
      </c>
      <c r="AO917" t="str">
        <f t="shared" si="754"/>
        <v/>
      </c>
      <c r="AP917" t="str">
        <f t="shared" si="755"/>
        <v/>
      </c>
      <c r="AQ917" t="str">
        <f t="shared" si="756"/>
        <v/>
      </c>
      <c r="AR917" t="str">
        <f t="shared" si="757"/>
        <v/>
      </c>
      <c r="AS917" t="str">
        <f t="shared" si="758"/>
        <v/>
      </c>
      <c r="AT917" t="str">
        <f t="shared" si="759"/>
        <v/>
      </c>
      <c r="AU917" t="str">
        <f t="shared" si="760"/>
        <v/>
      </c>
      <c r="AV917" t="str">
        <f t="shared" si="761"/>
        <v/>
      </c>
      <c r="AW917" t="str">
        <f t="shared" si="762"/>
        <v/>
      </c>
      <c r="AX917" t="str">
        <f t="shared" si="763"/>
        <v>Vezetői számvitel és inf. rend. (403, Tb.-ről web)</v>
      </c>
      <c r="AY917" s="2">
        <v>418</v>
      </c>
      <c r="AZ917" s="2">
        <v>4</v>
      </c>
      <c r="BA917" s="18">
        <f>VLOOKUP(AY917,segéd!$F$9:$G$38,2,FALSE)</f>
        <v>46130</v>
      </c>
      <c r="BB917" s="2" t="str">
        <f>VLOOKUP(AZ917,segéd!$F$1:$G$7,2,FALSE)</f>
        <v>13.30-15.00</v>
      </c>
      <c r="BC917" t="s">
        <v>389</v>
      </c>
      <c r="BD917" t="s">
        <v>311</v>
      </c>
      <c r="BE917" t="s">
        <v>167</v>
      </c>
      <c r="BF917" s="19">
        <v>210</v>
      </c>
      <c r="BG917" s="2">
        <v>403</v>
      </c>
      <c r="BH917" s="2" t="s">
        <v>76</v>
      </c>
      <c r="BI917" s="30" t="s">
        <v>1991</v>
      </c>
      <c r="BJ917" s="2">
        <f t="shared" si="764"/>
        <v>17</v>
      </c>
      <c r="BK917" s="2">
        <f>IF(BF917="","",VLOOKUP(BC917,segéd!O:P,2,FALSE))</f>
        <v>8</v>
      </c>
      <c r="BL917" s="2">
        <f>IF(BG917="","",VLOOKUP(BC917,segéd!T:U,2,FALSE))</f>
        <v>9</v>
      </c>
      <c r="BM917" s="2"/>
      <c r="BN917" s="2"/>
      <c r="BO917" s="2"/>
      <c r="BP917" s="2"/>
      <c r="BQ917" s="2"/>
      <c r="BR917" s="2"/>
      <c r="BS917" s="2"/>
      <c r="BT917" s="2">
        <v>8</v>
      </c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H917" s="2"/>
      <c r="CI917" s="2"/>
      <c r="CJ917" s="2"/>
      <c r="CK917" s="2">
        <v>10</v>
      </c>
      <c r="CL917" s="2"/>
      <c r="CM917" s="2"/>
      <c r="CN917" s="2"/>
      <c r="CO917" s="2"/>
      <c r="CP917" s="2"/>
      <c r="CR917" s="2"/>
      <c r="CS917" s="2"/>
      <c r="CT917" s="2"/>
      <c r="CU917" s="2"/>
      <c r="CV917" s="2"/>
      <c r="CY917" s="2"/>
    </row>
    <row r="918" spans="1:105" x14ac:dyDescent="0.3">
      <c r="A918" t="str">
        <f t="shared" si="765"/>
        <v>4185</v>
      </c>
      <c r="B918" t="str">
        <f t="shared" si="766"/>
        <v xml:space="preserve">Alkalmazott mechanika (web) </v>
      </c>
      <c r="C918" t="str">
        <f t="shared" si="716"/>
        <v>A/Nae.4185</v>
      </c>
      <c r="D918" t="str">
        <f t="shared" si="717"/>
        <v>Alkalmazott mechanika (web) 85</v>
      </c>
      <c r="E918" t="str">
        <f t="shared" si="718"/>
        <v>Szentgyörgyiné Gyöngyösi Éva4185</v>
      </c>
      <c r="F918" s="24" t="str">
        <f t="shared" si="719"/>
        <v>Alkalmazott mechanika (Tb. A/Nae., web)</v>
      </c>
      <c r="G918" t="str">
        <f t="shared" si="720"/>
        <v/>
      </c>
      <c r="H918" t="str">
        <f t="shared" si="721"/>
        <v/>
      </c>
      <c r="I918" t="str">
        <f t="shared" si="722"/>
        <v/>
      </c>
      <c r="J918" t="str">
        <f t="shared" si="723"/>
        <v/>
      </c>
      <c r="K918" t="str">
        <f t="shared" si="724"/>
        <v/>
      </c>
      <c r="L918" t="str">
        <f t="shared" si="725"/>
        <v/>
      </c>
      <c r="M918" t="str">
        <f t="shared" si="726"/>
        <v/>
      </c>
      <c r="N918" t="str">
        <f t="shared" si="727"/>
        <v/>
      </c>
      <c r="O918" t="str">
        <f t="shared" si="728"/>
        <v/>
      </c>
      <c r="P918" t="str">
        <f t="shared" si="729"/>
        <v/>
      </c>
      <c r="Q918" t="str">
        <f t="shared" si="730"/>
        <v/>
      </c>
      <c r="R918" t="str">
        <f t="shared" si="731"/>
        <v/>
      </c>
      <c r="S918" t="str">
        <f t="shared" si="732"/>
        <v/>
      </c>
      <c r="T918" t="str">
        <f t="shared" si="733"/>
        <v/>
      </c>
      <c r="U918" t="str">
        <f t="shared" si="734"/>
        <v/>
      </c>
      <c r="V918" t="str">
        <f t="shared" si="735"/>
        <v/>
      </c>
      <c r="W918" t="str">
        <f t="shared" si="736"/>
        <v/>
      </c>
      <c r="X918" t="str">
        <f t="shared" si="737"/>
        <v/>
      </c>
      <c r="Y918" t="str">
        <f t="shared" si="738"/>
        <v>Alkalmazott mechanika (, web)</v>
      </c>
      <c r="Z918" t="str">
        <f t="shared" si="739"/>
        <v/>
      </c>
      <c r="AA918" t="str">
        <f t="shared" si="740"/>
        <v/>
      </c>
      <c r="AB918" t="str">
        <f t="shared" si="741"/>
        <v>4185</v>
      </c>
      <c r="AC918" t="str">
        <f t="shared" si="742"/>
        <v>4185</v>
      </c>
      <c r="AD918" t="str">
        <f t="shared" si="743"/>
        <v/>
      </c>
      <c r="AE918" t="str">
        <f t="shared" si="744"/>
        <v/>
      </c>
      <c r="AF918" t="str">
        <f t="shared" si="745"/>
        <v/>
      </c>
      <c r="AG918" t="str">
        <f t="shared" si="746"/>
        <v/>
      </c>
      <c r="AH918" t="str">
        <f t="shared" si="747"/>
        <v/>
      </c>
      <c r="AI918" t="str">
        <f t="shared" si="748"/>
        <v/>
      </c>
      <c r="AJ918" t="str">
        <f t="shared" si="749"/>
        <v/>
      </c>
      <c r="AK918" t="str">
        <f t="shared" si="750"/>
        <v/>
      </c>
      <c r="AL918" t="str">
        <f t="shared" si="751"/>
        <v/>
      </c>
      <c r="AM918" t="str">
        <f t="shared" si="752"/>
        <v/>
      </c>
      <c r="AN918" t="str">
        <f t="shared" si="753"/>
        <v/>
      </c>
      <c r="AO918" t="str">
        <f t="shared" si="754"/>
        <v/>
      </c>
      <c r="AP918" t="str">
        <f t="shared" si="755"/>
        <v/>
      </c>
      <c r="AQ918" t="str">
        <f t="shared" si="756"/>
        <v/>
      </c>
      <c r="AR918" t="str">
        <f t="shared" si="757"/>
        <v/>
      </c>
      <c r="AS918" t="str">
        <f t="shared" si="758"/>
        <v/>
      </c>
      <c r="AT918" t="str">
        <f t="shared" si="759"/>
        <v/>
      </c>
      <c r="AU918" t="str">
        <f t="shared" si="760"/>
        <v/>
      </c>
      <c r="AV918" t="str">
        <f t="shared" si="761"/>
        <v/>
      </c>
      <c r="AW918" t="str">
        <f t="shared" si="762"/>
        <v/>
      </c>
      <c r="AX918" t="str">
        <f t="shared" si="763"/>
        <v>Alkalmazott mechanika (A/Nae., web)</v>
      </c>
      <c r="AY918" s="2">
        <v>418</v>
      </c>
      <c r="AZ918" s="2">
        <v>5</v>
      </c>
      <c r="BA918" s="18">
        <f>VLOOKUP(AY918,segéd!$F$9:$G$38,2,FALSE)</f>
        <v>46130</v>
      </c>
      <c r="BB918" s="2" t="str">
        <f>VLOOKUP(AZ918,segéd!$F$1:$G$7,2,FALSE)</f>
        <v>15.15-16.45</v>
      </c>
      <c r="BC918" t="s">
        <v>118</v>
      </c>
      <c r="BD918" s="20" t="s">
        <v>305</v>
      </c>
      <c r="BE918" t="s">
        <v>164</v>
      </c>
      <c r="BG918" s="2" t="s">
        <v>273</v>
      </c>
      <c r="BH918" s="2" t="s">
        <v>66</v>
      </c>
      <c r="BI918" s="30" t="s">
        <v>1947</v>
      </c>
      <c r="BJ918" s="2">
        <f t="shared" si="764"/>
        <v>85</v>
      </c>
      <c r="BK918" s="2" t="str">
        <f>IF(BF918="","",VLOOKUP(BC918,segéd!O:P,2,FALSE))</f>
        <v/>
      </c>
      <c r="BL918" s="2">
        <f>IF(BG918="","",VLOOKUP(BC918,segéd!T:U,2,FALSE))</f>
        <v>85</v>
      </c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G918" s="2">
        <v>59</v>
      </c>
      <c r="CH918" s="2">
        <v>57</v>
      </c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Y918" s="2"/>
    </row>
    <row r="919" spans="1:105" x14ac:dyDescent="0.3">
      <c r="A919" t="str">
        <f t="shared" si="765"/>
        <v>4185</v>
      </c>
      <c r="B919" t="str">
        <f t="shared" si="766"/>
        <v xml:space="preserve">Angol gazdasági szaknyelv II., 1. csop. </v>
      </c>
      <c r="C919" t="str">
        <f t="shared" si="716"/>
        <v>4084185</v>
      </c>
      <c r="D919" t="str">
        <f t="shared" si="717"/>
        <v>Angol gazdasági szaknyelv II., 1. csop. 17</v>
      </c>
      <c r="E919" t="str">
        <f t="shared" si="718"/>
        <v>Nagy Mónika4185</v>
      </c>
      <c r="F919" s="24" t="str">
        <f t="shared" si="719"/>
        <v>Angol gazdasági szaknyelv II., 1. csop. (Tb. 408)</v>
      </c>
      <c r="G919" t="str">
        <f t="shared" si="720"/>
        <v/>
      </c>
      <c r="H919" t="str">
        <f t="shared" si="721"/>
        <v/>
      </c>
      <c r="I919" t="str">
        <f t="shared" si="722"/>
        <v/>
      </c>
      <c r="J919" t="str">
        <f t="shared" si="723"/>
        <v/>
      </c>
      <c r="K919" t="str">
        <f t="shared" si="724"/>
        <v/>
      </c>
      <c r="L919" t="str">
        <f t="shared" si="725"/>
        <v/>
      </c>
      <c r="M919" t="str">
        <f t="shared" si="726"/>
        <v/>
      </c>
      <c r="N919" t="str">
        <f t="shared" si="727"/>
        <v/>
      </c>
      <c r="O919" t="str">
        <f t="shared" si="728"/>
        <v/>
      </c>
      <c r="P919" t="str">
        <f t="shared" si="729"/>
        <v/>
      </c>
      <c r="Q919" t="str">
        <f t="shared" si="730"/>
        <v/>
      </c>
      <c r="R919" t="str">
        <f t="shared" si="731"/>
        <v/>
      </c>
      <c r="S919" t="str">
        <f t="shared" si="732"/>
        <v/>
      </c>
      <c r="T919" t="str">
        <f t="shared" si="733"/>
        <v/>
      </c>
      <c r="U919" t="str">
        <f t="shared" si="734"/>
        <v/>
      </c>
      <c r="V919" t="str">
        <f t="shared" si="735"/>
        <v/>
      </c>
      <c r="W919" t="str">
        <f t="shared" si="736"/>
        <v/>
      </c>
      <c r="X919" t="str">
        <f t="shared" si="737"/>
        <v/>
      </c>
      <c r="Y919" t="str">
        <f t="shared" si="738"/>
        <v>Angol gazdasági szaknyelv II., 1. csop. ()</v>
      </c>
      <c r="Z919" t="str">
        <f t="shared" si="739"/>
        <v>4185</v>
      </c>
      <c r="AA919" t="str">
        <f t="shared" si="740"/>
        <v/>
      </c>
      <c r="AB919" t="str">
        <f t="shared" si="741"/>
        <v/>
      </c>
      <c r="AC919" t="str">
        <f t="shared" si="742"/>
        <v/>
      </c>
      <c r="AD919" t="str">
        <f t="shared" si="743"/>
        <v/>
      </c>
      <c r="AE919" t="str">
        <f t="shared" si="744"/>
        <v/>
      </c>
      <c r="AF919" t="str">
        <f t="shared" si="745"/>
        <v/>
      </c>
      <c r="AG919" t="str">
        <f t="shared" si="746"/>
        <v/>
      </c>
      <c r="AH919" t="str">
        <f t="shared" si="747"/>
        <v/>
      </c>
      <c r="AI919" t="str">
        <f t="shared" si="748"/>
        <v/>
      </c>
      <c r="AJ919" t="str">
        <f t="shared" si="749"/>
        <v/>
      </c>
      <c r="AK919" t="str">
        <f t="shared" si="750"/>
        <v/>
      </c>
      <c r="AL919" t="str">
        <f t="shared" si="751"/>
        <v/>
      </c>
      <c r="AM919" t="str">
        <f t="shared" si="752"/>
        <v/>
      </c>
      <c r="AN919" t="str">
        <f t="shared" si="753"/>
        <v/>
      </c>
      <c r="AO919" t="str">
        <f t="shared" si="754"/>
        <v/>
      </c>
      <c r="AP919" t="str">
        <f t="shared" si="755"/>
        <v/>
      </c>
      <c r="AQ919" t="str">
        <f t="shared" si="756"/>
        <v/>
      </c>
      <c r="AR919" t="str">
        <f t="shared" si="757"/>
        <v/>
      </c>
      <c r="AS919" t="str">
        <f t="shared" si="758"/>
        <v/>
      </c>
      <c r="AT919" t="str">
        <f t="shared" si="759"/>
        <v/>
      </c>
      <c r="AU919" t="str">
        <f t="shared" si="760"/>
        <v/>
      </c>
      <c r="AV919" t="str">
        <f t="shared" si="761"/>
        <v/>
      </c>
      <c r="AW919" t="str">
        <f t="shared" si="762"/>
        <v/>
      </c>
      <c r="AX919" t="str">
        <f t="shared" si="763"/>
        <v>Angol gazdasági szaknyelv II., 1. csop. (408)</v>
      </c>
      <c r="AY919" s="2">
        <v>418</v>
      </c>
      <c r="AZ919" s="2">
        <v>5</v>
      </c>
      <c r="BA919" s="18">
        <f>VLOOKUP(AY919,segéd!$F$9:$G$38,2,FALSE)</f>
        <v>46130</v>
      </c>
      <c r="BB919" s="2" t="str">
        <f>VLOOKUP(AZ919,segéd!$F$1:$G$7,2,FALSE)</f>
        <v>15.15-16.45</v>
      </c>
      <c r="BC919" t="s">
        <v>252</v>
      </c>
      <c r="BD919" t="s">
        <v>441</v>
      </c>
      <c r="BE919" t="s">
        <v>164</v>
      </c>
      <c r="BG919" s="2">
        <v>408</v>
      </c>
      <c r="BJ919" s="2">
        <f t="shared" si="764"/>
        <v>17</v>
      </c>
      <c r="BK919" s="2" t="str">
        <f>IF(BF919="","",VLOOKUP(BC919,segéd!O:P,2,FALSE))</f>
        <v/>
      </c>
      <c r="BL919" s="2">
        <f>IF(BG919="","",VLOOKUP(BC919,segéd!T:U,2,FALSE))</f>
        <v>17</v>
      </c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>
        <v>17</v>
      </c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Y919" s="2"/>
    </row>
    <row r="920" spans="1:105" x14ac:dyDescent="0.3">
      <c r="A920" t="str">
        <f t="shared" si="765"/>
        <v>4185</v>
      </c>
      <c r="B920" t="str">
        <f t="shared" si="766"/>
        <v xml:space="preserve">Angol gazdasági szaknyelv II., 2. csop. </v>
      </c>
      <c r="C920" t="str">
        <f t="shared" si="716"/>
        <v>2134185</v>
      </c>
      <c r="D920" t="str">
        <f t="shared" si="717"/>
        <v>Angol gazdasági szaknyelv II., 2. csop. 18</v>
      </c>
      <c r="E920" t="str">
        <f t="shared" si="718"/>
        <v>Szabó Zsófia4185</v>
      </c>
      <c r="F920" s="24" t="str">
        <f t="shared" si="719"/>
        <v>Angol gazdasági szaknyelv II., 2. csop. (Tb. 213)</v>
      </c>
      <c r="G920" t="str">
        <f t="shared" si="720"/>
        <v/>
      </c>
      <c r="H920" t="str">
        <f t="shared" si="721"/>
        <v/>
      </c>
      <c r="I920" t="str">
        <f t="shared" si="722"/>
        <v/>
      </c>
      <c r="J920" t="str">
        <f t="shared" si="723"/>
        <v/>
      </c>
      <c r="K920" t="str">
        <f t="shared" si="724"/>
        <v/>
      </c>
      <c r="L920" t="str">
        <f t="shared" si="725"/>
        <v/>
      </c>
      <c r="M920" t="str">
        <f t="shared" si="726"/>
        <v/>
      </c>
      <c r="N920" t="str">
        <f t="shared" si="727"/>
        <v/>
      </c>
      <c r="O920" t="str">
        <f t="shared" si="728"/>
        <v/>
      </c>
      <c r="P920" t="str">
        <f t="shared" si="729"/>
        <v/>
      </c>
      <c r="Q920" t="str">
        <f t="shared" si="730"/>
        <v/>
      </c>
      <c r="R920" t="str">
        <f t="shared" si="731"/>
        <v/>
      </c>
      <c r="S920" t="str">
        <f t="shared" si="732"/>
        <v/>
      </c>
      <c r="T920" t="str">
        <f t="shared" si="733"/>
        <v/>
      </c>
      <c r="U920" t="str">
        <f t="shared" si="734"/>
        <v/>
      </c>
      <c r="V920" t="str">
        <f t="shared" si="735"/>
        <v/>
      </c>
      <c r="W920" t="str">
        <f t="shared" si="736"/>
        <v/>
      </c>
      <c r="X920" t="str">
        <f t="shared" si="737"/>
        <v/>
      </c>
      <c r="Y920" t="str">
        <f t="shared" si="738"/>
        <v>Angol gazdasági szaknyelv II., 2. csop. ()</v>
      </c>
      <c r="Z920" t="str">
        <f t="shared" si="739"/>
        <v>4185</v>
      </c>
      <c r="AA920" t="str">
        <f t="shared" si="740"/>
        <v/>
      </c>
      <c r="AB920" t="str">
        <f t="shared" si="741"/>
        <v/>
      </c>
      <c r="AC920" t="str">
        <f t="shared" si="742"/>
        <v/>
      </c>
      <c r="AD920" t="str">
        <f t="shared" si="743"/>
        <v/>
      </c>
      <c r="AE920" t="str">
        <f t="shared" si="744"/>
        <v/>
      </c>
      <c r="AF920" t="str">
        <f t="shared" si="745"/>
        <v/>
      </c>
      <c r="AG920" t="str">
        <f t="shared" si="746"/>
        <v/>
      </c>
      <c r="AH920" t="str">
        <f t="shared" si="747"/>
        <v/>
      </c>
      <c r="AI920" t="str">
        <f t="shared" si="748"/>
        <v/>
      </c>
      <c r="AJ920" t="str">
        <f t="shared" si="749"/>
        <v/>
      </c>
      <c r="AK920" t="str">
        <f t="shared" si="750"/>
        <v/>
      </c>
      <c r="AL920" t="str">
        <f t="shared" si="751"/>
        <v/>
      </c>
      <c r="AM920" t="str">
        <f t="shared" si="752"/>
        <v/>
      </c>
      <c r="AN920" t="str">
        <f t="shared" si="753"/>
        <v/>
      </c>
      <c r="AO920" t="str">
        <f t="shared" si="754"/>
        <v/>
      </c>
      <c r="AP920" t="str">
        <f t="shared" si="755"/>
        <v/>
      </c>
      <c r="AQ920" t="str">
        <f t="shared" si="756"/>
        <v/>
      </c>
      <c r="AR920" t="str">
        <f t="shared" si="757"/>
        <v/>
      </c>
      <c r="AS920" t="str">
        <f t="shared" si="758"/>
        <v/>
      </c>
      <c r="AT920" t="str">
        <f t="shared" si="759"/>
        <v/>
      </c>
      <c r="AU920" t="str">
        <f t="shared" si="760"/>
        <v/>
      </c>
      <c r="AV920" t="str">
        <f t="shared" si="761"/>
        <v/>
      </c>
      <c r="AW920" t="str">
        <f t="shared" si="762"/>
        <v/>
      </c>
      <c r="AX920" t="str">
        <f t="shared" si="763"/>
        <v>Angol gazdasági szaknyelv II., 2. csop. (213)</v>
      </c>
      <c r="AY920" s="2">
        <v>418</v>
      </c>
      <c r="AZ920" s="2">
        <v>5</v>
      </c>
      <c r="BA920" s="18">
        <f>VLOOKUP(AY920,segéd!$F$9:$G$38,2,FALSE)</f>
        <v>46130</v>
      </c>
      <c r="BB920" s="2" t="str">
        <f>VLOOKUP(AZ920,segéd!$F$1:$G$7,2,FALSE)</f>
        <v>15.15-16.45</v>
      </c>
      <c r="BC920" t="s">
        <v>253</v>
      </c>
      <c r="BD920" t="s">
        <v>306</v>
      </c>
      <c r="BE920" t="s">
        <v>164</v>
      </c>
      <c r="BG920" s="2">
        <v>213</v>
      </c>
      <c r="BJ920" s="2">
        <f t="shared" si="764"/>
        <v>18</v>
      </c>
      <c r="BK920" s="2" t="str">
        <f>IF(BF920="","",VLOOKUP(BC920,segéd!O:P,2,FALSE))</f>
        <v/>
      </c>
      <c r="BL920" s="2">
        <f>IF(BG920="","",VLOOKUP(BC920,segéd!T:U,2,FALSE))</f>
        <v>18</v>
      </c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>
        <v>16</v>
      </c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Y920" s="2"/>
    </row>
    <row r="921" spans="1:105" x14ac:dyDescent="0.3">
      <c r="A921" t="str">
        <f t="shared" si="765"/>
        <v>4185</v>
      </c>
      <c r="B921" t="str">
        <f t="shared" si="766"/>
        <v xml:space="preserve">Az elektrotechnika alapjai (web) </v>
      </c>
      <c r="C921" t="str">
        <f t="shared" si="716"/>
        <v>64185</v>
      </c>
      <c r="D921" t="str">
        <f t="shared" si="717"/>
        <v>Az elektrotechnika alapjai (web) 4</v>
      </c>
      <c r="E921" t="str">
        <f t="shared" si="718"/>
        <v>Varga István4185</v>
      </c>
      <c r="F921" s="24" t="str">
        <f t="shared" si="719"/>
        <v>Az elektrotechnika alapjai (Tb. 6, web)</v>
      </c>
      <c r="G921" t="str">
        <f t="shared" si="720"/>
        <v/>
      </c>
      <c r="H921" t="str">
        <f t="shared" si="721"/>
        <v/>
      </c>
      <c r="I921" t="str">
        <f t="shared" si="722"/>
        <v/>
      </c>
      <c r="J921" t="str">
        <f t="shared" si="723"/>
        <v/>
      </c>
      <c r="K921" t="str">
        <f t="shared" si="724"/>
        <v/>
      </c>
      <c r="L921" t="str">
        <f t="shared" si="725"/>
        <v/>
      </c>
      <c r="M921" t="str">
        <f t="shared" si="726"/>
        <v/>
      </c>
      <c r="N921" t="str">
        <f t="shared" si="727"/>
        <v/>
      </c>
      <c r="O921" t="str">
        <f t="shared" si="728"/>
        <v/>
      </c>
      <c r="P921" t="str">
        <f t="shared" si="729"/>
        <v/>
      </c>
      <c r="Q921" t="str">
        <f t="shared" si="730"/>
        <v/>
      </c>
      <c r="R921" t="str">
        <f t="shared" si="731"/>
        <v/>
      </c>
      <c r="S921" t="str">
        <f t="shared" si="732"/>
        <v/>
      </c>
      <c r="T921" t="str">
        <f t="shared" si="733"/>
        <v/>
      </c>
      <c r="U921" t="str">
        <f t="shared" si="734"/>
        <v/>
      </c>
      <c r="V921" t="str">
        <f t="shared" si="735"/>
        <v/>
      </c>
      <c r="W921" t="str">
        <f t="shared" si="736"/>
        <v/>
      </c>
      <c r="X921" t="str">
        <f t="shared" si="737"/>
        <v/>
      </c>
      <c r="Y921" t="str">
        <f t="shared" si="738"/>
        <v>Az elektrotechnika alapjai (, web)</v>
      </c>
      <c r="Z921" t="str">
        <f t="shared" si="739"/>
        <v/>
      </c>
      <c r="AA921" t="str">
        <f t="shared" si="740"/>
        <v>4185</v>
      </c>
      <c r="AB921" t="str">
        <f t="shared" si="741"/>
        <v/>
      </c>
      <c r="AC921" t="str">
        <f t="shared" si="742"/>
        <v/>
      </c>
      <c r="AD921" t="str">
        <f t="shared" si="743"/>
        <v/>
      </c>
      <c r="AE921" t="str">
        <f t="shared" si="744"/>
        <v/>
      </c>
      <c r="AF921" t="str">
        <f t="shared" si="745"/>
        <v/>
      </c>
      <c r="AG921" t="str">
        <f t="shared" si="746"/>
        <v/>
      </c>
      <c r="AH921" t="str">
        <f t="shared" si="747"/>
        <v/>
      </c>
      <c r="AI921" t="str">
        <f t="shared" si="748"/>
        <v/>
      </c>
      <c r="AJ921" t="str">
        <f t="shared" si="749"/>
        <v/>
      </c>
      <c r="AK921" t="str">
        <f t="shared" si="750"/>
        <v/>
      </c>
      <c r="AL921" t="str">
        <f t="shared" si="751"/>
        <v/>
      </c>
      <c r="AM921" t="str">
        <f t="shared" si="752"/>
        <v/>
      </c>
      <c r="AN921" t="str">
        <f t="shared" si="753"/>
        <v/>
      </c>
      <c r="AO921" t="str">
        <f t="shared" si="754"/>
        <v/>
      </c>
      <c r="AP921" t="str">
        <f t="shared" si="755"/>
        <v/>
      </c>
      <c r="AQ921" t="str">
        <f t="shared" si="756"/>
        <v/>
      </c>
      <c r="AR921" t="str">
        <f t="shared" si="757"/>
        <v/>
      </c>
      <c r="AS921" t="str">
        <f t="shared" si="758"/>
        <v/>
      </c>
      <c r="AT921" t="str">
        <f t="shared" si="759"/>
        <v/>
      </c>
      <c r="AU921" t="str">
        <f t="shared" si="760"/>
        <v/>
      </c>
      <c r="AV921" t="str">
        <f t="shared" si="761"/>
        <v/>
      </c>
      <c r="AW921" t="str">
        <f t="shared" si="762"/>
        <v/>
      </c>
      <c r="AX921" t="str">
        <f t="shared" si="763"/>
        <v>Az elektrotechnika alapjai (6, web)</v>
      </c>
      <c r="AY921" s="2">
        <v>418</v>
      </c>
      <c r="AZ921" s="2">
        <v>5</v>
      </c>
      <c r="BA921" s="18">
        <f>VLOOKUP(AY921,segéd!$F$9:$G$38,2,FALSE)</f>
        <v>46130</v>
      </c>
      <c r="BB921" s="2" t="str">
        <f>VLOOKUP(AZ921,segéd!$F$1:$G$7,2,FALSE)</f>
        <v>15.15-16.45</v>
      </c>
      <c r="BC921" t="s">
        <v>129</v>
      </c>
      <c r="BD921" s="20" t="s">
        <v>219</v>
      </c>
      <c r="BE921" t="s">
        <v>88</v>
      </c>
      <c r="BG921" s="2">
        <v>6</v>
      </c>
      <c r="BH921" s="2" t="s">
        <v>66</v>
      </c>
      <c r="BI921" s="30" t="s">
        <v>1919</v>
      </c>
      <c r="BJ921" s="2">
        <f t="shared" si="764"/>
        <v>4</v>
      </c>
      <c r="BK921" s="2" t="str">
        <f>IF(BF921="","",VLOOKUP(BC921,segéd!O:P,2,FALSE))</f>
        <v/>
      </c>
      <c r="BL921" s="2">
        <f>IF(BG921="","",VLOOKUP(BC921,segéd!T:U,2,FALSE))</f>
        <v>4</v>
      </c>
      <c r="BM921" s="2"/>
      <c r="BN921" s="2"/>
      <c r="BO921" s="2"/>
      <c r="BP921" s="2"/>
      <c r="BQ921" s="2"/>
      <c r="BR921" s="2"/>
      <c r="BS921" s="2"/>
      <c r="BT921" s="2"/>
      <c r="BU921" s="2"/>
      <c r="BZ921" s="2"/>
      <c r="CA921" s="2"/>
      <c r="CD921" s="2"/>
      <c r="CE921" s="2"/>
      <c r="CF921" s="2">
        <v>19</v>
      </c>
      <c r="CG921" s="2"/>
      <c r="CH921" s="2"/>
      <c r="CI921" s="2"/>
      <c r="CJ921" s="2"/>
      <c r="CK921" s="2"/>
      <c r="CP921" s="2"/>
      <c r="CR921" s="2"/>
      <c r="CS921" s="2"/>
      <c r="CU921" s="2"/>
      <c r="CV921" s="2"/>
    </row>
    <row r="922" spans="1:105" x14ac:dyDescent="0.3">
      <c r="A922" t="str">
        <f t="shared" si="765"/>
        <v>2094185</v>
      </c>
      <c r="B922" t="str">
        <f t="shared" si="766"/>
        <v>B2B marketingkommunikáció (otthonról web) 8</v>
      </c>
      <c r="C922" t="str">
        <f t="shared" si="716"/>
        <v>2144185</v>
      </c>
      <c r="D922" t="str">
        <f t="shared" si="717"/>
        <v>B2B marketingkommunikáció (otthonról web) 4</v>
      </c>
      <c r="E922" t="str">
        <f t="shared" si="718"/>
        <v>Duchai Márta4185</v>
      </c>
      <c r="F922" s="24" t="str">
        <f t="shared" si="719"/>
        <v>B2B marketingkommunikáció (Bp. 209Tb. 214, otthonról web)</v>
      </c>
      <c r="G922" t="str">
        <f t="shared" si="720"/>
        <v/>
      </c>
      <c r="H922" t="str">
        <f t="shared" si="721"/>
        <v/>
      </c>
      <c r="I922" t="str">
        <f t="shared" si="722"/>
        <v/>
      </c>
      <c r="J922" t="str">
        <f t="shared" si="723"/>
        <v/>
      </c>
      <c r="K922" t="str">
        <f t="shared" si="724"/>
        <v/>
      </c>
      <c r="L922" t="str">
        <f t="shared" si="725"/>
        <v/>
      </c>
      <c r="M922" t="str">
        <f t="shared" si="726"/>
        <v/>
      </c>
      <c r="N922" t="str">
        <f t="shared" si="727"/>
        <v/>
      </c>
      <c r="O922" t="str">
        <f t="shared" si="728"/>
        <v/>
      </c>
      <c r="P922" t="str">
        <f t="shared" si="729"/>
        <v/>
      </c>
      <c r="Q922" t="str">
        <f t="shared" si="730"/>
        <v/>
      </c>
      <c r="R922" t="str">
        <f t="shared" si="731"/>
        <v/>
      </c>
      <c r="S922" t="str">
        <f t="shared" si="732"/>
        <v/>
      </c>
      <c r="T922" t="str">
        <f t="shared" si="733"/>
        <v/>
      </c>
      <c r="U922" t="str">
        <f t="shared" si="734"/>
        <v/>
      </c>
      <c r="V922" t="str">
        <f t="shared" si="735"/>
        <v/>
      </c>
      <c r="W922" t="str">
        <f t="shared" si="736"/>
        <v>4185</v>
      </c>
      <c r="X922" t="str">
        <f t="shared" si="737"/>
        <v/>
      </c>
      <c r="Y922" t="str">
        <f t="shared" si="738"/>
        <v>B2B marketingkommunikáció (209, otthonról web)</v>
      </c>
      <c r="Z922" t="str">
        <f t="shared" si="739"/>
        <v/>
      </c>
      <c r="AA922" t="str">
        <f t="shared" si="740"/>
        <v/>
      </c>
      <c r="AB922" t="str">
        <f t="shared" si="741"/>
        <v/>
      </c>
      <c r="AC922" t="str">
        <f t="shared" si="742"/>
        <v/>
      </c>
      <c r="AD922" t="str">
        <f t="shared" si="743"/>
        <v/>
      </c>
      <c r="AE922" t="str">
        <f t="shared" si="744"/>
        <v/>
      </c>
      <c r="AF922" t="str">
        <f t="shared" si="745"/>
        <v/>
      </c>
      <c r="AG922" t="str">
        <f t="shared" si="746"/>
        <v/>
      </c>
      <c r="AH922" t="str">
        <f t="shared" si="747"/>
        <v/>
      </c>
      <c r="AI922" t="str">
        <f t="shared" si="748"/>
        <v/>
      </c>
      <c r="AJ922" t="str">
        <f t="shared" si="749"/>
        <v/>
      </c>
      <c r="AK922" t="str">
        <f t="shared" si="750"/>
        <v/>
      </c>
      <c r="AL922" t="str">
        <f t="shared" si="751"/>
        <v/>
      </c>
      <c r="AM922" t="str">
        <f t="shared" si="752"/>
        <v/>
      </c>
      <c r="AN922" t="str">
        <f t="shared" si="753"/>
        <v/>
      </c>
      <c r="AO922" t="str">
        <f t="shared" si="754"/>
        <v/>
      </c>
      <c r="AP922" t="str">
        <f t="shared" si="755"/>
        <v>4185</v>
      </c>
      <c r="AQ922" t="str">
        <f t="shared" si="756"/>
        <v/>
      </c>
      <c r="AR922" t="str">
        <f t="shared" si="757"/>
        <v/>
      </c>
      <c r="AS922" t="str">
        <f t="shared" si="758"/>
        <v/>
      </c>
      <c r="AT922" t="str">
        <f t="shared" si="759"/>
        <v/>
      </c>
      <c r="AU922" t="str">
        <f t="shared" si="760"/>
        <v/>
      </c>
      <c r="AV922" t="str">
        <f t="shared" si="761"/>
        <v/>
      </c>
      <c r="AW922" t="str">
        <f t="shared" si="762"/>
        <v/>
      </c>
      <c r="AX922" t="str">
        <f t="shared" si="763"/>
        <v>B2B marketingkommunikáció (214, otthonról web)</v>
      </c>
      <c r="AY922" s="2">
        <v>418</v>
      </c>
      <c r="AZ922" s="2">
        <v>5</v>
      </c>
      <c r="BA922" s="18">
        <f>VLOOKUP(AY922,segéd!$F$9:$G$38,2,FALSE)</f>
        <v>46130</v>
      </c>
      <c r="BB922" s="2" t="str">
        <f>VLOOKUP(AZ922,segéd!$F$1:$G$7,2,FALSE)</f>
        <v>15.15-16.45</v>
      </c>
      <c r="BC922" t="s">
        <v>396</v>
      </c>
      <c r="BD922" t="s">
        <v>459</v>
      </c>
      <c r="BE922" t="s">
        <v>167</v>
      </c>
      <c r="BF922" s="19">
        <v>209</v>
      </c>
      <c r="BG922" s="2">
        <v>214</v>
      </c>
      <c r="BH922" s="2" t="s">
        <v>485</v>
      </c>
      <c r="BI922" s="30" t="s">
        <v>1992</v>
      </c>
      <c r="BJ922" s="2">
        <f t="shared" si="764"/>
        <v>12</v>
      </c>
      <c r="BK922" s="2">
        <f>IF(BF922="","",VLOOKUP(BC922,segéd!O:P,2,FALSE))</f>
        <v>8</v>
      </c>
      <c r="BL922" s="2">
        <f>IF(BG922="","",VLOOKUP(BC922,segéd!T:U,2,FALSE))</f>
        <v>4</v>
      </c>
      <c r="BP922" s="2"/>
      <c r="BQ922" s="2"/>
      <c r="BR922" s="2"/>
      <c r="BY922" s="2"/>
      <c r="CB922" s="2"/>
      <c r="CC922" s="2">
        <v>8</v>
      </c>
      <c r="CH922" s="2"/>
      <c r="CI922" s="2"/>
      <c r="CP922" s="2"/>
      <c r="CT922" s="2"/>
      <c r="CU922" s="2">
        <v>6</v>
      </c>
      <c r="CY922" s="2"/>
    </row>
    <row r="923" spans="1:105" x14ac:dyDescent="0.3">
      <c r="A923" t="str">
        <f t="shared" si="765"/>
        <v>2074185</v>
      </c>
      <c r="B923" t="str">
        <f t="shared" si="766"/>
        <v>Ellátásilánc-men. felj. és kontr. (gépterem) 7</v>
      </c>
      <c r="C923" t="str">
        <f t="shared" si="716"/>
        <v>4185</v>
      </c>
      <c r="D923" t="str">
        <f t="shared" si="717"/>
        <v xml:space="preserve">Ellátásilánc-men. felj. és kontr. (gépterem) </v>
      </c>
      <c r="E923" t="str">
        <f t="shared" si="718"/>
        <v>Cservenyi Dóra4185</v>
      </c>
      <c r="F923" s="24" t="str">
        <f t="shared" si="719"/>
        <v>Ellátásilánc-men. felj. és kontr. (Bp. 207, gépterem)</v>
      </c>
      <c r="G923" t="str">
        <f t="shared" si="720"/>
        <v/>
      </c>
      <c r="H923" t="str">
        <f t="shared" si="721"/>
        <v/>
      </c>
      <c r="I923" t="str">
        <f t="shared" si="722"/>
        <v/>
      </c>
      <c r="J923" t="str">
        <f t="shared" si="723"/>
        <v/>
      </c>
      <c r="K923" t="str">
        <f t="shared" si="724"/>
        <v>4185</v>
      </c>
      <c r="L923" t="str">
        <f t="shared" si="725"/>
        <v/>
      </c>
      <c r="M923" t="str">
        <f t="shared" si="726"/>
        <v/>
      </c>
      <c r="N923" t="str">
        <f t="shared" si="727"/>
        <v/>
      </c>
      <c r="O923" t="str">
        <f t="shared" si="728"/>
        <v/>
      </c>
      <c r="P923" t="str">
        <f t="shared" si="729"/>
        <v/>
      </c>
      <c r="Q923" t="str">
        <f t="shared" si="730"/>
        <v/>
      </c>
      <c r="R923" t="str">
        <f t="shared" si="731"/>
        <v/>
      </c>
      <c r="S923" t="str">
        <f t="shared" si="732"/>
        <v/>
      </c>
      <c r="T923" t="str">
        <f t="shared" si="733"/>
        <v/>
      </c>
      <c r="U923" t="str">
        <f t="shared" si="734"/>
        <v/>
      </c>
      <c r="V923" t="str">
        <f t="shared" si="735"/>
        <v/>
      </c>
      <c r="W923" t="str">
        <f t="shared" si="736"/>
        <v/>
      </c>
      <c r="X923" t="str">
        <f t="shared" si="737"/>
        <v/>
      </c>
      <c r="Y923" t="str">
        <f t="shared" si="738"/>
        <v>Ellátásilánc-men. felj. és kontr. (207, gépterem)</v>
      </c>
      <c r="Z923" t="str">
        <f t="shared" si="739"/>
        <v/>
      </c>
      <c r="AA923" t="str">
        <f t="shared" si="740"/>
        <v/>
      </c>
      <c r="AB923" t="str">
        <f t="shared" si="741"/>
        <v/>
      </c>
      <c r="AC923" t="str">
        <f t="shared" si="742"/>
        <v/>
      </c>
      <c r="AD923" t="str">
        <f t="shared" si="743"/>
        <v/>
      </c>
      <c r="AE923" t="str">
        <f t="shared" si="744"/>
        <v/>
      </c>
      <c r="AF923" t="str">
        <f t="shared" si="745"/>
        <v/>
      </c>
      <c r="AG923" t="str">
        <f t="shared" si="746"/>
        <v/>
      </c>
      <c r="AH923" t="str">
        <f t="shared" si="747"/>
        <v/>
      </c>
      <c r="AI923" t="str">
        <f t="shared" si="748"/>
        <v/>
      </c>
      <c r="AJ923" t="str">
        <f t="shared" si="749"/>
        <v/>
      </c>
      <c r="AK923" t="str">
        <f t="shared" si="750"/>
        <v/>
      </c>
      <c r="AL923" t="str">
        <f t="shared" si="751"/>
        <v/>
      </c>
      <c r="AM923" t="str">
        <f t="shared" si="752"/>
        <v/>
      </c>
      <c r="AN923" t="str">
        <f t="shared" si="753"/>
        <v/>
      </c>
      <c r="AO923" t="str">
        <f t="shared" si="754"/>
        <v/>
      </c>
      <c r="AP923" t="str">
        <f t="shared" si="755"/>
        <v/>
      </c>
      <c r="AQ923" t="str">
        <f t="shared" si="756"/>
        <v/>
      </c>
      <c r="AR923" t="str">
        <f t="shared" si="757"/>
        <v/>
      </c>
      <c r="AS923" t="str">
        <f t="shared" si="758"/>
        <v/>
      </c>
      <c r="AT923" t="str">
        <f t="shared" si="759"/>
        <v/>
      </c>
      <c r="AU923" t="str">
        <f t="shared" si="760"/>
        <v/>
      </c>
      <c r="AV923" t="str">
        <f t="shared" si="761"/>
        <v/>
      </c>
      <c r="AW923" t="str">
        <f t="shared" si="762"/>
        <v/>
      </c>
      <c r="AX923" t="str">
        <f t="shared" si="763"/>
        <v>Ellátásilánc-men. felj. és kontr. (, gépterem)</v>
      </c>
      <c r="AY923" s="2">
        <v>418</v>
      </c>
      <c r="AZ923" s="2">
        <v>5</v>
      </c>
      <c r="BA923" s="18">
        <f>VLOOKUP(AY923,segéd!$F$9:$G$38,2,FALSE)</f>
        <v>46130</v>
      </c>
      <c r="BB923" s="2" t="str">
        <f>VLOOKUP(AZ923,segéd!$F$1:$G$7,2,FALSE)</f>
        <v>15.15-16.45</v>
      </c>
      <c r="BC923" s="20" t="s">
        <v>293</v>
      </c>
      <c r="BD923" t="s">
        <v>294</v>
      </c>
      <c r="BE923" s="20" t="s">
        <v>175</v>
      </c>
      <c r="BF923" s="19">
        <v>207</v>
      </c>
      <c r="BH923" s="19" t="s">
        <v>267</v>
      </c>
      <c r="BJ923" s="2">
        <f t="shared" si="764"/>
        <v>7</v>
      </c>
      <c r="BK923" s="2">
        <f>IF(BF923="","",VLOOKUP(BC923,segéd!O:P,2,FALSE))</f>
        <v>7</v>
      </c>
      <c r="BL923" s="2" t="str">
        <f>IF(BG923="","",VLOOKUP(BC923,segéd!T:U,2,FALSE))</f>
        <v/>
      </c>
      <c r="BP923" s="2"/>
      <c r="BQ923" s="2">
        <v>12</v>
      </c>
      <c r="BR923" s="2"/>
      <c r="BY923" s="2"/>
      <c r="CH923" s="2"/>
      <c r="CP923" s="2"/>
    </row>
    <row r="924" spans="1:105" x14ac:dyDescent="0.3">
      <c r="A924" t="str">
        <f t="shared" si="765"/>
        <v>4185</v>
      </c>
      <c r="B924" t="str">
        <f t="shared" si="766"/>
        <v xml:space="preserve">Mech. rendszerek II. (Akutátorok) </v>
      </c>
      <c r="C924" t="str">
        <f t="shared" si="716"/>
        <v>34185</v>
      </c>
      <c r="D924" t="str">
        <f t="shared" si="717"/>
        <v>Mech. rendszerek II. (Akutátorok) 8</v>
      </c>
      <c r="E924" t="str">
        <f t="shared" si="718"/>
        <v>Vavra Gábor4185</v>
      </c>
      <c r="F924" s="24" t="str">
        <f t="shared" si="719"/>
        <v>Mech. rendszerek II. (Akutátorok) (Tb. 3)</v>
      </c>
      <c r="G924" t="str">
        <f t="shared" si="720"/>
        <v/>
      </c>
      <c r="H924" t="str">
        <f t="shared" si="721"/>
        <v/>
      </c>
      <c r="I924" t="str">
        <f t="shared" si="722"/>
        <v/>
      </c>
      <c r="J924" t="str">
        <f t="shared" si="723"/>
        <v/>
      </c>
      <c r="K924" t="str">
        <f t="shared" si="724"/>
        <v/>
      </c>
      <c r="L924" t="str">
        <f t="shared" si="725"/>
        <v/>
      </c>
      <c r="M924" t="str">
        <f t="shared" si="726"/>
        <v/>
      </c>
      <c r="N924" t="str">
        <f t="shared" si="727"/>
        <v/>
      </c>
      <c r="O924" t="str">
        <f t="shared" si="728"/>
        <v/>
      </c>
      <c r="P924" t="str">
        <f t="shared" si="729"/>
        <v/>
      </c>
      <c r="Q924" t="str">
        <f t="shared" si="730"/>
        <v/>
      </c>
      <c r="R924" t="str">
        <f t="shared" si="731"/>
        <v/>
      </c>
      <c r="S924" t="str">
        <f t="shared" si="732"/>
        <v/>
      </c>
      <c r="T924" t="str">
        <f t="shared" si="733"/>
        <v/>
      </c>
      <c r="U924" t="str">
        <f t="shared" si="734"/>
        <v/>
      </c>
      <c r="V924" t="str">
        <f t="shared" si="735"/>
        <v/>
      </c>
      <c r="W924" t="str">
        <f t="shared" si="736"/>
        <v/>
      </c>
      <c r="X924" t="str">
        <f t="shared" si="737"/>
        <v/>
      </c>
      <c r="Y924" t="str">
        <f t="shared" si="738"/>
        <v>Mech. rendszerek II. (Akutátorok) ()</v>
      </c>
      <c r="Z924" t="str">
        <f t="shared" si="739"/>
        <v/>
      </c>
      <c r="AA924" t="str">
        <f t="shared" si="740"/>
        <v/>
      </c>
      <c r="AB924" t="str">
        <f t="shared" si="741"/>
        <v/>
      </c>
      <c r="AC924" t="str">
        <f t="shared" si="742"/>
        <v/>
      </c>
      <c r="AD924" t="str">
        <f t="shared" si="743"/>
        <v/>
      </c>
      <c r="AE924" t="str">
        <f t="shared" si="744"/>
        <v/>
      </c>
      <c r="AF924" t="str">
        <f t="shared" si="745"/>
        <v/>
      </c>
      <c r="AG924" t="str">
        <f t="shared" si="746"/>
        <v/>
      </c>
      <c r="AH924" t="str">
        <f t="shared" si="747"/>
        <v/>
      </c>
      <c r="AI924" t="str">
        <f t="shared" si="748"/>
        <v/>
      </c>
      <c r="AJ924" t="str">
        <f t="shared" si="749"/>
        <v/>
      </c>
      <c r="AK924" t="str">
        <f t="shared" si="750"/>
        <v/>
      </c>
      <c r="AL924" t="str">
        <f t="shared" si="751"/>
        <v/>
      </c>
      <c r="AM924" t="str">
        <f t="shared" si="752"/>
        <v/>
      </c>
      <c r="AN924" t="str">
        <f t="shared" si="753"/>
        <v/>
      </c>
      <c r="AO924" t="str">
        <f t="shared" si="754"/>
        <v/>
      </c>
      <c r="AP924" t="str">
        <f t="shared" si="755"/>
        <v/>
      </c>
      <c r="AQ924" t="str">
        <f t="shared" si="756"/>
        <v/>
      </c>
      <c r="AR924" t="str">
        <f t="shared" si="757"/>
        <v/>
      </c>
      <c r="AS924" t="str">
        <f t="shared" si="758"/>
        <v/>
      </c>
      <c r="AT924" t="str">
        <f t="shared" si="759"/>
        <v/>
      </c>
      <c r="AU924" t="str">
        <f t="shared" si="760"/>
        <v/>
      </c>
      <c r="AV924" t="str">
        <f t="shared" si="761"/>
        <v>4185</v>
      </c>
      <c r="AW924" t="str">
        <f t="shared" si="762"/>
        <v/>
      </c>
      <c r="AX924" t="str">
        <f t="shared" si="763"/>
        <v>Mech. rendszerek II. (Akutátorok) (3)</v>
      </c>
      <c r="AY924" s="2">
        <v>418</v>
      </c>
      <c r="AZ924" s="2">
        <v>5</v>
      </c>
      <c r="BA924" s="18">
        <f>VLOOKUP(AY924,segéd!$F$9:$G$38,2,FALSE)</f>
        <v>46130</v>
      </c>
      <c r="BB924" s="2" t="str">
        <f>VLOOKUP(AZ924,segéd!$F$1:$G$7,2,FALSE)</f>
        <v>15.15-16.45</v>
      </c>
      <c r="BC924" t="s">
        <v>299</v>
      </c>
      <c r="BD924" s="20" t="s">
        <v>424</v>
      </c>
      <c r="BE924" t="s">
        <v>164</v>
      </c>
      <c r="BG924" s="2">
        <v>3</v>
      </c>
      <c r="BH924" s="19"/>
      <c r="BJ924" s="2">
        <f t="shared" si="764"/>
        <v>8</v>
      </c>
      <c r="BK924" s="2" t="str">
        <f>IF(BF924="","",VLOOKUP(BC924,segéd!O:P,2,FALSE))</f>
        <v/>
      </c>
      <c r="BL924" s="2">
        <f>IF(BG924="","",VLOOKUP(BC924,segéd!T:U,2,FALSE))</f>
        <v>8</v>
      </c>
      <c r="BM924" s="2"/>
      <c r="BN924" s="2"/>
      <c r="BO924" s="2"/>
      <c r="BP924" s="2"/>
      <c r="BQ924" s="2"/>
      <c r="BR924" s="2"/>
      <c r="BS924" s="2"/>
      <c r="BT924" s="2"/>
      <c r="BU924" s="2"/>
      <c r="CA924" s="2"/>
      <c r="CD924" s="2"/>
      <c r="CE924" s="2"/>
      <c r="CF924" s="19"/>
      <c r="CG924" s="2"/>
      <c r="CP924" s="2"/>
      <c r="CR924" s="2"/>
      <c r="CS924" s="2"/>
      <c r="CU924" s="2"/>
      <c r="CV924" s="2"/>
      <c r="DA924" s="19">
        <v>13</v>
      </c>
    </row>
    <row r="925" spans="1:105" x14ac:dyDescent="0.3">
      <c r="A925" t="str">
        <f t="shared" si="765"/>
        <v>4185</v>
      </c>
      <c r="B925" t="str">
        <f t="shared" si="766"/>
        <v xml:space="preserve">Pénzügyi és számviteli ismeretek (web) </v>
      </c>
      <c r="C925" t="str">
        <f t="shared" si="716"/>
        <v>6014185</v>
      </c>
      <c r="D925" t="str">
        <f t="shared" si="717"/>
        <v>Pénzügyi és számviteli ismeretek (web) 104</v>
      </c>
      <c r="E925" t="str">
        <f t="shared" si="718"/>
        <v>Labossa Ildikó4185</v>
      </c>
      <c r="F925" s="24" t="str">
        <f t="shared" si="719"/>
        <v>Pénzügyi és számviteli ismeretek (Tb. 601, web)</v>
      </c>
      <c r="G925" t="str">
        <f t="shared" si="720"/>
        <v/>
      </c>
      <c r="H925" t="str">
        <f t="shared" si="721"/>
        <v/>
      </c>
      <c r="I925" t="str">
        <f t="shared" si="722"/>
        <v/>
      </c>
      <c r="J925" t="str">
        <f t="shared" si="723"/>
        <v/>
      </c>
      <c r="K925" t="str">
        <f t="shared" si="724"/>
        <v/>
      </c>
      <c r="L925" t="str">
        <f t="shared" si="725"/>
        <v/>
      </c>
      <c r="M925" t="str">
        <f t="shared" si="726"/>
        <v/>
      </c>
      <c r="N925" t="str">
        <f t="shared" si="727"/>
        <v/>
      </c>
      <c r="O925" t="str">
        <f t="shared" si="728"/>
        <v/>
      </c>
      <c r="P925" t="str">
        <f t="shared" si="729"/>
        <v/>
      </c>
      <c r="Q925" t="str">
        <f t="shared" si="730"/>
        <v/>
      </c>
      <c r="R925" t="str">
        <f t="shared" si="731"/>
        <v/>
      </c>
      <c r="S925" t="str">
        <f t="shared" si="732"/>
        <v/>
      </c>
      <c r="T925" t="str">
        <f t="shared" si="733"/>
        <v/>
      </c>
      <c r="U925" t="str">
        <f t="shared" si="734"/>
        <v/>
      </c>
      <c r="V925" t="str">
        <f t="shared" si="735"/>
        <v/>
      </c>
      <c r="W925" t="str">
        <f t="shared" si="736"/>
        <v/>
      </c>
      <c r="X925" t="str">
        <f t="shared" si="737"/>
        <v/>
      </c>
      <c r="Y925" t="str">
        <f t="shared" si="738"/>
        <v>Pénzügyi és számviteli ismeretek (, web)</v>
      </c>
      <c r="Z925" t="str">
        <f t="shared" si="739"/>
        <v/>
      </c>
      <c r="AA925" t="str">
        <f t="shared" si="740"/>
        <v/>
      </c>
      <c r="AB925" t="str">
        <f t="shared" si="741"/>
        <v/>
      </c>
      <c r="AC925" t="str">
        <f t="shared" si="742"/>
        <v/>
      </c>
      <c r="AD925" t="str">
        <f t="shared" si="743"/>
        <v/>
      </c>
      <c r="AE925" t="str">
        <f t="shared" si="744"/>
        <v/>
      </c>
      <c r="AF925" t="str">
        <f t="shared" si="745"/>
        <v/>
      </c>
      <c r="AG925" t="str">
        <f t="shared" si="746"/>
        <v/>
      </c>
      <c r="AH925" t="str">
        <f t="shared" si="747"/>
        <v/>
      </c>
      <c r="AI925" t="str">
        <f t="shared" si="748"/>
        <v/>
      </c>
      <c r="AJ925" t="str">
        <f t="shared" si="749"/>
        <v/>
      </c>
      <c r="AK925" t="str">
        <f t="shared" si="750"/>
        <v>4185</v>
      </c>
      <c r="AL925" t="str">
        <f t="shared" si="751"/>
        <v>4185</v>
      </c>
      <c r="AM925" t="str">
        <f t="shared" si="752"/>
        <v/>
      </c>
      <c r="AN925" t="str">
        <f t="shared" si="753"/>
        <v/>
      </c>
      <c r="AO925" t="str">
        <f t="shared" si="754"/>
        <v/>
      </c>
      <c r="AP925" t="str">
        <f t="shared" si="755"/>
        <v/>
      </c>
      <c r="AQ925" t="str">
        <f t="shared" si="756"/>
        <v/>
      </c>
      <c r="AR925" t="str">
        <f t="shared" si="757"/>
        <v/>
      </c>
      <c r="AS925" t="str">
        <f t="shared" si="758"/>
        <v/>
      </c>
      <c r="AT925" t="str">
        <f t="shared" si="759"/>
        <v/>
      </c>
      <c r="AU925" t="str">
        <f t="shared" si="760"/>
        <v/>
      </c>
      <c r="AV925" t="str">
        <f t="shared" si="761"/>
        <v/>
      </c>
      <c r="AW925" t="str">
        <f t="shared" si="762"/>
        <v/>
      </c>
      <c r="AX925" t="str">
        <f t="shared" si="763"/>
        <v>Pénzügyi és számviteli ismeretek (601, web)</v>
      </c>
      <c r="AY925" s="2">
        <v>418</v>
      </c>
      <c r="AZ925" s="2">
        <v>5</v>
      </c>
      <c r="BA925" s="18">
        <f>VLOOKUP(AY925,segéd!$F$9:$G$38,2,FALSE)</f>
        <v>46130</v>
      </c>
      <c r="BB925" s="2" t="str">
        <f>VLOOKUP(AZ925,segéd!$F$1:$G$7,2,FALSE)</f>
        <v>15.15-16.45</v>
      </c>
      <c r="BC925" t="s">
        <v>126</v>
      </c>
      <c r="BD925" s="20" t="s">
        <v>186</v>
      </c>
      <c r="BE925" t="s">
        <v>164</v>
      </c>
      <c r="BG925" s="2">
        <v>601</v>
      </c>
      <c r="BH925" s="2" t="s">
        <v>66</v>
      </c>
      <c r="BI925" s="30" t="s">
        <v>2012</v>
      </c>
      <c r="BJ925" s="2">
        <f t="shared" si="764"/>
        <v>104</v>
      </c>
      <c r="BK925" s="2" t="str">
        <f>IF(BF925="","",VLOOKUP(BC925,segéd!O:P,2,FALSE))</f>
        <v/>
      </c>
      <c r="BL925" s="2">
        <f>IF(BG925="","",VLOOKUP(BC925,segéd!T:U,2,FALSE))</f>
        <v>104</v>
      </c>
      <c r="BM925" s="2"/>
      <c r="BN925" s="2"/>
      <c r="BO925" s="2"/>
      <c r="BP925" s="2"/>
      <c r="BQ925" s="2"/>
      <c r="BR925" s="2"/>
      <c r="BS925" s="2"/>
      <c r="BT925" s="2"/>
      <c r="BU925" s="2"/>
      <c r="BZ925" s="2"/>
      <c r="CA925" s="2"/>
      <c r="CD925" s="2"/>
      <c r="CE925" s="2"/>
      <c r="CF925" s="19"/>
      <c r="CG925" s="2"/>
      <c r="CH925" s="2"/>
      <c r="CI925" s="2"/>
      <c r="CJ925" s="2"/>
      <c r="CP925" s="2">
        <v>52</v>
      </c>
      <c r="CQ925" s="2">
        <v>59</v>
      </c>
      <c r="CR925" s="2"/>
      <c r="CS925" s="2"/>
      <c r="CU925" s="2"/>
      <c r="CV925" s="2"/>
      <c r="DA925" s="19"/>
    </row>
    <row r="926" spans="1:105" x14ac:dyDescent="0.3">
      <c r="A926" t="str">
        <f t="shared" si="765"/>
        <v>4185</v>
      </c>
      <c r="B926" t="str">
        <f t="shared" si="766"/>
        <v xml:space="preserve">Tribológia (web) </v>
      </c>
      <c r="C926" t="str">
        <f t="shared" si="716"/>
        <v>2154185</v>
      </c>
      <c r="D926" t="str">
        <f t="shared" si="717"/>
        <v>Tribológia (web) 6</v>
      </c>
      <c r="E926" t="str">
        <f t="shared" si="718"/>
        <v>Szamosi Barna4185</v>
      </c>
      <c r="F926" s="24" t="str">
        <f t="shared" si="719"/>
        <v>Tribológia (Tb. 215, web)</v>
      </c>
      <c r="G926" t="str">
        <f t="shared" si="720"/>
        <v/>
      </c>
      <c r="H926" t="str">
        <f t="shared" si="721"/>
        <v/>
      </c>
      <c r="I926" t="str">
        <f t="shared" si="722"/>
        <v/>
      </c>
      <c r="J926" t="str">
        <f t="shared" si="723"/>
        <v/>
      </c>
      <c r="K926" t="str">
        <f t="shared" si="724"/>
        <v/>
      </c>
      <c r="L926" t="str">
        <f t="shared" si="725"/>
        <v/>
      </c>
      <c r="M926" t="str">
        <f t="shared" si="726"/>
        <v/>
      </c>
      <c r="N926" t="str">
        <f t="shared" si="727"/>
        <v/>
      </c>
      <c r="O926" t="str">
        <f t="shared" si="728"/>
        <v/>
      </c>
      <c r="P926" t="str">
        <f t="shared" si="729"/>
        <v/>
      </c>
      <c r="Q926" t="str">
        <f t="shared" si="730"/>
        <v/>
      </c>
      <c r="R926" t="str">
        <f t="shared" si="731"/>
        <v/>
      </c>
      <c r="S926" t="str">
        <f t="shared" si="732"/>
        <v/>
      </c>
      <c r="T926" t="str">
        <f t="shared" si="733"/>
        <v/>
      </c>
      <c r="U926" t="str">
        <f t="shared" si="734"/>
        <v/>
      </c>
      <c r="V926" t="str">
        <f t="shared" si="735"/>
        <v/>
      </c>
      <c r="W926" t="str">
        <f t="shared" si="736"/>
        <v/>
      </c>
      <c r="X926" t="str">
        <f t="shared" si="737"/>
        <v/>
      </c>
      <c r="Y926" t="str">
        <f t="shared" si="738"/>
        <v>Tribológia (, web)</v>
      </c>
      <c r="Z926" t="str">
        <f t="shared" si="739"/>
        <v/>
      </c>
      <c r="AA926" t="str">
        <f t="shared" si="740"/>
        <v/>
      </c>
      <c r="AB926" t="str">
        <f t="shared" si="741"/>
        <v/>
      </c>
      <c r="AC926" t="str">
        <f t="shared" si="742"/>
        <v/>
      </c>
      <c r="AD926" t="str">
        <f t="shared" si="743"/>
        <v/>
      </c>
      <c r="AE926" t="str">
        <f t="shared" si="744"/>
        <v/>
      </c>
      <c r="AF926" t="str">
        <f t="shared" si="745"/>
        <v/>
      </c>
      <c r="AG926" t="str">
        <f t="shared" si="746"/>
        <v/>
      </c>
      <c r="AH926" t="str">
        <f t="shared" si="747"/>
        <v/>
      </c>
      <c r="AI926" t="str">
        <f t="shared" si="748"/>
        <v/>
      </c>
      <c r="AJ926" t="str">
        <f t="shared" si="749"/>
        <v/>
      </c>
      <c r="AK926" t="str">
        <f t="shared" si="750"/>
        <v/>
      </c>
      <c r="AL926" t="str">
        <f t="shared" si="751"/>
        <v/>
      </c>
      <c r="AM926" t="str">
        <f t="shared" si="752"/>
        <v/>
      </c>
      <c r="AN926" t="str">
        <f t="shared" si="753"/>
        <v/>
      </c>
      <c r="AO926" t="str">
        <f t="shared" si="754"/>
        <v/>
      </c>
      <c r="AP926" t="str">
        <f t="shared" si="755"/>
        <v/>
      </c>
      <c r="AQ926" t="str">
        <f t="shared" si="756"/>
        <v/>
      </c>
      <c r="AR926" t="str">
        <f t="shared" si="757"/>
        <v/>
      </c>
      <c r="AS926" t="str">
        <f t="shared" si="758"/>
        <v/>
      </c>
      <c r="AT926" t="str">
        <f t="shared" si="759"/>
        <v/>
      </c>
      <c r="AU926" t="str">
        <f t="shared" si="760"/>
        <v>4185</v>
      </c>
      <c r="AV926" t="str">
        <f t="shared" si="761"/>
        <v/>
      </c>
      <c r="AW926" t="str">
        <f t="shared" si="762"/>
        <v/>
      </c>
      <c r="AX926" t="str">
        <f t="shared" si="763"/>
        <v>Tribológia (215, web)</v>
      </c>
      <c r="AY926" s="2">
        <v>418</v>
      </c>
      <c r="AZ926" s="2">
        <v>5</v>
      </c>
      <c r="BA926" s="18">
        <f>VLOOKUP(AY926,segéd!$F$9:$G$38,2,FALSE)</f>
        <v>46130</v>
      </c>
      <c r="BB926" s="2" t="str">
        <f>VLOOKUP(AZ926,segéd!$F$1:$G$7,2,FALSE)</f>
        <v>15.15-16.45</v>
      </c>
      <c r="BC926" t="s">
        <v>407</v>
      </c>
      <c r="BD926" s="20" t="s">
        <v>304</v>
      </c>
      <c r="BE926" t="s">
        <v>164</v>
      </c>
      <c r="BG926" s="2">
        <v>215</v>
      </c>
      <c r="BH926" s="2" t="s">
        <v>66</v>
      </c>
      <c r="BI926" s="30" t="s">
        <v>1953</v>
      </c>
      <c r="BJ926" s="2">
        <f t="shared" si="764"/>
        <v>6</v>
      </c>
      <c r="BK926" s="2" t="str">
        <f>IF(BF926="","",VLOOKUP(BC926,segéd!O:P,2,FALSE))</f>
        <v/>
      </c>
      <c r="BL926" s="2">
        <f>IF(BG926="","",VLOOKUP(BC926,segéd!T:U,2,FALSE))</f>
        <v>6</v>
      </c>
      <c r="BM926" s="2"/>
      <c r="BN926" s="2"/>
      <c r="BO926" s="2"/>
      <c r="BP926" s="2"/>
      <c r="BQ926" s="2"/>
      <c r="BR926" s="2"/>
      <c r="BS926" s="2"/>
      <c r="BT926" s="2"/>
      <c r="BU926" s="2"/>
      <c r="CA926" s="2"/>
      <c r="CD926" s="2"/>
      <c r="CE926" s="2"/>
      <c r="CF926" s="19"/>
      <c r="CG926" s="2"/>
      <c r="CP926" s="2"/>
      <c r="CQ926" s="2"/>
      <c r="CR926" s="2"/>
      <c r="CS926" s="2"/>
      <c r="CU926" s="2"/>
      <c r="CV926" s="2"/>
      <c r="CZ926" s="2">
        <v>9</v>
      </c>
      <c r="DA926" s="19"/>
    </row>
    <row r="927" spans="1:105" x14ac:dyDescent="0.3">
      <c r="A927" t="str">
        <f t="shared" si="765"/>
        <v>2014185</v>
      </c>
      <c r="B927" t="str">
        <f t="shared" si="766"/>
        <v>Vezetés, szervezés (web) 52</v>
      </c>
      <c r="C927" t="str">
        <f t="shared" si="716"/>
        <v>4185</v>
      </c>
      <c r="D927" t="str">
        <f t="shared" si="717"/>
        <v xml:space="preserve">Vezetés, szervezés (web) </v>
      </c>
      <c r="E927" t="str">
        <f t="shared" si="718"/>
        <v>Krupánszki Kornél4185</v>
      </c>
      <c r="F927" s="24" t="str">
        <f t="shared" si="719"/>
        <v>Vezetés, szervezés (Bp. 201, web)</v>
      </c>
      <c r="G927" t="str">
        <f t="shared" si="720"/>
        <v>4185</v>
      </c>
      <c r="H927" t="str">
        <f t="shared" si="721"/>
        <v>4185</v>
      </c>
      <c r="I927" t="str">
        <f t="shared" si="722"/>
        <v>4185</v>
      </c>
      <c r="J927" t="str">
        <f t="shared" si="723"/>
        <v/>
      </c>
      <c r="K927" t="str">
        <f t="shared" si="724"/>
        <v/>
      </c>
      <c r="L927" t="str">
        <f t="shared" si="725"/>
        <v/>
      </c>
      <c r="M927" t="str">
        <f t="shared" si="726"/>
        <v/>
      </c>
      <c r="N927" t="str">
        <f t="shared" si="727"/>
        <v/>
      </c>
      <c r="O927" t="str">
        <f t="shared" si="728"/>
        <v/>
      </c>
      <c r="P927" t="str">
        <f t="shared" si="729"/>
        <v/>
      </c>
      <c r="Q927" t="str">
        <f t="shared" si="730"/>
        <v/>
      </c>
      <c r="R927" t="str">
        <f t="shared" si="731"/>
        <v/>
      </c>
      <c r="S927" t="str">
        <f t="shared" si="732"/>
        <v/>
      </c>
      <c r="T927" t="str">
        <f t="shared" si="733"/>
        <v/>
      </c>
      <c r="U927" t="str">
        <f t="shared" si="734"/>
        <v/>
      </c>
      <c r="V927" t="str">
        <f t="shared" si="735"/>
        <v/>
      </c>
      <c r="W927" t="str">
        <f t="shared" si="736"/>
        <v/>
      </c>
      <c r="X927" t="str">
        <f t="shared" si="737"/>
        <v/>
      </c>
      <c r="Y927" t="str">
        <f t="shared" si="738"/>
        <v>Vezetés, szervezés (201, web)</v>
      </c>
      <c r="Z927" t="str">
        <f t="shared" si="739"/>
        <v/>
      </c>
      <c r="AA927" t="str">
        <f t="shared" si="740"/>
        <v/>
      </c>
      <c r="AB927" t="str">
        <f t="shared" si="741"/>
        <v/>
      </c>
      <c r="AC927" t="str">
        <f t="shared" si="742"/>
        <v/>
      </c>
      <c r="AD927" t="str">
        <f t="shared" si="743"/>
        <v/>
      </c>
      <c r="AE927" t="str">
        <f t="shared" si="744"/>
        <v/>
      </c>
      <c r="AF927" t="str">
        <f t="shared" si="745"/>
        <v/>
      </c>
      <c r="AG927" t="str">
        <f t="shared" si="746"/>
        <v/>
      </c>
      <c r="AH927" t="str">
        <f t="shared" si="747"/>
        <v/>
      </c>
      <c r="AI927" t="str">
        <f t="shared" si="748"/>
        <v/>
      </c>
      <c r="AJ927" t="str">
        <f t="shared" si="749"/>
        <v/>
      </c>
      <c r="AK927" t="str">
        <f t="shared" si="750"/>
        <v/>
      </c>
      <c r="AL927" t="str">
        <f t="shared" si="751"/>
        <v/>
      </c>
      <c r="AM927" t="str">
        <f t="shared" si="752"/>
        <v/>
      </c>
      <c r="AN927" t="str">
        <f t="shared" si="753"/>
        <v/>
      </c>
      <c r="AO927" t="str">
        <f t="shared" si="754"/>
        <v/>
      </c>
      <c r="AP927" t="str">
        <f t="shared" si="755"/>
        <v/>
      </c>
      <c r="AQ927" t="str">
        <f t="shared" si="756"/>
        <v/>
      </c>
      <c r="AR927" t="str">
        <f t="shared" si="757"/>
        <v/>
      </c>
      <c r="AS927" t="str">
        <f t="shared" si="758"/>
        <v/>
      </c>
      <c r="AT927" t="str">
        <f t="shared" si="759"/>
        <v/>
      </c>
      <c r="AU927" t="str">
        <f t="shared" si="760"/>
        <v/>
      </c>
      <c r="AV927" t="str">
        <f t="shared" si="761"/>
        <v/>
      </c>
      <c r="AW927" t="str">
        <f t="shared" si="762"/>
        <v/>
      </c>
      <c r="AX927" t="str">
        <f t="shared" si="763"/>
        <v>Vezetés, szervezés (, web)</v>
      </c>
      <c r="AY927" s="2">
        <v>418</v>
      </c>
      <c r="AZ927" s="2">
        <v>5</v>
      </c>
      <c r="BA927" s="18">
        <f>VLOOKUP(AY927,segéd!$F$9:$G$38,2,FALSE)</f>
        <v>46130</v>
      </c>
      <c r="BB927" s="2" t="str">
        <f>VLOOKUP(AZ927,segéd!$F$1:$G$7,2,FALSE)</f>
        <v>15.15-16.45</v>
      </c>
      <c r="BC927" t="s">
        <v>65</v>
      </c>
      <c r="BD927" s="20" t="s">
        <v>428</v>
      </c>
      <c r="BE927" t="s">
        <v>388</v>
      </c>
      <c r="BF927" s="19">
        <v>201</v>
      </c>
      <c r="BH927" s="2" t="s">
        <v>66</v>
      </c>
      <c r="BI927" s="30" t="s">
        <v>1990</v>
      </c>
      <c r="BJ927" s="2">
        <f t="shared" si="764"/>
        <v>52</v>
      </c>
      <c r="BK927" s="2">
        <f>IF(BF927="","",VLOOKUP(BC927,segéd!O:P,2,FALSE))</f>
        <v>52</v>
      </c>
      <c r="BL927" s="2" t="str">
        <f>IF(BG927="","",VLOOKUP(BC927,segéd!T:U,2,FALSE))</f>
        <v/>
      </c>
      <c r="BM927" s="2">
        <v>62</v>
      </c>
      <c r="BN927" s="2">
        <v>14</v>
      </c>
      <c r="BO927" s="2">
        <v>13</v>
      </c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H927" s="2"/>
      <c r="CI927" s="2"/>
      <c r="CJ927" s="2"/>
      <c r="CK927" s="2"/>
      <c r="CL927" s="2"/>
      <c r="CM927" s="2"/>
      <c r="CN927" s="2"/>
      <c r="CO927" s="2"/>
      <c r="CP927" s="2"/>
      <c r="CR927" s="2"/>
      <c r="CS927" s="2"/>
      <c r="CT927" s="2"/>
      <c r="CU927" s="2"/>
      <c r="CV927" s="2"/>
      <c r="CY927" s="2"/>
    </row>
    <row r="928" spans="1:105" x14ac:dyDescent="0.3">
      <c r="A928" t="str">
        <f t="shared" si="765"/>
        <v>2104185</v>
      </c>
      <c r="B928" t="str">
        <f t="shared" si="766"/>
        <v>Vezetői számvitel és inf. rend. (Tb.-ről web) 8</v>
      </c>
      <c r="C928" t="str">
        <f t="shared" si="716"/>
        <v>4034185</v>
      </c>
      <c r="D928" t="str">
        <f t="shared" si="717"/>
        <v>Vezetői számvitel és inf. rend. (Tb.-ről web) 9</v>
      </c>
      <c r="E928" t="str">
        <f t="shared" si="718"/>
        <v>Barna Zsolt4185</v>
      </c>
      <c r="F928" s="24" t="str">
        <f t="shared" si="719"/>
        <v>Vezetői számvitel és inf. rend. (Tb. 403, Tb.-ről web)</v>
      </c>
      <c r="G928" t="str">
        <f t="shared" si="720"/>
        <v/>
      </c>
      <c r="H928" t="str">
        <f t="shared" si="721"/>
        <v/>
      </c>
      <c r="I928" t="str">
        <f t="shared" si="722"/>
        <v/>
      </c>
      <c r="J928" t="str">
        <f t="shared" si="723"/>
        <v/>
      </c>
      <c r="K928" t="str">
        <f t="shared" si="724"/>
        <v/>
      </c>
      <c r="L928" t="str">
        <f t="shared" si="725"/>
        <v/>
      </c>
      <c r="M928" t="str">
        <f t="shared" si="726"/>
        <v/>
      </c>
      <c r="N928" t="str">
        <f t="shared" si="727"/>
        <v>4185</v>
      </c>
      <c r="O928" t="str">
        <f t="shared" si="728"/>
        <v/>
      </c>
      <c r="P928" t="str">
        <f t="shared" si="729"/>
        <v/>
      </c>
      <c r="Q928" t="str">
        <f t="shared" si="730"/>
        <v/>
      </c>
      <c r="R928" t="str">
        <f t="shared" si="731"/>
        <v/>
      </c>
      <c r="S928" t="str">
        <f t="shared" si="732"/>
        <v/>
      </c>
      <c r="T928" t="str">
        <f t="shared" si="733"/>
        <v/>
      </c>
      <c r="U928" t="str">
        <f t="shared" si="734"/>
        <v/>
      </c>
      <c r="V928" t="str">
        <f t="shared" si="735"/>
        <v/>
      </c>
      <c r="W928" t="str">
        <f t="shared" si="736"/>
        <v/>
      </c>
      <c r="X928" t="str">
        <f t="shared" si="737"/>
        <v/>
      </c>
      <c r="Y928" t="str">
        <f t="shared" si="738"/>
        <v>Vezetői számvitel és inf. rend. (210, Tb.-ről web)</v>
      </c>
      <c r="Z928" t="str">
        <f t="shared" si="739"/>
        <v/>
      </c>
      <c r="AA928" t="str">
        <f t="shared" si="740"/>
        <v/>
      </c>
      <c r="AB928" t="str">
        <f t="shared" si="741"/>
        <v/>
      </c>
      <c r="AC928" t="str">
        <f t="shared" si="742"/>
        <v/>
      </c>
      <c r="AD928" t="str">
        <f t="shared" si="743"/>
        <v/>
      </c>
      <c r="AE928" t="str">
        <f t="shared" si="744"/>
        <v/>
      </c>
      <c r="AF928" t="str">
        <f t="shared" si="745"/>
        <v>4185</v>
      </c>
      <c r="AG928" t="str">
        <f t="shared" si="746"/>
        <v/>
      </c>
      <c r="AH928" t="str">
        <f t="shared" si="747"/>
        <v/>
      </c>
      <c r="AI928" t="str">
        <f t="shared" si="748"/>
        <v/>
      </c>
      <c r="AJ928" t="str">
        <f t="shared" si="749"/>
        <v/>
      </c>
      <c r="AK928" t="str">
        <f t="shared" si="750"/>
        <v/>
      </c>
      <c r="AL928" t="str">
        <f t="shared" si="751"/>
        <v/>
      </c>
      <c r="AM928" t="str">
        <f t="shared" si="752"/>
        <v/>
      </c>
      <c r="AN928" t="str">
        <f t="shared" si="753"/>
        <v/>
      </c>
      <c r="AO928" t="str">
        <f t="shared" si="754"/>
        <v/>
      </c>
      <c r="AP928" t="str">
        <f t="shared" si="755"/>
        <v/>
      </c>
      <c r="AQ928" t="str">
        <f t="shared" si="756"/>
        <v/>
      </c>
      <c r="AR928" t="str">
        <f t="shared" si="757"/>
        <v/>
      </c>
      <c r="AS928" t="str">
        <f t="shared" si="758"/>
        <v/>
      </c>
      <c r="AT928" t="str">
        <f t="shared" si="759"/>
        <v/>
      </c>
      <c r="AU928" t="str">
        <f t="shared" si="760"/>
        <v/>
      </c>
      <c r="AV928" t="str">
        <f t="shared" si="761"/>
        <v/>
      </c>
      <c r="AW928" t="str">
        <f t="shared" si="762"/>
        <v/>
      </c>
      <c r="AX928" t="str">
        <f t="shared" si="763"/>
        <v>Vezetői számvitel és inf. rend. (403, Tb.-ről web)</v>
      </c>
      <c r="AY928" s="2">
        <v>418</v>
      </c>
      <c r="AZ928" s="2">
        <v>5</v>
      </c>
      <c r="BA928" s="18">
        <f>VLOOKUP(AY928,segéd!$F$9:$G$38,2,FALSE)</f>
        <v>46130</v>
      </c>
      <c r="BB928" s="2" t="str">
        <f>VLOOKUP(AZ928,segéd!$F$1:$G$7,2,FALSE)</f>
        <v>15.15-16.45</v>
      </c>
      <c r="BC928" t="s">
        <v>389</v>
      </c>
      <c r="BD928" t="s">
        <v>311</v>
      </c>
      <c r="BE928" t="s">
        <v>167</v>
      </c>
      <c r="BF928" s="19">
        <v>210</v>
      </c>
      <c r="BG928" s="2">
        <v>403</v>
      </c>
      <c r="BH928" s="2" t="s">
        <v>76</v>
      </c>
      <c r="BI928" s="30" t="s">
        <v>1991</v>
      </c>
      <c r="BJ928" s="2">
        <f t="shared" si="764"/>
        <v>17</v>
      </c>
      <c r="BK928" s="2">
        <f>IF(BF928="","",VLOOKUP(BC928,segéd!O:P,2,FALSE))</f>
        <v>8</v>
      </c>
      <c r="BL928" s="2">
        <f>IF(BG928="","",VLOOKUP(BC928,segéd!T:U,2,FALSE))</f>
        <v>9</v>
      </c>
      <c r="BM928" s="2"/>
      <c r="BN928" s="2"/>
      <c r="BO928" s="2"/>
      <c r="BP928" s="2"/>
      <c r="BQ928" s="2"/>
      <c r="BR928" s="2"/>
      <c r="BS928" s="2"/>
      <c r="BT928" s="2">
        <v>8</v>
      </c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H928" s="2"/>
      <c r="CI928" s="2"/>
      <c r="CJ928" s="2"/>
      <c r="CK928" s="2">
        <v>10</v>
      </c>
      <c r="CL928" s="2"/>
      <c r="CM928" s="2"/>
      <c r="CN928" s="2"/>
      <c r="CO928" s="2"/>
      <c r="CP928" s="2"/>
      <c r="CR928" s="2"/>
      <c r="CS928" s="2"/>
      <c r="CT928" s="2"/>
      <c r="CU928" s="2"/>
      <c r="CV928" s="2"/>
      <c r="CY928" s="2"/>
    </row>
    <row r="929" spans="1:105" x14ac:dyDescent="0.3">
      <c r="A929" t="str">
        <f t="shared" si="765"/>
        <v>4186</v>
      </c>
      <c r="B929" t="str">
        <f t="shared" si="766"/>
        <v xml:space="preserve">Mech. rendszerek II. (Akutátorok) </v>
      </c>
      <c r="C929" t="str">
        <f t="shared" si="716"/>
        <v>34186</v>
      </c>
      <c r="D929" t="str">
        <f t="shared" si="717"/>
        <v>Mech. rendszerek II. (Akutátorok) 8</v>
      </c>
      <c r="E929" t="str">
        <f t="shared" si="718"/>
        <v>Vavra Gábor4186</v>
      </c>
      <c r="F929" s="24" t="str">
        <f t="shared" si="719"/>
        <v>Mech. rendszerek II. (Akutátorok) (Tb. 3)</v>
      </c>
      <c r="G929" t="str">
        <f t="shared" si="720"/>
        <v/>
      </c>
      <c r="H929" t="str">
        <f t="shared" si="721"/>
        <v/>
      </c>
      <c r="I929" t="str">
        <f t="shared" si="722"/>
        <v/>
      </c>
      <c r="J929" t="str">
        <f t="shared" si="723"/>
        <v/>
      </c>
      <c r="K929" t="str">
        <f t="shared" si="724"/>
        <v/>
      </c>
      <c r="L929" t="str">
        <f t="shared" si="725"/>
        <v/>
      </c>
      <c r="M929" t="str">
        <f t="shared" si="726"/>
        <v/>
      </c>
      <c r="N929" t="str">
        <f t="shared" si="727"/>
        <v/>
      </c>
      <c r="O929" t="str">
        <f t="shared" si="728"/>
        <v/>
      </c>
      <c r="P929" t="str">
        <f t="shared" si="729"/>
        <v/>
      </c>
      <c r="Q929" t="str">
        <f t="shared" si="730"/>
        <v/>
      </c>
      <c r="R929" t="str">
        <f t="shared" si="731"/>
        <v/>
      </c>
      <c r="S929" t="str">
        <f t="shared" si="732"/>
        <v/>
      </c>
      <c r="T929" t="str">
        <f t="shared" si="733"/>
        <v/>
      </c>
      <c r="U929" t="str">
        <f t="shared" si="734"/>
        <v/>
      </c>
      <c r="V929" t="str">
        <f t="shared" si="735"/>
        <v/>
      </c>
      <c r="W929" t="str">
        <f t="shared" si="736"/>
        <v/>
      </c>
      <c r="X929" t="str">
        <f t="shared" si="737"/>
        <v/>
      </c>
      <c r="Y929" t="str">
        <f t="shared" si="738"/>
        <v>Mech. rendszerek II. (Akutátorok) ()</v>
      </c>
      <c r="Z929" t="str">
        <f t="shared" si="739"/>
        <v/>
      </c>
      <c r="AA929" t="str">
        <f t="shared" si="740"/>
        <v/>
      </c>
      <c r="AB929" t="str">
        <f t="shared" si="741"/>
        <v/>
      </c>
      <c r="AC929" t="str">
        <f t="shared" si="742"/>
        <v/>
      </c>
      <c r="AD929" t="str">
        <f t="shared" si="743"/>
        <v/>
      </c>
      <c r="AE929" t="str">
        <f t="shared" si="744"/>
        <v/>
      </c>
      <c r="AF929" t="str">
        <f t="shared" si="745"/>
        <v/>
      </c>
      <c r="AG929" t="str">
        <f t="shared" si="746"/>
        <v/>
      </c>
      <c r="AH929" t="str">
        <f t="shared" si="747"/>
        <v/>
      </c>
      <c r="AI929" t="str">
        <f t="shared" si="748"/>
        <v/>
      </c>
      <c r="AJ929" t="str">
        <f t="shared" si="749"/>
        <v/>
      </c>
      <c r="AK929" t="str">
        <f t="shared" si="750"/>
        <v/>
      </c>
      <c r="AL929" t="str">
        <f t="shared" si="751"/>
        <v/>
      </c>
      <c r="AM929" t="str">
        <f t="shared" si="752"/>
        <v/>
      </c>
      <c r="AN929" t="str">
        <f t="shared" si="753"/>
        <v/>
      </c>
      <c r="AO929" t="str">
        <f t="shared" si="754"/>
        <v/>
      </c>
      <c r="AP929" t="str">
        <f t="shared" si="755"/>
        <v/>
      </c>
      <c r="AQ929" t="str">
        <f t="shared" si="756"/>
        <v/>
      </c>
      <c r="AR929" t="str">
        <f t="shared" si="757"/>
        <v/>
      </c>
      <c r="AS929" t="str">
        <f t="shared" si="758"/>
        <v/>
      </c>
      <c r="AT929" t="str">
        <f t="shared" si="759"/>
        <v/>
      </c>
      <c r="AU929" t="str">
        <f t="shared" si="760"/>
        <v/>
      </c>
      <c r="AV929" t="str">
        <f t="shared" si="761"/>
        <v>4186</v>
      </c>
      <c r="AW929" t="str">
        <f t="shared" si="762"/>
        <v/>
      </c>
      <c r="AX929" t="str">
        <f t="shared" si="763"/>
        <v>Mech. rendszerek II. (Akutátorok) (3)</v>
      </c>
      <c r="AY929" s="2">
        <v>418</v>
      </c>
      <c r="AZ929" s="2">
        <v>6</v>
      </c>
      <c r="BA929" s="18">
        <f>VLOOKUP(AY929,segéd!$F$9:$G$38,2,FALSE)</f>
        <v>46130</v>
      </c>
      <c r="BB929" s="2" t="str">
        <f>VLOOKUP(AZ929,segéd!$F$1:$G$7,2,FALSE)</f>
        <v>17.00-18.30</v>
      </c>
      <c r="BC929" t="s">
        <v>299</v>
      </c>
      <c r="BD929" s="20" t="s">
        <v>424</v>
      </c>
      <c r="BE929" t="s">
        <v>164</v>
      </c>
      <c r="BG929" s="2">
        <v>3</v>
      </c>
      <c r="BH929" s="19"/>
      <c r="BJ929" s="2">
        <f t="shared" si="764"/>
        <v>8</v>
      </c>
      <c r="BK929" s="2" t="str">
        <f>IF(BF929="","",VLOOKUP(BC929,segéd!O:P,2,FALSE))</f>
        <v/>
      </c>
      <c r="BL929" s="2">
        <f>IF(BG929="","",VLOOKUP(BC929,segéd!T:U,2,FALSE))</f>
        <v>8</v>
      </c>
      <c r="BM929" s="2"/>
      <c r="BN929" s="2"/>
      <c r="BO929" s="2"/>
      <c r="BP929" s="2"/>
      <c r="BQ929" s="2"/>
      <c r="BR929" s="2"/>
      <c r="BS929" s="2"/>
      <c r="BT929" s="2"/>
      <c r="BU929" s="2"/>
      <c r="CA929" s="2"/>
      <c r="CD929" s="2"/>
      <c r="CE929" s="2"/>
      <c r="CF929" s="19"/>
      <c r="CG929" s="2"/>
      <c r="CP929" s="2"/>
      <c r="CR929" s="2"/>
      <c r="CS929" s="2"/>
      <c r="CU929" s="2"/>
      <c r="CV929" s="2"/>
      <c r="DA929" s="19">
        <v>13</v>
      </c>
    </row>
    <row r="930" spans="1:105" x14ac:dyDescent="0.3">
      <c r="A930" t="str">
        <f t="shared" si="765"/>
        <v>4186</v>
      </c>
      <c r="B930" t="str">
        <f t="shared" si="766"/>
        <v xml:space="preserve">Pénzügyi és számviteli ismeretek (web) </v>
      </c>
      <c r="C930" t="str">
        <f t="shared" si="716"/>
        <v>6014186</v>
      </c>
      <c r="D930" t="str">
        <f t="shared" si="717"/>
        <v>Pénzügyi és számviteli ismeretek (web) 104</v>
      </c>
      <c r="E930" t="str">
        <f t="shared" si="718"/>
        <v>Labossa Ildikó4186</v>
      </c>
      <c r="F930" s="24" t="str">
        <f t="shared" si="719"/>
        <v>Pénzügyi és számviteli ismeretek (Tb. 601, web)</v>
      </c>
      <c r="G930" t="str">
        <f t="shared" si="720"/>
        <v/>
      </c>
      <c r="H930" t="str">
        <f t="shared" si="721"/>
        <v/>
      </c>
      <c r="I930" t="str">
        <f t="shared" si="722"/>
        <v/>
      </c>
      <c r="J930" t="str">
        <f t="shared" si="723"/>
        <v/>
      </c>
      <c r="K930" t="str">
        <f t="shared" si="724"/>
        <v/>
      </c>
      <c r="L930" t="str">
        <f t="shared" si="725"/>
        <v/>
      </c>
      <c r="M930" t="str">
        <f t="shared" si="726"/>
        <v/>
      </c>
      <c r="N930" t="str">
        <f t="shared" si="727"/>
        <v/>
      </c>
      <c r="O930" t="str">
        <f t="shared" si="728"/>
        <v/>
      </c>
      <c r="P930" t="str">
        <f t="shared" si="729"/>
        <v/>
      </c>
      <c r="Q930" t="str">
        <f t="shared" si="730"/>
        <v/>
      </c>
      <c r="R930" t="str">
        <f t="shared" si="731"/>
        <v/>
      </c>
      <c r="S930" t="str">
        <f t="shared" si="732"/>
        <v/>
      </c>
      <c r="T930" t="str">
        <f t="shared" si="733"/>
        <v/>
      </c>
      <c r="U930" t="str">
        <f t="shared" si="734"/>
        <v/>
      </c>
      <c r="V930" t="str">
        <f t="shared" si="735"/>
        <v/>
      </c>
      <c r="W930" t="str">
        <f t="shared" si="736"/>
        <v/>
      </c>
      <c r="X930" t="str">
        <f t="shared" si="737"/>
        <v/>
      </c>
      <c r="Y930" t="str">
        <f t="shared" si="738"/>
        <v>Pénzügyi és számviteli ismeretek (, web)</v>
      </c>
      <c r="Z930" t="str">
        <f t="shared" si="739"/>
        <v/>
      </c>
      <c r="AA930" t="str">
        <f t="shared" si="740"/>
        <v/>
      </c>
      <c r="AB930" t="str">
        <f t="shared" si="741"/>
        <v/>
      </c>
      <c r="AC930" t="str">
        <f t="shared" si="742"/>
        <v/>
      </c>
      <c r="AD930" t="str">
        <f t="shared" si="743"/>
        <v/>
      </c>
      <c r="AE930" t="str">
        <f t="shared" si="744"/>
        <v/>
      </c>
      <c r="AF930" t="str">
        <f t="shared" si="745"/>
        <v/>
      </c>
      <c r="AG930" t="str">
        <f t="shared" si="746"/>
        <v/>
      </c>
      <c r="AH930" t="str">
        <f t="shared" si="747"/>
        <v/>
      </c>
      <c r="AI930" t="str">
        <f t="shared" si="748"/>
        <v/>
      </c>
      <c r="AJ930" t="str">
        <f t="shared" si="749"/>
        <v/>
      </c>
      <c r="AK930" t="str">
        <f t="shared" si="750"/>
        <v>4186</v>
      </c>
      <c r="AL930" t="str">
        <f t="shared" si="751"/>
        <v>4186</v>
      </c>
      <c r="AM930" t="str">
        <f t="shared" si="752"/>
        <v/>
      </c>
      <c r="AN930" t="str">
        <f t="shared" si="753"/>
        <v/>
      </c>
      <c r="AO930" t="str">
        <f t="shared" si="754"/>
        <v/>
      </c>
      <c r="AP930" t="str">
        <f t="shared" si="755"/>
        <v/>
      </c>
      <c r="AQ930" t="str">
        <f t="shared" si="756"/>
        <v/>
      </c>
      <c r="AR930" t="str">
        <f t="shared" si="757"/>
        <v/>
      </c>
      <c r="AS930" t="str">
        <f t="shared" si="758"/>
        <v/>
      </c>
      <c r="AT930" t="str">
        <f t="shared" si="759"/>
        <v/>
      </c>
      <c r="AU930" t="str">
        <f t="shared" si="760"/>
        <v/>
      </c>
      <c r="AV930" t="str">
        <f t="shared" si="761"/>
        <v/>
      </c>
      <c r="AW930" t="str">
        <f t="shared" si="762"/>
        <v/>
      </c>
      <c r="AX930" t="str">
        <f t="shared" si="763"/>
        <v>Pénzügyi és számviteli ismeretek (601, web)</v>
      </c>
      <c r="AY930" s="2">
        <v>418</v>
      </c>
      <c r="AZ930" s="2">
        <v>6</v>
      </c>
      <c r="BA930" s="18">
        <f>VLOOKUP(AY930,segéd!$F$9:$G$38,2,FALSE)</f>
        <v>46130</v>
      </c>
      <c r="BB930" s="2" t="str">
        <f>VLOOKUP(AZ930,segéd!$F$1:$G$7,2,FALSE)</f>
        <v>17.00-18.30</v>
      </c>
      <c r="BC930" t="s">
        <v>126</v>
      </c>
      <c r="BD930" s="20" t="s">
        <v>186</v>
      </c>
      <c r="BE930" t="s">
        <v>164</v>
      </c>
      <c r="BG930" s="2">
        <v>601</v>
      </c>
      <c r="BH930" s="2" t="s">
        <v>66</v>
      </c>
      <c r="BI930" s="30" t="s">
        <v>2012</v>
      </c>
      <c r="BJ930" s="2">
        <f t="shared" si="764"/>
        <v>104</v>
      </c>
      <c r="BK930" s="2" t="str">
        <f>IF(BF930="","",VLOOKUP(BC930,segéd!O:P,2,FALSE))</f>
        <v/>
      </c>
      <c r="BL930" s="2">
        <f>IF(BG930="","",VLOOKUP(BC930,segéd!T:U,2,FALSE))</f>
        <v>104</v>
      </c>
      <c r="BM930" s="2"/>
      <c r="BN930" s="2"/>
      <c r="BO930" s="2"/>
      <c r="BP930" s="2"/>
      <c r="BQ930" s="2"/>
      <c r="BR930" s="2"/>
      <c r="BS930" s="2"/>
      <c r="BT930" s="2"/>
      <c r="BU930" s="2"/>
      <c r="BZ930" s="2"/>
      <c r="CA930" s="2"/>
      <c r="CD930" s="2"/>
      <c r="CE930" s="2"/>
      <c r="CF930" s="19"/>
      <c r="CG930" s="2"/>
      <c r="CH930" s="2"/>
      <c r="CI930" s="2"/>
      <c r="CJ930" s="2"/>
      <c r="CP930" s="2">
        <v>52</v>
      </c>
      <c r="CQ930" s="2">
        <v>59</v>
      </c>
      <c r="CR930" s="2"/>
      <c r="CS930" s="2"/>
      <c r="CU930" s="2"/>
      <c r="CV930" s="2"/>
      <c r="DA930" s="19"/>
    </row>
    <row r="931" spans="1:105" x14ac:dyDescent="0.3">
      <c r="A931" t="str">
        <f t="shared" si="765"/>
        <v>4245</v>
      </c>
      <c r="B931" t="str">
        <f t="shared" si="766"/>
        <v xml:space="preserve">Az R alapjai, gépi tanulás (szv.) (otthonról web) </v>
      </c>
      <c r="C931" t="str">
        <f t="shared" si="716"/>
        <v>otthon4245</v>
      </c>
      <c r="D931" t="str">
        <f t="shared" si="717"/>
        <v>Az R alapjai, gépi tanulás (szv.) (otthonról web) 7</v>
      </c>
      <c r="E931" t="str">
        <f t="shared" si="718"/>
        <v>Molnár László4245</v>
      </c>
      <c r="F931" s="24" t="str">
        <f t="shared" si="719"/>
        <v>Az R alapjai, gépi tanulás (szv.) (Tb. otthon, otthonról web)</v>
      </c>
      <c r="G931" t="str">
        <f t="shared" si="720"/>
        <v/>
      </c>
      <c r="H931" t="str">
        <f t="shared" si="721"/>
        <v/>
      </c>
      <c r="I931" t="str">
        <f t="shared" si="722"/>
        <v/>
      </c>
      <c r="J931" t="str">
        <f t="shared" si="723"/>
        <v/>
      </c>
      <c r="K931" t="str">
        <f t="shared" si="724"/>
        <v/>
      </c>
      <c r="L931" t="str">
        <f t="shared" si="725"/>
        <v/>
      </c>
      <c r="M931" t="str">
        <f t="shared" si="726"/>
        <v/>
      </c>
      <c r="N931" t="str">
        <f t="shared" si="727"/>
        <v/>
      </c>
      <c r="O931" t="str">
        <f t="shared" si="728"/>
        <v/>
      </c>
      <c r="P931" t="str">
        <f t="shared" si="729"/>
        <v/>
      </c>
      <c r="Q931" t="str">
        <f t="shared" si="730"/>
        <v/>
      </c>
      <c r="R931" t="str">
        <f t="shared" si="731"/>
        <v/>
      </c>
      <c r="S931" t="str">
        <f t="shared" si="732"/>
        <v/>
      </c>
      <c r="T931" t="str">
        <f t="shared" si="733"/>
        <v/>
      </c>
      <c r="U931" t="str">
        <f t="shared" si="734"/>
        <v/>
      </c>
      <c r="V931" t="str">
        <f t="shared" si="735"/>
        <v/>
      </c>
      <c r="W931" t="str">
        <f t="shared" si="736"/>
        <v/>
      </c>
      <c r="X931" t="str">
        <f t="shared" si="737"/>
        <v/>
      </c>
      <c r="Y931" t="str">
        <f t="shared" si="738"/>
        <v>Az R alapjai, gépi tanulás (szv.) (, otthonról web)</v>
      </c>
      <c r="Z931" t="str">
        <f t="shared" si="739"/>
        <v/>
      </c>
      <c r="AA931" t="str">
        <f t="shared" si="740"/>
        <v/>
      </c>
      <c r="AB931" t="str">
        <f t="shared" si="741"/>
        <v/>
      </c>
      <c r="AC931" t="str">
        <f t="shared" si="742"/>
        <v/>
      </c>
      <c r="AD931" t="str">
        <f t="shared" si="743"/>
        <v/>
      </c>
      <c r="AE931" t="str">
        <f t="shared" si="744"/>
        <v/>
      </c>
      <c r="AF931" t="str">
        <f t="shared" si="745"/>
        <v/>
      </c>
      <c r="AG931" t="str">
        <f t="shared" si="746"/>
        <v/>
      </c>
      <c r="AH931" t="str">
        <f t="shared" si="747"/>
        <v/>
      </c>
      <c r="AI931" t="str">
        <f t="shared" si="748"/>
        <v/>
      </c>
      <c r="AJ931" t="str">
        <f t="shared" si="749"/>
        <v/>
      </c>
      <c r="AK931" t="str">
        <f t="shared" si="750"/>
        <v>4245</v>
      </c>
      <c r="AL931" t="str">
        <f t="shared" si="751"/>
        <v>4245</v>
      </c>
      <c r="AM931" t="str">
        <f t="shared" si="752"/>
        <v/>
      </c>
      <c r="AN931" t="str">
        <f t="shared" si="753"/>
        <v/>
      </c>
      <c r="AO931" t="str">
        <f t="shared" si="754"/>
        <v/>
      </c>
      <c r="AP931" t="str">
        <f t="shared" si="755"/>
        <v/>
      </c>
      <c r="AQ931" t="str">
        <f t="shared" si="756"/>
        <v/>
      </c>
      <c r="AR931" t="str">
        <f t="shared" si="757"/>
        <v/>
      </c>
      <c r="AS931" t="str">
        <f t="shared" si="758"/>
        <v/>
      </c>
      <c r="AT931" t="str">
        <f t="shared" si="759"/>
        <v/>
      </c>
      <c r="AU931" t="str">
        <f t="shared" si="760"/>
        <v/>
      </c>
      <c r="AV931" t="str">
        <f t="shared" si="761"/>
        <v/>
      </c>
      <c r="AW931" t="str">
        <f t="shared" si="762"/>
        <v/>
      </c>
      <c r="AX931" t="str">
        <f t="shared" si="763"/>
        <v>Az R alapjai, gépi tanulás (szv.) (otthon, otthonról web)</v>
      </c>
      <c r="AY931" s="2">
        <v>424</v>
      </c>
      <c r="AZ931" s="2">
        <v>5</v>
      </c>
      <c r="BA931" s="18">
        <f>VLOOKUP(AY931,segéd!$F$9:$G$38,2,FALSE)</f>
        <v>46136</v>
      </c>
      <c r="BB931" s="2" t="str">
        <f>VLOOKUP(AZ931,segéd!$F$1:$G$7,2,FALSE)</f>
        <v>15.15-16.45</v>
      </c>
      <c r="BC931" t="s">
        <v>420</v>
      </c>
      <c r="BD931" t="s">
        <v>42</v>
      </c>
      <c r="BE931" t="s">
        <v>164</v>
      </c>
      <c r="BG931" s="2" t="s">
        <v>484</v>
      </c>
      <c r="BH931" s="2" t="s">
        <v>485</v>
      </c>
      <c r="BI931" s="30" t="s">
        <v>2013</v>
      </c>
      <c r="BJ931" s="2">
        <f t="shared" si="764"/>
        <v>7</v>
      </c>
      <c r="BK931" s="2" t="str">
        <f>IF(BF931="","",VLOOKUP(BC931,segéd!O:P,2,FALSE))</f>
        <v/>
      </c>
      <c r="BL931" s="2">
        <f>IF(BG931="","",VLOOKUP(BC931,segéd!T:U,2,FALSE))</f>
        <v>7</v>
      </c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>
        <v>2</v>
      </c>
      <c r="CQ931" s="2">
        <v>9</v>
      </c>
      <c r="CR931" s="2"/>
      <c r="CS931" s="2"/>
      <c r="CT931" s="2"/>
      <c r="CU931" s="2"/>
      <c r="CV931" s="2"/>
      <c r="CY931" s="2"/>
    </row>
    <row r="932" spans="1:105" x14ac:dyDescent="0.3">
      <c r="A932" t="str">
        <f t="shared" si="765"/>
        <v>4245</v>
      </c>
      <c r="B932" t="str">
        <f t="shared" si="766"/>
        <v xml:space="preserve">Műszaki szaknyelv II. (német) (16.00-tól) </v>
      </c>
      <c r="C932" t="str">
        <f t="shared" si="716"/>
        <v>4014245</v>
      </c>
      <c r="D932" t="str">
        <f t="shared" si="717"/>
        <v>Műszaki szaknyelv II. (német) (16.00-tól) 14</v>
      </c>
      <c r="E932" t="str">
        <f t="shared" si="718"/>
        <v>Árendás Bence4245</v>
      </c>
      <c r="F932" s="24" t="str">
        <f t="shared" si="719"/>
        <v>Műszaki szaknyelv II. (német) (Tb. 401, 16.00-tól)</v>
      </c>
      <c r="G932" t="str">
        <f t="shared" si="720"/>
        <v/>
      </c>
      <c r="H932" t="str">
        <f t="shared" si="721"/>
        <v/>
      </c>
      <c r="I932" t="str">
        <f t="shared" si="722"/>
        <v/>
      </c>
      <c r="J932" t="str">
        <f t="shared" si="723"/>
        <v/>
      </c>
      <c r="K932" t="str">
        <f t="shared" si="724"/>
        <v/>
      </c>
      <c r="L932" t="str">
        <f t="shared" si="725"/>
        <v/>
      </c>
      <c r="M932" t="str">
        <f t="shared" si="726"/>
        <v/>
      </c>
      <c r="N932" t="str">
        <f t="shared" si="727"/>
        <v/>
      </c>
      <c r="O932" t="str">
        <f t="shared" si="728"/>
        <v/>
      </c>
      <c r="P932" t="str">
        <f t="shared" si="729"/>
        <v/>
      </c>
      <c r="Q932" t="str">
        <f t="shared" si="730"/>
        <v/>
      </c>
      <c r="R932" t="str">
        <f t="shared" si="731"/>
        <v/>
      </c>
      <c r="S932" t="str">
        <f t="shared" si="732"/>
        <v/>
      </c>
      <c r="T932" t="str">
        <f t="shared" si="733"/>
        <v/>
      </c>
      <c r="U932" t="str">
        <f t="shared" si="734"/>
        <v/>
      </c>
      <c r="V932" t="str">
        <f t="shared" si="735"/>
        <v/>
      </c>
      <c r="W932" t="str">
        <f t="shared" si="736"/>
        <v/>
      </c>
      <c r="X932" t="str">
        <f t="shared" si="737"/>
        <v/>
      </c>
      <c r="Y932" t="str">
        <f t="shared" si="738"/>
        <v>Műszaki szaknyelv II. (német) (, 16.00-tól)</v>
      </c>
      <c r="Z932" t="str">
        <f t="shared" si="739"/>
        <v/>
      </c>
      <c r="AA932" t="str">
        <f t="shared" si="740"/>
        <v/>
      </c>
      <c r="AB932" t="str">
        <f t="shared" si="741"/>
        <v/>
      </c>
      <c r="AC932" t="str">
        <f t="shared" si="742"/>
        <v/>
      </c>
      <c r="AD932" t="str">
        <f t="shared" si="743"/>
        <v/>
      </c>
      <c r="AE932" t="str">
        <f t="shared" si="744"/>
        <v/>
      </c>
      <c r="AF932" t="str">
        <f t="shared" si="745"/>
        <v/>
      </c>
      <c r="AG932" t="str">
        <f t="shared" si="746"/>
        <v/>
      </c>
      <c r="AH932" t="str">
        <f t="shared" si="747"/>
        <v/>
      </c>
      <c r="AI932" t="str">
        <f t="shared" si="748"/>
        <v/>
      </c>
      <c r="AJ932" t="str">
        <f t="shared" si="749"/>
        <v/>
      </c>
      <c r="AK932" t="str">
        <f t="shared" si="750"/>
        <v>4245</v>
      </c>
      <c r="AL932" t="str">
        <f t="shared" si="751"/>
        <v>4245</v>
      </c>
      <c r="AM932" t="str">
        <f t="shared" si="752"/>
        <v/>
      </c>
      <c r="AN932" t="str">
        <f t="shared" si="753"/>
        <v/>
      </c>
      <c r="AO932" t="str">
        <f t="shared" si="754"/>
        <v/>
      </c>
      <c r="AP932" t="str">
        <f t="shared" si="755"/>
        <v/>
      </c>
      <c r="AQ932" t="str">
        <f t="shared" si="756"/>
        <v/>
      </c>
      <c r="AR932" t="str">
        <f t="shared" si="757"/>
        <v/>
      </c>
      <c r="AS932" t="str">
        <f t="shared" si="758"/>
        <v/>
      </c>
      <c r="AT932" t="str">
        <f t="shared" si="759"/>
        <v/>
      </c>
      <c r="AU932" t="str">
        <f t="shared" si="760"/>
        <v/>
      </c>
      <c r="AV932" t="str">
        <f t="shared" si="761"/>
        <v/>
      </c>
      <c r="AW932" t="str">
        <f t="shared" si="762"/>
        <v/>
      </c>
      <c r="AX932" t="str">
        <f t="shared" si="763"/>
        <v>Műszaki szaknyelv II. (német) (401, 16.00-tól)</v>
      </c>
      <c r="AY932" s="2">
        <v>424</v>
      </c>
      <c r="AZ932" s="2">
        <v>5</v>
      </c>
      <c r="BA932" s="18">
        <f>VLOOKUP(AY932,segéd!$F$9:$G$38,2,FALSE)</f>
        <v>46136</v>
      </c>
      <c r="BB932" s="2" t="str">
        <f>VLOOKUP(AZ932,segéd!$F$1:$G$7,2,FALSE)</f>
        <v>15.15-16.45</v>
      </c>
      <c r="BC932" t="s">
        <v>467</v>
      </c>
      <c r="BD932" t="s">
        <v>466</v>
      </c>
      <c r="BE932" t="s">
        <v>164</v>
      </c>
      <c r="BG932" s="2">
        <v>401</v>
      </c>
      <c r="BH932" s="2" t="s">
        <v>474</v>
      </c>
      <c r="BJ932" s="2">
        <f t="shared" si="764"/>
        <v>14</v>
      </c>
      <c r="BK932" s="2" t="str">
        <f>IF(BF932="","",VLOOKUP(BC932,segéd!O:P,2,FALSE))</f>
        <v/>
      </c>
      <c r="BL932" s="2">
        <f>IF(BG932="","",VLOOKUP(BC932,segéd!T:U,2,FALSE))</f>
        <v>14</v>
      </c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>
        <v>6</v>
      </c>
      <c r="CQ932" s="2">
        <v>7</v>
      </c>
      <c r="CR932" s="2"/>
      <c r="CS932" s="2"/>
      <c r="CT932" s="2"/>
      <c r="CU932" s="2"/>
      <c r="CV932" s="2"/>
      <c r="CY932" s="2"/>
    </row>
    <row r="933" spans="1:105" x14ac:dyDescent="0.3">
      <c r="A933" t="str">
        <f t="shared" si="765"/>
        <v>otthon4246</v>
      </c>
      <c r="B933" t="str">
        <f t="shared" si="766"/>
        <v>Angol gazdasági szaknyelv II., 2. csop. (otthonról web) 20</v>
      </c>
      <c r="C933" t="str">
        <f t="shared" si="716"/>
        <v>4246</v>
      </c>
      <c r="D933" t="str">
        <f t="shared" si="717"/>
        <v xml:space="preserve">Angol gazdasági szaknyelv II., 2. csop. (otthonról web) </v>
      </c>
      <c r="E933" t="str">
        <f t="shared" si="718"/>
        <v>Ferencz-Antal Klára4246</v>
      </c>
      <c r="F933" s="24" t="str">
        <f t="shared" si="719"/>
        <v>Angol gazdasági szaknyelv II., 2. csop. (Bp. otthon, otthonról web)</v>
      </c>
      <c r="G933" t="str">
        <f t="shared" si="720"/>
        <v>4246</v>
      </c>
      <c r="H933" t="str">
        <f t="shared" si="721"/>
        <v>4246</v>
      </c>
      <c r="I933" t="str">
        <f t="shared" si="722"/>
        <v/>
      </c>
      <c r="J933" t="str">
        <f t="shared" si="723"/>
        <v/>
      </c>
      <c r="K933" t="str">
        <f t="shared" si="724"/>
        <v/>
      </c>
      <c r="L933" t="str">
        <f t="shared" si="725"/>
        <v/>
      </c>
      <c r="M933" t="str">
        <f t="shared" si="726"/>
        <v/>
      </c>
      <c r="N933" t="str">
        <f t="shared" si="727"/>
        <v/>
      </c>
      <c r="O933" t="str">
        <f t="shared" si="728"/>
        <v/>
      </c>
      <c r="P933" t="str">
        <f t="shared" si="729"/>
        <v/>
      </c>
      <c r="Q933" t="str">
        <f t="shared" si="730"/>
        <v/>
      </c>
      <c r="R933" t="str">
        <f t="shared" si="731"/>
        <v/>
      </c>
      <c r="S933" t="str">
        <f t="shared" si="732"/>
        <v/>
      </c>
      <c r="T933" t="str">
        <f t="shared" si="733"/>
        <v/>
      </c>
      <c r="U933" t="str">
        <f t="shared" si="734"/>
        <v/>
      </c>
      <c r="V933" t="str">
        <f t="shared" si="735"/>
        <v/>
      </c>
      <c r="W933" t="str">
        <f t="shared" si="736"/>
        <v/>
      </c>
      <c r="X933" t="str">
        <f t="shared" si="737"/>
        <v/>
      </c>
      <c r="Y933" t="str">
        <f t="shared" si="738"/>
        <v>Angol gazdasági szaknyelv II., 2. csop. (otthon, otthonról web)</v>
      </c>
      <c r="Z933" t="str">
        <f t="shared" si="739"/>
        <v/>
      </c>
      <c r="AA933" t="str">
        <f t="shared" si="740"/>
        <v/>
      </c>
      <c r="AB933" t="str">
        <f t="shared" si="741"/>
        <v/>
      </c>
      <c r="AC933" t="str">
        <f t="shared" si="742"/>
        <v/>
      </c>
      <c r="AD933" t="str">
        <f t="shared" si="743"/>
        <v/>
      </c>
      <c r="AE933" t="str">
        <f t="shared" si="744"/>
        <v/>
      </c>
      <c r="AF933" t="str">
        <f t="shared" si="745"/>
        <v/>
      </c>
      <c r="AG933" t="str">
        <f t="shared" si="746"/>
        <v/>
      </c>
      <c r="AH933" t="str">
        <f t="shared" si="747"/>
        <v/>
      </c>
      <c r="AI933" t="str">
        <f t="shared" si="748"/>
        <v/>
      </c>
      <c r="AJ933" t="str">
        <f t="shared" si="749"/>
        <v/>
      </c>
      <c r="AK933" t="str">
        <f t="shared" si="750"/>
        <v/>
      </c>
      <c r="AL933" t="str">
        <f t="shared" si="751"/>
        <v/>
      </c>
      <c r="AM933" t="str">
        <f t="shared" si="752"/>
        <v/>
      </c>
      <c r="AN933" t="str">
        <f t="shared" si="753"/>
        <v/>
      </c>
      <c r="AO933" t="str">
        <f t="shared" si="754"/>
        <v/>
      </c>
      <c r="AP933" t="str">
        <f t="shared" si="755"/>
        <v/>
      </c>
      <c r="AQ933" t="str">
        <f t="shared" si="756"/>
        <v/>
      </c>
      <c r="AR933" t="str">
        <f t="shared" si="757"/>
        <v/>
      </c>
      <c r="AS933" t="str">
        <f t="shared" si="758"/>
        <v/>
      </c>
      <c r="AT933" t="str">
        <f t="shared" si="759"/>
        <v/>
      </c>
      <c r="AU933" t="str">
        <f t="shared" si="760"/>
        <v/>
      </c>
      <c r="AV933" t="str">
        <f t="shared" si="761"/>
        <v/>
      </c>
      <c r="AW933" t="str">
        <f t="shared" si="762"/>
        <v/>
      </c>
      <c r="AX933" t="str">
        <f t="shared" si="763"/>
        <v>Angol gazdasági szaknyelv II., 2. csop. (, otthonról web)</v>
      </c>
      <c r="AY933" s="2">
        <v>424</v>
      </c>
      <c r="AZ933" s="2">
        <v>6</v>
      </c>
      <c r="BA933" s="18">
        <f>VLOOKUP(AY933,segéd!$F$9:$G$38,2,FALSE)</f>
        <v>46136</v>
      </c>
      <c r="BB933" s="2" t="str">
        <f>VLOOKUP(AZ933,segéd!$F$1:$G$7,2,FALSE)</f>
        <v>17.00-18.30</v>
      </c>
      <c r="BC933" t="s">
        <v>253</v>
      </c>
      <c r="BD933" t="s">
        <v>309</v>
      </c>
      <c r="BE933" t="s">
        <v>165</v>
      </c>
      <c r="BF933" s="19" t="s">
        <v>484</v>
      </c>
      <c r="BH933" s="19" t="s">
        <v>485</v>
      </c>
      <c r="BI933" s="30" t="s">
        <v>1956</v>
      </c>
      <c r="BJ933" s="2">
        <f t="shared" si="764"/>
        <v>20</v>
      </c>
      <c r="BK933" s="2">
        <f>IF(BF933="","",VLOOKUP(BC933,segéd!O:P,2,FALSE))</f>
        <v>20</v>
      </c>
      <c r="BL933" s="2" t="str">
        <f>IF(BG933="","",VLOOKUP(BC933,segéd!T:U,2,FALSE))</f>
        <v/>
      </c>
      <c r="BM933" s="2">
        <v>19</v>
      </c>
      <c r="BN933" s="2">
        <v>3</v>
      </c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H933" s="2"/>
      <c r="CI933" s="2"/>
      <c r="CJ933" s="2"/>
      <c r="CK933" s="2"/>
      <c r="CL933" s="2"/>
      <c r="CM933" s="2"/>
      <c r="CN933" s="2"/>
      <c r="CO933" s="2"/>
      <c r="CP933" s="2"/>
      <c r="CR933" s="2"/>
      <c r="CS933" s="2"/>
      <c r="CT933" s="2"/>
      <c r="CU933" s="2"/>
      <c r="CV933" s="2"/>
      <c r="CY933" s="2"/>
    </row>
    <row r="934" spans="1:105" x14ac:dyDescent="0.3">
      <c r="A934" t="str">
        <f t="shared" si="765"/>
        <v>4246</v>
      </c>
      <c r="B934" t="str">
        <f t="shared" si="766"/>
        <v xml:space="preserve">Az R alapjai, gépi tanulás (szv.) (otthonról web) </v>
      </c>
      <c r="C934" t="str">
        <f t="shared" si="716"/>
        <v>otthon4246</v>
      </c>
      <c r="D934" t="str">
        <f t="shared" si="717"/>
        <v>Az R alapjai, gépi tanulás (szv.) (otthonról web) 7</v>
      </c>
      <c r="E934" t="str">
        <f t="shared" si="718"/>
        <v>Molnár László4246</v>
      </c>
      <c r="F934" s="24" t="str">
        <f t="shared" si="719"/>
        <v>Az R alapjai, gépi tanulás (szv.) (Tb. otthon, otthonról web)</v>
      </c>
      <c r="G934" t="str">
        <f t="shared" si="720"/>
        <v/>
      </c>
      <c r="H934" t="str">
        <f t="shared" si="721"/>
        <v/>
      </c>
      <c r="I934" t="str">
        <f t="shared" si="722"/>
        <v/>
      </c>
      <c r="J934" t="str">
        <f t="shared" si="723"/>
        <v/>
      </c>
      <c r="K934" t="str">
        <f t="shared" si="724"/>
        <v/>
      </c>
      <c r="L934" t="str">
        <f t="shared" si="725"/>
        <v/>
      </c>
      <c r="M934" t="str">
        <f t="shared" si="726"/>
        <v/>
      </c>
      <c r="N934" t="str">
        <f t="shared" si="727"/>
        <v/>
      </c>
      <c r="O934" t="str">
        <f t="shared" si="728"/>
        <v/>
      </c>
      <c r="P934" t="str">
        <f t="shared" si="729"/>
        <v/>
      </c>
      <c r="Q934" t="str">
        <f t="shared" si="730"/>
        <v/>
      </c>
      <c r="R934" t="str">
        <f t="shared" si="731"/>
        <v/>
      </c>
      <c r="S934" t="str">
        <f t="shared" si="732"/>
        <v/>
      </c>
      <c r="T934" t="str">
        <f t="shared" si="733"/>
        <v/>
      </c>
      <c r="U934" t="str">
        <f t="shared" si="734"/>
        <v/>
      </c>
      <c r="V934" t="str">
        <f t="shared" si="735"/>
        <v/>
      </c>
      <c r="W934" t="str">
        <f t="shared" si="736"/>
        <v/>
      </c>
      <c r="X934" t="str">
        <f t="shared" si="737"/>
        <v/>
      </c>
      <c r="Y934" t="str">
        <f t="shared" si="738"/>
        <v>Az R alapjai, gépi tanulás (szv.) (, otthonról web)</v>
      </c>
      <c r="Z934" t="str">
        <f t="shared" si="739"/>
        <v/>
      </c>
      <c r="AA934" t="str">
        <f t="shared" si="740"/>
        <v/>
      </c>
      <c r="AB934" t="str">
        <f t="shared" si="741"/>
        <v/>
      </c>
      <c r="AC934" t="str">
        <f t="shared" si="742"/>
        <v/>
      </c>
      <c r="AD934" t="str">
        <f t="shared" si="743"/>
        <v/>
      </c>
      <c r="AE934" t="str">
        <f t="shared" si="744"/>
        <v/>
      </c>
      <c r="AF934" t="str">
        <f t="shared" si="745"/>
        <v/>
      </c>
      <c r="AG934" t="str">
        <f t="shared" si="746"/>
        <v/>
      </c>
      <c r="AH934" t="str">
        <f t="shared" si="747"/>
        <v/>
      </c>
      <c r="AI934" t="str">
        <f t="shared" si="748"/>
        <v/>
      </c>
      <c r="AJ934" t="str">
        <f t="shared" si="749"/>
        <v/>
      </c>
      <c r="AK934" t="str">
        <f t="shared" si="750"/>
        <v>4246</v>
      </c>
      <c r="AL934" t="str">
        <f t="shared" si="751"/>
        <v>4246</v>
      </c>
      <c r="AM934" t="str">
        <f t="shared" si="752"/>
        <v/>
      </c>
      <c r="AN934" t="str">
        <f t="shared" si="753"/>
        <v/>
      </c>
      <c r="AO934" t="str">
        <f t="shared" si="754"/>
        <v/>
      </c>
      <c r="AP934" t="str">
        <f t="shared" si="755"/>
        <v/>
      </c>
      <c r="AQ934" t="str">
        <f t="shared" si="756"/>
        <v/>
      </c>
      <c r="AR934" t="str">
        <f t="shared" si="757"/>
        <v/>
      </c>
      <c r="AS934" t="str">
        <f t="shared" si="758"/>
        <v/>
      </c>
      <c r="AT934" t="str">
        <f t="shared" si="759"/>
        <v/>
      </c>
      <c r="AU934" t="str">
        <f t="shared" si="760"/>
        <v/>
      </c>
      <c r="AV934" t="str">
        <f t="shared" si="761"/>
        <v/>
      </c>
      <c r="AW934" t="str">
        <f t="shared" si="762"/>
        <v/>
      </c>
      <c r="AX934" t="str">
        <f t="shared" si="763"/>
        <v>Az R alapjai, gépi tanulás (szv.) (otthon, otthonról web)</v>
      </c>
      <c r="AY934" s="2">
        <v>424</v>
      </c>
      <c r="AZ934" s="2">
        <v>6</v>
      </c>
      <c r="BA934" s="18">
        <f>VLOOKUP(AY934,segéd!$F$9:$G$38,2,FALSE)</f>
        <v>46136</v>
      </c>
      <c r="BB934" s="2" t="str">
        <f>VLOOKUP(AZ934,segéd!$F$1:$G$7,2,FALSE)</f>
        <v>17.00-18.30</v>
      </c>
      <c r="BC934" t="s">
        <v>420</v>
      </c>
      <c r="BD934" t="s">
        <v>42</v>
      </c>
      <c r="BE934" t="s">
        <v>164</v>
      </c>
      <c r="BG934" s="2" t="s">
        <v>484</v>
      </c>
      <c r="BH934" s="2" t="s">
        <v>485</v>
      </c>
      <c r="BI934" s="30" t="s">
        <v>2013</v>
      </c>
      <c r="BJ934" s="2">
        <f t="shared" si="764"/>
        <v>7</v>
      </c>
      <c r="BK934" s="2" t="str">
        <f>IF(BF934="","",VLOOKUP(BC934,segéd!O:P,2,FALSE))</f>
        <v/>
      </c>
      <c r="BL934" s="2">
        <f>IF(BG934="","",VLOOKUP(BC934,segéd!T:U,2,FALSE))</f>
        <v>7</v>
      </c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>
        <v>2</v>
      </c>
      <c r="CQ934" s="2">
        <v>9</v>
      </c>
      <c r="CR934" s="2"/>
      <c r="CS934" s="2"/>
      <c r="CT934" s="2"/>
      <c r="CU934" s="2"/>
      <c r="CV934" s="2"/>
      <c r="CY934" s="2"/>
    </row>
    <row r="935" spans="1:105" x14ac:dyDescent="0.3">
      <c r="A935" t="str">
        <f t="shared" si="765"/>
        <v>otthon4246</v>
      </c>
      <c r="B935" t="str">
        <f t="shared" si="766"/>
        <v>Ellátásilánc-menedzsment esettan. (otthonról web) 10</v>
      </c>
      <c r="C935" t="str">
        <f t="shared" si="716"/>
        <v>4246</v>
      </c>
      <c r="D935" t="str">
        <f t="shared" si="717"/>
        <v xml:space="preserve">Ellátásilánc-menedzsment esettan. (otthonról web) </v>
      </c>
      <c r="E935" t="str">
        <f t="shared" si="718"/>
        <v>Lakatos Péter4246</v>
      </c>
      <c r="F935" s="24" t="str">
        <f t="shared" si="719"/>
        <v>Ellátásilánc-menedzsment esettan. (Bp. otthon, otthonról web)</v>
      </c>
      <c r="G935" t="str">
        <f t="shared" si="720"/>
        <v/>
      </c>
      <c r="H935" t="str">
        <f t="shared" si="721"/>
        <v/>
      </c>
      <c r="I935" t="str">
        <f t="shared" si="722"/>
        <v/>
      </c>
      <c r="J935" t="str">
        <f t="shared" si="723"/>
        <v/>
      </c>
      <c r="K935" t="str">
        <f t="shared" si="724"/>
        <v>4246</v>
      </c>
      <c r="L935" t="str">
        <f t="shared" si="725"/>
        <v/>
      </c>
      <c r="M935" t="str">
        <f t="shared" si="726"/>
        <v/>
      </c>
      <c r="N935" t="str">
        <f t="shared" si="727"/>
        <v/>
      </c>
      <c r="O935" t="str">
        <f t="shared" si="728"/>
        <v/>
      </c>
      <c r="P935" t="str">
        <f t="shared" si="729"/>
        <v/>
      </c>
      <c r="Q935" t="str">
        <f t="shared" si="730"/>
        <v/>
      </c>
      <c r="R935" t="str">
        <f t="shared" si="731"/>
        <v/>
      </c>
      <c r="S935" t="str">
        <f t="shared" si="732"/>
        <v/>
      </c>
      <c r="T935" t="str">
        <f t="shared" si="733"/>
        <v/>
      </c>
      <c r="U935" t="str">
        <f t="shared" si="734"/>
        <v/>
      </c>
      <c r="V935" t="str">
        <f t="shared" si="735"/>
        <v/>
      </c>
      <c r="W935" t="str">
        <f t="shared" si="736"/>
        <v/>
      </c>
      <c r="X935" t="str">
        <f t="shared" si="737"/>
        <v/>
      </c>
      <c r="Y935" t="str">
        <f t="shared" si="738"/>
        <v>Ellátásilánc-menedzsment esettan. (otthon, otthonról web)</v>
      </c>
      <c r="Z935" t="str">
        <f t="shared" si="739"/>
        <v/>
      </c>
      <c r="AA935" t="str">
        <f t="shared" si="740"/>
        <v/>
      </c>
      <c r="AB935" t="str">
        <f t="shared" si="741"/>
        <v/>
      </c>
      <c r="AC935" t="str">
        <f t="shared" si="742"/>
        <v/>
      </c>
      <c r="AD935" t="str">
        <f t="shared" si="743"/>
        <v/>
      </c>
      <c r="AE935" t="str">
        <f t="shared" si="744"/>
        <v/>
      </c>
      <c r="AF935" t="str">
        <f t="shared" si="745"/>
        <v/>
      </c>
      <c r="AG935" t="str">
        <f t="shared" si="746"/>
        <v/>
      </c>
      <c r="AH935" t="str">
        <f t="shared" si="747"/>
        <v/>
      </c>
      <c r="AI935" t="str">
        <f t="shared" si="748"/>
        <v/>
      </c>
      <c r="AJ935" t="str">
        <f t="shared" si="749"/>
        <v/>
      </c>
      <c r="AK935" t="str">
        <f t="shared" si="750"/>
        <v/>
      </c>
      <c r="AL935" t="str">
        <f t="shared" si="751"/>
        <v/>
      </c>
      <c r="AM935" t="str">
        <f t="shared" si="752"/>
        <v/>
      </c>
      <c r="AN935" t="str">
        <f t="shared" si="753"/>
        <v/>
      </c>
      <c r="AO935" t="str">
        <f t="shared" si="754"/>
        <v/>
      </c>
      <c r="AP935" t="str">
        <f t="shared" si="755"/>
        <v/>
      </c>
      <c r="AQ935" t="str">
        <f t="shared" si="756"/>
        <v/>
      </c>
      <c r="AR935" t="str">
        <f t="shared" si="757"/>
        <v/>
      </c>
      <c r="AS935" t="str">
        <f t="shared" si="758"/>
        <v/>
      </c>
      <c r="AT935" t="str">
        <f t="shared" si="759"/>
        <v/>
      </c>
      <c r="AU935" t="str">
        <f t="shared" si="760"/>
        <v/>
      </c>
      <c r="AV935" t="str">
        <f t="shared" si="761"/>
        <v/>
      </c>
      <c r="AW935" t="str">
        <f t="shared" si="762"/>
        <v/>
      </c>
      <c r="AX935" t="str">
        <f t="shared" si="763"/>
        <v>Ellátásilánc-menedzsment esettan. (, otthonról web)</v>
      </c>
      <c r="AY935" s="2">
        <v>424</v>
      </c>
      <c r="AZ935" s="2">
        <v>6</v>
      </c>
      <c r="BA935" s="18">
        <f>VLOOKUP(AY935,segéd!$F$9:$G$38,2,FALSE)</f>
        <v>46136</v>
      </c>
      <c r="BB935" s="2" t="str">
        <f>VLOOKUP(AZ935,segéd!$F$1:$G$7,2,FALSE)</f>
        <v>17.00-18.30</v>
      </c>
      <c r="BC935" t="s">
        <v>266</v>
      </c>
      <c r="BD935" t="s">
        <v>187</v>
      </c>
      <c r="BE935" t="s">
        <v>175</v>
      </c>
      <c r="BF935" s="19" t="s">
        <v>484</v>
      </c>
      <c r="BH935" s="19" t="s">
        <v>485</v>
      </c>
      <c r="BI935" s="30" t="s">
        <v>1999</v>
      </c>
      <c r="BJ935" s="2">
        <f t="shared" si="764"/>
        <v>10</v>
      </c>
      <c r="BK935" s="2">
        <f>IF(BF935="","",VLOOKUP(BC935,segéd!O:P,2,FALSE))</f>
        <v>10</v>
      </c>
      <c r="BL935" s="2" t="str">
        <f>IF(BG935="","",VLOOKUP(BC935,segéd!T:U,2,FALSE))</f>
        <v/>
      </c>
      <c r="BM935" s="2"/>
      <c r="BN935" s="2"/>
      <c r="BO935" s="2"/>
      <c r="BP935" s="2"/>
      <c r="BQ935" s="2">
        <v>12</v>
      </c>
      <c r="BR935" s="2"/>
      <c r="BS935" s="2"/>
      <c r="BT935" s="2"/>
      <c r="BU935" s="2"/>
      <c r="BW935" s="2"/>
      <c r="BX935" s="2"/>
      <c r="BY935" s="2"/>
      <c r="CD935" s="2"/>
      <c r="CH935" s="2"/>
      <c r="CK935" s="2"/>
      <c r="CN935" s="2"/>
      <c r="CP935" s="2"/>
      <c r="CR935" s="2"/>
      <c r="CS935" s="2"/>
      <c r="CU935" s="2"/>
      <c r="CV935" s="2"/>
    </row>
    <row r="936" spans="1:105" x14ac:dyDescent="0.3">
      <c r="A936" t="str">
        <f t="shared" si="765"/>
        <v>4246</v>
      </c>
      <c r="B936" t="str">
        <f t="shared" si="766"/>
        <v xml:space="preserve">Műszaki szaknyelv II. (angol), 2. csop. </v>
      </c>
      <c r="C936" t="str">
        <f t="shared" si="716"/>
        <v>4084246</v>
      </c>
      <c r="D936" t="str">
        <f t="shared" si="717"/>
        <v>Műszaki szaknyelv II. (angol), 2. csop. 19</v>
      </c>
      <c r="E936" t="str">
        <f t="shared" si="718"/>
        <v>Nagy Mónika4246</v>
      </c>
      <c r="F936" s="24" t="str">
        <f t="shared" si="719"/>
        <v>Műszaki szaknyelv II. (angol), 2. csop. (Tb. 408)</v>
      </c>
      <c r="G936" t="str">
        <f t="shared" si="720"/>
        <v/>
      </c>
      <c r="H936" t="str">
        <f t="shared" si="721"/>
        <v/>
      </c>
      <c r="I936" t="str">
        <f t="shared" si="722"/>
        <v/>
      </c>
      <c r="J936" t="str">
        <f t="shared" si="723"/>
        <v/>
      </c>
      <c r="K936" t="str">
        <f t="shared" si="724"/>
        <v/>
      </c>
      <c r="L936" t="str">
        <f t="shared" si="725"/>
        <v/>
      </c>
      <c r="M936" t="str">
        <f t="shared" si="726"/>
        <v/>
      </c>
      <c r="N936" t="str">
        <f t="shared" si="727"/>
        <v/>
      </c>
      <c r="O936" t="str">
        <f t="shared" si="728"/>
        <v/>
      </c>
      <c r="P936" t="str">
        <f t="shared" si="729"/>
        <v/>
      </c>
      <c r="Q936" t="str">
        <f t="shared" si="730"/>
        <v/>
      </c>
      <c r="R936" t="str">
        <f t="shared" si="731"/>
        <v/>
      </c>
      <c r="S936" t="str">
        <f t="shared" si="732"/>
        <v/>
      </c>
      <c r="T936" t="str">
        <f t="shared" si="733"/>
        <v/>
      </c>
      <c r="U936" t="str">
        <f t="shared" si="734"/>
        <v/>
      </c>
      <c r="V936" t="str">
        <f t="shared" si="735"/>
        <v/>
      </c>
      <c r="W936" t="str">
        <f t="shared" si="736"/>
        <v/>
      </c>
      <c r="X936" t="str">
        <f t="shared" si="737"/>
        <v/>
      </c>
      <c r="Y936" t="str">
        <f t="shared" si="738"/>
        <v>Műszaki szaknyelv II. (angol), 2. csop. ()</v>
      </c>
      <c r="Z936" t="str">
        <f t="shared" si="739"/>
        <v/>
      </c>
      <c r="AA936" t="str">
        <f t="shared" si="740"/>
        <v/>
      </c>
      <c r="AB936" t="str">
        <f t="shared" si="741"/>
        <v/>
      </c>
      <c r="AC936" t="str">
        <f t="shared" si="742"/>
        <v/>
      </c>
      <c r="AD936" t="str">
        <f t="shared" si="743"/>
        <v/>
      </c>
      <c r="AE936" t="str">
        <f t="shared" si="744"/>
        <v/>
      </c>
      <c r="AF936" t="str">
        <f t="shared" si="745"/>
        <v/>
      </c>
      <c r="AG936" t="str">
        <f t="shared" si="746"/>
        <v/>
      </c>
      <c r="AH936" t="str">
        <f t="shared" si="747"/>
        <v/>
      </c>
      <c r="AI936" t="str">
        <f t="shared" si="748"/>
        <v/>
      </c>
      <c r="AJ936" t="str">
        <f t="shared" si="749"/>
        <v/>
      </c>
      <c r="AK936" t="str">
        <f t="shared" si="750"/>
        <v>4246</v>
      </c>
      <c r="AL936" t="str">
        <f t="shared" si="751"/>
        <v/>
      </c>
      <c r="AM936" t="str">
        <f t="shared" si="752"/>
        <v/>
      </c>
      <c r="AN936" t="str">
        <f t="shared" si="753"/>
        <v/>
      </c>
      <c r="AO936" t="str">
        <f t="shared" si="754"/>
        <v/>
      </c>
      <c r="AP936" t="str">
        <f t="shared" si="755"/>
        <v/>
      </c>
      <c r="AQ936" t="str">
        <f t="shared" si="756"/>
        <v/>
      </c>
      <c r="AR936" t="str">
        <f t="shared" si="757"/>
        <v/>
      </c>
      <c r="AS936" t="str">
        <f t="shared" si="758"/>
        <v/>
      </c>
      <c r="AT936" t="str">
        <f t="shared" si="759"/>
        <v/>
      </c>
      <c r="AU936" t="str">
        <f t="shared" si="760"/>
        <v/>
      </c>
      <c r="AV936" t="str">
        <f t="shared" si="761"/>
        <v/>
      </c>
      <c r="AW936" t="str">
        <f t="shared" si="762"/>
        <v/>
      </c>
      <c r="AX936" t="str">
        <f t="shared" si="763"/>
        <v>Műszaki szaknyelv II. (angol), 2. csop. (408)</v>
      </c>
      <c r="AY936" s="2">
        <v>424</v>
      </c>
      <c r="AZ936" s="2">
        <v>6</v>
      </c>
      <c r="BA936" s="18">
        <f>VLOOKUP(AY936,segéd!$F$9:$G$38,2,FALSE)</f>
        <v>46136</v>
      </c>
      <c r="BB936" s="2" t="str">
        <f>VLOOKUP(AZ936,segéd!$F$1:$G$7,2,FALSE)</f>
        <v>17.00-18.30</v>
      </c>
      <c r="BC936" t="s">
        <v>296</v>
      </c>
      <c r="BD936" t="s">
        <v>441</v>
      </c>
      <c r="BE936" t="s">
        <v>164</v>
      </c>
      <c r="BG936" s="2">
        <v>408</v>
      </c>
      <c r="BJ936" s="2">
        <f t="shared" si="764"/>
        <v>19</v>
      </c>
      <c r="BK936" s="2" t="str">
        <f>IF(BF936="","",VLOOKUP(BC936,segéd!O:P,2,FALSE))</f>
        <v/>
      </c>
      <c r="BL936" s="2">
        <f>IF(BG936="","",VLOOKUP(BC936,segéd!T:U,2,FALSE))</f>
        <v>19</v>
      </c>
      <c r="BM936" s="2"/>
      <c r="BN936" s="2"/>
      <c r="BO936" s="2"/>
      <c r="BP936" s="2"/>
      <c r="BQ936" s="2"/>
      <c r="BR936" s="2"/>
      <c r="BS936" s="2"/>
      <c r="BT936" s="2"/>
      <c r="BU936" s="2"/>
      <c r="BZ936" s="2"/>
      <c r="CA936" s="2"/>
      <c r="CD936" s="2"/>
      <c r="CE936" s="2"/>
      <c r="CF936" s="19"/>
      <c r="CG936" s="2"/>
      <c r="CJ936" s="2"/>
      <c r="CP936" s="2">
        <v>20</v>
      </c>
      <c r="CQ936" s="2"/>
      <c r="CR936" s="2"/>
      <c r="CS936" s="2"/>
      <c r="CU936" s="2"/>
      <c r="CV936" s="2"/>
      <c r="DA936" s="19"/>
    </row>
    <row r="937" spans="1:105" x14ac:dyDescent="0.3">
      <c r="A937" t="str">
        <f t="shared" si="765"/>
        <v>4246</v>
      </c>
      <c r="B937" t="str">
        <f t="shared" si="766"/>
        <v xml:space="preserve">Műszaki szaknyelv II. (német) (19.15-ig) </v>
      </c>
      <c r="C937" t="str">
        <f t="shared" si="716"/>
        <v>4014246</v>
      </c>
      <c r="D937" t="str">
        <f t="shared" si="717"/>
        <v>Műszaki szaknyelv II. (német) (19.15-ig) 14</v>
      </c>
      <c r="E937" t="str">
        <f t="shared" si="718"/>
        <v>Árendás Bence4246</v>
      </c>
      <c r="F937" s="24" t="str">
        <f t="shared" si="719"/>
        <v>Műszaki szaknyelv II. (német) (Tb. 401, 19.15-ig)</v>
      </c>
      <c r="G937" t="str">
        <f t="shared" si="720"/>
        <v/>
      </c>
      <c r="H937" t="str">
        <f t="shared" si="721"/>
        <v/>
      </c>
      <c r="I937" t="str">
        <f t="shared" si="722"/>
        <v/>
      </c>
      <c r="J937" t="str">
        <f t="shared" si="723"/>
        <v/>
      </c>
      <c r="K937" t="str">
        <f t="shared" si="724"/>
        <v/>
      </c>
      <c r="L937" t="str">
        <f t="shared" si="725"/>
        <v/>
      </c>
      <c r="M937" t="str">
        <f t="shared" si="726"/>
        <v/>
      </c>
      <c r="N937" t="str">
        <f t="shared" si="727"/>
        <v/>
      </c>
      <c r="O937" t="str">
        <f t="shared" si="728"/>
        <v/>
      </c>
      <c r="P937" t="str">
        <f t="shared" si="729"/>
        <v/>
      </c>
      <c r="Q937" t="str">
        <f t="shared" si="730"/>
        <v/>
      </c>
      <c r="R937" t="str">
        <f t="shared" si="731"/>
        <v/>
      </c>
      <c r="S937" t="str">
        <f t="shared" si="732"/>
        <v/>
      </c>
      <c r="T937" t="str">
        <f t="shared" si="733"/>
        <v/>
      </c>
      <c r="U937" t="str">
        <f t="shared" si="734"/>
        <v/>
      </c>
      <c r="V937" t="str">
        <f t="shared" si="735"/>
        <v/>
      </c>
      <c r="W937" t="str">
        <f t="shared" si="736"/>
        <v/>
      </c>
      <c r="X937" t="str">
        <f t="shared" si="737"/>
        <v/>
      </c>
      <c r="Y937" t="str">
        <f t="shared" si="738"/>
        <v>Műszaki szaknyelv II. (német) (, 19.15-ig)</v>
      </c>
      <c r="Z937" t="str">
        <f t="shared" si="739"/>
        <v/>
      </c>
      <c r="AA937" t="str">
        <f t="shared" si="740"/>
        <v/>
      </c>
      <c r="AB937" t="str">
        <f t="shared" si="741"/>
        <v/>
      </c>
      <c r="AC937" t="str">
        <f t="shared" si="742"/>
        <v/>
      </c>
      <c r="AD937" t="str">
        <f t="shared" si="743"/>
        <v/>
      </c>
      <c r="AE937" t="str">
        <f t="shared" si="744"/>
        <v/>
      </c>
      <c r="AF937" t="str">
        <f t="shared" si="745"/>
        <v/>
      </c>
      <c r="AG937" t="str">
        <f t="shared" si="746"/>
        <v/>
      </c>
      <c r="AH937" t="str">
        <f t="shared" si="747"/>
        <v/>
      </c>
      <c r="AI937" t="str">
        <f t="shared" si="748"/>
        <v/>
      </c>
      <c r="AJ937" t="str">
        <f t="shared" si="749"/>
        <v/>
      </c>
      <c r="AK937" t="str">
        <f t="shared" si="750"/>
        <v>4246</v>
      </c>
      <c r="AL937" t="str">
        <f t="shared" si="751"/>
        <v>4246</v>
      </c>
      <c r="AM937" t="str">
        <f t="shared" si="752"/>
        <v/>
      </c>
      <c r="AN937" t="str">
        <f t="shared" si="753"/>
        <v/>
      </c>
      <c r="AO937" t="str">
        <f t="shared" si="754"/>
        <v/>
      </c>
      <c r="AP937" t="str">
        <f t="shared" si="755"/>
        <v/>
      </c>
      <c r="AQ937" t="str">
        <f t="shared" si="756"/>
        <v/>
      </c>
      <c r="AR937" t="str">
        <f t="shared" si="757"/>
        <v/>
      </c>
      <c r="AS937" t="str">
        <f t="shared" si="758"/>
        <v/>
      </c>
      <c r="AT937" t="str">
        <f t="shared" si="759"/>
        <v/>
      </c>
      <c r="AU937" t="str">
        <f t="shared" si="760"/>
        <v/>
      </c>
      <c r="AV937" t="str">
        <f t="shared" si="761"/>
        <v/>
      </c>
      <c r="AW937" t="str">
        <f t="shared" si="762"/>
        <v/>
      </c>
      <c r="AX937" t="str">
        <f t="shared" si="763"/>
        <v>Műszaki szaknyelv II. (német) (401, 19.15-ig)</v>
      </c>
      <c r="AY937" s="2">
        <v>424</v>
      </c>
      <c r="AZ937" s="2">
        <v>6</v>
      </c>
      <c r="BA937" s="18">
        <f>VLOOKUP(AY937,segéd!$F$9:$G$38,2,FALSE)</f>
        <v>46136</v>
      </c>
      <c r="BB937" s="2" t="str">
        <f>VLOOKUP(AZ937,segéd!$F$1:$G$7,2,FALSE)</f>
        <v>17.00-18.30</v>
      </c>
      <c r="BC937" t="s">
        <v>467</v>
      </c>
      <c r="BD937" t="s">
        <v>466</v>
      </c>
      <c r="BE937" t="s">
        <v>164</v>
      </c>
      <c r="BG937" s="2">
        <v>401</v>
      </c>
      <c r="BH937" s="2" t="s">
        <v>475</v>
      </c>
      <c r="BJ937" s="2">
        <f t="shared" si="764"/>
        <v>14</v>
      </c>
      <c r="BK937" s="2" t="str">
        <f>IF(BF937="","",VLOOKUP(BC937,segéd!O:P,2,FALSE))</f>
        <v/>
      </c>
      <c r="BL937" s="2">
        <f>IF(BG937="","",VLOOKUP(BC937,segéd!T:U,2,FALSE))</f>
        <v>14</v>
      </c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>
        <v>6</v>
      </c>
      <c r="CQ937" s="2">
        <v>7</v>
      </c>
      <c r="CR937" s="2"/>
      <c r="CS937" s="2"/>
      <c r="CT937" s="2"/>
      <c r="CU937" s="2"/>
      <c r="CV937" s="2"/>
      <c r="CY937" s="2"/>
    </row>
    <row r="938" spans="1:105" x14ac:dyDescent="0.3">
      <c r="A938" t="str">
        <f t="shared" si="765"/>
        <v>otthon4246</v>
      </c>
      <c r="B938" t="e">
        <f t="shared" si="766"/>
        <v>#N/A</v>
      </c>
      <c r="C938" t="str">
        <f t="shared" si="716"/>
        <v>otthon4246</v>
      </c>
      <c r="D938" t="e">
        <f t="shared" si="717"/>
        <v>#N/A</v>
      </c>
      <c r="E938" t="str">
        <f t="shared" si="718"/>
        <v>Balog Mónika4246</v>
      </c>
      <c r="F938" s="24" t="str">
        <f t="shared" si="719"/>
        <v>Nyelvi szintfelmérő-előkészítő (Bp. otthonTb. otthon, otthonról web)</v>
      </c>
      <c r="G938" t="str">
        <f t="shared" si="720"/>
        <v>4246</v>
      </c>
      <c r="H938" t="str">
        <f t="shared" si="721"/>
        <v>4246</v>
      </c>
      <c r="I938" t="str">
        <f t="shared" si="722"/>
        <v/>
      </c>
      <c r="J938" t="str">
        <f t="shared" si="723"/>
        <v/>
      </c>
      <c r="K938" t="str">
        <f t="shared" si="724"/>
        <v/>
      </c>
      <c r="L938" t="str">
        <f t="shared" si="725"/>
        <v/>
      </c>
      <c r="M938" t="str">
        <f t="shared" si="726"/>
        <v/>
      </c>
      <c r="N938" t="str">
        <f t="shared" si="727"/>
        <v/>
      </c>
      <c r="O938" t="str">
        <f t="shared" si="728"/>
        <v/>
      </c>
      <c r="P938" t="str">
        <f t="shared" si="729"/>
        <v/>
      </c>
      <c r="Q938" t="str">
        <f t="shared" si="730"/>
        <v/>
      </c>
      <c r="R938" t="str">
        <f t="shared" si="731"/>
        <v/>
      </c>
      <c r="S938" t="str">
        <f t="shared" si="732"/>
        <v/>
      </c>
      <c r="T938" t="str">
        <f t="shared" si="733"/>
        <v/>
      </c>
      <c r="U938" t="str">
        <f t="shared" si="734"/>
        <v/>
      </c>
      <c r="V938" t="str">
        <f t="shared" si="735"/>
        <v/>
      </c>
      <c r="W938" t="str">
        <f t="shared" si="736"/>
        <v/>
      </c>
      <c r="X938" t="str">
        <f t="shared" si="737"/>
        <v/>
      </c>
      <c r="Y938" t="str">
        <f t="shared" si="738"/>
        <v>Nyelvi szintfelmérő-előkészítő (otthon, otthonról web)</v>
      </c>
      <c r="Z938" t="str">
        <f t="shared" si="739"/>
        <v>4246</v>
      </c>
      <c r="AA938" t="str">
        <f t="shared" si="740"/>
        <v/>
      </c>
      <c r="AB938" t="str">
        <f t="shared" si="741"/>
        <v/>
      </c>
      <c r="AC938" t="str">
        <f t="shared" si="742"/>
        <v/>
      </c>
      <c r="AD938" t="str">
        <f t="shared" si="743"/>
        <v/>
      </c>
      <c r="AE938" t="str">
        <f t="shared" si="744"/>
        <v/>
      </c>
      <c r="AF938" t="str">
        <f t="shared" si="745"/>
        <v/>
      </c>
      <c r="AG938" t="str">
        <f t="shared" si="746"/>
        <v/>
      </c>
      <c r="AH938" t="str">
        <f t="shared" si="747"/>
        <v/>
      </c>
      <c r="AI938" t="str">
        <f t="shared" si="748"/>
        <v/>
      </c>
      <c r="AJ938" t="str">
        <f t="shared" si="749"/>
        <v/>
      </c>
      <c r="AK938" t="str">
        <f t="shared" si="750"/>
        <v/>
      </c>
      <c r="AL938" t="str">
        <f t="shared" si="751"/>
        <v/>
      </c>
      <c r="AM938" t="str">
        <f t="shared" si="752"/>
        <v/>
      </c>
      <c r="AN938" t="str">
        <f t="shared" si="753"/>
        <v/>
      </c>
      <c r="AO938" t="str">
        <f t="shared" si="754"/>
        <v/>
      </c>
      <c r="AP938" t="str">
        <f t="shared" si="755"/>
        <v/>
      </c>
      <c r="AQ938" t="str">
        <f t="shared" si="756"/>
        <v/>
      </c>
      <c r="AR938" t="str">
        <f t="shared" si="757"/>
        <v/>
      </c>
      <c r="AS938" t="str">
        <f t="shared" si="758"/>
        <v/>
      </c>
      <c r="AT938" t="str">
        <f t="shared" si="759"/>
        <v/>
      </c>
      <c r="AU938" t="str">
        <f t="shared" si="760"/>
        <v/>
      </c>
      <c r="AV938" t="str">
        <f t="shared" si="761"/>
        <v/>
      </c>
      <c r="AW938" t="str">
        <f t="shared" si="762"/>
        <v/>
      </c>
      <c r="AX938" t="str">
        <f t="shared" si="763"/>
        <v>Nyelvi szintfelmérő-előkészítő (otthon, otthonról web)</v>
      </c>
      <c r="AY938" s="2">
        <v>424</v>
      </c>
      <c r="AZ938" s="2">
        <v>6</v>
      </c>
      <c r="BA938" s="18">
        <f>VLOOKUP(AY938,segéd!$F$9:$G$38,2,FALSE)</f>
        <v>46136</v>
      </c>
      <c r="BB938" s="2" t="str">
        <f>VLOOKUP(AZ938,segéd!$F$1:$G$7,2,FALSE)</f>
        <v>17.00-18.30</v>
      </c>
      <c r="BC938" t="s">
        <v>1596</v>
      </c>
      <c r="BD938" t="s">
        <v>85</v>
      </c>
      <c r="BE938" t="s">
        <v>167</v>
      </c>
      <c r="BF938" s="19" t="s">
        <v>484</v>
      </c>
      <c r="BG938" s="2" t="s">
        <v>484</v>
      </c>
      <c r="BH938" s="19" t="s">
        <v>485</v>
      </c>
      <c r="BI938" s="30" t="s">
        <v>2255</v>
      </c>
      <c r="BJ938" s="2" t="e">
        <f t="shared" si="764"/>
        <v>#N/A</v>
      </c>
      <c r="BK938" s="2" t="e">
        <f>IF(BF938="","",VLOOKUP(BC938,segéd!O:P,2,FALSE))</f>
        <v>#N/A</v>
      </c>
      <c r="BL938" s="2" t="e">
        <f>IF(BG938="","",VLOOKUP(BC938,segéd!T:U,2,FALSE))</f>
        <v>#N/A</v>
      </c>
      <c r="BM938" s="2" t="s">
        <v>2250</v>
      </c>
      <c r="BN938" s="2" t="s">
        <v>2250</v>
      </c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19" t="s">
        <v>2250</v>
      </c>
      <c r="CH938" s="2"/>
      <c r="CI938" s="2"/>
      <c r="CJ938" s="2"/>
      <c r="CK938" s="2"/>
      <c r="CL938" s="2"/>
      <c r="CM938" s="2"/>
      <c r="CN938" s="2"/>
      <c r="CO938" s="2"/>
      <c r="CP938" s="2"/>
      <c r="CR938" s="2"/>
      <c r="CS938" s="2"/>
      <c r="CT938" s="2"/>
      <c r="CU938" s="2"/>
      <c r="CV938" s="2"/>
      <c r="CY938" s="2"/>
    </row>
    <row r="939" spans="1:105" x14ac:dyDescent="0.3">
      <c r="A939" t="str">
        <f t="shared" si="765"/>
        <v>2174246</v>
      </c>
      <c r="B939" t="str">
        <f t="shared" si="766"/>
        <v>Turisztikai erőforrások (web) 7</v>
      </c>
      <c r="C939" t="str">
        <f t="shared" si="716"/>
        <v>4246</v>
      </c>
      <c r="D939" t="str">
        <f t="shared" si="717"/>
        <v xml:space="preserve">Turisztikai erőforrások (web) </v>
      </c>
      <c r="E939" t="str">
        <f t="shared" si="718"/>
        <v>Köbli Ádám4246</v>
      </c>
      <c r="F939" s="24" t="str">
        <f t="shared" si="719"/>
        <v>Turisztikai erőforrások (Bp. 217, web)</v>
      </c>
      <c r="G939" t="str">
        <f t="shared" si="720"/>
        <v/>
      </c>
      <c r="H939" t="str">
        <f t="shared" si="721"/>
        <v/>
      </c>
      <c r="I939" t="str">
        <f t="shared" si="722"/>
        <v/>
      </c>
      <c r="J939" t="str">
        <f t="shared" si="723"/>
        <v/>
      </c>
      <c r="K939" t="str">
        <f t="shared" si="724"/>
        <v/>
      </c>
      <c r="L939" t="str">
        <f t="shared" si="725"/>
        <v/>
      </c>
      <c r="M939" t="str">
        <f t="shared" si="726"/>
        <v/>
      </c>
      <c r="N939" t="str">
        <f t="shared" si="727"/>
        <v/>
      </c>
      <c r="O939" t="str">
        <f t="shared" si="728"/>
        <v/>
      </c>
      <c r="P939" t="str">
        <f t="shared" si="729"/>
        <v/>
      </c>
      <c r="Q939" t="str">
        <f t="shared" si="730"/>
        <v/>
      </c>
      <c r="R939" t="str">
        <f t="shared" si="731"/>
        <v/>
      </c>
      <c r="S939" t="str">
        <f t="shared" si="732"/>
        <v>4246</v>
      </c>
      <c r="T939" t="str">
        <f t="shared" si="733"/>
        <v/>
      </c>
      <c r="U939" t="str">
        <f t="shared" si="734"/>
        <v/>
      </c>
      <c r="V939" t="str">
        <f t="shared" si="735"/>
        <v/>
      </c>
      <c r="W939" t="str">
        <f t="shared" si="736"/>
        <v/>
      </c>
      <c r="X939" t="str">
        <f t="shared" si="737"/>
        <v/>
      </c>
      <c r="Y939" t="str">
        <f t="shared" si="738"/>
        <v>Turisztikai erőforrások (217, web)</v>
      </c>
      <c r="Z939" t="str">
        <f t="shared" si="739"/>
        <v/>
      </c>
      <c r="AA939" t="str">
        <f t="shared" si="740"/>
        <v/>
      </c>
      <c r="AB939" t="str">
        <f t="shared" si="741"/>
        <v/>
      </c>
      <c r="AC939" t="str">
        <f t="shared" si="742"/>
        <v/>
      </c>
      <c r="AD939" t="str">
        <f t="shared" si="743"/>
        <v/>
      </c>
      <c r="AE939" t="str">
        <f t="shared" si="744"/>
        <v/>
      </c>
      <c r="AF939" t="str">
        <f t="shared" si="745"/>
        <v/>
      </c>
      <c r="AG939" t="str">
        <f t="shared" si="746"/>
        <v/>
      </c>
      <c r="AH939" t="str">
        <f t="shared" si="747"/>
        <v/>
      </c>
      <c r="AI939" t="str">
        <f t="shared" si="748"/>
        <v/>
      </c>
      <c r="AJ939" t="str">
        <f t="shared" si="749"/>
        <v/>
      </c>
      <c r="AK939" t="str">
        <f t="shared" si="750"/>
        <v/>
      </c>
      <c r="AL939" t="str">
        <f t="shared" si="751"/>
        <v/>
      </c>
      <c r="AM939" t="str">
        <f t="shared" si="752"/>
        <v/>
      </c>
      <c r="AN939" t="str">
        <f t="shared" si="753"/>
        <v/>
      </c>
      <c r="AO939" t="str">
        <f t="shared" si="754"/>
        <v/>
      </c>
      <c r="AP939" t="str">
        <f t="shared" si="755"/>
        <v/>
      </c>
      <c r="AQ939" t="str">
        <f t="shared" si="756"/>
        <v/>
      </c>
      <c r="AR939" t="str">
        <f t="shared" si="757"/>
        <v/>
      </c>
      <c r="AS939" t="str">
        <f t="shared" si="758"/>
        <v/>
      </c>
      <c r="AT939" t="str">
        <f t="shared" si="759"/>
        <v/>
      </c>
      <c r="AU939" t="str">
        <f t="shared" si="760"/>
        <v/>
      </c>
      <c r="AV939" t="str">
        <f t="shared" si="761"/>
        <v/>
      </c>
      <c r="AW939" t="str">
        <f t="shared" si="762"/>
        <v/>
      </c>
      <c r="AX939" t="str">
        <f t="shared" si="763"/>
        <v>Turisztikai erőforrások (, web)</v>
      </c>
      <c r="AY939" s="2">
        <v>424</v>
      </c>
      <c r="AZ939" s="2">
        <v>6</v>
      </c>
      <c r="BA939" s="18">
        <f>VLOOKUP(AY939,segéd!$F$9:$G$38,2,FALSE)</f>
        <v>46136</v>
      </c>
      <c r="BB939" s="2" t="str">
        <f>VLOOKUP(AZ939,segéd!$F$1:$G$7,2,FALSE)</f>
        <v>17.00-18.30</v>
      </c>
      <c r="BC939" t="s">
        <v>390</v>
      </c>
      <c r="BD939" t="s">
        <v>112</v>
      </c>
      <c r="BE939" t="s">
        <v>165</v>
      </c>
      <c r="BF939" s="19">
        <v>217</v>
      </c>
      <c r="BH939" s="19" t="s">
        <v>66</v>
      </c>
      <c r="BI939" s="30" t="s">
        <v>1989</v>
      </c>
      <c r="BJ939" s="2">
        <f t="shared" si="764"/>
        <v>7</v>
      </c>
      <c r="BK939" s="2">
        <f>IF(BF939="","",VLOOKUP(BC939,segéd!O:P,2,FALSE))</f>
        <v>7</v>
      </c>
      <c r="BL939" s="2" t="str">
        <f>IF(BG939="","",VLOOKUP(BC939,segéd!T:U,2,FALSE))</f>
        <v/>
      </c>
      <c r="BP939" s="2"/>
      <c r="BQ939" s="2"/>
      <c r="BR939" s="2"/>
      <c r="BY939" s="19">
        <v>6</v>
      </c>
    </row>
    <row r="940" spans="1:105" x14ac:dyDescent="0.3">
      <c r="A940" t="str">
        <f t="shared" si="765"/>
        <v>otthon4247</v>
      </c>
      <c r="B940" t="str">
        <f t="shared" si="766"/>
        <v>Angol gazdasági szaknyelv II., 2. csop. (otthonról web) 20</v>
      </c>
      <c r="C940" t="str">
        <f t="shared" si="716"/>
        <v>4247</v>
      </c>
      <c r="D940" t="str">
        <f t="shared" si="717"/>
        <v xml:space="preserve">Angol gazdasági szaknyelv II., 2. csop. (otthonról web) </v>
      </c>
      <c r="E940" t="str">
        <f t="shared" si="718"/>
        <v>Ferencz-Antal Klára4247</v>
      </c>
      <c r="F940" s="24" t="str">
        <f t="shared" si="719"/>
        <v>Angol gazdasági szaknyelv II., 2. csop. (Bp. otthon, otthonról web)</v>
      </c>
      <c r="G940" t="str">
        <f t="shared" si="720"/>
        <v>4247</v>
      </c>
      <c r="H940" t="str">
        <f t="shared" si="721"/>
        <v>4247</v>
      </c>
      <c r="I940" t="str">
        <f t="shared" si="722"/>
        <v/>
      </c>
      <c r="J940" t="str">
        <f t="shared" si="723"/>
        <v/>
      </c>
      <c r="K940" t="str">
        <f t="shared" si="724"/>
        <v/>
      </c>
      <c r="L940" t="str">
        <f t="shared" si="725"/>
        <v/>
      </c>
      <c r="M940" t="str">
        <f t="shared" si="726"/>
        <v/>
      </c>
      <c r="N940" t="str">
        <f t="shared" si="727"/>
        <v/>
      </c>
      <c r="O940" t="str">
        <f t="shared" si="728"/>
        <v/>
      </c>
      <c r="P940" t="str">
        <f t="shared" si="729"/>
        <v/>
      </c>
      <c r="Q940" t="str">
        <f t="shared" si="730"/>
        <v/>
      </c>
      <c r="R940" t="str">
        <f t="shared" si="731"/>
        <v/>
      </c>
      <c r="S940" t="str">
        <f t="shared" si="732"/>
        <v/>
      </c>
      <c r="T940" t="str">
        <f t="shared" si="733"/>
        <v/>
      </c>
      <c r="U940" t="str">
        <f t="shared" si="734"/>
        <v/>
      </c>
      <c r="V940" t="str">
        <f t="shared" si="735"/>
        <v/>
      </c>
      <c r="W940" t="str">
        <f t="shared" si="736"/>
        <v/>
      </c>
      <c r="X940" t="str">
        <f t="shared" si="737"/>
        <v/>
      </c>
      <c r="Y940" t="str">
        <f t="shared" si="738"/>
        <v>Angol gazdasági szaknyelv II., 2. csop. (otthon, otthonról web)</v>
      </c>
      <c r="Z940" t="str">
        <f t="shared" si="739"/>
        <v/>
      </c>
      <c r="AA940" t="str">
        <f t="shared" si="740"/>
        <v/>
      </c>
      <c r="AB940" t="str">
        <f t="shared" si="741"/>
        <v/>
      </c>
      <c r="AC940" t="str">
        <f t="shared" si="742"/>
        <v/>
      </c>
      <c r="AD940" t="str">
        <f t="shared" si="743"/>
        <v/>
      </c>
      <c r="AE940" t="str">
        <f t="shared" si="744"/>
        <v/>
      </c>
      <c r="AF940" t="str">
        <f t="shared" si="745"/>
        <v/>
      </c>
      <c r="AG940" t="str">
        <f t="shared" si="746"/>
        <v/>
      </c>
      <c r="AH940" t="str">
        <f t="shared" si="747"/>
        <v/>
      </c>
      <c r="AI940" t="str">
        <f t="shared" si="748"/>
        <v/>
      </c>
      <c r="AJ940" t="str">
        <f t="shared" si="749"/>
        <v/>
      </c>
      <c r="AK940" t="str">
        <f t="shared" si="750"/>
        <v/>
      </c>
      <c r="AL940" t="str">
        <f t="shared" si="751"/>
        <v/>
      </c>
      <c r="AM940" t="str">
        <f t="shared" si="752"/>
        <v/>
      </c>
      <c r="AN940" t="str">
        <f t="shared" si="753"/>
        <v/>
      </c>
      <c r="AO940" t="str">
        <f t="shared" si="754"/>
        <v/>
      </c>
      <c r="AP940" t="str">
        <f t="shared" si="755"/>
        <v/>
      </c>
      <c r="AQ940" t="str">
        <f t="shared" si="756"/>
        <v/>
      </c>
      <c r="AR940" t="str">
        <f t="shared" si="757"/>
        <v/>
      </c>
      <c r="AS940" t="str">
        <f t="shared" si="758"/>
        <v/>
      </c>
      <c r="AT940" t="str">
        <f t="shared" si="759"/>
        <v/>
      </c>
      <c r="AU940" t="str">
        <f t="shared" si="760"/>
        <v/>
      </c>
      <c r="AV940" t="str">
        <f t="shared" si="761"/>
        <v/>
      </c>
      <c r="AW940" t="str">
        <f t="shared" si="762"/>
        <v/>
      </c>
      <c r="AX940" t="str">
        <f t="shared" si="763"/>
        <v>Angol gazdasági szaknyelv II., 2. csop. (, otthonról web)</v>
      </c>
      <c r="AY940" s="2">
        <v>424</v>
      </c>
      <c r="AZ940" s="2">
        <v>7</v>
      </c>
      <c r="BA940" s="18">
        <f>VLOOKUP(AY940,segéd!$F$9:$G$38,2,FALSE)</f>
        <v>46136</v>
      </c>
      <c r="BB940" s="2" t="str">
        <f>VLOOKUP(AZ940,segéd!$F$1:$G$7,2,FALSE)</f>
        <v>18.45-20.15</v>
      </c>
      <c r="BC940" t="s">
        <v>253</v>
      </c>
      <c r="BD940" t="s">
        <v>309</v>
      </c>
      <c r="BE940" t="s">
        <v>165</v>
      </c>
      <c r="BF940" s="19" t="s">
        <v>484</v>
      </c>
      <c r="BH940" s="19" t="s">
        <v>485</v>
      </c>
      <c r="BI940" s="30" t="s">
        <v>1956</v>
      </c>
      <c r="BJ940" s="2">
        <f t="shared" si="764"/>
        <v>20</v>
      </c>
      <c r="BK940" s="2">
        <f>IF(BF940="","",VLOOKUP(BC940,segéd!O:P,2,FALSE))</f>
        <v>20</v>
      </c>
      <c r="BL940" s="2" t="str">
        <f>IF(BG940="","",VLOOKUP(BC940,segéd!T:U,2,FALSE))</f>
        <v/>
      </c>
      <c r="BM940" s="2">
        <v>19</v>
      </c>
      <c r="BN940" s="2">
        <v>3</v>
      </c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H940" s="2"/>
      <c r="CI940" s="2"/>
      <c r="CJ940" s="2"/>
      <c r="CK940" s="2"/>
      <c r="CL940" s="2"/>
      <c r="CM940" s="2"/>
      <c r="CN940" s="2"/>
      <c r="CO940" s="2"/>
      <c r="CP940" s="2"/>
      <c r="CR940" s="2"/>
      <c r="CS940" s="2"/>
      <c r="CT940" s="2"/>
      <c r="CU940" s="2"/>
      <c r="CV940" s="2"/>
      <c r="CY940" s="2"/>
    </row>
    <row r="941" spans="1:105" x14ac:dyDescent="0.3">
      <c r="A941" t="str">
        <f t="shared" si="765"/>
        <v>4247</v>
      </c>
      <c r="B941" t="str">
        <f t="shared" si="766"/>
        <v xml:space="preserve">Az R alapjai, gépi tanulás (szv.) (otthonról web) </v>
      </c>
      <c r="C941" t="str">
        <f t="shared" si="716"/>
        <v>otthon4247</v>
      </c>
      <c r="D941" t="str">
        <f t="shared" si="717"/>
        <v>Az R alapjai, gépi tanulás (szv.) (otthonról web) 7</v>
      </c>
      <c r="E941" t="str">
        <f t="shared" si="718"/>
        <v>Molnár László4247</v>
      </c>
      <c r="F941" s="24" t="str">
        <f t="shared" si="719"/>
        <v>Az R alapjai, gépi tanulás (szv.) (Tb. otthon, otthonról web)</v>
      </c>
      <c r="G941" t="str">
        <f t="shared" si="720"/>
        <v/>
      </c>
      <c r="H941" t="str">
        <f t="shared" si="721"/>
        <v/>
      </c>
      <c r="I941" t="str">
        <f t="shared" si="722"/>
        <v/>
      </c>
      <c r="J941" t="str">
        <f t="shared" si="723"/>
        <v/>
      </c>
      <c r="K941" t="str">
        <f t="shared" si="724"/>
        <v/>
      </c>
      <c r="L941" t="str">
        <f t="shared" si="725"/>
        <v/>
      </c>
      <c r="M941" t="str">
        <f t="shared" si="726"/>
        <v/>
      </c>
      <c r="N941" t="str">
        <f t="shared" si="727"/>
        <v/>
      </c>
      <c r="O941" t="str">
        <f t="shared" si="728"/>
        <v/>
      </c>
      <c r="P941" t="str">
        <f t="shared" si="729"/>
        <v/>
      </c>
      <c r="Q941" t="str">
        <f t="shared" si="730"/>
        <v/>
      </c>
      <c r="R941" t="str">
        <f t="shared" si="731"/>
        <v/>
      </c>
      <c r="S941" t="str">
        <f t="shared" si="732"/>
        <v/>
      </c>
      <c r="T941" t="str">
        <f t="shared" si="733"/>
        <v/>
      </c>
      <c r="U941" t="str">
        <f t="shared" si="734"/>
        <v/>
      </c>
      <c r="V941" t="str">
        <f t="shared" si="735"/>
        <v/>
      </c>
      <c r="W941" t="str">
        <f t="shared" si="736"/>
        <v/>
      </c>
      <c r="X941" t="str">
        <f t="shared" si="737"/>
        <v/>
      </c>
      <c r="Y941" t="str">
        <f t="shared" si="738"/>
        <v>Az R alapjai, gépi tanulás (szv.) (, otthonról web)</v>
      </c>
      <c r="Z941" t="str">
        <f t="shared" si="739"/>
        <v/>
      </c>
      <c r="AA941" t="str">
        <f t="shared" si="740"/>
        <v/>
      </c>
      <c r="AB941" t="str">
        <f t="shared" si="741"/>
        <v/>
      </c>
      <c r="AC941" t="str">
        <f t="shared" si="742"/>
        <v/>
      </c>
      <c r="AD941" t="str">
        <f t="shared" si="743"/>
        <v/>
      </c>
      <c r="AE941" t="str">
        <f t="shared" si="744"/>
        <v/>
      </c>
      <c r="AF941" t="str">
        <f t="shared" si="745"/>
        <v/>
      </c>
      <c r="AG941" t="str">
        <f t="shared" si="746"/>
        <v/>
      </c>
      <c r="AH941" t="str">
        <f t="shared" si="747"/>
        <v/>
      </c>
      <c r="AI941" t="str">
        <f t="shared" si="748"/>
        <v/>
      </c>
      <c r="AJ941" t="str">
        <f t="shared" si="749"/>
        <v/>
      </c>
      <c r="AK941" t="str">
        <f t="shared" si="750"/>
        <v>4247</v>
      </c>
      <c r="AL941" t="str">
        <f t="shared" si="751"/>
        <v>4247</v>
      </c>
      <c r="AM941" t="str">
        <f t="shared" si="752"/>
        <v/>
      </c>
      <c r="AN941" t="str">
        <f t="shared" si="753"/>
        <v/>
      </c>
      <c r="AO941" t="str">
        <f t="shared" si="754"/>
        <v/>
      </c>
      <c r="AP941" t="str">
        <f t="shared" si="755"/>
        <v/>
      </c>
      <c r="AQ941" t="str">
        <f t="shared" si="756"/>
        <v/>
      </c>
      <c r="AR941" t="str">
        <f t="shared" si="757"/>
        <v/>
      </c>
      <c r="AS941" t="str">
        <f t="shared" si="758"/>
        <v/>
      </c>
      <c r="AT941" t="str">
        <f t="shared" si="759"/>
        <v/>
      </c>
      <c r="AU941" t="str">
        <f t="shared" si="760"/>
        <v/>
      </c>
      <c r="AV941" t="str">
        <f t="shared" si="761"/>
        <v/>
      </c>
      <c r="AW941" t="str">
        <f t="shared" si="762"/>
        <v/>
      </c>
      <c r="AX941" t="str">
        <f t="shared" si="763"/>
        <v>Az R alapjai, gépi tanulás (szv.) (otthon, otthonról web)</v>
      </c>
      <c r="AY941" s="2">
        <v>424</v>
      </c>
      <c r="AZ941" s="2">
        <v>7</v>
      </c>
      <c r="BA941" s="18">
        <f>VLOOKUP(AY941,segéd!$F$9:$G$38,2,FALSE)</f>
        <v>46136</v>
      </c>
      <c r="BB941" s="2" t="str">
        <f>VLOOKUP(AZ941,segéd!$F$1:$G$7,2,FALSE)</f>
        <v>18.45-20.15</v>
      </c>
      <c r="BC941" t="s">
        <v>420</v>
      </c>
      <c r="BD941" t="s">
        <v>42</v>
      </c>
      <c r="BE941" t="s">
        <v>164</v>
      </c>
      <c r="BG941" s="2" t="s">
        <v>484</v>
      </c>
      <c r="BH941" s="2" t="s">
        <v>485</v>
      </c>
      <c r="BI941" s="30" t="s">
        <v>2013</v>
      </c>
      <c r="BJ941" s="2">
        <f t="shared" si="764"/>
        <v>7</v>
      </c>
      <c r="BK941" s="2" t="str">
        <f>IF(BF941="","",VLOOKUP(BC941,segéd!O:P,2,FALSE))</f>
        <v/>
      </c>
      <c r="BL941" s="2">
        <f>IF(BG941="","",VLOOKUP(BC941,segéd!T:U,2,FALSE))</f>
        <v>7</v>
      </c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>
        <v>2</v>
      </c>
      <c r="CQ941" s="2">
        <v>9</v>
      </c>
      <c r="CR941" s="2"/>
      <c r="CS941" s="2"/>
      <c r="CT941" s="2"/>
      <c r="CU941" s="2"/>
      <c r="CV941" s="2"/>
      <c r="CY941" s="2"/>
    </row>
    <row r="942" spans="1:105" x14ac:dyDescent="0.3">
      <c r="A942" t="str">
        <f t="shared" si="765"/>
        <v>otthon4247</v>
      </c>
      <c r="B942" t="str">
        <f t="shared" si="766"/>
        <v>Ellátásilánc-menedzsment esettan. (otthonról web) 10</v>
      </c>
      <c r="C942" t="str">
        <f t="shared" si="716"/>
        <v>4247</v>
      </c>
      <c r="D942" t="str">
        <f t="shared" si="717"/>
        <v xml:space="preserve">Ellátásilánc-menedzsment esettan. (otthonról web) </v>
      </c>
      <c r="E942" t="str">
        <f t="shared" si="718"/>
        <v>Lakatos Péter4247</v>
      </c>
      <c r="F942" s="24" t="str">
        <f t="shared" si="719"/>
        <v>Ellátásilánc-menedzsment esettan. (Bp. otthon, otthonról web)</v>
      </c>
      <c r="G942" t="str">
        <f t="shared" si="720"/>
        <v/>
      </c>
      <c r="H942" t="str">
        <f t="shared" si="721"/>
        <v/>
      </c>
      <c r="I942" t="str">
        <f t="shared" si="722"/>
        <v/>
      </c>
      <c r="J942" t="str">
        <f t="shared" si="723"/>
        <v/>
      </c>
      <c r="K942" t="str">
        <f t="shared" si="724"/>
        <v>4247</v>
      </c>
      <c r="L942" t="str">
        <f t="shared" si="725"/>
        <v/>
      </c>
      <c r="M942" t="str">
        <f t="shared" si="726"/>
        <v/>
      </c>
      <c r="N942" t="str">
        <f t="shared" si="727"/>
        <v/>
      </c>
      <c r="O942" t="str">
        <f t="shared" si="728"/>
        <v/>
      </c>
      <c r="P942" t="str">
        <f t="shared" si="729"/>
        <v/>
      </c>
      <c r="Q942" t="str">
        <f t="shared" si="730"/>
        <v/>
      </c>
      <c r="R942" t="str">
        <f t="shared" si="731"/>
        <v/>
      </c>
      <c r="S942" t="str">
        <f t="shared" si="732"/>
        <v/>
      </c>
      <c r="T942" t="str">
        <f t="shared" si="733"/>
        <v/>
      </c>
      <c r="U942" t="str">
        <f t="shared" si="734"/>
        <v/>
      </c>
      <c r="V942" t="str">
        <f t="shared" si="735"/>
        <v/>
      </c>
      <c r="W942" t="str">
        <f t="shared" si="736"/>
        <v/>
      </c>
      <c r="X942" t="str">
        <f t="shared" si="737"/>
        <v/>
      </c>
      <c r="Y942" t="str">
        <f t="shared" si="738"/>
        <v>Ellátásilánc-menedzsment esettan. (otthon, otthonról web)</v>
      </c>
      <c r="Z942" t="str">
        <f t="shared" si="739"/>
        <v/>
      </c>
      <c r="AA942" t="str">
        <f t="shared" si="740"/>
        <v/>
      </c>
      <c r="AB942" t="str">
        <f t="shared" si="741"/>
        <v/>
      </c>
      <c r="AC942" t="str">
        <f t="shared" si="742"/>
        <v/>
      </c>
      <c r="AD942" t="str">
        <f t="shared" si="743"/>
        <v/>
      </c>
      <c r="AE942" t="str">
        <f t="shared" si="744"/>
        <v/>
      </c>
      <c r="AF942" t="str">
        <f t="shared" si="745"/>
        <v/>
      </c>
      <c r="AG942" t="str">
        <f t="shared" si="746"/>
        <v/>
      </c>
      <c r="AH942" t="str">
        <f t="shared" si="747"/>
        <v/>
      </c>
      <c r="AI942" t="str">
        <f t="shared" si="748"/>
        <v/>
      </c>
      <c r="AJ942" t="str">
        <f t="shared" si="749"/>
        <v/>
      </c>
      <c r="AK942" t="str">
        <f t="shared" si="750"/>
        <v/>
      </c>
      <c r="AL942" t="str">
        <f t="shared" si="751"/>
        <v/>
      </c>
      <c r="AM942" t="str">
        <f t="shared" si="752"/>
        <v/>
      </c>
      <c r="AN942" t="str">
        <f t="shared" si="753"/>
        <v/>
      </c>
      <c r="AO942" t="str">
        <f t="shared" si="754"/>
        <v/>
      </c>
      <c r="AP942" t="str">
        <f t="shared" si="755"/>
        <v/>
      </c>
      <c r="AQ942" t="str">
        <f t="shared" si="756"/>
        <v/>
      </c>
      <c r="AR942" t="str">
        <f t="shared" si="757"/>
        <v/>
      </c>
      <c r="AS942" t="str">
        <f t="shared" si="758"/>
        <v/>
      </c>
      <c r="AT942" t="str">
        <f t="shared" si="759"/>
        <v/>
      </c>
      <c r="AU942" t="str">
        <f t="shared" si="760"/>
        <v/>
      </c>
      <c r="AV942" t="str">
        <f t="shared" si="761"/>
        <v/>
      </c>
      <c r="AW942" t="str">
        <f t="shared" si="762"/>
        <v/>
      </c>
      <c r="AX942" t="str">
        <f t="shared" si="763"/>
        <v>Ellátásilánc-menedzsment esettan. (, otthonról web)</v>
      </c>
      <c r="AY942" s="2">
        <v>424</v>
      </c>
      <c r="AZ942" s="2">
        <v>7</v>
      </c>
      <c r="BA942" s="18">
        <f>VLOOKUP(AY942,segéd!$F$9:$G$38,2,FALSE)</f>
        <v>46136</v>
      </c>
      <c r="BB942" s="2" t="str">
        <f>VLOOKUP(AZ942,segéd!$F$1:$G$7,2,FALSE)</f>
        <v>18.45-20.15</v>
      </c>
      <c r="BC942" t="s">
        <v>266</v>
      </c>
      <c r="BD942" t="s">
        <v>187</v>
      </c>
      <c r="BE942" t="s">
        <v>175</v>
      </c>
      <c r="BF942" s="19" t="s">
        <v>484</v>
      </c>
      <c r="BH942" s="19" t="s">
        <v>485</v>
      </c>
      <c r="BI942" s="30" t="s">
        <v>1999</v>
      </c>
      <c r="BJ942" s="2">
        <f t="shared" si="764"/>
        <v>10</v>
      </c>
      <c r="BK942" s="2">
        <f>IF(BF942="","",VLOOKUP(BC942,segéd!O:P,2,FALSE))</f>
        <v>10</v>
      </c>
      <c r="BL942" s="2" t="str">
        <f>IF(BG942="","",VLOOKUP(BC942,segéd!T:U,2,FALSE))</f>
        <v/>
      </c>
      <c r="BM942" s="2"/>
      <c r="BN942" s="2"/>
      <c r="BO942" s="2"/>
      <c r="BP942" s="2"/>
      <c r="BQ942" s="2">
        <v>12</v>
      </c>
      <c r="BR942" s="2"/>
      <c r="BS942" s="2"/>
      <c r="BT942" s="2"/>
      <c r="BU942" s="2"/>
      <c r="BW942" s="2"/>
      <c r="BX942" s="2"/>
      <c r="BY942" s="2"/>
      <c r="CD942" s="2"/>
      <c r="CH942" s="2"/>
      <c r="CK942" s="2"/>
      <c r="CN942" s="2"/>
      <c r="CP942" s="2"/>
      <c r="CR942" s="2"/>
      <c r="CS942" s="2"/>
      <c r="CU942" s="2"/>
      <c r="CV942" s="2"/>
    </row>
    <row r="943" spans="1:105" x14ac:dyDescent="0.3">
      <c r="A943" t="str">
        <f t="shared" si="765"/>
        <v>4247</v>
      </c>
      <c r="B943" t="str">
        <f t="shared" si="766"/>
        <v xml:space="preserve">Műszaki szaknyelv II. (angol), 2. csop. (19:30-ig) </v>
      </c>
      <c r="C943" t="str">
        <f t="shared" si="716"/>
        <v>4084247</v>
      </c>
      <c r="D943" t="str">
        <f t="shared" si="717"/>
        <v>Műszaki szaknyelv II. (angol), 2. csop. (19:30-ig) 19</v>
      </c>
      <c r="E943" t="str">
        <f t="shared" si="718"/>
        <v>Nagy Mónika4247</v>
      </c>
      <c r="F943" s="24" t="str">
        <f t="shared" si="719"/>
        <v>Műszaki szaknyelv II. (angol), 2. csop. (Tb. 408, 19:30-ig)</v>
      </c>
      <c r="G943" t="str">
        <f t="shared" si="720"/>
        <v/>
      </c>
      <c r="H943" t="str">
        <f t="shared" si="721"/>
        <v/>
      </c>
      <c r="I943" t="str">
        <f t="shared" si="722"/>
        <v/>
      </c>
      <c r="J943" t="str">
        <f t="shared" si="723"/>
        <v/>
      </c>
      <c r="K943" t="str">
        <f t="shared" si="724"/>
        <v/>
      </c>
      <c r="L943" t="str">
        <f t="shared" si="725"/>
        <v/>
      </c>
      <c r="M943" t="str">
        <f t="shared" si="726"/>
        <v/>
      </c>
      <c r="N943" t="str">
        <f t="shared" si="727"/>
        <v/>
      </c>
      <c r="O943" t="str">
        <f t="shared" si="728"/>
        <v/>
      </c>
      <c r="P943" t="str">
        <f t="shared" si="729"/>
        <v/>
      </c>
      <c r="Q943" t="str">
        <f t="shared" si="730"/>
        <v/>
      </c>
      <c r="R943" t="str">
        <f t="shared" si="731"/>
        <v/>
      </c>
      <c r="S943" t="str">
        <f t="shared" si="732"/>
        <v/>
      </c>
      <c r="T943" t="str">
        <f t="shared" si="733"/>
        <v/>
      </c>
      <c r="U943" t="str">
        <f t="shared" si="734"/>
        <v/>
      </c>
      <c r="V943" t="str">
        <f t="shared" si="735"/>
        <v/>
      </c>
      <c r="W943" t="str">
        <f t="shared" si="736"/>
        <v/>
      </c>
      <c r="X943" t="str">
        <f t="shared" si="737"/>
        <v/>
      </c>
      <c r="Y943" t="str">
        <f t="shared" si="738"/>
        <v>Műszaki szaknyelv II. (angol), 2. csop. (, 19:30-ig)</v>
      </c>
      <c r="Z943" t="str">
        <f t="shared" si="739"/>
        <v/>
      </c>
      <c r="AA943" t="str">
        <f t="shared" si="740"/>
        <v/>
      </c>
      <c r="AB943" t="str">
        <f t="shared" si="741"/>
        <v/>
      </c>
      <c r="AC943" t="str">
        <f t="shared" si="742"/>
        <v/>
      </c>
      <c r="AD943" t="str">
        <f t="shared" si="743"/>
        <v/>
      </c>
      <c r="AE943" t="str">
        <f t="shared" si="744"/>
        <v/>
      </c>
      <c r="AF943" t="str">
        <f t="shared" si="745"/>
        <v/>
      </c>
      <c r="AG943" t="str">
        <f t="shared" si="746"/>
        <v/>
      </c>
      <c r="AH943" t="str">
        <f t="shared" si="747"/>
        <v/>
      </c>
      <c r="AI943" t="str">
        <f t="shared" si="748"/>
        <v/>
      </c>
      <c r="AJ943" t="str">
        <f t="shared" si="749"/>
        <v/>
      </c>
      <c r="AK943" t="str">
        <f t="shared" si="750"/>
        <v>4247</v>
      </c>
      <c r="AL943" t="str">
        <f t="shared" si="751"/>
        <v/>
      </c>
      <c r="AM943" t="str">
        <f t="shared" si="752"/>
        <v/>
      </c>
      <c r="AN943" t="str">
        <f t="shared" si="753"/>
        <v/>
      </c>
      <c r="AO943" t="str">
        <f t="shared" si="754"/>
        <v/>
      </c>
      <c r="AP943" t="str">
        <f t="shared" si="755"/>
        <v/>
      </c>
      <c r="AQ943" t="str">
        <f t="shared" si="756"/>
        <v/>
      </c>
      <c r="AR943" t="str">
        <f t="shared" si="757"/>
        <v/>
      </c>
      <c r="AS943" t="str">
        <f t="shared" si="758"/>
        <v/>
      </c>
      <c r="AT943" t="str">
        <f t="shared" si="759"/>
        <v/>
      </c>
      <c r="AU943" t="str">
        <f t="shared" si="760"/>
        <v/>
      </c>
      <c r="AV943" t="str">
        <f t="shared" si="761"/>
        <v/>
      </c>
      <c r="AW943" t="str">
        <f t="shared" si="762"/>
        <v/>
      </c>
      <c r="AX943" t="str">
        <f t="shared" si="763"/>
        <v>Műszaki szaknyelv II. (angol), 2. csop. (408, 19:30-ig)</v>
      </c>
      <c r="AY943" s="2">
        <v>424</v>
      </c>
      <c r="AZ943" s="2">
        <v>7</v>
      </c>
      <c r="BA943" s="18">
        <f>VLOOKUP(AY943,segéd!$F$9:$G$38,2,FALSE)</f>
        <v>46136</v>
      </c>
      <c r="BB943" s="2" t="s">
        <v>320</v>
      </c>
      <c r="BC943" t="s">
        <v>296</v>
      </c>
      <c r="BD943" t="s">
        <v>441</v>
      </c>
      <c r="BE943" t="s">
        <v>164</v>
      </c>
      <c r="BG943" s="2">
        <v>408</v>
      </c>
      <c r="BH943" s="2" t="s">
        <v>2311</v>
      </c>
      <c r="BJ943" s="2">
        <f t="shared" si="764"/>
        <v>19</v>
      </c>
      <c r="BK943" s="2" t="str">
        <f>IF(BF943="","",VLOOKUP(BC943,segéd!O:P,2,FALSE))</f>
        <v/>
      </c>
      <c r="BL943" s="2">
        <f>IF(BG943="","",VLOOKUP(BC943,segéd!T:U,2,FALSE))</f>
        <v>19</v>
      </c>
      <c r="BM943" s="2"/>
      <c r="BN943" s="2"/>
      <c r="BO943" s="2"/>
      <c r="BP943" s="2"/>
      <c r="BQ943" s="2"/>
      <c r="BR943" s="2"/>
      <c r="BS943" s="2"/>
      <c r="BT943" s="2"/>
      <c r="BU943" s="2"/>
      <c r="BZ943" s="2"/>
      <c r="CA943" s="2"/>
      <c r="CD943" s="2"/>
      <c r="CE943" s="2"/>
      <c r="CF943" s="19"/>
      <c r="CG943" s="2"/>
      <c r="CJ943" s="2"/>
      <c r="CP943" s="2">
        <v>20</v>
      </c>
      <c r="CQ943" s="2"/>
      <c r="CR943" s="2"/>
      <c r="CS943" s="2"/>
      <c r="CU943" s="2"/>
      <c r="CV943" s="2"/>
      <c r="DA943" s="19"/>
    </row>
    <row r="944" spans="1:105" x14ac:dyDescent="0.3">
      <c r="A944" t="str">
        <f t="shared" si="765"/>
        <v>otthon4247</v>
      </c>
      <c r="B944" t="e">
        <f t="shared" si="766"/>
        <v>#N/A</v>
      </c>
      <c r="C944" t="str">
        <f t="shared" si="716"/>
        <v>otthon4247</v>
      </c>
      <c r="D944" t="e">
        <f t="shared" si="717"/>
        <v>#N/A</v>
      </c>
      <c r="E944" t="str">
        <f t="shared" si="718"/>
        <v>Balog Mónika4247</v>
      </c>
      <c r="F944" s="24" t="str">
        <f t="shared" si="719"/>
        <v>Nyelvi szintfelmérő-előkészítő (Bp. otthonTb. otthon, otthonról web)</v>
      </c>
      <c r="G944" t="str">
        <f t="shared" si="720"/>
        <v>4247</v>
      </c>
      <c r="H944" t="str">
        <f t="shared" si="721"/>
        <v>4247</v>
      </c>
      <c r="I944" t="str">
        <f t="shared" si="722"/>
        <v/>
      </c>
      <c r="J944" t="str">
        <f t="shared" si="723"/>
        <v/>
      </c>
      <c r="K944" t="str">
        <f t="shared" si="724"/>
        <v/>
      </c>
      <c r="L944" t="str">
        <f t="shared" si="725"/>
        <v/>
      </c>
      <c r="M944" t="str">
        <f t="shared" si="726"/>
        <v/>
      </c>
      <c r="N944" t="str">
        <f t="shared" si="727"/>
        <v/>
      </c>
      <c r="O944" t="str">
        <f t="shared" si="728"/>
        <v/>
      </c>
      <c r="P944" t="str">
        <f t="shared" si="729"/>
        <v/>
      </c>
      <c r="Q944" t="str">
        <f t="shared" si="730"/>
        <v/>
      </c>
      <c r="R944" t="str">
        <f t="shared" si="731"/>
        <v/>
      </c>
      <c r="S944" t="str">
        <f t="shared" si="732"/>
        <v/>
      </c>
      <c r="T944" t="str">
        <f t="shared" si="733"/>
        <v/>
      </c>
      <c r="U944" t="str">
        <f t="shared" si="734"/>
        <v/>
      </c>
      <c r="V944" t="str">
        <f t="shared" si="735"/>
        <v/>
      </c>
      <c r="W944" t="str">
        <f t="shared" si="736"/>
        <v/>
      </c>
      <c r="X944" t="str">
        <f t="shared" si="737"/>
        <v/>
      </c>
      <c r="Y944" t="str">
        <f t="shared" si="738"/>
        <v>Nyelvi szintfelmérő-előkészítő (otthon, otthonról web)</v>
      </c>
      <c r="Z944" t="str">
        <f t="shared" si="739"/>
        <v>4247</v>
      </c>
      <c r="AA944" t="str">
        <f t="shared" si="740"/>
        <v/>
      </c>
      <c r="AB944" t="str">
        <f t="shared" si="741"/>
        <v/>
      </c>
      <c r="AC944" t="str">
        <f t="shared" si="742"/>
        <v/>
      </c>
      <c r="AD944" t="str">
        <f t="shared" si="743"/>
        <v/>
      </c>
      <c r="AE944" t="str">
        <f t="shared" si="744"/>
        <v/>
      </c>
      <c r="AF944" t="str">
        <f t="shared" si="745"/>
        <v/>
      </c>
      <c r="AG944" t="str">
        <f t="shared" si="746"/>
        <v/>
      </c>
      <c r="AH944" t="str">
        <f t="shared" si="747"/>
        <v/>
      </c>
      <c r="AI944" t="str">
        <f t="shared" si="748"/>
        <v/>
      </c>
      <c r="AJ944" t="str">
        <f t="shared" si="749"/>
        <v/>
      </c>
      <c r="AK944" t="str">
        <f t="shared" si="750"/>
        <v/>
      </c>
      <c r="AL944" t="str">
        <f t="shared" si="751"/>
        <v/>
      </c>
      <c r="AM944" t="str">
        <f t="shared" si="752"/>
        <v/>
      </c>
      <c r="AN944" t="str">
        <f t="shared" si="753"/>
        <v/>
      </c>
      <c r="AO944" t="str">
        <f t="shared" si="754"/>
        <v/>
      </c>
      <c r="AP944" t="str">
        <f t="shared" si="755"/>
        <v/>
      </c>
      <c r="AQ944" t="str">
        <f t="shared" si="756"/>
        <v/>
      </c>
      <c r="AR944" t="str">
        <f t="shared" si="757"/>
        <v/>
      </c>
      <c r="AS944" t="str">
        <f t="shared" si="758"/>
        <v/>
      </c>
      <c r="AT944" t="str">
        <f t="shared" si="759"/>
        <v/>
      </c>
      <c r="AU944" t="str">
        <f t="shared" si="760"/>
        <v/>
      </c>
      <c r="AV944" t="str">
        <f t="shared" si="761"/>
        <v/>
      </c>
      <c r="AW944" t="str">
        <f t="shared" si="762"/>
        <v/>
      </c>
      <c r="AX944" t="str">
        <f t="shared" si="763"/>
        <v>Nyelvi szintfelmérő-előkészítő (otthon, otthonról web)</v>
      </c>
      <c r="AY944" s="2">
        <v>424</v>
      </c>
      <c r="AZ944" s="2">
        <v>7</v>
      </c>
      <c r="BA944" s="18">
        <f>VLOOKUP(AY944,segéd!$F$9:$G$38,2,FALSE)</f>
        <v>46136</v>
      </c>
      <c r="BB944" s="2" t="str">
        <f>VLOOKUP(AZ944,segéd!$F$1:$G$7,2,FALSE)</f>
        <v>18.45-20.15</v>
      </c>
      <c r="BC944" t="s">
        <v>1596</v>
      </c>
      <c r="BD944" t="s">
        <v>85</v>
      </c>
      <c r="BE944" t="s">
        <v>167</v>
      </c>
      <c r="BF944" s="19" t="s">
        <v>484</v>
      </c>
      <c r="BG944" s="2" t="s">
        <v>484</v>
      </c>
      <c r="BH944" s="19" t="s">
        <v>485</v>
      </c>
      <c r="BI944" s="30" t="s">
        <v>2255</v>
      </c>
      <c r="BJ944" s="2" t="e">
        <f t="shared" si="764"/>
        <v>#N/A</v>
      </c>
      <c r="BK944" s="2" t="e">
        <f>IF(BF944="","",VLOOKUP(BC944,segéd!O:P,2,FALSE))</f>
        <v>#N/A</v>
      </c>
      <c r="BL944" s="2" t="e">
        <f>IF(BG944="","",VLOOKUP(BC944,segéd!T:U,2,FALSE))</f>
        <v>#N/A</v>
      </c>
      <c r="BM944" s="2" t="s">
        <v>2250</v>
      </c>
      <c r="BN944" s="2" t="s">
        <v>2250</v>
      </c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19" t="s">
        <v>2250</v>
      </c>
      <c r="CH944" s="2"/>
      <c r="CI944" s="2"/>
      <c r="CJ944" s="2"/>
      <c r="CK944" s="2"/>
      <c r="CL944" s="2"/>
      <c r="CM944" s="2"/>
      <c r="CN944" s="2"/>
      <c r="CO944" s="2"/>
      <c r="CP944" s="2"/>
      <c r="CR944" s="2"/>
      <c r="CS944" s="2"/>
      <c r="CT944" s="2"/>
      <c r="CU944" s="2"/>
      <c r="CV944" s="2"/>
      <c r="CY944" s="2"/>
    </row>
    <row r="945" spans="1:105" x14ac:dyDescent="0.3">
      <c r="A945" t="str">
        <f t="shared" si="765"/>
        <v>2174247</v>
      </c>
      <c r="B945" t="str">
        <f t="shared" si="766"/>
        <v>Turisztikai erőforrások (web) 7</v>
      </c>
      <c r="C945" t="str">
        <f t="shared" si="716"/>
        <v>4247</v>
      </c>
      <c r="D945" t="str">
        <f t="shared" si="717"/>
        <v xml:space="preserve">Turisztikai erőforrások (web) </v>
      </c>
      <c r="E945" t="str">
        <f t="shared" si="718"/>
        <v>Köbli Ádám4247</v>
      </c>
      <c r="F945" s="24" t="str">
        <f t="shared" si="719"/>
        <v>Turisztikai erőforrások (Bp. 217, web)</v>
      </c>
      <c r="G945" t="str">
        <f t="shared" si="720"/>
        <v/>
      </c>
      <c r="H945" t="str">
        <f t="shared" si="721"/>
        <v/>
      </c>
      <c r="I945" t="str">
        <f t="shared" si="722"/>
        <v/>
      </c>
      <c r="J945" t="str">
        <f t="shared" si="723"/>
        <v/>
      </c>
      <c r="K945" t="str">
        <f t="shared" si="724"/>
        <v/>
      </c>
      <c r="L945" t="str">
        <f t="shared" si="725"/>
        <v/>
      </c>
      <c r="M945" t="str">
        <f t="shared" si="726"/>
        <v/>
      </c>
      <c r="N945" t="str">
        <f t="shared" si="727"/>
        <v/>
      </c>
      <c r="O945" t="str">
        <f t="shared" si="728"/>
        <v/>
      </c>
      <c r="P945" t="str">
        <f t="shared" si="729"/>
        <v/>
      </c>
      <c r="Q945" t="str">
        <f t="shared" si="730"/>
        <v/>
      </c>
      <c r="R945" t="str">
        <f t="shared" si="731"/>
        <v/>
      </c>
      <c r="S945" t="str">
        <f t="shared" si="732"/>
        <v>4247</v>
      </c>
      <c r="T945" t="str">
        <f t="shared" si="733"/>
        <v/>
      </c>
      <c r="U945" t="str">
        <f t="shared" si="734"/>
        <v/>
      </c>
      <c r="V945" t="str">
        <f t="shared" si="735"/>
        <v/>
      </c>
      <c r="W945" t="str">
        <f t="shared" si="736"/>
        <v/>
      </c>
      <c r="X945" t="str">
        <f t="shared" si="737"/>
        <v/>
      </c>
      <c r="Y945" t="str">
        <f t="shared" si="738"/>
        <v>Turisztikai erőforrások (217, web)</v>
      </c>
      <c r="Z945" t="str">
        <f t="shared" si="739"/>
        <v/>
      </c>
      <c r="AA945" t="str">
        <f t="shared" si="740"/>
        <v/>
      </c>
      <c r="AB945" t="str">
        <f t="shared" si="741"/>
        <v/>
      </c>
      <c r="AC945" t="str">
        <f t="shared" si="742"/>
        <v/>
      </c>
      <c r="AD945" t="str">
        <f t="shared" si="743"/>
        <v/>
      </c>
      <c r="AE945" t="str">
        <f t="shared" si="744"/>
        <v/>
      </c>
      <c r="AF945" t="str">
        <f t="shared" si="745"/>
        <v/>
      </c>
      <c r="AG945" t="str">
        <f t="shared" si="746"/>
        <v/>
      </c>
      <c r="AH945" t="str">
        <f t="shared" si="747"/>
        <v/>
      </c>
      <c r="AI945" t="str">
        <f t="shared" si="748"/>
        <v/>
      </c>
      <c r="AJ945" t="str">
        <f t="shared" si="749"/>
        <v/>
      </c>
      <c r="AK945" t="str">
        <f t="shared" si="750"/>
        <v/>
      </c>
      <c r="AL945" t="str">
        <f t="shared" si="751"/>
        <v/>
      </c>
      <c r="AM945" t="str">
        <f t="shared" si="752"/>
        <v/>
      </c>
      <c r="AN945" t="str">
        <f t="shared" si="753"/>
        <v/>
      </c>
      <c r="AO945" t="str">
        <f t="shared" si="754"/>
        <v/>
      </c>
      <c r="AP945" t="str">
        <f t="shared" si="755"/>
        <v/>
      </c>
      <c r="AQ945" t="str">
        <f t="shared" si="756"/>
        <v/>
      </c>
      <c r="AR945" t="str">
        <f t="shared" si="757"/>
        <v/>
      </c>
      <c r="AS945" t="str">
        <f t="shared" si="758"/>
        <v/>
      </c>
      <c r="AT945" t="str">
        <f t="shared" si="759"/>
        <v/>
      </c>
      <c r="AU945" t="str">
        <f t="shared" si="760"/>
        <v/>
      </c>
      <c r="AV945" t="str">
        <f t="shared" si="761"/>
        <v/>
      </c>
      <c r="AW945" t="str">
        <f t="shared" si="762"/>
        <v/>
      </c>
      <c r="AX945" t="str">
        <f t="shared" si="763"/>
        <v>Turisztikai erőforrások (, web)</v>
      </c>
      <c r="AY945" s="2">
        <v>424</v>
      </c>
      <c r="AZ945" s="2">
        <v>7</v>
      </c>
      <c r="BA945" s="18">
        <f>VLOOKUP(AY945,segéd!$F$9:$G$38,2,FALSE)</f>
        <v>46136</v>
      </c>
      <c r="BB945" s="2" t="str">
        <f>VLOOKUP(AZ945,segéd!$F$1:$G$7,2,FALSE)</f>
        <v>18.45-20.15</v>
      </c>
      <c r="BC945" t="s">
        <v>390</v>
      </c>
      <c r="BD945" t="s">
        <v>112</v>
      </c>
      <c r="BE945" t="s">
        <v>165</v>
      </c>
      <c r="BF945" s="19">
        <v>217</v>
      </c>
      <c r="BH945" s="19" t="s">
        <v>66</v>
      </c>
      <c r="BI945" s="30" t="s">
        <v>1989</v>
      </c>
      <c r="BJ945" s="2">
        <f t="shared" si="764"/>
        <v>7</v>
      </c>
      <c r="BK945" s="2">
        <f>IF(BF945="","",VLOOKUP(BC945,segéd!O:P,2,FALSE))</f>
        <v>7</v>
      </c>
      <c r="BL945" s="2" t="str">
        <f>IF(BG945="","",VLOOKUP(BC945,segéd!T:U,2,FALSE))</f>
        <v/>
      </c>
      <c r="BP945" s="2"/>
      <c r="BQ945" s="2"/>
      <c r="BR945" s="2"/>
      <c r="BY945" s="19">
        <v>6</v>
      </c>
    </row>
    <row r="946" spans="1:105" x14ac:dyDescent="0.3">
      <c r="A946" t="str">
        <f t="shared" si="765"/>
        <v>4251</v>
      </c>
      <c r="B946" t="str">
        <f t="shared" si="766"/>
        <v xml:space="preserve">Emberi erőforrás gazd. és men. (web) </v>
      </c>
      <c r="C946" t="str">
        <f t="shared" si="716"/>
        <v>2144251</v>
      </c>
      <c r="D946" t="str">
        <f t="shared" si="717"/>
        <v>Emberi erőforrás gazd. és men. (web) 30</v>
      </c>
      <c r="E946" t="str">
        <f t="shared" si="718"/>
        <v>Krupánszki Kornél4251</v>
      </c>
      <c r="F946" s="24" t="str">
        <f t="shared" si="719"/>
        <v>Emberi erőforrás gazd. és men. (Tb. 214, web)</v>
      </c>
      <c r="G946" t="str">
        <f t="shared" si="720"/>
        <v/>
      </c>
      <c r="H946" t="str">
        <f t="shared" si="721"/>
        <v/>
      </c>
      <c r="I946" t="str">
        <f t="shared" si="722"/>
        <v/>
      </c>
      <c r="J946" t="str">
        <f t="shared" si="723"/>
        <v/>
      </c>
      <c r="K946" t="str">
        <f t="shared" si="724"/>
        <v/>
      </c>
      <c r="L946" t="str">
        <f t="shared" si="725"/>
        <v/>
      </c>
      <c r="M946" t="str">
        <f t="shared" si="726"/>
        <v/>
      </c>
      <c r="N946" t="str">
        <f t="shared" si="727"/>
        <v/>
      </c>
      <c r="O946" t="str">
        <f t="shared" si="728"/>
        <v/>
      </c>
      <c r="P946" t="str">
        <f t="shared" si="729"/>
        <v/>
      </c>
      <c r="Q946" t="str">
        <f t="shared" si="730"/>
        <v/>
      </c>
      <c r="R946" t="str">
        <f t="shared" si="731"/>
        <v/>
      </c>
      <c r="S946" t="str">
        <f t="shared" si="732"/>
        <v/>
      </c>
      <c r="T946" t="str">
        <f t="shared" si="733"/>
        <v/>
      </c>
      <c r="U946" t="str">
        <f t="shared" si="734"/>
        <v/>
      </c>
      <c r="V946" t="str">
        <f t="shared" si="735"/>
        <v/>
      </c>
      <c r="W946" t="str">
        <f t="shared" si="736"/>
        <v/>
      </c>
      <c r="X946" t="str">
        <f t="shared" si="737"/>
        <v/>
      </c>
      <c r="Y946" t="str">
        <f t="shared" si="738"/>
        <v>Emberi erőforrás gazd. és men. (, web)</v>
      </c>
      <c r="Z946" t="str">
        <f t="shared" si="739"/>
        <v/>
      </c>
      <c r="AA946" t="str">
        <f t="shared" si="740"/>
        <v/>
      </c>
      <c r="AB946" t="str">
        <f t="shared" si="741"/>
        <v/>
      </c>
      <c r="AC946" t="str">
        <f t="shared" si="742"/>
        <v/>
      </c>
      <c r="AD946" t="str">
        <f t="shared" si="743"/>
        <v/>
      </c>
      <c r="AE946" t="str">
        <f t="shared" si="744"/>
        <v>4251</v>
      </c>
      <c r="AF946" t="str">
        <f t="shared" si="745"/>
        <v>4251</v>
      </c>
      <c r="AG946" t="str">
        <f t="shared" si="746"/>
        <v>4251</v>
      </c>
      <c r="AH946" t="str">
        <f t="shared" si="747"/>
        <v>4251</v>
      </c>
      <c r="AI946" t="str">
        <f t="shared" si="748"/>
        <v>4251</v>
      </c>
      <c r="AJ946" t="str">
        <f t="shared" si="749"/>
        <v>4251</v>
      </c>
      <c r="AK946" t="str">
        <f t="shared" si="750"/>
        <v/>
      </c>
      <c r="AL946" t="str">
        <f t="shared" si="751"/>
        <v/>
      </c>
      <c r="AM946" t="str">
        <f t="shared" si="752"/>
        <v/>
      </c>
      <c r="AN946" t="str">
        <f t="shared" si="753"/>
        <v/>
      </c>
      <c r="AO946" t="str">
        <f t="shared" si="754"/>
        <v/>
      </c>
      <c r="AP946" t="str">
        <f t="shared" si="755"/>
        <v/>
      </c>
      <c r="AQ946" t="str">
        <f t="shared" si="756"/>
        <v/>
      </c>
      <c r="AR946" t="str">
        <f t="shared" si="757"/>
        <v/>
      </c>
      <c r="AS946" t="str">
        <f t="shared" si="758"/>
        <v/>
      </c>
      <c r="AT946" t="str">
        <f t="shared" si="759"/>
        <v/>
      </c>
      <c r="AU946" t="str">
        <f t="shared" si="760"/>
        <v/>
      </c>
      <c r="AV946" t="str">
        <f t="shared" si="761"/>
        <v/>
      </c>
      <c r="AW946" t="str">
        <f t="shared" si="762"/>
        <v/>
      </c>
      <c r="AX946" t="str">
        <f t="shared" si="763"/>
        <v>Emberi erőforrás gazd. és men. (214, web)</v>
      </c>
      <c r="AY946" s="2">
        <v>425</v>
      </c>
      <c r="AZ946" s="2">
        <v>1</v>
      </c>
      <c r="BA946" s="18">
        <f>VLOOKUP(AY946,segéd!$F$9:$G$38,2,FALSE)</f>
        <v>46137</v>
      </c>
      <c r="BB946" s="2" t="str">
        <f>VLOOKUP(AZ946,segéd!$F$1:$G$7,2,FALSE)</f>
        <v>8.00-9.30</v>
      </c>
      <c r="BC946" t="s">
        <v>168</v>
      </c>
      <c r="BD946" s="20" t="s">
        <v>428</v>
      </c>
      <c r="BE946" t="s">
        <v>164</v>
      </c>
      <c r="BG946" s="2">
        <v>214</v>
      </c>
      <c r="BH946" s="19" t="s">
        <v>66</v>
      </c>
      <c r="BI946" s="30" t="s">
        <v>2034</v>
      </c>
      <c r="BJ946" s="2">
        <f t="shared" si="764"/>
        <v>30</v>
      </c>
      <c r="BK946" s="2" t="str">
        <f>IF(BF946="","",VLOOKUP(BC946,segéd!O:P,2,FALSE))</f>
        <v/>
      </c>
      <c r="BL946" s="2">
        <f>IF(BG946="","",VLOOKUP(BC946,segéd!T:U,2,FALSE))</f>
        <v>30</v>
      </c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G946" s="2"/>
      <c r="CH946" s="2"/>
      <c r="CI946" s="2"/>
      <c r="CJ946" s="2">
        <v>3</v>
      </c>
      <c r="CK946" s="2">
        <v>7</v>
      </c>
      <c r="CL946" s="2">
        <v>10</v>
      </c>
      <c r="CM946" s="2">
        <v>3</v>
      </c>
      <c r="CN946" s="2">
        <v>2</v>
      </c>
      <c r="CO946" s="2">
        <v>4</v>
      </c>
      <c r="CP946" s="2"/>
      <c r="CQ946" s="2"/>
      <c r="CR946" s="2"/>
      <c r="CS946" s="2"/>
      <c r="CT946" s="2"/>
      <c r="CU946" s="2"/>
      <c r="CV946" s="2"/>
      <c r="CY946" s="2"/>
    </row>
    <row r="947" spans="1:105" x14ac:dyDescent="0.3">
      <c r="A947" t="str">
        <f t="shared" si="765"/>
        <v>4251</v>
      </c>
      <c r="B947" t="str">
        <f t="shared" si="766"/>
        <v xml:space="preserve">Energia és környezet (web) </v>
      </c>
      <c r="C947" t="str">
        <f t="shared" si="716"/>
        <v>Passzív4251</v>
      </c>
      <c r="D947" t="str">
        <f t="shared" si="717"/>
        <v>Energia és környezet (web) 19</v>
      </c>
      <c r="E947" t="str">
        <f t="shared" si="718"/>
        <v>Molnárné Dőry Zsófia4251</v>
      </c>
      <c r="F947" s="24" t="str">
        <f t="shared" si="719"/>
        <v>Energia és környezet (Tb. Passzív, web)</v>
      </c>
      <c r="G947" t="str">
        <f t="shared" si="720"/>
        <v/>
      </c>
      <c r="H947" t="str">
        <f t="shared" si="721"/>
        <v/>
      </c>
      <c r="I947" t="str">
        <f t="shared" si="722"/>
        <v/>
      </c>
      <c r="J947" t="str">
        <f t="shared" si="723"/>
        <v/>
      </c>
      <c r="K947" t="str">
        <f t="shared" si="724"/>
        <v/>
      </c>
      <c r="L947" t="str">
        <f t="shared" si="725"/>
        <v/>
      </c>
      <c r="M947" t="str">
        <f t="shared" si="726"/>
        <v/>
      </c>
      <c r="N947" t="str">
        <f t="shared" si="727"/>
        <v/>
      </c>
      <c r="O947" t="str">
        <f t="shared" si="728"/>
        <v/>
      </c>
      <c r="P947" t="str">
        <f t="shared" si="729"/>
        <v/>
      </c>
      <c r="Q947" t="str">
        <f t="shared" si="730"/>
        <v/>
      </c>
      <c r="R947" t="str">
        <f t="shared" si="731"/>
        <v/>
      </c>
      <c r="S947" t="str">
        <f t="shared" si="732"/>
        <v/>
      </c>
      <c r="T947" t="str">
        <f t="shared" si="733"/>
        <v/>
      </c>
      <c r="U947" t="str">
        <f t="shared" si="734"/>
        <v/>
      </c>
      <c r="V947" t="str">
        <f t="shared" si="735"/>
        <v/>
      </c>
      <c r="W947" t="str">
        <f t="shared" si="736"/>
        <v/>
      </c>
      <c r="X947" t="str">
        <f t="shared" si="737"/>
        <v/>
      </c>
      <c r="Y947" t="str">
        <f t="shared" si="738"/>
        <v>Energia és környezet (, web)</v>
      </c>
      <c r="Z947" t="str">
        <f t="shared" si="739"/>
        <v/>
      </c>
      <c r="AA947" t="str">
        <f t="shared" si="740"/>
        <v/>
      </c>
      <c r="AB947" t="str">
        <f t="shared" si="741"/>
        <v/>
      </c>
      <c r="AC947" t="str">
        <f t="shared" si="742"/>
        <v/>
      </c>
      <c r="AD947" t="str">
        <f t="shared" si="743"/>
        <v/>
      </c>
      <c r="AE947" t="str">
        <f t="shared" si="744"/>
        <v/>
      </c>
      <c r="AF947" t="str">
        <f t="shared" si="745"/>
        <v/>
      </c>
      <c r="AG947" t="str">
        <f t="shared" si="746"/>
        <v/>
      </c>
      <c r="AH947" t="str">
        <f t="shared" si="747"/>
        <v/>
      </c>
      <c r="AI947" t="str">
        <f t="shared" si="748"/>
        <v/>
      </c>
      <c r="AJ947" t="str">
        <f t="shared" si="749"/>
        <v/>
      </c>
      <c r="AK947" t="str">
        <f t="shared" si="750"/>
        <v/>
      </c>
      <c r="AL947" t="str">
        <f t="shared" si="751"/>
        <v/>
      </c>
      <c r="AM947" t="str">
        <f t="shared" si="752"/>
        <v/>
      </c>
      <c r="AN947" t="str">
        <f t="shared" si="753"/>
        <v/>
      </c>
      <c r="AO947" t="str">
        <f t="shared" si="754"/>
        <v/>
      </c>
      <c r="AP947" t="str">
        <f t="shared" si="755"/>
        <v/>
      </c>
      <c r="AQ947" t="str">
        <f t="shared" si="756"/>
        <v/>
      </c>
      <c r="AR947" t="str">
        <f t="shared" si="757"/>
        <v>4251</v>
      </c>
      <c r="AS947" t="str">
        <f t="shared" si="758"/>
        <v/>
      </c>
      <c r="AT947" t="str">
        <f t="shared" si="759"/>
        <v/>
      </c>
      <c r="AU947" t="str">
        <f t="shared" si="760"/>
        <v/>
      </c>
      <c r="AV947" t="str">
        <f t="shared" si="761"/>
        <v/>
      </c>
      <c r="AW947" t="str">
        <f t="shared" si="762"/>
        <v/>
      </c>
      <c r="AX947" t="str">
        <f t="shared" si="763"/>
        <v>Energia és környezet (Passzív, web)</v>
      </c>
      <c r="AY947" s="2">
        <v>425</v>
      </c>
      <c r="AZ947" s="2">
        <v>1</v>
      </c>
      <c r="BA947" s="18">
        <f>VLOOKUP(AY947,segéd!$F$9:$G$38,2,FALSE)</f>
        <v>46137</v>
      </c>
      <c r="BB947" s="2" t="str">
        <f>VLOOKUP(AZ947,segéd!$F$1:$G$7,2,FALSE)</f>
        <v>8.00-9.30</v>
      </c>
      <c r="BC947" t="s">
        <v>84</v>
      </c>
      <c r="BD947" t="s">
        <v>190</v>
      </c>
      <c r="BE947" t="s">
        <v>164</v>
      </c>
      <c r="BG947" s="2" t="s">
        <v>272</v>
      </c>
      <c r="BH947" s="2" t="s">
        <v>66</v>
      </c>
      <c r="BI947" s="30" t="s">
        <v>2017</v>
      </c>
      <c r="BJ947" s="2">
        <f t="shared" si="764"/>
        <v>19</v>
      </c>
      <c r="BK947" s="2" t="str">
        <f>IF(BF947="","",VLOOKUP(BC947,segéd!O:P,2,FALSE))</f>
        <v/>
      </c>
      <c r="BL947" s="2">
        <f>IF(BG947="","",VLOOKUP(BC947,segéd!T:U,2,FALSE))</f>
        <v>19</v>
      </c>
      <c r="BM947" s="2"/>
      <c r="BN947" s="2"/>
      <c r="BO947" s="2"/>
      <c r="BP947" s="2"/>
      <c r="BQ947" s="2"/>
      <c r="BR947" s="2"/>
      <c r="BS947" s="2"/>
      <c r="BT947" s="2"/>
      <c r="BU947" s="2"/>
      <c r="BZ947" s="2"/>
      <c r="CA947" s="2"/>
      <c r="CD947" s="2"/>
      <c r="CE947" s="2"/>
      <c r="CF947" s="19"/>
      <c r="CG947" s="2"/>
      <c r="CH947" s="2"/>
      <c r="CI947" s="2"/>
      <c r="CJ947" s="2"/>
      <c r="CP947" s="2"/>
      <c r="CR947" s="2"/>
      <c r="CS947" s="2"/>
      <c r="CU947" s="2"/>
      <c r="CV947" s="2"/>
      <c r="CW947" s="2">
        <v>16</v>
      </c>
    </row>
    <row r="948" spans="1:105" x14ac:dyDescent="0.3">
      <c r="A948" t="str">
        <f t="shared" si="765"/>
        <v>2104251</v>
      </c>
      <c r="B948" t="str">
        <f t="shared" si="766"/>
        <v>Fogy. és vás. magatartás (web) 7</v>
      </c>
      <c r="C948" t="str">
        <f t="shared" si="716"/>
        <v>4251</v>
      </c>
      <c r="D948" t="str">
        <f t="shared" si="717"/>
        <v xml:space="preserve">Fogy. és vás. magatartás (web) </v>
      </c>
      <c r="E948" t="str">
        <f t="shared" si="718"/>
        <v>Köbli Ádám4251</v>
      </c>
      <c r="F948" s="24" t="str">
        <f t="shared" si="719"/>
        <v>Fogy. és vás. magatartás (Bp. 210, web)</v>
      </c>
      <c r="G948" t="str">
        <f t="shared" si="720"/>
        <v/>
      </c>
      <c r="H948" t="str">
        <f t="shared" si="721"/>
        <v/>
      </c>
      <c r="I948" t="str">
        <f t="shared" si="722"/>
        <v/>
      </c>
      <c r="J948" t="str">
        <f t="shared" si="723"/>
        <v>4251</v>
      </c>
      <c r="K948" t="str">
        <f t="shared" si="724"/>
        <v/>
      </c>
      <c r="L948" t="str">
        <f t="shared" si="725"/>
        <v/>
      </c>
      <c r="M948" t="str">
        <f t="shared" si="726"/>
        <v/>
      </c>
      <c r="N948" t="str">
        <f t="shared" si="727"/>
        <v/>
      </c>
      <c r="O948" t="str">
        <f t="shared" si="728"/>
        <v/>
      </c>
      <c r="P948" t="str">
        <f t="shared" si="729"/>
        <v/>
      </c>
      <c r="Q948" t="str">
        <f t="shared" si="730"/>
        <v/>
      </c>
      <c r="R948" t="str">
        <f t="shared" si="731"/>
        <v/>
      </c>
      <c r="S948" t="str">
        <f t="shared" si="732"/>
        <v/>
      </c>
      <c r="T948" t="str">
        <f t="shared" si="733"/>
        <v/>
      </c>
      <c r="U948" t="str">
        <f t="shared" si="734"/>
        <v/>
      </c>
      <c r="V948" t="str">
        <f t="shared" si="735"/>
        <v/>
      </c>
      <c r="W948" t="str">
        <f t="shared" si="736"/>
        <v/>
      </c>
      <c r="X948" t="str">
        <f t="shared" si="737"/>
        <v/>
      </c>
      <c r="Y948" t="str">
        <f t="shared" si="738"/>
        <v>Fogy. és vás. magatartás (210, web)</v>
      </c>
      <c r="Z948" t="str">
        <f t="shared" si="739"/>
        <v/>
      </c>
      <c r="AA948" t="str">
        <f t="shared" si="740"/>
        <v/>
      </c>
      <c r="AB948" t="str">
        <f t="shared" si="741"/>
        <v/>
      </c>
      <c r="AC948" t="str">
        <f t="shared" si="742"/>
        <v/>
      </c>
      <c r="AD948" t="str">
        <f t="shared" si="743"/>
        <v/>
      </c>
      <c r="AE948" t="str">
        <f t="shared" si="744"/>
        <v/>
      </c>
      <c r="AF948" t="str">
        <f t="shared" si="745"/>
        <v/>
      </c>
      <c r="AG948" t="str">
        <f t="shared" si="746"/>
        <v/>
      </c>
      <c r="AH948" t="str">
        <f t="shared" si="747"/>
        <v/>
      </c>
      <c r="AI948" t="str">
        <f t="shared" si="748"/>
        <v/>
      </c>
      <c r="AJ948" t="str">
        <f t="shared" si="749"/>
        <v/>
      </c>
      <c r="AK948" t="str">
        <f t="shared" si="750"/>
        <v/>
      </c>
      <c r="AL948" t="str">
        <f t="shared" si="751"/>
        <v/>
      </c>
      <c r="AM948" t="str">
        <f t="shared" si="752"/>
        <v/>
      </c>
      <c r="AN948" t="str">
        <f t="shared" si="753"/>
        <v/>
      </c>
      <c r="AO948" t="str">
        <f t="shared" si="754"/>
        <v/>
      </c>
      <c r="AP948" t="str">
        <f t="shared" si="755"/>
        <v/>
      </c>
      <c r="AQ948" t="str">
        <f t="shared" si="756"/>
        <v/>
      </c>
      <c r="AR948" t="str">
        <f t="shared" si="757"/>
        <v/>
      </c>
      <c r="AS948" t="str">
        <f t="shared" si="758"/>
        <v/>
      </c>
      <c r="AT948" t="str">
        <f t="shared" si="759"/>
        <v/>
      </c>
      <c r="AU948" t="str">
        <f t="shared" si="760"/>
        <v/>
      </c>
      <c r="AV948" t="str">
        <f t="shared" si="761"/>
        <v/>
      </c>
      <c r="AW948" t="str">
        <f t="shared" si="762"/>
        <v/>
      </c>
      <c r="AX948" t="str">
        <f t="shared" si="763"/>
        <v>Fogy. és vás. magatartás (, web)</v>
      </c>
      <c r="AY948" s="2">
        <v>425</v>
      </c>
      <c r="AZ948" s="2">
        <v>1</v>
      </c>
      <c r="BA948" s="18">
        <f>VLOOKUP(AY948,segéd!$F$9:$G$38,2,FALSE)</f>
        <v>46137</v>
      </c>
      <c r="BB948" s="2" t="str">
        <f>VLOOKUP(AZ948,segéd!$F$1:$G$7,2,FALSE)</f>
        <v>8.00-9.30</v>
      </c>
      <c r="BC948" t="s">
        <v>71</v>
      </c>
      <c r="BD948" t="s">
        <v>112</v>
      </c>
      <c r="BE948" t="s">
        <v>175</v>
      </c>
      <c r="BF948" s="19">
        <v>210</v>
      </c>
      <c r="BH948" s="2" t="s">
        <v>66</v>
      </c>
      <c r="BI948" s="30" t="s">
        <v>1978</v>
      </c>
      <c r="BJ948" s="2">
        <f t="shared" si="764"/>
        <v>7</v>
      </c>
      <c r="BK948" s="2">
        <f>IF(BF948="","",VLOOKUP(BC948,segéd!O:P,2,FALSE))</f>
        <v>7</v>
      </c>
      <c r="BL948" s="2" t="str">
        <f>IF(BG948="","",VLOOKUP(BC948,segéd!T:U,2,FALSE))</f>
        <v/>
      </c>
      <c r="BM948" s="2"/>
      <c r="BN948" s="2"/>
      <c r="BO948" s="2"/>
      <c r="BP948" s="19">
        <v>8</v>
      </c>
      <c r="BW948" s="2"/>
      <c r="BX948" s="2"/>
      <c r="BY948" s="2"/>
      <c r="CA948" s="2"/>
      <c r="CB948" s="2"/>
      <c r="CC948" s="2"/>
      <c r="CD948" s="2"/>
      <c r="CH948" s="2"/>
      <c r="CI948" s="2"/>
      <c r="CK948" s="2"/>
      <c r="CN948" s="2"/>
      <c r="CP948" s="2"/>
      <c r="CR948" s="2"/>
      <c r="CS948" s="2"/>
      <c r="CT948" s="2"/>
      <c r="CU948" s="2"/>
      <c r="CV948" s="2"/>
      <c r="CY948" s="2"/>
    </row>
    <row r="949" spans="1:105" x14ac:dyDescent="0.3">
      <c r="A949" t="str">
        <f t="shared" si="765"/>
        <v>4251</v>
      </c>
      <c r="B949" t="str">
        <f t="shared" si="766"/>
        <v xml:space="preserve">Gépgyártás technológia (web) </v>
      </c>
      <c r="C949" t="str">
        <f t="shared" si="716"/>
        <v>5014251</v>
      </c>
      <c r="D949" t="str">
        <f t="shared" si="717"/>
        <v>Gépgyártás technológia (web) 70</v>
      </c>
      <c r="E949" t="str">
        <f t="shared" si="718"/>
        <v>Szamosi Barna4251</v>
      </c>
      <c r="F949" s="24" t="str">
        <f t="shared" si="719"/>
        <v>Gépgyártás technológia (Tb. 501, web)</v>
      </c>
      <c r="G949" t="str">
        <f t="shared" si="720"/>
        <v/>
      </c>
      <c r="H949" t="str">
        <f t="shared" si="721"/>
        <v/>
      </c>
      <c r="I949" t="str">
        <f t="shared" si="722"/>
        <v/>
      </c>
      <c r="J949" t="str">
        <f t="shared" si="723"/>
        <v/>
      </c>
      <c r="K949" t="str">
        <f t="shared" si="724"/>
        <v/>
      </c>
      <c r="L949" t="str">
        <f t="shared" si="725"/>
        <v/>
      </c>
      <c r="M949" t="str">
        <f t="shared" si="726"/>
        <v/>
      </c>
      <c r="N949" t="str">
        <f t="shared" si="727"/>
        <v/>
      </c>
      <c r="O949" t="str">
        <f t="shared" si="728"/>
        <v/>
      </c>
      <c r="P949" t="str">
        <f t="shared" si="729"/>
        <v/>
      </c>
      <c r="Q949" t="str">
        <f t="shared" si="730"/>
        <v/>
      </c>
      <c r="R949" t="str">
        <f t="shared" si="731"/>
        <v/>
      </c>
      <c r="S949" t="str">
        <f t="shared" si="732"/>
        <v/>
      </c>
      <c r="T949" t="str">
        <f t="shared" si="733"/>
        <v/>
      </c>
      <c r="U949" t="str">
        <f t="shared" si="734"/>
        <v/>
      </c>
      <c r="V949" t="str">
        <f t="shared" si="735"/>
        <v/>
      </c>
      <c r="W949" t="str">
        <f t="shared" si="736"/>
        <v/>
      </c>
      <c r="X949" t="str">
        <f t="shared" si="737"/>
        <v/>
      </c>
      <c r="Y949" t="str">
        <f t="shared" si="738"/>
        <v>Gépgyártás technológia (, web)</v>
      </c>
      <c r="Z949" t="str">
        <f t="shared" si="739"/>
        <v/>
      </c>
      <c r="AA949" t="str">
        <f t="shared" si="740"/>
        <v>4251</v>
      </c>
      <c r="AB949" t="str">
        <f t="shared" si="741"/>
        <v>4251</v>
      </c>
      <c r="AC949" t="str">
        <f t="shared" si="742"/>
        <v>4251</v>
      </c>
      <c r="AD949" t="str">
        <f t="shared" si="743"/>
        <v/>
      </c>
      <c r="AE949" t="str">
        <f t="shared" si="744"/>
        <v/>
      </c>
      <c r="AF949" t="str">
        <f t="shared" si="745"/>
        <v/>
      </c>
      <c r="AG949" t="str">
        <f t="shared" si="746"/>
        <v/>
      </c>
      <c r="AH949" t="str">
        <f t="shared" si="747"/>
        <v/>
      </c>
      <c r="AI949" t="str">
        <f t="shared" si="748"/>
        <v/>
      </c>
      <c r="AJ949" t="str">
        <f t="shared" si="749"/>
        <v/>
      </c>
      <c r="AK949" t="str">
        <f t="shared" si="750"/>
        <v/>
      </c>
      <c r="AL949" t="str">
        <f t="shared" si="751"/>
        <v/>
      </c>
      <c r="AM949" t="str">
        <f t="shared" si="752"/>
        <v/>
      </c>
      <c r="AN949" t="str">
        <f t="shared" si="753"/>
        <v/>
      </c>
      <c r="AO949" t="str">
        <f t="shared" si="754"/>
        <v/>
      </c>
      <c r="AP949" t="str">
        <f t="shared" si="755"/>
        <v/>
      </c>
      <c r="AQ949" t="str">
        <f t="shared" si="756"/>
        <v/>
      </c>
      <c r="AR949" t="str">
        <f t="shared" si="757"/>
        <v/>
      </c>
      <c r="AS949" t="str">
        <f t="shared" si="758"/>
        <v/>
      </c>
      <c r="AT949" t="str">
        <f t="shared" si="759"/>
        <v/>
      </c>
      <c r="AU949" t="str">
        <f t="shared" si="760"/>
        <v/>
      </c>
      <c r="AV949" t="str">
        <f t="shared" si="761"/>
        <v/>
      </c>
      <c r="AW949" t="str">
        <f t="shared" si="762"/>
        <v/>
      </c>
      <c r="AX949" t="str">
        <f t="shared" si="763"/>
        <v>Gépgyártás technológia (501, web)</v>
      </c>
      <c r="AY949" s="2">
        <v>425</v>
      </c>
      <c r="AZ949" s="2">
        <v>1</v>
      </c>
      <c r="BA949" s="18">
        <f>VLOOKUP(AY949,segéd!$F$9:$G$38,2,FALSE)</f>
        <v>46137</v>
      </c>
      <c r="BB949" s="2" t="str">
        <f>VLOOKUP(AZ949,segéd!$F$1:$G$7,2,FALSE)</f>
        <v>8.00-9.30</v>
      </c>
      <c r="BC949" t="s">
        <v>80</v>
      </c>
      <c r="BD949" s="20" t="s">
        <v>304</v>
      </c>
      <c r="BE949" t="s">
        <v>166</v>
      </c>
      <c r="BG949" s="2">
        <v>501</v>
      </c>
      <c r="BH949" s="2" t="s">
        <v>66</v>
      </c>
      <c r="BI949" s="30" t="s">
        <v>1959</v>
      </c>
      <c r="BJ949" s="2">
        <f t="shared" si="764"/>
        <v>70</v>
      </c>
      <c r="BK949" s="2" t="str">
        <f>IF(BF949="","",VLOOKUP(BC949,segéd!O:P,2,FALSE))</f>
        <v/>
      </c>
      <c r="BL949" s="2">
        <f>IF(BG949="","",VLOOKUP(BC949,segéd!T:U,2,FALSE))</f>
        <v>70</v>
      </c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>
        <v>19</v>
      </c>
      <c r="CG949" s="2">
        <v>59</v>
      </c>
      <c r="CH949" s="2">
        <v>57</v>
      </c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Y949" s="2"/>
    </row>
    <row r="950" spans="1:105" x14ac:dyDescent="0.3">
      <c r="A950" t="str">
        <f t="shared" si="765"/>
        <v>2024251</v>
      </c>
      <c r="B950" t="str">
        <f t="shared" si="766"/>
        <v>Idegen nyelv II. 3</v>
      </c>
      <c r="C950" t="str">
        <f t="shared" si="716"/>
        <v>4251</v>
      </c>
      <c r="D950" t="str">
        <f t="shared" si="717"/>
        <v xml:space="preserve">Idegen nyelv II. </v>
      </c>
      <c r="E950" t="str">
        <f t="shared" si="718"/>
        <v>Ferencz-Antal Klára4251</v>
      </c>
      <c r="F950" s="24" t="str">
        <f t="shared" si="719"/>
        <v>Idegen nyelv II. (Bp. 202)</v>
      </c>
      <c r="G950" t="str">
        <f t="shared" si="720"/>
        <v/>
      </c>
      <c r="H950" t="str">
        <f t="shared" si="721"/>
        <v/>
      </c>
      <c r="I950" t="str">
        <f t="shared" si="722"/>
        <v>4251</v>
      </c>
      <c r="J950" t="str">
        <f t="shared" si="723"/>
        <v/>
      </c>
      <c r="K950" t="str">
        <f t="shared" si="724"/>
        <v/>
      </c>
      <c r="L950" t="str">
        <f t="shared" si="725"/>
        <v/>
      </c>
      <c r="M950" t="str">
        <f t="shared" si="726"/>
        <v/>
      </c>
      <c r="N950" t="str">
        <f t="shared" si="727"/>
        <v/>
      </c>
      <c r="O950" t="str">
        <f t="shared" si="728"/>
        <v/>
      </c>
      <c r="P950" t="str">
        <f t="shared" si="729"/>
        <v/>
      </c>
      <c r="Q950" t="str">
        <f t="shared" si="730"/>
        <v/>
      </c>
      <c r="R950" t="str">
        <f t="shared" si="731"/>
        <v/>
      </c>
      <c r="S950" t="str">
        <f t="shared" si="732"/>
        <v/>
      </c>
      <c r="T950" t="str">
        <f t="shared" si="733"/>
        <v/>
      </c>
      <c r="U950" t="str">
        <f t="shared" si="734"/>
        <v/>
      </c>
      <c r="V950" t="str">
        <f t="shared" si="735"/>
        <v/>
      </c>
      <c r="W950" t="str">
        <f t="shared" si="736"/>
        <v/>
      </c>
      <c r="X950" t="str">
        <f t="shared" si="737"/>
        <v/>
      </c>
      <c r="Y950" t="str">
        <f t="shared" si="738"/>
        <v>Idegen nyelv II. (202)</v>
      </c>
      <c r="Z950" t="str">
        <f t="shared" si="739"/>
        <v/>
      </c>
      <c r="AA950" t="str">
        <f t="shared" si="740"/>
        <v/>
      </c>
      <c r="AB950" t="str">
        <f t="shared" si="741"/>
        <v/>
      </c>
      <c r="AC950" t="str">
        <f t="shared" si="742"/>
        <v/>
      </c>
      <c r="AD950" t="str">
        <f t="shared" si="743"/>
        <v/>
      </c>
      <c r="AE950" t="str">
        <f t="shared" si="744"/>
        <v/>
      </c>
      <c r="AF950" t="str">
        <f t="shared" si="745"/>
        <v/>
      </c>
      <c r="AG950" t="str">
        <f t="shared" si="746"/>
        <v/>
      </c>
      <c r="AH950" t="str">
        <f t="shared" si="747"/>
        <v/>
      </c>
      <c r="AI950" t="str">
        <f t="shared" si="748"/>
        <v/>
      </c>
      <c r="AJ950" t="str">
        <f t="shared" si="749"/>
        <v/>
      </c>
      <c r="AK950" t="str">
        <f t="shared" si="750"/>
        <v/>
      </c>
      <c r="AL950" t="str">
        <f t="shared" si="751"/>
        <v/>
      </c>
      <c r="AM950" t="str">
        <f t="shared" si="752"/>
        <v/>
      </c>
      <c r="AN950" t="str">
        <f t="shared" si="753"/>
        <v/>
      </c>
      <c r="AO950" t="str">
        <f t="shared" si="754"/>
        <v/>
      </c>
      <c r="AP950" t="str">
        <f t="shared" si="755"/>
        <v/>
      </c>
      <c r="AQ950" t="str">
        <f t="shared" si="756"/>
        <v/>
      </c>
      <c r="AR950" t="str">
        <f t="shared" si="757"/>
        <v/>
      </c>
      <c r="AS950" t="str">
        <f t="shared" si="758"/>
        <v/>
      </c>
      <c r="AT950" t="str">
        <f t="shared" si="759"/>
        <v/>
      </c>
      <c r="AU950" t="str">
        <f t="shared" si="760"/>
        <v/>
      </c>
      <c r="AV950" t="str">
        <f t="shared" si="761"/>
        <v/>
      </c>
      <c r="AW950" t="str">
        <f t="shared" si="762"/>
        <v/>
      </c>
      <c r="AX950" t="str">
        <f t="shared" si="763"/>
        <v>Idegen nyelv II. ()</v>
      </c>
      <c r="AY950" s="2">
        <v>425</v>
      </c>
      <c r="AZ950" s="2">
        <v>1</v>
      </c>
      <c r="BA950" s="18">
        <f>VLOOKUP(AY950,segéd!$F$9:$G$38,2,FALSE)</f>
        <v>46137</v>
      </c>
      <c r="BB950" s="2" t="str">
        <f>VLOOKUP(AZ950,segéd!$F$1:$G$7,2,FALSE)</f>
        <v>8.00-9.30</v>
      </c>
      <c r="BC950" t="s">
        <v>319</v>
      </c>
      <c r="BD950" t="s">
        <v>309</v>
      </c>
      <c r="BE950" s="20" t="s">
        <v>409</v>
      </c>
      <c r="BF950" s="19">
        <v>202</v>
      </c>
      <c r="BH950" s="19"/>
      <c r="BJ950" s="2">
        <f t="shared" si="764"/>
        <v>3</v>
      </c>
      <c r="BK950" s="2">
        <f>IF(BF950="","",VLOOKUP(BC950,segéd!O:P,2,FALSE))</f>
        <v>3</v>
      </c>
      <c r="BL950" s="2" t="str">
        <f>IF(BG950="","",VLOOKUP(BC950,segéd!T:U,2,FALSE))</f>
        <v/>
      </c>
      <c r="BM950" s="2"/>
      <c r="BN950" s="2"/>
      <c r="BO950" s="2">
        <v>7</v>
      </c>
      <c r="BP950" s="2"/>
      <c r="BQ950" s="2"/>
      <c r="BR950" s="2"/>
      <c r="BS950" s="2"/>
      <c r="BT950" s="2"/>
      <c r="BU950" s="2"/>
      <c r="BW950" s="2"/>
      <c r="BX950" s="2"/>
      <c r="BY950" s="2"/>
      <c r="CD950" s="2"/>
      <c r="CH950" s="2"/>
      <c r="CK950" s="2"/>
      <c r="CN950" s="2"/>
      <c r="CP950" s="2"/>
      <c r="CR950" s="2"/>
      <c r="CS950" s="2"/>
      <c r="CU950" s="2"/>
      <c r="CV950" s="2"/>
    </row>
    <row r="951" spans="1:105" x14ac:dyDescent="0.3">
      <c r="A951" t="str">
        <f t="shared" si="765"/>
        <v>4251</v>
      </c>
      <c r="B951" t="str">
        <f t="shared" si="766"/>
        <v xml:space="preserve">Környezetgazdaságtan (otthonról web) </v>
      </c>
      <c r="C951" t="str">
        <f t="shared" si="716"/>
        <v>2124251</v>
      </c>
      <c r="D951" t="str">
        <f t="shared" si="717"/>
        <v>Környezetgazdaságtan (otthonról web) 45</v>
      </c>
      <c r="E951" t="str">
        <f t="shared" si="718"/>
        <v>Barócsi Zoltán4251</v>
      </c>
      <c r="F951" s="24" t="str">
        <f t="shared" si="719"/>
        <v>Környezetgazdaságtan (Tb. 212, otthonról web)</v>
      </c>
      <c r="G951" t="str">
        <f t="shared" si="720"/>
        <v/>
      </c>
      <c r="H951" t="str">
        <f t="shared" si="721"/>
        <v/>
      </c>
      <c r="I951" t="str">
        <f t="shared" si="722"/>
        <v/>
      </c>
      <c r="J951" t="str">
        <f t="shared" si="723"/>
        <v/>
      </c>
      <c r="K951" t="str">
        <f t="shared" si="724"/>
        <v/>
      </c>
      <c r="L951" t="str">
        <f t="shared" si="725"/>
        <v/>
      </c>
      <c r="M951" t="str">
        <f t="shared" si="726"/>
        <v/>
      </c>
      <c r="N951" t="str">
        <f t="shared" si="727"/>
        <v/>
      </c>
      <c r="O951" t="str">
        <f t="shared" si="728"/>
        <v/>
      </c>
      <c r="P951" t="str">
        <f t="shared" si="729"/>
        <v/>
      </c>
      <c r="Q951" t="str">
        <f t="shared" si="730"/>
        <v/>
      </c>
      <c r="R951" t="str">
        <f t="shared" si="731"/>
        <v/>
      </c>
      <c r="S951" t="str">
        <f t="shared" si="732"/>
        <v/>
      </c>
      <c r="T951" t="str">
        <f t="shared" si="733"/>
        <v/>
      </c>
      <c r="U951" t="str">
        <f t="shared" si="734"/>
        <v/>
      </c>
      <c r="V951" t="str">
        <f t="shared" si="735"/>
        <v/>
      </c>
      <c r="W951" t="str">
        <f t="shared" si="736"/>
        <v/>
      </c>
      <c r="X951" t="str">
        <f t="shared" si="737"/>
        <v/>
      </c>
      <c r="Y951" t="str">
        <f t="shared" si="738"/>
        <v>Környezetgazdaságtan (, otthonról web)</v>
      </c>
      <c r="Z951" t="str">
        <f t="shared" si="739"/>
        <v/>
      </c>
      <c r="AA951" t="str">
        <f t="shared" si="740"/>
        <v/>
      </c>
      <c r="AB951" t="str">
        <f t="shared" si="741"/>
        <v/>
      </c>
      <c r="AC951" t="str">
        <f t="shared" si="742"/>
        <v/>
      </c>
      <c r="AD951" t="str">
        <f t="shared" si="743"/>
        <v/>
      </c>
      <c r="AE951" t="str">
        <f t="shared" si="744"/>
        <v/>
      </c>
      <c r="AF951" t="str">
        <f t="shared" si="745"/>
        <v/>
      </c>
      <c r="AG951" t="str">
        <f t="shared" si="746"/>
        <v/>
      </c>
      <c r="AH951" t="str">
        <f t="shared" si="747"/>
        <v/>
      </c>
      <c r="AI951" t="str">
        <f t="shared" si="748"/>
        <v/>
      </c>
      <c r="AJ951" t="str">
        <f t="shared" si="749"/>
        <v/>
      </c>
      <c r="AK951" t="str">
        <f t="shared" si="750"/>
        <v/>
      </c>
      <c r="AL951" t="str">
        <f t="shared" si="751"/>
        <v/>
      </c>
      <c r="AM951" t="str">
        <f t="shared" si="752"/>
        <v>4251</v>
      </c>
      <c r="AN951" t="str">
        <f t="shared" si="753"/>
        <v>4251</v>
      </c>
      <c r="AO951" t="str">
        <f t="shared" si="754"/>
        <v>4251</v>
      </c>
      <c r="AP951" t="str">
        <f t="shared" si="755"/>
        <v>4251</v>
      </c>
      <c r="AQ951" t="str">
        <f t="shared" si="756"/>
        <v>4251</v>
      </c>
      <c r="AR951" t="str">
        <f t="shared" si="757"/>
        <v/>
      </c>
      <c r="AS951" t="str">
        <f t="shared" si="758"/>
        <v/>
      </c>
      <c r="AT951" t="str">
        <f t="shared" si="759"/>
        <v/>
      </c>
      <c r="AU951" t="str">
        <f t="shared" si="760"/>
        <v/>
      </c>
      <c r="AV951" t="str">
        <f t="shared" si="761"/>
        <v/>
      </c>
      <c r="AW951" t="str">
        <f t="shared" si="762"/>
        <v/>
      </c>
      <c r="AX951" t="str">
        <f t="shared" si="763"/>
        <v>Környezetgazdaságtan (212, otthonról web)</v>
      </c>
      <c r="AY951" s="2">
        <v>425</v>
      </c>
      <c r="AZ951" s="2">
        <v>1</v>
      </c>
      <c r="BA951" s="18">
        <f>VLOOKUP(AY951,segéd!$F$9:$G$38,2,FALSE)</f>
        <v>46137</v>
      </c>
      <c r="BB951" s="2" t="str">
        <f>VLOOKUP(AZ951,segéd!$F$1:$G$7,2,FALSE)</f>
        <v>8.00-9.30</v>
      </c>
      <c r="BC951" t="s">
        <v>69</v>
      </c>
      <c r="BD951" s="20" t="s">
        <v>29</v>
      </c>
      <c r="BE951" t="s">
        <v>164</v>
      </c>
      <c r="BG951" s="2">
        <v>212</v>
      </c>
      <c r="BH951" s="19" t="s">
        <v>485</v>
      </c>
      <c r="BI951" s="30" t="s">
        <v>2037</v>
      </c>
      <c r="BJ951" s="2">
        <f t="shared" si="764"/>
        <v>45</v>
      </c>
      <c r="BK951" s="2" t="str">
        <f>IF(BF951="","",VLOOKUP(BC951,segéd!O:P,2,FALSE))</f>
        <v/>
      </c>
      <c r="BL951" s="2">
        <f>IF(BG951="","",VLOOKUP(BC951,segéd!T:U,2,FALSE))</f>
        <v>45</v>
      </c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R951" s="2">
        <v>21</v>
      </c>
      <c r="CS951" s="2">
        <v>17</v>
      </c>
      <c r="CT951" s="2">
        <v>6</v>
      </c>
      <c r="CU951" s="2">
        <v>6</v>
      </c>
      <c r="CV951" s="2">
        <v>7</v>
      </c>
      <c r="CY951" s="2"/>
    </row>
    <row r="952" spans="1:105" x14ac:dyDescent="0.3">
      <c r="A952" t="str">
        <f t="shared" si="765"/>
        <v>2014251</v>
      </c>
      <c r="B952" t="str">
        <f t="shared" si="766"/>
        <v>Közgazdaságtan II. (web) 60</v>
      </c>
      <c r="C952" t="str">
        <f t="shared" si="716"/>
        <v>4251</v>
      </c>
      <c r="D952" t="str">
        <f t="shared" si="717"/>
        <v xml:space="preserve">Közgazdaságtan II. (web) </v>
      </c>
      <c r="E952" t="str">
        <f t="shared" si="718"/>
        <v>Sárkány Péter4251</v>
      </c>
      <c r="F952" s="24" t="str">
        <f t="shared" si="719"/>
        <v>Közgazdaságtan II. (Bp. 201, web)</v>
      </c>
      <c r="G952" t="str">
        <f t="shared" si="720"/>
        <v>4251</v>
      </c>
      <c r="H952" t="str">
        <f t="shared" si="721"/>
        <v>4251</v>
      </c>
      <c r="I952" t="str">
        <f t="shared" si="722"/>
        <v/>
      </c>
      <c r="J952" t="str">
        <f t="shared" si="723"/>
        <v/>
      </c>
      <c r="K952" t="str">
        <f t="shared" si="724"/>
        <v/>
      </c>
      <c r="L952" t="str">
        <f t="shared" si="725"/>
        <v/>
      </c>
      <c r="M952" t="str">
        <f t="shared" si="726"/>
        <v/>
      </c>
      <c r="N952" t="str">
        <f t="shared" si="727"/>
        <v/>
      </c>
      <c r="O952" t="str">
        <f t="shared" si="728"/>
        <v/>
      </c>
      <c r="P952" t="str">
        <f t="shared" si="729"/>
        <v/>
      </c>
      <c r="Q952" t="str">
        <f t="shared" si="730"/>
        <v/>
      </c>
      <c r="R952" t="str">
        <f t="shared" si="731"/>
        <v/>
      </c>
      <c r="S952" t="str">
        <f t="shared" si="732"/>
        <v/>
      </c>
      <c r="T952" t="str">
        <f t="shared" si="733"/>
        <v/>
      </c>
      <c r="U952" t="str">
        <f t="shared" si="734"/>
        <v/>
      </c>
      <c r="V952" t="str">
        <f t="shared" si="735"/>
        <v/>
      </c>
      <c r="W952" t="str">
        <f t="shared" si="736"/>
        <v/>
      </c>
      <c r="X952" t="str">
        <f t="shared" si="737"/>
        <v/>
      </c>
      <c r="Y952" t="str">
        <f t="shared" si="738"/>
        <v>Közgazdaságtan II. (201, web)</v>
      </c>
      <c r="Z952" t="str">
        <f t="shared" si="739"/>
        <v/>
      </c>
      <c r="AA952" t="str">
        <f t="shared" si="740"/>
        <v/>
      </c>
      <c r="AB952" t="str">
        <f t="shared" si="741"/>
        <v/>
      </c>
      <c r="AC952" t="str">
        <f t="shared" si="742"/>
        <v/>
      </c>
      <c r="AD952" t="str">
        <f t="shared" si="743"/>
        <v/>
      </c>
      <c r="AE952" t="str">
        <f t="shared" si="744"/>
        <v/>
      </c>
      <c r="AF952" t="str">
        <f t="shared" si="745"/>
        <v/>
      </c>
      <c r="AG952" t="str">
        <f t="shared" si="746"/>
        <v/>
      </c>
      <c r="AH952" t="str">
        <f t="shared" si="747"/>
        <v/>
      </c>
      <c r="AI952" t="str">
        <f t="shared" si="748"/>
        <v/>
      </c>
      <c r="AJ952" t="str">
        <f t="shared" si="749"/>
        <v/>
      </c>
      <c r="AK952" t="str">
        <f t="shared" si="750"/>
        <v/>
      </c>
      <c r="AL952" t="str">
        <f t="shared" si="751"/>
        <v/>
      </c>
      <c r="AM952" t="str">
        <f t="shared" si="752"/>
        <v/>
      </c>
      <c r="AN952" t="str">
        <f t="shared" si="753"/>
        <v/>
      </c>
      <c r="AO952" t="str">
        <f t="shared" si="754"/>
        <v/>
      </c>
      <c r="AP952" t="str">
        <f t="shared" si="755"/>
        <v/>
      </c>
      <c r="AQ952" t="str">
        <f t="shared" si="756"/>
        <v/>
      </c>
      <c r="AR952" t="str">
        <f t="shared" si="757"/>
        <v/>
      </c>
      <c r="AS952" t="str">
        <f t="shared" si="758"/>
        <v/>
      </c>
      <c r="AT952" t="str">
        <f t="shared" si="759"/>
        <v/>
      </c>
      <c r="AU952" t="str">
        <f t="shared" si="760"/>
        <v/>
      </c>
      <c r="AV952" t="str">
        <f t="shared" si="761"/>
        <v/>
      </c>
      <c r="AW952" t="str">
        <f t="shared" si="762"/>
        <v/>
      </c>
      <c r="AX952" t="str">
        <f t="shared" si="763"/>
        <v>Közgazdaságtan II. (, web)</v>
      </c>
      <c r="AY952" s="2">
        <v>425</v>
      </c>
      <c r="AZ952" s="2">
        <v>1</v>
      </c>
      <c r="BA952" s="18">
        <f>VLOOKUP(AY952,segéd!$F$9:$G$38,2,FALSE)</f>
        <v>46137</v>
      </c>
      <c r="BB952" s="2" t="str">
        <f>VLOOKUP(AZ952,segéd!$F$1:$G$7,2,FALSE)</f>
        <v>8.00-9.30</v>
      </c>
      <c r="BC952" t="s">
        <v>32</v>
      </c>
      <c r="BD952" t="s">
        <v>18</v>
      </c>
      <c r="BE952" t="s">
        <v>165</v>
      </c>
      <c r="BF952" s="19">
        <v>201</v>
      </c>
      <c r="BH952" s="2" t="s">
        <v>66</v>
      </c>
      <c r="BI952" s="30" t="s">
        <v>2038</v>
      </c>
      <c r="BJ952" s="2">
        <f t="shared" si="764"/>
        <v>60</v>
      </c>
      <c r="BK952" s="2">
        <f>IF(BF952="","",VLOOKUP(BC952,segéd!O:P,2,FALSE))</f>
        <v>60</v>
      </c>
      <c r="BL952" s="2" t="str">
        <f>IF(BG952="","",VLOOKUP(BC952,segéd!T:U,2,FALSE))</f>
        <v/>
      </c>
      <c r="BM952" s="2">
        <v>62</v>
      </c>
      <c r="BN952" s="2">
        <v>14</v>
      </c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H952" s="2"/>
      <c r="CI952" s="2"/>
      <c r="CJ952" s="2"/>
      <c r="CK952" s="2"/>
      <c r="CL952" s="2"/>
      <c r="CM952" s="2"/>
      <c r="CN952" s="2"/>
      <c r="CO952" s="2"/>
      <c r="CP952" s="2"/>
      <c r="CR952" s="2"/>
      <c r="CS952" s="2"/>
      <c r="CT952" s="2"/>
      <c r="CU952" s="2"/>
      <c r="CV952" s="2"/>
      <c r="CY952" s="2"/>
    </row>
    <row r="953" spans="1:105" x14ac:dyDescent="0.3">
      <c r="A953" t="str">
        <f t="shared" si="765"/>
        <v>2074251</v>
      </c>
      <c r="B953" t="str">
        <f t="shared" si="766"/>
        <v>Kvantitatív módszerek, ökonometria (gépterem, Tb.-ről web) 13</v>
      </c>
      <c r="C953" t="str">
        <f t="shared" si="716"/>
        <v>6054251</v>
      </c>
      <c r="D953" t="str">
        <f t="shared" si="717"/>
        <v>Kvantitatív módszerek, ökonometria (gépterem, Tb.-ről web) 6</v>
      </c>
      <c r="E953" t="str">
        <f t="shared" si="718"/>
        <v>Tóth Zsuzsanna4251</v>
      </c>
      <c r="F953" s="24" t="str">
        <f t="shared" si="719"/>
        <v>Kvantitatív módszerek, ökonometria (Tb. 605, gépterem, Tb.-ről web)</v>
      </c>
      <c r="G953" t="str">
        <f t="shared" si="720"/>
        <v/>
      </c>
      <c r="H953" t="str">
        <f t="shared" si="721"/>
        <v/>
      </c>
      <c r="I953" t="str">
        <f t="shared" si="722"/>
        <v/>
      </c>
      <c r="J953" t="str">
        <f t="shared" si="723"/>
        <v/>
      </c>
      <c r="K953" t="str">
        <f t="shared" si="724"/>
        <v>4251</v>
      </c>
      <c r="L953" t="str">
        <f t="shared" si="725"/>
        <v/>
      </c>
      <c r="M953" t="str">
        <f t="shared" si="726"/>
        <v/>
      </c>
      <c r="N953" t="str">
        <f t="shared" si="727"/>
        <v/>
      </c>
      <c r="O953" t="str">
        <f t="shared" si="728"/>
        <v/>
      </c>
      <c r="P953" t="str">
        <f t="shared" si="729"/>
        <v/>
      </c>
      <c r="Q953" t="str">
        <f t="shared" si="730"/>
        <v/>
      </c>
      <c r="R953" t="str">
        <f t="shared" si="731"/>
        <v/>
      </c>
      <c r="S953" t="str">
        <f t="shared" si="732"/>
        <v/>
      </c>
      <c r="T953" t="str">
        <f t="shared" si="733"/>
        <v/>
      </c>
      <c r="U953" t="str">
        <f t="shared" si="734"/>
        <v/>
      </c>
      <c r="V953" t="str">
        <f t="shared" si="735"/>
        <v/>
      </c>
      <c r="W953" t="str">
        <f t="shared" si="736"/>
        <v/>
      </c>
      <c r="X953" t="str">
        <f t="shared" si="737"/>
        <v/>
      </c>
      <c r="Y953" t="str">
        <f t="shared" si="738"/>
        <v>Kvantitatív módszerek, ökonometria (207, gépterem, Tb.-ről web)</v>
      </c>
      <c r="Z953" t="str">
        <f t="shared" si="739"/>
        <v/>
      </c>
      <c r="AA953" t="str">
        <f t="shared" si="740"/>
        <v/>
      </c>
      <c r="AB953" t="str">
        <f t="shared" si="741"/>
        <v/>
      </c>
      <c r="AC953" t="str">
        <f t="shared" si="742"/>
        <v/>
      </c>
      <c r="AD953" t="str">
        <f t="shared" si="743"/>
        <v>4251</v>
      </c>
      <c r="AE953" t="str">
        <f t="shared" si="744"/>
        <v/>
      </c>
      <c r="AF953" t="str">
        <f t="shared" si="745"/>
        <v/>
      </c>
      <c r="AG953" t="str">
        <f t="shared" si="746"/>
        <v/>
      </c>
      <c r="AH953" t="str">
        <f t="shared" si="747"/>
        <v/>
      </c>
      <c r="AI953" t="str">
        <f t="shared" si="748"/>
        <v/>
      </c>
      <c r="AJ953" t="str">
        <f t="shared" si="749"/>
        <v/>
      </c>
      <c r="AK953" t="str">
        <f t="shared" si="750"/>
        <v/>
      </c>
      <c r="AL953" t="str">
        <f t="shared" si="751"/>
        <v/>
      </c>
      <c r="AM953" t="str">
        <f t="shared" si="752"/>
        <v/>
      </c>
      <c r="AN953" t="str">
        <f t="shared" si="753"/>
        <v/>
      </c>
      <c r="AO953" t="str">
        <f t="shared" si="754"/>
        <v/>
      </c>
      <c r="AP953" t="str">
        <f t="shared" si="755"/>
        <v/>
      </c>
      <c r="AQ953" t="str">
        <f t="shared" si="756"/>
        <v/>
      </c>
      <c r="AR953" t="str">
        <f t="shared" si="757"/>
        <v/>
      </c>
      <c r="AS953" t="str">
        <f t="shared" si="758"/>
        <v/>
      </c>
      <c r="AT953" t="str">
        <f t="shared" si="759"/>
        <v/>
      </c>
      <c r="AU953" t="str">
        <f t="shared" si="760"/>
        <v/>
      </c>
      <c r="AV953" t="str">
        <f t="shared" si="761"/>
        <v/>
      </c>
      <c r="AW953" t="str">
        <f t="shared" si="762"/>
        <v/>
      </c>
      <c r="AX953" t="str">
        <f t="shared" si="763"/>
        <v>Kvantitatív módszerek, ökonometria (605, gépterem, Tb.-ről web)</v>
      </c>
      <c r="AY953" s="2">
        <v>425</v>
      </c>
      <c r="AZ953" s="2">
        <v>1</v>
      </c>
      <c r="BA953" s="18">
        <f>VLOOKUP(AY953,segéd!$F$9:$G$38,2,FALSE)</f>
        <v>46137</v>
      </c>
      <c r="BB953" s="2" t="str">
        <f>VLOOKUP(AZ953,segéd!$F$1:$G$7,2,FALSE)</f>
        <v>8.00-9.30</v>
      </c>
      <c r="BC953" t="s">
        <v>260</v>
      </c>
      <c r="BD953" t="s">
        <v>423</v>
      </c>
      <c r="BE953" t="s">
        <v>188</v>
      </c>
      <c r="BF953" s="19">
        <v>207</v>
      </c>
      <c r="BG953" s="2">
        <v>605</v>
      </c>
      <c r="BH953" s="19" t="s">
        <v>316</v>
      </c>
      <c r="BI953" s="30" t="s">
        <v>2002</v>
      </c>
      <c r="BJ953" s="2">
        <f t="shared" si="764"/>
        <v>19</v>
      </c>
      <c r="BK953" s="2">
        <f>IF(BF953="","",VLOOKUP(BC953,segéd!O:P,2,FALSE))</f>
        <v>13</v>
      </c>
      <c r="BL953" s="2">
        <f>IF(BG953="","",VLOOKUP(BC953,segéd!T:U,2,FALSE))</f>
        <v>6</v>
      </c>
      <c r="BP953" s="2"/>
      <c r="BQ953" s="2">
        <v>14</v>
      </c>
      <c r="BR953" s="2"/>
      <c r="BW953" s="2"/>
      <c r="BX953" s="2"/>
      <c r="BY953" s="2"/>
      <c r="CB953" s="2"/>
      <c r="CC953" s="2"/>
      <c r="CH953" s="2"/>
      <c r="CI953" s="2">
        <v>6</v>
      </c>
      <c r="CN953" s="2"/>
      <c r="CP953" s="2"/>
      <c r="CT953" s="2"/>
      <c r="CU953" s="2"/>
      <c r="CY953" s="2"/>
    </row>
    <row r="954" spans="1:105" x14ac:dyDescent="0.3">
      <c r="A954" t="str">
        <f t="shared" si="765"/>
        <v>4251</v>
      </c>
      <c r="B954" t="str">
        <f t="shared" si="766"/>
        <v xml:space="preserve">Lézeres anyagmegmunkálás (gépterem, web) </v>
      </c>
      <c r="C954" t="str">
        <f t="shared" si="716"/>
        <v>34251</v>
      </c>
      <c r="D954" t="str">
        <f t="shared" si="717"/>
        <v>Lézeres anyagmegmunkálás (gépterem, web) 9</v>
      </c>
      <c r="E954" t="str">
        <f t="shared" si="718"/>
        <v>Palotai Péter4251</v>
      </c>
      <c r="F954" s="24" t="str">
        <f t="shared" si="719"/>
        <v>Lézeres anyagmegmunkálás (Tb. 3, gépterem, web)</v>
      </c>
      <c r="G954" t="str">
        <f t="shared" si="720"/>
        <v/>
      </c>
      <c r="H954" t="str">
        <f t="shared" si="721"/>
        <v/>
      </c>
      <c r="I954" t="str">
        <f t="shared" si="722"/>
        <v/>
      </c>
      <c r="J954" t="str">
        <f t="shared" si="723"/>
        <v/>
      </c>
      <c r="K954" t="str">
        <f t="shared" si="724"/>
        <v/>
      </c>
      <c r="L954" t="str">
        <f t="shared" si="725"/>
        <v/>
      </c>
      <c r="M954" t="str">
        <f t="shared" si="726"/>
        <v/>
      </c>
      <c r="N954" t="str">
        <f t="shared" si="727"/>
        <v/>
      </c>
      <c r="O954" t="str">
        <f t="shared" si="728"/>
        <v/>
      </c>
      <c r="P954" t="str">
        <f t="shared" si="729"/>
        <v/>
      </c>
      <c r="Q954" t="str">
        <f t="shared" si="730"/>
        <v/>
      </c>
      <c r="R954" t="str">
        <f t="shared" si="731"/>
        <v/>
      </c>
      <c r="S954" t="str">
        <f t="shared" si="732"/>
        <v/>
      </c>
      <c r="T954" t="str">
        <f t="shared" si="733"/>
        <v/>
      </c>
      <c r="U954" t="str">
        <f t="shared" si="734"/>
        <v/>
      </c>
      <c r="V954" t="str">
        <f t="shared" si="735"/>
        <v/>
      </c>
      <c r="W954" t="str">
        <f t="shared" si="736"/>
        <v/>
      </c>
      <c r="X954" t="str">
        <f t="shared" si="737"/>
        <v/>
      </c>
      <c r="Y954" t="str">
        <f t="shared" si="738"/>
        <v>Lézeres anyagmegmunkálás (, gépterem, web)</v>
      </c>
      <c r="Z954" t="str">
        <f t="shared" si="739"/>
        <v/>
      </c>
      <c r="AA954" t="str">
        <f t="shared" si="740"/>
        <v/>
      </c>
      <c r="AB954" t="str">
        <f t="shared" si="741"/>
        <v/>
      </c>
      <c r="AC954" t="str">
        <f t="shared" si="742"/>
        <v/>
      </c>
      <c r="AD954" t="str">
        <f t="shared" si="743"/>
        <v/>
      </c>
      <c r="AE954" t="str">
        <f t="shared" si="744"/>
        <v/>
      </c>
      <c r="AF954" t="str">
        <f t="shared" si="745"/>
        <v/>
      </c>
      <c r="AG954" t="str">
        <f t="shared" si="746"/>
        <v/>
      </c>
      <c r="AH954" t="str">
        <f t="shared" si="747"/>
        <v/>
      </c>
      <c r="AI954" t="str">
        <f t="shared" si="748"/>
        <v/>
      </c>
      <c r="AJ954" t="str">
        <f t="shared" si="749"/>
        <v/>
      </c>
      <c r="AK954" t="str">
        <f t="shared" si="750"/>
        <v/>
      </c>
      <c r="AL954" t="str">
        <f t="shared" si="751"/>
        <v/>
      </c>
      <c r="AM954" t="str">
        <f t="shared" si="752"/>
        <v/>
      </c>
      <c r="AN954" t="str">
        <f t="shared" si="753"/>
        <v/>
      </c>
      <c r="AO954" t="str">
        <f t="shared" si="754"/>
        <v/>
      </c>
      <c r="AP954" t="str">
        <f t="shared" si="755"/>
        <v/>
      </c>
      <c r="AQ954" t="str">
        <f t="shared" si="756"/>
        <v/>
      </c>
      <c r="AR954" t="str">
        <f t="shared" si="757"/>
        <v/>
      </c>
      <c r="AS954" t="str">
        <f t="shared" si="758"/>
        <v/>
      </c>
      <c r="AT954" t="str">
        <f t="shared" si="759"/>
        <v/>
      </c>
      <c r="AU954" t="str">
        <f t="shared" si="760"/>
        <v/>
      </c>
      <c r="AV954" t="str">
        <f t="shared" si="761"/>
        <v>4251</v>
      </c>
      <c r="AW954" t="str">
        <f t="shared" si="762"/>
        <v/>
      </c>
      <c r="AX954" t="str">
        <f t="shared" si="763"/>
        <v>Lézeres anyagmegmunkálás (3, gépterem, web)</v>
      </c>
      <c r="AY954" s="2">
        <v>425</v>
      </c>
      <c r="AZ954" s="2">
        <v>1</v>
      </c>
      <c r="BA954" s="18">
        <f>VLOOKUP(AY954,segéd!$F$9:$G$38,2,FALSE)</f>
        <v>46137</v>
      </c>
      <c r="BB954" s="2" t="str">
        <f>VLOOKUP(AZ954,segéd!$F$1:$G$7,2,FALSE)</f>
        <v>8.00-9.30</v>
      </c>
      <c r="BC954" t="s">
        <v>500</v>
      </c>
      <c r="BD954" t="s">
        <v>301</v>
      </c>
      <c r="BE954" t="s">
        <v>164</v>
      </c>
      <c r="BG954" s="2">
        <v>3</v>
      </c>
      <c r="BH954" s="2" t="s">
        <v>220</v>
      </c>
      <c r="BI954" s="30" t="s">
        <v>1937</v>
      </c>
      <c r="BJ954" s="2">
        <f t="shared" si="764"/>
        <v>9</v>
      </c>
      <c r="BK954" s="2" t="str">
        <f>IF(BF954="","",VLOOKUP(BC954,segéd!O:P,2,FALSE))</f>
        <v/>
      </c>
      <c r="BL954" s="2">
        <f>IF(BG954="","",VLOOKUP(BC954,segéd!T:U,2,FALSE))</f>
        <v>9</v>
      </c>
      <c r="BM954" s="2"/>
      <c r="BN954" s="2"/>
      <c r="BO954" s="2"/>
      <c r="BP954" s="2"/>
      <c r="BQ954" s="2"/>
      <c r="BR954" s="2"/>
      <c r="BS954" s="2"/>
      <c r="BT954" s="2"/>
      <c r="BU954" s="2"/>
      <c r="CA954" s="2"/>
      <c r="CD954" s="2"/>
      <c r="CE954" s="2"/>
      <c r="CF954" s="19"/>
      <c r="CG954" s="2"/>
      <c r="CP954" s="2"/>
      <c r="CR954" s="2"/>
      <c r="CS954" s="2"/>
      <c r="CU954" s="2"/>
      <c r="CV954" s="2"/>
      <c r="DA954" s="19">
        <v>13</v>
      </c>
    </row>
    <row r="955" spans="1:105" x14ac:dyDescent="0.3">
      <c r="A955" t="str">
        <f t="shared" si="765"/>
        <v>2094251</v>
      </c>
      <c r="B955" t="str">
        <f t="shared" si="766"/>
        <v>Marketing stratégia és tervezés (web) 8</v>
      </c>
      <c r="C955" t="str">
        <f t="shared" si="716"/>
        <v>4251</v>
      </c>
      <c r="D955" t="str">
        <f t="shared" si="717"/>
        <v xml:space="preserve">Marketing stratégia és tervezés (web) </v>
      </c>
      <c r="E955" t="str">
        <f t="shared" si="718"/>
        <v>Rózsa Zoltán4251</v>
      </c>
      <c r="F955" s="24" t="str">
        <f t="shared" si="719"/>
        <v>Marketing stratégia és tervezés (Bp. 209, web)</v>
      </c>
      <c r="G955" t="str">
        <f t="shared" si="720"/>
        <v/>
      </c>
      <c r="H955" t="str">
        <f t="shared" si="721"/>
        <v/>
      </c>
      <c r="I955" t="str">
        <f t="shared" si="722"/>
        <v/>
      </c>
      <c r="J955" t="str">
        <f t="shared" si="723"/>
        <v/>
      </c>
      <c r="K955" t="str">
        <f t="shared" si="724"/>
        <v/>
      </c>
      <c r="L955" t="str">
        <f t="shared" si="725"/>
        <v>4251</v>
      </c>
      <c r="M955" t="str">
        <f t="shared" si="726"/>
        <v/>
      </c>
      <c r="N955" t="str">
        <f t="shared" si="727"/>
        <v/>
      </c>
      <c r="O955" t="str">
        <f t="shared" si="728"/>
        <v/>
      </c>
      <c r="P955" t="str">
        <f t="shared" si="729"/>
        <v/>
      </c>
      <c r="Q955" t="str">
        <f t="shared" si="730"/>
        <v/>
      </c>
      <c r="R955" t="str">
        <f t="shared" si="731"/>
        <v/>
      </c>
      <c r="S955" t="str">
        <f t="shared" si="732"/>
        <v/>
      </c>
      <c r="T955" t="str">
        <f t="shared" si="733"/>
        <v/>
      </c>
      <c r="U955" t="str">
        <f t="shared" si="734"/>
        <v/>
      </c>
      <c r="V955" t="str">
        <f t="shared" si="735"/>
        <v/>
      </c>
      <c r="W955" t="str">
        <f t="shared" si="736"/>
        <v/>
      </c>
      <c r="X955" t="str">
        <f t="shared" si="737"/>
        <v/>
      </c>
      <c r="Y955" t="str">
        <f t="shared" si="738"/>
        <v>Marketing stratégia és tervezés (209, web)</v>
      </c>
      <c r="Z955" t="str">
        <f t="shared" si="739"/>
        <v/>
      </c>
      <c r="AA955" t="str">
        <f t="shared" si="740"/>
        <v/>
      </c>
      <c r="AB955" t="str">
        <f t="shared" si="741"/>
        <v/>
      </c>
      <c r="AC955" t="str">
        <f t="shared" si="742"/>
        <v/>
      </c>
      <c r="AD955" t="str">
        <f t="shared" si="743"/>
        <v/>
      </c>
      <c r="AE955" t="str">
        <f t="shared" si="744"/>
        <v/>
      </c>
      <c r="AF955" t="str">
        <f t="shared" si="745"/>
        <v/>
      </c>
      <c r="AG955" t="str">
        <f t="shared" si="746"/>
        <v/>
      </c>
      <c r="AH955" t="str">
        <f t="shared" si="747"/>
        <v/>
      </c>
      <c r="AI955" t="str">
        <f t="shared" si="748"/>
        <v/>
      </c>
      <c r="AJ955" t="str">
        <f t="shared" si="749"/>
        <v/>
      </c>
      <c r="AK955" t="str">
        <f t="shared" si="750"/>
        <v/>
      </c>
      <c r="AL955" t="str">
        <f t="shared" si="751"/>
        <v/>
      </c>
      <c r="AM955" t="str">
        <f t="shared" si="752"/>
        <v/>
      </c>
      <c r="AN955" t="str">
        <f t="shared" si="753"/>
        <v/>
      </c>
      <c r="AO955" t="str">
        <f t="shared" si="754"/>
        <v/>
      </c>
      <c r="AP955" t="str">
        <f t="shared" si="755"/>
        <v/>
      </c>
      <c r="AQ955" t="str">
        <f t="shared" si="756"/>
        <v/>
      </c>
      <c r="AR955" t="str">
        <f t="shared" si="757"/>
        <v/>
      </c>
      <c r="AS955" t="str">
        <f t="shared" si="758"/>
        <v/>
      </c>
      <c r="AT955" t="str">
        <f t="shared" si="759"/>
        <v/>
      </c>
      <c r="AU955" t="str">
        <f t="shared" si="760"/>
        <v/>
      </c>
      <c r="AV955" t="str">
        <f t="shared" si="761"/>
        <v/>
      </c>
      <c r="AW955" t="str">
        <f t="shared" si="762"/>
        <v/>
      </c>
      <c r="AX955" t="str">
        <f t="shared" si="763"/>
        <v>Marketing stratégia és tervezés (, web)</v>
      </c>
      <c r="AY955" s="2">
        <v>425</v>
      </c>
      <c r="AZ955" s="2">
        <v>1</v>
      </c>
      <c r="BA955" s="18">
        <f>VLOOKUP(AY955,segéd!$F$9:$G$38,2,FALSE)</f>
        <v>46137</v>
      </c>
      <c r="BB955" s="2" t="str">
        <f>VLOOKUP(AZ955,segéd!$F$1:$G$7,2,FALSE)</f>
        <v>8.00-9.30</v>
      </c>
      <c r="BC955" s="20" t="s">
        <v>416</v>
      </c>
      <c r="BD955" t="s">
        <v>431</v>
      </c>
      <c r="BE955" s="20" t="s">
        <v>175</v>
      </c>
      <c r="BF955" s="19">
        <v>209</v>
      </c>
      <c r="BH955" s="19" t="s">
        <v>66</v>
      </c>
      <c r="BI955" s="30" t="s">
        <v>1920</v>
      </c>
      <c r="BJ955" s="2">
        <f t="shared" si="764"/>
        <v>8</v>
      </c>
      <c r="BK955" s="2">
        <f>IF(BF955="","",VLOOKUP(BC955,segéd!O:P,2,FALSE))</f>
        <v>8</v>
      </c>
      <c r="BL955" s="2" t="str">
        <f>IF(BG955="","",VLOOKUP(BC955,segéd!T:U,2,FALSE))</f>
        <v/>
      </c>
      <c r="BQ955" s="2"/>
      <c r="BR955" s="2">
        <v>9</v>
      </c>
      <c r="CH955" s="2"/>
      <c r="CP955" s="2"/>
    </row>
    <row r="956" spans="1:105" x14ac:dyDescent="0.3">
      <c r="A956" t="str">
        <f t="shared" si="765"/>
        <v>2054251</v>
      </c>
      <c r="B956" t="str">
        <f t="shared" si="766"/>
        <v>Marketingtervezés (web) 40</v>
      </c>
      <c r="C956" t="str">
        <f t="shared" si="716"/>
        <v>4251</v>
      </c>
      <c r="D956" t="str">
        <f t="shared" si="717"/>
        <v xml:space="preserve">Marketingtervezés (web) </v>
      </c>
      <c r="E956" t="str">
        <f t="shared" si="718"/>
        <v>Nagy Róbert4251</v>
      </c>
      <c r="F956" s="24" t="str">
        <f t="shared" si="719"/>
        <v>Marketingtervezés (Bp. 205, web)</v>
      </c>
      <c r="G956" t="str">
        <f t="shared" si="720"/>
        <v/>
      </c>
      <c r="H956" t="str">
        <f t="shared" si="721"/>
        <v/>
      </c>
      <c r="I956" t="str">
        <f t="shared" si="722"/>
        <v/>
      </c>
      <c r="J956" t="str">
        <f t="shared" si="723"/>
        <v/>
      </c>
      <c r="K956" t="str">
        <f t="shared" si="724"/>
        <v/>
      </c>
      <c r="L956" t="str">
        <f t="shared" si="725"/>
        <v/>
      </c>
      <c r="M956" t="str">
        <f t="shared" si="726"/>
        <v/>
      </c>
      <c r="N956" t="str">
        <f t="shared" si="727"/>
        <v/>
      </c>
      <c r="O956" t="str">
        <f t="shared" si="728"/>
        <v/>
      </c>
      <c r="P956" t="str">
        <f t="shared" si="729"/>
        <v/>
      </c>
      <c r="Q956" t="str">
        <f t="shared" si="730"/>
        <v/>
      </c>
      <c r="R956" t="str">
        <f t="shared" si="731"/>
        <v/>
      </c>
      <c r="S956" t="str">
        <f t="shared" si="732"/>
        <v/>
      </c>
      <c r="T956" t="str">
        <f t="shared" si="733"/>
        <v>4251</v>
      </c>
      <c r="U956" t="str">
        <f t="shared" si="734"/>
        <v>4251</v>
      </c>
      <c r="V956" t="str">
        <f t="shared" si="735"/>
        <v>4251</v>
      </c>
      <c r="W956" t="str">
        <f t="shared" si="736"/>
        <v>4251</v>
      </c>
      <c r="X956" t="str">
        <f t="shared" si="737"/>
        <v>4251</v>
      </c>
      <c r="Y956" t="str">
        <f t="shared" si="738"/>
        <v>Marketingtervezés (205, web)</v>
      </c>
      <c r="Z956" t="str">
        <f t="shared" si="739"/>
        <v/>
      </c>
      <c r="AA956" t="str">
        <f t="shared" si="740"/>
        <v/>
      </c>
      <c r="AB956" t="str">
        <f t="shared" si="741"/>
        <v/>
      </c>
      <c r="AC956" t="str">
        <f t="shared" si="742"/>
        <v/>
      </c>
      <c r="AD956" t="str">
        <f t="shared" si="743"/>
        <v/>
      </c>
      <c r="AE956" t="str">
        <f t="shared" si="744"/>
        <v/>
      </c>
      <c r="AF956" t="str">
        <f t="shared" si="745"/>
        <v/>
      </c>
      <c r="AG956" t="str">
        <f t="shared" si="746"/>
        <v/>
      </c>
      <c r="AH956" t="str">
        <f t="shared" si="747"/>
        <v/>
      </c>
      <c r="AI956" t="str">
        <f t="shared" si="748"/>
        <v/>
      </c>
      <c r="AJ956" t="str">
        <f t="shared" si="749"/>
        <v/>
      </c>
      <c r="AK956" t="str">
        <f t="shared" si="750"/>
        <v/>
      </c>
      <c r="AL956" t="str">
        <f t="shared" si="751"/>
        <v/>
      </c>
      <c r="AM956" t="str">
        <f t="shared" si="752"/>
        <v/>
      </c>
      <c r="AN956" t="str">
        <f t="shared" si="753"/>
        <v/>
      </c>
      <c r="AO956" t="str">
        <f t="shared" si="754"/>
        <v/>
      </c>
      <c r="AP956" t="str">
        <f t="shared" si="755"/>
        <v/>
      </c>
      <c r="AQ956" t="str">
        <f t="shared" si="756"/>
        <v/>
      </c>
      <c r="AR956" t="str">
        <f t="shared" si="757"/>
        <v/>
      </c>
      <c r="AS956" t="str">
        <f t="shared" si="758"/>
        <v/>
      </c>
      <c r="AT956" t="str">
        <f t="shared" si="759"/>
        <v/>
      </c>
      <c r="AU956" t="str">
        <f t="shared" si="760"/>
        <v/>
      </c>
      <c r="AV956" t="str">
        <f t="shared" si="761"/>
        <v/>
      </c>
      <c r="AW956" t="str">
        <f t="shared" si="762"/>
        <v/>
      </c>
      <c r="AX956" t="str">
        <f t="shared" si="763"/>
        <v>Marketingtervezés (, web)</v>
      </c>
      <c r="AY956" s="2">
        <v>425</v>
      </c>
      <c r="AZ956" s="2">
        <v>1</v>
      </c>
      <c r="BA956" s="18">
        <f>VLOOKUP(AY956,segéd!$F$9:$G$38,2,FALSE)</f>
        <v>46137</v>
      </c>
      <c r="BB956" s="2" t="str">
        <f>VLOOKUP(AZ956,segéd!$F$1:$G$7,2,FALSE)</f>
        <v>8.00-9.30</v>
      </c>
      <c r="BC956" t="s">
        <v>172</v>
      </c>
      <c r="BD956" t="s">
        <v>430</v>
      </c>
      <c r="BE956" t="s">
        <v>165</v>
      </c>
      <c r="BF956" s="19">
        <v>205</v>
      </c>
      <c r="BH956" s="19" t="s">
        <v>66</v>
      </c>
      <c r="BI956" s="30" t="s">
        <v>2003</v>
      </c>
      <c r="BJ956" s="2">
        <f t="shared" si="764"/>
        <v>40</v>
      </c>
      <c r="BK956" s="2">
        <f>IF(BF956="","",VLOOKUP(BC956,segéd!O:P,2,FALSE))</f>
        <v>40</v>
      </c>
      <c r="BL956" s="2" t="str">
        <f>IF(BG956="","",VLOOKUP(BC956,segéd!T:U,2,FALSE))</f>
        <v/>
      </c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>
        <v>12</v>
      </c>
      <c r="CA956" s="2">
        <v>7</v>
      </c>
      <c r="CB956" s="2">
        <v>5</v>
      </c>
      <c r="CC956" s="2">
        <v>8</v>
      </c>
      <c r="CD956" s="2">
        <v>3</v>
      </c>
      <c r="CE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R956" s="2"/>
      <c r="CS956" s="2"/>
      <c r="CT956" s="2"/>
      <c r="CU956" s="2"/>
      <c r="CV956" s="2"/>
      <c r="CY956" s="2"/>
    </row>
    <row r="957" spans="1:105" x14ac:dyDescent="0.3">
      <c r="A957" t="str">
        <f t="shared" si="765"/>
        <v>4251</v>
      </c>
      <c r="B957" t="str">
        <f t="shared" si="766"/>
        <v xml:space="preserve">Műszaki szaknyelv II. (angol), 3. csop. </v>
      </c>
      <c r="C957" t="str">
        <f t="shared" si="716"/>
        <v>4084251</v>
      </c>
      <c r="D957" t="str">
        <f t="shared" si="717"/>
        <v>Műszaki szaknyelv II. (angol), 3. csop. 26</v>
      </c>
      <c r="E957" t="str">
        <f t="shared" si="718"/>
        <v>Nagy Mónika4251</v>
      </c>
      <c r="F957" s="24" t="str">
        <f t="shared" si="719"/>
        <v>Műszaki szaknyelv II. (angol), 3. csop. (Tb. 408)</v>
      </c>
      <c r="G957" t="str">
        <f t="shared" si="720"/>
        <v/>
      </c>
      <c r="H957" t="str">
        <f t="shared" si="721"/>
        <v/>
      </c>
      <c r="I957" t="str">
        <f t="shared" si="722"/>
        <v/>
      </c>
      <c r="J957" t="str">
        <f t="shared" si="723"/>
        <v/>
      </c>
      <c r="K957" t="str">
        <f t="shared" si="724"/>
        <v/>
      </c>
      <c r="L957" t="str">
        <f t="shared" si="725"/>
        <v/>
      </c>
      <c r="M957" t="str">
        <f t="shared" si="726"/>
        <v/>
      </c>
      <c r="N957" t="str">
        <f t="shared" si="727"/>
        <v/>
      </c>
      <c r="O957" t="str">
        <f t="shared" si="728"/>
        <v/>
      </c>
      <c r="P957" t="str">
        <f t="shared" si="729"/>
        <v/>
      </c>
      <c r="Q957" t="str">
        <f t="shared" si="730"/>
        <v/>
      </c>
      <c r="R957" t="str">
        <f t="shared" si="731"/>
        <v/>
      </c>
      <c r="S957" t="str">
        <f t="shared" si="732"/>
        <v/>
      </c>
      <c r="T957" t="str">
        <f t="shared" si="733"/>
        <v/>
      </c>
      <c r="U957" t="str">
        <f t="shared" si="734"/>
        <v/>
      </c>
      <c r="V957" t="str">
        <f t="shared" si="735"/>
        <v/>
      </c>
      <c r="W957" t="str">
        <f t="shared" si="736"/>
        <v/>
      </c>
      <c r="X957" t="str">
        <f t="shared" si="737"/>
        <v/>
      </c>
      <c r="Y957" t="str">
        <f t="shared" si="738"/>
        <v>Műszaki szaknyelv II. (angol), 3. csop. ()</v>
      </c>
      <c r="Z957" t="str">
        <f t="shared" si="739"/>
        <v/>
      </c>
      <c r="AA957" t="str">
        <f t="shared" si="740"/>
        <v/>
      </c>
      <c r="AB957" t="str">
        <f t="shared" si="741"/>
        <v/>
      </c>
      <c r="AC957" t="str">
        <f t="shared" si="742"/>
        <v/>
      </c>
      <c r="AD957" t="str">
        <f t="shared" si="743"/>
        <v/>
      </c>
      <c r="AE957" t="str">
        <f t="shared" si="744"/>
        <v/>
      </c>
      <c r="AF957" t="str">
        <f t="shared" si="745"/>
        <v/>
      </c>
      <c r="AG957" t="str">
        <f t="shared" si="746"/>
        <v/>
      </c>
      <c r="AH957" t="str">
        <f t="shared" si="747"/>
        <v/>
      </c>
      <c r="AI957" t="str">
        <f t="shared" si="748"/>
        <v/>
      </c>
      <c r="AJ957" t="str">
        <f t="shared" si="749"/>
        <v/>
      </c>
      <c r="AK957" t="str">
        <f t="shared" si="750"/>
        <v/>
      </c>
      <c r="AL957" t="str">
        <f t="shared" si="751"/>
        <v>4251</v>
      </c>
      <c r="AM957" t="str">
        <f t="shared" si="752"/>
        <v/>
      </c>
      <c r="AN957" t="str">
        <f t="shared" si="753"/>
        <v/>
      </c>
      <c r="AO957" t="str">
        <f t="shared" si="754"/>
        <v/>
      </c>
      <c r="AP957" t="str">
        <f t="shared" si="755"/>
        <v/>
      </c>
      <c r="AQ957" t="str">
        <f t="shared" si="756"/>
        <v/>
      </c>
      <c r="AR957" t="str">
        <f t="shared" si="757"/>
        <v/>
      </c>
      <c r="AS957" t="str">
        <f t="shared" si="758"/>
        <v/>
      </c>
      <c r="AT957" t="str">
        <f t="shared" si="759"/>
        <v/>
      </c>
      <c r="AU957" t="str">
        <f t="shared" si="760"/>
        <v/>
      </c>
      <c r="AV957" t="str">
        <f t="shared" si="761"/>
        <v/>
      </c>
      <c r="AW957" t="str">
        <f t="shared" si="762"/>
        <v/>
      </c>
      <c r="AX957" t="str">
        <f t="shared" si="763"/>
        <v>Műszaki szaknyelv II. (angol), 3. csop. (408)</v>
      </c>
      <c r="AY957" s="2">
        <v>425</v>
      </c>
      <c r="AZ957" s="2">
        <v>1</v>
      </c>
      <c r="BA957" s="18">
        <f>VLOOKUP(AY957,segéd!$F$9:$G$38,2,FALSE)</f>
        <v>46137</v>
      </c>
      <c r="BB957" s="2" t="str">
        <f>VLOOKUP(AZ957,segéd!$F$1:$G$7,2,FALSE)</f>
        <v>8.00-9.30</v>
      </c>
      <c r="BC957" t="s">
        <v>297</v>
      </c>
      <c r="BD957" t="s">
        <v>441</v>
      </c>
      <c r="BE957" t="s">
        <v>164</v>
      </c>
      <c r="BG957" s="2">
        <v>408</v>
      </c>
      <c r="BJ957" s="2">
        <f t="shared" si="764"/>
        <v>26</v>
      </c>
      <c r="BK957" s="2" t="str">
        <f>IF(BF957="","",VLOOKUP(BC957,segéd!O:P,2,FALSE))</f>
        <v/>
      </c>
      <c r="BL957" s="2">
        <f>IF(BG957="","",VLOOKUP(BC957,segéd!T:U,2,FALSE))</f>
        <v>26</v>
      </c>
      <c r="BM957" s="2"/>
      <c r="BN957" s="2"/>
      <c r="BO957" s="2"/>
      <c r="BP957" s="2"/>
      <c r="BQ957" s="2"/>
      <c r="BR957" s="2"/>
      <c r="BS957" s="2"/>
      <c r="BT957" s="2"/>
      <c r="BU957" s="2"/>
      <c r="BZ957" s="2"/>
      <c r="CA957" s="2"/>
      <c r="CD957" s="2"/>
      <c r="CE957" s="2"/>
      <c r="CF957" s="19"/>
      <c r="CG957" s="2"/>
      <c r="CJ957" s="2"/>
      <c r="CP957" s="2"/>
      <c r="CQ957" s="2">
        <v>28</v>
      </c>
      <c r="CR957" s="2"/>
      <c r="CS957" s="2"/>
      <c r="CU957" s="2"/>
      <c r="CV957" s="2"/>
      <c r="DA957" s="19"/>
    </row>
    <row r="958" spans="1:105" x14ac:dyDescent="0.3">
      <c r="A958" t="str">
        <f t="shared" si="765"/>
        <v>4251</v>
      </c>
      <c r="B958" t="str">
        <f t="shared" si="766"/>
        <v xml:space="preserve">Műszaki szaknyelv II. (angol), 4. csop. </v>
      </c>
      <c r="C958" t="str">
        <f t="shared" si="716"/>
        <v>2134251</v>
      </c>
      <c r="D958" t="str">
        <f t="shared" si="717"/>
        <v>Műszaki szaknyelv II. (angol), 4. csop. 28</v>
      </c>
      <c r="E958" t="str">
        <f t="shared" si="718"/>
        <v>Szabó Zsófia4251</v>
      </c>
      <c r="F958" s="24" t="str">
        <f t="shared" si="719"/>
        <v>Műszaki szaknyelv II. (angol), 4. csop. (Tb. 213)</v>
      </c>
      <c r="G958" t="str">
        <f t="shared" si="720"/>
        <v/>
      </c>
      <c r="H958" t="str">
        <f t="shared" si="721"/>
        <v/>
      </c>
      <c r="I958" t="str">
        <f t="shared" si="722"/>
        <v/>
      </c>
      <c r="J958" t="str">
        <f t="shared" si="723"/>
        <v/>
      </c>
      <c r="K958" t="str">
        <f t="shared" si="724"/>
        <v/>
      </c>
      <c r="L958" t="str">
        <f t="shared" si="725"/>
        <v/>
      </c>
      <c r="M958" t="str">
        <f t="shared" si="726"/>
        <v/>
      </c>
      <c r="N958" t="str">
        <f t="shared" si="727"/>
        <v/>
      </c>
      <c r="O958" t="str">
        <f t="shared" si="728"/>
        <v/>
      </c>
      <c r="P958" t="str">
        <f t="shared" si="729"/>
        <v/>
      </c>
      <c r="Q958" t="str">
        <f t="shared" si="730"/>
        <v/>
      </c>
      <c r="R958" t="str">
        <f t="shared" si="731"/>
        <v/>
      </c>
      <c r="S958" t="str">
        <f t="shared" si="732"/>
        <v/>
      </c>
      <c r="T958" t="str">
        <f t="shared" si="733"/>
        <v/>
      </c>
      <c r="U958" t="str">
        <f t="shared" si="734"/>
        <v/>
      </c>
      <c r="V958" t="str">
        <f t="shared" si="735"/>
        <v/>
      </c>
      <c r="W958" t="str">
        <f t="shared" si="736"/>
        <v/>
      </c>
      <c r="X958" t="str">
        <f t="shared" si="737"/>
        <v/>
      </c>
      <c r="Y958" t="str">
        <f t="shared" si="738"/>
        <v>Műszaki szaknyelv II. (angol), 4. csop. ()</v>
      </c>
      <c r="Z958" t="str">
        <f t="shared" si="739"/>
        <v/>
      </c>
      <c r="AA958" t="str">
        <f t="shared" si="740"/>
        <v/>
      </c>
      <c r="AB958" t="str">
        <f t="shared" si="741"/>
        <v/>
      </c>
      <c r="AC958" t="str">
        <f t="shared" si="742"/>
        <v/>
      </c>
      <c r="AD958" t="str">
        <f t="shared" si="743"/>
        <v/>
      </c>
      <c r="AE958" t="str">
        <f t="shared" si="744"/>
        <v/>
      </c>
      <c r="AF958" t="str">
        <f t="shared" si="745"/>
        <v/>
      </c>
      <c r="AG958" t="str">
        <f t="shared" si="746"/>
        <v/>
      </c>
      <c r="AH958" t="str">
        <f t="shared" si="747"/>
        <v/>
      </c>
      <c r="AI958" t="str">
        <f t="shared" si="748"/>
        <v/>
      </c>
      <c r="AJ958" t="str">
        <f t="shared" si="749"/>
        <v/>
      </c>
      <c r="AK958" t="str">
        <f t="shared" si="750"/>
        <v/>
      </c>
      <c r="AL958" t="str">
        <f t="shared" si="751"/>
        <v>4251</v>
      </c>
      <c r="AM958" t="str">
        <f t="shared" si="752"/>
        <v/>
      </c>
      <c r="AN958" t="str">
        <f t="shared" si="753"/>
        <v/>
      </c>
      <c r="AO958" t="str">
        <f t="shared" si="754"/>
        <v/>
      </c>
      <c r="AP958" t="str">
        <f t="shared" si="755"/>
        <v/>
      </c>
      <c r="AQ958" t="str">
        <f t="shared" si="756"/>
        <v/>
      </c>
      <c r="AR958" t="str">
        <f t="shared" si="757"/>
        <v/>
      </c>
      <c r="AS958" t="str">
        <f t="shared" si="758"/>
        <v/>
      </c>
      <c r="AT958" t="str">
        <f t="shared" si="759"/>
        <v/>
      </c>
      <c r="AU958" t="str">
        <f t="shared" si="760"/>
        <v/>
      </c>
      <c r="AV958" t="str">
        <f t="shared" si="761"/>
        <v/>
      </c>
      <c r="AW958" t="str">
        <f t="shared" si="762"/>
        <v/>
      </c>
      <c r="AX958" t="str">
        <f t="shared" si="763"/>
        <v>Műszaki szaknyelv II. (angol), 4. csop. (213)</v>
      </c>
      <c r="AY958" s="2">
        <v>425</v>
      </c>
      <c r="AZ958" s="2">
        <v>1</v>
      </c>
      <c r="BA958" s="18">
        <f>VLOOKUP(AY958,segéd!$F$9:$G$38,2,FALSE)</f>
        <v>46137</v>
      </c>
      <c r="BB958" s="2" t="str">
        <f>VLOOKUP(AZ958,segéd!$F$1:$G$7,2,FALSE)</f>
        <v>8.00-9.30</v>
      </c>
      <c r="BC958" t="s">
        <v>298</v>
      </c>
      <c r="BD958" t="s">
        <v>306</v>
      </c>
      <c r="BE958" t="s">
        <v>164</v>
      </c>
      <c r="BG958" s="2">
        <v>213</v>
      </c>
      <c r="BJ958" s="2">
        <f t="shared" si="764"/>
        <v>28</v>
      </c>
      <c r="BK958" s="2" t="str">
        <f>IF(BF958="","",VLOOKUP(BC958,segéd!O:P,2,FALSE))</f>
        <v/>
      </c>
      <c r="BL958" s="2">
        <f>IF(BG958="","",VLOOKUP(BC958,segéd!T:U,2,FALSE))</f>
        <v>28</v>
      </c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>
        <v>26</v>
      </c>
      <c r="CR958" s="2"/>
      <c r="CS958" s="2"/>
      <c r="CT958" s="2"/>
      <c r="CU958" s="2"/>
      <c r="CV958" s="2"/>
      <c r="CY958" s="2"/>
    </row>
    <row r="959" spans="1:105" x14ac:dyDescent="0.3">
      <c r="A959" t="str">
        <f t="shared" si="765"/>
        <v>4251</v>
      </c>
      <c r="B959" t="str">
        <f t="shared" si="766"/>
        <v xml:space="preserve">Pénzügy (web) </v>
      </c>
      <c r="C959" t="str">
        <f t="shared" si="716"/>
        <v>2154251</v>
      </c>
      <c r="D959" t="str">
        <f t="shared" si="717"/>
        <v>Pénzügy (web) 42</v>
      </c>
      <c r="E959" t="str">
        <f t="shared" si="718"/>
        <v>Belyó Pál4251</v>
      </c>
      <c r="F959" s="24" t="str">
        <f t="shared" si="719"/>
        <v>Pénzügy (Tb. 215, web)</v>
      </c>
      <c r="G959" t="str">
        <f t="shared" si="720"/>
        <v/>
      </c>
      <c r="H959" t="str">
        <f t="shared" si="721"/>
        <v/>
      </c>
      <c r="I959" t="str">
        <f t="shared" si="722"/>
        <v/>
      </c>
      <c r="J959" t="str">
        <f t="shared" si="723"/>
        <v/>
      </c>
      <c r="K959" t="str">
        <f t="shared" si="724"/>
        <v/>
      </c>
      <c r="L959" t="str">
        <f t="shared" si="725"/>
        <v/>
      </c>
      <c r="M959" t="str">
        <f t="shared" si="726"/>
        <v/>
      </c>
      <c r="N959" t="str">
        <f t="shared" si="727"/>
        <v/>
      </c>
      <c r="O959" t="str">
        <f t="shared" si="728"/>
        <v/>
      </c>
      <c r="P959" t="str">
        <f t="shared" si="729"/>
        <v/>
      </c>
      <c r="Q959" t="str">
        <f t="shared" si="730"/>
        <v/>
      </c>
      <c r="R959" t="str">
        <f t="shared" si="731"/>
        <v/>
      </c>
      <c r="S959" t="str">
        <f t="shared" si="732"/>
        <v/>
      </c>
      <c r="T959" t="str">
        <f t="shared" si="733"/>
        <v/>
      </c>
      <c r="U959" t="str">
        <f t="shared" si="734"/>
        <v/>
      </c>
      <c r="V959" t="str">
        <f t="shared" si="735"/>
        <v/>
      </c>
      <c r="W959" t="str">
        <f t="shared" si="736"/>
        <v/>
      </c>
      <c r="X959" t="str">
        <f t="shared" si="737"/>
        <v/>
      </c>
      <c r="Y959" t="str">
        <f t="shared" si="738"/>
        <v>Pénzügy (, web)</v>
      </c>
      <c r="Z959" t="str">
        <f t="shared" si="739"/>
        <v>4251</v>
      </c>
      <c r="AA959" t="str">
        <f t="shared" si="740"/>
        <v/>
      </c>
      <c r="AB959" t="str">
        <f t="shared" si="741"/>
        <v/>
      </c>
      <c r="AC959" t="str">
        <f t="shared" si="742"/>
        <v/>
      </c>
      <c r="AD959" t="str">
        <f t="shared" si="743"/>
        <v/>
      </c>
      <c r="AE959" t="str">
        <f t="shared" si="744"/>
        <v/>
      </c>
      <c r="AF959" t="str">
        <f t="shared" si="745"/>
        <v/>
      </c>
      <c r="AG959" t="str">
        <f t="shared" si="746"/>
        <v/>
      </c>
      <c r="AH959" t="str">
        <f t="shared" si="747"/>
        <v/>
      </c>
      <c r="AI959" t="str">
        <f t="shared" si="748"/>
        <v/>
      </c>
      <c r="AJ959" t="str">
        <f t="shared" si="749"/>
        <v/>
      </c>
      <c r="AK959" t="str">
        <f t="shared" si="750"/>
        <v/>
      </c>
      <c r="AL959" t="str">
        <f t="shared" si="751"/>
        <v/>
      </c>
      <c r="AM959" t="str">
        <f t="shared" si="752"/>
        <v/>
      </c>
      <c r="AN959" t="str">
        <f t="shared" si="753"/>
        <v/>
      </c>
      <c r="AO959" t="str">
        <f t="shared" si="754"/>
        <v/>
      </c>
      <c r="AP959" t="str">
        <f t="shared" si="755"/>
        <v/>
      </c>
      <c r="AQ959" t="str">
        <f t="shared" si="756"/>
        <v/>
      </c>
      <c r="AR959" t="str">
        <f t="shared" si="757"/>
        <v/>
      </c>
      <c r="AS959" t="str">
        <f t="shared" si="758"/>
        <v/>
      </c>
      <c r="AT959" t="str">
        <f t="shared" si="759"/>
        <v/>
      </c>
      <c r="AU959" t="str">
        <f t="shared" si="760"/>
        <v/>
      </c>
      <c r="AV959" t="str">
        <f t="shared" si="761"/>
        <v/>
      </c>
      <c r="AW959" t="str">
        <f t="shared" si="762"/>
        <v/>
      </c>
      <c r="AX959" t="str">
        <f t="shared" si="763"/>
        <v>Pénzügy (215, web)</v>
      </c>
      <c r="AY959" s="2">
        <v>425</v>
      </c>
      <c r="AZ959" s="2">
        <v>1</v>
      </c>
      <c r="BA959" s="18">
        <f>VLOOKUP(AY959,segéd!$F$9:$G$38,2,FALSE)</f>
        <v>46137</v>
      </c>
      <c r="BB959" s="2" t="str">
        <f>VLOOKUP(AZ959,segéd!$F$1:$G$7,2,FALSE)</f>
        <v>8.00-9.30</v>
      </c>
      <c r="BC959" t="s">
        <v>64</v>
      </c>
      <c r="BD959" t="s">
        <v>36</v>
      </c>
      <c r="BE959" t="s">
        <v>164</v>
      </c>
      <c r="BG959" s="2">
        <v>215</v>
      </c>
      <c r="BH959" s="2" t="s">
        <v>66</v>
      </c>
      <c r="BI959" s="30" t="s">
        <v>2039</v>
      </c>
      <c r="BJ959" s="2">
        <f t="shared" si="764"/>
        <v>42</v>
      </c>
      <c r="BK959" s="2" t="str">
        <f>IF(BF959="","",VLOOKUP(BC959,segéd!O:P,2,FALSE))</f>
        <v/>
      </c>
      <c r="BL959" s="2">
        <f>IF(BG959="","",VLOOKUP(BC959,segéd!T:U,2,FALSE))</f>
        <v>42</v>
      </c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>
        <v>74</v>
      </c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Y959" s="2"/>
    </row>
    <row r="960" spans="1:105" x14ac:dyDescent="0.3">
      <c r="A960" t="str">
        <f t="shared" si="765"/>
        <v>4251</v>
      </c>
      <c r="B960" t="str">
        <f t="shared" si="766"/>
        <v xml:space="preserve">Szám. seg. mérés (NI-Labv.), 1. csop. (gépterem, web) </v>
      </c>
      <c r="C960" t="str">
        <f t="shared" si="716"/>
        <v>6044251</v>
      </c>
      <c r="D960" t="str">
        <f t="shared" si="717"/>
        <v>Szám. seg. mérés (NI-Labv.), 1. csop. (gépterem, web) 49</v>
      </c>
      <c r="E960" t="str">
        <f t="shared" si="718"/>
        <v>Vavra Gábor4251</v>
      </c>
      <c r="F960" s="24" t="str">
        <f t="shared" si="719"/>
        <v>Szám. seg. mérés (NI-Labv.), 1. csop. (Tb. 604, gépterem, web)</v>
      </c>
      <c r="G960" t="str">
        <f t="shared" si="720"/>
        <v/>
      </c>
      <c r="H960" t="str">
        <f t="shared" si="721"/>
        <v/>
      </c>
      <c r="I960" t="str">
        <f t="shared" si="722"/>
        <v/>
      </c>
      <c r="J960" t="str">
        <f t="shared" si="723"/>
        <v/>
      </c>
      <c r="K960" t="str">
        <f t="shared" si="724"/>
        <v/>
      </c>
      <c r="L960" t="str">
        <f t="shared" si="725"/>
        <v/>
      </c>
      <c r="M960" t="str">
        <f t="shared" si="726"/>
        <v/>
      </c>
      <c r="N960" t="str">
        <f t="shared" si="727"/>
        <v/>
      </c>
      <c r="O960" t="str">
        <f t="shared" si="728"/>
        <v/>
      </c>
      <c r="P960" t="str">
        <f t="shared" si="729"/>
        <v/>
      </c>
      <c r="Q960" t="str">
        <f t="shared" si="730"/>
        <v/>
      </c>
      <c r="R960" t="str">
        <f t="shared" si="731"/>
        <v/>
      </c>
      <c r="S960" t="str">
        <f t="shared" si="732"/>
        <v/>
      </c>
      <c r="T960" t="str">
        <f t="shared" si="733"/>
        <v/>
      </c>
      <c r="U960" t="str">
        <f t="shared" si="734"/>
        <v/>
      </c>
      <c r="V960" t="str">
        <f t="shared" si="735"/>
        <v/>
      </c>
      <c r="W960" t="str">
        <f t="shared" si="736"/>
        <v/>
      </c>
      <c r="X960" t="str">
        <f t="shared" si="737"/>
        <v/>
      </c>
      <c r="Y960" t="str">
        <f t="shared" si="738"/>
        <v>Szám. seg. mérés (NI-Labv.), 1. csop. (, gépterem, web)</v>
      </c>
      <c r="Z960" t="str">
        <f t="shared" si="739"/>
        <v/>
      </c>
      <c r="AA960" t="str">
        <f t="shared" si="740"/>
        <v/>
      </c>
      <c r="AB960" t="str">
        <f t="shared" si="741"/>
        <v/>
      </c>
      <c r="AC960" t="str">
        <f t="shared" si="742"/>
        <v/>
      </c>
      <c r="AD960" t="str">
        <f t="shared" si="743"/>
        <v/>
      </c>
      <c r="AE960" t="str">
        <f t="shared" si="744"/>
        <v/>
      </c>
      <c r="AF960" t="str">
        <f t="shared" si="745"/>
        <v/>
      </c>
      <c r="AG960" t="str">
        <f t="shared" si="746"/>
        <v/>
      </c>
      <c r="AH960" t="str">
        <f t="shared" si="747"/>
        <v/>
      </c>
      <c r="AI960" t="str">
        <f t="shared" si="748"/>
        <v/>
      </c>
      <c r="AJ960" t="str">
        <f t="shared" si="749"/>
        <v/>
      </c>
      <c r="AK960" t="str">
        <f t="shared" si="750"/>
        <v>4251</v>
      </c>
      <c r="AL960" t="str">
        <f t="shared" si="751"/>
        <v/>
      </c>
      <c r="AM960" t="str">
        <f t="shared" si="752"/>
        <v/>
      </c>
      <c r="AN960" t="str">
        <f t="shared" si="753"/>
        <v/>
      </c>
      <c r="AO960" t="str">
        <f t="shared" si="754"/>
        <v/>
      </c>
      <c r="AP960" t="str">
        <f t="shared" si="755"/>
        <v/>
      </c>
      <c r="AQ960" t="str">
        <f t="shared" si="756"/>
        <v/>
      </c>
      <c r="AR960" t="str">
        <f t="shared" si="757"/>
        <v/>
      </c>
      <c r="AS960" t="str">
        <f t="shared" si="758"/>
        <v/>
      </c>
      <c r="AT960" t="str">
        <f t="shared" si="759"/>
        <v/>
      </c>
      <c r="AU960" t="str">
        <f t="shared" si="760"/>
        <v/>
      </c>
      <c r="AV960" t="str">
        <f t="shared" si="761"/>
        <v/>
      </c>
      <c r="AW960" t="str">
        <f t="shared" si="762"/>
        <v/>
      </c>
      <c r="AX960" t="str">
        <f t="shared" si="763"/>
        <v>Szám. seg. mérés (NI-Labv.), 1. csop. (604, gépterem, web)</v>
      </c>
      <c r="AY960" s="2">
        <v>425</v>
      </c>
      <c r="AZ960" s="2">
        <v>1</v>
      </c>
      <c r="BA960" s="18">
        <f>VLOOKUP(AY960,segéd!$F$9:$G$38,2,FALSE)</f>
        <v>46137</v>
      </c>
      <c r="BB960" s="2" t="str">
        <f>VLOOKUP(AZ960,segéd!$F$1:$G$7,2,FALSE)</f>
        <v>8.00-9.30</v>
      </c>
      <c r="BC960" t="s">
        <v>463</v>
      </c>
      <c r="BD960" s="20" t="s">
        <v>424</v>
      </c>
      <c r="BE960" t="s">
        <v>164</v>
      </c>
      <c r="BG960" s="2">
        <v>604</v>
      </c>
      <c r="BH960" s="2" t="s">
        <v>220</v>
      </c>
      <c r="BI960" s="30" t="s">
        <v>2020</v>
      </c>
      <c r="BJ960" s="2">
        <f t="shared" si="764"/>
        <v>49</v>
      </c>
      <c r="BK960" s="2" t="str">
        <f>IF(BF960="","",VLOOKUP(BC960,segéd!O:P,2,FALSE))</f>
        <v/>
      </c>
      <c r="BL960" s="2">
        <f>IF(BG960="","",VLOOKUP(BC960,segéd!T:U,2,FALSE))</f>
        <v>49</v>
      </c>
      <c r="BM960" s="2"/>
      <c r="BN960" s="2"/>
      <c r="BO960" s="2"/>
      <c r="BP960" s="2"/>
      <c r="BQ960" s="2"/>
      <c r="BR960" s="2"/>
      <c r="BS960" s="2"/>
      <c r="BT960" s="2"/>
      <c r="BU960" s="2"/>
      <c r="BZ960" s="2"/>
      <c r="CA960" s="2"/>
      <c r="CD960" s="2"/>
      <c r="CE960" s="2"/>
      <c r="CF960" s="19"/>
      <c r="CG960" s="2"/>
      <c r="CJ960" s="2"/>
      <c r="CP960" s="2">
        <v>52</v>
      </c>
      <c r="CQ960" s="2"/>
      <c r="CR960" s="2"/>
      <c r="CS960" s="2"/>
      <c r="CU960" s="2"/>
      <c r="CV960" s="2"/>
      <c r="DA960" s="19"/>
    </row>
    <row r="961" spans="1:106" x14ac:dyDescent="0.3">
      <c r="A961" t="str">
        <f t="shared" si="765"/>
        <v>4251</v>
      </c>
      <c r="B961" t="str">
        <f t="shared" si="766"/>
        <v xml:space="preserve">Szám. seg. mérés (plusz terem) (gépterem, web) </v>
      </c>
      <c r="C961" t="str">
        <f t="shared" si="716"/>
        <v>6034251</v>
      </c>
      <c r="D961" t="str">
        <f t="shared" si="717"/>
        <v>Szám. seg. mérés (plusz terem) (gépterem, web) 0</v>
      </c>
      <c r="E961" t="str">
        <f t="shared" si="718"/>
        <v>Vavra Gábor4251</v>
      </c>
      <c r="F961" s="24" t="str">
        <f t="shared" si="719"/>
        <v>Szám. seg. mérés (plusz terem) (Tb. 603, gépterem, web)</v>
      </c>
      <c r="G961" t="str">
        <f t="shared" si="720"/>
        <v/>
      </c>
      <c r="H961" t="str">
        <f t="shared" si="721"/>
        <v/>
      </c>
      <c r="I961" t="str">
        <f t="shared" si="722"/>
        <v/>
      </c>
      <c r="J961" t="str">
        <f t="shared" si="723"/>
        <v/>
      </c>
      <c r="K961" t="str">
        <f t="shared" si="724"/>
        <v/>
      </c>
      <c r="L961" t="str">
        <f t="shared" si="725"/>
        <v/>
      </c>
      <c r="M961" t="str">
        <f t="shared" si="726"/>
        <v/>
      </c>
      <c r="N961" t="str">
        <f t="shared" si="727"/>
        <v/>
      </c>
      <c r="O961" t="str">
        <f t="shared" si="728"/>
        <v/>
      </c>
      <c r="P961" t="str">
        <f t="shared" si="729"/>
        <v/>
      </c>
      <c r="Q961" t="str">
        <f t="shared" si="730"/>
        <v/>
      </c>
      <c r="R961" t="str">
        <f t="shared" si="731"/>
        <v/>
      </c>
      <c r="S961" t="str">
        <f t="shared" si="732"/>
        <v/>
      </c>
      <c r="T961" t="str">
        <f t="shared" si="733"/>
        <v/>
      </c>
      <c r="U961" t="str">
        <f t="shared" si="734"/>
        <v/>
      </c>
      <c r="V961" t="str">
        <f t="shared" si="735"/>
        <v/>
      </c>
      <c r="W961" t="str">
        <f t="shared" si="736"/>
        <v/>
      </c>
      <c r="X961" t="str">
        <f t="shared" si="737"/>
        <v/>
      </c>
      <c r="Y961" t="str">
        <f t="shared" si="738"/>
        <v>Szám. seg. mérés (plusz terem) (, gépterem, web)</v>
      </c>
      <c r="Z961" t="str">
        <f t="shared" si="739"/>
        <v/>
      </c>
      <c r="AA961" t="str">
        <f t="shared" si="740"/>
        <v/>
      </c>
      <c r="AB961" t="str">
        <f t="shared" si="741"/>
        <v/>
      </c>
      <c r="AC961" t="str">
        <f t="shared" si="742"/>
        <v/>
      </c>
      <c r="AD961" t="str">
        <f t="shared" si="743"/>
        <v/>
      </c>
      <c r="AE961" t="str">
        <f t="shared" si="744"/>
        <v/>
      </c>
      <c r="AF961" t="str">
        <f t="shared" si="745"/>
        <v/>
      </c>
      <c r="AG961" t="str">
        <f t="shared" si="746"/>
        <v/>
      </c>
      <c r="AH961" t="str">
        <f t="shared" si="747"/>
        <v/>
      </c>
      <c r="AI961" t="str">
        <f t="shared" si="748"/>
        <v/>
      </c>
      <c r="AJ961" t="str">
        <f t="shared" si="749"/>
        <v/>
      </c>
      <c r="AK961" t="str">
        <f t="shared" si="750"/>
        <v/>
      </c>
      <c r="AL961" t="str">
        <f t="shared" si="751"/>
        <v/>
      </c>
      <c r="AM961" t="str">
        <f t="shared" si="752"/>
        <v/>
      </c>
      <c r="AN961" t="str">
        <f t="shared" si="753"/>
        <v/>
      </c>
      <c r="AO961" t="str">
        <f t="shared" si="754"/>
        <v/>
      </c>
      <c r="AP961" t="str">
        <f t="shared" si="755"/>
        <v/>
      </c>
      <c r="AQ961" t="str">
        <f t="shared" si="756"/>
        <v/>
      </c>
      <c r="AR961" t="str">
        <f t="shared" si="757"/>
        <v/>
      </c>
      <c r="AS961" t="str">
        <f t="shared" si="758"/>
        <v/>
      </c>
      <c r="AT961" t="str">
        <f t="shared" si="759"/>
        <v/>
      </c>
      <c r="AU961" t="str">
        <f t="shared" si="760"/>
        <v/>
      </c>
      <c r="AV961" t="str">
        <f t="shared" si="761"/>
        <v/>
      </c>
      <c r="AW961" t="str">
        <f t="shared" si="762"/>
        <v/>
      </c>
      <c r="AX961" t="str">
        <f t="shared" si="763"/>
        <v>Szám. seg. mérés (plusz terem) (603, gépterem, web)</v>
      </c>
      <c r="AY961" s="2">
        <v>425</v>
      </c>
      <c r="AZ961" s="2">
        <v>1</v>
      </c>
      <c r="BA961" s="18">
        <f>VLOOKUP(AY961,segéd!$F$9:$G$38,2,FALSE)</f>
        <v>46137</v>
      </c>
      <c r="BB961" s="2" t="str">
        <f>VLOOKUP(AZ961,segéd!$F$1:$G$7,2,FALSE)</f>
        <v>8.00-9.30</v>
      </c>
      <c r="BC961" t="s">
        <v>2257</v>
      </c>
      <c r="BD961" s="20" t="s">
        <v>424</v>
      </c>
      <c r="BE961" t="s">
        <v>164</v>
      </c>
      <c r="BG961" s="2">
        <v>603</v>
      </c>
      <c r="BH961" s="2" t="s">
        <v>220</v>
      </c>
      <c r="BI961" s="30" t="s">
        <v>1942</v>
      </c>
      <c r="BJ961" s="2">
        <f t="shared" si="764"/>
        <v>0</v>
      </c>
      <c r="BK961" s="2" t="str">
        <f>IF(BF961="","",VLOOKUP(BC961,segéd!O:P,2,FALSE))</f>
        <v/>
      </c>
      <c r="BL961" s="2">
        <f>IF(BG961="","",VLOOKUP(BC961,segéd!T:U,2,FALSE))</f>
        <v>0</v>
      </c>
      <c r="BM961" s="2"/>
      <c r="BN961" s="2"/>
      <c r="BO961" s="2"/>
      <c r="BP961" s="2"/>
      <c r="BQ961" s="2"/>
      <c r="BR961" s="2"/>
      <c r="BS961" s="2"/>
      <c r="BT961" s="2"/>
      <c r="BU961" s="2"/>
      <c r="BZ961" s="2"/>
      <c r="CA961" s="2"/>
      <c r="CD961" s="2"/>
      <c r="CE961" s="2"/>
      <c r="CF961" s="19"/>
      <c r="CG961" s="2"/>
      <c r="CJ961" s="2"/>
      <c r="CP961" s="2"/>
      <c r="CQ961" s="2"/>
      <c r="CR961" s="2"/>
      <c r="CS961" s="2"/>
      <c r="CU961" s="2"/>
      <c r="CV961" s="2"/>
      <c r="DA961" s="19"/>
    </row>
    <row r="962" spans="1:106" x14ac:dyDescent="0.3">
      <c r="A962" t="str">
        <f t="shared" si="765"/>
        <v>2174251</v>
      </c>
      <c r="B962" t="str">
        <f t="shared" si="766"/>
        <v>Utazás- és rendezvényszervezés (web) 11</v>
      </c>
      <c r="C962" t="str">
        <f t="shared" si="716"/>
        <v>4251</v>
      </c>
      <c r="D962" t="str">
        <f t="shared" si="717"/>
        <v xml:space="preserve">Utazás- és rendezvényszervezés (web) </v>
      </c>
      <c r="E962" t="str">
        <f t="shared" si="718"/>
        <v>Bíró Csaba4251</v>
      </c>
      <c r="F962" s="24" t="str">
        <f t="shared" si="719"/>
        <v>Utazás- és rendezvényszervezés (Bp. 217, web)</v>
      </c>
      <c r="G962" t="str">
        <f t="shared" si="720"/>
        <v/>
      </c>
      <c r="H962" t="str">
        <f t="shared" si="721"/>
        <v/>
      </c>
      <c r="I962" t="str">
        <f t="shared" si="722"/>
        <v/>
      </c>
      <c r="J962" t="str">
        <f t="shared" si="723"/>
        <v/>
      </c>
      <c r="K962" t="str">
        <f t="shared" si="724"/>
        <v/>
      </c>
      <c r="L962" t="str">
        <f t="shared" si="725"/>
        <v/>
      </c>
      <c r="M962" t="str">
        <f t="shared" si="726"/>
        <v/>
      </c>
      <c r="N962" t="str">
        <f t="shared" si="727"/>
        <v/>
      </c>
      <c r="O962" t="str">
        <f t="shared" si="728"/>
        <v/>
      </c>
      <c r="P962" t="str">
        <f t="shared" si="729"/>
        <v/>
      </c>
      <c r="Q962" t="str">
        <f t="shared" si="730"/>
        <v/>
      </c>
      <c r="R962" t="str">
        <f t="shared" si="731"/>
        <v/>
      </c>
      <c r="S962" t="str">
        <f t="shared" si="732"/>
        <v>4251</v>
      </c>
      <c r="T962" t="str">
        <f t="shared" si="733"/>
        <v/>
      </c>
      <c r="U962" t="str">
        <f t="shared" si="734"/>
        <v/>
      </c>
      <c r="V962" t="str">
        <f t="shared" si="735"/>
        <v/>
      </c>
      <c r="W962" t="str">
        <f t="shared" si="736"/>
        <v/>
      </c>
      <c r="X962" t="str">
        <f t="shared" si="737"/>
        <v/>
      </c>
      <c r="Y962" t="str">
        <f t="shared" si="738"/>
        <v>Utazás- és rendezvényszervezés (217, web)</v>
      </c>
      <c r="Z962" t="str">
        <f t="shared" si="739"/>
        <v/>
      </c>
      <c r="AA962" t="str">
        <f t="shared" si="740"/>
        <v/>
      </c>
      <c r="AB962" t="str">
        <f t="shared" si="741"/>
        <v/>
      </c>
      <c r="AC962" t="str">
        <f t="shared" si="742"/>
        <v/>
      </c>
      <c r="AD962" t="str">
        <f t="shared" si="743"/>
        <v/>
      </c>
      <c r="AE962" t="str">
        <f t="shared" si="744"/>
        <v/>
      </c>
      <c r="AF962" t="str">
        <f t="shared" si="745"/>
        <v/>
      </c>
      <c r="AG962" t="str">
        <f t="shared" si="746"/>
        <v/>
      </c>
      <c r="AH962" t="str">
        <f t="shared" si="747"/>
        <v/>
      </c>
      <c r="AI962" t="str">
        <f t="shared" si="748"/>
        <v/>
      </c>
      <c r="AJ962" t="str">
        <f t="shared" si="749"/>
        <v/>
      </c>
      <c r="AK962" t="str">
        <f t="shared" si="750"/>
        <v/>
      </c>
      <c r="AL962" t="str">
        <f t="shared" si="751"/>
        <v/>
      </c>
      <c r="AM962" t="str">
        <f t="shared" si="752"/>
        <v/>
      </c>
      <c r="AN962" t="str">
        <f t="shared" si="753"/>
        <v/>
      </c>
      <c r="AO962" t="str">
        <f t="shared" si="754"/>
        <v/>
      </c>
      <c r="AP962" t="str">
        <f t="shared" si="755"/>
        <v/>
      </c>
      <c r="AQ962" t="str">
        <f t="shared" si="756"/>
        <v/>
      </c>
      <c r="AR962" t="str">
        <f t="shared" si="757"/>
        <v/>
      </c>
      <c r="AS962" t="str">
        <f t="shared" si="758"/>
        <v/>
      </c>
      <c r="AT962" t="str">
        <f t="shared" si="759"/>
        <v/>
      </c>
      <c r="AU962" t="str">
        <f t="shared" si="760"/>
        <v/>
      </c>
      <c r="AV962" t="str">
        <f t="shared" si="761"/>
        <v/>
      </c>
      <c r="AW962" t="str">
        <f t="shared" si="762"/>
        <v/>
      </c>
      <c r="AX962" t="str">
        <f t="shared" si="763"/>
        <v>Utazás- és rendezvényszervezés (, web)</v>
      </c>
      <c r="AY962" s="2">
        <v>425</v>
      </c>
      <c r="AZ962" s="2">
        <v>1</v>
      </c>
      <c r="BA962" s="18">
        <f>VLOOKUP(AY962,segéd!$F$9:$G$38,2,FALSE)</f>
        <v>46137</v>
      </c>
      <c r="BB962" s="2" t="str">
        <f>VLOOKUP(AZ962,segéd!$F$1:$G$7,2,FALSE)</f>
        <v>8.00-9.30</v>
      </c>
      <c r="BC962" t="s">
        <v>391</v>
      </c>
      <c r="BD962" t="s">
        <v>458</v>
      </c>
      <c r="BE962" t="s">
        <v>165</v>
      </c>
      <c r="BF962" s="19">
        <v>217</v>
      </c>
      <c r="BH962" s="19" t="s">
        <v>66</v>
      </c>
      <c r="BI962" s="30" t="s">
        <v>1944</v>
      </c>
      <c r="BJ962" s="2">
        <f t="shared" si="764"/>
        <v>11</v>
      </c>
      <c r="BK962" s="2">
        <f>IF(BF962="","",VLOOKUP(BC962,segéd!O:P,2,FALSE))</f>
        <v>11</v>
      </c>
      <c r="BL962" s="2" t="str">
        <f>IF(BG962="","",VLOOKUP(BC962,segéd!T:U,2,FALSE))</f>
        <v/>
      </c>
      <c r="BM962" s="2"/>
      <c r="BN962" s="2"/>
      <c r="BO962" s="2"/>
      <c r="BP962" s="2"/>
      <c r="BQ962" s="2"/>
      <c r="BR962" s="2"/>
      <c r="BS962" s="2"/>
      <c r="BT962" s="2"/>
      <c r="BU962" s="2"/>
      <c r="BY962" s="19">
        <v>6</v>
      </c>
      <c r="CA962" s="2"/>
      <c r="CD962" s="2"/>
      <c r="CR962" s="2"/>
      <c r="CS962" s="2"/>
      <c r="CU962" s="2"/>
      <c r="CV962" s="2"/>
    </row>
    <row r="963" spans="1:106" x14ac:dyDescent="0.3">
      <c r="A963" t="str">
        <f t="shared" si="765"/>
        <v>2084251</v>
      </c>
      <c r="B963" t="str">
        <f t="shared" si="766"/>
        <v>Vállalati pénzügy (web) 38</v>
      </c>
      <c r="C963" t="str">
        <f t="shared" ref="C963:C1026" si="767">CONCATENATE(BG963,AY963,AZ963)</f>
        <v>4251</v>
      </c>
      <c r="D963" t="str">
        <f t="shared" ref="D963:D1026" si="768">CONCATENATE(BC963,IF(BH963="","",CONCATENATE(" (",BH963,")"))," ",BL963)</f>
        <v xml:space="preserve">Vállalati pénzügy (web) </v>
      </c>
      <c r="E963" t="str">
        <f t="shared" ref="E963:E1026" si="769">CONCATENATE(BD963,AY963,AZ963)</f>
        <v>Antalík Imrich4251</v>
      </c>
      <c r="F963" s="24" t="str">
        <f t="shared" ref="F963:F1026" si="770">CONCATENATE(BC963," (",IF(OR(BF963="",BH963="Tb.-ről web",BH963="gépterem, Tb.-ről web"),"",CONCATENATE("Bp. ",BF963)),IF(OR(BG963="",BH963="Bp.-ről web",BH963="gépterem, Bp.-ről web"),"",CONCATENATE("Tb. ",BG963)),IF(BH963="","",CONCATENATE(", ",BH963)),")")</f>
        <v>Vállalati pénzügy (Bp. 208, web)</v>
      </c>
      <c r="G963" t="str">
        <f t="shared" ref="G963:G1026" si="771">IF(BM963="","",CONCATENATE($AY963,$AZ963))</f>
        <v/>
      </c>
      <c r="H963" t="str">
        <f t="shared" ref="H963:H1026" si="772">IF(BN963="","",CONCATENATE($AY963,$AZ963))</f>
        <v/>
      </c>
      <c r="I963" t="str">
        <f t="shared" ref="I963:I1026" si="773">IF(BO963="","",CONCATENATE($AY963,$AZ963))</f>
        <v/>
      </c>
      <c r="J963" t="str">
        <f t="shared" ref="J963:J1026" si="774">IF(BP963="","",CONCATENATE($AY963,$AZ963))</f>
        <v/>
      </c>
      <c r="K963" t="str">
        <f t="shared" ref="K963:K1026" si="775">IF(BQ963="","",CONCATENATE($AY963,$AZ963))</f>
        <v/>
      </c>
      <c r="L963" t="str">
        <f t="shared" ref="L963:L1026" si="776">IF(BR963="","",CONCATENATE($AY963,$AZ963))</f>
        <v/>
      </c>
      <c r="M963" t="str">
        <f t="shared" ref="M963:M1026" si="777">IF(BS963="","",CONCATENATE($AY963,$AZ963))</f>
        <v>4251</v>
      </c>
      <c r="N963" t="str">
        <f t="shared" ref="N963:N1026" si="778">IF(BT963="","",CONCATENATE($AY963,$AZ963))</f>
        <v>4251</v>
      </c>
      <c r="O963" t="str">
        <f t="shared" ref="O963:O1026" si="779">IF(BU963="","",CONCATENATE($AY963,$AZ963))</f>
        <v>4251</v>
      </c>
      <c r="P963" t="str">
        <f t="shared" ref="P963:P1026" si="780">IF(BV963="","",CONCATENATE($AY963,$AZ963))</f>
        <v>4251</v>
      </c>
      <c r="Q963" t="str">
        <f t="shared" ref="Q963:Q1026" si="781">IF(BW963="","",CONCATENATE($AY963,$AZ963))</f>
        <v>4251</v>
      </c>
      <c r="R963" t="str">
        <f t="shared" ref="R963:R1026" si="782">IF(BX963="","",CONCATENATE($AY963,$AZ963))</f>
        <v>4251</v>
      </c>
      <c r="S963" t="str">
        <f t="shared" ref="S963:S1026" si="783">IF(BY963="","",CONCATENATE($AY963,$AZ963))</f>
        <v/>
      </c>
      <c r="T963" t="str">
        <f t="shared" ref="T963:T1026" si="784">IF(BZ963="","",CONCATENATE($AY963,$AZ963))</f>
        <v/>
      </c>
      <c r="U963" t="str">
        <f t="shared" ref="U963:U1026" si="785">IF(CA963="","",CONCATENATE($AY963,$AZ963))</f>
        <v/>
      </c>
      <c r="V963" t="str">
        <f t="shared" ref="V963:V1026" si="786">IF(CB963="","",CONCATENATE($AY963,$AZ963))</f>
        <v/>
      </c>
      <c r="W963" t="str">
        <f t="shared" ref="W963:W1026" si="787">IF(CC963="","",CONCATENATE($AY963,$AZ963))</f>
        <v/>
      </c>
      <c r="X963" t="str">
        <f t="shared" ref="X963:X1026" si="788">IF(CD963="","",CONCATENATE($AY963,$AZ963))</f>
        <v/>
      </c>
      <c r="Y963" t="str">
        <f t="shared" ref="Y963:Y1026" si="789">CONCATENATE(BC963," (",BF963,IF(BH963="","",CONCATENATE(", ",BH963)),")")</f>
        <v>Vállalati pénzügy (208, web)</v>
      </c>
      <c r="Z963" t="str">
        <f t="shared" ref="Z963:Z1026" si="790">IF(CE963="","",CONCATENATE($AY963,$AZ963))</f>
        <v/>
      </c>
      <c r="AA963" t="str">
        <f t="shared" ref="AA963:AA1026" si="791">IF(CF963="","",CONCATENATE($AY963,$AZ963))</f>
        <v/>
      </c>
      <c r="AB963" t="str">
        <f t="shared" ref="AB963:AB1026" si="792">IF(CG963="","",CONCATENATE($AY963,$AZ963))</f>
        <v/>
      </c>
      <c r="AC963" t="str">
        <f t="shared" ref="AC963:AC1026" si="793">IF(CH963="","",CONCATENATE($AY963,$AZ963))</f>
        <v/>
      </c>
      <c r="AD963" t="str">
        <f t="shared" ref="AD963:AD1026" si="794">IF(CI963="","",CONCATENATE($AY963,$AZ963))</f>
        <v/>
      </c>
      <c r="AE963" t="str">
        <f t="shared" ref="AE963:AE1026" si="795">IF(CJ963="","",CONCATENATE($AY963,$AZ963))</f>
        <v/>
      </c>
      <c r="AF963" t="str">
        <f t="shared" ref="AF963:AF1026" si="796">IF(CK963="","",CONCATENATE($AY963,$AZ963))</f>
        <v/>
      </c>
      <c r="AG963" t="str">
        <f t="shared" ref="AG963:AG1026" si="797">IF(CL963="","",CONCATENATE($AY963,$AZ963))</f>
        <v/>
      </c>
      <c r="AH963" t="str">
        <f t="shared" ref="AH963:AH1026" si="798">IF(CM963="","",CONCATENATE($AY963,$AZ963))</f>
        <v/>
      </c>
      <c r="AI963" t="str">
        <f t="shared" ref="AI963:AI1026" si="799">IF(CN963="","",CONCATENATE($AY963,$AZ963))</f>
        <v/>
      </c>
      <c r="AJ963" t="str">
        <f t="shared" ref="AJ963:AJ1026" si="800">IF(CO963="","",CONCATENATE($AY963,$AZ963))</f>
        <v/>
      </c>
      <c r="AK963" t="str">
        <f t="shared" ref="AK963:AK1026" si="801">IF(CP963="","",CONCATENATE($AY963,$AZ963))</f>
        <v/>
      </c>
      <c r="AL963" t="str">
        <f t="shared" ref="AL963:AL1026" si="802">IF(CQ963="","",CONCATENATE($AY963,$AZ963))</f>
        <v/>
      </c>
      <c r="AM963" t="str">
        <f t="shared" ref="AM963:AM1026" si="803">IF(CR963="","",CONCATENATE($AY963,$AZ963))</f>
        <v/>
      </c>
      <c r="AN963" t="str">
        <f t="shared" ref="AN963:AN1026" si="804">IF(CS963="","",CONCATENATE($AY963,$AZ963))</f>
        <v/>
      </c>
      <c r="AO963" t="str">
        <f t="shared" ref="AO963:AO1026" si="805">IF(CT963="","",CONCATENATE($AY963,$AZ963))</f>
        <v/>
      </c>
      <c r="AP963" t="str">
        <f t="shared" ref="AP963:AP1026" si="806">IF(CU963="","",CONCATENATE($AY963,$AZ963))</f>
        <v/>
      </c>
      <c r="AQ963" t="str">
        <f t="shared" ref="AQ963:AQ1026" si="807">IF(CV963="","",CONCATENATE($AY963,$AZ963))</f>
        <v/>
      </c>
      <c r="AR963" t="str">
        <f t="shared" ref="AR963:AR1026" si="808">IF(CW963="","",CONCATENATE($AY963,$AZ963))</f>
        <v/>
      </c>
      <c r="AS963" t="str">
        <f t="shared" ref="AS963:AS1026" si="809">IF(CX963="","",CONCATENATE($AY963,$AZ963))</f>
        <v/>
      </c>
      <c r="AT963" t="str">
        <f t="shared" ref="AT963:AT1026" si="810">IF(CY963="","",CONCATENATE($AY963,$AZ963))</f>
        <v/>
      </c>
      <c r="AU963" t="str">
        <f t="shared" ref="AU963:AU1026" si="811">IF(CZ963="","",CONCATENATE($AY963,$AZ963))</f>
        <v/>
      </c>
      <c r="AV963" t="str">
        <f t="shared" ref="AV963:AV1026" si="812">IF(DA963="","",CONCATENATE($AY963,$AZ963))</f>
        <v/>
      </c>
      <c r="AW963" t="str">
        <f t="shared" ref="AW963:AW1026" si="813">IF(DB963="","",CONCATENATE($AY963,$AZ963))</f>
        <v/>
      </c>
      <c r="AX963" t="str">
        <f t="shared" ref="AX963:AX1026" si="814">CONCATENATE(BC963," (",BG963,IF(BH963="","",CONCATENATE(", ",BH963)),")")</f>
        <v>Vállalati pénzügy (, web)</v>
      </c>
      <c r="AY963" s="2">
        <v>425</v>
      </c>
      <c r="AZ963" s="2">
        <v>1</v>
      </c>
      <c r="BA963" s="18">
        <f>VLOOKUP(AY963,segéd!$F$9:$G$38,2,FALSE)</f>
        <v>46137</v>
      </c>
      <c r="BB963" s="2" t="str">
        <f>VLOOKUP(AZ963,segéd!$F$1:$G$7,2,FALSE)</f>
        <v>8.00-9.30</v>
      </c>
      <c r="BC963" t="s">
        <v>37</v>
      </c>
      <c r="BD963" t="s">
        <v>178</v>
      </c>
      <c r="BE963" t="s">
        <v>165</v>
      </c>
      <c r="BF963" s="19">
        <v>208</v>
      </c>
      <c r="BH963" s="19" t="s">
        <v>66</v>
      </c>
      <c r="BI963" s="30" t="s">
        <v>1946</v>
      </c>
      <c r="BJ963" s="2">
        <f t="shared" ref="BJ963:BJ1026" si="815">SUM(BK963:BL963)</f>
        <v>38</v>
      </c>
      <c r="BK963" s="2">
        <f>IF(BF963="","",VLOOKUP(BC963,segéd!O:P,2,FALSE))</f>
        <v>38</v>
      </c>
      <c r="BL963" s="2" t="str">
        <f>IF(BG963="","",VLOOKUP(BC963,segéd!T:U,2,FALSE))</f>
        <v/>
      </c>
      <c r="BM963" s="2"/>
      <c r="BN963" s="2"/>
      <c r="BO963" s="2"/>
      <c r="BP963" s="2"/>
      <c r="BQ963" s="2"/>
      <c r="BR963" s="2"/>
      <c r="BS963" s="2">
        <v>6</v>
      </c>
      <c r="BT963" s="2">
        <v>6</v>
      </c>
      <c r="BU963" s="2">
        <v>9</v>
      </c>
      <c r="BV963" s="2">
        <v>6</v>
      </c>
      <c r="BW963" s="2">
        <v>13</v>
      </c>
      <c r="BX963" s="2">
        <v>2</v>
      </c>
      <c r="BY963" s="2"/>
      <c r="BZ963" s="2"/>
      <c r="CA963" s="2"/>
      <c r="CB963" s="2"/>
      <c r="CC963" s="2"/>
      <c r="CD963" s="2"/>
      <c r="CE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Y963" s="2"/>
    </row>
    <row r="964" spans="1:106" x14ac:dyDescent="0.3">
      <c r="A964" t="str">
        <f t="shared" si="765"/>
        <v>4252</v>
      </c>
      <c r="B964" t="str">
        <f t="shared" si="766"/>
        <v xml:space="preserve">Emberi erőforrás gazd. és men. (web) </v>
      </c>
      <c r="C964" t="str">
        <f t="shared" si="767"/>
        <v>2144252</v>
      </c>
      <c r="D964" t="str">
        <f t="shared" si="768"/>
        <v>Emberi erőforrás gazd. és men. (web) 30</v>
      </c>
      <c r="E964" t="str">
        <f t="shared" si="769"/>
        <v>Krupánszki Kornél4252</v>
      </c>
      <c r="F964" s="24" t="str">
        <f t="shared" si="770"/>
        <v>Emberi erőforrás gazd. és men. (Tb. 214, web)</v>
      </c>
      <c r="G964" t="str">
        <f t="shared" si="771"/>
        <v/>
      </c>
      <c r="H964" t="str">
        <f t="shared" si="772"/>
        <v/>
      </c>
      <c r="I964" t="str">
        <f t="shared" si="773"/>
        <v/>
      </c>
      <c r="J964" t="str">
        <f t="shared" si="774"/>
        <v/>
      </c>
      <c r="K964" t="str">
        <f t="shared" si="775"/>
        <v/>
      </c>
      <c r="L964" t="str">
        <f t="shared" si="776"/>
        <v/>
      </c>
      <c r="M964" t="str">
        <f t="shared" si="777"/>
        <v/>
      </c>
      <c r="N964" t="str">
        <f t="shared" si="778"/>
        <v/>
      </c>
      <c r="O964" t="str">
        <f t="shared" si="779"/>
        <v/>
      </c>
      <c r="P964" t="str">
        <f t="shared" si="780"/>
        <v/>
      </c>
      <c r="Q964" t="str">
        <f t="shared" si="781"/>
        <v/>
      </c>
      <c r="R964" t="str">
        <f t="shared" si="782"/>
        <v/>
      </c>
      <c r="S964" t="str">
        <f t="shared" si="783"/>
        <v/>
      </c>
      <c r="T964" t="str">
        <f t="shared" si="784"/>
        <v/>
      </c>
      <c r="U964" t="str">
        <f t="shared" si="785"/>
        <v/>
      </c>
      <c r="V964" t="str">
        <f t="shared" si="786"/>
        <v/>
      </c>
      <c r="W964" t="str">
        <f t="shared" si="787"/>
        <v/>
      </c>
      <c r="X964" t="str">
        <f t="shared" si="788"/>
        <v/>
      </c>
      <c r="Y964" t="str">
        <f t="shared" si="789"/>
        <v>Emberi erőforrás gazd. és men. (, web)</v>
      </c>
      <c r="Z964" t="str">
        <f t="shared" si="790"/>
        <v/>
      </c>
      <c r="AA964" t="str">
        <f t="shared" si="791"/>
        <v/>
      </c>
      <c r="AB964" t="str">
        <f t="shared" si="792"/>
        <v/>
      </c>
      <c r="AC964" t="str">
        <f t="shared" si="793"/>
        <v/>
      </c>
      <c r="AD964" t="str">
        <f t="shared" si="794"/>
        <v/>
      </c>
      <c r="AE964" t="str">
        <f t="shared" si="795"/>
        <v>4252</v>
      </c>
      <c r="AF964" t="str">
        <f t="shared" si="796"/>
        <v>4252</v>
      </c>
      <c r="AG964" t="str">
        <f t="shared" si="797"/>
        <v>4252</v>
      </c>
      <c r="AH964" t="str">
        <f t="shared" si="798"/>
        <v>4252</v>
      </c>
      <c r="AI964" t="str">
        <f t="shared" si="799"/>
        <v>4252</v>
      </c>
      <c r="AJ964" t="str">
        <f t="shared" si="800"/>
        <v>4252</v>
      </c>
      <c r="AK964" t="str">
        <f t="shared" si="801"/>
        <v/>
      </c>
      <c r="AL964" t="str">
        <f t="shared" si="802"/>
        <v/>
      </c>
      <c r="AM964" t="str">
        <f t="shared" si="803"/>
        <v/>
      </c>
      <c r="AN964" t="str">
        <f t="shared" si="804"/>
        <v/>
      </c>
      <c r="AO964" t="str">
        <f t="shared" si="805"/>
        <v/>
      </c>
      <c r="AP964" t="str">
        <f t="shared" si="806"/>
        <v/>
      </c>
      <c r="AQ964" t="str">
        <f t="shared" si="807"/>
        <v/>
      </c>
      <c r="AR964" t="str">
        <f t="shared" si="808"/>
        <v/>
      </c>
      <c r="AS964" t="str">
        <f t="shared" si="809"/>
        <v/>
      </c>
      <c r="AT964" t="str">
        <f t="shared" si="810"/>
        <v/>
      </c>
      <c r="AU964" t="str">
        <f t="shared" si="811"/>
        <v/>
      </c>
      <c r="AV964" t="str">
        <f t="shared" si="812"/>
        <v/>
      </c>
      <c r="AW964" t="str">
        <f t="shared" si="813"/>
        <v/>
      </c>
      <c r="AX964" t="str">
        <f t="shared" si="814"/>
        <v>Emberi erőforrás gazd. és men. (214, web)</v>
      </c>
      <c r="AY964" s="2">
        <v>425</v>
      </c>
      <c r="AZ964" s="2">
        <v>2</v>
      </c>
      <c r="BA964" s="18">
        <f>VLOOKUP(AY964,segéd!$F$9:$G$38,2,FALSE)</f>
        <v>46137</v>
      </c>
      <c r="BB964" s="2" t="str">
        <f>VLOOKUP(AZ964,segéd!$F$1:$G$7,2,FALSE)</f>
        <v>9.45-11.15</v>
      </c>
      <c r="BC964" t="s">
        <v>168</v>
      </c>
      <c r="BD964" s="20" t="s">
        <v>428</v>
      </c>
      <c r="BE964" t="s">
        <v>164</v>
      </c>
      <c r="BG964" s="2">
        <v>214</v>
      </c>
      <c r="BH964" s="19" t="s">
        <v>66</v>
      </c>
      <c r="BI964" s="30" t="s">
        <v>2034</v>
      </c>
      <c r="BJ964" s="2">
        <f t="shared" si="815"/>
        <v>30</v>
      </c>
      <c r="BK964" s="2" t="str">
        <f>IF(BF964="","",VLOOKUP(BC964,segéd!O:P,2,FALSE))</f>
        <v/>
      </c>
      <c r="BL964" s="2">
        <f>IF(BG964="","",VLOOKUP(BC964,segéd!T:U,2,FALSE))</f>
        <v>30</v>
      </c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G964" s="2"/>
      <c r="CH964" s="2"/>
      <c r="CI964" s="2"/>
      <c r="CJ964" s="2">
        <v>3</v>
      </c>
      <c r="CK964" s="2">
        <v>7</v>
      </c>
      <c r="CL964" s="2">
        <v>10</v>
      </c>
      <c r="CM964" s="2">
        <v>3</v>
      </c>
      <c r="CN964" s="2">
        <v>2</v>
      </c>
      <c r="CO964" s="2">
        <v>4</v>
      </c>
      <c r="CP964" s="2"/>
      <c r="CQ964" s="2"/>
      <c r="CR964" s="2"/>
      <c r="CS964" s="2"/>
      <c r="CT964" s="2"/>
      <c r="CU964" s="2"/>
      <c r="CV964" s="2"/>
      <c r="CY964" s="2"/>
    </row>
    <row r="965" spans="1:106" x14ac:dyDescent="0.3">
      <c r="A965" t="str">
        <f t="shared" si="765"/>
        <v>4252</v>
      </c>
      <c r="B965" t="str">
        <f t="shared" si="766"/>
        <v xml:space="preserve">Energia és környezet (web) </v>
      </c>
      <c r="C965" t="str">
        <f t="shared" si="767"/>
        <v>Passzív4252</v>
      </c>
      <c r="D965" t="str">
        <f t="shared" si="768"/>
        <v>Energia és környezet (web) 19</v>
      </c>
      <c r="E965" t="str">
        <f t="shared" si="769"/>
        <v>Molnárné Dőry Zsófia4252</v>
      </c>
      <c r="F965" s="24" t="str">
        <f t="shared" si="770"/>
        <v>Energia és környezet (Tb. Passzív, web)</v>
      </c>
      <c r="G965" t="str">
        <f t="shared" si="771"/>
        <v/>
      </c>
      <c r="H965" t="str">
        <f t="shared" si="772"/>
        <v/>
      </c>
      <c r="I965" t="str">
        <f t="shared" si="773"/>
        <v/>
      </c>
      <c r="J965" t="str">
        <f t="shared" si="774"/>
        <v/>
      </c>
      <c r="K965" t="str">
        <f t="shared" si="775"/>
        <v/>
      </c>
      <c r="L965" t="str">
        <f t="shared" si="776"/>
        <v/>
      </c>
      <c r="M965" t="str">
        <f t="shared" si="777"/>
        <v/>
      </c>
      <c r="N965" t="str">
        <f t="shared" si="778"/>
        <v/>
      </c>
      <c r="O965" t="str">
        <f t="shared" si="779"/>
        <v/>
      </c>
      <c r="P965" t="str">
        <f t="shared" si="780"/>
        <v/>
      </c>
      <c r="Q965" t="str">
        <f t="shared" si="781"/>
        <v/>
      </c>
      <c r="R965" t="str">
        <f t="shared" si="782"/>
        <v/>
      </c>
      <c r="S965" t="str">
        <f t="shared" si="783"/>
        <v/>
      </c>
      <c r="T965" t="str">
        <f t="shared" si="784"/>
        <v/>
      </c>
      <c r="U965" t="str">
        <f t="shared" si="785"/>
        <v/>
      </c>
      <c r="V965" t="str">
        <f t="shared" si="786"/>
        <v/>
      </c>
      <c r="W965" t="str">
        <f t="shared" si="787"/>
        <v/>
      </c>
      <c r="X965" t="str">
        <f t="shared" si="788"/>
        <v/>
      </c>
      <c r="Y965" t="str">
        <f t="shared" si="789"/>
        <v>Energia és környezet (, web)</v>
      </c>
      <c r="Z965" t="str">
        <f t="shared" si="790"/>
        <v/>
      </c>
      <c r="AA965" t="str">
        <f t="shared" si="791"/>
        <v/>
      </c>
      <c r="AB965" t="str">
        <f t="shared" si="792"/>
        <v/>
      </c>
      <c r="AC965" t="str">
        <f t="shared" si="793"/>
        <v/>
      </c>
      <c r="AD965" t="str">
        <f t="shared" si="794"/>
        <v/>
      </c>
      <c r="AE965" t="str">
        <f t="shared" si="795"/>
        <v/>
      </c>
      <c r="AF965" t="str">
        <f t="shared" si="796"/>
        <v/>
      </c>
      <c r="AG965" t="str">
        <f t="shared" si="797"/>
        <v/>
      </c>
      <c r="AH965" t="str">
        <f t="shared" si="798"/>
        <v/>
      </c>
      <c r="AI965" t="str">
        <f t="shared" si="799"/>
        <v/>
      </c>
      <c r="AJ965" t="str">
        <f t="shared" si="800"/>
        <v/>
      </c>
      <c r="AK965" t="str">
        <f t="shared" si="801"/>
        <v/>
      </c>
      <c r="AL965" t="str">
        <f t="shared" si="802"/>
        <v/>
      </c>
      <c r="AM965" t="str">
        <f t="shared" si="803"/>
        <v/>
      </c>
      <c r="AN965" t="str">
        <f t="shared" si="804"/>
        <v/>
      </c>
      <c r="AO965" t="str">
        <f t="shared" si="805"/>
        <v/>
      </c>
      <c r="AP965" t="str">
        <f t="shared" si="806"/>
        <v/>
      </c>
      <c r="AQ965" t="str">
        <f t="shared" si="807"/>
        <v/>
      </c>
      <c r="AR965" t="str">
        <f t="shared" si="808"/>
        <v>4252</v>
      </c>
      <c r="AS965" t="str">
        <f t="shared" si="809"/>
        <v/>
      </c>
      <c r="AT965" t="str">
        <f t="shared" si="810"/>
        <v/>
      </c>
      <c r="AU965" t="str">
        <f t="shared" si="811"/>
        <v/>
      </c>
      <c r="AV965" t="str">
        <f t="shared" si="812"/>
        <v/>
      </c>
      <c r="AW965" t="str">
        <f t="shared" si="813"/>
        <v/>
      </c>
      <c r="AX965" t="str">
        <f t="shared" si="814"/>
        <v>Energia és környezet (Passzív, web)</v>
      </c>
      <c r="AY965" s="2">
        <v>425</v>
      </c>
      <c r="AZ965" s="2">
        <v>2</v>
      </c>
      <c r="BA965" s="18">
        <f>VLOOKUP(AY965,segéd!$F$9:$G$38,2,FALSE)</f>
        <v>46137</v>
      </c>
      <c r="BB965" s="2" t="str">
        <f>VLOOKUP(AZ965,segéd!$F$1:$G$7,2,FALSE)</f>
        <v>9.45-11.15</v>
      </c>
      <c r="BC965" t="s">
        <v>84</v>
      </c>
      <c r="BD965" t="s">
        <v>190</v>
      </c>
      <c r="BE965" t="s">
        <v>164</v>
      </c>
      <c r="BG965" s="2" t="s">
        <v>272</v>
      </c>
      <c r="BH965" s="2" t="s">
        <v>66</v>
      </c>
      <c r="BI965" s="30" t="s">
        <v>2017</v>
      </c>
      <c r="BJ965" s="2">
        <f t="shared" si="815"/>
        <v>19</v>
      </c>
      <c r="BK965" s="2" t="str">
        <f>IF(BF965="","",VLOOKUP(BC965,segéd!O:P,2,FALSE))</f>
        <v/>
      </c>
      <c r="BL965" s="2">
        <f>IF(BG965="","",VLOOKUP(BC965,segéd!T:U,2,FALSE))</f>
        <v>19</v>
      </c>
      <c r="BM965" s="2"/>
      <c r="BN965" s="2"/>
      <c r="BO965" s="2"/>
      <c r="BP965" s="2"/>
      <c r="BQ965" s="2"/>
      <c r="BR965" s="2"/>
      <c r="BS965" s="2"/>
      <c r="BT965" s="2"/>
      <c r="BU965" s="2"/>
      <c r="CA965" s="2"/>
      <c r="CD965" s="2"/>
      <c r="CE965" s="2"/>
      <c r="CF965" s="19"/>
      <c r="CG965" s="2"/>
      <c r="CH965" s="2"/>
      <c r="CI965" s="2"/>
      <c r="CP965" s="2"/>
      <c r="CR965" s="2"/>
      <c r="CS965" s="2"/>
      <c r="CU965" s="2"/>
      <c r="CV965" s="2"/>
      <c r="CW965" s="2">
        <v>16</v>
      </c>
    </row>
    <row r="966" spans="1:106" x14ac:dyDescent="0.3">
      <c r="A966" t="str">
        <f t="shared" si="765"/>
        <v>4252</v>
      </c>
      <c r="B966" t="str">
        <f t="shared" si="766"/>
        <v xml:space="preserve">Épületszerkezetek, akadálym. (web) </v>
      </c>
      <c r="C966" t="str">
        <f t="shared" si="767"/>
        <v>2164252</v>
      </c>
      <c r="D966" t="str">
        <f t="shared" si="768"/>
        <v>Épületszerkezetek, akadálym. (web) 8</v>
      </c>
      <c r="E966" t="str">
        <f t="shared" si="769"/>
        <v>Tarján Gábor4252</v>
      </c>
      <c r="F966" s="24" t="str">
        <f t="shared" si="770"/>
        <v>Épületszerkezetek, akadálym. (Tb. 216, web)</v>
      </c>
      <c r="G966" t="str">
        <f t="shared" si="771"/>
        <v/>
      </c>
      <c r="H966" t="str">
        <f t="shared" si="772"/>
        <v/>
      </c>
      <c r="I966" t="str">
        <f t="shared" si="773"/>
        <v/>
      </c>
      <c r="J966" t="str">
        <f t="shared" si="774"/>
        <v/>
      </c>
      <c r="K966" t="str">
        <f t="shared" si="775"/>
        <v/>
      </c>
      <c r="L966" t="str">
        <f t="shared" si="776"/>
        <v/>
      </c>
      <c r="M966" t="str">
        <f t="shared" si="777"/>
        <v/>
      </c>
      <c r="N966" t="str">
        <f t="shared" si="778"/>
        <v/>
      </c>
      <c r="O966" t="str">
        <f t="shared" si="779"/>
        <v/>
      </c>
      <c r="P966" t="str">
        <f t="shared" si="780"/>
        <v/>
      </c>
      <c r="Q966" t="str">
        <f t="shared" si="781"/>
        <v/>
      </c>
      <c r="R966" t="str">
        <f t="shared" si="782"/>
        <v/>
      </c>
      <c r="S966" t="str">
        <f t="shared" si="783"/>
        <v/>
      </c>
      <c r="T966" t="str">
        <f t="shared" si="784"/>
        <v/>
      </c>
      <c r="U966" t="str">
        <f t="shared" si="785"/>
        <v/>
      </c>
      <c r="V966" t="str">
        <f t="shared" si="786"/>
        <v/>
      </c>
      <c r="W966" t="str">
        <f t="shared" si="787"/>
        <v/>
      </c>
      <c r="X966" t="str">
        <f t="shared" si="788"/>
        <v/>
      </c>
      <c r="Y966" t="str">
        <f t="shared" si="789"/>
        <v>Épületszerkezetek, akadálym. (, web)</v>
      </c>
      <c r="Z966" t="str">
        <f t="shared" si="790"/>
        <v/>
      </c>
      <c r="AA966" t="str">
        <f t="shared" si="791"/>
        <v/>
      </c>
      <c r="AB966" t="str">
        <f t="shared" si="792"/>
        <v/>
      </c>
      <c r="AC966" t="str">
        <f t="shared" si="793"/>
        <v/>
      </c>
      <c r="AD966" t="str">
        <f t="shared" si="794"/>
        <v/>
      </c>
      <c r="AE966" t="str">
        <f t="shared" si="795"/>
        <v/>
      </c>
      <c r="AF966" t="str">
        <f t="shared" si="796"/>
        <v/>
      </c>
      <c r="AG966" t="str">
        <f t="shared" si="797"/>
        <v/>
      </c>
      <c r="AH966" t="str">
        <f t="shared" si="798"/>
        <v/>
      </c>
      <c r="AI966" t="str">
        <f t="shared" si="799"/>
        <v/>
      </c>
      <c r="AJ966" t="str">
        <f t="shared" si="800"/>
        <v/>
      </c>
      <c r="AK966" t="str">
        <f t="shared" si="801"/>
        <v/>
      </c>
      <c r="AL966" t="str">
        <f t="shared" si="802"/>
        <v/>
      </c>
      <c r="AM966" t="str">
        <f t="shared" si="803"/>
        <v/>
      </c>
      <c r="AN966" t="str">
        <f t="shared" si="804"/>
        <v/>
      </c>
      <c r="AO966" t="str">
        <f t="shared" si="805"/>
        <v/>
      </c>
      <c r="AP966" t="str">
        <f t="shared" si="806"/>
        <v/>
      </c>
      <c r="AQ966" t="str">
        <f t="shared" si="807"/>
        <v/>
      </c>
      <c r="AR966" t="str">
        <f t="shared" si="808"/>
        <v/>
      </c>
      <c r="AS966" t="str">
        <f t="shared" si="809"/>
        <v>4252</v>
      </c>
      <c r="AT966" t="str">
        <f t="shared" si="810"/>
        <v/>
      </c>
      <c r="AU966" t="str">
        <f t="shared" si="811"/>
        <v/>
      </c>
      <c r="AV966" t="str">
        <f t="shared" si="812"/>
        <v/>
      </c>
      <c r="AW966" t="str">
        <f t="shared" si="813"/>
        <v/>
      </c>
      <c r="AX966" t="str">
        <f t="shared" si="814"/>
        <v>Épületszerkezetek, akadálym. (216, web)</v>
      </c>
      <c r="AY966" s="2">
        <v>425</v>
      </c>
      <c r="AZ966" s="2">
        <v>2</v>
      </c>
      <c r="BA966" s="18">
        <f>VLOOKUP(AY966,segéd!$F$9:$G$38,2,FALSE)</f>
        <v>46137</v>
      </c>
      <c r="BB966" s="2" t="str">
        <f>VLOOKUP(AZ966,segéd!$F$1:$G$7,2,FALSE)</f>
        <v>9.45-11.15</v>
      </c>
      <c r="BC966" t="s">
        <v>399</v>
      </c>
      <c r="BD966" t="s">
        <v>422</v>
      </c>
      <c r="BE966" t="s">
        <v>164</v>
      </c>
      <c r="BG966" s="2">
        <v>216</v>
      </c>
      <c r="BH966" s="2" t="s">
        <v>66</v>
      </c>
      <c r="BI966" s="30" t="s">
        <v>2005</v>
      </c>
      <c r="BJ966" s="2">
        <f t="shared" si="815"/>
        <v>8</v>
      </c>
      <c r="BK966" s="2" t="str">
        <f>IF(BF966="","",VLOOKUP(BC966,segéd!O:P,2,FALSE))</f>
        <v/>
      </c>
      <c r="BL966" s="2">
        <f>IF(BG966="","",VLOOKUP(BC966,segéd!T:U,2,FALSE))</f>
        <v>8</v>
      </c>
      <c r="CH966" s="2"/>
      <c r="CI966" s="2"/>
      <c r="CP966" s="2"/>
      <c r="CX966" s="2">
        <v>8</v>
      </c>
    </row>
    <row r="967" spans="1:106" x14ac:dyDescent="0.3">
      <c r="A967" t="str">
        <f t="shared" si="765"/>
        <v>2104252</v>
      </c>
      <c r="B967" t="str">
        <f t="shared" si="766"/>
        <v>Fogy. és vás. magatartás (web) 7</v>
      </c>
      <c r="C967" t="str">
        <f t="shared" si="767"/>
        <v>4252</v>
      </c>
      <c r="D967" t="str">
        <f t="shared" si="768"/>
        <v xml:space="preserve">Fogy. és vás. magatartás (web) </v>
      </c>
      <c r="E967" t="str">
        <f t="shared" si="769"/>
        <v>Köbli Ádám4252</v>
      </c>
      <c r="F967" s="24" t="str">
        <f t="shared" si="770"/>
        <v>Fogy. és vás. magatartás (Bp. 210, web)</v>
      </c>
      <c r="G967" t="str">
        <f t="shared" si="771"/>
        <v/>
      </c>
      <c r="H967" t="str">
        <f t="shared" si="772"/>
        <v/>
      </c>
      <c r="I967" t="str">
        <f t="shared" si="773"/>
        <v/>
      </c>
      <c r="J967" t="str">
        <f t="shared" si="774"/>
        <v>4252</v>
      </c>
      <c r="K967" t="str">
        <f t="shared" si="775"/>
        <v/>
      </c>
      <c r="L967" t="str">
        <f t="shared" si="776"/>
        <v/>
      </c>
      <c r="M967" t="str">
        <f t="shared" si="777"/>
        <v/>
      </c>
      <c r="N967" t="str">
        <f t="shared" si="778"/>
        <v/>
      </c>
      <c r="O967" t="str">
        <f t="shared" si="779"/>
        <v/>
      </c>
      <c r="P967" t="str">
        <f t="shared" si="780"/>
        <v/>
      </c>
      <c r="Q967" t="str">
        <f t="shared" si="781"/>
        <v/>
      </c>
      <c r="R967" t="str">
        <f t="shared" si="782"/>
        <v/>
      </c>
      <c r="S967" t="str">
        <f t="shared" si="783"/>
        <v/>
      </c>
      <c r="T967" t="str">
        <f t="shared" si="784"/>
        <v/>
      </c>
      <c r="U967" t="str">
        <f t="shared" si="785"/>
        <v/>
      </c>
      <c r="V967" t="str">
        <f t="shared" si="786"/>
        <v/>
      </c>
      <c r="W967" t="str">
        <f t="shared" si="787"/>
        <v/>
      </c>
      <c r="X967" t="str">
        <f t="shared" si="788"/>
        <v/>
      </c>
      <c r="Y967" t="str">
        <f t="shared" si="789"/>
        <v>Fogy. és vás. magatartás (210, web)</v>
      </c>
      <c r="Z967" t="str">
        <f t="shared" si="790"/>
        <v/>
      </c>
      <c r="AA967" t="str">
        <f t="shared" si="791"/>
        <v/>
      </c>
      <c r="AB967" t="str">
        <f t="shared" si="792"/>
        <v/>
      </c>
      <c r="AC967" t="str">
        <f t="shared" si="793"/>
        <v/>
      </c>
      <c r="AD967" t="str">
        <f t="shared" si="794"/>
        <v/>
      </c>
      <c r="AE967" t="str">
        <f t="shared" si="795"/>
        <v/>
      </c>
      <c r="AF967" t="str">
        <f t="shared" si="796"/>
        <v/>
      </c>
      <c r="AG967" t="str">
        <f t="shared" si="797"/>
        <v/>
      </c>
      <c r="AH967" t="str">
        <f t="shared" si="798"/>
        <v/>
      </c>
      <c r="AI967" t="str">
        <f t="shared" si="799"/>
        <v/>
      </c>
      <c r="AJ967" t="str">
        <f t="shared" si="800"/>
        <v/>
      </c>
      <c r="AK967" t="str">
        <f t="shared" si="801"/>
        <v/>
      </c>
      <c r="AL967" t="str">
        <f t="shared" si="802"/>
        <v/>
      </c>
      <c r="AM967" t="str">
        <f t="shared" si="803"/>
        <v/>
      </c>
      <c r="AN967" t="str">
        <f t="shared" si="804"/>
        <v/>
      </c>
      <c r="AO967" t="str">
        <f t="shared" si="805"/>
        <v/>
      </c>
      <c r="AP967" t="str">
        <f t="shared" si="806"/>
        <v/>
      </c>
      <c r="AQ967" t="str">
        <f t="shared" si="807"/>
        <v/>
      </c>
      <c r="AR967" t="str">
        <f t="shared" si="808"/>
        <v/>
      </c>
      <c r="AS967" t="str">
        <f t="shared" si="809"/>
        <v/>
      </c>
      <c r="AT967" t="str">
        <f t="shared" si="810"/>
        <v/>
      </c>
      <c r="AU967" t="str">
        <f t="shared" si="811"/>
        <v/>
      </c>
      <c r="AV967" t="str">
        <f t="shared" si="812"/>
        <v/>
      </c>
      <c r="AW967" t="str">
        <f t="shared" si="813"/>
        <v/>
      </c>
      <c r="AX967" t="str">
        <f t="shared" si="814"/>
        <v>Fogy. és vás. magatartás (, web)</v>
      </c>
      <c r="AY967" s="2">
        <v>425</v>
      </c>
      <c r="AZ967" s="2">
        <v>2</v>
      </c>
      <c r="BA967" s="18">
        <f>VLOOKUP(AY967,segéd!$F$9:$G$38,2,FALSE)</f>
        <v>46137</v>
      </c>
      <c r="BB967" s="2" t="str">
        <f>VLOOKUP(AZ967,segéd!$F$1:$G$7,2,FALSE)</f>
        <v>9.45-11.15</v>
      </c>
      <c r="BC967" t="s">
        <v>71</v>
      </c>
      <c r="BD967" t="s">
        <v>112</v>
      </c>
      <c r="BE967" t="s">
        <v>175</v>
      </c>
      <c r="BF967" s="19">
        <v>210</v>
      </c>
      <c r="BH967" s="2" t="s">
        <v>66</v>
      </c>
      <c r="BI967" s="30" t="s">
        <v>1978</v>
      </c>
      <c r="BJ967" s="2">
        <f t="shared" si="815"/>
        <v>7</v>
      </c>
      <c r="BK967" s="2">
        <f>IF(BF967="","",VLOOKUP(BC967,segéd!O:P,2,FALSE))</f>
        <v>7</v>
      </c>
      <c r="BL967" s="2" t="str">
        <f>IF(BG967="","",VLOOKUP(BC967,segéd!T:U,2,FALSE))</f>
        <v/>
      </c>
      <c r="BM967" s="2"/>
      <c r="BN967" s="2"/>
      <c r="BO967" s="2"/>
      <c r="BP967" s="19">
        <v>8</v>
      </c>
      <c r="BW967" s="2"/>
      <c r="BX967" s="2"/>
      <c r="BY967" s="2"/>
      <c r="CA967" s="2"/>
      <c r="CB967" s="2"/>
      <c r="CC967" s="2"/>
      <c r="CD967" s="2"/>
      <c r="CH967" s="2"/>
      <c r="CI967" s="2"/>
      <c r="CK967" s="2"/>
      <c r="CN967" s="2"/>
      <c r="CP967" s="2"/>
      <c r="CR967" s="2"/>
      <c r="CS967" s="2"/>
      <c r="CT967" s="2"/>
      <c r="CU967" s="2"/>
      <c r="CV967" s="2"/>
      <c r="CY967" s="2"/>
    </row>
    <row r="968" spans="1:106" x14ac:dyDescent="0.3">
      <c r="A968" t="str">
        <f t="shared" si="765"/>
        <v>4252</v>
      </c>
      <c r="B968" t="str">
        <f t="shared" si="766"/>
        <v xml:space="preserve">Földi kockázatok UAS műv. (1. csop.) </v>
      </c>
      <c r="C968" t="str">
        <f t="shared" si="767"/>
        <v>Külső4252</v>
      </c>
      <c r="D968" t="str">
        <f t="shared" si="768"/>
        <v>Földi kockázatok UAS műv. (1. csop.) 11</v>
      </c>
      <c r="E968" t="str">
        <f t="shared" si="769"/>
        <v>Korcz Miklós Máté4252</v>
      </c>
      <c r="F968" s="24" t="str">
        <f t="shared" si="770"/>
        <v>Földi kockázatok UAS műv. (1. csop.) (Tb. Külső)</v>
      </c>
      <c r="G968" t="str">
        <f t="shared" si="771"/>
        <v/>
      </c>
      <c r="H968" t="str">
        <f t="shared" si="772"/>
        <v/>
      </c>
      <c r="I968" t="str">
        <f t="shared" si="773"/>
        <v/>
      </c>
      <c r="J968" t="str">
        <f t="shared" si="774"/>
        <v/>
      </c>
      <c r="K968" t="str">
        <f t="shared" si="775"/>
        <v/>
      </c>
      <c r="L968" t="str">
        <f t="shared" si="776"/>
        <v/>
      </c>
      <c r="M968" t="str">
        <f t="shared" si="777"/>
        <v/>
      </c>
      <c r="N968" t="str">
        <f t="shared" si="778"/>
        <v/>
      </c>
      <c r="O968" t="str">
        <f t="shared" si="779"/>
        <v/>
      </c>
      <c r="P968" t="str">
        <f t="shared" si="780"/>
        <v/>
      </c>
      <c r="Q968" t="str">
        <f t="shared" si="781"/>
        <v/>
      </c>
      <c r="R968" t="str">
        <f t="shared" si="782"/>
        <v/>
      </c>
      <c r="S968" t="str">
        <f t="shared" si="783"/>
        <v/>
      </c>
      <c r="T968" t="str">
        <f t="shared" si="784"/>
        <v/>
      </c>
      <c r="U968" t="str">
        <f t="shared" si="785"/>
        <v/>
      </c>
      <c r="V968" t="str">
        <f t="shared" si="786"/>
        <v/>
      </c>
      <c r="W968" t="str">
        <f t="shared" si="787"/>
        <v/>
      </c>
      <c r="X968" t="str">
        <f t="shared" si="788"/>
        <v/>
      </c>
      <c r="Y968" t="str">
        <f t="shared" si="789"/>
        <v>Földi kockázatok UAS műv. (1. csop.) ()</v>
      </c>
      <c r="Z968" t="str">
        <f t="shared" si="790"/>
        <v/>
      </c>
      <c r="AA968" t="str">
        <f t="shared" si="791"/>
        <v/>
      </c>
      <c r="AB968" t="str">
        <f t="shared" si="792"/>
        <v/>
      </c>
      <c r="AC968" t="str">
        <f t="shared" si="793"/>
        <v/>
      </c>
      <c r="AD968" t="str">
        <f t="shared" si="794"/>
        <v/>
      </c>
      <c r="AE968" t="str">
        <f t="shared" si="795"/>
        <v/>
      </c>
      <c r="AF968" t="str">
        <f t="shared" si="796"/>
        <v/>
      </c>
      <c r="AG968" t="str">
        <f t="shared" si="797"/>
        <v/>
      </c>
      <c r="AH968" t="str">
        <f t="shared" si="798"/>
        <v/>
      </c>
      <c r="AI968" t="str">
        <f t="shared" si="799"/>
        <v/>
      </c>
      <c r="AJ968" t="str">
        <f t="shared" si="800"/>
        <v/>
      </c>
      <c r="AK968" t="str">
        <f t="shared" si="801"/>
        <v/>
      </c>
      <c r="AL968" t="str">
        <f t="shared" si="802"/>
        <v/>
      </c>
      <c r="AM968" t="str">
        <f t="shared" si="803"/>
        <v/>
      </c>
      <c r="AN968" t="str">
        <f t="shared" si="804"/>
        <v/>
      </c>
      <c r="AO968" t="str">
        <f t="shared" si="805"/>
        <v/>
      </c>
      <c r="AP968" t="str">
        <f t="shared" si="806"/>
        <v/>
      </c>
      <c r="AQ968" t="str">
        <f t="shared" si="807"/>
        <v/>
      </c>
      <c r="AR968" t="str">
        <f t="shared" si="808"/>
        <v/>
      </c>
      <c r="AS968" t="str">
        <f t="shared" si="809"/>
        <v/>
      </c>
      <c r="AT968" t="str">
        <f t="shared" si="810"/>
        <v/>
      </c>
      <c r="AU968" t="str">
        <f t="shared" si="811"/>
        <v/>
      </c>
      <c r="AV968" t="str">
        <f t="shared" si="812"/>
        <v/>
      </c>
      <c r="AW968" t="str">
        <f t="shared" si="813"/>
        <v>4252</v>
      </c>
      <c r="AX968" t="str">
        <f t="shared" si="814"/>
        <v>Földi kockázatok UAS műv. (1. csop.) (Külső)</v>
      </c>
      <c r="AY968" s="2">
        <v>425</v>
      </c>
      <c r="AZ968" s="2">
        <v>2</v>
      </c>
      <c r="BA968" s="18">
        <f>VLOOKUP(AY968,segéd!$F$9:$G$38,2,FALSE)</f>
        <v>46137</v>
      </c>
      <c r="BB968" s="2" t="str">
        <f>VLOOKUP(AZ968,segéd!$F$1:$G$7,2,FALSE)</f>
        <v>9.45-11.15</v>
      </c>
      <c r="BC968" t="s">
        <v>477</v>
      </c>
      <c r="BD968" t="s">
        <v>2251</v>
      </c>
      <c r="BE968" t="s">
        <v>164</v>
      </c>
      <c r="BG968" s="2" t="s">
        <v>270</v>
      </c>
      <c r="BJ968" s="2">
        <f t="shared" si="815"/>
        <v>11</v>
      </c>
      <c r="BK968" s="2" t="str">
        <f>IF(BF968="","",VLOOKUP(BC968,segéd!O:P,2,FALSE))</f>
        <v/>
      </c>
      <c r="BL968" s="2">
        <f>IF(BG968="","",VLOOKUP(BC968,segéd!T:U,2,FALSE))</f>
        <v>11</v>
      </c>
      <c r="BM968" s="2"/>
      <c r="BN968" s="2"/>
      <c r="BO968" s="2"/>
      <c r="BP968" s="2"/>
      <c r="BQ968" s="2"/>
      <c r="BR968" s="2"/>
      <c r="BS968" s="2"/>
      <c r="BT968" s="2"/>
      <c r="BU968" s="2"/>
      <c r="CA968" s="2"/>
      <c r="CD968" s="2"/>
      <c r="CE968" s="2"/>
      <c r="CF968" s="19"/>
      <c r="CG968" s="2"/>
      <c r="CP968" s="2"/>
      <c r="CQ968" s="2"/>
      <c r="CR968" s="2"/>
      <c r="CS968" s="2"/>
      <c r="CU968" s="2"/>
      <c r="CV968" s="2"/>
      <c r="DA968" s="19"/>
      <c r="DB968" s="2">
        <v>12</v>
      </c>
    </row>
    <row r="969" spans="1:106" x14ac:dyDescent="0.3">
      <c r="A969" t="str">
        <f t="shared" si="765"/>
        <v>4252</v>
      </c>
      <c r="B969" t="str">
        <f t="shared" si="766"/>
        <v xml:space="preserve">Gépgyártás technológia (web) </v>
      </c>
      <c r="C969" t="str">
        <f t="shared" si="767"/>
        <v>5014252</v>
      </c>
      <c r="D969" t="str">
        <f t="shared" si="768"/>
        <v>Gépgyártás technológia (web) 70</v>
      </c>
      <c r="E969" t="str">
        <f t="shared" si="769"/>
        <v>Szamosi Barna4252</v>
      </c>
      <c r="F969" s="24" t="str">
        <f t="shared" si="770"/>
        <v>Gépgyártás technológia (Tb. 501, web)</v>
      </c>
      <c r="G969" t="str">
        <f t="shared" si="771"/>
        <v/>
      </c>
      <c r="H969" t="str">
        <f t="shared" si="772"/>
        <v/>
      </c>
      <c r="I969" t="str">
        <f t="shared" si="773"/>
        <v/>
      </c>
      <c r="J969" t="str">
        <f t="shared" si="774"/>
        <v/>
      </c>
      <c r="K969" t="str">
        <f t="shared" si="775"/>
        <v/>
      </c>
      <c r="L969" t="str">
        <f t="shared" si="776"/>
        <v/>
      </c>
      <c r="M969" t="str">
        <f t="shared" si="777"/>
        <v/>
      </c>
      <c r="N969" t="str">
        <f t="shared" si="778"/>
        <v/>
      </c>
      <c r="O969" t="str">
        <f t="shared" si="779"/>
        <v/>
      </c>
      <c r="P969" t="str">
        <f t="shared" si="780"/>
        <v/>
      </c>
      <c r="Q969" t="str">
        <f t="shared" si="781"/>
        <v/>
      </c>
      <c r="R969" t="str">
        <f t="shared" si="782"/>
        <v/>
      </c>
      <c r="S969" t="str">
        <f t="shared" si="783"/>
        <v/>
      </c>
      <c r="T969" t="str">
        <f t="shared" si="784"/>
        <v/>
      </c>
      <c r="U969" t="str">
        <f t="shared" si="785"/>
        <v/>
      </c>
      <c r="V969" t="str">
        <f t="shared" si="786"/>
        <v/>
      </c>
      <c r="W969" t="str">
        <f t="shared" si="787"/>
        <v/>
      </c>
      <c r="X969" t="str">
        <f t="shared" si="788"/>
        <v/>
      </c>
      <c r="Y969" t="str">
        <f t="shared" si="789"/>
        <v>Gépgyártás technológia (, web)</v>
      </c>
      <c r="Z969" t="str">
        <f t="shared" si="790"/>
        <v/>
      </c>
      <c r="AA969" t="str">
        <f t="shared" si="791"/>
        <v>4252</v>
      </c>
      <c r="AB969" t="str">
        <f t="shared" si="792"/>
        <v>4252</v>
      </c>
      <c r="AC969" t="str">
        <f t="shared" si="793"/>
        <v>4252</v>
      </c>
      <c r="AD969" t="str">
        <f t="shared" si="794"/>
        <v/>
      </c>
      <c r="AE969" t="str">
        <f t="shared" si="795"/>
        <v/>
      </c>
      <c r="AF969" t="str">
        <f t="shared" si="796"/>
        <v/>
      </c>
      <c r="AG969" t="str">
        <f t="shared" si="797"/>
        <v/>
      </c>
      <c r="AH969" t="str">
        <f t="shared" si="798"/>
        <v/>
      </c>
      <c r="AI969" t="str">
        <f t="shared" si="799"/>
        <v/>
      </c>
      <c r="AJ969" t="str">
        <f t="shared" si="800"/>
        <v/>
      </c>
      <c r="AK969" t="str">
        <f t="shared" si="801"/>
        <v/>
      </c>
      <c r="AL969" t="str">
        <f t="shared" si="802"/>
        <v/>
      </c>
      <c r="AM969" t="str">
        <f t="shared" si="803"/>
        <v/>
      </c>
      <c r="AN969" t="str">
        <f t="shared" si="804"/>
        <v/>
      </c>
      <c r="AO969" t="str">
        <f t="shared" si="805"/>
        <v/>
      </c>
      <c r="AP969" t="str">
        <f t="shared" si="806"/>
        <v/>
      </c>
      <c r="AQ969" t="str">
        <f t="shared" si="807"/>
        <v/>
      </c>
      <c r="AR969" t="str">
        <f t="shared" si="808"/>
        <v/>
      </c>
      <c r="AS969" t="str">
        <f t="shared" si="809"/>
        <v/>
      </c>
      <c r="AT969" t="str">
        <f t="shared" si="810"/>
        <v/>
      </c>
      <c r="AU969" t="str">
        <f t="shared" si="811"/>
        <v/>
      </c>
      <c r="AV969" t="str">
        <f t="shared" si="812"/>
        <v/>
      </c>
      <c r="AW969" t="str">
        <f t="shared" si="813"/>
        <v/>
      </c>
      <c r="AX969" t="str">
        <f t="shared" si="814"/>
        <v>Gépgyártás technológia (501, web)</v>
      </c>
      <c r="AY969" s="2">
        <v>425</v>
      </c>
      <c r="AZ969" s="2">
        <v>2</v>
      </c>
      <c r="BA969" s="18">
        <f>VLOOKUP(AY969,segéd!$F$9:$G$38,2,FALSE)</f>
        <v>46137</v>
      </c>
      <c r="BB969" s="2" t="str">
        <f>VLOOKUP(AZ969,segéd!$F$1:$G$7,2,FALSE)</f>
        <v>9.45-11.15</v>
      </c>
      <c r="BC969" t="s">
        <v>80</v>
      </c>
      <c r="BD969" s="20" t="s">
        <v>304</v>
      </c>
      <c r="BE969" t="s">
        <v>166</v>
      </c>
      <c r="BG969" s="2">
        <v>501</v>
      </c>
      <c r="BH969" s="2" t="s">
        <v>66</v>
      </c>
      <c r="BI969" s="30" t="s">
        <v>1959</v>
      </c>
      <c r="BJ969" s="2">
        <f t="shared" si="815"/>
        <v>70</v>
      </c>
      <c r="BK969" s="2" t="str">
        <f>IF(BF969="","",VLOOKUP(BC969,segéd!O:P,2,FALSE))</f>
        <v/>
      </c>
      <c r="BL969" s="2">
        <f>IF(BG969="","",VLOOKUP(BC969,segéd!T:U,2,FALSE))</f>
        <v>70</v>
      </c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>
        <v>19</v>
      </c>
      <c r="CG969" s="2">
        <v>59</v>
      </c>
      <c r="CH969" s="2">
        <v>57</v>
      </c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Y969" s="2"/>
    </row>
    <row r="970" spans="1:106" x14ac:dyDescent="0.3">
      <c r="A970" t="str">
        <f t="shared" si="765"/>
        <v>2024252</v>
      </c>
      <c r="B970" t="str">
        <f t="shared" si="766"/>
        <v>Idegen nyelv II. 3</v>
      </c>
      <c r="C970" t="str">
        <f t="shared" si="767"/>
        <v>4252</v>
      </c>
      <c r="D970" t="str">
        <f t="shared" si="768"/>
        <v xml:space="preserve">Idegen nyelv II. </v>
      </c>
      <c r="E970" t="str">
        <f t="shared" si="769"/>
        <v>Ferencz-Antal Klára4252</v>
      </c>
      <c r="F970" s="24" t="str">
        <f t="shared" si="770"/>
        <v>Idegen nyelv II. (Bp. 202)</v>
      </c>
      <c r="G970" t="str">
        <f t="shared" si="771"/>
        <v/>
      </c>
      <c r="H970" t="str">
        <f t="shared" si="772"/>
        <v/>
      </c>
      <c r="I970" t="str">
        <f t="shared" si="773"/>
        <v>4252</v>
      </c>
      <c r="J970" t="str">
        <f t="shared" si="774"/>
        <v/>
      </c>
      <c r="K970" t="str">
        <f t="shared" si="775"/>
        <v/>
      </c>
      <c r="L970" t="str">
        <f t="shared" si="776"/>
        <v/>
      </c>
      <c r="M970" t="str">
        <f t="shared" si="777"/>
        <v/>
      </c>
      <c r="N970" t="str">
        <f t="shared" si="778"/>
        <v/>
      </c>
      <c r="O970" t="str">
        <f t="shared" si="779"/>
        <v/>
      </c>
      <c r="P970" t="str">
        <f t="shared" si="780"/>
        <v/>
      </c>
      <c r="Q970" t="str">
        <f t="shared" si="781"/>
        <v/>
      </c>
      <c r="R970" t="str">
        <f t="shared" si="782"/>
        <v/>
      </c>
      <c r="S970" t="str">
        <f t="shared" si="783"/>
        <v/>
      </c>
      <c r="T970" t="str">
        <f t="shared" si="784"/>
        <v/>
      </c>
      <c r="U970" t="str">
        <f t="shared" si="785"/>
        <v/>
      </c>
      <c r="V970" t="str">
        <f t="shared" si="786"/>
        <v/>
      </c>
      <c r="W970" t="str">
        <f t="shared" si="787"/>
        <v/>
      </c>
      <c r="X970" t="str">
        <f t="shared" si="788"/>
        <v/>
      </c>
      <c r="Y970" t="str">
        <f t="shared" si="789"/>
        <v>Idegen nyelv II. (202)</v>
      </c>
      <c r="Z970" t="str">
        <f t="shared" si="790"/>
        <v/>
      </c>
      <c r="AA970" t="str">
        <f t="shared" si="791"/>
        <v/>
      </c>
      <c r="AB970" t="str">
        <f t="shared" si="792"/>
        <v/>
      </c>
      <c r="AC970" t="str">
        <f t="shared" si="793"/>
        <v/>
      </c>
      <c r="AD970" t="str">
        <f t="shared" si="794"/>
        <v/>
      </c>
      <c r="AE970" t="str">
        <f t="shared" si="795"/>
        <v/>
      </c>
      <c r="AF970" t="str">
        <f t="shared" si="796"/>
        <v/>
      </c>
      <c r="AG970" t="str">
        <f t="shared" si="797"/>
        <v/>
      </c>
      <c r="AH970" t="str">
        <f t="shared" si="798"/>
        <v/>
      </c>
      <c r="AI970" t="str">
        <f t="shared" si="799"/>
        <v/>
      </c>
      <c r="AJ970" t="str">
        <f t="shared" si="800"/>
        <v/>
      </c>
      <c r="AK970" t="str">
        <f t="shared" si="801"/>
        <v/>
      </c>
      <c r="AL970" t="str">
        <f t="shared" si="802"/>
        <v/>
      </c>
      <c r="AM970" t="str">
        <f t="shared" si="803"/>
        <v/>
      </c>
      <c r="AN970" t="str">
        <f t="shared" si="804"/>
        <v/>
      </c>
      <c r="AO970" t="str">
        <f t="shared" si="805"/>
        <v/>
      </c>
      <c r="AP970" t="str">
        <f t="shared" si="806"/>
        <v/>
      </c>
      <c r="AQ970" t="str">
        <f t="shared" si="807"/>
        <v/>
      </c>
      <c r="AR970" t="str">
        <f t="shared" si="808"/>
        <v/>
      </c>
      <c r="AS970" t="str">
        <f t="shared" si="809"/>
        <v/>
      </c>
      <c r="AT970" t="str">
        <f t="shared" si="810"/>
        <v/>
      </c>
      <c r="AU970" t="str">
        <f t="shared" si="811"/>
        <v/>
      </c>
      <c r="AV970" t="str">
        <f t="shared" si="812"/>
        <v/>
      </c>
      <c r="AW970" t="str">
        <f t="shared" si="813"/>
        <v/>
      </c>
      <c r="AX970" t="str">
        <f t="shared" si="814"/>
        <v>Idegen nyelv II. ()</v>
      </c>
      <c r="AY970" s="2">
        <v>425</v>
      </c>
      <c r="AZ970" s="2">
        <v>2</v>
      </c>
      <c r="BA970" s="18">
        <f>VLOOKUP(AY970,segéd!$F$9:$G$38,2,FALSE)</f>
        <v>46137</v>
      </c>
      <c r="BB970" s="2" t="str">
        <f>VLOOKUP(AZ970,segéd!$F$1:$G$7,2,FALSE)</f>
        <v>9.45-11.15</v>
      </c>
      <c r="BC970" t="s">
        <v>319</v>
      </c>
      <c r="BD970" t="s">
        <v>309</v>
      </c>
      <c r="BE970" s="20" t="s">
        <v>409</v>
      </c>
      <c r="BF970" s="19">
        <v>202</v>
      </c>
      <c r="BH970" s="19"/>
      <c r="BJ970" s="2">
        <f t="shared" si="815"/>
        <v>3</v>
      </c>
      <c r="BK970" s="2">
        <f>IF(BF970="","",VLOOKUP(BC970,segéd!O:P,2,FALSE))</f>
        <v>3</v>
      </c>
      <c r="BL970" s="2" t="str">
        <f>IF(BG970="","",VLOOKUP(BC970,segéd!T:U,2,FALSE))</f>
        <v/>
      </c>
      <c r="BM970" s="2"/>
      <c r="BN970" s="2"/>
      <c r="BO970" s="2">
        <v>7</v>
      </c>
      <c r="BP970" s="2"/>
      <c r="BQ970" s="2"/>
      <c r="BR970" s="2"/>
      <c r="BS970" s="2"/>
      <c r="BT970" s="2"/>
      <c r="BU970" s="2"/>
      <c r="BW970" s="2"/>
      <c r="BX970" s="2"/>
      <c r="BY970" s="2"/>
      <c r="CD970" s="2"/>
      <c r="CH970" s="2"/>
      <c r="CK970" s="2"/>
      <c r="CN970" s="2"/>
      <c r="CP970" s="2"/>
      <c r="CR970" s="2"/>
      <c r="CS970" s="2"/>
      <c r="CU970" s="2"/>
      <c r="CV970" s="2"/>
    </row>
    <row r="971" spans="1:106" x14ac:dyDescent="0.3">
      <c r="A971" t="str">
        <f t="shared" si="765"/>
        <v>4252</v>
      </c>
      <c r="B971" t="str">
        <f t="shared" si="766"/>
        <v xml:space="preserve">Környezetgazdaságtan (otthonról web) </v>
      </c>
      <c r="C971" t="str">
        <f t="shared" si="767"/>
        <v>2124252</v>
      </c>
      <c r="D971" t="str">
        <f t="shared" si="768"/>
        <v>Környezetgazdaságtan (otthonról web) 45</v>
      </c>
      <c r="E971" t="str">
        <f t="shared" si="769"/>
        <v>Barócsi Zoltán4252</v>
      </c>
      <c r="F971" s="24" t="str">
        <f t="shared" si="770"/>
        <v>Környezetgazdaságtan (Tb. 212, otthonról web)</v>
      </c>
      <c r="G971" t="str">
        <f t="shared" si="771"/>
        <v/>
      </c>
      <c r="H971" t="str">
        <f t="shared" si="772"/>
        <v/>
      </c>
      <c r="I971" t="str">
        <f t="shared" si="773"/>
        <v/>
      </c>
      <c r="J971" t="str">
        <f t="shared" si="774"/>
        <v/>
      </c>
      <c r="K971" t="str">
        <f t="shared" si="775"/>
        <v/>
      </c>
      <c r="L971" t="str">
        <f t="shared" si="776"/>
        <v/>
      </c>
      <c r="M971" t="str">
        <f t="shared" si="777"/>
        <v/>
      </c>
      <c r="N971" t="str">
        <f t="shared" si="778"/>
        <v/>
      </c>
      <c r="O971" t="str">
        <f t="shared" si="779"/>
        <v/>
      </c>
      <c r="P971" t="str">
        <f t="shared" si="780"/>
        <v/>
      </c>
      <c r="Q971" t="str">
        <f t="shared" si="781"/>
        <v/>
      </c>
      <c r="R971" t="str">
        <f t="shared" si="782"/>
        <v/>
      </c>
      <c r="S971" t="str">
        <f t="shared" si="783"/>
        <v/>
      </c>
      <c r="T971" t="str">
        <f t="shared" si="784"/>
        <v/>
      </c>
      <c r="U971" t="str">
        <f t="shared" si="785"/>
        <v/>
      </c>
      <c r="V971" t="str">
        <f t="shared" si="786"/>
        <v/>
      </c>
      <c r="W971" t="str">
        <f t="shared" si="787"/>
        <v/>
      </c>
      <c r="X971" t="str">
        <f t="shared" si="788"/>
        <v/>
      </c>
      <c r="Y971" t="str">
        <f t="shared" si="789"/>
        <v>Környezetgazdaságtan (, otthonról web)</v>
      </c>
      <c r="Z971" t="str">
        <f t="shared" si="790"/>
        <v/>
      </c>
      <c r="AA971" t="str">
        <f t="shared" si="791"/>
        <v/>
      </c>
      <c r="AB971" t="str">
        <f t="shared" si="792"/>
        <v/>
      </c>
      <c r="AC971" t="str">
        <f t="shared" si="793"/>
        <v/>
      </c>
      <c r="AD971" t="str">
        <f t="shared" si="794"/>
        <v/>
      </c>
      <c r="AE971" t="str">
        <f t="shared" si="795"/>
        <v/>
      </c>
      <c r="AF971" t="str">
        <f t="shared" si="796"/>
        <v/>
      </c>
      <c r="AG971" t="str">
        <f t="shared" si="797"/>
        <v/>
      </c>
      <c r="AH971" t="str">
        <f t="shared" si="798"/>
        <v/>
      </c>
      <c r="AI971" t="str">
        <f t="shared" si="799"/>
        <v/>
      </c>
      <c r="AJ971" t="str">
        <f t="shared" si="800"/>
        <v/>
      </c>
      <c r="AK971" t="str">
        <f t="shared" si="801"/>
        <v/>
      </c>
      <c r="AL971" t="str">
        <f t="shared" si="802"/>
        <v/>
      </c>
      <c r="AM971" t="str">
        <f t="shared" si="803"/>
        <v>4252</v>
      </c>
      <c r="AN971" t="str">
        <f t="shared" si="804"/>
        <v>4252</v>
      </c>
      <c r="AO971" t="str">
        <f t="shared" si="805"/>
        <v>4252</v>
      </c>
      <c r="AP971" t="str">
        <f t="shared" si="806"/>
        <v>4252</v>
      </c>
      <c r="AQ971" t="str">
        <f t="shared" si="807"/>
        <v>4252</v>
      </c>
      <c r="AR971" t="str">
        <f t="shared" si="808"/>
        <v/>
      </c>
      <c r="AS971" t="str">
        <f t="shared" si="809"/>
        <v/>
      </c>
      <c r="AT971" t="str">
        <f t="shared" si="810"/>
        <v/>
      </c>
      <c r="AU971" t="str">
        <f t="shared" si="811"/>
        <v/>
      </c>
      <c r="AV971" t="str">
        <f t="shared" si="812"/>
        <v/>
      </c>
      <c r="AW971" t="str">
        <f t="shared" si="813"/>
        <v/>
      </c>
      <c r="AX971" t="str">
        <f t="shared" si="814"/>
        <v>Környezetgazdaságtan (212, otthonról web)</v>
      </c>
      <c r="AY971" s="2">
        <v>425</v>
      </c>
      <c r="AZ971" s="2">
        <v>2</v>
      </c>
      <c r="BA971" s="18">
        <f>VLOOKUP(AY971,segéd!$F$9:$G$38,2,FALSE)</f>
        <v>46137</v>
      </c>
      <c r="BB971" s="2" t="str">
        <f>VLOOKUP(AZ971,segéd!$F$1:$G$7,2,FALSE)</f>
        <v>9.45-11.15</v>
      </c>
      <c r="BC971" t="s">
        <v>69</v>
      </c>
      <c r="BD971" s="20" t="s">
        <v>29</v>
      </c>
      <c r="BE971" t="s">
        <v>164</v>
      </c>
      <c r="BG971" s="2">
        <v>212</v>
      </c>
      <c r="BH971" s="19" t="s">
        <v>485</v>
      </c>
      <c r="BI971" s="30" t="s">
        <v>2037</v>
      </c>
      <c r="BJ971" s="2">
        <f t="shared" si="815"/>
        <v>45</v>
      </c>
      <c r="BK971" s="2" t="str">
        <f>IF(BF971="","",VLOOKUP(BC971,segéd!O:P,2,FALSE))</f>
        <v/>
      </c>
      <c r="BL971" s="2">
        <f>IF(BG971="","",VLOOKUP(BC971,segéd!T:U,2,FALSE))</f>
        <v>45</v>
      </c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R971" s="2">
        <v>21</v>
      </c>
      <c r="CS971" s="2">
        <v>17</v>
      </c>
      <c r="CT971" s="2">
        <v>6</v>
      </c>
      <c r="CU971" s="2">
        <v>6</v>
      </c>
      <c r="CV971" s="2">
        <v>7</v>
      </c>
      <c r="CY971" s="2"/>
    </row>
    <row r="972" spans="1:106" x14ac:dyDescent="0.3">
      <c r="A972" t="str">
        <f t="shared" si="765"/>
        <v>2014252</v>
      </c>
      <c r="B972" t="str">
        <f t="shared" si="766"/>
        <v>Közgazdaságtan II. (web) 60</v>
      </c>
      <c r="C972" t="str">
        <f t="shared" si="767"/>
        <v>4252</v>
      </c>
      <c r="D972" t="str">
        <f t="shared" si="768"/>
        <v xml:space="preserve">Közgazdaságtan II. (web) </v>
      </c>
      <c r="E972" t="str">
        <f t="shared" si="769"/>
        <v>Sárkány Péter4252</v>
      </c>
      <c r="F972" s="24" t="str">
        <f t="shared" si="770"/>
        <v>Közgazdaságtan II. (Bp. 201, web)</v>
      </c>
      <c r="G972" t="str">
        <f t="shared" si="771"/>
        <v>4252</v>
      </c>
      <c r="H972" t="str">
        <f t="shared" si="772"/>
        <v>4252</v>
      </c>
      <c r="I972" t="str">
        <f t="shared" si="773"/>
        <v/>
      </c>
      <c r="J972" t="str">
        <f t="shared" si="774"/>
        <v/>
      </c>
      <c r="K972" t="str">
        <f t="shared" si="775"/>
        <v/>
      </c>
      <c r="L972" t="str">
        <f t="shared" si="776"/>
        <v/>
      </c>
      <c r="M972" t="str">
        <f t="shared" si="777"/>
        <v/>
      </c>
      <c r="N972" t="str">
        <f t="shared" si="778"/>
        <v/>
      </c>
      <c r="O972" t="str">
        <f t="shared" si="779"/>
        <v/>
      </c>
      <c r="P972" t="str">
        <f t="shared" si="780"/>
        <v/>
      </c>
      <c r="Q972" t="str">
        <f t="shared" si="781"/>
        <v/>
      </c>
      <c r="R972" t="str">
        <f t="shared" si="782"/>
        <v/>
      </c>
      <c r="S972" t="str">
        <f t="shared" si="783"/>
        <v/>
      </c>
      <c r="T972" t="str">
        <f t="shared" si="784"/>
        <v/>
      </c>
      <c r="U972" t="str">
        <f t="shared" si="785"/>
        <v/>
      </c>
      <c r="V972" t="str">
        <f t="shared" si="786"/>
        <v/>
      </c>
      <c r="W972" t="str">
        <f t="shared" si="787"/>
        <v/>
      </c>
      <c r="X972" t="str">
        <f t="shared" si="788"/>
        <v/>
      </c>
      <c r="Y972" t="str">
        <f t="shared" si="789"/>
        <v>Közgazdaságtan II. (201, web)</v>
      </c>
      <c r="Z972" t="str">
        <f t="shared" si="790"/>
        <v/>
      </c>
      <c r="AA972" t="str">
        <f t="shared" si="791"/>
        <v/>
      </c>
      <c r="AB972" t="str">
        <f t="shared" si="792"/>
        <v/>
      </c>
      <c r="AC972" t="str">
        <f t="shared" si="793"/>
        <v/>
      </c>
      <c r="AD972" t="str">
        <f t="shared" si="794"/>
        <v/>
      </c>
      <c r="AE972" t="str">
        <f t="shared" si="795"/>
        <v/>
      </c>
      <c r="AF972" t="str">
        <f t="shared" si="796"/>
        <v/>
      </c>
      <c r="AG972" t="str">
        <f t="shared" si="797"/>
        <v/>
      </c>
      <c r="AH972" t="str">
        <f t="shared" si="798"/>
        <v/>
      </c>
      <c r="AI972" t="str">
        <f t="shared" si="799"/>
        <v/>
      </c>
      <c r="AJ972" t="str">
        <f t="shared" si="800"/>
        <v/>
      </c>
      <c r="AK972" t="str">
        <f t="shared" si="801"/>
        <v/>
      </c>
      <c r="AL972" t="str">
        <f t="shared" si="802"/>
        <v/>
      </c>
      <c r="AM972" t="str">
        <f t="shared" si="803"/>
        <v/>
      </c>
      <c r="AN972" t="str">
        <f t="shared" si="804"/>
        <v/>
      </c>
      <c r="AO972" t="str">
        <f t="shared" si="805"/>
        <v/>
      </c>
      <c r="AP972" t="str">
        <f t="shared" si="806"/>
        <v/>
      </c>
      <c r="AQ972" t="str">
        <f t="shared" si="807"/>
        <v/>
      </c>
      <c r="AR972" t="str">
        <f t="shared" si="808"/>
        <v/>
      </c>
      <c r="AS972" t="str">
        <f t="shared" si="809"/>
        <v/>
      </c>
      <c r="AT972" t="str">
        <f t="shared" si="810"/>
        <v/>
      </c>
      <c r="AU972" t="str">
        <f t="shared" si="811"/>
        <v/>
      </c>
      <c r="AV972" t="str">
        <f t="shared" si="812"/>
        <v/>
      </c>
      <c r="AW972" t="str">
        <f t="shared" si="813"/>
        <v/>
      </c>
      <c r="AX972" t="str">
        <f t="shared" si="814"/>
        <v>Közgazdaságtan II. (, web)</v>
      </c>
      <c r="AY972" s="2">
        <v>425</v>
      </c>
      <c r="AZ972" s="2">
        <v>2</v>
      </c>
      <c r="BA972" s="18">
        <f>VLOOKUP(AY972,segéd!$F$9:$G$38,2,FALSE)</f>
        <v>46137</v>
      </c>
      <c r="BB972" s="2" t="str">
        <f>VLOOKUP(AZ972,segéd!$F$1:$G$7,2,FALSE)</f>
        <v>9.45-11.15</v>
      </c>
      <c r="BC972" t="s">
        <v>32</v>
      </c>
      <c r="BD972" t="s">
        <v>18</v>
      </c>
      <c r="BE972" t="s">
        <v>165</v>
      </c>
      <c r="BF972" s="19">
        <v>201</v>
      </c>
      <c r="BH972" s="2" t="s">
        <v>66</v>
      </c>
      <c r="BI972" s="30" t="s">
        <v>2038</v>
      </c>
      <c r="BJ972" s="2">
        <f t="shared" si="815"/>
        <v>60</v>
      </c>
      <c r="BK972" s="2">
        <f>IF(BF972="","",VLOOKUP(BC972,segéd!O:P,2,FALSE))</f>
        <v>60</v>
      </c>
      <c r="BL972" s="2" t="str">
        <f>IF(BG972="","",VLOOKUP(BC972,segéd!T:U,2,FALSE))</f>
        <v/>
      </c>
      <c r="BM972" s="2">
        <v>62</v>
      </c>
      <c r="BN972" s="2">
        <v>14</v>
      </c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H972" s="2"/>
      <c r="CI972" s="2"/>
      <c r="CJ972" s="2"/>
      <c r="CK972" s="2"/>
      <c r="CL972" s="2"/>
      <c r="CM972" s="2"/>
      <c r="CN972" s="2"/>
      <c r="CO972" s="2"/>
      <c r="CP972" s="2"/>
      <c r="CR972" s="2"/>
      <c r="CS972" s="2"/>
      <c r="CT972" s="2"/>
      <c r="CU972" s="2"/>
      <c r="CV972" s="2"/>
      <c r="CY972" s="2"/>
    </row>
    <row r="973" spans="1:106" x14ac:dyDescent="0.3">
      <c r="A973" t="str">
        <f t="shared" si="765"/>
        <v>2074252</v>
      </c>
      <c r="B973" t="str">
        <f t="shared" si="766"/>
        <v>Kvantitatív módszerek, ökonometria (gépterem, Tb.-ről web) 13</v>
      </c>
      <c r="C973" t="str">
        <f t="shared" si="767"/>
        <v>6054252</v>
      </c>
      <c r="D973" t="str">
        <f t="shared" si="768"/>
        <v>Kvantitatív módszerek, ökonometria (gépterem, Tb.-ről web) 6</v>
      </c>
      <c r="E973" t="str">
        <f t="shared" si="769"/>
        <v>Tóth Zsuzsanna4252</v>
      </c>
      <c r="F973" s="24" t="str">
        <f t="shared" si="770"/>
        <v>Kvantitatív módszerek, ökonometria (Tb. 605, gépterem, Tb.-ről web)</v>
      </c>
      <c r="G973" t="str">
        <f t="shared" si="771"/>
        <v/>
      </c>
      <c r="H973" t="str">
        <f t="shared" si="772"/>
        <v/>
      </c>
      <c r="I973" t="str">
        <f t="shared" si="773"/>
        <v/>
      </c>
      <c r="J973" t="str">
        <f t="shared" si="774"/>
        <v/>
      </c>
      <c r="K973" t="str">
        <f t="shared" si="775"/>
        <v>4252</v>
      </c>
      <c r="L973" t="str">
        <f t="shared" si="776"/>
        <v/>
      </c>
      <c r="M973" t="str">
        <f t="shared" si="777"/>
        <v/>
      </c>
      <c r="N973" t="str">
        <f t="shared" si="778"/>
        <v/>
      </c>
      <c r="O973" t="str">
        <f t="shared" si="779"/>
        <v/>
      </c>
      <c r="P973" t="str">
        <f t="shared" si="780"/>
        <v/>
      </c>
      <c r="Q973" t="str">
        <f t="shared" si="781"/>
        <v/>
      </c>
      <c r="R973" t="str">
        <f t="shared" si="782"/>
        <v/>
      </c>
      <c r="S973" t="str">
        <f t="shared" si="783"/>
        <v/>
      </c>
      <c r="T973" t="str">
        <f t="shared" si="784"/>
        <v/>
      </c>
      <c r="U973" t="str">
        <f t="shared" si="785"/>
        <v/>
      </c>
      <c r="V973" t="str">
        <f t="shared" si="786"/>
        <v/>
      </c>
      <c r="W973" t="str">
        <f t="shared" si="787"/>
        <v/>
      </c>
      <c r="X973" t="str">
        <f t="shared" si="788"/>
        <v/>
      </c>
      <c r="Y973" t="str">
        <f t="shared" si="789"/>
        <v>Kvantitatív módszerek, ökonometria (207, gépterem, Tb.-ről web)</v>
      </c>
      <c r="Z973" t="str">
        <f t="shared" si="790"/>
        <v/>
      </c>
      <c r="AA973" t="str">
        <f t="shared" si="791"/>
        <v/>
      </c>
      <c r="AB973" t="str">
        <f t="shared" si="792"/>
        <v/>
      </c>
      <c r="AC973" t="str">
        <f t="shared" si="793"/>
        <v/>
      </c>
      <c r="AD973" t="str">
        <f t="shared" si="794"/>
        <v>4252</v>
      </c>
      <c r="AE973" t="str">
        <f t="shared" si="795"/>
        <v/>
      </c>
      <c r="AF973" t="str">
        <f t="shared" si="796"/>
        <v/>
      </c>
      <c r="AG973" t="str">
        <f t="shared" si="797"/>
        <v/>
      </c>
      <c r="AH973" t="str">
        <f t="shared" si="798"/>
        <v/>
      </c>
      <c r="AI973" t="str">
        <f t="shared" si="799"/>
        <v/>
      </c>
      <c r="AJ973" t="str">
        <f t="shared" si="800"/>
        <v/>
      </c>
      <c r="AK973" t="str">
        <f t="shared" si="801"/>
        <v/>
      </c>
      <c r="AL973" t="str">
        <f t="shared" si="802"/>
        <v/>
      </c>
      <c r="AM973" t="str">
        <f t="shared" si="803"/>
        <v/>
      </c>
      <c r="AN973" t="str">
        <f t="shared" si="804"/>
        <v/>
      </c>
      <c r="AO973" t="str">
        <f t="shared" si="805"/>
        <v/>
      </c>
      <c r="AP973" t="str">
        <f t="shared" si="806"/>
        <v/>
      </c>
      <c r="AQ973" t="str">
        <f t="shared" si="807"/>
        <v/>
      </c>
      <c r="AR973" t="str">
        <f t="shared" si="808"/>
        <v/>
      </c>
      <c r="AS973" t="str">
        <f t="shared" si="809"/>
        <v/>
      </c>
      <c r="AT973" t="str">
        <f t="shared" si="810"/>
        <v/>
      </c>
      <c r="AU973" t="str">
        <f t="shared" si="811"/>
        <v/>
      </c>
      <c r="AV973" t="str">
        <f t="shared" si="812"/>
        <v/>
      </c>
      <c r="AW973" t="str">
        <f t="shared" si="813"/>
        <v/>
      </c>
      <c r="AX973" t="str">
        <f t="shared" si="814"/>
        <v>Kvantitatív módszerek, ökonometria (605, gépterem, Tb.-ről web)</v>
      </c>
      <c r="AY973" s="2">
        <v>425</v>
      </c>
      <c r="AZ973" s="2">
        <v>2</v>
      </c>
      <c r="BA973" s="18">
        <f>VLOOKUP(AY973,segéd!$F$9:$G$38,2,FALSE)</f>
        <v>46137</v>
      </c>
      <c r="BB973" s="2" t="str">
        <f>VLOOKUP(AZ973,segéd!$F$1:$G$7,2,FALSE)</f>
        <v>9.45-11.15</v>
      </c>
      <c r="BC973" t="s">
        <v>260</v>
      </c>
      <c r="BD973" t="s">
        <v>423</v>
      </c>
      <c r="BE973" t="s">
        <v>188</v>
      </c>
      <c r="BF973" s="19">
        <v>207</v>
      </c>
      <c r="BG973" s="2">
        <v>605</v>
      </c>
      <c r="BH973" s="19" t="s">
        <v>316</v>
      </c>
      <c r="BI973" s="30" t="s">
        <v>2002</v>
      </c>
      <c r="BJ973" s="2">
        <f t="shared" si="815"/>
        <v>19</v>
      </c>
      <c r="BK973" s="2">
        <f>IF(BF973="","",VLOOKUP(BC973,segéd!O:P,2,FALSE))</f>
        <v>13</v>
      </c>
      <c r="BL973" s="2">
        <f>IF(BG973="","",VLOOKUP(BC973,segéd!T:U,2,FALSE))</f>
        <v>6</v>
      </c>
      <c r="BP973" s="2"/>
      <c r="BQ973" s="2">
        <v>14</v>
      </c>
      <c r="BR973" s="2"/>
      <c r="BW973" s="2"/>
      <c r="BX973" s="2"/>
      <c r="BY973" s="2"/>
      <c r="CB973" s="2"/>
      <c r="CC973" s="2"/>
      <c r="CH973" s="2"/>
      <c r="CI973" s="2">
        <v>6</v>
      </c>
      <c r="CN973" s="2"/>
      <c r="CP973" s="2"/>
      <c r="CT973" s="2"/>
      <c r="CU973" s="2"/>
      <c r="CY973" s="2"/>
    </row>
    <row r="974" spans="1:106" x14ac:dyDescent="0.3">
      <c r="A974" t="str">
        <f t="shared" si="765"/>
        <v>4252</v>
      </c>
      <c r="B974" t="str">
        <f t="shared" si="766"/>
        <v xml:space="preserve">Lézeres anyagmegmunkálás (gépterem, web) </v>
      </c>
      <c r="C974" t="str">
        <f t="shared" si="767"/>
        <v>34252</v>
      </c>
      <c r="D974" t="str">
        <f t="shared" si="768"/>
        <v>Lézeres anyagmegmunkálás (gépterem, web) 9</v>
      </c>
      <c r="E974" t="str">
        <f t="shared" si="769"/>
        <v>Palotai Péter4252</v>
      </c>
      <c r="F974" s="24" t="str">
        <f t="shared" si="770"/>
        <v>Lézeres anyagmegmunkálás (Tb. 3, gépterem, web)</v>
      </c>
      <c r="G974" t="str">
        <f t="shared" si="771"/>
        <v/>
      </c>
      <c r="H974" t="str">
        <f t="shared" si="772"/>
        <v/>
      </c>
      <c r="I974" t="str">
        <f t="shared" si="773"/>
        <v/>
      </c>
      <c r="J974" t="str">
        <f t="shared" si="774"/>
        <v/>
      </c>
      <c r="K974" t="str">
        <f t="shared" si="775"/>
        <v/>
      </c>
      <c r="L974" t="str">
        <f t="shared" si="776"/>
        <v/>
      </c>
      <c r="M974" t="str">
        <f t="shared" si="777"/>
        <v/>
      </c>
      <c r="N974" t="str">
        <f t="shared" si="778"/>
        <v/>
      </c>
      <c r="O974" t="str">
        <f t="shared" si="779"/>
        <v/>
      </c>
      <c r="P974" t="str">
        <f t="shared" si="780"/>
        <v/>
      </c>
      <c r="Q974" t="str">
        <f t="shared" si="781"/>
        <v/>
      </c>
      <c r="R974" t="str">
        <f t="shared" si="782"/>
        <v/>
      </c>
      <c r="S974" t="str">
        <f t="shared" si="783"/>
        <v/>
      </c>
      <c r="T974" t="str">
        <f t="shared" si="784"/>
        <v/>
      </c>
      <c r="U974" t="str">
        <f t="shared" si="785"/>
        <v/>
      </c>
      <c r="V974" t="str">
        <f t="shared" si="786"/>
        <v/>
      </c>
      <c r="W974" t="str">
        <f t="shared" si="787"/>
        <v/>
      </c>
      <c r="X974" t="str">
        <f t="shared" si="788"/>
        <v/>
      </c>
      <c r="Y974" t="str">
        <f t="shared" si="789"/>
        <v>Lézeres anyagmegmunkálás (, gépterem, web)</v>
      </c>
      <c r="Z974" t="str">
        <f t="shared" si="790"/>
        <v/>
      </c>
      <c r="AA974" t="str">
        <f t="shared" si="791"/>
        <v/>
      </c>
      <c r="AB974" t="str">
        <f t="shared" si="792"/>
        <v/>
      </c>
      <c r="AC974" t="str">
        <f t="shared" si="793"/>
        <v/>
      </c>
      <c r="AD974" t="str">
        <f t="shared" si="794"/>
        <v/>
      </c>
      <c r="AE974" t="str">
        <f t="shared" si="795"/>
        <v/>
      </c>
      <c r="AF974" t="str">
        <f t="shared" si="796"/>
        <v/>
      </c>
      <c r="AG974" t="str">
        <f t="shared" si="797"/>
        <v/>
      </c>
      <c r="AH974" t="str">
        <f t="shared" si="798"/>
        <v/>
      </c>
      <c r="AI974" t="str">
        <f t="shared" si="799"/>
        <v/>
      </c>
      <c r="AJ974" t="str">
        <f t="shared" si="800"/>
        <v/>
      </c>
      <c r="AK974" t="str">
        <f t="shared" si="801"/>
        <v/>
      </c>
      <c r="AL974" t="str">
        <f t="shared" si="802"/>
        <v/>
      </c>
      <c r="AM974" t="str">
        <f t="shared" si="803"/>
        <v/>
      </c>
      <c r="AN974" t="str">
        <f t="shared" si="804"/>
        <v/>
      </c>
      <c r="AO974" t="str">
        <f t="shared" si="805"/>
        <v/>
      </c>
      <c r="AP974" t="str">
        <f t="shared" si="806"/>
        <v/>
      </c>
      <c r="AQ974" t="str">
        <f t="shared" si="807"/>
        <v/>
      </c>
      <c r="AR974" t="str">
        <f t="shared" si="808"/>
        <v/>
      </c>
      <c r="AS974" t="str">
        <f t="shared" si="809"/>
        <v/>
      </c>
      <c r="AT974" t="str">
        <f t="shared" si="810"/>
        <v/>
      </c>
      <c r="AU974" t="str">
        <f t="shared" si="811"/>
        <v/>
      </c>
      <c r="AV974" t="str">
        <f t="shared" si="812"/>
        <v>4252</v>
      </c>
      <c r="AW974" t="str">
        <f t="shared" si="813"/>
        <v/>
      </c>
      <c r="AX974" t="str">
        <f t="shared" si="814"/>
        <v>Lézeres anyagmegmunkálás (3, gépterem, web)</v>
      </c>
      <c r="AY974" s="2">
        <v>425</v>
      </c>
      <c r="AZ974" s="2">
        <v>2</v>
      </c>
      <c r="BA974" s="18">
        <f>VLOOKUP(AY974,segéd!$F$9:$G$38,2,FALSE)</f>
        <v>46137</v>
      </c>
      <c r="BB974" s="2" t="str">
        <f>VLOOKUP(AZ974,segéd!$F$1:$G$7,2,FALSE)</f>
        <v>9.45-11.15</v>
      </c>
      <c r="BC974" t="s">
        <v>500</v>
      </c>
      <c r="BD974" t="s">
        <v>301</v>
      </c>
      <c r="BE974" t="s">
        <v>164</v>
      </c>
      <c r="BG974" s="2">
        <v>3</v>
      </c>
      <c r="BH974" s="2" t="s">
        <v>220</v>
      </c>
      <c r="BI974" s="30" t="s">
        <v>1937</v>
      </c>
      <c r="BJ974" s="2">
        <f t="shared" si="815"/>
        <v>9</v>
      </c>
      <c r="BK974" s="2" t="str">
        <f>IF(BF974="","",VLOOKUP(BC974,segéd!O:P,2,FALSE))</f>
        <v/>
      </c>
      <c r="BL974" s="2">
        <f>IF(BG974="","",VLOOKUP(BC974,segéd!T:U,2,FALSE))</f>
        <v>9</v>
      </c>
      <c r="BM974" s="2"/>
      <c r="BN974" s="2"/>
      <c r="BO974" s="2"/>
      <c r="BP974" s="2"/>
      <c r="BQ974" s="2"/>
      <c r="BR974" s="2"/>
      <c r="BS974" s="2"/>
      <c r="BT974" s="2"/>
      <c r="BU974" s="2"/>
      <c r="CA974" s="2"/>
      <c r="CD974" s="2"/>
      <c r="CE974" s="2"/>
      <c r="CF974" s="19"/>
      <c r="CG974" s="2"/>
      <c r="CP974" s="2"/>
      <c r="CR974" s="2"/>
      <c r="CS974" s="2"/>
      <c r="CU974" s="2"/>
      <c r="CV974" s="2"/>
      <c r="DA974" s="19">
        <v>13</v>
      </c>
    </row>
    <row r="975" spans="1:106" x14ac:dyDescent="0.3">
      <c r="A975" t="str">
        <f t="shared" si="765"/>
        <v>2094252</v>
      </c>
      <c r="B975" t="str">
        <f t="shared" si="766"/>
        <v>Marketing stratégia és tervezés (web) 8</v>
      </c>
      <c r="C975" t="str">
        <f t="shared" si="767"/>
        <v>4252</v>
      </c>
      <c r="D975" t="str">
        <f t="shared" si="768"/>
        <v xml:space="preserve">Marketing stratégia és tervezés (web) </v>
      </c>
      <c r="E975" t="str">
        <f t="shared" si="769"/>
        <v>Rózsa Zoltán4252</v>
      </c>
      <c r="F975" s="24" t="str">
        <f t="shared" si="770"/>
        <v>Marketing stratégia és tervezés (Bp. 209, web)</v>
      </c>
      <c r="G975" t="str">
        <f t="shared" si="771"/>
        <v/>
      </c>
      <c r="H975" t="str">
        <f t="shared" si="772"/>
        <v/>
      </c>
      <c r="I975" t="str">
        <f t="shared" si="773"/>
        <v/>
      </c>
      <c r="J975" t="str">
        <f t="shared" si="774"/>
        <v/>
      </c>
      <c r="K975" t="str">
        <f t="shared" si="775"/>
        <v/>
      </c>
      <c r="L975" t="str">
        <f t="shared" si="776"/>
        <v>4252</v>
      </c>
      <c r="M975" t="str">
        <f t="shared" si="777"/>
        <v/>
      </c>
      <c r="N975" t="str">
        <f t="shared" si="778"/>
        <v/>
      </c>
      <c r="O975" t="str">
        <f t="shared" si="779"/>
        <v/>
      </c>
      <c r="P975" t="str">
        <f t="shared" si="780"/>
        <v/>
      </c>
      <c r="Q975" t="str">
        <f t="shared" si="781"/>
        <v/>
      </c>
      <c r="R975" t="str">
        <f t="shared" si="782"/>
        <v/>
      </c>
      <c r="S975" t="str">
        <f t="shared" si="783"/>
        <v/>
      </c>
      <c r="T975" t="str">
        <f t="shared" si="784"/>
        <v/>
      </c>
      <c r="U975" t="str">
        <f t="shared" si="785"/>
        <v/>
      </c>
      <c r="V975" t="str">
        <f t="shared" si="786"/>
        <v/>
      </c>
      <c r="W975" t="str">
        <f t="shared" si="787"/>
        <v/>
      </c>
      <c r="X975" t="str">
        <f t="shared" si="788"/>
        <v/>
      </c>
      <c r="Y975" t="str">
        <f t="shared" si="789"/>
        <v>Marketing stratégia és tervezés (209, web)</v>
      </c>
      <c r="Z975" t="str">
        <f t="shared" si="790"/>
        <v/>
      </c>
      <c r="AA975" t="str">
        <f t="shared" si="791"/>
        <v/>
      </c>
      <c r="AB975" t="str">
        <f t="shared" si="792"/>
        <v/>
      </c>
      <c r="AC975" t="str">
        <f t="shared" si="793"/>
        <v/>
      </c>
      <c r="AD975" t="str">
        <f t="shared" si="794"/>
        <v/>
      </c>
      <c r="AE975" t="str">
        <f t="shared" si="795"/>
        <v/>
      </c>
      <c r="AF975" t="str">
        <f t="shared" si="796"/>
        <v/>
      </c>
      <c r="AG975" t="str">
        <f t="shared" si="797"/>
        <v/>
      </c>
      <c r="AH975" t="str">
        <f t="shared" si="798"/>
        <v/>
      </c>
      <c r="AI975" t="str">
        <f t="shared" si="799"/>
        <v/>
      </c>
      <c r="AJ975" t="str">
        <f t="shared" si="800"/>
        <v/>
      </c>
      <c r="AK975" t="str">
        <f t="shared" si="801"/>
        <v/>
      </c>
      <c r="AL975" t="str">
        <f t="shared" si="802"/>
        <v/>
      </c>
      <c r="AM975" t="str">
        <f t="shared" si="803"/>
        <v/>
      </c>
      <c r="AN975" t="str">
        <f t="shared" si="804"/>
        <v/>
      </c>
      <c r="AO975" t="str">
        <f t="shared" si="805"/>
        <v/>
      </c>
      <c r="AP975" t="str">
        <f t="shared" si="806"/>
        <v/>
      </c>
      <c r="AQ975" t="str">
        <f t="shared" si="807"/>
        <v/>
      </c>
      <c r="AR975" t="str">
        <f t="shared" si="808"/>
        <v/>
      </c>
      <c r="AS975" t="str">
        <f t="shared" si="809"/>
        <v/>
      </c>
      <c r="AT975" t="str">
        <f t="shared" si="810"/>
        <v/>
      </c>
      <c r="AU975" t="str">
        <f t="shared" si="811"/>
        <v/>
      </c>
      <c r="AV975" t="str">
        <f t="shared" si="812"/>
        <v/>
      </c>
      <c r="AW975" t="str">
        <f t="shared" si="813"/>
        <v/>
      </c>
      <c r="AX975" t="str">
        <f t="shared" si="814"/>
        <v>Marketing stratégia és tervezés (, web)</v>
      </c>
      <c r="AY975" s="2">
        <v>425</v>
      </c>
      <c r="AZ975" s="2">
        <v>2</v>
      </c>
      <c r="BA975" s="18">
        <f>VLOOKUP(AY975,segéd!$F$9:$G$38,2,FALSE)</f>
        <v>46137</v>
      </c>
      <c r="BB975" s="2" t="str">
        <f>VLOOKUP(AZ975,segéd!$F$1:$G$7,2,FALSE)</f>
        <v>9.45-11.15</v>
      </c>
      <c r="BC975" s="20" t="s">
        <v>416</v>
      </c>
      <c r="BD975" t="s">
        <v>431</v>
      </c>
      <c r="BE975" s="20" t="s">
        <v>175</v>
      </c>
      <c r="BF975" s="19">
        <v>209</v>
      </c>
      <c r="BH975" s="19" t="s">
        <v>66</v>
      </c>
      <c r="BI975" s="30" t="s">
        <v>1920</v>
      </c>
      <c r="BJ975" s="2">
        <f t="shared" si="815"/>
        <v>8</v>
      </c>
      <c r="BK975" s="2">
        <f>IF(BF975="","",VLOOKUP(BC975,segéd!O:P,2,FALSE))</f>
        <v>8</v>
      </c>
      <c r="BL975" s="2" t="str">
        <f>IF(BG975="","",VLOOKUP(BC975,segéd!T:U,2,FALSE))</f>
        <v/>
      </c>
      <c r="BQ975" s="2"/>
      <c r="BR975" s="2">
        <v>9</v>
      </c>
      <c r="CH975" s="2"/>
      <c r="CP975" s="2"/>
    </row>
    <row r="976" spans="1:106" x14ac:dyDescent="0.3">
      <c r="A976" t="str">
        <f t="shared" si="765"/>
        <v>2054252</v>
      </c>
      <c r="B976" t="str">
        <f t="shared" si="766"/>
        <v>Marketingtervezés (web) 40</v>
      </c>
      <c r="C976" t="str">
        <f t="shared" si="767"/>
        <v>4252</v>
      </c>
      <c r="D976" t="str">
        <f t="shared" si="768"/>
        <v xml:space="preserve">Marketingtervezés (web) </v>
      </c>
      <c r="E976" t="str">
        <f t="shared" si="769"/>
        <v>Nagy Róbert4252</v>
      </c>
      <c r="F976" s="24" t="str">
        <f t="shared" si="770"/>
        <v>Marketingtervezés (Bp. 205, web)</v>
      </c>
      <c r="G976" t="str">
        <f t="shared" si="771"/>
        <v/>
      </c>
      <c r="H976" t="str">
        <f t="shared" si="772"/>
        <v/>
      </c>
      <c r="I976" t="str">
        <f t="shared" si="773"/>
        <v/>
      </c>
      <c r="J976" t="str">
        <f t="shared" si="774"/>
        <v/>
      </c>
      <c r="K976" t="str">
        <f t="shared" si="775"/>
        <v/>
      </c>
      <c r="L976" t="str">
        <f t="shared" si="776"/>
        <v/>
      </c>
      <c r="M976" t="str">
        <f t="shared" si="777"/>
        <v/>
      </c>
      <c r="N976" t="str">
        <f t="shared" si="778"/>
        <v/>
      </c>
      <c r="O976" t="str">
        <f t="shared" si="779"/>
        <v/>
      </c>
      <c r="P976" t="str">
        <f t="shared" si="780"/>
        <v/>
      </c>
      <c r="Q976" t="str">
        <f t="shared" si="781"/>
        <v/>
      </c>
      <c r="R976" t="str">
        <f t="shared" si="782"/>
        <v/>
      </c>
      <c r="S976" t="str">
        <f t="shared" si="783"/>
        <v/>
      </c>
      <c r="T976" t="str">
        <f t="shared" si="784"/>
        <v>4252</v>
      </c>
      <c r="U976" t="str">
        <f t="shared" si="785"/>
        <v>4252</v>
      </c>
      <c r="V976" t="str">
        <f t="shared" si="786"/>
        <v>4252</v>
      </c>
      <c r="W976" t="str">
        <f t="shared" si="787"/>
        <v>4252</v>
      </c>
      <c r="X976" t="str">
        <f t="shared" si="788"/>
        <v>4252</v>
      </c>
      <c r="Y976" t="str">
        <f t="shared" si="789"/>
        <v>Marketingtervezés (205, web)</v>
      </c>
      <c r="Z976" t="str">
        <f t="shared" si="790"/>
        <v/>
      </c>
      <c r="AA976" t="str">
        <f t="shared" si="791"/>
        <v/>
      </c>
      <c r="AB976" t="str">
        <f t="shared" si="792"/>
        <v/>
      </c>
      <c r="AC976" t="str">
        <f t="shared" si="793"/>
        <v/>
      </c>
      <c r="AD976" t="str">
        <f t="shared" si="794"/>
        <v/>
      </c>
      <c r="AE976" t="str">
        <f t="shared" si="795"/>
        <v/>
      </c>
      <c r="AF976" t="str">
        <f t="shared" si="796"/>
        <v/>
      </c>
      <c r="AG976" t="str">
        <f t="shared" si="797"/>
        <v/>
      </c>
      <c r="AH976" t="str">
        <f t="shared" si="798"/>
        <v/>
      </c>
      <c r="AI976" t="str">
        <f t="shared" si="799"/>
        <v/>
      </c>
      <c r="AJ976" t="str">
        <f t="shared" si="800"/>
        <v/>
      </c>
      <c r="AK976" t="str">
        <f t="shared" si="801"/>
        <v/>
      </c>
      <c r="AL976" t="str">
        <f t="shared" si="802"/>
        <v/>
      </c>
      <c r="AM976" t="str">
        <f t="shared" si="803"/>
        <v/>
      </c>
      <c r="AN976" t="str">
        <f t="shared" si="804"/>
        <v/>
      </c>
      <c r="AO976" t="str">
        <f t="shared" si="805"/>
        <v/>
      </c>
      <c r="AP976" t="str">
        <f t="shared" si="806"/>
        <v/>
      </c>
      <c r="AQ976" t="str">
        <f t="shared" si="807"/>
        <v/>
      </c>
      <c r="AR976" t="str">
        <f t="shared" si="808"/>
        <v/>
      </c>
      <c r="AS976" t="str">
        <f t="shared" si="809"/>
        <v/>
      </c>
      <c r="AT976" t="str">
        <f t="shared" si="810"/>
        <v/>
      </c>
      <c r="AU976" t="str">
        <f t="shared" si="811"/>
        <v/>
      </c>
      <c r="AV976" t="str">
        <f t="shared" si="812"/>
        <v/>
      </c>
      <c r="AW976" t="str">
        <f t="shared" si="813"/>
        <v/>
      </c>
      <c r="AX976" t="str">
        <f t="shared" si="814"/>
        <v>Marketingtervezés (, web)</v>
      </c>
      <c r="AY976" s="2">
        <v>425</v>
      </c>
      <c r="AZ976" s="2">
        <v>2</v>
      </c>
      <c r="BA976" s="18">
        <f>VLOOKUP(AY976,segéd!$F$9:$G$38,2,FALSE)</f>
        <v>46137</v>
      </c>
      <c r="BB976" s="2" t="str">
        <f>VLOOKUP(AZ976,segéd!$F$1:$G$7,2,FALSE)</f>
        <v>9.45-11.15</v>
      </c>
      <c r="BC976" t="s">
        <v>172</v>
      </c>
      <c r="BD976" t="s">
        <v>430</v>
      </c>
      <c r="BE976" t="s">
        <v>165</v>
      </c>
      <c r="BF976" s="19">
        <v>205</v>
      </c>
      <c r="BH976" s="19" t="s">
        <v>66</v>
      </c>
      <c r="BI976" s="30" t="s">
        <v>2003</v>
      </c>
      <c r="BJ976" s="2">
        <f t="shared" si="815"/>
        <v>40</v>
      </c>
      <c r="BK976" s="2">
        <f>IF(BF976="","",VLOOKUP(BC976,segéd!O:P,2,FALSE))</f>
        <v>40</v>
      </c>
      <c r="BL976" s="2" t="str">
        <f>IF(BG976="","",VLOOKUP(BC976,segéd!T:U,2,FALSE))</f>
        <v/>
      </c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>
        <v>12</v>
      </c>
      <c r="CA976" s="2">
        <v>7</v>
      </c>
      <c r="CB976" s="2">
        <v>5</v>
      </c>
      <c r="CC976" s="2">
        <v>8</v>
      </c>
      <c r="CD976" s="2">
        <v>3</v>
      </c>
      <c r="CE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R976" s="2"/>
      <c r="CS976" s="2"/>
      <c r="CT976" s="2"/>
      <c r="CU976" s="2"/>
      <c r="CV976" s="2"/>
      <c r="CY976" s="2"/>
    </row>
    <row r="977" spans="1:105" x14ac:dyDescent="0.3">
      <c r="A977" t="str">
        <f t="shared" si="765"/>
        <v>4252</v>
      </c>
      <c r="B977" t="str">
        <f t="shared" si="766"/>
        <v xml:space="preserve">Műszaki szaknyelv II. (angol), 3. csop. </v>
      </c>
      <c r="C977" t="str">
        <f t="shared" si="767"/>
        <v>4084252</v>
      </c>
      <c r="D977" t="str">
        <f t="shared" si="768"/>
        <v>Műszaki szaknyelv II. (angol), 3. csop. 26</v>
      </c>
      <c r="E977" t="str">
        <f t="shared" si="769"/>
        <v>Nagy Mónika4252</v>
      </c>
      <c r="F977" s="24" t="str">
        <f t="shared" si="770"/>
        <v>Műszaki szaknyelv II. (angol), 3. csop. (Tb. 408)</v>
      </c>
      <c r="G977" t="str">
        <f t="shared" si="771"/>
        <v/>
      </c>
      <c r="H977" t="str">
        <f t="shared" si="772"/>
        <v/>
      </c>
      <c r="I977" t="str">
        <f t="shared" si="773"/>
        <v/>
      </c>
      <c r="J977" t="str">
        <f t="shared" si="774"/>
        <v/>
      </c>
      <c r="K977" t="str">
        <f t="shared" si="775"/>
        <v/>
      </c>
      <c r="L977" t="str">
        <f t="shared" si="776"/>
        <v/>
      </c>
      <c r="M977" t="str">
        <f t="shared" si="777"/>
        <v/>
      </c>
      <c r="N977" t="str">
        <f t="shared" si="778"/>
        <v/>
      </c>
      <c r="O977" t="str">
        <f t="shared" si="779"/>
        <v/>
      </c>
      <c r="P977" t="str">
        <f t="shared" si="780"/>
        <v/>
      </c>
      <c r="Q977" t="str">
        <f t="shared" si="781"/>
        <v/>
      </c>
      <c r="R977" t="str">
        <f t="shared" si="782"/>
        <v/>
      </c>
      <c r="S977" t="str">
        <f t="shared" si="783"/>
        <v/>
      </c>
      <c r="T977" t="str">
        <f t="shared" si="784"/>
        <v/>
      </c>
      <c r="U977" t="str">
        <f t="shared" si="785"/>
        <v/>
      </c>
      <c r="V977" t="str">
        <f t="shared" si="786"/>
        <v/>
      </c>
      <c r="W977" t="str">
        <f t="shared" si="787"/>
        <v/>
      </c>
      <c r="X977" t="str">
        <f t="shared" si="788"/>
        <v/>
      </c>
      <c r="Y977" t="str">
        <f t="shared" si="789"/>
        <v>Műszaki szaknyelv II. (angol), 3. csop. ()</v>
      </c>
      <c r="Z977" t="str">
        <f t="shared" si="790"/>
        <v/>
      </c>
      <c r="AA977" t="str">
        <f t="shared" si="791"/>
        <v/>
      </c>
      <c r="AB977" t="str">
        <f t="shared" si="792"/>
        <v/>
      </c>
      <c r="AC977" t="str">
        <f t="shared" si="793"/>
        <v/>
      </c>
      <c r="AD977" t="str">
        <f t="shared" si="794"/>
        <v/>
      </c>
      <c r="AE977" t="str">
        <f t="shared" si="795"/>
        <v/>
      </c>
      <c r="AF977" t="str">
        <f t="shared" si="796"/>
        <v/>
      </c>
      <c r="AG977" t="str">
        <f t="shared" si="797"/>
        <v/>
      </c>
      <c r="AH977" t="str">
        <f t="shared" si="798"/>
        <v/>
      </c>
      <c r="AI977" t="str">
        <f t="shared" si="799"/>
        <v/>
      </c>
      <c r="AJ977" t="str">
        <f t="shared" si="800"/>
        <v/>
      </c>
      <c r="AK977" t="str">
        <f t="shared" si="801"/>
        <v/>
      </c>
      <c r="AL977" t="str">
        <f t="shared" si="802"/>
        <v>4252</v>
      </c>
      <c r="AM977" t="str">
        <f t="shared" si="803"/>
        <v/>
      </c>
      <c r="AN977" t="str">
        <f t="shared" si="804"/>
        <v/>
      </c>
      <c r="AO977" t="str">
        <f t="shared" si="805"/>
        <v/>
      </c>
      <c r="AP977" t="str">
        <f t="shared" si="806"/>
        <v/>
      </c>
      <c r="AQ977" t="str">
        <f t="shared" si="807"/>
        <v/>
      </c>
      <c r="AR977" t="str">
        <f t="shared" si="808"/>
        <v/>
      </c>
      <c r="AS977" t="str">
        <f t="shared" si="809"/>
        <v/>
      </c>
      <c r="AT977" t="str">
        <f t="shared" si="810"/>
        <v/>
      </c>
      <c r="AU977" t="str">
        <f t="shared" si="811"/>
        <v/>
      </c>
      <c r="AV977" t="str">
        <f t="shared" si="812"/>
        <v/>
      </c>
      <c r="AW977" t="str">
        <f t="shared" si="813"/>
        <v/>
      </c>
      <c r="AX977" t="str">
        <f t="shared" si="814"/>
        <v>Műszaki szaknyelv II. (angol), 3. csop. (408)</v>
      </c>
      <c r="AY977" s="2">
        <v>425</v>
      </c>
      <c r="AZ977" s="2">
        <v>2</v>
      </c>
      <c r="BA977" s="18">
        <f>VLOOKUP(AY977,segéd!$F$9:$G$38,2,FALSE)</f>
        <v>46137</v>
      </c>
      <c r="BB977" s="2" t="str">
        <f>VLOOKUP(AZ977,segéd!$F$1:$G$7,2,FALSE)</f>
        <v>9.45-11.15</v>
      </c>
      <c r="BC977" t="s">
        <v>297</v>
      </c>
      <c r="BD977" t="s">
        <v>441</v>
      </c>
      <c r="BE977" t="s">
        <v>164</v>
      </c>
      <c r="BG977" s="2">
        <v>408</v>
      </c>
      <c r="BJ977" s="2">
        <f t="shared" si="815"/>
        <v>26</v>
      </c>
      <c r="BK977" s="2" t="str">
        <f>IF(BF977="","",VLOOKUP(BC977,segéd!O:P,2,FALSE))</f>
        <v/>
      </c>
      <c r="BL977" s="2">
        <f>IF(BG977="","",VLOOKUP(BC977,segéd!T:U,2,FALSE))</f>
        <v>26</v>
      </c>
      <c r="BM977" s="2"/>
      <c r="BN977" s="2"/>
      <c r="BO977" s="2"/>
      <c r="BP977" s="2"/>
      <c r="BQ977" s="2"/>
      <c r="BR977" s="2"/>
      <c r="BS977" s="2"/>
      <c r="BT977" s="2"/>
      <c r="BU977" s="2"/>
      <c r="BZ977" s="2"/>
      <c r="CA977" s="2"/>
      <c r="CD977" s="2"/>
      <c r="CE977" s="2"/>
      <c r="CF977" s="19"/>
      <c r="CG977" s="2"/>
      <c r="CJ977" s="2"/>
      <c r="CP977" s="2"/>
      <c r="CQ977" s="2">
        <v>28</v>
      </c>
      <c r="CR977" s="2"/>
      <c r="CS977" s="2"/>
      <c r="CU977" s="2"/>
      <c r="CV977" s="2"/>
      <c r="DA977" s="19"/>
    </row>
    <row r="978" spans="1:105" x14ac:dyDescent="0.3">
      <c r="A978" t="str">
        <f t="shared" si="765"/>
        <v>4252</v>
      </c>
      <c r="B978" t="str">
        <f t="shared" si="766"/>
        <v xml:space="preserve">Műszaki szaknyelv II. (angol), 4. csop. </v>
      </c>
      <c r="C978" t="str">
        <f t="shared" si="767"/>
        <v>2134252</v>
      </c>
      <c r="D978" t="str">
        <f t="shared" si="768"/>
        <v>Műszaki szaknyelv II. (angol), 4. csop. 28</v>
      </c>
      <c r="E978" t="str">
        <f t="shared" si="769"/>
        <v>Szabó Zsófia4252</v>
      </c>
      <c r="F978" s="24" t="str">
        <f t="shared" si="770"/>
        <v>Műszaki szaknyelv II. (angol), 4. csop. (Tb. 213)</v>
      </c>
      <c r="G978" t="str">
        <f t="shared" si="771"/>
        <v/>
      </c>
      <c r="H978" t="str">
        <f t="shared" si="772"/>
        <v/>
      </c>
      <c r="I978" t="str">
        <f t="shared" si="773"/>
        <v/>
      </c>
      <c r="J978" t="str">
        <f t="shared" si="774"/>
        <v/>
      </c>
      <c r="K978" t="str">
        <f t="shared" si="775"/>
        <v/>
      </c>
      <c r="L978" t="str">
        <f t="shared" si="776"/>
        <v/>
      </c>
      <c r="M978" t="str">
        <f t="shared" si="777"/>
        <v/>
      </c>
      <c r="N978" t="str">
        <f t="shared" si="778"/>
        <v/>
      </c>
      <c r="O978" t="str">
        <f t="shared" si="779"/>
        <v/>
      </c>
      <c r="P978" t="str">
        <f t="shared" si="780"/>
        <v/>
      </c>
      <c r="Q978" t="str">
        <f t="shared" si="781"/>
        <v/>
      </c>
      <c r="R978" t="str">
        <f t="shared" si="782"/>
        <v/>
      </c>
      <c r="S978" t="str">
        <f t="shared" si="783"/>
        <v/>
      </c>
      <c r="T978" t="str">
        <f t="shared" si="784"/>
        <v/>
      </c>
      <c r="U978" t="str">
        <f t="shared" si="785"/>
        <v/>
      </c>
      <c r="V978" t="str">
        <f t="shared" si="786"/>
        <v/>
      </c>
      <c r="W978" t="str">
        <f t="shared" si="787"/>
        <v/>
      </c>
      <c r="X978" t="str">
        <f t="shared" si="788"/>
        <v/>
      </c>
      <c r="Y978" t="str">
        <f t="shared" si="789"/>
        <v>Műszaki szaknyelv II. (angol), 4. csop. ()</v>
      </c>
      <c r="Z978" t="str">
        <f t="shared" si="790"/>
        <v/>
      </c>
      <c r="AA978" t="str">
        <f t="shared" si="791"/>
        <v/>
      </c>
      <c r="AB978" t="str">
        <f t="shared" si="792"/>
        <v/>
      </c>
      <c r="AC978" t="str">
        <f t="shared" si="793"/>
        <v/>
      </c>
      <c r="AD978" t="str">
        <f t="shared" si="794"/>
        <v/>
      </c>
      <c r="AE978" t="str">
        <f t="shared" si="795"/>
        <v/>
      </c>
      <c r="AF978" t="str">
        <f t="shared" si="796"/>
        <v/>
      </c>
      <c r="AG978" t="str">
        <f t="shared" si="797"/>
        <v/>
      </c>
      <c r="AH978" t="str">
        <f t="shared" si="798"/>
        <v/>
      </c>
      <c r="AI978" t="str">
        <f t="shared" si="799"/>
        <v/>
      </c>
      <c r="AJ978" t="str">
        <f t="shared" si="800"/>
        <v/>
      </c>
      <c r="AK978" t="str">
        <f t="shared" si="801"/>
        <v/>
      </c>
      <c r="AL978" t="str">
        <f t="shared" si="802"/>
        <v>4252</v>
      </c>
      <c r="AM978" t="str">
        <f t="shared" si="803"/>
        <v/>
      </c>
      <c r="AN978" t="str">
        <f t="shared" si="804"/>
        <v/>
      </c>
      <c r="AO978" t="str">
        <f t="shared" si="805"/>
        <v/>
      </c>
      <c r="AP978" t="str">
        <f t="shared" si="806"/>
        <v/>
      </c>
      <c r="AQ978" t="str">
        <f t="shared" si="807"/>
        <v/>
      </c>
      <c r="AR978" t="str">
        <f t="shared" si="808"/>
        <v/>
      </c>
      <c r="AS978" t="str">
        <f t="shared" si="809"/>
        <v/>
      </c>
      <c r="AT978" t="str">
        <f t="shared" si="810"/>
        <v/>
      </c>
      <c r="AU978" t="str">
        <f t="shared" si="811"/>
        <v/>
      </c>
      <c r="AV978" t="str">
        <f t="shared" si="812"/>
        <v/>
      </c>
      <c r="AW978" t="str">
        <f t="shared" si="813"/>
        <v/>
      </c>
      <c r="AX978" t="str">
        <f t="shared" si="814"/>
        <v>Műszaki szaknyelv II. (angol), 4. csop. (213)</v>
      </c>
      <c r="AY978" s="2">
        <v>425</v>
      </c>
      <c r="AZ978" s="2">
        <v>2</v>
      </c>
      <c r="BA978" s="18">
        <f>VLOOKUP(AY978,segéd!$F$9:$G$38,2,FALSE)</f>
        <v>46137</v>
      </c>
      <c r="BB978" s="2" t="str">
        <f>VLOOKUP(AZ978,segéd!$F$1:$G$7,2,FALSE)</f>
        <v>9.45-11.15</v>
      </c>
      <c r="BC978" t="s">
        <v>298</v>
      </c>
      <c r="BD978" t="s">
        <v>306</v>
      </c>
      <c r="BE978" t="s">
        <v>164</v>
      </c>
      <c r="BG978" s="2">
        <v>213</v>
      </c>
      <c r="BJ978" s="2">
        <f t="shared" si="815"/>
        <v>28</v>
      </c>
      <c r="BK978" s="2" t="str">
        <f>IF(BF978="","",VLOOKUP(BC978,segéd!O:P,2,FALSE))</f>
        <v/>
      </c>
      <c r="BL978" s="2">
        <f>IF(BG978="","",VLOOKUP(BC978,segéd!T:U,2,FALSE))</f>
        <v>28</v>
      </c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>
        <v>26</v>
      </c>
      <c r="CR978" s="2"/>
      <c r="CS978" s="2"/>
      <c r="CT978" s="2"/>
      <c r="CU978" s="2"/>
      <c r="CV978" s="2"/>
      <c r="CY978" s="2"/>
    </row>
    <row r="979" spans="1:105" x14ac:dyDescent="0.3">
      <c r="A979" t="str">
        <f t="shared" si="765"/>
        <v>4252</v>
      </c>
      <c r="B979" t="str">
        <f t="shared" si="766"/>
        <v xml:space="preserve">Pénzügy (web) </v>
      </c>
      <c r="C979" t="str">
        <f t="shared" si="767"/>
        <v>2154252</v>
      </c>
      <c r="D979" t="str">
        <f t="shared" si="768"/>
        <v>Pénzügy (web) 42</v>
      </c>
      <c r="E979" t="str">
        <f t="shared" si="769"/>
        <v>Belyó Pál4252</v>
      </c>
      <c r="F979" s="24" t="str">
        <f t="shared" si="770"/>
        <v>Pénzügy (Tb. 215, web)</v>
      </c>
      <c r="G979" t="str">
        <f t="shared" si="771"/>
        <v/>
      </c>
      <c r="H979" t="str">
        <f t="shared" si="772"/>
        <v/>
      </c>
      <c r="I979" t="str">
        <f t="shared" si="773"/>
        <v/>
      </c>
      <c r="J979" t="str">
        <f t="shared" si="774"/>
        <v/>
      </c>
      <c r="K979" t="str">
        <f t="shared" si="775"/>
        <v/>
      </c>
      <c r="L979" t="str">
        <f t="shared" si="776"/>
        <v/>
      </c>
      <c r="M979" t="str">
        <f t="shared" si="777"/>
        <v/>
      </c>
      <c r="N979" t="str">
        <f t="shared" si="778"/>
        <v/>
      </c>
      <c r="O979" t="str">
        <f t="shared" si="779"/>
        <v/>
      </c>
      <c r="P979" t="str">
        <f t="shared" si="780"/>
        <v/>
      </c>
      <c r="Q979" t="str">
        <f t="shared" si="781"/>
        <v/>
      </c>
      <c r="R979" t="str">
        <f t="shared" si="782"/>
        <v/>
      </c>
      <c r="S979" t="str">
        <f t="shared" si="783"/>
        <v/>
      </c>
      <c r="T979" t="str">
        <f t="shared" si="784"/>
        <v/>
      </c>
      <c r="U979" t="str">
        <f t="shared" si="785"/>
        <v/>
      </c>
      <c r="V979" t="str">
        <f t="shared" si="786"/>
        <v/>
      </c>
      <c r="W979" t="str">
        <f t="shared" si="787"/>
        <v/>
      </c>
      <c r="X979" t="str">
        <f t="shared" si="788"/>
        <v/>
      </c>
      <c r="Y979" t="str">
        <f t="shared" si="789"/>
        <v>Pénzügy (, web)</v>
      </c>
      <c r="Z979" t="str">
        <f t="shared" si="790"/>
        <v>4252</v>
      </c>
      <c r="AA979" t="str">
        <f t="shared" si="791"/>
        <v/>
      </c>
      <c r="AB979" t="str">
        <f t="shared" si="792"/>
        <v/>
      </c>
      <c r="AC979" t="str">
        <f t="shared" si="793"/>
        <v/>
      </c>
      <c r="AD979" t="str">
        <f t="shared" si="794"/>
        <v/>
      </c>
      <c r="AE979" t="str">
        <f t="shared" si="795"/>
        <v/>
      </c>
      <c r="AF979" t="str">
        <f t="shared" si="796"/>
        <v/>
      </c>
      <c r="AG979" t="str">
        <f t="shared" si="797"/>
        <v/>
      </c>
      <c r="AH979" t="str">
        <f t="shared" si="798"/>
        <v/>
      </c>
      <c r="AI979" t="str">
        <f t="shared" si="799"/>
        <v/>
      </c>
      <c r="AJ979" t="str">
        <f t="shared" si="800"/>
        <v/>
      </c>
      <c r="AK979" t="str">
        <f t="shared" si="801"/>
        <v/>
      </c>
      <c r="AL979" t="str">
        <f t="shared" si="802"/>
        <v/>
      </c>
      <c r="AM979" t="str">
        <f t="shared" si="803"/>
        <v/>
      </c>
      <c r="AN979" t="str">
        <f t="shared" si="804"/>
        <v/>
      </c>
      <c r="AO979" t="str">
        <f t="shared" si="805"/>
        <v/>
      </c>
      <c r="AP979" t="str">
        <f t="shared" si="806"/>
        <v/>
      </c>
      <c r="AQ979" t="str">
        <f t="shared" si="807"/>
        <v/>
      </c>
      <c r="AR979" t="str">
        <f t="shared" si="808"/>
        <v/>
      </c>
      <c r="AS979" t="str">
        <f t="shared" si="809"/>
        <v/>
      </c>
      <c r="AT979" t="str">
        <f t="shared" si="810"/>
        <v/>
      </c>
      <c r="AU979" t="str">
        <f t="shared" si="811"/>
        <v/>
      </c>
      <c r="AV979" t="str">
        <f t="shared" si="812"/>
        <v/>
      </c>
      <c r="AW979" t="str">
        <f t="shared" si="813"/>
        <v/>
      </c>
      <c r="AX979" t="str">
        <f t="shared" si="814"/>
        <v>Pénzügy (215, web)</v>
      </c>
      <c r="AY979" s="2">
        <v>425</v>
      </c>
      <c r="AZ979" s="2">
        <v>2</v>
      </c>
      <c r="BA979" s="18">
        <f>VLOOKUP(AY979,segéd!$F$9:$G$38,2,FALSE)</f>
        <v>46137</v>
      </c>
      <c r="BB979" s="2" t="str">
        <f>VLOOKUP(AZ979,segéd!$F$1:$G$7,2,FALSE)</f>
        <v>9.45-11.15</v>
      </c>
      <c r="BC979" t="s">
        <v>64</v>
      </c>
      <c r="BD979" t="s">
        <v>36</v>
      </c>
      <c r="BE979" t="s">
        <v>164</v>
      </c>
      <c r="BG979" s="2">
        <v>215</v>
      </c>
      <c r="BH979" s="2" t="s">
        <v>66</v>
      </c>
      <c r="BI979" s="30" t="s">
        <v>2039</v>
      </c>
      <c r="BJ979" s="2">
        <f t="shared" si="815"/>
        <v>42</v>
      </c>
      <c r="BK979" s="2" t="str">
        <f>IF(BF979="","",VLOOKUP(BC979,segéd!O:P,2,FALSE))</f>
        <v/>
      </c>
      <c r="BL979" s="2">
        <f>IF(BG979="","",VLOOKUP(BC979,segéd!T:U,2,FALSE))</f>
        <v>42</v>
      </c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>
        <v>74</v>
      </c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Y979" s="2"/>
    </row>
    <row r="980" spans="1:105" x14ac:dyDescent="0.3">
      <c r="A980" t="str">
        <f t="shared" ref="A980:A1043" si="816">CONCATENATE(BF980,AY980,AZ980)</f>
        <v>4252</v>
      </c>
      <c r="B980" t="str">
        <f t="shared" ref="B980:B1043" si="817">CONCATENATE(BC980,IF(BH980="","",CONCATENATE(" (",BH980,")"))," ",BK980)</f>
        <v xml:space="preserve">Szám. seg. mérés (NI-Labv.), 1. csop. (gépterem, web) </v>
      </c>
      <c r="C980" t="str">
        <f t="shared" si="767"/>
        <v>6044252</v>
      </c>
      <c r="D980" t="str">
        <f t="shared" si="768"/>
        <v>Szám. seg. mérés (NI-Labv.), 1. csop. (gépterem, web) 49</v>
      </c>
      <c r="E980" t="str">
        <f t="shared" si="769"/>
        <v>Vavra Gábor4252</v>
      </c>
      <c r="F980" s="24" t="str">
        <f t="shared" si="770"/>
        <v>Szám. seg. mérés (NI-Labv.), 1. csop. (Tb. 604, gépterem, web)</v>
      </c>
      <c r="G980" t="str">
        <f t="shared" si="771"/>
        <v/>
      </c>
      <c r="H980" t="str">
        <f t="shared" si="772"/>
        <v/>
      </c>
      <c r="I980" t="str">
        <f t="shared" si="773"/>
        <v/>
      </c>
      <c r="J980" t="str">
        <f t="shared" si="774"/>
        <v/>
      </c>
      <c r="K980" t="str">
        <f t="shared" si="775"/>
        <v/>
      </c>
      <c r="L980" t="str">
        <f t="shared" si="776"/>
        <v/>
      </c>
      <c r="M980" t="str">
        <f t="shared" si="777"/>
        <v/>
      </c>
      <c r="N980" t="str">
        <f t="shared" si="778"/>
        <v/>
      </c>
      <c r="O980" t="str">
        <f t="shared" si="779"/>
        <v/>
      </c>
      <c r="P980" t="str">
        <f t="shared" si="780"/>
        <v/>
      </c>
      <c r="Q980" t="str">
        <f t="shared" si="781"/>
        <v/>
      </c>
      <c r="R980" t="str">
        <f t="shared" si="782"/>
        <v/>
      </c>
      <c r="S980" t="str">
        <f t="shared" si="783"/>
        <v/>
      </c>
      <c r="T980" t="str">
        <f t="shared" si="784"/>
        <v/>
      </c>
      <c r="U980" t="str">
        <f t="shared" si="785"/>
        <v/>
      </c>
      <c r="V980" t="str">
        <f t="shared" si="786"/>
        <v/>
      </c>
      <c r="W980" t="str">
        <f t="shared" si="787"/>
        <v/>
      </c>
      <c r="X980" t="str">
        <f t="shared" si="788"/>
        <v/>
      </c>
      <c r="Y980" t="str">
        <f t="shared" si="789"/>
        <v>Szám. seg. mérés (NI-Labv.), 1. csop. (, gépterem, web)</v>
      </c>
      <c r="Z980" t="str">
        <f t="shared" si="790"/>
        <v/>
      </c>
      <c r="AA980" t="str">
        <f t="shared" si="791"/>
        <v/>
      </c>
      <c r="AB980" t="str">
        <f t="shared" si="792"/>
        <v/>
      </c>
      <c r="AC980" t="str">
        <f t="shared" si="793"/>
        <v/>
      </c>
      <c r="AD980" t="str">
        <f t="shared" si="794"/>
        <v/>
      </c>
      <c r="AE980" t="str">
        <f t="shared" si="795"/>
        <v/>
      </c>
      <c r="AF980" t="str">
        <f t="shared" si="796"/>
        <v/>
      </c>
      <c r="AG980" t="str">
        <f t="shared" si="797"/>
        <v/>
      </c>
      <c r="AH980" t="str">
        <f t="shared" si="798"/>
        <v/>
      </c>
      <c r="AI980" t="str">
        <f t="shared" si="799"/>
        <v/>
      </c>
      <c r="AJ980" t="str">
        <f t="shared" si="800"/>
        <v/>
      </c>
      <c r="AK980" t="str">
        <f t="shared" si="801"/>
        <v>4252</v>
      </c>
      <c r="AL980" t="str">
        <f t="shared" si="802"/>
        <v/>
      </c>
      <c r="AM980" t="str">
        <f t="shared" si="803"/>
        <v/>
      </c>
      <c r="AN980" t="str">
        <f t="shared" si="804"/>
        <v/>
      </c>
      <c r="AO980" t="str">
        <f t="shared" si="805"/>
        <v/>
      </c>
      <c r="AP980" t="str">
        <f t="shared" si="806"/>
        <v/>
      </c>
      <c r="AQ980" t="str">
        <f t="shared" si="807"/>
        <v/>
      </c>
      <c r="AR980" t="str">
        <f t="shared" si="808"/>
        <v/>
      </c>
      <c r="AS980" t="str">
        <f t="shared" si="809"/>
        <v/>
      </c>
      <c r="AT980" t="str">
        <f t="shared" si="810"/>
        <v/>
      </c>
      <c r="AU980" t="str">
        <f t="shared" si="811"/>
        <v/>
      </c>
      <c r="AV980" t="str">
        <f t="shared" si="812"/>
        <v/>
      </c>
      <c r="AW980" t="str">
        <f t="shared" si="813"/>
        <v/>
      </c>
      <c r="AX980" t="str">
        <f t="shared" si="814"/>
        <v>Szám. seg. mérés (NI-Labv.), 1. csop. (604, gépterem, web)</v>
      </c>
      <c r="AY980" s="2">
        <v>425</v>
      </c>
      <c r="AZ980" s="2">
        <v>2</v>
      </c>
      <c r="BA980" s="18">
        <f>VLOOKUP(AY980,segéd!$F$9:$G$38,2,FALSE)</f>
        <v>46137</v>
      </c>
      <c r="BB980" s="2" t="str">
        <f>VLOOKUP(AZ980,segéd!$F$1:$G$7,2,FALSE)</f>
        <v>9.45-11.15</v>
      </c>
      <c r="BC980" t="s">
        <v>463</v>
      </c>
      <c r="BD980" s="20" t="s">
        <v>424</v>
      </c>
      <c r="BE980" t="s">
        <v>164</v>
      </c>
      <c r="BG980" s="2">
        <v>604</v>
      </c>
      <c r="BH980" s="2" t="s">
        <v>220</v>
      </c>
      <c r="BI980" s="30" t="s">
        <v>2020</v>
      </c>
      <c r="BJ980" s="2">
        <f t="shared" si="815"/>
        <v>49</v>
      </c>
      <c r="BK980" s="2" t="str">
        <f>IF(BF980="","",VLOOKUP(BC980,segéd!O:P,2,FALSE))</f>
        <v/>
      </c>
      <c r="BL980" s="2">
        <f>IF(BG980="","",VLOOKUP(BC980,segéd!T:U,2,FALSE))</f>
        <v>49</v>
      </c>
      <c r="BM980" s="2"/>
      <c r="BN980" s="2"/>
      <c r="BO980" s="2"/>
      <c r="BP980" s="2"/>
      <c r="BQ980" s="2"/>
      <c r="BR980" s="2"/>
      <c r="BS980" s="2"/>
      <c r="BT980" s="2"/>
      <c r="BU980" s="2"/>
      <c r="BZ980" s="2"/>
      <c r="CA980" s="2"/>
      <c r="CD980" s="2"/>
      <c r="CE980" s="2"/>
      <c r="CF980" s="19"/>
      <c r="CG980" s="2"/>
      <c r="CJ980" s="2"/>
      <c r="CP980" s="2">
        <v>52</v>
      </c>
      <c r="CQ980" s="2"/>
      <c r="CR980" s="2"/>
      <c r="CS980" s="2"/>
      <c r="CU980" s="2"/>
      <c r="CV980" s="2"/>
      <c r="DA980" s="19"/>
    </row>
    <row r="981" spans="1:105" x14ac:dyDescent="0.3">
      <c r="A981" t="str">
        <f t="shared" si="816"/>
        <v>4252</v>
      </c>
      <c r="B981" t="str">
        <f t="shared" si="817"/>
        <v xml:space="preserve">Szám. seg. mérés (plusz terem) (gépterem, web) </v>
      </c>
      <c r="C981" t="str">
        <f t="shared" si="767"/>
        <v>6034252</v>
      </c>
      <c r="D981" t="str">
        <f t="shared" si="768"/>
        <v>Szám. seg. mérés (plusz terem) (gépterem, web) 0</v>
      </c>
      <c r="E981" t="str">
        <f t="shared" si="769"/>
        <v>Vavra Gábor4252</v>
      </c>
      <c r="F981" s="24" t="str">
        <f t="shared" si="770"/>
        <v>Szám. seg. mérés (plusz terem) (Tb. 603, gépterem, web)</v>
      </c>
      <c r="G981" t="str">
        <f t="shared" si="771"/>
        <v/>
      </c>
      <c r="H981" t="str">
        <f t="shared" si="772"/>
        <v/>
      </c>
      <c r="I981" t="str">
        <f t="shared" si="773"/>
        <v/>
      </c>
      <c r="J981" t="str">
        <f t="shared" si="774"/>
        <v/>
      </c>
      <c r="K981" t="str">
        <f t="shared" si="775"/>
        <v/>
      </c>
      <c r="L981" t="str">
        <f t="shared" si="776"/>
        <v/>
      </c>
      <c r="M981" t="str">
        <f t="shared" si="777"/>
        <v/>
      </c>
      <c r="N981" t="str">
        <f t="shared" si="778"/>
        <v/>
      </c>
      <c r="O981" t="str">
        <f t="shared" si="779"/>
        <v/>
      </c>
      <c r="P981" t="str">
        <f t="shared" si="780"/>
        <v/>
      </c>
      <c r="Q981" t="str">
        <f t="shared" si="781"/>
        <v/>
      </c>
      <c r="R981" t="str">
        <f t="shared" si="782"/>
        <v/>
      </c>
      <c r="S981" t="str">
        <f t="shared" si="783"/>
        <v/>
      </c>
      <c r="T981" t="str">
        <f t="shared" si="784"/>
        <v/>
      </c>
      <c r="U981" t="str">
        <f t="shared" si="785"/>
        <v/>
      </c>
      <c r="V981" t="str">
        <f t="shared" si="786"/>
        <v/>
      </c>
      <c r="W981" t="str">
        <f t="shared" si="787"/>
        <v/>
      </c>
      <c r="X981" t="str">
        <f t="shared" si="788"/>
        <v/>
      </c>
      <c r="Y981" t="str">
        <f t="shared" si="789"/>
        <v>Szám. seg. mérés (plusz terem) (, gépterem, web)</v>
      </c>
      <c r="Z981" t="str">
        <f t="shared" si="790"/>
        <v/>
      </c>
      <c r="AA981" t="str">
        <f t="shared" si="791"/>
        <v/>
      </c>
      <c r="AB981" t="str">
        <f t="shared" si="792"/>
        <v/>
      </c>
      <c r="AC981" t="str">
        <f t="shared" si="793"/>
        <v/>
      </c>
      <c r="AD981" t="str">
        <f t="shared" si="794"/>
        <v/>
      </c>
      <c r="AE981" t="str">
        <f t="shared" si="795"/>
        <v/>
      </c>
      <c r="AF981" t="str">
        <f t="shared" si="796"/>
        <v/>
      </c>
      <c r="AG981" t="str">
        <f t="shared" si="797"/>
        <v/>
      </c>
      <c r="AH981" t="str">
        <f t="shared" si="798"/>
        <v/>
      </c>
      <c r="AI981" t="str">
        <f t="shared" si="799"/>
        <v/>
      </c>
      <c r="AJ981" t="str">
        <f t="shared" si="800"/>
        <v/>
      </c>
      <c r="AK981" t="str">
        <f t="shared" si="801"/>
        <v/>
      </c>
      <c r="AL981" t="str">
        <f t="shared" si="802"/>
        <v/>
      </c>
      <c r="AM981" t="str">
        <f t="shared" si="803"/>
        <v/>
      </c>
      <c r="AN981" t="str">
        <f t="shared" si="804"/>
        <v/>
      </c>
      <c r="AO981" t="str">
        <f t="shared" si="805"/>
        <v/>
      </c>
      <c r="AP981" t="str">
        <f t="shared" si="806"/>
        <v/>
      </c>
      <c r="AQ981" t="str">
        <f t="shared" si="807"/>
        <v/>
      </c>
      <c r="AR981" t="str">
        <f t="shared" si="808"/>
        <v/>
      </c>
      <c r="AS981" t="str">
        <f t="shared" si="809"/>
        <v/>
      </c>
      <c r="AT981" t="str">
        <f t="shared" si="810"/>
        <v/>
      </c>
      <c r="AU981" t="str">
        <f t="shared" si="811"/>
        <v/>
      </c>
      <c r="AV981" t="str">
        <f t="shared" si="812"/>
        <v/>
      </c>
      <c r="AW981" t="str">
        <f t="shared" si="813"/>
        <v/>
      </c>
      <c r="AX981" t="str">
        <f t="shared" si="814"/>
        <v>Szám. seg. mérés (plusz terem) (603, gépterem, web)</v>
      </c>
      <c r="AY981" s="2">
        <v>425</v>
      </c>
      <c r="AZ981" s="2">
        <v>2</v>
      </c>
      <c r="BA981" s="18">
        <f>VLOOKUP(AY981,segéd!$F$9:$G$38,2,FALSE)</f>
        <v>46137</v>
      </c>
      <c r="BB981" s="2" t="str">
        <f>VLOOKUP(AZ981,segéd!$F$1:$G$7,2,FALSE)</f>
        <v>9.45-11.15</v>
      </c>
      <c r="BC981" t="s">
        <v>2257</v>
      </c>
      <c r="BD981" s="20" t="s">
        <v>424</v>
      </c>
      <c r="BE981" t="s">
        <v>164</v>
      </c>
      <c r="BG981" s="2">
        <v>603</v>
      </c>
      <c r="BH981" s="2" t="s">
        <v>220</v>
      </c>
      <c r="BI981" s="30" t="s">
        <v>1942</v>
      </c>
      <c r="BJ981" s="2">
        <f t="shared" si="815"/>
        <v>0</v>
      </c>
      <c r="BK981" s="2" t="str">
        <f>IF(BF981="","",VLOOKUP(BC981,segéd!O:P,2,FALSE))</f>
        <v/>
      </c>
      <c r="BL981" s="2">
        <f>IF(BG981="","",VLOOKUP(BC981,segéd!T:U,2,FALSE))</f>
        <v>0</v>
      </c>
      <c r="BM981" s="2"/>
      <c r="BN981" s="2"/>
      <c r="BO981" s="2"/>
      <c r="BP981" s="2"/>
      <c r="BQ981" s="2"/>
      <c r="BR981" s="2"/>
      <c r="BS981" s="2"/>
      <c r="BT981" s="2"/>
      <c r="BU981" s="2"/>
      <c r="BZ981" s="2"/>
      <c r="CA981" s="2"/>
      <c r="CD981" s="2"/>
      <c r="CE981" s="2"/>
      <c r="CF981" s="19"/>
      <c r="CG981" s="2"/>
      <c r="CJ981" s="2"/>
      <c r="CP981" s="2"/>
      <c r="CQ981" s="2"/>
      <c r="CR981" s="2"/>
      <c r="CS981" s="2"/>
      <c r="CU981" s="2"/>
      <c r="CV981" s="2"/>
      <c r="DA981" s="19"/>
    </row>
    <row r="982" spans="1:105" x14ac:dyDescent="0.3">
      <c r="A982" t="str">
        <f t="shared" si="816"/>
        <v>2174252</v>
      </c>
      <c r="B982" t="str">
        <f t="shared" si="817"/>
        <v>Utazás- és rendezvényszervezés (web) 11</v>
      </c>
      <c r="C982" t="str">
        <f t="shared" si="767"/>
        <v>4252</v>
      </c>
      <c r="D982" t="str">
        <f t="shared" si="768"/>
        <v xml:space="preserve">Utazás- és rendezvényszervezés (web) </v>
      </c>
      <c r="E982" t="str">
        <f t="shared" si="769"/>
        <v>Bíró Csaba4252</v>
      </c>
      <c r="F982" s="24" t="str">
        <f t="shared" si="770"/>
        <v>Utazás- és rendezvényszervezés (Bp. 217, web)</v>
      </c>
      <c r="G982" t="str">
        <f t="shared" si="771"/>
        <v/>
      </c>
      <c r="H982" t="str">
        <f t="shared" si="772"/>
        <v/>
      </c>
      <c r="I982" t="str">
        <f t="shared" si="773"/>
        <v/>
      </c>
      <c r="J982" t="str">
        <f t="shared" si="774"/>
        <v/>
      </c>
      <c r="K982" t="str">
        <f t="shared" si="775"/>
        <v/>
      </c>
      <c r="L982" t="str">
        <f t="shared" si="776"/>
        <v/>
      </c>
      <c r="M982" t="str">
        <f t="shared" si="777"/>
        <v/>
      </c>
      <c r="N982" t="str">
        <f t="shared" si="778"/>
        <v/>
      </c>
      <c r="O982" t="str">
        <f t="shared" si="779"/>
        <v/>
      </c>
      <c r="P982" t="str">
        <f t="shared" si="780"/>
        <v/>
      </c>
      <c r="Q982" t="str">
        <f t="shared" si="781"/>
        <v/>
      </c>
      <c r="R982" t="str">
        <f t="shared" si="782"/>
        <v/>
      </c>
      <c r="S982" t="str">
        <f t="shared" si="783"/>
        <v>4252</v>
      </c>
      <c r="T982" t="str">
        <f t="shared" si="784"/>
        <v/>
      </c>
      <c r="U982" t="str">
        <f t="shared" si="785"/>
        <v/>
      </c>
      <c r="V982" t="str">
        <f t="shared" si="786"/>
        <v/>
      </c>
      <c r="W982" t="str">
        <f t="shared" si="787"/>
        <v/>
      </c>
      <c r="X982" t="str">
        <f t="shared" si="788"/>
        <v/>
      </c>
      <c r="Y982" t="str">
        <f t="shared" si="789"/>
        <v>Utazás- és rendezvényszervezés (217, web)</v>
      </c>
      <c r="Z982" t="str">
        <f t="shared" si="790"/>
        <v/>
      </c>
      <c r="AA982" t="str">
        <f t="shared" si="791"/>
        <v/>
      </c>
      <c r="AB982" t="str">
        <f t="shared" si="792"/>
        <v/>
      </c>
      <c r="AC982" t="str">
        <f t="shared" si="793"/>
        <v/>
      </c>
      <c r="AD982" t="str">
        <f t="shared" si="794"/>
        <v/>
      </c>
      <c r="AE982" t="str">
        <f t="shared" si="795"/>
        <v/>
      </c>
      <c r="AF982" t="str">
        <f t="shared" si="796"/>
        <v/>
      </c>
      <c r="AG982" t="str">
        <f t="shared" si="797"/>
        <v/>
      </c>
      <c r="AH982" t="str">
        <f t="shared" si="798"/>
        <v/>
      </c>
      <c r="AI982" t="str">
        <f t="shared" si="799"/>
        <v/>
      </c>
      <c r="AJ982" t="str">
        <f t="shared" si="800"/>
        <v/>
      </c>
      <c r="AK982" t="str">
        <f t="shared" si="801"/>
        <v/>
      </c>
      <c r="AL982" t="str">
        <f t="shared" si="802"/>
        <v/>
      </c>
      <c r="AM982" t="str">
        <f t="shared" si="803"/>
        <v/>
      </c>
      <c r="AN982" t="str">
        <f t="shared" si="804"/>
        <v/>
      </c>
      <c r="AO982" t="str">
        <f t="shared" si="805"/>
        <v/>
      </c>
      <c r="AP982" t="str">
        <f t="shared" si="806"/>
        <v/>
      </c>
      <c r="AQ982" t="str">
        <f t="shared" si="807"/>
        <v/>
      </c>
      <c r="AR982" t="str">
        <f t="shared" si="808"/>
        <v/>
      </c>
      <c r="AS982" t="str">
        <f t="shared" si="809"/>
        <v/>
      </c>
      <c r="AT982" t="str">
        <f t="shared" si="810"/>
        <v/>
      </c>
      <c r="AU982" t="str">
        <f t="shared" si="811"/>
        <v/>
      </c>
      <c r="AV982" t="str">
        <f t="shared" si="812"/>
        <v/>
      </c>
      <c r="AW982" t="str">
        <f t="shared" si="813"/>
        <v/>
      </c>
      <c r="AX982" t="str">
        <f t="shared" si="814"/>
        <v>Utazás- és rendezvényszervezés (, web)</v>
      </c>
      <c r="AY982" s="2">
        <v>425</v>
      </c>
      <c r="AZ982" s="2">
        <v>2</v>
      </c>
      <c r="BA982" s="18">
        <f>VLOOKUP(AY982,segéd!$F$9:$G$38,2,FALSE)</f>
        <v>46137</v>
      </c>
      <c r="BB982" s="2" t="str">
        <f>VLOOKUP(AZ982,segéd!$F$1:$G$7,2,FALSE)</f>
        <v>9.45-11.15</v>
      </c>
      <c r="BC982" t="s">
        <v>391</v>
      </c>
      <c r="BD982" t="s">
        <v>458</v>
      </c>
      <c r="BE982" t="s">
        <v>165</v>
      </c>
      <c r="BF982" s="19">
        <v>217</v>
      </c>
      <c r="BH982" s="19" t="s">
        <v>66</v>
      </c>
      <c r="BI982" s="30" t="s">
        <v>1944</v>
      </c>
      <c r="BJ982" s="2">
        <f t="shared" si="815"/>
        <v>11</v>
      </c>
      <c r="BK982" s="2">
        <f>IF(BF982="","",VLOOKUP(BC982,segéd!O:P,2,FALSE))</f>
        <v>11</v>
      </c>
      <c r="BL982" s="2" t="str">
        <f>IF(BG982="","",VLOOKUP(BC982,segéd!T:U,2,FALSE))</f>
        <v/>
      </c>
      <c r="BM982" s="2"/>
      <c r="BN982" s="2"/>
      <c r="BO982" s="2"/>
      <c r="BP982" s="2"/>
      <c r="BQ982" s="2"/>
      <c r="BR982" s="2"/>
      <c r="BS982" s="2"/>
      <c r="BT982" s="2"/>
      <c r="BU982" s="2"/>
      <c r="BY982" s="19">
        <v>6</v>
      </c>
      <c r="CA982" s="2"/>
      <c r="CD982" s="2"/>
      <c r="CR982" s="2"/>
      <c r="CS982" s="2"/>
      <c r="CU982" s="2"/>
      <c r="CV982" s="2"/>
    </row>
    <row r="983" spans="1:105" x14ac:dyDescent="0.3">
      <c r="A983" t="str">
        <f t="shared" si="816"/>
        <v>2084252</v>
      </c>
      <c r="B983" t="str">
        <f t="shared" si="817"/>
        <v>Vállalati pénzügy (web) 38</v>
      </c>
      <c r="C983" t="str">
        <f t="shared" si="767"/>
        <v>4252</v>
      </c>
      <c r="D983" t="str">
        <f t="shared" si="768"/>
        <v xml:space="preserve">Vállalati pénzügy (web) </v>
      </c>
      <c r="E983" t="str">
        <f t="shared" si="769"/>
        <v>Antalík Imrich4252</v>
      </c>
      <c r="F983" s="24" t="str">
        <f t="shared" si="770"/>
        <v>Vállalati pénzügy (Bp. 208, web)</v>
      </c>
      <c r="G983" t="str">
        <f t="shared" si="771"/>
        <v/>
      </c>
      <c r="H983" t="str">
        <f t="shared" si="772"/>
        <v/>
      </c>
      <c r="I983" t="str">
        <f t="shared" si="773"/>
        <v/>
      </c>
      <c r="J983" t="str">
        <f t="shared" si="774"/>
        <v/>
      </c>
      <c r="K983" t="str">
        <f t="shared" si="775"/>
        <v/>
      </c>
      <c r="L983" t="str">
        <f t="shared" si="776"/>
        <v/>
      </c>
      <c r="M983" t="str">
        <f t="shared" si="777"/>
        <v>4252</v>
      </c>
      <c r="N983" t="str">
        <f t="shared" si="778"/>
        <v>4252</v>
      </c>
      <c r="O983" t="str">
        <f t="shared" si="779"/>
        <v>4252</v>
      </c>
      <c r="P983" t="str">
        <f t="shared" si="780"/>
        <v>4252</v>
      </c>
      <c r="Q983" t="str">
        <f t="shared" si="781"/>
        <v>4252</v>
      </c>
      <c r="R983" t="str">
        <f t="shared" si="782"/>
        <v>4252</v>
      </c>
      <c r="S983" t="str">
        <f t="shared" si="783"/>
        <v/>
      </c>
      <c r="T983" t="str">
        <f t="shared" si="784"/>
        <v/>
      </c>
      <c r="U983" t="str">
        <f t="shared" si="785"/>
        <v/>
      </c>
      <c r="V983" t="str">
        <f t="shared" si="786"/>
        <v/>
      </c>
      <c r="W983" t="str">
        <f t="shared" si="787"/>
        <v/>
      </c>
      <c r="X983" t="str">
        <f t="shared" si="788"/>
        <v/>
      </c>
      <c r="Y983" t="str">
        <f t="shared" si="789"/>
        <v>Vállalati pénzügy (208, web)</v>
      </c>
      <c r="Z983" t="str">
        <f t="shared" si="790"/>
        <v/>
      </c>
      <c r="AA983" t="str">
        <f t="shared" si="791"/>
        <v/>
      </c>
      <c r="AB983" t="str">
        <f t="shared" si="792"/>
        <v/>
      </c>
      <c r="AC983" t="str">
        <f t="shared" si="793"/>
        <v/>
      </c>
      <c r="AD983" t="str">
        <f t="shared" si="794"/>
        <v/>
      </c>
      <c r="AE983" t="str">
        <f t="shared" si="795"/>
        <v/>
      </c>
      <c r="AF983" t="str">
        <f t="shared" si="796"/>
        <v/>
      </c>
      <c r="AG983" t="str">
        <f t="shared" si="797"/>
        <v/>
      </c>
      <c r="AH983" t="str">
        <f t="shared" si="798"/>
        <v/>
      </c>
      <c r="AI983" t="str">
        <f t="shared" si="799"/>
        <v/>
      </c>
      <c r="AJ983" t="str">
        <f t="shared" si="800"/>
        <v/>
      </c>
      <c r="AK983" t="str">
        <f t="shared" si="801"/>
        <v/>
      </c>
      <c r="AL983" t="str">
        <f t="shared" si="802"/>
        <v/>
      </c>
      <c r="AM983" t="str">
        <f t="shared" si="803"/>
        <v/>
      </c>
      <c r="AN983" t="str">
        <f t="shared" si="804"/>
        <v/>
      </c>
      <c r="AO983" t="str">
        <f t="shared" si="805"/>
        <v/>
      </c>
      <c r="AP983" t="str">
        <f t="shared" si="806"/>
        <v/>
      </c>
      <c r="AQ983" t="str">
        <f t="shared" si="807"/>
        <v/>
      </c>
      <c r="AR983" t="str">
        <f t="shared" si="808"/>
        <v/>
      </c>
      <c r="AS983" t="str">
        <f t="shared" si="809"/>
        <v/>
      </c>
      <c r="AT983" t="str">
        <f t="shared" si="810"/>
        <v/>
      </c>
      <c r="AU983" t="str">
        <f t="shared" si="811"/>
        <v/>
      </c>
      <c r="AV983" t="str">
        <f t="shared" si="812"/>
        <v/>
      </c>
      <c r="AW983" t="str">
        <f t="shared" si="813"/>
        <v/>
      </c>
      <c r="AX983" t="str">
        <f t="shared" si="814"/>
        <v>Vállalati pénzügy (, web)</v>
      </c>
      <c r="AY983" s="2">
        <v>425</v>
      </c>
      <c r="AZ983" s="2">
        <v>2</v>
      </c>
      <c r="BA983" s="18">
        <f>VLOOKUP(AY983,segéd!$F$9:$G$38,2,FALSE)</f>
        <v>46137</v>
      </c>
      <c r="BB983" s="2" t="str">
        <f>VLOOKUP(AZ983,segéd!$F$1:$G$7,2,FALSE)</f>
        <v>9.45-11.15</v>
      </c>
      <c r="BC983" t="s">
        <v>37</v>
      </c>
      <c r="BD983" t="s">
        <v>178</v>
      </c>
      <c r="BE983" t="s">
        <v>165</v>
      </c>
      <c r="BF983" s="19">
        <v>208</v>
      </c>
      <c r="BH983" s="19" t="s">
        <v>66</v>
      </c>
      <c r="BI983" s="30" t="s">
        <v>1946</v>
      </c>
      <c r="BJ983" s="2">
        <f t="shared" si="815"/>
        <v>38</v>
      </c>
      <c r="BK983" s="2">
        <f>IF(BF983="","",VLOOKUP(BC983,segéd!O:P,2,FALSE))</f>
        <v>38</v>
      </c>
      <c r="BL983" s="2" t="str">
        <f>IF(BG983="","",VLOOKUP(BC983,segéd!T:U,2,FALSE))</f>
        <v/>
      </c>
      <c r="BM983" s="2"/>
      <c r="BN983" s="2"/>
      <c r="BO983" s="2"/>
      <c r="BP983" s="2"/>
      <c r="BQ983" s="2"/>
      <c r="BR983" s="2"/>
      <c r="BS983" s="2">
        <v>6</v>
      </c>
      <c r="BT983" s="2">
        <v>6</v>
      </c>
      <c r="BU983" s="2">
        <v>9</v>
      </c>
      <c r="BV983" s="2">
        <v>6</v>
      </c>
      <c r="BW983" s="2">
        <v>13</v>
      </c>
      <c r="BX983" s="2">
        <v>2</v>
      </c>
      <c r="BY983" s="2"/>
      <c r="BZ983" s="2"/>
      <c r="CA983" s="2"/>
      <c r="CB983" s="2"/>
      <c r="CC983" s="2"/>
      <c r="CD983" s="2"/>
      <c r="CE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Y983" s="2"/>
    </row>
    <row r="984" spans="1:105" x14ac:dyDescent="0.3">
      <c r="A984" t="str">
        <f t="shared" si="816"/>
        <v>4253</v>
      </c>
      <c r="B984" t="str">
        <f t="shared" si="817"/>
        <v xml:space="preserve">A CAD alapjai (gépterem, web) </v>
      </c>
      <c r="C984" t="str">
        <f t="shared" si="767"/>
        <v>6044253</v>
      </c>
      <c r="D984" t="str">
        <f t="shared" si="768"/>
        <v>A CAD alapjai (gépterem, web) 9</v>
      </c>
      <c r="E984" t="str">
        <f t="shared" si="769"/>
        <v>Szentgyörgyiné Gyöngyösi Éva4253</v>
      </c>
      <c r="F984" s="24" t="str">
        <f t="shared" si="770"/>
        <v>A CAD alapjai (Tb. 604, gépterem, web)</v>
      </c>
      <c r="G984" t="str">
        <f t="shared" si="771"/>
        <v/>
      </c>
      <c r="H984" t="str">
        <f t="shared" si="772"/>
        <v/>
      </c>
      <c r="I984" t="str">
        <f t="shared" si="773"/>
        <v/>
      </c>
      <c r="J984" t="str">
        <f t="shared" si="774"/>
        <v/>
      </c>
      <c r="K984" t="str">
        <f t="shared" si="775"/>
        <v/>
      </c>
      <c r="L984" t="str">
        <f t="shared" si="776"/>
        <v/>
      </c>
      <c r="M984" t="str">
        <f t="shared" si="777"/>
        <v/>
      </c>
      <c r="N984" t="str">
        <f t="shared" si="778"/>
        <v/>
      </c>
      <c r="O984" t="str">
        <f t="shared" si="779"/>
        <v/>
      </c>
      <c r="P984" t="str">
        <f t="shared" si="780"/>
        <v/>
      </c>
      <c r="Q984" t="str">
        <f t="shared" si="781"/>
        <v/>
      </c>
      <c r="R984" t="str">
        <f t="shared" si="782"/>
        <v/>
      </c>
      <c r="S984" t="str">
        <f t="shared" si="783"/>
        <v/>
      </c>
      <c r="T984" t="str">
        <f t="shared" si="784"/>
        <v/>
      </c>
      <c r="U984" t="str">
        <f t="shared" si="785"/>
        <v/>
      </c>
      <c r="V984" t="str">
        <f t="shared" si="786"/>
        <v/>
      </c>
      <c r="W984" t="str">
        <f t="shared" si="787"/>
        <v/>
      </c>
      <c r="X984" t="str">
        <f t="shared" si="788"/>
        <v/>
      </c>
      <c r="Y984" t="str">
        <f t="shared" si="789"/>
        <v>A CAD alapjai (, gépterem, web)</v>
      </c>
      <c r="Z984" t="str">
        <f t="shared" si="790"/>
        <v/>
      </c>
      <c r="AA984" t="str">
        <f t="shared" si="791"/>
        <v>4253</v>
      </c>
      <c r="AB984" t="str">
        <f t="shared" si="792"/>
        <v/>
      </c>
      <c r="AC984" t="str">
        <f t="shared" si="793"/>
        <v/>
      </c>
      <c r="AD984" t="str">
        <f t="shared" si="794"/>
        <v/>
      </c>
      <c r="AE984" t="str">
        <f t="shared" si="795"/>
        <v/>
      </c>
      <c r="AF984" t="str">
        <f t="shared" si="796"/>
        <v/>
      </c>
      <c r="AG984" t="str">
        <f t="shared" si="797"/>
        <v/>
      </c>
      <c r="AH984" t="str">
        <f t="shared" si="798"/>
        <v/>
      </c>
      <c r="AI984" t="str">
        <f t="shared" si="799"/>
        <v/>
      </c>
      <c r="AJ984" t="str">
        <f t="shared" si="800"/>
        <v/>
      </c>
      <c r="AK984" t="str">
        <f t="shared" si="801"/>
        <v/>
      </c>
      <c r="AL984" t="str">
        <f t="shared" si="802"/>
        <v/>
      </c>
      <c r="AM984" t="str">
        <f t="shared" si="803"/>
        <v/>
      </c>
      <c r="AN984" t="str">
        <f t="shared" si="804"/>
        <v/>
      </c>
      <c r="AO984" t="str">
        <f t="shared" si="805"/>
        <v/>
      </c>
      <c r="AP984" t="str">
        <f t="shared" si="806"/>
        <v/>
      </c>
      <c r="AQ984" t="str">
        <f t="shared" si="807"/>
        <v/>
      </c>
      <c r="AR984" t="str">
        <f t="shared" si="808"/>
        <v/>
      </c>
      <c r="AS984" t="str">
        <f t="shared" si="809"/>
        <v/>
      </c>
      <c r="AT984" t="str">
        <f t="shared" si="810"/>
        <v/>
      </c>
      <c r="AU984" t="str">
        <f t="shared" si="811"/>
        <v/>
      </c>
      <c r="AV984" t="str">
        <f t="shared" si="812"/>
        <v/>
      </c>
      <c r="AW984" t="str">
        <f t="shared" si="813"/>
        <v/>
      </c>
      <c r="AX984" t="str">
        <f t="shared" si="814"/>
        <v>A CAD alapjai (604, gépterem, web)</v>
      </c>
      <c r="AY984" s="2">
        <v>425</v>
      </c>
      <c r="AZ984" s="2">
        <v>3</v>
      </c>
      <c r="BA984" s="18">
        <f>VLOOKUP(AY984,segéd!$F$9:$G$38,2,FALSE)</f>
        <v>46137</v>
      </c>
      <c r="BB984" s="2" t="str">
        <f>VLOOKUP(AZ984,segéd!$F$1:$G$7,2,FALSE)</f>
        <v>11.30-13.00</v>
      </c>
      <c r="BC984" t="s">
        <v>221</v>
      </c>
      <c r="BD984" s="20" t="s">
        <v>305</v>
      </c>
      <c r="BE984" t="s">
        <v>88</v>
      </c>
      <c r="BG984" s="2">
        <v>604</v>
      </c>
      <c r="BH984" s="2" t="s">
        <v>220</v>
      </c>
      <c r="BI984" s="30" t="s">
        <v>1929</v>
      </c>
      <c r="BJ984" s="2">
        <f t="shared" si="815"/>
        <v>9</v>
      </c>
      <c r="BK984" s="2" t="str">
        <f>IF(BF984="","",VLOOKUP(BC984,segéd!O:P,2,FALSE))</f>
        <v/>
      </c>
      <c r="BL984" s="2">
        <f>IF(BG984="","",VLOOKUP(BC984,segéd!T:U,2,FALSE))</f>
        <v>9</v>
      </c>
      <c r="BM984" s="2"/>
      <c r="BN984" s="2"/>
      <c r="BO984" s="2"/>
      <c r="BP984" s="2"/>
      <c r="BQ984" s="2"/>
      <c r="BR984" s="2"/>
      <c r="BS984" s="2"/>
      <c r="BT984" s="2"/>
      <c r="BU984" s="2"/>
      <c r="BZ984" s="2"/>
      <c r="CA984" s="2"/>
      <c r="CD984" s="2"/>
      <c r="CE984" s="2"/>
      <c r="CF984" s="2">
        <v>19</v>
      </c>
      <c r="CG984" s="2"/>
      <c r="CH984" s="2"/>
      <c r="CI984" s="2"/>
      <c r="CJ984" s="2"/>
      <c r="CK984" s="2"/>
      <c r="CP984" s="2"/>
      <c r="CQ984" s="2"/>
      <c r="CR984" s="2"/>
      <c r="CS984" s="2"/>
      <c r="CU984" s="2"/>
      <c r="CV984" s="2"/>
    </row>
    <row r="985" spans="1:105" x14ac:dyDescent="0.3">
      <c r="A985" t="str">
        <f t="shared" si="816"/>
        <v>4253</v>
      </c>
      <c r="B985" t="str">
        <f t="shared" si="817"/>
        <v xml:space="preserve">Energia és környezet (web) </v>
      </c>
      <c r="C985" t="str">
        <f t="shared" si="767"/>
        <v>Passzív4253</v>
      </c>
      <c r="D985" t="str">
        <f t="shared" si="768"/>
        <v>Energia és környezet (web) 19</v>
      </c>
      <c r="E985" t="str">
        <f t="shared" si="769"/>
        <v>Molnárné Dőry Zsófia4253</v>
      </c>
      <c r="F985" s="24" t="str">
        <f t="shared" si="770"/>
        <v>Energia és környezet (Tb. Passzív, web)</v>
      </c>
      <c r="G985" t="str">
        <f t="shared" si="771"/>
        <v/>
      </c>
      <c r="H985" t="str">
        <f t="shared" si="772"/>
        <v/>
      </c>
      <c r="I985" t="str">
        <f t="shared" si="773"/>
        <v/>
      </c>
      <c r="J985" t="str">
        <f t="shared" si="774"/>
        <v/>
      </c>
      <c r="K985" t="str">
        <f t="shared" si="775"/>
        <v/>
      </c>
      <c r="L985" t="str">
        <f t="shared" si="776"/>
        <v/>
      </c>
      <c r="M985" t="str">
        <f t="shared" si="777"/>
        <v/>
      </c>
      <c r="N985" t="str">
        <f t="shared" si="778"/>
        <v/>
      </c>
      <c r="O985" t="str">
        <f t="shared" si="779"/>
        <v/>
      </c>
      <c r="P985" t="str">
        <f t="shared" si="780"/>
        <v/>
      </c>
      <c r="Q985" t="str">
        <f t="shared" si="781"/>
        <v/>
      </c>
      <c r="R985" t="str">
        <f t="shared" si="782"/>
        <v/>
      </c>
      <c r="S985" t="str">
        <f t="shared" si="783"/>
        <v/>
      </c>
      <c r="T985" t="str">
        <f t="shared" si="784"/>
        <v/>
      </c>
      <c r="U985" t="str">
        <f t="shared" si="785"/>
        <v/>
      </c>
      <c r="V985" t="str">
        <f t="shared" si="786"/>
        <v/>
      </c>
      <c r="W985" t="str">
        <f t="shared" si="787"/>
        <v/>
      </c>
      <c r="X985" t="str">
        <f t="shared" si="788"/>
        <v/>
      </c>
      <c r="Y985" t="str">
        <f t="shared" si="789"/>
        <v>Energia és környezet (, web)</v>
      </c>
      <c r="Z985" t="str">
        <f t="shared" si="790"/>
        <v/>
      </c>
      <c r="AA985" t="str">
        <f t="shared" si="791"/>
        <v/>
      </c>
      <c r="AB985" t="str">
        <f t="shared" si="792"/>
        <v/>
      </c>
      <c r="AC985" t="str">
        <f t="shared" si="793"/>
        <v/>
      </c>
      <c r="AD985" t="str">
        <f t="shared" si="794"/>
        <v/>
      </c>
      <c r="AE985" t="str">
        <f t="shared" si="795"/>
        <v/>
      </c>
      <c r="AF985" t="str">
        <f t="shared" si="796"/>
        <v/>
      </c>
      <c r="AG985" t="str">
        <f t="shared" si="797"/>
        <v/>
      </c>
      <c r="AH985" t="str">
        <f t="shared" si="798"/>
        <v/>
      </c>
      <c r="AI985" t="str">
        <f t="shared" si="799"/>
        <v/>
      </c>
      <c r="AJ985" t="str">
        <f t="shared" si="800"/>
        <v/>
      </c>
      <c r="AK985" t="str">
        <f t="shared" si="801"/>
        <v/>
      </c>
      <c r="AL985" t="str">
        <f t="shared" si="802"/>
        <v/>
      </c>
      <c r="AM985" t="str">
        <f t="shared" si="803"/>
        <v/>
      </c>
      <c r="AN985" t="str">
        <f t="shared" si="804"/>
        <v/>
      </c>
      <c r="AO985" t="str">
        <f t="shared" si="805"/>
        <v/>
      </c>
      <c r="AP985" t="str">
        <f t="shared" si="806"/>
        <v/>
      </c>
      <c r="AQ985" t="str">
        <f t="shared" si="807"/>
        <v/>
      </c>
      <c r="AR985" t="str">
        <f t="shared" si="808"/>
        <v>4253</v>
      </c>
      <c r="AS985" t="str">
        <f t="shared" si="809"/>
        <v/>
      </c>
      <c r="AT985" t="str">
        <f t="shared" si="810"/>
        <v/>
      </c>
      <c r="AU985" t="str">
        <f t="shared" si="811"/>
        <v/>
      </c>
      <c r="AV985" t="str">
        <f t="shared" si="812"/>
        <v/>
      </c>
      <c r="AW985" t="str">
        <f t="shared" si="813"/>
        <v/>
      </c>
      <c r="AX985" t="str">
        <f t="shared" si="814"/>
        <v>Energia és környezet (Passzív, web)</v>
      </c>
      <c r="AY985" s="2">
        <v>425</v>
      </c>
      <c r="AZ985" s="2">
        <v>3</v>
      </c>
      <c r="BA985" s="18">
        <f>VLOOKUP(AY985,segéd!$F$9:$G$38,2,FALSE)</f>
        <v>46137</v>
      </c>
      <c r="BB985" s="2" t="str">
        <f>VLOOKUP(AZ985,segéd!$F$1:$G$7,2,FALSE)</f>
        <v>11.30-13.00</v>
      </c>
      <c r="BC985" t="s">
        <v>84</v>
      </c>
      <c r="BD985" t="s">
        <v>190</v>
      </c>
      <c r="BE985" t="s">
        <v>164</v>
      </c>
      <c r="BG985" s="2" t="s">
        <v>272</v>
      </c>
      <c r="BH985" s="2" t="s">
        <v>66</v>
      </c>
      <c r="BI985" s="30" t="s">
        <v>2017</v>
      </c>
      <c r="BJ985" s="2">
        <f t="shared" si="815"/>
        <v>19</v>
      </c>
      <c r="BK985" s="2" t="str">
        <f>IF(BF985="","",VLOOKUP(BC985,segéd!O:P,2,FALSE))</f>
        <v/>
      </c>
      <c r="BL985" s="2">
        <f>IF(BG985="","",VLOOKUP(BC985,segéd!T:U,2,FALSE))</f>
        <v>19</v>
      </c>
      <c r="BM985" s="2"/>
      <c r="BN985" s="2"/>
      <c r="BO985" s="2"/>
      <c r="BP985" s="2"/>
      <c r="BQ985" s="2"/>
      <c r="BR985" s="2"/>
      <c r="BS985" s="2"/>
      <c r="BT985" s="2"/>
      <c r="BU985" s="2"/>
      <c r="CA985" s="2"/>
      <c r="CD985" s="2"/>
      <c r="CE985" s="2"/>
      <c r="CF985" s="19"/>
      <c r="CG985" s="2"/>
      <c r="CH985" s="2"/>
      <c r="CI985" s="2"/>
      <c r="CP985" s="2"/>
      <c r="CR985" s="2"/>
      <c r="CS985" s="2"/>
      <c r="CU985" s="2"/>
      <c r="CV985" s="2"/>
      <c r="CW985" s="2">
        <v>16</v>
      </c>
    </row>
    <row r="986" spans="1:105" x14ac:dyDescent="0.3">
      <c r="A986" t="str">
        <f t="shared" si="816"/>
        <v>4253</v>
      </c>
      <c r="B986" t="str">
        <f t="shared" si="817"/>
        <v xml:space="preserve">Épületszerkezetek, akadálym. (web) </v>
      </c>
      <c r="C986" t="str">
        <f t="shared" si="767"/>
        <v>2164253</v>
      </c>
      <c r="D986" t="str">
        <f t="shared" si="768"/>
        <v>Épületszerkezetek, akadálym. (web) 8</v>
      </c>
      <c r="E986" t="str">
        <f t="shared" si="769"/>
        <v>Tarján Gábor4253</v>
      </c>
      <c r="F986" s="24" t="str">
        <f t="shared" si="770"/>
        <v>Épületszerkezetek, akadálym. (Tb. 216, web)</v>
      </c>
      <c r="G986" t="str">
        <f t="shared" si="771"/>
        <v/>
      </c>
      <c r="H986" t="str">
        <f t="shared" si="772"/>
        <v/>
      </c>
      <c r="I986" t="str">
        <f t="shared" si="773"/>
        <v/>
      </c>
      <c r="J986" t="str">
        <f t="shared" si="774"/>
        <v/>
      </c>
      <c r="K986" t="str">
        <f t="shared" si="775"/>
        <v/>
      </c>
      <c r="L986" t="str">
        <f t="shared" si="776"/>
        <v/>
      </c>
      <c r="M986" t="str">
        <f t="shared" si="777"/>
        <v/>
      </c>
      <c r="N986" t="str">
        <f t="shared" si="778"/>
        <v/>
      </c>
      <c r="O986" t="str">
        <f t="shared" si="779"/>
        <v/>
      </c>
      <c r="P986" t="str">
        <f t="shared" si="780"/>
        <v/>
      </c>
      <c r="Q986" t="str">
        <f t="shared" si="781"/>
        <v/>
      </c>
      <c r="R986" t="str">
        <f t="shared" si="782"/>
        <v/>
      </c>
      <c r="S986" t="str">
        <f t="shared" si="783"/>
        <v/>
      </c>
      <c r="T986" t="str">
        <f t="shared" si="784"/>
        <v/>
      </c>
      <c r="U986" t="str">
        <f t="shared" si="785"/>
        <v/>
      </c>
      <c r="V986" t="str">
        <f t="shared" si="786"/>
        <v/>
      </c>
      <c r="W986" t="str">
        <f t="shared" si="787"/>
        <v/>
      </c>
      <c r="X986" t="str">
        <f t="shared" si="788"/>
        <v/>
      </c>
      <c r="Y986" t="str">
        <f t="shared" si="789"/>
        <v>Épületszerkezetek, akadálym. (, web)</v>
      </c>
      <c r="Z986" t="str">
        <f t="shared" si="790"/>
        <v/>
      </c>
      <c r="AA986" t="str">
        <f t="shared" si="791"/>
        <v/>
      </c>
      <c r="AB986" t="str">
        <f t="shared" si="792"/>
        <v/>
      </c>
      <c r="AC986" t="str">
        <f t="shared" si="793"/>
        <v/>
      </c>
      <c r="AD986" t="str">
        <f t="shared" si="794"/>
        <v/>
      </c>
      <c r="AE986" t="str">
        <f t="shared" si="795"/>
        <v/>
      </c>
      <c r="AF986" t="str">
        <f t="shared" si="796"/>
        <v/>
      </c>
      <c r="AG986" t="str">
        <f t="shared" si="797"/>
        <v/>
      </c>
      <c r="AH986" t="str">
        <f t="shared" si="798"/>
        <v/>
      </c>
      <c r="AI986" t="str">
        <f t="shared" si="799"/>
        <v/>
      </c>
      <c r="AJ986" t="str">
        <f t="shared" si="800"/>
        <v/>
      </c>
      <c r="AK986" t="str">
        <f t="shared" si="801"/>
        <v/>
      </c>
      <c r="AL986" t="str">
        <f t="shared" si="802"/>
        <v/>
      </c>
      <c r="AM986" t="str">
        <f t="shared" si="803"/>
        <v/>
      </c>
      <c r="AN986" t="str">
        <f t="shared" si="804"/>
        <v/>
      </c>
      <c r="AO986" t="str">
        <f t="shared" si="805"/>
        <v/>
      </c>
      <c r="AP986" t="str">
        <f t="shared" si="806"/>
        <v/>
      </c>
      <c r="AQ986" t="str">
        <f t="shared" si="807"/>
        <v/>
      </c>
      <c r="AR986" t="str">
        <f t="shared" si="808"/>
        <v/>
      </c>
      <c r="AS986" t="str">
        <f t="shared" si="809"/>
        <v>4253</v>
      </c>
      <c r="AT986" t="str">
        <f t="shared" si="810"/>
        <v/>
      </c>
      <c r="AU986" t="str">
        <f t="shared" si="811"/>
        <v/>
      </c>
      <c r="AV986" t="str">
        <f t="shared" si="812"/>
        <v/>
      </c>
      <c r="AW986" t="str">
        <f t="shared" si="813"/>
        <v/>
      </c>
      <c r="AX986" t="str">
        <f t="shared" si="814"/>
        <v>Épületszerkezetek, akadálym. (216, web)</v>
      </c>
      <c r="AY986" s="2">
        <v>425</v>
      </c>
      <c r="AZ986" s="2">
        <v>3</v>
      </c>
      <c r="BA986" s="18">
        <f>VLOOKUP(AY986,segéd!$F$9:$G$38,2,FALSE)</f>
        <v>46137</v>
      </c>
      <c r="BB986" s="2" t="str">
        <f>VLOOKUP(AZ986,segéd!$F$1:$G$7,2,FALSE)</f>
        <v>11.30-13.00</v>
      </c>
      <c r="BC986" t="s">
        <v>399</v>
      </c>
      <c r="BD986" t="s">
        <v>422</v>
      </c>
      <c r="BE986" t="s">
        <v>164</v>
      </c>
      <c r="BG986" s="2">
        <v>216</v>
      </c>
      <c r="BH986" s="2" t="s">
        <v>66</v>
      </c>
      <c r="BI986" s="30" t="s">
        <v>2005</v>
      </c>
      <c r="BJ986" s="2">
        <f t="shared" si="815"/>
        <v>8</v>
      </c>
      <c r="BK986" s="2" t="str">
        <f>IF(BF986="","",VLOOKUP(BC986,segéd!O:P,2,FALSE))</f>
        <v/>
      </c>
      <c r="BL986" s="2">
        <f>IF(BG986="","",VLOOKUP(BC986,segéd!T:U,2,FALSE))</f>
        <v>8</v>
      </c>
      <c r="CH986" s="2"/>
      <c r="CI986" s="2"/>
      <c r="CP986" s="2"/>
      <c r="CX986" s="2">
        <v>8</v>
      </c>
    </row>
    <row r="987" spans="1:105" x14ac:dyDescent="0.3">
      <c r="A987" t="str">
        <f t="shared" si="816"/>
        <v>2094253</v>
      </c>
      <c r="B987" t="str">
        <f t="shared" si="817"/>
        <v>Fogyasztói magatartásvizsgálat (web) 11</v>
      </c>
      <c r="C987" t="str">
        <f t="shared" si="767"/>
        <v>4253</v>
      </c>
      <c r="D987" t="str">
        <f t="shared" si="768"/>
        <v xml:space="preserve">Fogyasztói magatartásvizsgálat (web) </v>
      </c>
      <c r="E987" t="str">
        <f t="shared" si="769"/>
        <v>Rózsa Zoltán4253</v>
      </c>
      <c r="F987" s="24" t="str">
        <f t="shared" si="770"/>
        <v>Fogyasztói magatartásvizsgálat (Bp. 209, web)</v>
      </c>
      <c r="G987" t="str">
        <f t="shared" si="771"/>
        <v/>
      </c>
      <c r="H987" t="str">
        <f t="shared" si="772"/>
        <v/>
      </c>
      <c r="I987" t="str">
        <f t="shared" si="773"/>
        <v/>
      </c>
      <c r="J987" t="str">
        <f t="shared" si="774"/>
        <v/>
      </c>
      <c r="K987" t="str">
        <f t="shared" si="775"/>
        <v/>
      </c>
      <c r="L987" t="str">
        <f t="shared" si="776"/>
        <v>4253</v>
      </c>
      <c r="M987" t="str">
        <f t="shared" si="777"/>
        <v/>
      </c>
      <c r="N987" t="str">
        <f t="shared" si="778"/>
        <v/>
      </c>
      <c r="O987" t="str">
        <f t="shared" si="779"/>
        <v/>
      </c>
      <c r="P987" t="str">
        <f t="shared" si="780"/>
        <v/>
      </c>
      <c r="Q987" t="str">
        <f t="shared" si="781"/>
        <v/>
      </c>
      <c r="R987" t="str">
        <f t="shared" si="782"/>
        <v/>
      </c>
      <c r="S987" t="str">
        <f t="shared" si="783"/>
        <v/>
      </c>
      <c r="T987" t="str">
        <f t="shared" si="784"/>
        <v/>
      </c>
      <c r="U987" t="str">
        <f t="shared" si="785"/>
        <v/>
      </c>
      <c r="V987" t="str">
        <f t="shared" si="786"/>
        <v/>
      </c>
      <c r="W987" t="str">
        <f t="shared" si="787"/>
        <v/>
      </c>
      <c r="X987" t="str">
        <f t="shared" si="788"/>
        <v/>
      </c>
      <c r="Y987" t="str">
        <f t="shared" si="789"/>
        <v>Fogyasztói magatartásvizsgálat (209, web)</v>
      </c>
      <c r="Z987" t="str">
        <f t="shared" si="790"/>
        <v/>
      </c>
      <c r="AA987" t="str">
        <f t="shared" si="791"/>
        <v/>
      </c>
      <c r="AB987" t="str">
        <f t="shared" si="792"/>
        <v/>
      </c>
      <c r="AC987" t="str">
        <f t="shared" si="793"/>
        <v/>
      </c>
      <c r="AD987" t="str">
        <f t="shared" si="794"/>
        <v/>
      </c>
      <c r="AE987" t="str">
        <f t="shared" si="795"/>
        <v/>
      </c>
      <c r="AF987" t="str">
        <f t="shared" si="796"/>
        <v/>
      </c>
      <c r="AG987" t="str">
        <f t="shared" si="797"/>
        <v/>
      </c>
      <c r="AH987" t="str">
        <f t="shared" si="798"/>
        <v/>
      </c>
      <c r="AI987" t="str">
        <f t="shared" si="799"/>
        <v/>
      </c>
      <c r="AJ987" t="str">
        <f t="shared" si="800"/>
        <v/>
      </c>
      <c r="AK987" t="str">
        <f t="shared" si="801"/>
        <v/>
      </c>
      <c r="AL987" t="str">
        <f t="shared" si="802"/>
        <v/>
      </c>
      <c r="AM987" t="str">
        <f t="shared" si="803"/>
        <v/>
      </c>
      <c r="AN987" t="str">
        <f t="shared" si="804"/>
        <v/>
      </c>
      <c r="AO987" t="str">
        <f t="shared" si="805"/>
        <v/>
      </c>
      <c r="AP987" t="str">
        <f t="shared" si="806"/>
        <v/>
      </c>
      <c r="AQ987" t="str">
        <f t="shared" si="807"/>
        <v/>
      </c>
      <c r="AR987" t="str">
        <f t="shared" si="808"/>
        <v/>
      </c>
      <c r="AS987" t="str">
        <f t="shared" si="809"/>
        <v/>
      </c>
      <c r="AT987" t="str">
        <f t="shared" si="810"/>
        <v/>
      </c>
      <c r="AU987" t="str">
        <f t="shared" si="811"/>
        <v/>
      </c>
      <c r="AV987" t="str">
        <f t="shared" si="812"/>
        <v/>
      </c>
      <c r="AW987" t="str">
        <f t="shared" si="813"/>
        <v/>
      </c>
      <c r="AX987" t="str">
        <f t="shared" si="814"/>
        <v>Fogyasztói magatartásvizsgálat (, web)</v>
      </c>
      <c r="AY987" s="2">
        <v>425</v>
      </c>
      <c r="AZ987" s="2">
        <v>3</v>
      </c>
      <c r="BA987" s="18">
        <f>VLOOKUP(AY987,segéd!$F$9:$G$38,2,FALSE)</f>
        <v>46137</v>
      </c>
      <c r="BB987" s="2" t="str">
        <f>VLOOKUP(AZ987,segéd!$F$1:$G$7,2,FALSE)</f>
        <v>11.30-13.00</v>
      </c>
      <c r="BC987" s="20" t="s">
        <v>415</v>
      </c>
      <c r="BD987" t="s">
        <v>431</v>
      </c>
      <c r="BE987" s="20" t="s">
        <v>175</v>
      </c>
      <c r="BF987" s="19">
        <v>209</v>
      </c>
      <c r="BH987" s="19" t="s">
        <v>66</v>
      </c>
      <c r="BI987" s="30" t="s">
        <v>1933</v>
      </c>
      <c r="BJ987" s="2">
        <f t="shared" si="815"/>
        <v>11</v>
      </c>
      <c r="BK987" s="2">
        <f>IF(BF987="","",VLOOKUP(BC987,segéd!O:P,2,FALSE))</f>
        <v>11</v>
      </c>
      <c r="BL987" s="2" t="str">
        <f>IF(BG987="","",VLOOKUP(BC987,segéd!T:U,2,FALSE))</f>
        <v/>
      </c>
      <c r="BQ987" s="2"/>
      <c r="BR987" s="2">
        <v>11</v>
      </c>
      <c r="CH987" s="2"/>
      <c r="CP987" s="2"/>
    </row>
    <row r="988" spans="1:105" x14ac:dyDescent="0.3">
      <c r="A988" t="str">
        <f t="shared" si="816"/>
        <v>4253</v>
      </c>
      <c r="B988" t="str">
        <f t="shared" si="817"/>
        <v xml:space="preserve">Kémia és anyagismeret (web) </v>
      </c>
      <c r="C988" t="str">
        <f t="shared" si="767"/>
        <v>6014253</v>
      </c>
      <c r="D988" t="str">
        <f t="shared" si="768"/>
        <v>Kémia és anyagismeret (web) 90</v>
      </c>
      <c r="E988" t="str">
        <f t="shared" si="769"/>
        <v>Peredy Zoltán4253</v>
      </c>
      <c r="F988" s="24" t="str">
        <f t="shared" si="770"/>
        <v>Kémia és anyagismeret (Tb. 601, web)</v>
      </c>
      <c r="G988" t="str">
        <f t="shared" si="771"/>
        <v/>
      </c>
      <c r="H988" t="str">
        <f t="shared" si="772"/>
        <v/>
      </c>
      <c r="I988" t="str">
        <f t="shared" si="773"/>
        <v/>
      </c>
      <c r="J988" t="str">
        <f t="shared" si="774"/>
        <v/>
      </c>
      <c r="K988" t="str">
        <f t="shared" si="775"/>
        <v/>
      </c>
      <c r="L988" t="str">
        <f t="shared" si="776"/>
        <v/>
      </c>
      <c r="M988" t="str">
        <f t="shared" si="777"/>
        <v/>
      </c>
      <c r="N988" t="str">
        <f t="shared" si="778"/>
        <v/>
      </c>
      <c r="O988" t="str">
        <f t="shared" si="779"/>
        <v/>
      </c>
      <c r="P988" t="str">
        <f t="shared" si="780"/>
        <v/>
      </c>
      <c r="Q988" t="str">
        <f t="shared" si="781"/>
        <v/>
      </c>
      <c r="R988" t="str">
        <f t="shared" si="782"/>
        <v/>
      </c>
      <c r="S988" t="str">
        <f t="shared" si="783"/>
        <v/>
      </c>
      <c r="T988" t="str">
        <f t="shared" si="784"/>
        <v/>
      </c>
      <c r="U988" t="str">
        <f t="shared" si="785"/>
        <v/>
      </c>
      <c r="V988" t="str">
        <f t="shared" si="786"/>
        <v/>
      </c>
      <c r="W988" t="str">
        <f t="shared" si="787"/>
        <v/>
      </c>
      <c r="X988" t="str">
        <f t="shared" si="788"/>
        <v/>
      </c>
      <c r="Y988" t="str">
        <f t="shared" si="789"/>
        <v>Kémia és anyagismeret (, web)</v>
      </c>
      <c r="Z988" t="str">
        <f t="shared" si="790"/>
        <v/>
      </c>
      <c r="AA988" t="str">
        <f t="shared" si="791"/>
        <v/>
      </c>
      <c r="AB988" t="str">
        <f t="shared" si="792"/>
        <v>4253</v>
      </c>
      <c r="AC988" t="str">
        <f t="shared" si="793"/>
        <v>4253</v>
      </c>
      <c r="AD988" t="str">
        <f t="shared" si="794"/>
        <v/>
      </c>
      <c r="AE988" t="str">
        <f t="shared" si="795"/>
        <v/>
      </c>
      <c r="AF988" t="str">
        <f t="shared" si="796"/>
        <v/>
      </c>
      <c r="AG988" t="str">
        <f t="shared" si="797"/>
        <v/>
      </c>
      <c r="AH988" t="str">
        <f t="shared" si="798"/>
        <v/>
      </c>
      <c r="AI988" t="str">
        <f t="shared" si="799"/>
        <v/>
      </c>
      <c r="AJ988" t="str">
        <f t="shared" si="800"/>
        <v/>
      </c>
      <c r="AK988" t="str">
        <f t="shared" si="801"/>
        <v/>
      </c>
      <c r="AL988" t="str">
        <f t="shared" si="802"/>
        <v/>
      </c>
      <c r="AM988" t="str">
        <f t="shared" si="803"/>
        <v/>
      </c>
      <c r="AN988" t="str">
        <f t="shared" si="804"/>
        <v/>
      </c>
      <c r="AO988" t="str">
        <f t="shared" si="805"/>
        <v/>
      </c>
      <c r="AP988" t="str">
        <f t="shared" si="806"/>
        <v/>
      </c>
      <c r="AQ988" t="str">
        <f t="shared" si="807"/>
        <v/>
      </c>
      <c r="AR988" t="str">
        <f t="shared" si="808"/>
        <v/>
      </c>
      <c r="AS988" t="str">
        <f t="shared" si="809"/>
        <v/>
      </c>
      <c r="AT988" t="str">
        <f t="shared" si="810"/>
        <v/>
      </c>
      <c r="AU988" t="str">
        <f t="shared" si="811"/>
        <v/>
      </c>
      <c r="AV988" t="str">
        <f t="shared" si="812"/>
        <v/>
      </c>
      <c r="AW988" t="str">
        <f t="shared" si="813"/>
        <v/>
      </c>
      <c r="AX988" t="str">
        <f t="shared" si="814"/>
        <v>Kémia és anyagismeret (601, web)</v>
      </c>
      <c r="AY988" s="2">
        <v>425</v>
      </c>
      <c r="AZ988" s="2">
        <v>3</v>
      </c>
      <c r="BA988" s="18">
        <f>VLOOKUP(AY988,segéd!$F$9:$G$38,2,FALSE)</f>
        <v>46137</v>
      </c>
      <c r="BB988" s="2" t="str">
        <f>VLOOKUP(AZ988,segéd!$F$1:$G$7,2,FALSE)</f>
        <v>11.30-13.00</v>
      </c>
      <c r="BC988" t="s">
        <v>117</v>
      </c>
      <c r="BD988" s="20" t="s">
        <v>104</v>
      </c>
      <c r="BE988" t="s">
        <v>164</v>
      </c>
      <c r="BG988" s="2">
        <v>601</v>
      </c>
      <c r="BH988" s="2" t="s">
        <v>66</v>
      </c>
      <c r="BI988" s="30" t="s">
        <v>2007</v>
      </c>
      <c r="BJ988" s="2">
        <f t="shared" si="815"/>
        <v>90</v>
      </c>
      <c r="BK988" s="2" t="str">
        <f>IF(BF988="","",VLOOKUP(BC988,segéd!O:P,2,FALSE))</f>
        <v/>
      </c>
      <c r="BL988" s="2">
        <f>IF(BG988="","",VLOOKUP(BC988,segéd!T:U,2,FALSE))</f>
        <v>90</v>
      </c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G988" s="2">
        <v>59</v>
      </c>
      <c r="CH988" s="2">
        <v>57</v>
      </c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Y988" s="2"/>
    </row>
    <row r="989" spans="1:105" x14ac:dyDescent="0.3">
      <c r="A989" t="str">
        <f t="shared" si="816"/>
        <v>4253</v>
      </c>
      <c r="B989" t="str">
        <f t="shared" si="817"/>
        <v xml:space="preserve">Környezetgazdaságtan (otthonról web) </v>
      </c>
      <c r="C989" t="str">
        <f t="shared" si="767"/>
        <v>2124253</v>
      </c>
      <c r="D989" t="str">
        <f t="shared" si="768"/>
        <v>Környezetgazdaságtan (otthonról web) 45</v>
      </c>
      <c r="E989" t="str">
        <f t="shared" si="769"/>
        <v>Barócsi Zoltán4253</v>
      </c>
      <c r="F989" s="24" t="str">
        <f t="shared" si="770"/>
        <v>Környezetgazdaságtan (Tb. 212, otthonról web)</v>
      </c>
      <c r="G989" t="str">
        <f t="shared" si="771"/>
        <v/>
      </c>
      <c r="H989" t="str">
        <f t="shared" si="772"/>
        <v/>
      </c>
      <c r="I989" t="str">
        <f t="shared" si="773"/>
        <v/>
      </c>
      <c r="J989" t="str">
        <f t="shared" si="774"/>
        <v/>
      </c>
      <c r="K989" t="str">
        <f t="shared" si="775"/>
        <v/>
      </c>
      <c r="L989" t="str">
        <f t="shared" si="776"/>
        <v/>
      </c>
      <c r="M989" t="str">
        <f t="shared" si="777"/>
        <v/>
      </c>
      <c r="N989" t="str">
        <f t="shared" si="778"/>
        <v/>
      </c>
      <c r="O989" t="str">
        <f t="shared" si="779"/>
        <v/>
      </c>
      <c r="P989" t="str">
        <f t="shared" si="780"/>
        <v/>
      </c>
      <c r="Q989" t="str">
        <f t="shared" si="781"/>
        <v/>
      </c>
      <c r="R989" t="str">
        <f t="shared" si="782"/>
        <v/>
      </c>
      <c r="S989" t="str">
        <f t="shared" si="783"/>
        <v/>
      </c>
      <c r="T989" t="str">
        <f t="shared" si="784"/>
        <v/>
      </c>
      <c r="U989" t="str">
        <f t="shared" si="785"/>
        <v/>
      </c>
      <c r="V989" t="str">
        <f t="shared" si="786"/>
        <v/>
      </c>
      <c r="W989" t="str">
        <f t="shared" si="787"/>
        <v/>
      </c>
      <c r="X989" t="str">
        <f t="shared" si="788"/>
        <v/>
      </c>
      <c r="Y989" t="str">
        <f t="shared" si="789"/>
        <v>Környezetgazdaságtan (, otthonról web)</v>
      </c>
      <c r="Z989" t="str">
        <f t="shared" si="790"/>
        <v/>
      </c>
      <c r="AA989" t="str">
        <f t="shared" si="791"/>
        <v/>
      </c>
      <c r="AB989" t="str">
        <f t="shared" si="792"/>
        <v/>
      </c>
      <c r="AC989" t="str">
        <f t="shared" si="793"/>
        <v/>
      </c>
      <c r="AD989" t="str">
        <f t="shared" si="794"/>
        <v/>
      </c>
      <c r="AE989" t="str">
        <f t="shared" si="795"/>
        <v/>
      </c>
      <c r="AF989" t="str">
        <f t="shared" si="796"/>
        <v/>
      </c>
      <c r="AG989" t="str">
        <f t="shared" si="797"/>
        <v/>
      </c>
      <c r="AH989" t="str">
        <f t="shared" si="798"/>
        <v/>
      </c>
      <c r="AI989" t="str">
        <f t="shared" si="799"/>
        <v/>
      </c>
      <c r="AJ989" t="str">
        <f t="shared" si="800"/>
        <v/>
      </c>
      <c r="AK989" t="str">
        <f t="shared" si="801"/>
        <v/>
      </c>
      <c r="AL989" t="str">
        <f t="shared" si="802"/>
        <v/>
      </c>
      <c r="AM989" t="str">
        <f t="shared" si="803"/>
        <v>4253</v>
      </c>
      <c r="AN989" t="str">
        <f t="shared" si="804"/>
        <v>4253</v>
      </c>
      <c r="AO989" t="str">
        <f t="shared" si="805"/>
        <v>4253</v>
      </c>
      <c r="AP989" t="str">
        <f t="shared" si="806"/>
        <v>4253</v>
      </c>
      <c r="AQ989" t="str">
        <f t="shared" si="807"/>
        <v>4253</v>
      </c>
      <c r="AR989" t="str">
        <f t="shared" si="808"/>
        <v/>
      </c>
      <c r="AS989" t="str">
        <f t="shared" si="809"/>
        <v/>
      </c>
      <c r="AT989" t="str">
        <f t="shared" si="810"/>
        <v/>
      </c>
      <c r="AU989" t="str">
        <f t="shared" si="811"/>
        <v/>
      </c>
      <c r="AV989" t="str">
        <f t="shared" si="812"/>
        <v/>
      </c>
      <c r="AW989" t="str">
        <f t="shared" si="813"/>
        <v/>
      </c>
      <c r="AX989" t="str">
        <f t="shared" si="814"/>
        <v>Környezetgazdaságtan (212, otthonról web)</v>
      </c>
      <c r="AY989" s="2">
        <v>425</v>
      </c>
      <c r="AZ989" s="2">
        <v>3</v>
      </c>
      <c r="BA989" s="18">
        <f>VLOOKUP(AY989,segéd!$F$9:$G$38,2,FALSE)</f>
        <v>46137</v>
      </c>
      <c r="BB989" s="2" t="str">
        <f>VLOOKUP(AZ989,segéd!$F$1:$G$7,2,FALSE)</f>
        <v>11.30-13.00</v>
      </c>
      <c r="BC989" t="s">
        <v>69</v>
      </c>
      <c r="BD989" s="20" t="s">
        <v>29</v>
      </c>
      <c r="BE989" t="s">
        <v>164</v>
      </c>
      <c r="BG989" s="2">
        <v>212</v>
      </c>
      <c r="BH989" s="19" t="s">
        <v>485</v>
      </c>
      <c r="BI989" s="30" t="s">
        <v>2037</v>
      </c>
      <c r="BJ989" s="2">
        <f t="shared" si="815"/>
        <v>45</v>
      </c>
      <c r="BK989" s="2" t="str">
        <f>IF(BF989="","",VLOOKUP(BC989,segéd!O:P,2,FALSE))</f>
        <v/>
      </c>
      <c r="BL989" s="2">
        <f>IF(BG989="","",VLOOKUP(BC989,segéd!T:U,2,FALSE))</f>
        <v>45</v>
      </c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R989" s="2">
        <v>21</v>
      </c>
      <c r="CS989" s="2">
        <v>17</v>
      </c>
      <c r="CT989" s="2">
        <v>6</v>
      </c>
      <c r="CU989" s="2">
        <v>6</v>
      </c>
      <c r="CV989" s="2">
        <v>7</v>
      </c>
      <c r="CY989" s="2"/>
    </row>
    <row r="990" spans="1:105" x14ac:dyDescent="0.3">
      <c r="A990" t="str">
        <f t="shared" si="816"/>
        <v>4253</v>
      </c>
      <c r="B990" t="str">
        <f t="shared" si="817"/>
        <v xml:space="preserve">Lézeres anyagmegmunkálás (gépterem, web) </v>
      </c>
      <c r="C990" t="str">
        <f t="shared" si="767"/>
        <v>34253</v>
      </c>
      <c r="D990" t="str">
        <f t="shared" si="768"/>
        <v>Lézeres anyagmegmunkálás (gépterem, web) 9</v>
      </c>
      <c r="E990" t="str">
        <f t="shared" si="769"/>
        <v>Palotai Péter4253</v>
      </c>
      <c r="F990" s="24" t="str">
        <f t="shared" si="770"/>
        <v>Lézeres anyagmegmunkálás (Tb. 3, gépterem, web)</v>
      </c>
      <c r="G990" t="str">
        <f t="shared" si="771"/>
        <v/>
      </c>
      <c r="H990" t="str">
        <f t="shared" si="772"/>
        <v/>
      </c>
      <c r="I990" t="str">
        <f t="shared" si="773"/>
        <v/>
      </c>
      <c r="J990" t="str">
        <f t="shared" si="774"/>
        <v/>
      </c>
      <c r="K990" t="str">
        <f t="shared" si="775"/>
        <v/>
      </c>
      <c r="L990" t="str">
        <f t="shared" si="776"/>
        <v/>
      </c>
      <c r="M990" t="str">
        <f t="shared" si="777"/>
        <v/>
      </c>
      <c r="N990" t="str">
        <f t="shared" si="778"/>
        <v/>
      </c>
      <c r="O990" t="str">
        <f t="shared" si="779"/>
        <v/>
      </c>
      <c r="P990" t="str">
        <f t="shared" si="780"/>
        <v/>
      </c>
      <c r="Q990" t="str">
        <f t="shared" si="781"/>
        <v/>
      </c>
      <c r="R990" t="str">
        <f t="shared" si="782"/>
        <v/>
      </c>
      <c r="S990" t="str">
        <f t="shared" si="783"/>
        <v/>
      </c>
      <c r="T990" t="str">
        <f t="shared" si="784"/>
        <v/>
      </c>
      <c r="U990" t="str">
        <f t="shared" si="785"/>
        <v/>
      </c>
      <c r="V990" t="str">
        <f t="shared" si="786"/>
        <v/>
      </c>
      <c r="W990" t="str">
        <f t="shared" si="787"/>
        <v/>
      </c>
      <c r="X990" t="str">
        <f t="shared" si="788"/>
        <v/>
      </c>
      <c r="Y990" t="str">
        <f t="shared" si="789"/>
        <v>Lézeres anyagmegmunkálás (, gépterem, web)</v>
      </c>
      <c r="Z990" t="str">
        <f t="shared" si="790"/>
        <v/>
      </c>
      <c r="AA990" t="str">
        <f t="shared" si="791"/>
        <v/>
      </c>
      <c r="AB990" t="str">
        <f t="shared" si="792"/>
        <v/>
      </c>
      <c r="AC990" t="str">
        <f t="shared" si="793"/>
        <v/>
      </c>
      <c r="AD990" t="str">
        <f t="shared" si="794"/>
        <v/>
      </c>
      <c r="AE990" t="str">
        <f t="shared" si="795"/>
        <v/>
      </c>
      <c r="AF990" t="str">
        <f t="shared" si="796"/>
        <v/>
      </c>
      <c r="AG990" t="str">
        <f t="shared" si="797"/>
        <v/>
      </c>
      <c r="AH990" t="str">
        <f t="shared" si="798"/>
        <v/>
      </c>
      <c r="AI990" t="str">
        <f t="shared" si="799"/>
        <v/>
      </c>
      <c r="AJ990" t="str">
        <f t="shared" si="800"/>
        <v/>
      </c>
      <c r="AK990" t="str">
        <f t="shared" si="801"/>
        <v/>
      </c>
      <c r="AL990" t="str">
        <f t="shared" si="802"/>
        <v/>
      </c>
      <c r="AM990" t="str">
        <f t="shared" si="803"/>
        <v/>
      </c>
      <c r="AN990" t="str">
        <f t="shared" si="804"/>
        <v/>
      </c>
      <c r="AO990" t="str">
        <f t="shared" si="805"/>
        <v/>
      </c>
      <c r="AP990" t="str">
        <f t="shared" si="806"/>
        <v/>
      </c>
      <c r="AQ990" t="str">
        <f t="shared" si="807"/>
        <v/>
      </c>
      <c r="AR990" t="str">
        <f t="shared" si="808"/>
        <v/>
      </c>
      <c r="AS990" t="str">
        <f t="shared" si="809"/>
        <v/>
      </c>
      <c r="AT990" t="str">
        <f t="shared" si="810"/>
        <v/>
      </c>
      <c r="AU990" t="str">
        <f t="shared" si="811"/>
        <v/>
      </c>
      <c r="AV990" t="str">
        <f t="shared" si="812"/>
        <v>4253</v>
      </c>
      <c r="AW990" t="str">
        <f t="shared" si="813"/>
        <v/>
      </c>
      <c r="AX990" t="str">
        <f t="shared" si="814"/>
        <v>Lézeres anyagmegmunkálás (3, gépterem, web)</v>
      </c>
      <c r="AY990" s="2">
        <v>425</v>
      </c>
      <c r="AZ990" s="2">
        <v>3</v>
      </c>
      <c r="BA990" s="18">
        <f>VLOOKUP(AY990,segéd!$F$9:$G$38,2,FALSE)</f>
        <v>46137</v>
      </c>
      <c r="BB990" s="2" t="str">
        <f>VLOOKUP(AZ990,segéd!$F$1:$G$7,2,FALSE)</f>
        <v>11.30-13.00</v>
      </c>
      <c r="BC990" t="s">
        <v>500</v>
      </c>
      <c r="BD990" t="s">
        <v>301</v>
      </c>
      <c r="BE990" t="s">
        <v>164</v>
      </c>
      <c r="BG990" s="2">
        <v>3</v>
      </c>
      <c r="BH990" s="2" t="s">
        <v>220</v>
      </c>
      <c r="BI990" s="30" t="s">
        <v>1937</v>
      </c>
      <c r="BJ990" s="2">
        <f t="shared" si="815"/>
        <v>9</v>
      </c>
      <c r="BK990" s="2" t="str">
        <f>IF(BF990="","",VLOOKUP(BC990,segéd!O:P,2,FALSE))</f>
        <v/>
      </c>
      <c r="BL990" s="2">
        <f>IF(BG990="","",VLOOKUP(BC990,segéd!T:U,2,FALSE))</f>
        <v>9</v>
      </c>
      <c r="BM990" s="2"/>
      <c r="BN990" s="2"/>
      <c r="BO990" s="2"/>
      <c r="BP990" s="2"/>
      <c r="BQ990" s="2"/>
      <c r="BR990" s="2"/>
      <c r="BS990" s="2"/>
      <c r="BT990" s="2"/>
      <c r="BU990" s="2"/>
      <c r="CA990" s="2"/>
      <c r="CD990" s="2"/>
      <c r="CE990" s="2"/>
      <c r="CF990" s="19"/>
      <c r="CG990" s="2"/>
      <c r="CP990" s="2"/>
      <c r="CR990" s="2"/>
      <c r="CS990" s="2"/>
      <c r="CU990" s="2"/>
      <c r="CV990" s="2"/>
      <c r="DA990" s="19">
        <v>13</v>
      </c>
    </row>
    <row r="991" spans="1:105" x14ac:dyDescent="0.3">
      <c r="A991" t="str">
        <f t="shared" si="816"/>
        <v>2054253</v>
      </c>
      <c r="B991" t="str">
        <f t="shared" si="817"/>
        <v>Marketingtervezés (web) 40</v>
      </c>
      <c r="C991" t="str">
        <f t="shared" si="767"/>
        <v>4253</v>
      </c>
      <c r="D991" t="str">
        <f t="shared" si="768"/>
        <v xml:space="preserve">Marketingtervezés (web) </v>
      </c>
      <c r="E991" t="str">
        <f t="shared" si="769"/>
        <v>Nagy Róbert4253</v>
      </c>
      <c r="F991" s="24" t="str">
        <f t="shared" si="770"/>
        <v>Marketingtervezés (Bp. 205, web)</v>
      </c>
      <c r="G991" t="str">
        <f t="shared" si="771"/>
        <v/>
      </c>
      <c r="H991" t="str">
        <f t="shared" si="772"/>
        <v/>
      </c>
      <c r="I991" t="str">
        <f t="shared" si="773"/>
        <v/>
      </c>
      <c r="J991" t="str">
        <f t="shared" si="774"/>
        <v/>
      </c>
      <c r="K991" t="str">
        <f t="shared" si="775"/>
        <v/>
      </c>
      <c r="L991" t="str">
        <f t="shared" si="776"/>
        <v/>
      </c>
      <c r="M991" t="str">
        <f t="shared" si="777"/>
        <v/>
      </c>
      <c r="N991" t="str">
        <f t="shared" si="778"/>
        <v/>
      </c>
      <c r="O991" t="str">
        <f t="shared" si="779"/>
        <v/>
      </c>
      <c r="P991" t="str">
        <f t="shared" si="780"/>
        <v/>
      </c>
      <c r="Q991" t="str">
        <f t="shared" si="781"/>
        <v/>
      </c>
      <c r="R991" t="str">
        <f t="shared" si="782"/>
        <v/>
      </c>
      <c r="S991" t="str">
        <f t="shared" si="783"/>
        <v/>
      </c>
      <c r="T991" t="str">
        <f t="shared" si="784"/>
        <v>4253</v>
      </c>
      <c r="U991" t="str">
        <f t="shared" si="785"/>
        <v>4253</v>
      </c>
      <c r="V991" t="str">
        <f t="shared" si="786"/>
        <v>4253</v>
      </c>
      <c r="W991" t="str">
        <f t="shared" si="787"/>
        <v>4253</v>
      </c>
      <c r="X991" t="str">
        <f t="shared" si="788"/>
        <v>4253</v>
      </c>
      <c r="Y991" t="str">
        <f t="shared" si="789"/>
        <v>Marketingtervezés (205, web)</v>
      </c>
      <c r="Z991" t="str">
        <f t="shared" si="790"/>
        <v/>
      </c>
      <c r="AA991" t="str">
        <f t="shared" si="791"/>
        <v/>
      </c>
      <c r="AB991" t="str">
        <f t="shared" si="792"/>
        <v/>
      </c>
      <c r="AC991" t="str">
        <f t="shared" si="793"/>
        <v/>
      </c>
      <c r="AD991" t="str">
        <f t="shared" si="794"/>
        <v/>
      </c>
      <c r="AE991" t="str">
        <f t="shared" si="795"/>
        <v/>
      </c>
      <c r="AF991" t="str">
        <f t="shared" si="796"/>
        <v/>
      </c>
      <c r="AG991" t="str">
        <f t="shared" si="797"/>
        <v/>
      </c>
      <c r="AH991" t="str">
        <f t="shared" si="798"/>
        <v/>
      </c>
      <c r="AI991" t="str">
        <f t="shared" si="799"/>
        <v/>
      </c>
      <c r="AJ991" t="str">
        <f t="shared" si="800"/>
        <v/>
      </c>
      <c r="AK991" t="str">
        <f t="shared" si="801"/>
        <v/>
      </c>
      <c r="AL991" t="str">
        <f t="shared" si="802"/>
        <v/>
      </c>
      <c r="AM991" t="str">
        <f t="shared" si="803"/>
        <v/>
      </c>
      <c r="AN991" t="str">
        <f t="shared" si="804"/>
        <v/>
      </c>
      <c r="AO991" t="str">
        <f t="shared" si="805"/>
        <v/>
      </c>
      <c r="AP991" t="str">
        <f t="shared" si="806"/>
        <v/>
      </c>
      <c r="AQ991" t="str">
        <f t="shared" si="807"/>
        <v/>
      </c>
      <c r="AR991" t="str">
        <f t="shared" si="808"/>
        <v/>
      </c>
      <c r="AS991" t="str">
        <f t="shared" si="809"/>
        <v/>
      </c>
      <c r="AT991" t="str">
        <f t="shared" si="810"/>
        <v/>
      </c>
      <c r="AU991" t="str">
        <f t="shared" si="811"/>
        <v/>
      </c>
      <c r="AV991" t="str">
        <f t="shared" si="812"/>
        <v/>
      </c>
      <c r="AW991" t="str">
        <f t="shared" si="813"/>
        <v/>
      </c>
      <c r="AX991" t="str">
        <f t="shared" si="814"/>
        <v>Marketingtervezés (, web)</v>
      </c>
      <c r="AY991" s="2">
        <v>425</v>
      </c>
      <c r="AZ991" s="2">
        <v>3</v>
      </c>
      <c r="BA991" s="18">
        <f>VLOOKUP(AY991,segéd!$F$9:$G$38,2,FALSE)</f>
        <v>46137</v>
      </c>
      <c r="BB991" s="2" t="str">
        <f>VLOOKUP(AZ991,segéd!$F$1:$G$7,2,FALSE)</f>
        <v>11.30-13.00</v>
      </c>
      <c r="BC991" t="s">
        <v>172</v>
      </c>
      <c r="BD991" t="s">
        <v>430</v>
      </c>
      <c r="BE991" t="s">
        <v>165</v>
      </c>
      <c r="BF991" s="19">
        <v>205</v>
      </c>
      <c r="BH991" s="19" t="s">
        <v>66</v>
      </c>
      <c r="BI991" s="30" t="s">
        <v>2003</v>
      </c>
      <c r="BJ991" s="2">
        <f t="shared" si="815"/>
        <v>40</v>
      </c>
      <c r="BK991" s="2">
        <f>IF(BF991="","",VLOOKUP(BC991,segéd!O:P,2,FALSE))</f>
        <v>40</v>
      </c>
      <c r="BL991" s="2" t="str">
        <f>IF(BG991="","",VLOOKUP(BC991,segéd!T:U,2,FALSE))</f>
        <v/>
      </c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>
        <v>12</v>
      </c>
      <c r="CA991" s="2">
        <v>7</v>
      </c>
      <c r="CB991" s="2">
        <v>5</v>
      </c>
      <c r="CC991" s="2">
        <v>8</v>
      </c>
      <c r="CD991" s="2">
        <v>3</v>
      </c>
      <c r="CE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R991" s="2"/>
      <c r="CS991" s="2"/>
      <c r="CT991" s="2"/>
      <c r="CU991" s="2"/>
      <c r="CV991" s="2"/>
      <c r="CY991" s="2"/>
    </row>
    <row r="992" spans="1:105" x14ac:dyDescent="0.3">
      <c r="A992" t="str">
        <f t="shared" si="816"/>
        <v>4253</v>
      </c>
      <c r="B992" t="str">
        <f t="shared" si="817"/>
        <v xml:space="preserve">Minőségmenedzsment II. (web) </v>
      </c>
      <c r="C992" t="str">
        <f t="shared" si="767"/>
        <v>2144253</v>
      </c>
      <c r="D992" t="str">
        <f t="shared" si="768"/>
        <v>Minőségmenedzsment II. (web) 10</v>
      </c>
      <c r="E992" t="str">
        <f t="shared" si="769"/>
        <v>Szamosi Barna4253</v>
      </c>
      <c r="F992" s="24" t="str">
        <f t="shared" si="770"/>
        <v>Minőségmenedzsment II. (Tb. 214, web)</v>
      </c>
      <c r="G992" t="str">
        <f t="shared" si="771"/>
        <v/>
      </c>
      <c r="H992" t="str">
        <f t="shared" si="772"/>
        <v/>
      </c>
      <c r="I992" t="str">
        <f t="shared" si="773"/>
        <v/>
      </c>
      <c r="J992" t="str">
        <f t="shared" si="774"/>
        <v/>
      </c>
      <c r="K992" t="str">
        <f t="shared" si="775"/>
        <v/>
      </c>
      <c r="L992" t="str">
        <f t="shared" si="776"/>
        <v/>
      </c>
      <c r="M992" t="str">
        <f t="shared" si="777"/>
        <v/>
      </c>
      <c r="N992" t="str">
        <f t="shared" si="778"/>
        <v/>
      </c>
      <c r="O992" t="str">
        <f t="shared" si="779"/>
        <v/>
      </c>
      <c r="P992" t="str">
        <f t="shared" si="780"/>
        <v/>
      </c>
      <c r="Q992" t="str">
        <f t="shared" si="781"/>
        <v/>
      </c>
      <c r="R992" t="str">
        <f t="shared" si="782"/>
        <v/>
      </c>
      <c r="S992" t="str">
        <f t="shared" si="783"/>
        <v/>
      </c>
      <c r="T992" t="str">
        <f t="shared" si="784"/>
        <v/>
      </c>
      <c r="U992" t="str">
        <f t="shared" si="785"/>
        <v/>
      </c>
      <c r="V992" t="str">
        <f t="shared" si="786"/>
        <v/>
      </c>
      <c r="W992" t="str">
        <f t="shared" si="787"/>
        <v/>
      </c>
      <c r="X992" t="str">
        <f t="shared" si="788"/>
        <v/>
      </c>
      <c r="Y992" t="str">
        <f t="shared" si="789"/>
        <v>Minőségmenedzsment II. (, web)</v>
      </c>
      <c r="Z992" t="str">
        <f t="shared" si="790"/>
        <v/>
      </c>
      <c r="AA992" t="str">
        <f t="shared" si="791"/>
        <v/>
      </c>
      <c r="AB992" t="str">
        <f t="shared" si="792"/>
        <v/>
      </c>
      <c r="AC992" t="str">
        <f t="shared" si="793"/>
        <v/>
      </c>
      <c r="AD992" t="str">
        <f t="shared" si="794"/>
        <v/>
      </c>
      <c r="AE992" t="str">
        <f t="shared" si="795"/>
        <v/>
      </c>
      <c r="AF992" t="str">
        <f t="shared" si="796"/>
        <v/>
      </c>
      <c r="AG992" t="str">
        <f t="shared" si="797"/>
        <v/>
      </c>
      <c r="AH992" t="str">
        <f t="shared" si="798"/>
        <v/>
      </c>
      <c r="AI992" t="str">
        <f t="shared" si="799"/>
        <v/>
      </c>
      <c r="AJ992" t="str">
        <f t="shared" si="800"/>
        <v/>
      </c>
      <c r="AK992" t="str">
        <f t="shared" si="801"/>
        <v/>
      </c>
      <c r="AL992" t="str">
        <f t="shared" si="802"/>
        <v/>
      </c>
      <c r="AM992" t="str">
        <f t="shared" si="803"/>
        <v/>
      </c>
      <c r="AN992" t="str">
        <f t="shared" si="804"/>
        <v/>
      </c>
      <c r="AO992" t="str">
        <f t="shared" si="805"/>
        <v/>
      </c>
      <c r="AP992" t="str">
        <f t="shared" si="806"/>
        <v/>
      </c>
      <c r="AQ992" t="str">
        <f t="shared" si="807"/>
        <v/>
      </c>
      <c r="AR992" t="str">
        <f t="shared" si="808"/>
        <v/>
      </c>
      <c r="AS992" t="str">
        <f t="shared" si="809"/>
        <v/>
      </c>
      <c r="AT992" t="str">
        <f t="shared" si="810"/>
        <v>4253</v>
      </c>
      <c r="AU992" t="str">
        <f t="shared" si="811"/>
        <v/>
      </c>
      <c r="AV992" t="str">
        <f t="shared" si="812"/>
        <v/>
      </c>
      <c r="AW992" t="str">
        <f t="shared" si="813"/>
        <v/>
      </c>
      <c r="AX992" t="str">
        <f t="shared" si="814"/>
        <v>Minőségmenedzsment II. (214, web)</v>
      </c>
      <c r="AY992" s="2">
        <v>425</v>
      </c>
      <c r="AZ992" s="2">
        <v>3</v>
      </c>
      <c r="BA992" s="18">
        <f>VLOOKUP(AY992,segéd!$F$9:$G$38,2,FALSE)</f>
        <v>46137</v>
      </c>
      <c r="BB992" s="2" t="str">
        <f>VLOOKUP(AZ992,segéd!$F$1:$G$7,2,FALSE)</f>
        <v>11.30-13.00</v>
      </c>
      <c r="BC992" t="s">
        <v>402</v>
      </c>
      <c r="BD992" s="20" t="s">
        <v>304</v>
      </c>
      <c r="BE992" t="s">
        <v>164</v>
      </c>
      <c r="BG992" s="2">
        <v>214</v>
      </c>
      <c r="BH992" s="2" t="s">
        <v>66</v>
      </c>
      <c r="BI992" s="30" t="s">
        <v>1939</v>
      </c>
      <c r="BJ992" s="2">
        <f t="shared" si="815"/>
        <v>10</v>
      </c>
      <c r="BK992" s="2" t="str">
        <f>IF(BF992="","",VLOOKUP(BC992,segéd!O:P,2,FALSE))</f>
        <v/>
      </c>
      <c r="BL992" s="2">
        <f>IF(BG992="","",VLOOKUP(BC992,segéd!T:U,2,FALSE))</f>
        <v>10</v>
      </c>
      <c r="BM992" s="2"/>
      <c r="BN992" s="2"/>
      <c r="BO992" s="2"/>
      <c r="BP992" s="2"/>
      <c r="BQ992" s="2"/>
      <c r="BR992" s="2"/>
      <c r="BS992" s="2"/>
      <c r="BT992" s="2"/>
      <c r="BU992" s="2"/>
      <c r="CA992" s="2"/>
      <c r="CD992" s="2"/>
      <c r="CE992" s="2"/>
      <c r="CF992" s="19"/>
      <c r="CG992" s="2"/>
      <c r="CH992" s="2"/>
      <c r="CI992" s="2"/>
      <c r="CP992" s="2"/>
      <c r="CQ992" s="2"/>
      <c r="CR992" s="2"/>
      <c r="CS992" s="2"/>
      <c r="CU992" s="2"/>
      <c r="CV992" s="2"/>
      <c r="CY992" s="19">
        <v>13</v>
      </c>
    </row>
    <row r="993" spans="1:106" x14ac:dyDescent="0.3">
      <c r="A993" t="str">
        <f t="shared" si="816"/>
        <v>otthon4253</v>
      </c>
      <c r="B993" t="str">
        <f t="shared" si="817"/>
        <v>Nemz. és interk. marketing (otthonról web) 5</v>
      </c>
      <c r="C993" t="str">
        <f t="shared" si="767"/>
        <v>4253</v>
      </c>
      <c r="D993" t="str">
        <f t="shared" si="768"/>
        <v xml:space="preserve">Nemz. és interk. marketing (otthonról web) </v>
      </c>
      <c r="E993" t="str">
        <f t="shared" si="769"/>
        <v>Duga Zsófia4253</v>
      </c>
      <c r="F993" s="24" t="str">
        <f t="shared" si="770"/>
        <v>Nemz. és interk. marketing (Bp. otthon, otthonról web)</v>
      </c>
      <c r="G993" t="str">
        <f t="shared" si="771"/>
        <v/>
      </c>
      <c r="H993" t="str">
        <f t="shared" si="772"/>
        <v/>
      </c>
      <c r="I993" t="str">
        <f t="shared" si="773"/>
        <v/>
      </c>
      <c r="J993" t="str">
        <f t="shared" si="774"/>
        <v>4253</v>
      </c>
      <c r="K993" t="str">
        <f t="shared" si="775"/>
        <v/>
      </c>
      <c r="L993" t="str">
        <f t="shared" si="776"/>
        <v/>
      </c>
      <c r="M993" t="str">
        <f t="shared" si="777"/>
        <v/>
      </c>
      <c r="N993" t="str">
        <f t="shared" si="778"/>
        <v/>
      </c>
      <c r="O993" t="str">
        <f t="shared" si="779"/>
        <v/>
      </c>
      <c r="P993" t="str">
        <f t="shared" si="780"/>
        <v/>
      </c>
      <c r="Q993" t="str">
        <f t="shared" si="781"/>
        <v/>
      </c>
      <c r="R993" t="str">
        <f t="shared" si="782"/>
        <v/>
      </c>
      <c r="S993" t="str">
        <f t="shared" si="783"/>
        <v/>
      </c>
      <c r="T993" t="str">
        <f t="shared" si="784"/>
        <v/>
      </c>
      <c r="U993" t="str">
        <f t="shared" si="785"/>
        <v/>
      </c>
      <c r="V993" t="str">
        <f t="shared" si="786"/>
        <v/>
      </c>
      <c r="W993" t="str">
        <f t="shared" si="787"/>
        <v/>
      </c>
      <c r="X993" t="str">
        <f t="shared" si="788"/>
        <v/>
      </c>
      <c r="Y993" t="str">
        <f t="shared" si="789"/>
        <v>Nemz. és interk. marketing (otthon, otthonról web)</v>
      </c>
      <c r="Z993" t="str">
        <f t="shared" si="790"/>
        <v/>
      </c>
      <c r="AA993" t="str">
        <f t="shared" si="791"/>
        <v/>
      </c>
      <c r="AB993" t="str">
        <f t="shared" si="792"/>
        <v/>
      </c>
      <c r="AC993" t="str">
        <f t="shared" si="793"/>
        <v/>
      </c>
      <c r="AD993" t="str">
        <f t="shared" si="794"/>
        <v/>
      </c>
      <c r="AE993" t="str">
        <f t="shared" si="795"/>
        <v/>
      </c>
      <c r="AF993" t="str">
        <f t="shared" si="796"/>
        <v/>
      </c>
      <c r="AG993" t="str">
        <f t="shared" si="797"/>
        <v/>
      </c>
      <c r="AH993" t="str">
        <f t="shared" si="798"/>
        <v/>
      </c>
      <c r="AI993" t="str">
        <f t="shared" si="799"/>
        <v/>
      </c>
      <c r="AJ993" t="str">
        <f t="shared" si="800"/>
        <v/>
      </c>
      <c r="AK993" t="str">
        <f t="shared" si="801"/>
        <v/>
      </c>
      <c r="AL993" t="str">
        <f t="shared" si="802"/>
        <v/>
      </c>
      <c r="AM993" t="str">
        <f t="shared" si="803"/>
        <v/>
      </c>
      <c r="AN993" t="str">
        <f t="shared" si="804"/>
        <v/>
      </c>
      <c r="AO993" t="str">
        <f t="shared" si="805"/>
        <v/>
      </c>
      <c r="AP993" t="str">
        <f t="shared" si="806"/>
        <v/>
      </c>
      <c r="AQ993" t="str">
        <f t="shared" si="807"/>
        <v/>
      </c>
      <c r="AR993" t="str">
        <f t="shared" si="808"/>
        <v/>
      </c>
      <c r="AS993" t="str">
        <f t="shared" si="809"/>
        <v/>
      </c>
      <c r="AT993" t="str">
        <f t="shared" si="810"/>
        <v/>
      </c>
      <c r="AU993" t="str">
        <f t="shared" si="811"/>
        <v/>
      </c>
      <c r="AV993" t="str">
        <f t="shared" si="812"/>
        <v/>
      </c>
      <c r="AW993" t="str">
        <f t="shared" si="813"/>
        <v/>
      </c>
      <c r="AX993" t="str">
        <f t="shared" si="814"/>
        <v>Nemz. és interk. marketing (, otthonról web)</v>
      </c>
      <c r="AY993" s="2">
        <v>425</v>
      </c>
      <c r="AZ993" s="2">
        <v>3</v>
      </c>
      <c r="BA993" s="18">
        <f>VLOOKUP(AY993,segéd!$F$9:$G$38,2,FALSE)</f>
        <v>46137</v>
      </c>
      <c r="BB993" s="2" t="str">
        <f>VLOOKUP(AZ993,segéd!$F$1:$G$7,2,FALSE)</f>
        <v>11.30-13.00</v>
      </c>
      <c r="BC993" t="s">
        <v>74</v>
      </c>
      <c r="BD993" t="s">
        <v>103</v>
      </c>
      <c r="BE993" t="s">
        <v>175</v>
      </c>
      <c r="BF993" s="19" t="s">
        <v>484</v>
      </c>
      <c r="BH993" s="2" t="s">
        <v>485</v>
      </c>
      <c r="BI993" s="30" t="s">
        <v>1986</v>
      </c>
      <c r="BJ993" s="2">
        <f t="shared" si="815"/>
        <v>5</v>
      </c>
      <c r="BK993" s="2">
        <f>IF(BF993="","",VLOOKUP(BC993,segéd!O:P,2,FALSE))</f>
        <v>5</v>
      </c>
      <c r="BL993" s="2" t="str">
        <f>IF(BG993="","",VLOOKUP(BC993,segéd!T:U,2,FALSE))</f>
        <v/>
      </c>
      <c r="BP993" s="2">
        <v>9</v>
      </c>
      <c r="BQ993" s="2"/>
      <c r="BR993" s="2"/>
      <c r="BY993" s="2"/>
      <c r="CH993" s="2"/>
      <c r="CP993" s="2"/>
    </row>
    <row r="994" spans="1:106" x14ac:dyDescent="0.3">
      <c r="A994" t="str">
        <f t="shared" si="816"/>
        <v>2104253</v>
      </c>
      <c r="B994" t="str">
        <f t="shared" si="817"/>
        <v>Pénzügyi menedzsment (Bp.-ről web) 7</v>
      </c>
      <c r="C994" t="str">
        <f t="shared" si="767"/>
        <v>4044253</v>
      </c>
      <c r="D994" t="str">
        <f t="shared" si="768"/>
        <v>Pénzügyi menedzsment (Bp.-ről web) 3</v>
      </c>
      <c r="E994" t="str">
        <f t="shared" si="769"/>
        <v>Antalík Imrich4253</v>
      </c>
      <c r="F994" s="24" t="str">
        <f t="shared" si="770"/>
        <v>Pénzügyi menedzsment (Bp. 210, Bp.-ről web)</v>
      </c>
      <c r="G994" t="str">
        <f t="shared" si="771"/>
        <v/>
      </c>
      <c r="H994" t="str">
        <f t="shared" si="772"/>
        <v/>
      </c>
      <c r="I994" t="str">
        <f t="shared" si="773"/>
        <v/>
      </c>
      <c r="J994" t="str">
        <f t="shared" si="774"/>
        <v>4253</v>
      </c>
      <c r="K994" t="str">
        <f t="shared" si="775"/>
        <v>4253</v>
      </c>
      <c r="L994" t="str">
        <f t="shared" si="776"/>
        <v/>
      </c>
      <c r="M994" t="str">
        <f t="shared" si="777"/>
        <v/>
      </c>
      <c r="N994" t="str">
        <f t="shared" si="778"/>
        <v/>
      </c>
      <c r="O994" t="str">
        <f t="shared" si="779"/>
        <v/>
      </c>
      <c r="P994" t="str">
        <f t="shared" si="780"/>
        <v/>
      </c>
      <c r="Q994" t="str">
        <f t="shared" si="781"/>
        <v/>
      </c>
      <c r="R994" t="str">
        <f t="shared" si="782"/>
        <v/>
      </c>
      <c r="S994" t="str">
        <f t="shared" si="783"/>
        <v/>
      </c>
      <c r="T994" t="str">
        <f t="shared" si="784"/>
        <v/>
      </c>
      <c r="U994" t="str">
        <f t="shared" si="785"/>
        <v/>
      </c>
      <c r="V994" t="str">
        <f t="shared" si="786"/>
        <v/>
      </c>
      <c r="W994" t="str">
        <f t="shared" si="787"/>
        <v/>
      </c>
      <c r="X994" t="str">
        <f t="shared" si="788"/>
        <v/>
      </c>
      <c r="Y994" t="str">
        <f t="shared" si="789"/>
        <v>Pénzügyi menedzsment (210, Bp.-ről web)</v>
      </c>
      <c r="Z994" t="str">
        <f t="shared" si="790"/>
        <v/>
      </c>
      <c r="AA994" t="str">
        <f t="shared" si="791"/>
        <v/>
      </c>
      <c r="AB994" t="str">
        <f t="shared" si="792"/>
        <v/>
      </c>
      <c r="AC994" t="str">
        <f t="shared" si="793"/>
        <v/>
      </c>
      <c r="AD994" t="str">
        <f t="shared" si="794"/>
        <v>4253</v>
      </c>
      <c r="AE994" t="str">
        <f t="shared" si="795"/>
        <v/>
      </c>
      <c r="AF994" t="str">
        <f t="shared" si="796"/>
        <v/>
      </c>
      <c r="AG994" t="str">
        <f t="shared" si="797"/>
        <v/>
      </c>
      <c r="AH994" t="str">
        <f t="shared" si="798"/>
        <v/>
      </c>
      <c r="AI994" t="str">
        <f t="shared" si="799"/>
        <v/>
      </c>
      <c r="AJ994" t="str">
        <f t="shared" si="800"/>
        <v/>
      </c>
      <c r="AK994" t="str">
        <f t="shared" si="801"/>
        <v/>
      </c>
      <c r="AL994" t="str">
        <f t="shared" si="802"/>
        <v/>
      </c>
      <c r="AM994" t="str">
        <f t="shared" si="803"/>
        <v/>
      </c>
      <c r="AN994" t="str">
        <f t="shared" si="804"/>
        <v/>
      </c>
      <c r="AO994" t="str">
        <f t="shared" si="805"/>
        <v/>
      </c>
      <c r="AP994" t="str">
        <f t="shared" si="806"/>
        <v/>
      </c>
      <c r="AQ994" t="str">
        <f t="shared" si="807"/>
        <v/>
      </c>
      <c r="AR994" t="str">
        <f t="shared" si="808"/>
        <v/>
      </c>
      <c r="AS994" t="str">
        <f t="shared" si="809"/>
        <v/>
      </c>
      <c r="AT994" t="str">
        <f t="shared" si="810"/>
        <v/>
      </c>
      <c r="AU994" t="str">
        <f t="shared" si="811"/>
        <v/>
      </c>
      <c r="AV994" t="str">
        <f t="shared" si="812"/>
        <v/>
      </c>
      <c r="AW994" t="str">
        <f t="shared" si="813"/>
        <v/>
      </c>
      <c r="AX994" t="str">
        <f t="shared" si="814"/>
        <v>Pénzügyi menedzsment (404, Bp.-ről web)</v>
      </c>
      <c r="AY994" s="2">
        <v>425</v>
      </c>
      <c r="AZ994" s="2">
        <v>3</v>
      </c>
      <c r="BA994" s="18">
        <f>VLOOKUP(AY994,segéd!$F$9:$G$38,2,FALSE)</f>
        <v>46137</v>
      </c>
      <c r="BB994" s="2" t="str">
        <f>VLOOKUP(AZ994,segéd!$F$1:$G$7,2,FALSE)</f>
        <v>11.30-13.00</v>
      </c>
      <c r="BC994" t="s">
        <v>73</v>
      </c>
      <c r="BD994" t="s">
        <v>178</v>
      </c>
      <c r="BE994" t="s">
        <v>188</v>
      </c>
      <c r="BF994" s="19">
        <v>210</v>
      </c>
      <c r="BG994" s="2">
        <v>404</v>
      </c>
      <c r="BH994" s="2" t="s">
        <v>75</v>
      </c>
      <c r="BI994" s="30" t="s">
        <v>1923</v>
      </c>
      <c r="BJ994" s="2">
        <f t="shared" si="815"/>
        <v>10</v>
      </c>
      <c r="BK994" s="2">
        <f>IF(BF994="","",VLOOKUP(BC994,segéd!O:P,2,FALSE))</f>
        <v>7</v>
      </c>
      <c r="BL994" s="2">
        <f>IF(BG994="","",VLOOKUP(BC994,segéd!T:U,2,FALSE))</f>
        <v>3</v>
      </c>
      <c r="BM994" s="2"/>
      <c r="BN994" s="2"/>
      <c r="BO994" s="2"/>
      <c r="BP994" s="19">
        <v>4</v>
      </c>
      <c r="BQ994" s="19">
        <v>5</v>
      </c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G994" s="2"/>
      <c r="CH994" s="2"/>
      <c r="CI994" s="2">
        <v>4</v>
      </c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Y994" s="2"/>
    </row>
    <row r="995" spans="1:106" x14ac:dyDescent="0.3">
      <c r="A995" t="str">
        <f t="shared" si="816"/>
        <v>2174253</v>
      </c>
      <c r="B995" t="str">
        <f t="shared" si="817"/>
        <v>Turizmus társ. és gazd. alapjai (web) 8</v>
      </c>
      <c r="C995" t="str">
        <f t="shared" si="767"/>
        <v>4253</v>
      </c>
      <c r="D995" t="str">
        <f t="shared" si="768"/>
        <v xml:space="preserve">Turizmus társ. és gazd. alapjai (web) </v>
      </c>
      <c r="E995" t="str">
        <f t="shared" si="769"/>
        <v>Bíró Csaba4253</v>
      </c>
      <c r="F995" s="24" t="str">
        <f t="shared" si="770"/>
        <v>Turizmus társ. és gazd. alapjai (Bp. 217, web)</v>
      </c>
      <c r="G995" t="str">
        <f t="shared" si="771"/>
        <v/>
      </c>
      <c r="H995" t="str">
        <f t="shared" si="772"/>
        <v>4253</v>
      </c>
      <c r="I995" t="str">
        <f t="shared" si="773"/>
        <v/>
      </c>
      <c r="J995" t="str">
        <f t="shared" si="774"/>
        <v/>
      </c>
      <c r="K995" t="str">
        <f t="shared" si="775"/>
        <v/>
      </c>
      <c r="L995" t="str">
        <f t="shared" si="776"/>
        <v/>
      </c>
      <c r="M995" t="str">
        <f t="shared" si="777"/>
        <v/>
      </c>
      <c r="N995" t="str">
        <f t="shared" si="778"/>
        <v/>
      </c>
      <c r="O995" t="str">
        <f t="shared" si="779"/>
        <v/>
      </c>
      <c r="P995" t="str">
        <f t="shared" si="780"/>
        <v/>
      </c>
      <c r="Q995" t="str">
        <f t="shared" si="781"/>
        <v/>
      </c>
      <c r="R995" t="str">
        <f t="shared" si="782"/>
        <v/>
      </c>
      <c r="S995" t="str">
        <f t="shared" si="783"/>
        <v/>
      </c>
      <c r="T995" t="str">
        <f t="shared" si="784"/>
        <v/>
      </c>
      <c r="U995" t="str">
        <f t="shared" si="785"/>
        <v/>
      </c>
      <c r="V995" t="str">
        <f t="shared" si="786"/>
        <v/>
      </c>
      <c r="W995" t="str">
        <f t="shared" si="787"/>
        <v/>
      </c>
      <c r="X995" t="str">
        <f t="shared" si="788"/>
        <v/>
      </c>
      <c r="Y995" t="str">
        <f t="shared" si="789"/>
        <v>Turizmus társ. és gazd. alapjai (217, web)</v>
      </c>
      <c r="Z995" t="str">
        <f t="shared" si="790"/>
        <v/>
      </c>
      <c r="AA995" t="str">
        <f t="shared" si="791"/>
        <v/>
      </c>
      <c r="AB995" t="str">
        <f t="shared" si="792"/>
        <v/>
      </c>
      <c r="AC995" t="str">
        <f t="shared" si="793"/>
        <v/>
      </c>
      <c r="AD995" t="str">
        <f t="shared" si="794"/>
        <v/>
      </c>
      <c r="AE995" t="str">
        <f t="shared" si="795"/>
        <v/>
      </c>
      <c r="AF995" t="str">
        <f t="shared" si="796"/>
        <v/>
      </c>
      <c r="AG995" t="str">
        <f t="shared" si="797"/>
        <v/>
      </c>
      <c r="AH995" t="str">
        <f t="shared" si="798"/>
        <v/>
      </c>
      <c r="AI995" t="str">
        <f t="shared" si="799"/>
        <v/>
      </c>
      <c r="AJ995" t="str">
        <f t="shared" si="800"/>
        <v/>
      </c>
      <c r="AK995" t="str">
        <f t="shared" si="801"/>
        <v/>
      </c>
      <c r="AL995" t="str">
        <f t="shared" si="802"/>
        <v/>
      </c>
      <c r="AM995" t="str">
        <f t="shared" si="803"/>
        <v/>
      </c>
      <c r="AN995" t="str">
        <f t="shared" si="804"/>
        <v/>
      </c>
      <c r="AO995" t="str">
        <f t="shared" si="805"/>
        <v/>
      </c>
      <c r="AP995" t="str">
        <f t="shared" si="806"/>
        <v/>
      </c>
      <c r="AQ995" t="str">
        <f t="shared" si="807"/>
        <v/>
      </c>
      <c r="AR995" t="str">
        <f t="shared" si="808"/>
        <v/>
      </c>
      <c r="AS995" t="str">
        <f t="shared" si="809"/>
        <v/>
      </c>
      <c r="AT995" t="str">
        <f t="shared" si="810"/>
        <v/>
      </c>
      <c r="AU995" t="str">
        <f t="shared" si="811"/>
        <v/>
      </c>
      <c r="AV995" t="str">
        <f t="shared" si="812"/>
        <v/>
      </c>
      <c r="AW995" t="str">
        <f t="shared" si="813"/>
        <v/>
      </c>
      <c r="AX995" t="str">
        <f t="shared" si="814"/>
        <v>Turizmus társ. és gazd. alapjai (, web)</v>
      </c>
      <c r="AY995" s="2">
        <v>425</v>
      </c>
      <c r="AZ995" s="2">
        <v>3</v>
      </c>
      <c r="BA995" s="18">
        <f>VLOOKUP(AY995,segéd!$F$9:$G$38,2,FALSE)</f>
        <v>46137</v>
      </c>
      <c r="BB995" s="2" t="str">
        <f>VLOOKUP(AZ995,segéd!$F$1:$G$7,2,FALSE)</f>
        <v>11.30-13.00</v>
      </c>
      <c r="BC995" t="s">
        <v>250</v>
      </c>
      <c r="BD995" t="s">
        <v>458</v>
      </c>
      <c r="BE995" t="s">
        <v>165</v>
      </c>
      <c r="BF995" s="19">
        <v>217</v>
      </c>
      <c r="BH995" s="2" t="s">
        <v>66</v>
      </c>
      <c r="BI995" s="30" t="s">
        <v>1943</v>
      </c>
      <c r="BJ995" s="2">
        <f t="shared" si="815"/>
        <v>8</v>
      </c>
      <c r="BK995" s="2">
        <f>IF(BF995="","",VLOOKUP(BC995,segéd!O:P,2,FALSE))</f>
        <v>8</v>
      </c>
      <c r="BL995" s="2" t="str">
        <f>IF(BG995="","",VLOOKUP(BC995,segéd!T:U,2,FALSE))</f>
        <v/>
      </c>
      <c r="BM995" s="2"/>
      <c r="BN995" s="2">
        <v>14</v>
      </c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H995" s="2"/>
      <c r="CI995" s="2"/>
      <c r="CJ995" s="2"/>
      <c r="CK995" s="2"/>
      <c r="CL995" s="2"/>
      <c r="CM995" s="2"/>
      <c r="CN995" s="2"/>
      <c r="CO995" s="2"/>
      <c r="CP995" s="2"/>
      <c r="CR995" s="2"/>
      <c r="CS995" s="2"/>
      <c r="CT995" s="2"/>
      <c r="CU995" s="2"/>
      <c r="CV995" s="2"/>
      <c r="CY995" s="2"/>
    </row>
    <row r="996" spans="1:106" x14ac:dyDescent="0.3">
      <c r="A996" t="str">
        <f t="shared" si="816"/>
        <v>4253</v>
      </c>
      <c r="B996" t="str">
        <f t="shared" si="817"/>
        <v xml:space="preserve">UAS repülési teljesítménye (1. csop.) </v>
      </c>
      <c r="C996" t="str">
        <f t="shared" si="767"/>
        <v>Külső4253</v>
      </c>
      <c r="D996" t="str">
        <f t="shared" si="768"/>
        <v>UAS repülési teljesítménye (1. csop.) 11</v>
      </c>
      <c r="E996" t="str">
        <f t="shared" si="769"/>
        <v>Korcz Miklós Máté4253</v>
      </c>
      <c r="F996" s="24" t="str">
        <f t="shared" si="770"/>
        <v>UAS repülési teljesítménye (1. csop.) (Tb. Külső)</v>
      </c>
      <c r="G996" t="str">
        <f t="shared" si="771"/>
        <v/>
      </c>
      <c r="H996" t="str">
        <f t="shared" si="772"/>
        <v/>
      </c>
      <c r="I996" t="str">
        <f t="shared" si="773"/>
        <v/>
      </c>
      <c r="J996" t="str">
        <f t="shared" si="774"/>
        <v/>
      </c>
      <c r="K996" t="str">
        <f t="shared" si="775"/>
        <v/>
      </c>
      <c r="L996" t="str">
        <f t="shared" si="776"/>
        <v/>
      </c>
      <c r="M996" t="str">
        <f t="shared" si="777"/>
        <v/>
      </c>
      <c r="N996" t="str">
        <f t="shared" si="778"/>
        <v/>
      </c>
      <c r="O996" t="str">
        <f t="shared" si="779"/>
        <v/>
      </c>
      <c r="P996" t="str">
        <f t="shared" si="780"/>
        <v/>
      </c>
      <c r="Q996" t="str">
        <f t="shared" si="781"/>
        <v/>
      </c>
      <c r="R996" t="str">
        <f t="shared" si="782"/>
        <v/>
      </c>
      <c r="S996" t="str">
        <f t="shared" si="783"/>
        <v/>
      </c>
      <c r="T996" t="str">
        <f t="shared" si="784"/>
        <v/>
      </c>
      <c r="U996" t="str">
        <f t="shared" si="785"/>
        <v/>
      </c>
      <c r="V996" t="str">
        <f t="shared" si="786"/>
        <v/>
      </c>
      <c r="W996" t="str">
        <f t="shared" si="787"/>
        <v/>
      </c>
      <c r="X996" t="str">
        <f t="shared" si="788"/>
        <v/>
      </c>
      <c r="Y996" t="str">
        <f t="shared" si="789"/>
        <v>UAS repülési teljesítménye (1. csop.) ()</v>
      </c>
      <c r="Z996" t="str">
        <f t="shared" si="790"/>
        <v/>
      </c>
      <c r="AA996" t="str">
        <f t="shared" si="791"/>
        <v/>
      </c>
      <c r="AB996" t="str">
        <f t="shared" si="792"/>
        <v/>
      </c>
      <c r="AC996" t="str">
        <f t="shared" si="793"/>
        <v/>
      </c>
      <c r="AD996" t="str">
        <f t="shared" si="794"/>
        <v/>
      </c>
      <c r="AE996" t="str">
        <f t="shared" si="795"/>
        <v/>
      </c>
      <c r="AF996" t="str">
        <f t="shared" si="796"/>
        <v/>
      </c>
      <c r="AG996" t="str">
        <f t="shared" si="797"/>
        <v/>
      </c>
      <c r="AH996" t="str">
        <f t="shared" si="798"/>
        <v/>
      </c>
      <c r="AI996" t="str">
        <f t="shared" si="799"/>
        <v/>
      </c>
      <c r="AJ996" t="str">
        <f t="shared" si="800"/>
        <v/>
      </c>
      <c r="AK996" t="str">
        <f t="shared" si="801"/>
        <v/>
      </c>
      <c r="AL996" t="str">
        <f t="shared" si="802"/>
        <v/>
      </c>
      <c r="AM996" t="str">
        <f t="shared" si="803"/>
        <v/>
      </c>
      <c r="AN996" t="str">
        <f t="shared" si="804"/>
        <v/>
      </c>
      <c r="AO996" t="str">
        <f t="shared" si="805"/>
        <v/>
      </c>
      <c r="AP996" t="str">
        <f t="shared" si="806"/>
        <v/>
      </c>
      <c r="AQ996" t="str">
        <f t="shared" si="807"/>
        <v/>
      </c>
      <c r="AR996" t="str">
        <f t="shared" si="808"/>
        <v/>
      </c>
      <c r="AS996" t="str">
        <f t="shared" si="809"/>
        <v/>
      </c>
      <c r="AT996" t="str">
        <f t="shared" si="810"/>
        <v/>
      </c>
      <c r="AU996" t="str">
        <f t="shared" si="811"/>
        <v/>
      </c>
      <c r="AV996" t="str">
        <f t="shared" si="812"/>
        <v/>
      </c>
      <c r="AW996" t="str">
        <f t="shared" si="813"/>
        <v>4253</v>
      </c>
      <c r="AX996" t="str">
        <f t="shared" si="814"/>
        <v>UAS repülési teljesítménye (1. csop.) (Külső)</v>
      </c>
      <c r="AY996" s="2">
        <v>425</v>
      </c>
      <c r="AZ996" s="2">
        <v>3</v>
      </c>
      <c r="BA996" s="18">
        <f>VLOOKUP(AY996,segéd!$F$9:$G$38,2,FALSE)</f>
        <v>46137</v>
      </c>
      <c r="BB996" s="2" t="str">
        <f>VLOOKUP(AZ996,segéd!$F$1:$G$7,2,FALSE)</f>
        <v>11.30-13.00</v>
      </c>
      <c r="BC996" t="s">
        <v>480</v>
      </c>
      <c r="BD996" t="s">
        <v>2251</v>
      </c>
      <c r="BE996" t="s">
        <v>164</v>
      </c>
      <c r="BG996" s="2" t="s">
        <v>270</v>
      </c>
      <c r="BJ996" s="2">
        <f t="shared" si="815"/>
        <v>11</v>
      </c>
      <c r="BK996" s="2" t="str">
        <f>IF(BF996="","",VLOOKUP(BC996,segéd!O:P,2,FALSE))</f>
        <v/>
      </c>
      <c r="BL996" s="2">
        <f>IF(BG996="","",VLOOKUP(BC996,segéd!T:U,2,FALSE))</f>
        <v>11</v>
      </c>
      <c r="BM996" s="2"/>
      <c r="BN996" s="2"/>
      <c r="BO996" s="2"/>
      <c r="BP996" s="2"/>
      <c r="BQ996" s="2"/>
      <c r="BR996" s="2"/>
      <c r="BS996" s="2"/>
      <c r="BT996" s="2"/>
      <c r="BU996" s="2"/>
      <c r="CA996" s="2"/>
      <c r="CD996" s="2"/>
      <c r="CE996" s="2"/>
      <c r="CF996" s="19"/>
      <c r="CG996" s="2"/>
      <c r="CP996" s="2"/>
      <c r="CQ996" s="2"/>
      <c r="CR996" s="2"/>
      <c r="CS996" s="2"/>
      <c r="CU996" s="2"/>
      <c r="CV996" s="2"/>
      <c r="DA996" s="19"/>
      <c r="DB996" s="2">
        <v>12</v>
      </c>
    </row>
    <row r="997" spans="1:106" x14ac:dyDescent="0.3">
      <c r="A997" t="str">
        <f t="shared" si="816"/>
        <v>2014253</v>
      </c>
      <c r="B997" t="str">
        <f t="shared" si="817"/>
        <v>Üzleti és szakmai kommunikáció (web) 54</v>
      </c>
      <c r="C997" t="str">
        <f t="shared" si="767"/>
        <v>4253</v>
      </c>
      <c r="D997" t="str">
        <f t="shared" si="768"/>
        <v xml:space="preserve">Üzleti és szakmai kommunikáció (web) </v>
      </c>
      <c r="E997" t="str">
        <f t="shared" si="769"/>
        <v>Peres Anna4253</v>
      </c>
      <c r="F997" s="24" t="str">
        <f t="shared" si="770"/>
        <v>Üzleti és szakmai kommunikáció (Bp. 201, web)</v>
      </c>
      <c r="G997" t="str">
        <f t="shared" si="771"/>
        <v>4253</v>
      </c>
      <c r="H997" t="str">
        <f t="shared" si="772"/>
        <v/>
      </c>
      <c r="I997" t="str">
        <f t="shared" si="773"/>
        <v>4253</v>
      </c>
      <c r="J997" t="str">
        <f t="shared" si="774"/>
        <v/>
      </c>
      <c r="K997" t="str">
        <f t="shared" si="775"/>
        <v/>
      </c>
      <c r="L997" t="str">
        <f t="shared" si="776"/>
        <v/>
      </c>
      <c r="M997" t="str">
        <f t="shared" si="777"/>
        <v/>
      </c>
      <c r="N997" t="str">
        <f t="shared" si="778"/>
        <v/>
      </c>
      <c r="O997" t="str">
        <f t="shared" si="779"/>
        <v/>
      </c>
      <c r="P997" t="str">
        <f t="shared" si="780"/>
        <v/>
      </c>
      <c r="Q997" t="str">
        <f t="shared" si="781"/>
        <v/>
      </c>
      <c r="R997" t="str">
        <f t="shared" si="782"/>
        <v/>
      </c>
      <c r="S997" t="str">
        <f t="shared" si="783"/>
        <v/>
      </c>
      <c r="T997" t="str">
        <f t="shared" si="784"/>
        <v/>
      </c>
      <c r="U997" t="str">
        <f t="shared" si="785"/>
        <v/>
      </c>
      <c r="V997" t="str">
        <f t="shared" si="786"/>
        <v/>
      </c>
      <c r="W997" t="str">
        <f t="shared" si="787"/>
        <v/>
      </c>
      <c r="X997" t="str">
        <f t="shared" si="788"/>
        <v/>
      </c>
      <c r="Y997" t="str">
        <f t="shared" si="789"/>
        <v>Üzleti és szakmai kommunikáció (201, web)</v>
      </c>
      <c r="Z997" t="str">
        <f t="shared" si="790"/>
        <v/>
      </c>
      <c r="AA997" t="str">
        <f t="shared" si="791"/>
        <v/>
      </c>
      <c r="AB997" t="str">
        <f t="shared" si="792"/>
        <v/>
      </c>
      <c r="AC997" t="str">
        <f t="shared" si="793"/>
        <v/>
      </c>
      <c r="AD997" t="str">
        <f t="shared" si="794"/>
        <v/>
      </c>
      <c r="AE997" t="str">
        <f t="shared" si="795"/>
        <v/>
      </c>
      <c r="AF997" t="str">
        <f t="shared" si="796"/>
        <v/>
      </c>
      <c r="AG997" t="str">
        <f t="shared" si="797"/>
        <v/>
      </c>
      <c r="AH997" t="str">
        <f t="shared" si="798"/>
        <v/>
      </c>
      <c r="AI997" t="str">
        <f t="shared" si="799"/>
        <v/>
      </c>
      <c r="AJ997" t="str">
        <f t="shared" si="800"/>
        <v/>
      </c>
      <c r="AK997" t="str">
        <f t="shared" si="801"/>
        <v/>
      </c>
      <c r="AL997" t="str">
        <f t="shared" si="802"/>
        <v/>
      </c>
      <c r="AM997" t="str">
        <f t="shared" si="803"/>
        <v/>
      </c>
      <c r="AN997" t="str">
        <f t="shared" si="804"/>
        <v/>
      </c>
      <c r="AO997" t="str">
        <f t="shared" si="805"/>
        <v/>
      </c>
      <c r="AP997" t="str">
        <f t="shared" si="806"/>
        <v/>
      </c>
      <c r="AQ997" t="str">
        <f t="shared" si="807"/>
        <v/>
      </c>
      <c r="AR997" t="str">
        <f t="shared" si="808"/>
        <v/>
      </c>
      <c r="AS997" t="str">
        <f t="shared" si="809"/>
        <v/>
      </c>
      <c r="AT997" t="str">
        <f t="shared" si="810"/>
        <v/>
      </c>
      <c r="AU997" t="str">
        <f t="shared" si="811"/>
        <v/>
      </c>
      <c r="AV997" t="str">
        <f t="shared" si="812"/>
        <v/>
      </c>
      <c r="AW997" t="str">
        <f t="shared" si="813"/>
        <v/>
      </c>
      <c r="AX997" t="str">
        <f t="shared" si="814"/>
        <v>Üzleti és szakmai kommunikáció (, web)</v>
      </c>
      <c r="AY997" s="2">
        <v>425</v>
      </c>
      <c r="AZ997" s="2">
        <v>3</v>
      </c>
      <c r="BA997" s="18">
        <f>VLOOKUP(AY997,segéd!$F$9:$G$38,2,FALSE)</f>
        <v>46137</v>
      </c>
      <c r="BB997" s="2" t="str">
        <f>VLOOKUP(AZ997,segéd!$F$1:$G$7,2,FALSE)</f>
        <v>11.30-13.00</v>
      </c>
      <c r="BC997" t="s">
        <v>387</v>
      </c>
      <c r="BD997" t="s">
        <v>440</v>
      </c>
      <c r="BE997" t="s">
        <v>388</v>
      </c>
      <c r="BF997" s="19">
        <v>201</v>
      </c>
      <c r="BH997" s="2" t="s">
        <v>66</v>
      </c>
      <c r="BI997" s="30" t="s">
        <v>2042</v>
      </c>
      <c r="BJ997" s="2">
        <f t="shared" si="815"/>
        <v>54</v>
      </c>
      <c r="BK997" s="2">
        <f>IF(BF997="","",VLOOKUP(BC997,segéd!O:P,2,FALSE))</f>
        <v>54</v>
      </c>
      <c r="BL997" s="2" t="str">
        <f>IF(BG997="","",VLOOKUP(BC997,segéd!T:U,2,FALSE))</f>
        <v/>
      </c>
      <c r="BM997" s="2">
        <v>62</v>
      </c>
      <c r="BN997" s="2"/>
      <c r="BO997" s="2">
        <v>13</v>
      </c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H997" s="2"/>
      <c r="CI997" s="2"/>
      <c r="CJ997" s="2"/>
      <c r="CK997" s="2"/>
      <c r="CL997" s="2"/>
      <c r="CM997" s="2"/>
      <c r="CN997" s="2"/>
      <c r="CO997" s="2"/>
      <c r="CP997" s="2"/>
      <c r="CR997" s="2"/>
      <c r="CS997" s="2"/>
      <c r="CT997" s="2"/>
      <c r="CU997" s="2"/>
      <c r="CV997" s="2"/>
      <c r="CY997" s="2"/>
    </row>
    <row r="998" spans="1:106" x14ac:dyDescent="0.3">
      <c r="A998" t="str">
        <f t="shared" si="816"/>
        <v>2084253</v>
      </c>
      <c r="B998" t="str">
        <f t="shared" si="817"/>
        <v>Üzleti földrajz (szv.) (Bp.-ről web) 20</v>
      </c>
      <c r="C998" t="str">
        <f t="shared" si="767"/>
        <v>2174253</v>
      </c>
      <c r="D998" t="str">
        <f t="shared" si="768"/>
        <v>Üzleti földrajz (szv.) (Bp.-ről web) 18</v>
      </c>
      <c r="E998" t="str">
        <f t="shared" si="769"/>
        <v>Köbli Ádám4253</v>
      </c>
      <c r="F998" s="24" t="str">
        <f t="shared" si="770"/>
        <v>Üzleti földrajz (szv.) (Bp. 208, Bp.-ről web)</v>
      </c>
      <c r="G998" t="str">
        <f t="shared" si="771"/>
        <v/>
      </c>
      <c r="H998" t="str">
        <f t="shared" si="772"/>
        <v/>
      </c>
      <c r="I998" t="str">
        <f t="shared" si="773"/>
        <v/>
      </c>
      <c r="J998" t="str">
        <f t="shared" si="774"/>
        <v/>
      </c>
      <c r="K998" t="str">
        <f t="shared" si="775"/>
        <v/>
      </c>
      <c r="L998" t="str">
        <f t="shared" si="776"/>
        <v/>
      </c>
      <c r="M998" t="str">
        <f t="shared" si="777"/>
        <v>4253</v>
      </c>
      <c r="N998" t="str">
        <f t="shared" si="778"/>
        <v>4253</v>
      </c>
      <c r="O998" t="str">
        <f t="shared" si="779"/>
        <v>4253</v>
      </c>
      <c r="P998" t="str">
        <f t="shared" si="780"/>
        <v>4253</v>
      </c>
      <c r="Q998" t="str">
        <f t="shared" si="781"/>
        <v>4253</v>
      </c>
      <c r="R998" t="str">
        <f t="shared" si="782"/>
        <v>4253</v>
      </c>
      <c r="S998" t="str">
        <f t="shared" si="783"/>
        <v>4253</v>
      </c>
      <c r="T998" t="str">
        <f t="shared" si="784"/>
        <v/>
      </c>
      <c r="U998" t="str">
        <f t="shared" si="785"/>
        <v/>
      </c>
      <c r="V998" t="str">
        <f t="shared" si="786"/>
        <v/>
      </c>
      <c r="W998" t="str">
        <f t="shared" si="787"/>
        <v/>
      </c>
      <c r="X998" t="str">
        <f t="shared" si="788"/>
        <v/>
      </c>
      <c r="Y998" t="str">
        <f t="shared" si="789"/>
        <v>Üzleti földrajz (szv.) (208, Bp.-ről web)</v>
      </c>
      <c r="Z998" t="str">
        <f t="shared" si="790"/>
        <v/>
      </c>
      <c r="AA998" t="str">
        <f t="shared" si="791"/>
        <v/>
      </c>
      <c r="AB998" t="str">
        <f t="shared" si="792"/>
        <v/>
      </c>
      <c r="AC998" t="str">
        <f t="shared" si="793"/>
        <v/>
      </c>
      <c r="AD998" t="str">
        <f t="shared" si="794"/>
        <v/>
      </c>
      <c r="AE998" t="str">
        <f t="shared" si="795"/>
        <v>4253</v>
      </c>
      <c r="AF998" t="str">
        <f t="shared" si="796"/>
        <v>4253</v>
      </c>
      <c r="AG998" t="str">
        <f t="shared" si="797"/>
        <v>4253</v>
      </c>
      <c r="AH998" t="str">
        <f t="shared" si="798"/>
        <v>4253</v>
      </c>
      <c r="AI998" t="str">
        <f t="shared" si="799"/>
        <v>4253</v>
      </c>
      <c r="AJ998" t="str">
        <f t="shared" si="800"/>
        <v>4253</v>
      </c>
      <c r="AK998" t="str">
        <f t="shared" si="801"/>
        <v/>
      </c>
      <c r="AL998" t="str">
        <f t="shared" si="802"/>
        <v/>
      </c>
      <c r="AM998" t="str">
        <f t="shared" si="803"/>
        <v/>
      </c>
      <c r="AN998" t="str">
        <f t="shared" si="804"/>
        <v/>
      </c>
      <c r="AO998" t="str">
        <f t="shared" si="805"/>
        <v/>
      </c>
      <c r="AP998" t="str">
        <f t="shared" si="806"/>
        <v/>
      </c>
      <c r="AQ998" t="str">
        <f t="shared" si="807"/>
        <v/>
      </c>
      <c r="AR998" t="str">
        <f t="shared" si="808"/>
        <v/>
      </c>
      <c r="AS998" t="str">
        <f t="shared" si="809"/>
        <v/>
      </c>
      <c r="AT998" t="str">
        <f t="shared" si="810"/>
        <v/>
      </c>
      <c r="AU998" t="str">
        <f t="shared" si="811"/>
        <v/>
      </c>
      <c r="AV998" t="str">
        <f t="shared" si="812"/>
        <v/>
      </c>
      <c r="AW998" t="str">
        <f t="shared" si="813"/>
        <v/>
      </c>
      <c r="AX998" t="str">
        <f t="shared" si="814"/>
        <v>Üzleti földrajz (szv.) (217, Bp.-ről web)</v>
      </c>
      <c r="AY998" s="2">
        <v>425</v>
      </c>
      <c r="AZ998" s="2">
        <v>3</v>
      </c>
      <c r="BA998" s="18">
        <f>VLOOKUP(AY998,segéd!$F$9:$G$38,2,FALSE)</f>
        <v>46137</v>
      </c>
      <c r="BB998" s="2" t="str">
        <f>VLOOKUP(AZ998,segéd!$F$1:$G$7,2,FALSE)</f>
        <v>11.30-13.00</v>
      </c>
      <c r="BC998" s="20" t="s">
        <v>182</v>
      </c>
      <c r="BD998" t="s">
        <v>112</v>
      </c>
      <c r="BE998" t="s">
        <v>167</v>
      </c>
      <c r="BF998" s="19">
        <v>208</v>
      </c>
      <c r="BG998" s="2">
        <v>217</v>
      </c>
      <c r="BH998" s="2" t="s">
        <v>75</v>
      </c>
      <c r="BI998" s="30" t="s">
        <v>2029</v>
      </c>
      <c r="BJ998" s="2">
        <f t="shared" si="815"/>
        <v>38</v>
      </c>
      <c r="BK998" s="2">
        <f>IF(BF998="","",VLOOKUP(BC998,segéd!O:P,2,FALSE))</f>
        <v>20</v>
      </c>
      <c r="BL998" s="2">
        <f>IF(BG998="","",VLOOKUP(BC998,segéd!T:U,2,FALSE))</f>
        <v>18</v>
      </c>
      <c r="BM998" s="2"/>
      <c r="BN998" s="2"/>
      <c r="BO998" s="2"/>
      <c r="BP998" s="2"/>
      <c r="BQ998" s="2"/>
      <c r="BR998" s="2"/>
      <c r="BS998" s="2">
        <v>3</v>
      </c>
      <c r="BT998" s="2">
        <v>3</v>
      </c>
      <c r="BU998" s="2">
        <v>5</v>
      </c>
      <c r="BV998" s="2">
        <v>3</v>
      </c>
      <c r="BW998" s="2">
        <v>7</v>
      </c>
      <c r="BX998" s="2">
        <v>1</v>
      </c>
      <c r="BY998" s="2">
        <v>3</v>
      </c>
      <c r="BZ998" s="2"/>
      <c r="CA998" s="2"/>
      <c r="CB998" s="2"/>
      <c r="CC998" s="2"/>
      <c r="CD998" s="2"/>
      <c r="CH998" s="2"/>
      <c r="CI998" s="2"/>
      <c r="CJ998" s="2">
        <v>2</v>
      </c>
      <c r="CK998" s="2">
        <v>4</v>
      </c>
      <c r="CL998" s="2">
        <v>5</v>
      </c>
      <c r="CM998" s="2">
        <v>2</v>
      </c>
      <c r="CN998" s="2">
        <v>1</v>
      </c>
      <c r="CO998" s="2">
        <v>2</v>
      </c>
      <c r="CP998" s="2"/>
      <c r="CR998" s="2"/>
      <c r="CS998" s="2"/>
      <c r="CT998" s="2"/>
      <c r="CU998" s="2"/>
      <c r="CV998" s="2"/>
      <c r="CY998" s="2"/>
    </row>
    <row r="999" spans="1:106" x14ac:dyDescent="0.3">
      <c r="A999" t="str">
        <f t="shared" si="816"/>
        <v>4253</v>
      </c>
      <c r="B999" t="str">
        <f t="shared" si="817"/>
        <v xml:space="preserve">Vezetés, szervezés (web) </v>
      </c>
      <c r="C999" t="str">
        <f t="shared" si="767"/>
        <v>5014253</v>
      </c>
      <c r="D999" t="str">
        <f t="shared" si="768"/>
        <v>Vezetés, szervezés (web) 155</v>
      </c>
      <c r="E999" t="str">
        <f t="shared" si="769"/>
        <v>Krupánszki Kornél4253</v>
      </c>
      <c r="F999" s="24" t="str">
        <f t="shared" si="770"/>
        <v>Vezetés, szervezés (Tb. 501, web)</v>
      </c>
      <c r="G999" t="str">
        <f t="shared" si="771"/>
        <v/>
      </c>
      <c r="H999" t="str">
        <f t="shared" si="772"/>
        <v/>
      </c>
      <c r="I999" t="str">
        <f t="shared" si="773"/>
        <v/>
      </c>
      <c r="J999" t="str">
        <f t="shared" si="774"/>
        <v/>
      </c>
      <c r="K999" t="str">
        <f t="shared" si="775"/>
        <v/>
      </c>
      <c r="L999" t="str">
        <f t="shared" si="776"/>
        <v/>
      </c>
      <c r="M999" t="str">
        <f t="shared" si="777"/>
        <v/>
      </c>
      <c r="N999" t="str">
        <f t="shared" si="778"/>
        <v/>
      </c>
      <c r="O999" t="str">
        <f t="shared" si="779"/>
        <v/>
      </c>
      <c r="P999" t="str">
        <f t="shared" si="780"/>
        <v/>
      </c>
      <c r="Q999" t="str">
        <f t="shared" si="781"/>
        <v/>
      </c>
      <c r="R999" t="str">
        <f t="shared" si="782"/>
        <v/>
      </c>
      <c r="S999" t="str">
        <f t="shared" si="783"/>
        <v/>
      </c>
      <c r="T999" t="str">
        <f t="shared" si="784"/>
        <v/>
      </c>
      <c r="U999" t="str">
        <f t="shared" si="785"/>
        <v/>
      </c>
      <c r="V999" t="str">
        <f t="shared" si="786"/>
        <v/>
      </c>
      <c r="W999" t="str">
        <f t="shared" si="787"/>
        <v/>
      </c>
      <c r="X999" t="str">
        <f t="shared" si="788"/>
        <v/>
      </c>
      <c r="Y999" t="str">
        <f t="shared" si="789"/>
        <v>Vezetés, szervezés (, web)</v>
      </c>
      <c r="Z999" t="str">
        <f t="shared" si="790"/>
        <v>4253</v>
      </c>
      <c r="AA999" t="str">
        <f t="shared" si="791"/>
        <v/>
      </c>
      <c r="AB999" t="str">
        <f t="shared" si="792"/>
        <v/>
      </c>
      <c r="AC999" t="str">
        <f t="shared" si="793"/>
        <v/>
      </c>
      <c r="AD999" t="str">
        <f t="shared" si="794"/>
        <v/>
      </c>
      <c r="AE999" t="str">
        <f t="shared" si="795"/>
        <v/>
      </c>
      <c r="AF999" t="str">
        <f t="shared" si="796"/>
        <v/>
      </c>
      <c r="AG999" t="str">
        <f t="shared" si="797"/>
        <v/>
      </c>
      <c r="AH999" t="str">
        <f t="shared" si="798"/>
        <v/>
      </c>
      <c r="AI999" t="str">
        <f t="shared" si="799"/>
        <v/>
      </c>
      <c r="AJ999" t="str">
        <f t="shared" si="800"/>
        <v/>
      </c>
      <c r="AK999" t="str">
        <f t="shared" si="801"/>
        <v>4253</v>
      </c>
      <c r="AL999" t="str">
        <f t="shared" si="802"/>
        <v>4253</v>
      </c>
      <c r="AM999" t="str">
        <f t="shared" si="803"/>
        <v/>
      </c>
      <c r="AN999" t="str">
        <f t="shared" si="804"/>
        <v/>
      </c>
      <c r="AO999" t="str">
        <f t="shared" si="805"/>
        <v/>
      </c>
      <c r="AP999" t="str">
        <f t="shared" si="806"/>
        <v/>
      </c>
      <c r="AQ999" t="str">
        <f t="shared" si="807"/>
        <v/>
      </c>
      <c r="AR999" t="str">
        <f t="shared" si="808"/>
        <v/>
      </c>
      <c r="AS999" t="str">
        <f t="shared" si="809"/>
        <v/>
      </c>
      <c r="AT999" t="str">
        <f t="shared" si="810"/>
        <v/>
      </c>
      <c r="AU999" t="str">
        <f t="shared" si="811"/>
        <v/>
      </c>
      <c r="AV999" t="str">
        <f t="shared" si="812"/>
        <v/>
      </c>
      <c r="AW999" t="str">
        <f t="shared" si="813"/>
        <v/>
      </c>
      <c r="AX999" t="str">
        <f t="shared" si="814"/>
        <v>Vezetés, szervezés (501, web)</v>
      </c>
      <c r="AY999" s="2">
        <v>425</v>
      </c>
      <c r="AZ999" s="2">
        <v>3</v>
      </c>
      <c r="BA999" s="18">
        <f>VLOOKUP(AY999,segéd!$F$9:$G$38,2,FALSE)</f>
        <v>46137</v>
      </c>
      <c r="BB999" s="2" t="str">
        <f>VLOOKUP(AZ999,segéd!$F$1:$G$7,2,FALSE)</f>
        <v>11.30-13.00</v>
      </c>
      <c r="BC999" t="s">
        <v>65</v>
      </c>
      <c r="BD999" s="20" t="s">
        <v>428</v>
      </c>
      <c r="BE999" t="s">
        <v>164</v>
      </c>
      <c r="BG999" s="2">
        <v>501</v>
      </c>
      <c r="BH999" s="2" t="s">
        <v>66</v>
      </c>
      <c r="BI999" s="30" t="s">
        <v>2044</v>
      </c>
      <c r="BJ999" s="2">
        <f t="shared" si="815"/>
        <v>155</v>
      </c>
      <c r="BK999" s="2" t="str">
        <f>IF(BF999="","",VLOOKUP(BC999,segéd!O:P,2,FALSE))</f>
        <v/>
      </c>
      <c r="BL999" s="2">
        <f>IF(BG999="","",VLOOKUP(BC999,segéd!T:U,2,FALSE))</f>
        <v>155</v>
      </c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>
        <v>74</v>
      </c>
      <c r="CG999" s="2"/>
      <c r="CH999" s="2"/>
      <c r="CI999" s="2"/>
      <c r="CJ999" s="2"/>
      <c r="CK999" s="2"/>
      <c r="CL999" s="2"/>
      <c r="CM999" s="2"/>
      <c r="CN999" s="2"/>
      <c r="CO999" s="2"/>
      <c r="CP999" s="2">
        <v>52</v>
      </c>
      <c r="CQ999" s="2">
        <v>59</v>
      </c>
      <c r="CR999" s="2"/>
      <c r="CS999" s="2"/>
      <c r="CT999" s="2"/>
      <c r="CU999" s="2"/>
      <c r="CV999" s="2"/>
      <c r="CY999" s="2"/>
    </row>
    <row r="1000" spans="1:106" x14ac:dyDescent="0.3">
      <c r="A1000" t="str">
        <f t="shared" si="816"/>
        <v>4254</v>
      </c>
      <c r="B1000" t="str">
        <f t="shared" si="817"/>
        <v xml:space="preserve">A CAD alapjai (gépterem, web) </v>
      </c>
      <c r="C1000" t="str">
        <f t="shared" si="767"/>
        <v>6044254</v>
      </c>
      <c r="D1000" t="str">
        <f t="shared" si="768"/>
        <v>A CAD alapjai (gépterem, web) 9</v>
      </c>
      <c r="E1000" t="str">
        <f t="shared" si="769"/>
        <v>Szentgyörgyiné Gyöngyösi Éva4254</v>
      </c>
      <c r="F1000" s="24" t="str">
        <f t="shared" si="770"/>
        <v>A CAD alapjai (Tb. 604, gépterem, web)</v>
      </c>
      <c r="G1000" t="str">
        <f t="shared" si="771"/>
        <v/>
      </c>
      <c r="H1000" t="str">
        <f t="shared" si="772"/>
        <v/>
      </c>
      <c r="I1000" t="str">
        <f t="shared" si="773"/>
        <v/>
      </c>
      <c r="J1000" t="str">
        <f t="shared" si="774"/>
        <v/>
      </c>
      <c r="K1000" t="str">
        <f t="shared" si="775"/>
        <v/>
      </c>
      <c r="L1000" t="str">
        <f t="shared" si="776"/>
        <v/>
      </c>
      <c r="M1000" t="str">
        <f t="shared" si="777"/>
        <v/>
      </c>
      <c r="N1000" t="str">
        <f t="shared" si="778"/>
        <v/>
      </c>
      <c r="O1000" t="str">
        <f t="shared" si="779"/>
        <v/>
      </c>
      <c r="P1000" t="str">
        <f t="shared" si="780"/>
        <v/>
      </c>
      <c r="Q1000" t="str">
        <f t="shared" si="781"/>
        <v/>
      </c>
      <c r="R1000" t="str">
        <f t="shared" si="782"/>
        <v/>
      </c>
      <c r="S1000" t="str">
        <f t="shared" si="783"/>
        <v/>
      </c>
      <c r="T1000" t="str">
        <f t="shared" si="784"/>
        <v/>
      </c>
      <c r="U1000" t="str">
        <f t="shared" si="785"/>
        <v/>
      </c>
      <c r="V1000" t="str">
        <f t="shared" si="786"/>
        <v/>
      </c>
      <c r="W1000" t="str">
        <f t="shared" si="787"/>
        <v/>
      </c>
      <c r="X1000" t="str">
        <f t="shared" si="788"/>
        <v/>
      </c>
      <c r="Y1000" t="str">
        <f t="shared" si="789"/>
        <v>A CAD alapjai (, gépterem, web)</v>
      </c>
      <c r="Z1000" t="str">
        <f t="shared" si="790"/>
        <v/>
      </c>
      <c r="AA1000" t="str">
        <f t="shared" si="791"/>
        <v>4254</v>
      </c>
      <c r="AB1000" t="str">
        <f t="shared" si="792"/>
        <v/>
      </c>
      <c r="AC1000" t="str">
        <f t="shared" si="793"/>
        <v/>
      </c>
      <c r="AD1000" t="str">
        <f t="shared" si="794"/>
        <v/>
      </c>
      <c r="AE1000" t="str">
        <f t="shared" si="795"/>
        <v/>
      </c>
      <c r="AF1000" t="str">
        <f t="shared" si="796"/>
        <v/>
      </c>
      <c r="AG1000" t="str">
        <f t="shared" si="797"/>
        <v/>
      </c>
      <c r="AH1000" t="str">
        <f t="shared" si="798"/>
        <v/>
      </c>
      <c r="AI1000" t="str">
        <f t="shared" si="799"/>
        <v/>
      </c>
      <c r="AJ1000" t="str">
        <f t="shared" si="800"/>
        <v/>
      </c>
      <c r="AK1000" t="str">
        <f t="shared" si="801"/>
        <v/>
      </c>
      <c r="AL1000" t="str">
        <f t="shared" si="802"/>
        <v/>
      </c>
      <c r="AM1000" t="str">
        <f t="shared" si="803"/>
        <v/>
      </c>
      <c r="AN1000" t="str">
        <f t="shared" si="804"/>
        <v/>
      </c>
      <c r="AO1000" t="str">
        <f t="shared" si="805"/>
        <v/>
      </c>
      <c r="AP1000" t="str">
        <f t="shared" si="806"/>
        <v/>
      </c>
      <c r="AQ1000" t="str">
        <f t="shared" si="807"/>
        <v/>
      </c>
      <c r="AR1000" t="str">
        <f t="shared" si="808"/>
        <v/>
      </c>
      <c r="AS1000" t="str">
        <f t="shared" si="809"/>
        <v/>
      </c>
      <c r="AT1000" t="str">
        <f t="shared" si="810"/>
        <v/>
      </c>
      <c r="AU1000" t="str">
        <f t="shared" si="811"/>
        <v/>
      </c>
      <c r="AV1000" t="str">
        <f t="shared" si="812"/>
        <v/>
      </c>
      <c r="AW1000" t="str">
        <f t="shared" si="813"/>
        <v/>
      </c>
      <c r="AX1000" t="str">
        <f t="shared" si="814"/>
        <v>A CAD alapjai (604, gépterem, web)</v>
      </c>
      <c r="AY1000" s="2">
        <v>425</v>
      </c>
      <c r="AZ1000" s="2">
        <v>4</v>
      </c>
      <c r="BA1000" s="18">
        <f>VLOOKUP(AY1000,segéd!$F$9:$G$38,2,FALSE)</f>
        <v>46137</v>
      </c>
      <c r="BB1000" s="2" t="str">
        <f>VLOOKUP(AZ1000,segéd!$F$1:$G$7,2,FALSE)</f>
        <v>13.30-15.00</v>
      </c>
      <c r="BC1000" t="s">
        <v>221</v>
      </c>
      <c r="BD1000" s="20" t="s">
        <v>305</v>
      </c>
      <c r="BE1000" t="s">
        <v>88</v>
      </c>
      <c r="BG1000" s="2">
        <v>604</v>
      </c>
      <c r="BH1000" s="2" t="s">
        <v>220</v>
      </c>
      <c r="BI1000" s="30" t="s">
        <v>1929</v>
      </c>
      <c r="BJ1000" s="2">
        <f t="shared" si="815"/>
        <v>9</v>
      </c>
      <c r="BK1000" s="2" t="str">
        <f>IF(BF1000="","",VLOOKUP(BC1000,segéd!O:P,2,FALSE))</f>
        <v/>
      </c>
      <c r="BL1000" s="2">
        <f>IF(BG1000="","",VLOOKUP(BC1000,segéd!T:U,2,FALSE))</f>
        <v>9</v>
      </c>
      <c r="BM1000" s="2"/>
      <c r="BN1000" s="2"/>
      <c r="BO1000" s="2"/>
      <c r="BP1000" s="2"/>
      <c r="BQ1000" s="2"/>
      <c r="BR1000" s="2"/>
      <c r="BS1000" s="2"/>
      <c r="BT1000" s="2"/>
      <c r="BU1000" s="2"/>
      <c r="BZ1000" s="2"/>
      <c r="CA1000" s="2"/>
      <c r="CD1000" s="2"/>
      <c r="CE1000" s="2"/>
      <c r="CF1000" s="2">
        <v>19</v>
      </c>
      <c r="CG1000" s="2"/>
      <c r="CH1000" s="2"/>
      <c r="CI1000" s="2"/>
      <c r="CJ1000" s="2"/>
      <c r="CK1000" s="2"/>
      <c r="CP1000" s="2"/>
      <c r="CQ1000" s="2"/>
      <c r="CR1000" s="2"/>
      <c r="CS1000" s="2"/>
      <c r="CU1000" s="2"/>
      <c r="CV1000" s="2"/>
    </row>
    <row r="1001" spans="1:106" x14ac:dyDescent="0.3">
      <c r="A1001" t="str">
        <f t="shared" si="816"/>
        <v>2064254</v>
      </c>
      <c r="B1001" t="str">
        <f t="shared" si="817"/>
        <v>B2B marketingkommunikáció (otthonról web) 8</v>
      </c>
      <c r="C1001" t="str">
        <f t="shared" si="767"/>
        <v>2124254</v>
      </c>
      <c r="D1001" t="str">
        <f t="shared" si="768"/>
        <v>B2B marketingkommunikáció (otthonról web) 4</v>
      </c>
      <c r="E1001" t="str">
        <f t="shared" si="769"/>
        <v>Duchai Márta4254</v>
      </c>
      <c r="F1001" s="24" t="str">
        <f t="shared" si="770"/>
        <v>B2B marketingkommunikáció (Bp. 206Tb. 212, otthonról web)</v>
      </c>
      <c r="G1001" t="str">
        <f t="shared" si="771"/>
        <v/>
      </c>
      <c r="H1001" t="str">
        <f t="shared" si="772"/>
        <v/>
      </c>
      <c r="I1001" t="str">
        <f t="shared" si="773"/>
        <v/>
      </c>
      <c r="J1001" t="str">
        <f t="shared" si="774"/>
        <v/>
      </c>
      <c r="K1001" t="str">
        <f t="shared" si="775"/>
        <v/>
      </c>
      <c r="L1001" t="str">
        <f t="shared" si="776"/>
        <v/>
      </c>
      <c r="M1001" t="str">
        <f t="shared" si="777"/>
        <v/>
      </c>
      <c r="N1001" t="str">
        <f t="shared" si="778"/>
        <v/>
      </c>
      <c r="O1001" t="str">
        <f t="shared" si="779"/>
        <v/>
      </c>
      <c r="P1001" t="str">
        <f t="shared" si="780"/>
        <v/>
      </c>
      <c r="Q1001" t="str">
        <f t="shared" si="781"/>
        <v/>
      </c>
      <c r="R1001" t="str">
        <f t="shared" si="782"/>
        <v/>
      </c>
      <c r="S1001" t="str">
        <f t="shared" si="783"/>
        <v/>
      </c>
      <c r="T1001" t="str">
        <f t="shared" si="784"/>
        <v/>
      </c>
      <c r="U1001" t="str">
        <f t="shared" si="785"/>
        <v/>
      </c>
      <c r="V1001" t="str">
        <f t="shared" si="786"/>
        <v/>
      </c>
      <c r="W1001" t="str">
        <f t="shared" si="787"/>
        <v>4254</v>
      </c>
      <c r="X1001" t="str">
        <f t="shared" si="788"/>
        <v/>
      </c>
      <c r="Y1001" t="str">
        <f t="shared" si="789"/>
        <v>B2B marketingkommunikáció (206, otthonról web)</v>
      </c>
      <c r="Z1001" t="str">
        <f t="shared" si="790"/>
        <v/>
      </c>
      <c r="AA1001" t="str">
        <f t="shared" si="791"/>
        <v/>
      </c>
      <c r="AB1001" t="str">
        <f t="shared" si="792"/>
        <v/>
      </c>
      <c r="AC1001" t="str">
        <f t="shared" si="793"/>
        <v/>
      </c>
      <c r="AD1001" t="str">
        <f t="shared" si="794"/>
        <v/>
      </c>
      <c r="AE1001" t="str">
        <f t="shared" si="795"/>
        <v/>
      </c>
      <c r="AF1001" t="str">
        <f t="shared" si="796"/>
        <v/>
      </c>
      <c r="AG1001" t="str">
        <f t="shared" si="797"/>
        <v/>
      </c>
      <c r="AH1001" t="str">
        <f t="shared" si="798"/>
        <v/>
      </c>
      <c r="AI1001" t="str">
        <f t="shared" si="799"/>
        <v/>
      </c>
      <c r="AJ1001" t="str">
        <f t="shared" si="800"/>
        <v/>
      </c>
      <c r="AK1001" t="str">
        <f t="shared" si="801"/>
        <v/>
      </c>
      <c r="AL1001" t="str">
        <f t="shared" si="802"/>
        <v/>
      </c>
      <c r="AM1001" t="str">
        <f t="shared" si="803"/>
        <v/>
      </c>
      <c r="AN1001" t="str">
        <f t="shared" si="804"/>
        <v/>
      </c>
      <c r="AO1001" t="str">
        <f t="shared" si="805"/>
        <v/>
      </c>
      <c r="AP1001" t="str">
        <f t="shared" si="806"/>
        <v>4254</v>
      </c>
      <c r="AQ1001" t="str">
        <f t="shared" si="807"/>
        <v/>
      </c>
      <c r="AR1001" t="str">
        <f t="shared" si="808"/>
        <v/>
      </c>
      <c r="AS1001" t="str">
        <f t="shared" si="809"/>
        <v/>
      </c>
      <c r="AT1001" t="str">
        <f t="shared" si="810"/>
        <v/>
      </c>
      <c r="AU1001" t="str">
        <f t="shared" si="811"/>
        <v/>
      </c>
      <c r="AV1001" t="str">
        <f t="shared" si="812"/>
        <v/>
      </c>
      <c r="AW1001" t="str">
        <f t="shared" si="813"/>
        <v/>
      </c>
      <c r="AX1001" t="str">
        <f t="shared" si="814"/>
        <v>B2B marketingkommunikáció (212, otthonról web)</v>
      </c>
      <c r="AY1001" s="2">
        <v>425</v>
      </c>
      <c r="AZ1001" s="2">
        <v>4</v>
      </c>
      <c r="BA1001" s="18">
        <f>VLOOKUP(AY1001,segéd!$F$9:$G$38,2,FALSE)</f>
        <v>46137</v>
      </c>
      <c r="BB1001" s="2" t="str">
        <f>VLOOKUP(AZ1001,segéd!$F$1:$G$7,2,FALSE)</f>
        <v>13.30-15.00</v>
      </c>
      <c r="BC1001" t="s">
        <v>396</v>
      </c>
      <c r="BD1001" t="s">
        <v>459</v>
      </c>
      <c r="BE1001" t="s">
        <v>167</v>
      </c>
      <c r="BF1001" s="19">
        <v>206</v>
      </c>
      <c r="BG1001" s="2">
        <v>212</v>
      </c>
      <c r="BH1001" s="2" t="s">
        <v>485</v>
      </c>
      <c r="BI1001" s="30" t="s">
        <v>1992</v>
      </c>
      <c r="BJ1001" s="2">
        <f t="shared" si="815"/>
        <v>12</v>
      </c>
      <c r="BK1001" s="2">
        <f>IF(BF1001="","",VLOOKUP(BC1001,segéd!O:P,2,FALSE))</f>
        <v>8</v>
      </c>
      <c r="BL1001" s="2">
        <f>IF(BG1001="","",VLOOKUP(BC1001,segéd!T:U,2,FALSE))</f>
        <v>4</v>
      </c>
      <c r="BP1001" s="2"/>
      <c r="BQ1001" s="2"/>
      <c r="BR1001" s="2"/>
      <c r="BY1001" s="2"/>
      <c r="CB1001" s="2"/>
      <c r="CC1001" s="2">
        <v>8</v>
      </c>
      <c r="CH1001" s="2"/>
      <c r="CI1001" s="2"/>
      <c r="CP1001" s="2"/>
      <c r="CT1001" s="2"/>
      <c r="CU1001" s="2">
        <v>6</v>
      </c>
      <c r="CY1001" s="2"/>
    </row>
    <row r="1002" spans="1:106" x14ac:dyDescent="0.3">
      <c r="A1002" t="str">
        <f t="shared" si="816"/>
        <v>2094254</v>
      </c>
      <c r="B1002" t="str">
        <f t="shared" si="817"/>
        <v>Fogyasztói magatartásvizsgálat (web) 11</v>
      </c>
      <c r="C1002" t="str">
        <f t="shared" si="767"/>
        <v>4254</v>
      </c>
      <c r="D1002" t="str">
        <f t="shared" si="768"/>
        <v xml:space="preserve">Fogyasztói magatartásvizsgálat (web) </v>
      </c>
      <c r="E1002" t="str">
        <f t="shared" si="769"/>
        <v>Rózsa Zoltán4254</v>
      </c>
      <c r="F1002" s="24" t="str">
        <f t="shared" si="770"/>
        <v>Fogyasztói magatartásvizsgálat (Bp. 209, web)</v>
      </c>
      <c r="G1002" t="str">
        <f t="shared" si="771"/>
        <v/>
      </c>
      <c r="H1002" t="str">
        <f t="shared" si="772"/>
        <v/>
      </c>
      <c r="I1002" t="str">
        <f t="shared" si="773"/>
        <v/>
      </c>
      <c r="J1002" t="str">
        <f t="shared" si="774"/>
        <v/>
      </c>
      <c r="K1002" t="str">
        <f t="shared" si="775"/>
        <v/>
      </c>
      <c r="L1002" t="str">
        <f t="shared" si="776"/>
        <v>4254</v>
      </c>
      <c r="M1002" t="str">
        <f t="shared" si="777"/>
        <v/>
      </c>
      <c r="N1002" t="str">
        <f t="shared" si="778"/>
        <v/>
      </c>
      <c r="O1002" t="str">
        <f t="shared" si="779"/>
        <v/>
      </c>
      <c r="P1002" t="str">
        <f t="shared" si="780"/>
        <v/>
      </c>
      <c r="Q1002" t="str">
        <f t="shared" si="781"/>
        <v/>
      </c>
      <c r="R1002" t="str">
        <f t="shared" si="782"/>
        <v/>
      </c>
      <c r="S1002" t="str">
        <f t="shared" si="783"/>
        <v/>
      </c>
      <c r="T1002" t="str">
        <f t="shared" si="784"/>
        <v/>
      </c>
      <c r="U1002" t="str">
        <f t="shared" si="785"/>
        <v/>
      </c>
      <c r="V1002" t="str">
        <f t="shared" si="786"/>
        <v/>
      </c>
      <c r="W1002" t="str">
        <f t="shared" si="787"/>
        <v/>
      </c>
      <c r="X1002" t="str">
        <f t="shared" si="788"/>
        <v/>
      </c>
      <c r="Y1002" t="str">
        <f t="shared" si="789"/>
        <v>Fogyasztói magatartásvizsgálat (209, web)</v>
      </c>
      <c r="Z1002" t="str">
        <f t="shared" si="790"/>
        <v/>
      </c>
      <c r="AA1002" t="str">
        <f t="shared" si="791"/>
        <v/>
      </c>
      <c r="AB1002" t="str">
        <f t="shared" si="792"/>
        <v/>
      </c>
      <c r="AC1002" t="str">
        <f t="shared" si="793"/>
        <v/>
      </c>
      <c r="AD1002" t="str">
        <f t="shared" si="794"/>
        <v/>
      </c>
      <c r="AE1002" t="str">
        <f t="shared" si="795"/>
        <v/>
      </c>
      <c r="AF1002" t="str">
        <f t="shared" si="796"/>
        <v/>
      </c>
      <c r="AG1002" t="str">
        <f t="shared" si="797"/>
        <v/>
      </c>
      <c r="AH1002" t="str">
        <f t="shared" si="798"/>
        <v/>
      </c>
      <c r="AI1002" t="str">
        <f t="shared" si="799"/>
        <v/>
      </c>
      <c r="AJ1002" t="str">
        <f t="shared" si="800"/>
        <v/>
      </c>
      <c r="AK1002" t="str">
        <f t="shared" si="801"/>
        <v/>
      </c>
      <c r="AL1002" t="str">
        <f t="shared" si="802"/>
        <v/>
      </c>
      <c r="AM1002" t="str">
        <f t="shared" si="803"/>
        <v/>
      </c>
      <c r="AN1002" t="str">
        <f t="shared" si="804"/>
        <v/>
      </c>
      <c r="AO1002" t="str">
        <f t="shared" si="805"/>
        <v/>
      </c>
      <c r="AP1002" t="str">
        <f t="shared" si="806"/>
        <v/>
      </c>
      <c r="AQ1002" t="str">
        <f t="shared" si="807"/>
        <v/>
      </c>
      <c r="AR1002" t="str">
        <f t="shared" si="808"/>
        <v/>
      </c>
      <c r="AS1002" t="str">
        <f t="shared" si="809"/>
        <v/>
      </c>
      <c r="AT1002" t="str">
        <f t="shared" si="810"/>
        <v/>
      </c>
      <c r="AU1002" t="str">
        <f t="shared" si="811"/>
        <v/>
      </c>
      <c r="AV1002" t="str">
        <f t="shared" si="812"/>
        <v/>
      </c>
      <c r="AW1002" t="str">
        <f t="shared" si="813"/>
        <v/>
      </c>
      <c r="AX1002" t="str">
        <f t="shared" si="814"/>
        <v>Fogyasztói magatartásvizsgálat (, web)</v>
      </c>
      <c r="AY1002" s="2">
        <v>425</v>
      </c>
      <c r="AZ1002" s="2">
        <v>4</v>
      </c>
      <c r="BA1002" s="18">
        <f>VLOOKUP(AY1002,segéd!$F$9:$G$38,2,FALSE)</f>
        <v>46137</v>
      </c>
      <c r="BB1002" s="2" t="str">
        <f>VLOOKUP(AZ1002,segéd!$F$1:$G$7,2,FALSE)</f>
        <v>13.30-15.00</v>
      </c>
      <c r="BC1002" s="20" t="s">
        <v>415</v>
      </c>
      <c r="BD1002" t="s">
        <v>431</v>
      </c>
      <c r="BE1002" s="20" t="s">
        <v>175</v>
      </c>
      <c r="BF1002" s="19">
        <v>209</v>
      </c>
      <c r="BH1002" s="19" t="s">
        <v>66</v>
      </c>
      <c r="BI1002" s="30" t="s">
        <v>1933</v>
      </c>
      <c r="BJ1002" s="2">
        <f t="shared" si="815"/>
        <v>11</v>
      </c>
      <c r="BK1002" s="2">
        <f>IF(BF1002="","",VLOOKUP(BC1002,segéd!O:P,2,FALSE))</f>
        <v>11</v>
      </c>
      <c r="BL1002" s="2" t="str">
        <f>IF(BG1002="","",VLOOKUP(BC1002,segéd!T:U,2,FALSE))</f>
        <v/>
      </c>
      <c r="BQ1002" s="2"/>
      <c r="BR1002" s="2">
        <v>11</v>
      </c>
      <c r="CH1002" s="2"/>
      <c r="CP1002" s="2"/>
    </row>
    <row r="1003" spans="1:106" x14ac:dyDescent="0.3">
      <c r="A1003" t="str">
        <f t="shared" si="816"/>
        <v>4254</v>
      </c>
      <c r="B1003" t="str">
        <f t="shared" si="817"/>
        <v xml:space="preserve">Kémia és anyagismeret (web) </v>
      </c>
      <c r="C1003" t="str">
        <f t="shared" si="767"/>
        <v>6014254</v>
      </c>
      <c r="D1003" t="str">
        <f t="shared" si="768"/>
        <v>Kémia és anyagismeret (web) 90</v>
      </c>
      <c r="E1003" t="str">
        <f t="shared" si="769"/>
        <v>Peredy Zoltán4254</v>
      </c>
      <c r="F1003" s="24" t="str">
        <f t="shared" si="770"/>
        <v>Kémia és anyagismeret (Tb. 601, web)</v>
      </c>
      <c r="G1003" t="str">
        <f t="shared" si="771"/>
        <v/>
      </c>
      <c r="H1003" t="str">
        <f t="shared" si="772"/>
        <v/>
      </c>
      <c r="I1003" t="str">
        <f t="shared" si="773"/>
        <v/>
      </c>
      <c r="J1003" t="str">
        <f t="shared" si="774"/>
        <v/>
      </c>
      <c r="K1003" t="str">
        <f t="shared" si="775"/>
        <v/>
      </c>
      <c r="L1003" t="str">
        <f t="shared" si="776"/>
        <v/>
      </c>
      <c r="M1003" t="str">
        <f t="shared" si="777"/>
        <v/>
      </c>
      <c r="N1003" t="str">
        <f t="shared" si="778"/>
        <v/>
      </c>
      <c r="O1003" t="str">
        <f t="shared" si="779"/>
        <v/>
      </c>
      <c r="P1003" t="str">
        <f t="shared" si="780"/>
        <v/>
      </c>
      <c r="Q1003" t="str">
        <f t="shared" si="781"/>
        <v/>
      </c>
      <c r="R1003" t="str">
        <f t="shared" si="782"/>
        <v/>
      </c>
      <c r="S1003" t="str">
        <f t="shared" si="783"/>
        <v/>
      </c>
      <c r="T1003" t="str">
        <f t="shared" si="784"/>
        <v/>
      </c>
      <c r="U1003" t="str">
        <f t="shared" si="785"/>
        <v/>
      </c>
      <c r="V1003" t="str">
        <f t="shared" si="786"/>
        <v/>
      </c>
      <c r="W1003" t="str">
        <f t="shared" si="787"/>
        <v/>
      </c>
      <c r="X1003" t="str">
        <f t="shared" si="788"/>
        <v/>
      </c>
      <c r="Y1003" t="str">
        <f t="shared" si="789"/>
        <v>Kémia és anyagismeret (, web)</v>
      </c>
      <c r="Z1003" t="str">
        <f t="shared" si="790"/>
        <v/>
      </c>
      <c r="AA1003" t="str">
        <f t="shared" si="791"/>
        <v/>
      </c>
      <c r="AB1003" t="str">
        <f t="shared" si="792"/>
        <v>4254</v>
      </c>
      <c r="AC1003" t="str">
        <f t="shared" si="793"/>
        <v>4254</v>
      </c>
      <c r="AD1003" t="str">
        <f t="shared" si="794"/>
        <v/>
      </c>
      <c r="AE1003" t="str">
        <f t="shared" si="795"/>
        <v/>
      </c>
      <c r="AF1003" t="str">
        <f t="shared" si="796"/>
        <v/>
      </c>
      <c r="AG1003" t="str">
        <f t="shared" si="797"/>
        <v/>
      </c>
      <c r="AH1003" t="str">
        <f t="shared" si="798"/>
        <v/>
      </c>
      <c r="AI1003" t="str">
        <f t="shared" si="799"/>
        <v/>
      </c>
      <c r="AJ1003" t="str">
        <f t="shared" si="800"/>
        <v/>
      </c>
      <c r="AK1003" t="str">
        <f t="shared" si="801"/>
        <v/>
      </c>
      <c r="AL1003" t="str">
        <f t="shared" si="802"/>
        <v/>
      </c>
      <c r="AM1003" t="str">
        <f t="shared" si="803"/>
        <v/>
      </c>
      <c r="AN1003" t="str">
        <f t="shared" si="804"/>
        <v/>
      </c>
      <c r="AO1003" t="str">
        <f t="shared" si="805"/>
        <v/>
      </c>
      <c r="AP1003" t="str">
        <f t="shared" si="806"/>
        <v/>
      </c>
      <c r="AQ1003" t="str">
        <f t="shared" si="807"/>
        <v/>
      </c>
      <c r="AR1003" t="str">
        <f t="shared" si="808"/>
        <v/>
      </c>
      <c r="AS1003" t="str">
        <f t="shared" si="809"/>
        <v/>
      </c>
      <c r="AT1003" t="str">
        <f t="shared" si="810"/>
        <v/>
      </c>
      <c r="AU1003" t="str">
        <f t="shared" si="811"/>
        <v/>
      </c>
      <c r="AV1003" t="str">
        <f t="shared" si="812"/>
        <v/>
      </c>
      <c r="AW1003" t="str">
        <f t="shared" si="813"/>
        <v/>
      </c>
      <c r="AX1003" t="str">
        <f t="shared" si="814"/>
        <v>Kémia és anyagismeret (601, web)</v>
      </c>
      <c r="AY1003" s="2">
        <v>425</v>
      </c>
      <c r="AZ1003" s="2">
        <v>4</v>
      </c>
      <c r="BA1003" s="18">
        <f>VLOOKUP(AY1003,segéd!$F$9:$G$38,2,FALSE)</f>
        <v>46137</v>
      </c>
      <c r="BB1003" s="2" t="str">
        <f>VLOOKUP(AZ1003,segéd!$F$1:$G$7,2,FALSE)</f>
        <v>13.30-15.00</v>
      </c>
      <c r="BC1003" t="s">
        <v>117</v>
      </c>
      <c r="BD1003" s="20" t="s">
        <v>104</v>
      </c>
      <c r="BE1003" t="s">
        <v>164</v>
      </c>
      <c r="BG1003" s="2">
        <v>601</v>
      </c>
      <c r="BH1003" s="2" t="s">
        <v>66</v>
      </c>
      <c r="BI1003" s="30" t="s">
        <v>2007</v>
      </c>
      <c r="BJ1003" s="2">
        <f t="shared" si="815"/>
        <v>90</v>
      </c>
      <c r="BK1003" s="2" t="str">
        <f>IF(BF1003="","",VLOOKUP(BC1003,segéd!O:P,2,FALSE))</f>
        <v/>
      </c>
      <c r="BL1003" s="2">
        <f>IF(BG1003="","",VLOOKUP(BC1003,segéd!T:U,2,FALSE))</f>
        <v>90</v>
      </c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G1003" s="2">
        <v>59</v>
      </c>
      <c r="CH1003" s="2">
        <v>57</v>
      </c>
      <c r="CI1003" s="2"/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Y1003" s="2"/>
    </row>
    <row r="1004" spans="1:106" x14ac:dyDescent="0.3">
      <c r="A1004" t="str">
        <f t="shared" si="816"/>
        <v>2054254</v>
      </c>
      <c r="B1004" t="str">
        <f t="shared" si="817"/>
        <v>KKV-k üzleti tervezése (Tb.-ről web) 13</v>
      </c>
      <c r="C1004" t="str">
        <f t="shared" si="767"/>
        <v>2144254</v>
      </c>
      <c r="D1004" t="str">
        <f t="shared" si="768"/>
        <v>KKV-k üzleti tervezése (Tb.-ről web) 22</v>
      </c>
      <c r="E1004" t="str">
        <f t="shared" si="769"/>
        <v>Kárpáti-Daróczi Judit4254</v>
      </c>
      <c r="F1004" s="24" t="str">
        <f t="shared" si="770"/>
        <v>KKV-k üzleti tervezése (Tb. 214, Tb.-ről web)</v>
      </c>
      <c r="G1004" t="str">
        <f t="shared" si="771"/>
        <v/>
      </c>
      <c r="H1004" t="str">
        <f t="shared" si="772"/>
        <v/>
      </c>
      <c r="I1004" t="str">
        <f t="shared" si="773"/>
        <v/>
      </c>
      <c r="J1004" t="str">
        <f t="shared" si="774"/>
        <v/>
      </c>
      <c r="K1004" t="str">
        <f t="shared" si="775"/>
        <v/>
      </c>
      <c r="L1004" t="str">
        <f t="shared" si="776"/>
        <v/>
      </c>
      <c r="M1004" t="str">
        <f t="shared" si="777"/>
        <v/>
      </c>
      <c r="N1004" t="str">
        <f t="shared" si="778"/>
        <v/>
      </c>
      <c r="O1004" t="str">
        <f t="shared" si="779"/>
        <v/>
      </c>
      <c r="P1004" t="str">
        <f t="shared" si="780"/>
        <v/>
      </c>
      <c r="Q1004" t="str">
        <f t="shared" si="781"/>
        <v/>
      </c>
      <c r="R1004" t="str">
        <f t="shared" si="782"/>
        <v/>
      </c>
      <c r="S1004" t="str">
        <f t="shared" si="783"/>
        <v/>
      </c>
      <c r="T1004" t="str">
        <f t="shared" si="784"/>
        <v>4254</v>
      </c>
      <c r="U1004" t="str">
        <f t="shared" si="785"/>
        <v/>
      </c>
      <c r="V1004" t="str">
        <f t="shared" si="786"/>
        <v/>
      </c>
      <c r="W1004" t="str">
        <f t="shared" si="787"/>
        <v/>
      </c>
      <c r="X1004" t="str">
        <f t="shared" si="788"/>
        <v/>
      </c>
      <c r="Y1004" t="str">
        <f t="shared" si="789"/>
        <v>KKV-k üzleti tervezése (205, Tb.-ről web)</v>
      </c>
      <c r="Z1004" t="str">
        <f t="shared" si="790"/>
        <v/>
      </c>
      <c r="AA1004" t="str">
        <f t="shared" si="791"/>
        <v/>
      </c>
      <c r="AB1004" t="str">
        <f t="shared" si="792"/>
        <v/>
      </c>
      <c r="AC1004" t="str">
        <f t="shared" si="793"/>
        <v/>
      </c>
      <c r="AD1004" t="str">
        <f t="shared" si="794"/>
        <v/>
      </c>
      <c r="AE1004" t="str">
        <f t="shared" si="795"/>
        <v/>
      </c>
      <c r="AF1004" t="str">
        <f t="shared" si="796"/>
        <v/>
      </c>
      <c r="AG1004" t="str">
        <f t="shared" si="797"/>
        <v/>
      </c>
      <c r="AH1004" t="str">
        <f t="shared" si="798"/>
        <v/>
      </c>
      <c r="AI1004" t="str">
        <f t="shared" si="799"/>
        <v/>
      </c>
      <c r="AJ1004" t="str">
        <f t="shared" si="800"/>
        <v/>
      </c>
      <c r="AK1004" t="str">
        <f t="shared" si="801"/>
        <v/>
      </c>
      <c r="AL1004" t="str">
        <f t="shared" si="802"/>
        <v/>
      </c>
      <c r="AM1004" t="str">
        <f t="shared" si="803"/>
        <v>4254</v>
      </c>
      <c r="AN1004" t="str">
        <f t="shared" si="804"/>
        <v/>
      </c>
      <c r="AO1004" t="str">
        <f t="shared" si="805"/>
        <v/>
      </c>
      <c r="AP1004" t="str">
        <f t="shared" si="806"/>
        <v/>
      </c>
      <c r="AQ1004" t="str">
        <f t="shared" si="807"/>
        <v/>
      </c>
      <c r="AR1004" t="str">
        <f t="shared" si="808"/>
        <v/>
      </c>
      <c r="AS1004" t="str">
        <f t="shared" si="809"/>
        <v/>
      </c>
      <c r="AT1004" t="str">
        <f t="shared" si="810"/>
        <v/>
      </c>
      <c r="AU1004" t="str">
        <f t="shared" si="811"/>
        <v/>
      </c>
      <c r="AV1004" t="str">
        <f t="shared" si="812"/>
        <v/>
      </c>
      <c r="AW1004" t="str">
        <f t="shared" si="813"/>
        <v/>
      </c>
      <c r="AX1004" t="str">
        <f t="shared" si="814"/>
        <v>KKV-k üzleti tervezése (214, Tb.-ről web)</v>
      </c>
      <c r="AY1004" s="2">
        <v>425</v>
      </c>
      <c r="AZ1004" s="2">
        <v>4</v>
      </c>
      <c r="BA1004" s="18">
        <f>VLOOKUP(AY1004,segéd!$F$9:$G$38,2,FALSE)</f>
        <v>46137</v>
      </c>
      <c r="BB1004" s="2" t="str">
        <f>VLOOKUP(AZ1004,segéd!$F$1:$G$7,2,FALSE)</f>
        <v>13.30-15.00</v>
      </c>
      <c r="BC1004" t="s">
        <v>113</v>
      </c>
      <c r="BD1004" t="s">
        <v>265</v>
      </c>
      <c r="BE1004" t="s">
        <v>167</v>
      </c>
      <c r="BF1004" s="19">
        <v>205</v>
      </c>
      <c r="BG1004" s="2">
        <v>214</v>
      </c>
      <c r="BH1004" s="19" t="s">
        <v>76</v>
      </c>
      <c r="BI1004" s="30" t="s">
        <v>1961</v>
      </c>
      <c r="BJ1004" s="2">
        <f t="shared" si="815"/>
        <v>35</v>
      </c>
      <c r="BK1004" s="2">
        <f>IF(BF1004="","",VLOOKUP(BC1004,segéd!O:P,2,FALSE))</f>
        <v>13</v>
      </c>
      <c r="BL1004" s="2">
        <f>IF(BG1004="","",VLOOKUP(BC1004,segéd!T:U,2,FALSE))</f>
        <v>22</v>
      </c>
      <c r="BP1004" s="2"/>
      <c r="BQ1004" s="2"/>
      <c r="BR1004" s="2"/>
      <c r="BV1004" s="2"/>
      <c r="BW1004" s="2"/>
      <c r="BX1004" s="2"/>
      <c r="BY1004" s="2"/>
      <c r="BZ1004" s="2">
        <v>12</v>
      </c>
      <c r="CB1004" s="2"/>
      <c r="CC1004" s="2"/>
      <c r="CH1004" s="2"/>
      <c r="CI1004" s="2"/>
      <c r="CM1004" s="2"/>
      <c r="CN1004" s="2"/>
      <c r="CO1004" s="2"/>
      <c r="CP1004" s="2"/>
      <c r="CR1004" s="2">
        <v>21</v>
      </c>
      <c r="CT1004" s="2"/>
      <c r="CU1004" s="2"/>
      <c r="CY1004" s="2"/>
    </row>
    <row r="1005" spans="1:106" x14ac:dyDescent="0.3">
      <c r="A1005" t="str">
        <f t="shared" si="816"/>
        <v>otthon4254</v>
      </c>
      <c r="B1005" t="str">
        <f t="shared" si="817"/>
        <v>Nemz. és interk. marketing (otthonról web) 5</v>
      </c>
      <c r="C1005" t="str">
        <f t="shared" si="767"/>
        <v>4254</v>
      </c>
      <c r="D1005" t="str">
        <f t="shared" si="768"/>
        <v xml:space="preserve">Nemz. és interk. marketing (otthonról web) </v>
      </c>
      <c r="E1005" t="str">
        <f t="shared" si="769"/>
        <v>Duga Zsófia4254</v>
      </c>
      <c r="F1005" s="24" t="str">
        <f t="shared" si="770"/>
        <v>Nemz. és interk. marketing (Bp. otthon, otthonról web)</v>
      </c>
      <c r="G1005" t="str">
        <f t="shared" si="771"/>
        <v/>
      </c>
      <c r="H1005" t="str">
        <f t="shared" si="772"/>
        <v/>
      </c>
      <c r="I1005" t="str">
        <f t="shared" si="773"/>
        <v/>
      </c>
      <c r="J1005" t="str">
        <f t="shared" si="774"/>
        <v>4254</v>
      </c>
      <c r="K1005" t="str">
        <f t="shared" si="775"/>
        <v/>
      </c>
      <c r="L1005" t="str">
        <f t="shared" si="776"/>
        <v/>
      </c>
      <c r="M1005" t="str">
        <f t="shared" si="777"/>
        <v/>
      </c>
      <c r="N1005" t="str">
        <f t="shared" si="778"/>
        <v/>
      </c>
      <c r="O1005" t="str">
        <f t="shared" si="779"/>
        <v/>
      </c>
      <c r="P1005" t="str">
        <f t="shared" si="780"/>
        <v/>
      </c>
      <c r="Q1005" t="str">
        <f t="shared" si="781"/>
        <v/>
      </c>
      <c r="R1005" t="str">
        <f t="shared" si="782"/>
        <v/>
      </c>
      <c r="S1005" t="str">
        <f t="shared" si="783"/>
        <v/>
      </c>
      <c r="T1005" t="str">
        <f t="shared" si="784"/>
        <v/>
      </c>
      <c r="U1005" t="str">
        <f t="shared" si="785"/>
        <v/>
      </c>
      <c r="V1005" t="str">
        <f t="shared" si="786"/>
        <v/>
      </c>
      <c r="W1005" t="str">
        <f t="shared" si="787"/>
        <v/>
      </c>
      <c r="X1005" t="str">
        <f t="shared" si="788"/>
        <v/>
      </c>
      <c r="Y1005" t="str">
        <f t="shared" si="789"/>
        <v>Nemz. és interk. marketing (otthon, otthonról web)</v>
      </c>
      <c r="Z1005" t="str">
        <f t="shared" si="790"/>
        <v/>
      </c>
      <c r="AA1005" t="str">
        <f t="shared" si="791"/>
        <v/>
      </c>
      <c r="AB1005" t="str">
        <f t="shared" si="792"/>
        <v/>
      </c>
      <c r="AC1005" t="str">
        <f t="shared" si="793"/>
        <v/>
      </c>
      <c r="AD1005" t="str">
        <f t="shared" si="794"/>
        <v/>
      </c>
      <c r="AE1005" t="str">
        <f t="shared" si="795"/>
        <v/>
      </c>
      <c r="AF1005" t="str">
        <f t="shared" si="796"/>
        <v/>
      </c>
      <c r="AG1005" t="str">
        <f t="shared" si="797"/>
        <v/>
      </c>
      <c r="AH1005" t="str">
        <f t="shared" si="798"/>
        <v/>
      </c>
      <c r="AI1005" t="str">
        <f t="shared" si="799"/>
        <v/>
      </c>
      <c r="AJ1005" t="str">
        <f t="shared" si="800"/>
        <v/>
      </c>
      <c r="AK1005" t="str">
        <f t="shared" si="801"/>
        <v/>
      </c>
      <c r="AL1005" t="str">
        <f t="shared" si="802"/>
        <v/>
      </c>
      <c r="AM1005" t="str">
        <f t="shared" si="803"/>
        <v/>
      </c>
      <c r="AN1005" t="str">
        <f t="shared" si="804"/>
        <v/>
      </c>
      <c r="AO1005" t="str">
        <f t="shared" si="805"/>
        <v/>
      </c>
      <c r="AP1005" t="str">
        <f t="shared" si="806"/>
        <v/>
      </c>
      <c r="AQ1005" t="str">
        <f t="shared" si="807"/>
        <v/>
      </c>
      <c r="AR1005" t="str">
        <f t="shared" si="808"/>
        <v/>
      </c>
      <c r="AS1005" t="str">
        <f t="shared" si="809"/>
        <v/>
      </c>
      <c r="AT1005" t="str">
        <f t="shared" si="810"/>
        <v/>
      </c>
      <c r="AU1005" t="str">
        <f t="shared" si="811"/>
        <v/>
      </c>
      <c r="AV1005" t="str">
        <f t="shared" si="812"/>
        <v/>
      </c>
      <c r="AW1005" t="str">
        <f t="shared" si="813"/>
        <v/>
      </c>
      <c r="AX1005" t="str">
        <f t="shared" si="814"/>
        <v>Nemz. és interk. marketing (, otthonról web)</v>
      </c>
      <c r="AY1005" s="2">
        <v>425</v>
      </c>
      <c r="AZ1005" s="2">
        <v>4</v>
      </c>
      <c r="BA1005" s="18">
        <f>VLOOKUP(AY1005,segéd!$F$9:$G$38,2,FALSE)</f>
        <v>46137</v>
      </c>
      <c r="BB1005" s="2" t="str">
        <f>VLOOKUP(AZ1005,segéd!$F$1:$G$7,2,FALSE)</f>
        <v>13.30-15.00</v>
      </c>
      <c r="BC1005" t="s">
        <v>74</v>
      </c>
      <c r="BD1005" t="s">
        <v>103</v>
      </c>
      <c r="BE1005" t="s">
        <v>175</v>
      </c>
      <c r="BF1005" s="19" t="s">
        <v>484</v>
      </c>
      <c r="BH1005" s="2" t="s">
        <v>485</v>
      </c>
      <c r="BI1005" s="30" t="s">
        <v>1986</v>
      </c>
      <c r="BJ1005" s="2">
        <f t="shared" si="815"/>
        <v>5</v>
      </c>
      <c r="BK1005" s="2">
        <f>IF(BF1005="","",VLOOKUP(BC1005,segéd!O:P,2,FALSE))</f>
        <v>5</v>
      </c>
      <c r="BL1005" s="2" t="str">
        <f>IF(BG1005="","",VLOOKUP(BC1005,segéd!T:U,2,FALSE))</f>
        <v/>
      </c>
      <c r="BP1005" s="2">
        <v>9</v>
      </c>
      <c r="BQ1005" s="2"/>
      <c r="BR1005" s="2"/>
      <c r="BY1005" s="2"/>
      <c r="CH1005" s="2"/>
      <c r="CP1005" s="2"/>
    </row>
    <row r="1006" spans="1:106" x14ac:dyDescent="0.3">
      <c r="A1006" t="str">
        <f t="shared" si="816"/>
        <v>2074254</v>
      </c>
      <c r="B1006" t="str">
        <f t="shared" si="817"/>
        <v>Nemzetk. ellátásilánc men. (gépterem, Tb.-ről web) 7</v>
      </c>
      <c r="C1006" t="str">
        <f t="shared" si="767"/>
        <v>6034254</v>
      </c>
      <c r="D1006" t="str">
        <f t="shared" si="768"/>
        <v>Nemzetk. ellátásilánc men. (gépterem, Tb.-ről web) 6</v>
      </c>
      <c r="E1006" t="str">
        <f t="shared" si="769"/>
        <v>Póka Viktor4254</v>
      </c>
      <c r="F1006" s="24" t="str">
        <f t="shared" si="770"/>
        <v>Nemzetk. ellátásilánc men. (Tb. 603, gépterem, Tb.-ről web)</v>
      </c>
      <c r="G1006" t="str">
        <f t="shared" si="771"/>
        <v/>
      </c>
      <c r="H1006" t="str">
        <f t="shared" si="772"/>
        <v/>
      </c>
      <c r="I1006" t="str">
        <f t="shared" si="773"/>
        <v/>
      </c>
      <c r="J1006" t="str">
        <f t="shared" si="774"/>
        <v/>
      </c>
      <c r="K1006" t="str">
        <f t="shared" si="775"/>
        <v/>
      </c>
      <c r="L1006" t="str">
        <f t="shared" si="776"/>
        <v/>
      </c>
      <c r="M1006" t="str">
        <f t="shared" si="777"/>
        <v/>
      </c>
      <c r="N1006" t="str">
        <f t="shared" si="778"/>
        <v/>
      </c>
      <c r="O1006" t="str">
        <f t="shared" si="779"/>
        <v/>
      </c>
      <c r="P1006" t="str">
        <f t="shared" si="780"/>
        <v/>
      </c>
      <c r="Q1006" t="str">
        <f t="shared" si="781"/>
        <v/>
      </c>
      <c r="R1006" t="str">
        <f t="shared" si="782"/>
        <v/>
      </c>
      <c r="S1006" t="str">
        <f t="shared" si="783"/>
        <v/>
      </c>
      <c r="T1006" t="str">
        <f t="shared" si="784"/>
        <v/>
      </c>
      <c r="U1006" t="str">
        <f t="shared" si="785"/>
        <v/>
      </c>
      <c r="V1006" t="str">
        <f t="shared" si="786"/>
        <v>4254</v>
      </c>
      <c r="W1006" t="str">
        <f t="shared" si="787"/>
        <v/>
      </c>
      <c r="X1006" t="str">
        <f t="shared" si="788"/>
        <v/>
      </c>
      <c r="Y1006" t="str">
        <f t="shared" si="789"/>
        <v>Nemzetk. ellátásilánc men. (207, gépterem, Tb.-ről web)</v>
      </c>
      <c r="Z1006" t="str">
        <f t="shared" si="790"/>
        <v/>
      </c>
      <c r="AA1006" t="str">
        <f t="shared" si="791"/>
        <v/>
      </c>
      <c r="AB1006" t="str">
        <f t="shared" si="792"/>
        <v/>
      </c>
      <c r="AC1006" t="str">
        <f t="shared" si="793"/>
        <v/>
      </c>
      <c r="AD1006" t="str">
        <f t="shared" si="794"/>
        <v/>
      </c>
      <c r="AE1006" t="str">
        <f t="shared" si="795"/>
        <v/>
      </c>
      <c r="AF1006" t="str">
        <f t="shared" si="796"/>
        <v/>
      </c>
      <c r="AG1006" t="str">
        <f t="shared" si="797"/>
        <v/>
      </c>
      <c r="AH1006" t="str">
        <f t="shared" si="798"/>
        <v/>
      </c>
      <c r="AI1006" t="str">
        <f t="shared" si="799"/>
        <v/>
      </c>
      <c r="AJ1006" t="str">
        <f t="shared" si="800"/>
        <v/>
      </c>
      <c r="AK1006" t="str">
        <f t="shared" si="801"/>
        <v/>
      </c>
      <c r="AL1006" t="str">
        <f t="shared" si="802"/>
        <v/>
      </c>
      <c r="AM1006" t="str">
        <f t="shared" si="803"/>
        <v/>
      </c>
      <c r="AN1006" t="str">
        <f t="shared" si="804"/>
        <v/>
      </c>
      <c r="AO1006" t="str">
        <f t="shared" si="805"/>
        <v>4254</v>
      </c>
      <c r="AP1006" t="str">
        <f t="shared" si="806"/>
        <v/>
      </c>
      <c r="AQ1006" t="str">
        <f t="shared" si="807"/>
        <v/>
      </c>
      <c r="AR1006" t="str">
        <f t="shared" si="808"/>
        <v/>
      </c>
      <c r="AS1006" t="str">
        <f t="shared" si="809"/>
        <v/>
      </c>
      <c r="AT1006" t="str">
        <f t="shared" si="810"/>
        <v/>
      </c>
      <c r="AU1006" t="str">
        <f t="shared" si="811"/>
        <v/>
      </c>
      <c r="AV1006" t="str">
        <f t="shared" si="812"/>
        <v/>
      </c>
      <c r="AW1006" t="str">
        <f t="shared" si="813"/>
        <v/>
      </c>
      <c r="AX1006" t="str">
        <f t="shared" si="814"/>
        <v>Nemzetk. ellátásilánc men. (603, gépterem, Tb.-ről web)</v>
      </c>
      <c r="AY1006" s="2">
        <v>425</v>
      </c>
      <c r="AZ1006" s="2">
        <v>4</v>
      </c>
      <c r="BA1006" s="18">
        <f>VLOOKUP(AY1006,segéd!$F$9:$G$38,2,FALSE)</f>
        <v>46137</v>
      </c>
      <c r="BB1006" s="2" t="str">
        <f>VLOOKUP(AZ1006,segéd!$F$1:$G$7,2,FALSE)</f>
        <v>13.30-15.00</v>
      </c>
      <c r="BC1006" t="s">
        <v>460</v>
      </c>
      <c r="BD1006" t="s">
        <v>436</v>
      </c>
      <c r="BE1006" t="s">
        <v>167</v>
      </c>
      <c r="BF1006" s="19">
        <v>207</v>
      </c>
      <c r="BG1006" s="2">
        <v>603</v>
      </c>
      <c r="BH1006" s="19" t="s">
        <v>316</v>
      </c>
      <c r="BI1006" s="30" t="s">
        <v>1965</v>
      </c>
      <c r="BJ1006" s="2">
        <f t="shared" si="815"/>
        <v>13</v>
      </c>
      <c r="BK1006" s="2">
        <f>IF(BF1006="","",VLOOKUP(BC1006,segéd!O:P,2,FALSE))</f>
        <v>7</v>
      </c>
      <c r="BL1006" s="2">
        <f>IF(BG1006="","",VLOOKUP(BC1006,segéd!T:U,2,FALSE))</f>
        <v>6</v>
      </c>
      <c r="BP1006" s="2"/>
      <c r="BQ1006" s="2"/>
      <c r="BR1006" s="2"/>
      <c r="BW1006" s="2"/>
      <c r="BY1006" s="2"/>
      <c r="CB1006" s="2">
        <v>5</v>
      </c>
      <c r="CC1006" s="2"/>
      <c r="CH1006" s="2"/>
      <c r="CP1006" s="2"/>
      <c r="CT1006" s="2">
        <v>6</v>
      </c>
      <c r="CU1006" s="2"/>
      <c r="CX1006" s="19"/>
      <c r="CY1006" s="2"/>
      <c r="CZ1006" s="19"/>
    </row>
    <row r="1007" spans="1:106" x14ac:dyDescent="0.3">
      <c r="A1007" t="str">
        <f t="shared" si="816"/>
        <v>2104254</v>
      </c>
      <c r="B1007" t="str">
        <f t="shared" si="817"/>
        <v>Pénzügyi menedzsment (Bp.-ről web) 7</v>
      </c>
      <c r="C1007" t="str">
        <f t="shared" si="767"/>
        <v>4044254</v>
      </c>
      <c r="D1007" t="str">
        <f t="shared" si="768"/>
        <v>Pénzügyi menedzsment (Bp.-ről web) 3</v>
      </c>
      <c r="E1007" t="str">
        <f t="shared" si="769"/>
        <v>Antalík Imrich4254</v>
      </c>
      <c r="F1007" s="24" t="str">
        <f t="shared" si="770"/>
        <v>Pénzügyi menedzsment (Bp. 210, Bp.-ről web)</v>
      </c>
      <c r="G1007" t="str">
        <f t="shared" si="771"/>
        <v/>
      </c>
      <c r="H1007" t="str">
        <f t="shared" si="772"/>
        <v/>
      </c>
      <c r="I1007" t="str">
        <f t="shared" si="773"/>
        <v/>
      </c>
      <c r="J1007" t="str">
        <f t="shared" si="774"/>
        <v>4254</v>
      </c>
      <c r="K1007" t="str">
        <f t="shared" si="775"/>
        <v>4254</v>
      </c>
      <c r="L1007" t="str">
        <f t="shared" si="776"/>
        <v/>
      </c>
      <c r="M1007" t="str">
        <f t="shared" si="777"/>
        <v/>
      </c>
      <c r="N1007" t="str">
        <f t="shared" si="778"/>
        <v/>
      </c>
      <c r="O1007" t="str">
        <f t="shared" si="779"/>
        <v/>
      </c>
      <c r="P1007" t="str">
        <f t="shared" si="780"/>
        <v/>
      </c>
      <c r="Q1007" t="str">
        <f t="shared" si="781"/>
        <v/>
      </c>
      <c r="R1007" t="str">
        <f t="shared" si="782"/>
        <v/>
      </c>
      <c r="S1007" t="str">
        <f t="shared" si="783"/>
        <v/>
      </c>
      <c r="T1007" t="str">
        <f t="shared" si="784"/>
        <v/>
      </c>
      <c r="U1007" t="str">
        <f t="shared" si="785"/>
        <v/>
      </c>
      <c r="V1007" t="str">
        <f t="shared" si="786"/>
        <v/>
      </c>
      <c r="W1007" t="str">
        <f t="shared" si="787"/>
        <v/>
      </c>
      <c r="X1007" t="str">
        <f t="shared" si="788"/>
        <v/>
      </c>
      <c r="Y1007" t="str">
        <f t="shared" si="789"/>
        <v>Pénzügyi menedzsment (210, Bp.-ről web)</v>
      </c>
      <c r="Z1007" t="str">
        <f t="shared" si="790"/>
        <v/>
      </c>
      <c r="AA1007" t="str">
        <f t="shared" si="791"/>
        <v/>
      </c>
      <c r="AB1007" t="str">
        <f t="shared" si="792"/>
        <v/>
      </c>
      <c r="AC1007" t="str">
        <f t="shared" si="793"/>
        <v/>
      </c>
      <c r="AD1007" t="str">
        <f t="shared" si="794"/>
        <v>4254</v>
      </c>
      <c r="AE1007" t="str">
        <f t="shared" si="795"/>
        <v/>
      </c>
      <c r="AF1007" t="str">
        <f t="shared" si="796"/>
        <v/>
      </c>
      <c r="AG1007" t="str">
        <f t="shared" si="797"/>
        <v/>
      </c>
      <c r="AH1007" t="str">
        <f t="shared" si="798"/>
        <v/>
      </c>
      <c r="AI1007" t="str">
        <f t="shared" si="799"/>
        <v/>
      </c>
      <c r="AJ1007" t="str">
        <f t="shared" si="800"/>
        <v/>
      </c>
      <c r="AK1007" t="str">
        <f t="shared" si="801"/>
        <v/>
      </c>
      <c r="AL1007" t="str">
        <f t="shared" si="802"/>
        <v/>
      </c>
      <c r="AM1007" t="str">
        <f t="shared" si="803"/>
        <v/>
      </c>
      <c r="AN1007" t="str">
        <f t="shared" si="804"/>
        <v/>
      </c>
      <c r="AO1007" t="str">
        <f t="shared" si="805"/>
        <v/>
      </c>
      <c r="AP1007" t="str">
        <f t="shared" si="806"/>
        <v/>
      </c>
      <c r="AQ1007" t="str">
        <f t="shared" si="807"/>
        <v/>
      </c>
      <c r="AR1007" t="str">
        <f t="shared" si="808"/>
        <v/>
      </c>
      <c r="AS1007" t="str">
        <f t="shared" si="809"/>
        <v/>
      </c>
      <c r="AT1007" t="str">
        <f t="shared" si="810"/>
        <v/>
      </c>
      <c r="AU1007" t="str">
        <f t="shared" si="811"/>
        <v/>
      </c>
      <c r="AV1007" t="str">
        <f t="shared" si="812"/>
        <v/>
      </c>
      <c r="AW1007" t="str">
        <f t="shared" si="813"/>
        <v/>
      </c>
      <c r="AX1007" t="str">
        <f t="shared" si="814"/>
        <v>Pénzügyi menedzsment (404, Bp.-ről web)</v>
      </c>
      <c r="AY1007" s="2">
        <v>425</v>
      </c>
      <c r="AZ1007" s="2">
        <v>4</v>
      </c>
      <c r="BA1007" s="18">
        <f>VLOOKUP(AY1007,segéd!$F$9:$G$38,2,FALSE)</f>
        <v>46137</v>
      </c>
      <c r="BB1007" s="2" t="str">
        <f>VLOOKUP(AZ1007,segéd!$F$1:$G$7,2,FALSE)</f>
        <v>13.30-15.00</v>
      </c>
      <c r="BC1007" t="s">
        <v>73</v>
      </c>
      <c r="BD1007" t="s">
        <v>178</v>
      </c>
      <c r="BE1007" t="s">
        <v>188</v>
      </c>
      <c r="BF1007" s="19">
        <v>210</v>
      </c>
      <c r="BG1007" s="2">
        <v>404</v>
      </c>
      <c r="BH1007" s="2" t="s">
        <v>75</v>
      </c>
      <c r="BI1007" s="30" t="s">
        <v>1923</v>
      </c>
      <c r="BJ1007" s="2">
        <f t="shared" si="815"/>
        <v>10</v>
      </c>
      <c r="BK1007" s="2">
        <f>IF(BF1007="","",VLOOKUP(BC1007,segéd!O:P,2,FALSE))</f>
        <v>7</v>
      </c>
      <c r="BL1007" s="2">
        <f>IF(BG1007="","",VLOOKUP(BC1007,segéd!T:U,2,FALSE))</f>
        <v>3</v>
      </c>
      <c r="BM1007" s="2"/>
      <c r="BN1007" s="2"/>
      <c r="BO1007" s="2"/>
      <c r="BP1007" s="19">
        <v>4</v>
      </c>
      <c r="BQ1007" s="19">
        <v>5</v>
      </c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G1007" s="2"/>
      <c r="CH1007" s="2"/>
      <c r="CI1007" s="2">
        <v>4</v>
      </c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Y1007" s="2"/>
    </row>
    <row r="1008" spans="1:106" x14ac:dyDescent="0.3">
      <c r="A1008" t="str">
        <f t="shared" si="816"/>
        <v>4254</v>
      </c>
      <c r="B1008" t="str">
        <f t="shared" si="817"/>
        <v xml:space="preserve">Projekt feladat (web) </v>
      </c>
      <c r="C1008" t="str">
        <f t="shared" si="767"/>
        <v>2154254</v>
      </c>
      <c r="D1008" t="str">
        <f t="shared" si="768"/>
        <v>Projekt feladat (web) 87</v>
      </c>
      <c r="E1008" t="str">
        <f t="shared" si="769"/>
        <v>Varga István4254</v>
      </c>
      <c r="F1008" s="24" t="str">
        <f t="shared" si="770"/>
        <v>Projekt feladat (Tb. 215, web)</v>
      </c>
      <c r="G1008" t="str">
        <f t="shared" si="771"/>
        <v/>
      </c>
      <c r="H1008" t="str">
        <f t="shared" si="772"/>
        <v/>
      </c>
      <c r="I1008" t="str">
        <f t="shared" si="773"/>
        <v/>
      </c>
      <c r="J1008" t="str">
        <f t="shared" si="774"/>
        <v/>
      </c>
      <c r="K1008" t="str">
        <f t="shared" si="775"/>
        <v/>
      </c>
      <c r="L1008" t="str">
        <f t="shared" si="776"/>
        <v/>
      </c>
      <c r="M1008" t="str">
        <f t="shared" si="777"/>
        <v/>
      </c>
      <c r="N1008" t="str">
        <f t="shared" si="778"/>
        <v/>
      </c>
      <c r="O1008" t="str">
        <f t="shared" si="779"/>
        <v/>
      </c>
      <c r="P1008" t="str">
        <f t="shared" si="780"/>
        <v/>
      </c>
      <c r="Q1008" t="str">
        <f t="shared" si="781"/>
        <v/>
      </c>
      <c r="R1008" t="str">
        <f t="shared" si="782"/>
        <v/>
      </c>
      <c r="S1008" t="str">
        <f t="shared" si="783"/>
        <v/>
      </c>
      <c r="T1008" t="str">
        <f t="shared" si="784"/>
        <v/>
      </c>
      <c r="U1008" t="str">
        <f t="shared" si="785"/>
        <v/>
      </c>
      <c r="V1008" t="str">
        <f t="shared" si="786"/>
        <v/>
      </c>
      <c r="W1008" t="str">
        <f t="shared" si="787"/>
        <v/>
      </c>
      <c r="X1008" t="str">
        <f t="shared" si="788"/>
        <v/>
      </c>
      <c r="Y1008" t="str">
        <f t="shared" si="789"/>
        <v>Projekt feladat (, web)</v>
      </c>
      <c r="Z1008" t="str">
        <f t="shared" si="790"/>
        <v/>
      </c>
      <c r="AA1008" t="str">
        <f t="shared" si="791"/>
        <v/>
      </c>
      <c r="AB1008" t="str">
        <f t="shared" si="792"/>
        <v/>
      </c>
      <c r="AC1008" t="str">
        <f t="shared" si="793"/>
        <v/>
      </c>
      <c r="AD1008" t="str">
        <f t="shared" si="794"/>
        <v/>
      </c>
      <c r="AE1008" t="str">
        <f t="shared" si="795"/>
        <v/>
      </c>
      <c r="AF1008" t="str">
        <f t="shared" si="796"/>
        <v/>
      </c>
      <c r="AG1008" t="str">
        <f t="shared" si="797"/>
        <v/>
      </c>
      <c r="AH1008" t="str">
        <f t="shared" si="798"/>
        <v/>
      </c>
      <c r="AI1008" t="str">
        <f t="shared" si="799"/>
        <v/>
      </c>
      <c r="AJ1008" t="str">
        <f t="shared" si="800"/>
        <v/>
      </c>
      <c r="AK1008" t="str">
        <f t="shared" si="801"/>
        <v/>
      </c>
      <c r="AL1008" t="str">
        <f t="shared" si="802"/>
        <v/>
      </c>
      <c r="AM1008" t="str">
        <f t="shared" si="803"/>
        <v/>
      </c>
      <c r="AN1008" t="str">
        <f t="shared" si="804"/>
        <v/>
      </c>
      <c r="AO1008" t="str">
        <f t="shared" si="805"/>
        <v/>
      </c>
      <c r="AP1008" t="str">
        <f t="shared" si="806"/>
        <v/>
      </c>
      <c r="AQ1008" t="str">
        <f t="shared" si="807"/>
        <v/>
      </c>
      <c r="AR1008" t="str">
        <f t="shared" si="808"/>
        <v>4254</v>
      </c>
      <c r="AS1008" t="str">
        <f t="shared" si="809"/>
        <v>4254</v>
      </c>
      <c r="AT1008" t="str">
        <f t="shared" si="810"/>
        <v>4254</v>
      </c>
      <c r="AU1008" t="str">
        <f t="shared" si="811"/>
        <v>4254</v>
      </c>
      <c r="AV1008" t="str">
        <f t="shared" si="812"/>
        <v>4254</v>
      </c>
      <c r="AW1008" t="str">
        <f t="shared" si="813"/>
        <v>4254</v>
      </c>
      <c r="AX1008" t="str">
        <f t="shared" si="814"/>
        <v>Projekt feladat (215, web)</v>
      </c>
      <c r="AY1008" s="2">
        <v>425</v>
      </c>
      <c r="AZ1008" s="2">
        <v>4</v>
      </c>
      <c r="BA1008" s="18">
        <f>VLOOKUP(AY1008,segéd!$F$9:$G$38,2,FALSE)</f>
        <v>46137</v>
      </c>
      <c r="BB1008" s="2" t="str">
        <f>VLOOKUP(AZ1008,segéd!$F$1:$G$7,2,FALSE)</f>
        <v>13.30-15.00</v>
      </c>
      <c r="BC1008" t="s">
        <v>82</v>
      </c>
      <c r="BD1008" s="20" t="s">
        <v>219</v>
      </c>
      <c r="BE1008" t="s">
        <v>164</v>
      </c>
      <c r="BG1008" s="2">
        <v>215</v>
      </c>
      <c r="BH1008" s="19" t="s">
        <v>66</v>
      </c>
      <c r="BI1008" s="30" t="s">
        <v>1968</v>
      </c>
      <c r="BJ1008" s="2">
        <f t="shared" si="815"/>
        <v>87</v>
      </c>
      <c r="BK1008" s="2" t="str">
        <f>IF(BF1008="","",VLOOKUP(BC1008,segéd!O:P,2,FALSE))</f>
        <v/>
      </c>
      <c r="BL1008" s="2">
        <f>IF(BG1008="","",VLOOKUP(BC1008,segéd!T:U,2,FALSE))</f>
        <v>87</v>
      </c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G1008" s="2"/>
      <c r="CH1008" s="2"/>
      <c r="CI1008" s="2"/>
      <c r="CJ1008" s="2"/>
      <c r="CK1008" s="2"/>
      <c r="CL1008" s="2"/>
      <c r="CM1008" s="2"/>
      <c r="CN1008" s="2"/>
      <c r="CO1008" s="2"/>
      <c r="CP1008" s="2"/>
      <c r="CQ1008" s="2"/>
      <c r="CR1008" s="2"/>
      <c r="CS1008" s="2"/>
      <c r="CT1008" s="2"/>
      <c r="CU1008" s="2"/>
      <c r="CV1008" s="2"/>
      <c r="CW1008" s="2">
        <v>16</v>
      </c>
      <c r="CX1008" s="2">
        <v>8</v>
      </c>
      <c r="CY1008" s="2">
        <v>13</v>
      </c>
      <c r="CZ1008" s="2">
        <v>9</v>
      </c>
      <c r="DA1008" s="2">
        <v>13</v>
      </c>
      <c r="DB1008" s="2">
        <v>34</v>
      </c>
    </row>
    <row r="1009" spans="1:106" x14ac:dyDescent="0.3">
      <c r="A1009" t="str">
        <f t="shared" si="816"/>
        <v>2174254</v>
      </c>
      <c r="B1009" t="str">
        <f t="shared" si="817"/>
        <v>Turizmus társ. és gazd. alapjai (web) 8</v>
      </c>
      <c r="C1009" t="str">
        <f t="shared" si="767"/>
        <v>4254</v>
      </c>
      <c r="D1009" t="str">
        <f t="shared" si="768"/>
        <v xml:space="preserve">Turizmus társ. és gazd. alapjai (web) </v>
      </c>
      <c r="E1009" t="str">
        <f t="shared" si="769"/>
        <v>Bíró Csaba4254</v>
      </c>
      <c r="F1009" s="24" t="str">
        <f t="shared" si="770"/>
        <v>Turizmus társ. és gazd. alapjai (Bp. 217, web)</v>
      </c>
      <c r="G1009" t="str">
        <f t="shared" si="771"/>
        <v/>
      </c>
      <c r="H1009" t="str">
        <f t="shared" si="772"/>
        <v>4254</v>
      </c>
      <c r="I1009" t="str">
        <f t="shared" si="773"/>
        <v/>
      </c>
      <c r="J1009" t="str">
        <f t="shared" si="774"/>
        <v/>
      </c>
      <c r="K1009" t="str">
        <f t="shared" si="775"/>
        <v/>
      </c>
      <c r="L1009" t="str">
        <f t="shared" si="776"/>
        <v/>
      </c>
      <c r="M1009" t="str">
        <f t="shared" si="777"/>
        <v/>
      </c>
      <c r="N1009" t="str">
        <f t="shared" si="778"/>
        <v/>
      </c>
      <c r="O1009" t="str">
        <f t="shared" si="779"/>
        <v/>
      </c>
      <c r="P1009" t="str">
        <f t="shared" si="780"/>
        <v/>
      </c>
      <c r="Q1009" t="str">
        <f t="shared" si="781"/>
        <v/>
      </c>
      <c r="R1009" t="str">
        <f t="shared" si="782"/>
        <v/>
      </c>
      <c r="S1009" t="str">
        <f t="shared" si="783"/>
        <v/>
      </c>
      <c r="T1009" t="str">
        <f t="shared" si="784"/>
        <v/>
      </c>
      <c r="U1009" t="str">
        <f t="shared" si="785"/>
        <v/>
      </c>
      <c r="V1009" t="str">
        <f t="shared" si="786"/>
        <v/>
      </c>
      <c r="W1009" t="str">
        <f t="shared" si="787"/>
        <v/>
      </c>
      <c r="X1009" t="str">
        <f t="shared" si="788"/>
        <v/>
      </c>
      <c r="Y1009" t="str">
        <f t="shared" si="789"/>
        <v>Turizmus társ. és gazd. alapjai (217, web)</v>
      </c>
      <c r="Z1009" t="str">
        <f t="shared" si="790"/>
        <v/>
      </c>
      <c r="AA1009" t="str">
        <f t="shared" si="791"/>
        <v/>
      </c>
      <c r="AB1009" t="str">
        <f t="shared" si="792"/>
        <v/>
      </c>
      <c r="AC1009" t="str">
        <f t="shared" si="793"/>
        <v/>
      </c>
      <c r="AD1009" t="str">
        <f t="shared" si="794"/>
        <v/>
      </c>
      <c r="AE1009" t="str">
        <f t="shared" si="795"/>
        <v/>
      </c>
      <c r="AF1009" t="str">
        <f t="shared" si="796"/>
        <v/>
      </c>
      <c r="AG1009" t="str">
        <f t="shared" si="797"/>
        <v/>
      </c>
      <c r="AH1009" t="str">
        <f t="shared" si="798"/>
        <v/>
      </c>
      <c r="AI1009" t="str">
        <f t="shared" si="799"/>
        <v/>
      </c>
      <c r="AJ1009" t="str">
        <f t="shared" si="800"/>
        <v/>
      </c>
      <c r="AK1009" t="str">
        <f t="shared" si="801"/>
        <v/>
      </c>
      <c r="AL1009" t="str">
        <f t="shared" si="802"/>
        <v/>
      </c>
      <c r="AM1009" t="str">
        <f t="shared" si="803"/>
        <v/>
      </c>
      <c r="AN1009" t="str">
        <f t="shared" si="804"/>
        <v/>
      </c>
      <c r="AO1009" t="str">
        <f t="shared" si="805"/>
        <v/>
      </c>
      <c r="AP1009" t="str">
        <f t="shared" si="806"/>
        <v/>
      </c>
      <c r="AQ1009" t="str">
        <f t="shared" si="807"/>
        <v/>
      </c>
      <c r="AR1009" t="str">
        <f t="shared" si="808"/>
        <v/>
      </c>
      <c r="AS1009" t="str">
        <f t="shared" si="809"/>
        <v/>
      </c>
      <c r="AT1009" t="str">
        <f t="shared" si="810"/>
        <v/>
      </c>
      <c r="AU1009" t="str">
        <f t="shared" si="811"/>
        <v/>
      </c>
      <c r="AV1009" t="str">
        <f t="shared" si="812"/>
        <v/>
      </c>
      <c r="AW1009" t="str">
        <f t="shared" si="813"/>
        <v/>
      </c>
      <c r="AX1009" t="str">
        <f t="shared" si="814"/>
        <v>Turizmus társ. és gazd. alapjai (, web)</v>
      </c>
      <c r="AY1009" s="2">
        <v>425</v>
      </c>
      <c r="AZ1009" s="2">
        <v>4</v>
      </c>
      <c r="BA1009" s="18">
        <f>VLOOKUP(AY1009,segéd!$F$9:$G$38,2,FALSE)</f>
        <v>46137</v>
      </c>
      <c r="BB1009" s="2" t="str">
        <f>VLOOKUP(AZ1009,segéd!$F$1:$G$7,2,FALSE)</f>
        <v>13.30-15.00</v>
      </c>
      <c r="BC1009" t="s">
        <v>250</v>
      </c>
      <c r="BD1009" t="s">
        <v>458</v>
      </c>
      <c r="BE1009" t="s">
        <v>165</v>
      </c>
      <c r="BF1009" s="19">
        <v>217</v>
      </c>
      <c r="BH1009" s="2" t="s">
        <v>66</v>
      </c>
      <c r="BI1009" s="30" t="s">
        <v>1943</v>
      </c>
      <c r="BJ1009" s="2">
        <f t="shared" si="815"/>
        <v>8</v>
      </c>
      <c r="BK1009" s="2">
        <f>IF(BF1009="","",VLOOKUP(BC1009,segéd!O:P,2,FALSE))</f>
        <v>8</v>
      </c>
      <c r="BL1009" s="2" t="str">
        <f>IF(BG1009="","",VLOOKUP(BC1009,segéd!T:U,2,FALSE))</f>
        <v/>
      </c>
      <c r="BM1009" s="2"/>
      <c r="BN1009" s="2">
        <v>14</v>
      </c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H1009" s="2"/>
      <c r="CI1009" s="2"/>
      <c r="CJ1009" s="2"/>
      <c r="CK1009" s="2"/>
      <c r="CL1009" s="2"/>
      <c r="CM1009" s="2"/>
      <c r="CN1009" s="2"/>
      <c r="CO1009" s="2"/>
      <c r="CP1009" s="2"/>
      <c r="CR1009" s="2"/>
      <c r="CS1009" s="2"/>
      <c r="CT1009" s="2"/>
      <c r="CU1009" s="2"/>
      <c r="CV1009" s="2"/>
      <c r="CY1009" s="2"/>
    </row>
    <row r="1010" spans="1:106" x14ac:dyDescent="0.3">
      <c r="A1010" t="str">
        <f t="shared" si="816"/>
        <v>2014254</v>
      </c>
      <c r="B1010" t="str">
        <f t="shared" si="817"/>
        <v>Üzleti és szakmai kommunikáció (web) 54</v>
      </c>
      <c r="C1010" t="str">
        <f t="shared" si="767"/>
        <v>4254</v>
      </c>
      <c r="D1010" t="str">
        <f t="shared" si="768"/>
        <v xml:space="preserve">Üzleti és szakmai kommunikáció (web) </v>
      </c>
      <c r="E1010" t="str">
        <f t="shared" si="769"/>
        <v>Peres Anna4254</v>
      </c>
      <c r="F1010" s="24" t="str">
        <f t="shared" si="770"/>
        <v>Üzleti és szakmai kommunikáció (Bp. 201, web)</v>
      </c>
      <c r="G1010" t="str">
        <f t="shared" si="771"/>
        <v>4254</v>
      </c>
      <c r="H1010" t="str">
        <f t="shared" si="772"/>
        <v/>
      </c>
      <c r="I1010" t="str">
        <f t="shared" si="773"/>
        <v>4254</v>
      </c>
      <c r="J1010" t="str">
        <f t="shared" si="774"/>
        <v/>
      </c>
      <c r="K1010" t="str">
        <f t="shared" si="775"/>
        <v/>
      </c>
      <c r="L1010" t="str">
        <f t="shared" si="776"/>
        <v/>
      </c>
      <c r="M1010" t="str">
        <f t="shared" si="777"/>
        <v/>
      </c>
      <c r="N1010" t="str">
        <f t="shared" si="778"/>
        <v/>
      </c>
      <c r="O1010" t="str">
        <f t="shared" si="779"/>
        <v/>
      </c>
      <c r="P1010" t="str">
        <f t="shared" si="780"/>
        <v/>
      </c>
      <c r="Q1010" t="str">
        <f t="shared" si="781"/>
        <v/>
      </c>
      <c r="R1010" t="str">
        <f t="shared" si="782"/>
        <v/>
      </c>
      <c r="S1010" t="str">
        <f t="shared" si="783"/>
        <v/>
      </c>
      <c r="T1010" t="str">
        <f t="shared" si="784"/>
        <v/>
      </c>
      <c r="U1010" t="str">
        <f t="shared" si="785"/>
        <v/>
      </c>
      <c r="V1010" t="str">
        <f t="shared" si="786"/>
        <v/>
      </c>
      <c r="W1010" t="str">
        <f t="shared" si="787"/>
        <v/>
      </c>
      <c r="X1010" t="str">
        <f t="shared" si="788"/>
        <v/>
      </c>
      <c r="Y1010" t="str">
        <f t="shared" si="789"/>
        <v>Üzleti és szakmai kommunikáció (201, web)</v>
      </c>
      <c r="Z1010" t="str">
        <f t="shared" si="790"/>
        <v/>
      </c>
      <c r="AA1010" t="str">
        <f t="shared" si="791"/>
        <v/>
      </c>
      <c r="AB1010" t="str">
        <f t="shared" si="792"/>
        <v/>
      </c>
      <c r="AC1010" t="str">
        <f t="shared" si="793"/>
        <v/>
      </c>
      <c r="AD1010" t="str">
        <f t="shared" si="794"/>
        <v/>
      </c>
      <c r="AE1010" t="str">
        <f t="shared" si="795"/>
        <v/>
      </c>
      <c r="AF1010" t="str">
        <f t="shared" si="796"/>
        <v/>
      </c>
      <c r="AG1010" t="str">
        <f t="shared" si="797"/>
        <v/>
      </c>
      <c r="AH1010" t="str">
        <f t="shared" si="798"/>
        <v/>
      </c>
      <c r="AI1010" t="str">
        <f t="shared" si="799"/>
        <v/>
      </c>
      <c r="AJ1010" t="str">
        <f t="shared" si="800"/>
        <v/>
      </c>
      <c r="AK1010" t="str">
        <f t="shared" si="801"/>
        <v/>
      </c>
      <c r="AL1010" t="str">
        <f t="shared" si="802"/>
        <v/>
      </c>
      <c r="AM1010" t="str">
        <f t="shared" si="803"/>
        <v/>
      </c>
      <c r="AN1010" t="str">
        <f t="shared" si="804"/>
        <v/>
      </c>
      <c r="AO1010" t="str">
        <f t="shared" si="805"/>
        <v/>
      </c>
      <c r="AP1010" t="str">
        <f t="shared" si="806"/>
        <v/>
      </c>
      <c r="AQ1010" t="str">
        <f t="shared" si="807"/>
        <v/>
      </c>
      <c r="AR1010" t="str">
        <f t="shared" si="808"/>
        <v/>
      </c>
      <c r="AS1010" t="str">
        <f t="shared" si="809"/>
        <v/>
      </c>
      <c r="AT1010" t="str">
        <f t="shared" si="810"/>
        <v/>
      </c>
      <c r="AU1010" t="str">
        <f t="shared" si="811"/>
        <v/>
      </c>
      <c r="AV1010" t="str">
        <f t="shared" si="812"/>
        <v/>
      </c>
      <c r="AW1010" t="str">
        <f t="shared" si="813"/>
        <v/>
      </c>
      <c r="AX1010" t="str">
        <f t="shared" si="814"/>
        <v>Üzleti és szakmai kommunikáció (, web)</v>
      </c>
      <c r="AY1010" s="2">
        <v>425</v>
      </c>
      <c r="AZ1010" s="2">
        <v>4</v>
      </c>
      <c r="BA1010" s="18">
        <f>VLOOKUP(AY1010,segéd!$F$9:$G$38,2,FALSE)</f>
        <v>46137</v>
      </c>
      <c r="BB1010" s="2" t="str">
        <f>VLOOKUP(AZ1010,segéd!$F$1:$G$7,2,FALSE)</f>
        <v>13.30-15.00</v>
      </c>
      <c r="BC1010" t="s">
        <v>387</v>
      </c>
      <c r="BD1010" t="s">
        <v>440</v>
      </c>
      <c r="BE1010" t="s">
        <v>388</v>
      </c>
      <c r="BF1010" s="19">
        <v>201</v>
      </c>
      <c r="BH1010" s="2" t="s">
        <v>66</v>
      </c>
      <c r="BI1010" s="30" t="s">
        <v>2042</v>
      </c>
      <c r="BJ1010" s="2">
        <f t="shared" si="815"/>
        <v>54</v>
      </c>
      <c r="BK1010" s="2">
        <f>IF(BF1010="","",VLOOKUP(BC1010,segéd!O:P,2,FALSE))</f>
        <v>54</v>
      </c>
      <c r="BL1010" s="2" t="str">
        <f>IF(BG1010="","",VLOOKUP(BC1010,segéd!T:U,2,FALSE))</f>
        <v/>
      </c>
      <c r="BM1010" s="2">
        <v>62</v>
      </c>
      <c r="BN1010" s="2"/>
      <c r="BO1010" s="2">
        <v>13</v>
      </c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H1010" s="2"/>
      <c r="CI1010" s="2"/>
      <c r="CJ1010" s="2"/>
      <c r="CK1010" s="2"/>
      <c r="CL1010" s="2"/>
      <c r="CM1010" s="2"/>
      <c r="CN1010" s="2"/>
      <c r="CO1010" s="2"/>
      <c r="CP1010" s="2"/>
      <c r="CR1010" s="2"/>
      <c r="CS1010" s="2"/>
      <c r="CT1010" s="2"/>
      <c r="CU1010" s="2"/>
      <c r="CV1010" s="2"/>
      <c r="CY1010" s="2"/>
    </row>
    <row r="1011" spans="1:106" x14ac:dyDescent="0.3">
      <c r="A1011" t="str">
        <f t="shared" si="816"/>
        <v>2084254</v>
      </c>
      <c r="B1011" t="str">
        <f t="shared" si="817"/>
        <v>Üzleti földrajz (szv.) (Bp.-ről web) 20</v>
      </c>
      <c r="C1011" t="str">
        <f t="shared" si="767"/>
        <v>2174254</v>
      </c>
      <c r="D1011" t="str">
        <f t="shared" si="768"/>
        <v>Üzleti földrajz (szv.) (Bp.-ről web) 18</v>
      </c>
      <c r="E1011" t="str">
        <f t="shared" si="769"/>
        <v>Köbli Ádám4254</v>
      </c>
      <c r="F1011" s="24" t="str">
        <f t="shared" si="770"/>
        <v>Üzleti földrajz (szv.) (Bp. 208, Bp.-ről web)</v>
      </c>
      <c r="G1011" t="str">
        <f t="shared" si="771"/>
        <v/>
      </c>
      <c r="H1011" t="str">
        <f t="shared" si="772"/>
        <v/>
      </c>
      <c r="I1011" t="str">
        <f t="shared" si="773"/>
        <v/>
      </c>
      <c r="J1011" t="str">
        <f t="shared" si="774"/>
        <v/>
      </c>
      <c r="K1011" t="str">
        <f t="shared" si="775"/>
        <v/>
      </c>
      <c r="L1011" t="str">
        <f t="shared" si="776"/>
        <v/>
      </c>
      <c r="M1011" t="str">
        <f t="shared" si="777"/>
        <v>4254</v>
      </c>
      <c r="N1011" t="str">
        <f t="shared" si="778"/>
        <v>4254</v>
      </c>
      <c r="O1011" t="str">
        <f t="shared" si="779"/>
        <v>4254</v>
      </c>
      <c r="P1011" t="str">
        <f t="shared" si="780"/>
        <v>4254</v>
      </c>
      <c r="Q1011" t="str">
        <f t="shared" si="781"/>
        <v>4254</v>
      </c>
      <c r="R1011" t="str">
        <f t="shared" si="782"/>
        <v>4254</v>
      </c>
      <c r="S1011" t="str">
        <f t="shared" si="783"/>
        <v>4254</v>
      </c>
      <c r="T1011" t="str">
        <f t="shared" si="784"/>
        <v/>
      </c>
      <c r="U1011" t="str">
        <f t="shared" si="785"/>
        <v/>
      </c>
      <c r="V1011" t="str">
        <f t="shared" si="786"/>
        <v/>
      </c>
      <c r="W1011" t="str">
        <f t="shared" si="787"/>
        <v/>
      </c>
      <c r="X1011" t="str">
        <f t="shared" si="788"/>
        <v/>
      </c>
      <c r="Y1011" t="str">
        <f t="shared" si="789"/>
        <v>Üzleti földrajz (szv.) (208, Bp.-ről web)</v>
      </c>
      <c r="Z1011" t="str">
        <f t="shared" si="790"/>
        <v/>
      </c>
      <c r="AA1011" t="str">
        <f t="shared" si="791"/>
        <v/>
      </c>
      <c r="AB1011" t="str">
        <f t="shared" si="792"/>
        <v/>
      </c>
      <c r="AC1011" t="str">
        <f t="shared" si="793"/>
        <v/>
      </c>
      <c r="AD1011" t="str">
        <f t="shared" si="794"/>
        <v/>
      </c>
      <c r="AE1011" t="str">
        <f t="shared" si="795"/>
        <v>4254</v>
      </c>
      <c r="AF1011" t="str">
        <f t="shared" si="796"/>
        <v>4254</v>
      </c>
      <c r="AG1011" t="str">
        <f t="shared" si="797"/>
        <v>4254</v>
      </c>
      <c r="AH1011" t="str">
        <f t="shared" si="798"/>
        <v>4254</v>
      </c>
      <c r="AI1011" t="str">
        <f t="shared" si="799"/>
        <v>4254</v>
      </c>
      <c r="AJ1011" t="str">
        <f t="shared" si="800"/>
        <v>4254</v>
      </c>
      <c r="AK1011" t="str">
        <f t="shared" si="801"/>
        <v/>
      </c>
      <c r="AL1011" t="str">
        <f t="shared" si="802"/>
        <v/>
      </c>
      <c r="AM1011" t="str">
        <f t="shared" si="803"/>
        <v/>
      </c>
      <c r="AN1011" t="str">
        <f t="shared" si="804"/>
        <v/>
      </c>
      <c r="AO1011" t="str">
        <f t="shared" si="805"/>
        <v/>
      </c>
      <c r="AP1011" t="str">
        <f t="shared" si="806"/>
        <v/>
      </c>
      <c r="AQ1011" t="str">
        <f t="shared" si="807"/>
        <v/>
      </c>
      <c r="AR1011" t="str">
        <f t="shared" si="808"/>
        <v/>
      </c>
      <c r="AS1011" t="str">
        <f t="shared" si="809"/>
        <v/>
      </c>
      <c r="AT1011" t="str">
        <f t="shared" si="810"/>
        <v/>
      </c>
      <c r="AU1011" t="str">
        <f t="shared" si="811"/>
        <v/>
      </c>
      <c r="AV1011" t="str">
        <f t="shared" si="812"/>
        <v/>
      </c>
      <c r="AW1011" t="str">
        <f t="shared" si="813"/>
        <v/>
      </c>
      <c r="AX1011" t="str">
        <f t="shared" si="814"/>
        <v>Üzleti földrajz (szv.) (217, Bp.-ről web)</v>
      </c>
      <c r="AY1011" s="2">
        <v>425</v>
      </c>
      <c r="AZ1011" s="2">
        <v>4</v>
      </c>
      <c r="BA1011" s="18">
        <f>VLOOKUP(AY1011,segéd!$F$9:$G$38,2,FALSE)</f>
        <v>46137</v>
      </c>
      <c r="BB1011" s="2" t="str">
        <f>VLOOKUP(AZ1011,segéd!$F$1:$G$7,2,FALSE)</f>
        <v>13.30-15.00</v>
      </c>
      <c r="BC1011" s="20" t="s">
        <v>182</v>
      </c>
      <c r="BD1011" t="s">
        <v>112</v>
      </c>
      <c r="BE1011" t="s">
        <v>167</v>
      </c>
      <c r="BF1011" s="19">
        <v>208</v>
      </c>
      <c r="BG1011" s="2">
        <v>217</v>
      </c>
      <c r="BH1011" s="2" t="s">
        <v>75</v>
      </c>
      <c r="BI1011" s="30" t="s">
        <v>2029</v>
      </c>
      <c r="BJ1011" s="2">
        <f t="shared" si="815"/>
        <v>38</v>
      </c>
      <c r="BK1011" s="2">
        <f>IF(BF1011="","",VLOOKUP(BC1011,segéd!O:P,2,FALSE))</f>
        <v>20</v>
      </c>
      <c r="BL1011" s="2">
        <f>IF(BG1011="","",VLOOKUP(BC1011,segéd!T:U,2,FALSE))</f>
        <v>18</v>
      </c>
      <c r="BM1011" s="2"/>
      <c r="BN1011" s="2"/>
      <c r="BO1011" s="2"/>
      <c r="BP1011" s="2"/>
      <c r="BQ1011" s="2"/>
      <c r="BR1011" s="2"/>
      <c r="BS1011" s="2">
        <v>3</v>
      </c>
      <c r="BT1011" s="2">
        <v>3</v>
      </c>
      <c r="BU1011" s="2">
        <v>5</v>
      </c>
      <c r="BV1011" s="2">
        <v>3</v>
      </c>
      <c r="BW1011" s="2">
        <v>7</v>
      </c>
      <c r="BX1011" s="2">
        <v>1</v>
      </c>
      <c r="BY1011" s="2">
        <v>3</v>
      </c>
      <c r="BZ1011" s="2"/>
      <c r="CA1011" s="2"/>
      <c r="CB1011" s="2"/>
      <c r="CC1011" s="2"/>
      <c r="CD1011" s="2"/>
      <c r="CH1011" s="2"/>
      <c r="CI1011" s="2"/>
      <c r="CJ1011" s="2">
        <v>2</v>
      </c>
      <c r="CK1011" s="2">
        <v>4</v>
      </c>
      <c r="CL1011" s="2">
        <v>5</v>
      </c>
      <c r="CM1011" s="2">
        <v>2</v>
      </c>
      <c r="CN1011" s="2">
        <v>1</v>
      </c>
      <c r="CO1011" s="2">
        <v>2</v>
      </c>
      <c r="CP1011" s="2"/>
      <c r="CR1011" s="2"/>
      <c r="CS1011" s="2"/>
      <c r="CT1011" s="2"/>
      <c r="CU1011" s="2"/>
      <c r="CV1011" s="2"/>
      <c r="CY1011" s="2"/>
    </row>
    <row r="1012" spans="1:106" x14ac:dyDescent="0.3">
      <c r="A1012" t="str">
        <f t="shared" si="816"/>
        <v>4254</v>
      </c>
      <c r="B1012" t="str">
        <f t="shared" si="817"/>
        <v xml:space="preserve">Vezetés, szervezés (web) </v>
      </c>
      <c r="C1012" t="str">
        <f t="shared" si="767"/>
        <v>5014254</v>
      </c>
      <c r="D1012" t="str">
        <f t="shared" si="768"/>
        <v>Vezetés, szervezés (web) 155</v>
      </c>
      <c r="E1012" t="str">
        <f t="shared" si="769"/>
        <v>Krupánszki Kornél4254</v>
      </c>
      <c r="F1012" s="24" t="str">
        <f t="shared" si="770"/>
        <v>Vezetés, szervezés (Tb. 501, web)</v>
      </c>
      <c r="G1012" t="str">
        <f t="shared" si="771"/>
        <v/>
      </c>
      <c r="H1012" t="str">
        <f t="shared" si="772"/>
        <v/>
      </c>
      <c r="I1012" t="str">
        <f t="shared" si="773"/>
        <v/>
      </c>
      <c r="J1012" t="str">
        <f t="shared" si="774"/>
        <v/>
      </c>
      <c r="K1012" t="str">
        <f t="shared" si="775"/>
        <v/>
      </c>
      <c r="L1012" t="str">
        <f t="shared" si="776"/>
        <v/>
      </c>
      <c r="M1012" t="str">
        <f t="shared" si="777"/>
        <v/>
      </c>
      <c r="N1012" t="str">
        <f t="shared" si="778"/>
        <v/>
      </c>
      <c r="O1012" t="str">
        <f t="shared" si="779"/>
        <v/>
      </c>
      <c r="P1012" t="str">
        <f t="shared" si="780"/>
        <v/>
      </c>
      <c r="Q1012" t="str">
        <f t="shared" si="781"/>
        <v/>
      </c>
      <c r="R1012" t="str">
        <f t="shared" si="782"/>
        <v/>
      </c>
      <c r="S1012" t="str">
        <f t="shared" si="783"/>
        <v/>
      </c>
      <c r="T1012" t="str">
        <f t="shared" si="784"/>
        <v/>
      </c>
      <c r="U1012" t="str">
        <f t="shared" si="785"/>
        <v/>
      </c>
      <c r="V1012" t="str">
        <f t="shared" si="786"/>
        <v/>
      </c>
      <c r="W1012" t="str">
        <f t="shared" si="787"/>
        <v/>
      </c>
      <c r="X1012" t="str">
        <f t="shared" si="788"/>
        <v/>
      </c>
      <c r="Y1012" t="str">
        <f t="shared" si="789"/>
        <v>Vezetés, szervezés (, web)</v>
      </c>
      <c r="Z1012" t="str">
        <f t="shared" si="790"/>
        <v>4254</v>
      </c>
      <c r="AA1012" t="str">
        <f t="shared" si="791"/>
        <v/>
      </c>
      <c r="AB1012" t="str">
        <f t="shared" si="792"/>
        <v/>
      </c>
      <c r="AC1012" t="str">
        <f t="shared" si="793"/>
        <v/>
      </c>
      <c r="AD1012" t="str">
        <f t="shared" si="794"/>
        <v/>
      </c>
      <c r="AE1012" t="str">
        <f t="shared" si="795"/>
        <v/>
      </c>
      <c r="AF1012" t="str">
        <f t="shared" si="796"/>
        <v/>
      </c>
      <c r="AG1012" t="str">
        <f t="shared" si="797"/>
        <v/>
      </c>
      <c r="AH1012" t="str">
        <f t="shared" si="798"/>
        <v/>
      </c>
      <c r="AI1012" t="str">
        <f t="shared" si="799"/>
        <v/>
      </c>
      <c r="AJ1012" t="str">
        <f t="shared" si="800"/>
        <v/>
      </c>
      <c r="AK1012" t="str">
        <f t="shared" si="801"/>
        <v>4254</v>
      </c>
      <c r="AL1012" t="str">
        <f t="shared" si="802"/>
        <v>4254</v>
      </c>
      <c r="AM1012" t="str">
        <f t="shared" si="803"/>
        <v/>
      </c>
      <c r="AN1012" t="str">
        <f t="shared" si="804"/>
        <v/>
      </c>
      <c r="AO1012" t="str">
        <f t="shared" si="805"/>
        <v/>
      </c>
      <c r="AP1012" t="str">
        <f t="shared" si="806"/>
        <v/>
      </c>
      <c r="AQ1012" t="str">
        <f t="shared" si="807"/>
        <v/>
      </c>
      <c r="AR1012" t="str">
        <f t="shared" si="808"/>
        <v/>
      </c>
      <c r="AS1012" t="str">
        <f t="shared" si="809"/>
        <v/>
      </c>
      <c r="AT1012" t="str">
        <f t="shared" si="810"/>
        <v/>
      </c>
      <c r="AU1012" t="str">
        <f t="shared" si="811"/>
        <v/>
      </c>
      <c r="AV1012" t="str">
        <f t="shared" si="812"/>
        <v/>
      </c>
      <c r="AW1012" t="str">
        <f t="shared" si="813"/>
        <v/>
      </c>
      <c r="AX1012" t="str">
        <f t="shared" si="814"/>
        <v>Vezetés, szervezés (501, web)</v>
      </c>
      <c r="AY1012" s="2">
        <v>425</v>
      </c>
      <c r="AZ1012" s="2">
        <v>4</v>
      </c>
      <c r="BA1012" s="18">
        <f>VLOOKUP(AY1012,segéd!$F$9:$G$38,2,FALSE)</f>
        <v>46137</v>
      </c>
      <c r="BB1012" s="2" t="str">
        <f>VLOOKUP(AZ1012,segéd!$F$1:$G$7,2,FALSE)</f>
        <v>13.30-15.00</v>
      </c>
      <c r="BC1012" t="s">
        <v>65</v>
      </c>
      <c r="BD1012" s="20" t="s">
        <v>428</v>
      </c>
      <c r="BE1012" t="s">
        <v>164</v>
      </c>
      <c r="BG1012" s="2">
        <v>501</v>
      </c>
      <c r="BH1012" s="2" t="s">
        <v>66</v>
      </c>
      <c r="BI1012" s="30" t="s">
        <v>2044</v>
      </c>
      <c r="BJ1012" s="2">
        <f t="shared" si="815"/>
        <v>155</v>
      </c>
      <c r="BK1012" s="2" t="str">
        <f>IF(BF1012="","",VLOOKUP(BC1012,segéd!O:P,2,FALSE))</f>
        <v/>
      </c>
      <c r="BL1012" s="2">
        <f>IF(BG1012="","",VLOOKUP(BC1012,segéd!T:U,2,FALSE))</f>
        <v>155</v>
      </c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>
        <v>74</v>
      </c>
      <c r="CG1012" s="2"/>
      <c r="CH1012" s="2"/>
      <c r="CI1012" s="2"/>
      <c r="CJ1012" s="2"/>
      <c r="CK1012" s="2"/>
      <c r="CL1012" s="2"/>
      <c r="CM1012" s="2"/>
      <c r="CN1012" s="2"/>
      <c r="CO1012" s="2"/>
      <c r="CP1012" s="2">
        <v>52</v>
      </c>
      <c r="CQ1012" s="2">
        <v>59</v>
      </c>
      <c r="CR1012" s="2"/>
      <c r="CS1012" s="2"/>
      <c r="CT1012" s="2"/>
      <c r="CU1012" s="2"/>
      <c r="CV1012" s="2"/>
      <c r="CY1012" s="2"/>
    </row>
    <row r="1013" spans="1:106" x14ac:dyDescent="0.3">
      <c r="A1013" t="str">
        <f t="shared" si="816"/>
        <v>4255</v>
      </c>
      <c r="B1013" t="str">
        <f t="shared" si="817"/>
        <v xml:space="preserve">A CAD alapjai (gépterem, web) </v>
      </c>
      <c r="C1013" t="str">
        <f t="shared" si="767"/>
        <v>6044255</v>
      </c>
      <c r="D1013" t="str">
        <f t="shared" si="768"/>
        <v>A CAD alapjai (gépterem, web) 9</v>
      </c>
      <c r="E1013" t="str">
        <f t="shared" si="769"/>
        <v>Szentgyörgyiné Gyöngyösi Éva4255</v>
      </c>
      <c r="F1013" s="24" t="str">
        <f t="shared" si="770"/>
        <v>A CAD alapjai (Tb. 604, gépterem, web)</v>
      </c>
      <c r="G1013" t="str">
        <f t="shared" si="771"/>
        <v/>
      </c>
      <c r="H1013" t="str">
        <f t="shared" si="772"/>
        <v/>
      </c>
      <c r="I1013" t="str">
        <f t="shared" si="773"/>
        <v/>
      </c>
      <c r="J1013" t="str">
        <f t="shared" si="774"/>
        <v/>
      </c>
      <c r="K1013" t="str">
        <f t="shared" si="775"/>
        <v/>
      </c>
      <c r="L1013" t="str">
        <f t="shared" si="776"/>
        <v/>
      </c>
      <c r="M1013" t="str">
        <f t="shared" si="777"/>
        <v/>
      </c>
      <c r="N1013" t="str">
        <f t="shared" si="778"/>
        <v/>
      </c>
      <c r="O1013" t="str">
        <f t="shared" si="779"/>
        <v/>
      </c>
      <c r="P1013" t="str">
        <f t="shared" si="780"/>
        <v/>
      </c>
      <c r="Q1013" t="str">
        <f t="shared" si="781"/>
        <v/>
      </c>
      <c r="R1013" t="str">
        <f t="shared" si="782"/>
        <v/>
      </c>
      <c r="S1013" t="str">
        <f t="shared" si="783"/>
        <v/>
      </c>
      <c r="T1013" t="str">
        <f t="shared" si="784"/>
        <v/>
      </c>
      <c r="U1013" t="str">
        <f t="shared" si="785"/>
        <v/>
      </c>
      <c r="V1013" t="str">
        <f t="shared" si="786"/>
        <v/>
      </c>
      <c r="W1013" t="str">
        <f t="shared" si="787"/>
        <v/>
      </c>
      <c r="X1013" t="str">
        <f t="shared" si="788"/>
        <v/>
      </c>
      <c r="Y1013" t="str">
        <f t="shared" si="789"/>
        <v>A CAD alapjai (, gépterem, web)</v>
      </c>
      <c r="Z1013" t="str">
        <f t="shared" si="790"/>
        <v/>
      </c>
      <c r="AA1013" t="str">
        <f t="shared" si="791"/>
        <v>4255</v>
      </c>
      <c r="AB1013" t="str">
        <f t="shared" si="792"/>
        <v/>
      </c>
      <c r="AC1013" t="str">
        <f t="shared" si="793"/>
        <v/>
      </c>
      <c r="AD1013" t="str">
        <f t="shared" si="794"/>
        <v/>
      </c>
      <c r="AE1013" t="str">
        <f t="shared" si="795"/>
        <v/>
      </c>
      <c r="AF1013" t="str">
        <f t="shared" si="796"/>
        <v/>
      </c>
      <c r="AG1013" t="str">
        <f t="shared" si="797"/>
        <v/>
      </c>
      <c r="AH1013" t="str">
        <f t="shared" si="798"/>
        <v/>
      </c>
      <c r="AI1013" t="str">
        <f t="shared" si="799"/>
        <v/>
      </c>
      <c r="AJ1013" t="str">
        <f t="shared" si="800"/>
        <v/>
      </c>
      <c r="AK1013" t="str">
        <f t="shared" si="801"/>
        <v/>
      </c>
      <c r="AL1013" t="str">
        <f t="shared" si="802"/>
        <v/>
      </c>
      <c r="AM1013" t="str">
        <f t="shared" si="803"/>
        <v/>
      </c>
      <c r="AN1013" t="str">
        <f t="shared" si="804"/>
        <v/>
      </c>
      <c r="AO1013" t="str">
        <f t="shared" si="805"/>
        <v/>
      </c>
      <c r="AP1013" t="str">
        <f t="shared" si="806"/>
        <v/>
      </c>
      <c r="AQ1013" t="str">
        <f t="shared" si="807"/>
        <v/>
      </c>
      <c r="AR1013" t="str">
        <f t="shared" si="808"/>
        <v/>
      </c>
      <c r="AS1013" t="str">
        <f t="shared" si="809"/>
        <v/>
      </c>
      <c r="AT1013" t="str">
        <f t="shared" si="810"/>
        <v/>
      </c>
      <c r="AU1013" t="str">
        <f t="shared" si="811"/>
        <v/>
      </c>
      <c r="AV1013" t="str">
        <f t="shared" si="812"/>
        <v/>
      </c>
      <c r="AW1013" t="str">
        <f t="shared" si="813"/>
        <v/>
      </c>
      <c r="AX1013" t="str">
        <f t="shared" si="814"/>
        <v>A CAD alapjai (604, gépterem, web)</v>
      </c>
      <c r="AY1013" s="2">
        <v>425</v>
      </c>
      <c r="AZ1013" s="2">
        <v>5</v>
      </c>
      <c r="BA1013" s="18">
        <f>VLOOKUP(AY1013,segéd!$F$9:$G$38,2,FALSE)</f>
        <v>46137</v>
      </c>
      <c r="BB1013" s="2" t="str">
        <f>VLOOKUP(AZ1013,segéd!$F$1:$G$7,2,FALSE)</f>
        <v>15.15-16.45</v>
      </c>
      <c r="BC1013" t="s">
        <v>221</v>
      </c>
      <c r="BD1013" s="20" t="s">
        <v>305</v>
      </c>
      <c r="BE1013" t="s">
        <v>88</v>
      </c>
      <c r="BG1013" s="2">
        <v>604</v>
      </c>
      <c r="BH1013" s="2" t="s">
        <v>220</v>
      </c>
      <c r="BI1013" s="30" t="s">
        <v>1929</v>
      </c>
      <c r="BJ1013" s="2">
        <f t="shared" si="815"/>
        <v>9</v>
      </c>
      <c r="BK1013" s="2" t="str">
        <f>IF(BF1013="","",VLOOKUP(BC1013,segéd!O:P,2,FALSE))</f>
        <v/>
      </c>
      <c r="BL1013" s="2">
        <f>IF(BG1013="","",VLOOKUP(BC1013,segéd!T:U,2,FALSE))</f>
        <v>9</v>
      </c>
      <c r="BM1013" s="2"/>
      <c r="BN1013" s="2"/>
      <c r="BO1013" s="2"/>
      <c r="BP1013" s="2"/>
      <c r="BQ1013" s="2"/>
      <c r="BR1013" s="2"/>
      <c r="BS1013" s="2"/>
      <c r="BT1013" s="2"/>
      <c r="BU1013" s="2"/>
      <c r="BZ1013" s="2"/>
      <c r="CA1013" s="2"/>
      <c r="CD1013" s="2"/>
      <c r="CE1013" s="2"/>
      <c r="CF1013" s="2">
        <v>19</v>
      </c>
      <c r="CG1013" s="2"/>
      <c r="CH1013" s="2"/>
      <c r="CI1013" s="2"/>
      <c r="CJ1013" s="2"/>
      <c r="CK1013" s="2"/>
      <c r="CP1013" s="2"/>
      <c r="CQ1013" s="2"/>
      <c r="CR1013" s="2"/>
      <c r="CS1013" s="2"/>
      <c r="CU1013" s="2"/>
      <c r="CV1013" s="2"/>
    </row>
    <row r="1014" spans="1:106" x14ac:dyDescent="0.3">
      <c r="A1014" t="str">
        <f t="shared" si="816"/>
        <v>2064255</v>
      </c>
      <c r="B1014" t="str">
        <f t="shared" si="817"/>
        <v>B2B marketingkommunikáció (otthonról web) 8</v>
      </c>
      <c r="C1014" t="str">
        <f t="shared" si="767"/>
        <v>2124255</v>
      </c>
      <c r="D1014" t="str">
        <f t="shared" si="768"/>
        <v>B2B marketingkommunikáció (otthonról web) 4</v>
      </c>
      <c r="E1014" t="str">
        <f t="shared" si="769"/>
        <v>Duchai Márta4255</v>
      </c>
      <c r="F1014" s="24" t="str">
        <f t="shared" si="770"/>
        <v>B2B marketingkommunikáció (Bp. 206Tb. 212, otthonról web)</v>
      </c>
      <c r="G1014" t="str">
        <f t="shared" si="771"/>
        <v/>
      </c>
      <c r="H1014" t="str">
        <f t="shared" si="772"/>
        <v/>
      </c>
      <c r="I1014" t="str">
        <f t="shared" si="773"/>
        <v/>
      </c>
      <c r="J1014" t="str">
        <f t="shared" si="774"/>
        <v/>
      </c>
      <c r="K1014" t="str">
        <f t="shared" si="775"/>
        <v/>
      </c>
      <c r="L1014" t="str">
        <f t="shared" si="776"/>
        <v/>
      </c>
      <c r="M1014" t="str">
        <f t="shared" si="777"/>
        <v/>
      </c>
      <c r="N1014" t="str">
        <f t="shared" si="778"/>
        <v/>
      </c>
      <c r="O1014" t="str">
        <f t="shared" si="779"/>
        <v/>
      </c>
      <c r="P1014" t="str">
        <f t="shared" si="780"/>
        <v/>
      </c>
      <c r="Q1014" t="str">
        <f t="shared" si="781"/>
        <v/>
      </c>
      <c r="R1014" t="str">
        <f t="shared" si="782"/>
        <v/>
      </c>
      <c r="S1014" t="str">
        <f t="shared" si="783"/>
        <v/>
      </c>
      <c r="T1014" t="str">
        <f t="shared" si="784"/>
        <v/>
      </c>
      <c r="U1014" t="str">
        <f t="shared" si="785"/>
        <v/>
      </c>
      <c r="V1014" t="str">
        <f t="shared" si="786"/>
        <v/>
      </c>
      <c r="W1014" t="str">
        <f t="shared" si="787"/>
        <v>4255</v>
      </c>
      <c r="X1014" t="str">
        <f t="shared" si="788"/>
        <v/>
      </c>
      <c r="Y1014" t="str">
        <f t="shared" si="789"/>
        <v>B2B marketingkommunikáció (206, otthonról web)</v>
      </c>
      <c r="Z1014" t="str">
        <f t="shared" si="790"/>
        <v/>
      </c>
      <c r="AA1014" t="str">
        <f t="shared" si="791"/>
        <v/>
      </c>
      <c r="AB1014" t="str">
        <f t="shared" si="792"/>
        <v/>
      </c>
      <c r="AC1014" t="str">
        <f t="shared" si="793"/>
        <v/>
      </c>
      <c r="AD1014" t="str">
        <f t="shared" si="794"/>
        <v/>
      </c>
      <c r="AE1014" t="str">
        <f t="shared" si="795"/>
        <v/>
      </c>
      <c r="AF1014" t="str">
        <f t="shared" si="796"/>
        <v/>
      </c>
      <c r="AG1014" t="str">
        <f t="shared" si="797"/>
        <v/>
      </c>
      <c r="AH1014" t="str">
        <f t="shared" si="798"/>
        <v/>
      </c>
      <c r="AI1014" t="str">
        <f t="shared" si="799"/>
        <v/>
      </c>
      <c r="AJ1014" t="str">
        <f t="shared" si="800"/>
        <v/>
      </c>
      <c r="AK1014" t="str">
        <f t="shared" si="801"/>
        <v/>
      </c>
      <c r="AL1014" t="str">
        <f t="shared" si="802"/>
        <v/>
      </c>
      <c r="AM1014" t="str">
        <f t="shared" si="803"/>
        <v/>
      </c>
      <c r="AN1014" t="str">
        <f t="shared" si="804"/>
        <v/>
      </c>
      <c r="AO1014" t="str">
        <f t="shared" si="805"/>
        <v/>
      </c>
      <c r="AP1014" t="str">
        <f t="shared" si="806"/>
        <v>4255</v>
      </c>
      <c r="AQ1014" t="str">
        <f t="shared" si="807"/>
        <v/>
      </c>
      <c r="AR1014" t="str">
        <f t="shared" si="808"/>
        <v/>
      </c>
      <c r="AS1014" t="str">
        <f t="shared" si="809"/>
        <v/>
      </c>
      <c r="AT1014" t="str">
        <f t="shared" si="810"/>
        <v/>
      </c>
      <c r="AU1014" t="str">
        <f t="shared" si="811"/>
        <v/>
      </c>
      <c r="AV1014" t="str">
        <f t="shared" si="812"/>
        <v/>
      </c>
      <c r="AW1014" t="str">
        <f t="shared" si="813"/>
        <v/>
      </c>
      <c r="AX1014" t="str">
        <f t="shared" si="814"/>
        <v>B2B marketingkommunikáció (212, otthonról web)</v>
      </c>
      <c r="AY1014" s="2">
        <v>425</v>
      </c>
      <c r="AZ1014" s="2">
        <v>5</v>
      </c>
      <c r="BA1014" s="18">
        <f>VLOOKUP(AY1014,segéd!$F$9:$G$38,2,FALSE)</f>
        <v>46137</v>
      </c>
      <c r="BB1014" s="2" t="str">
        <f>VLOOKUP(AZ1014,segéd!$F$1:$G$7,2,FALSE)</f>
        <v>15.15-16.45</v>
      </c>
      <c r="BC1014" t="s">
        <v>396</v>
      </c>
      <c r="BD1014" t="s">
        <v>459</v>
      </c>
      <c r="BE1014" t="s">
        <v>167</v>
      </c>
      <c r="BF1014" s="19">
        <v>206</v>
      </c>
      <c r="BG1014" s="2">
        <v>212</v>
      </c>
      <c r="BH1014" s="2" t="s">
        <v>485</v>
      </c>
      <c r="BI1014" s="30" t="s">
        <v>1992</v>
      </c>
      <c r="BJ1014" s="2">
        <f t="shared" si="815"/>
        <v>12</v>
      </c>
      <c r="BK1014" s="2">
        <f>IF(BF1014="","",VLOOKUP(BC1014,segéd!O:P,2,FALSE))</f>
        <v>8</v>
      </c>
      <c r="BL1014" s="2">
        <f>IF(BG1014="","",VLOOKUP(BC1014,segéd!T:U,2,FALSE))</f>
        <v>4</v>
      </c>
      <c r="BP1014" s="2"/>
      <c r="BQ1014" s="2"/>
      <c r="BR1014" s="2"/>
      <c r="BY1014" s="2"/>
      <c r="CB1014" s="2"/>
      <c r="CC1014" s="2">
        <v>8</v>
      </c>
      <c r="CH1014" s="2"/>
      <c r="CI1014" s="2"/>
      <c r="CP1014" s="2"/>
      <c r="CT1014" s="2"/>
      <c r="CU1014" s="2">
        <v>6</v>
      </c>
      <c r="CY1014" s="2"/>
    </row>
    <row r="1015" spans="1:106" x14ac:dyDescent="0.3">
      <c r="A1015" t="str">
        <f t="shared" si="816"/>
        <v>4255</v>
      </c>
      <c r="B1015" t="str">
        <f t="shared" si="817"/>
        <v xml:space="preserve">Kémia és anyagismeret (web) </v>
      </c>
      <c r="C1015" t="str">
        <f t="shared" si="767"/>
        <v>6014255</v>
      </c>
      <c r="D1015" t="str">
        <f t="shared" si="768"/>
        <v>Kémia és anyagismeret (web) 90</v>
      </c>
      <c r="E1015" t="str">
        <f t="shared" si="769"/>
        <v>Peredy Zoltán4255</v>
      </c>
      <c r="F1015" s="24" t="str">
        <f t="shared" si="770"/>
        <v>Kémia és anyagismeret (Tb. 601, web)</v>
      </c>
      <c r="G1015" t="str">
        <f t="shared" si="771"/>
        <v/>
      </c>
      <c r="H1015" t="str">
        <f t="shared" si="772"/>
        <v/>
      </c>
      <c r="I1015" t="str">
        <f t="shared" si="773"/>
        <v/>
      </c>
      <c r="J1015" t="str">
        <f t="shared" si="774"/>
        <v/>
      </c>
      <c r="K1015" t="str">
        <f t="shared" si="775"/>
        <v/>
      </c>
      <c r="L1015" t="str">
        <f t="shared" si="776"/>
        <v/>
      </c>
      <c r="M1015" t="str">
        <f t="shared" si="777"/>
        <v/>
      </c>
      <c r="N1015" t="str">
        <f t="shared" si="778"/>
        <v/>
      </c>
      <c r="O1015" t="str">
        <f t="shared" si="779"/>
        <v/>
      </c>
      <c r="P1015" t="str">
        <f t="shared" si="780"/>
        <v/>
      </c>
      <c r="Q1015" t="str">
        <f t="shared" si="781"/>
        <v/>
      </c>
      <c r="R1015" t="str">
        <f t="shared" si="782"/>
        <v/>
      </c>
      <c r="S1015" t="str">
        <f t="shared" si="783"/>
        <v/>
      </c>
      <c r="T1015" t="str">
        <f t="shared" si="784"/>
        <v/>
      </c>
      <c r="U1015" t="str">
        <f t="shared" si="785"/>
        <v/>
      </c>
      <c r="V1015" t="str">
        <f t="shared" si="786"/>
        <v/>
      </c>
      <c r="W1015" t="str">
        <f t="shared" si="787"/>
        <v/>
      </c>
      <c r="X1015" t="str">
        <f t="shared" si="788"/>
        <v/>
      </c>
      <c r="Y1015" t="str">
        <f t="shared" si="789"/>
        <v>Kémia és anyagismeret (, web)</v>
      </c>
      <c r="Z1015" t="str">
        <f t="shared" si="790"/>
        <v/>
      </c>
      <c r="AA1015" t="str">
        <f t="shared" si="791"/>
        <v/>
      </c>
      <c r="AB1015" t="str">
        <f t="shared" si="792"/>
        <v>4255</v>
      </c>
      <c r="AC1015" t="str">
        <f t="shared" si="793"/>
        <v>4255</v>
      </c>
      <c r="AD1015" t="str">
        <f t="shared" si="794"/>
        <v/>
      </c>
      <c r="AE1015" t="str">
        <f t="shared" si="795"/>
        <v/>
      </c>
      <c r="AF1015" t="str">
        <f t="shared" si="796"/>
        <v/>
      </c>
      <c r="AG1015" t="str">
        <f t="shared" si="797"/>
        <v/>
      </c>
      <c r="AH1015" t="str">
        <f t="shared" si="798"/>
        <v/>
      </c>
      <c r="AI1015" t="str">
        <f t="shared" si="799"/>
        <v/>
      </c>
      <c r="AJ1015" t="str">
        <f t="shared" si="800"/>
        <v/>
      </c>
      <c r="AK1015" t="str">
        <f t="shared" si="801"/>
        <v/>
      </c>
      <c r="AL1015" t="str">
        <f t="shared" si="802"/>
        <v/>
      </c>
      <c r="AM1015" t="str">
        <f t="shared" si="803"/>
        <v/>
      </c>
      <c r="AN1015" t="str">
        <f t="shared" si="804"/>
        <v/>
      </c>
      <c r="AO1015" t="str">
        <f t="shared" si="805"/>
        <v/>
      </c>
      <c r="AP1015" t="str">
        <f t="shared" si="806"/>
        <v/>
      </c>
      <c r="AQ1015" t="str">
        <f t="shared" si="807"/>
        <v/>
      </c>
      <c r="AR1015" t="str">
        <f t="shared" si="808"/>
        <v/>
      </c>
      <c r="AS1015" t="str">
        <f t="shared" si="809"/>
        <v/>
      </c>
      <c r="AT1015" t="str">
        <f t="shared" si="810"/>
        <v/>
      </c>
      <c r="AU1015" t="str">
        <f t="shared" si="811"/>
        <v/>
      </c>
      <c r="AV1015" t="str">
        <f t="shared" si="812"/>
        <v/>
      </c>
      <c r="AW1015" t="str">
        <f t="shared" si="813"/>
        <v/>
      </c>
      <c r="AX1015" t="str">
        <f t="shared" si="814"/>
        <v>Kémia és anyagismeret (601, web)</v>
      </c>
      <c r="AY1015" s="2">
        <v>425</v>
      </c>
      <c r="AZ1015" s="2">
        <v>5</v>
      </c>
      <c r="BA1015" s="18">
        <f>VLOOKUP(AY1015,segéd!$F$9:$G$38,2,FALSE)</f>
        <v>46137</v>
      </c>
      <c r="BB1015" s="2" t="str">
        <f>VLOOKUP(AZ1015,segéd!$F$1:$G$7,2,FALSE)</f>
        <v>15.15-16.45</v>
      </c>
      <c r="BC1015" t="s">
        <v>117</v>
      </c>
      <c r="BD1015" s="20" t="s">
        <v>104</v>
      </c>
      <c r="BE1015" t="s">
        <v>164</v>
      </c>
      <c r="BG1015" s="2">
        <v>601</v>
      </c>
      <c r="BH1015" s="2" t="s">
        <v>66</v>
      </c>
      <c r="BI1015" s="30" t="s">
        <v>2007</v>
      </c>
      <c r="BJ1015" s="2">
        <f t="shared" si="815"/>
        <v>90</v>
      </c>
      <c r="BK1015" s="2" t="str">
        <f>IF(BF1015="","",VLOOKUP(BC1015,segéd!O:P,2,FALSE))</f>
        <v/>
      </c>
      <c r="BL1015" s="2">
        <f>IF(BG1015="","",VLOOKUP(BC1015,segéd!T:U,2,FALSE))</f>
        <v>90</v>
      </c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2"/>
      <c r="CG1015" s="2">
        <v>59</v>
      </c>
      <c r="CH1015" s="2">
        <v>57</v>
      </c>
      <c r="CI1015" s="2"/>
      <c r="CJ1015" s="2"/>
      <c r="CK1015" s="2"/>
      <c r="CL1015" s="2"/>
      <c r="CM1015" s="2"/>
      <c r="CN1015" s="2"/>
      <c r="CO1015" s="2"/>
      <c r="CP1015" s="2"/>
      <c r="CQ1015" s="2"/>
      <c r="CR1015" s="2"/>
      <c r="CS1015" s="2"/>
      <c r="CT1015" s="2"/>
      <c r="CU1015" s="2"/>
      <c r="CV1015" s="2"/>
      <c r="CY1015" s="2"/>
    </row>
    <row r="1016" spans="1:106" x14ac:dyDescent="0.3">
      <c r="A1016" t="str">
        <f t="shared" si="816"/>
        <v>2054255</v>
      </c>
      <c r="B1016" t="str">
        <f t="shared" si="817"/>
        <v>KKV-k üzleti tervezése (Tb.-ről web) 13</v>
      </c>
      <c r="C1016" t="str">
        <f t="shared" si="767"/>
        <v>2144255</v>
      </c>
      <c r="D1016" t="str">
        <f t="shared" si="768"/>
        <v>KKV-k üzleti tervezése (Tb.-ről web) 22</v>
      </c>
      <c r="E1016" t="str">
        <f t="shared" si="769"/>
        <v>Kárpáti-Daróczi Judit4255</v>
      </c>
      <c r="F1016" s="24" t="str">
        <f t="shared" si="770"/>
        <v>KKV-k üzleti tervezése (Tb. 214, Tb.-ről web)</v>
      </c>
      <c r="G1016" t="str">
        <f t="shared" si="771"/>
        <v/>
      </c>
      <c r="H1016" t="str">
        <f t="shared" si="772"/>
        <v/>
      </c>
      <c r="I1016" t="str">
        <f t="shared" si="773"/>
        <v/>
      </c>
      <c r="J1016" t="str">
        <f t="shared" si="774"/>
        <v/>
      </c>
      <c r="K1016" t="str">
        <f t="shared" si="775"/>
        <v/>
      </c>
      <c r="L1016" t="str">
        <f t="shared" si="776"/>
        <v/>
      </c>
      <c r="M1016" t="str">
        <f t="shared" si="777"/>
        <v/>
      </c>
      <c r="N1016" t="str">
        <f t="shared" si="778"/>
        <v/>
      </c>
      <c r="O1016" t="str">
        <f t="shared" si="779"/>
        <v/>
      </c>
      <c r="P1016" t="str">
        <f t="shared" si="780"/>
        <v/>
      </c>
      <c r="Q1016" t="str">
        <f t="shared" si="781"/>
        <v/>
      </c>
      <c r="R1016" t="str">
        <f t="shared" si="782"/>
        <v/>
      </c>
      <c r="S1016" t="str">
        <f t="shared" si="783"/>
        <v/>
      </c>
      <c r="T1016" t="str">
        <f t="shared" si="784"/>
        <v>4255</v>
      </c>
      <c r="U1016" t="str">
        <f t="shared" si="785"/>
        <v/>
      </c>
      <c r="V1016" t="str">
        <f t="shared" si="786"/>
        <v/>
      </c>
      <c r="W1016" t="str">
        <f t="shared" si="787"/>
        <v/>
      </c>
      <c r="X1016" t="str">
        <f t="shared" si="788"/>
        <v/>
      </c>
      <c r="Y1016" t="str">
        <f t="shared" si="789"/>
        <v>KKV-k üzleti tervezése (205, Tb.-ről web)</v>
      </c>
      <c r="Z1016" t="str">
        <f t="shared" si="790"/>
        <v/>
      </c>
      <c r="AA1016" t="str">
        <f t="shared" si="791"/>
        <v/>
      </c>
      <c r="AB1016" t="str">
        <f t="shared" si="792"/>
        <v/>
      </c>
      <c r="AC1016" t="str">
        <f t="shared" si="793"/>
        <v/>
      </c>
      <c r="AD1016" t="str">
        <f t="shared" si="794"/>
        <v/>
      </c>
      <c r="AE1016" t="str">
        <f t="shared" si="795"/>
        <v/>
      </c>
      <c r="AF1016" t="str">
        <f t="shared" si="796"/>
        <v/>
      </c>
      <c r="AG1016" t="str">
        <f t="shared" si="797"/>
        <v/>
      </c>
      <c r="AH1016" t="str">
        <f t="shared" si="798"/>
        <v/>
      </c>
      <c r="AI1016" t="str">
        <f t="shared" si="799"/>
        <v/>
      </c>
      <c r="AJ1016" t="str">
        <f t="shared" si="800"/>
        <v/>
      </c>
      <c r="AK1016" t="str">
        <f t="shared" si="801"/>
        <v/>
      </c>
      <c r="AL1016" t="str">
        <f t="shared" si="802"/>
        <v/>
      </c>
      <c r="AM1016" t="str">
        <f t="shared" si="803"/>
        <v>4255</v>
      </c>
      <c r="AN1016" t="str">
        <f t="shared" si="804"/>
        <v/>
      </c>
      <c r="AO1016" t="str">
        <f t="shared" si="805"/>
        <v/>
      </c>
      <c r="AP1016" t="str">
        <f t="shared" si="806"/>
        <v/>
      </c>
      <c r="AQ1016" t="str">
        <f t="shared" si="807"/>
        <v/>
      </c>
      <c r="AR1016" t="str">
        <f t="shared" si="808"/>
        <v/>
      </c>
      <c r="AS1016" t="str">
        <f t="shared" si="809"/>
        <v/>
      </c>
      <c r="AT1016" t="str">
        <f t="shared" si="810"/>
        <v/>
      </c>
      <c r="AU1016" t="str">
        <f t="shared" si="811"/>
        <v/>
      </c>
      <c r="AV1016" t="str">
        <f t="shared" si="812"/>
        <v/>
      </c>
      <c r="AW1016" t="str">
        <f t="shared" si="813"/>
        <v/>
      </c>
      <c r="AX1016" t="str">
        <f t="shared" si="814"/>
        <v>KKV-k üzleti tervezése (214, Tb.-ről web)</v>
      </c>
      <c r="AY1016" s="2">
        <v>425</v>
      </c>
      <c r="AZ1016" s="2">
        <v>5</v>
      </c>
      <c r="BA1016" s="18">
        <f>VLOOKUP(AY1016,segéd!$F$9:$G$38,2,FALSE)</f>
        <v>46137</v>
      </c>
      <c r="BB1016" s="2" t="str">
        <f>VLOOKUP(AZ1016,segéd!$F$1:$G$7,2,FALSE)</f>
        <v>15.15-16.45</v>
      </c>
      <c r="BC1016" t="s">
        <v>113</v>
      </c>
      <c r="BD1016" t="s">
        <v>265</v>
      </c>
      <c r="BE1016" t="s">
        <v>167</v>
      </c>
      <c r="BF1016" s="19">
        <v>205</v>
      </c>
      <c r="BG1016" s="2">
        <v>214</v>
      </c>
      <c r="BH1016" s="19" t="s">
        <v>76</v>
      </c>
      <c r="BI1016" s="30" t="s">
        <v>1961</v>
      </c>
      <c r="BJ1016" s="2">
        <f t="shared" si="815"/>
        <v>35</v>
      </c>
      <c r="BK1016" s="2">
        <f>IF(BF1016="","",VLOOKUP(BC1016,segéd!O:P,2,FALSE))</f>
        <v>13</v>
      </c>
      <c r="BL1016" s="2">
        <f>IF(BG1016="","",VLOOKUP(BC1016,segéd!T:U,2,FALSE))</f>
        <v>22</v>
      </c>
      <c r="BP1016" s="2"/>
      <c r="BQ1016" s="2"/>
      <c r="BR1016" s="2"/>
      <c r="BV1016" s="2"/>
      <c r="BW1016" s="2"/>
      <c r="BX1016" s="2"/>
      <c r="BY1016" s="2"/>
      <c r="BZ1016" s="2">
        <v>12</v>
      </c>
      <c r="CB1016" s="2"/>
      <c r="CC1016" s="2"/>
      <c r="CH1016" s="2"/>
      <c r="CI1016" s="2"/>
      <c r="CM1016" s="2"/>
      <c r="CN1016" s="2"/>
      <c r="CO1016" s="2"/>
      <c r="CP1016" s="2"/>
      <c r="CR1016" s="2">
        <v>21</v>
      </c>
      <c r="CT1016" s="2"/>
      <c r="CU1016" s="2"/>
      <c r="CY1016" s="2"/>
    </row>
    <row r="1017" spans="1:106" x14ac:dyDescent="0.3">
      <c r="A1017" t="str">
        <f t="shared" si="816"/>
        <v>otthon4255</v>
      </c>
      <c r="B1017" t="str">
        <f t="shared" si="817"/>
        <v>Nemz. és interk. marketing (otthonról web) 5</v>
      </c>
      <c r="C1017" t="str">
        <f t="shared" si="767"/>
        <v>4255</v>
      </c>
      <c r="D1017" t="str">
        <f t="shared" si="768"/>
        <v xml:space="preserve">Nemz. és interk. marketing (otthonról web) </v>
      </c>
      <c r="E1017" t="str">
        <f t="shared" si="769"/>
        <v>Duga Zsófia4255</v>
      </c>
      <c r="F1017" s="24" t="str">
        <f t="shared" si="770"/>
        <v>Nemz. és interk. marketing (Bp. otthon, otthonról web)</v>
      </c>
      <c r="G1017" t="str">
        <f t="shared" si="771"/>
        <v/>
      </c>
      <c r="H1017" t="str">
        <f t="shared" si="772"/>
        <v/>
      </c>
      <c r="I1017" t="str">
        <f t="shared" si="773"/>
        <v/>
      </c>
      <c r="J1017" t="str">
        <f t="shared" si="774"/>
        <v>4255</v>
      </c>
      <c r="K1017" t="str">
        <f t="shared" si="775"/>
        <v/>
      </c>
      <c r="L1017" t="str">
        <f t="shared" si="776"/>
        <v/>
      </c>
      <c r="M1017" t="str">
        <f t="shared" si="777"/>
        <v/>
      </c>
      <c r="N1017" t="str">
        <f t="shared" si="778"/>
        <v/>
      </c>
      <c r="O1017" t="str">
        <f t="shared" si="779"/>
        <v/>
      </c>
      <c r="P1017" t="str">
        <f t="shared" si="780"/>
        <v/>
      </c>
      <c r="Q1017" t="str">
        <f t="shared" si="781"/>
        <v/>
      </c>
      <c r="R1017" t="str">
        <f t="shared" si="782"/>
        <v/>
      </c>
      <c r="S1017" t="str">
        <f t="shared" si="783"/>
        <v/>
      </c>
      <c r="T1017" t="str">
        <f t="shared" si="784"/>
        <v/>
      </c>
      <c r="U1017" t="str">
        <f t="shared" si="785"/>
        <v/>
      </c>
      <c r="V1017" t="str">
        <f t="shared" si="786"/>
        <v/>
      </c>
      <c r="W1017" t="str">
        <f t="shared" si="787"/>
        <v/>
      </c>
      <c r="X1017" t="str">
        <f t="shared" si="788"/>
        <v/>
      </c>
      <c r="Y1017" t="str">
        <f t="shared" si="789"/>
        <v>Nemz. és interk. marketing (otthon, otthonról web)</v>
      </c>
      <c r="Z1017" t="str">
        <f t="shared" si="790"/>
        <v/>
      </c>
      <c r="AA1017" t="str">
        <f t="shared" si="791"/>
        <v/>
      </c>
      <c r="AB1017" t="str">
        <f t="shared" si="792"/>
        <v/>
      </c>
      <c r="AC1017" t="str">
        <f t="shared" si="793"/>
        <v/>
      </c>
      <c r="AD1017" t="str">
        <f t="shared" si="794"/>
        <v/>
      </c>
      <c r="AE1017" t="str">
        <f t="shared" si="795"/>
        <v/>
      </c>
      <c r="AF1017" t="str">
        <f t="shared" si="796"/>
        <v/>
      </c>
      <c r="AG1017" t="str">
        <f t="shared" si="797"/>
        <v/>
      </c>
      <c r="AH1017" t="str">
        <f t="shared" si="798"/>
        <v/>
      </c>
      <c r="AI1017" t="str">
        <f t="shared" si="799"/>
        <v/>
      </c>
      <c r="AJ1017" t="str">
        <f t="shared" si="800"/>
        <v/>
      </c>
      <c r="AK1017" t="str">
        <f t="shared" si="801"/>
        <v/>
      </c>
      <c r="AL1017" t="str">
        <f t="shared" si="802"/>
        <v/>
      </c>
      <c r="AM1017" t="str">
        <f t="shared" si="803"/>
        <v/>
      </c>
      <c r="AN1017" t="str">
        <f t="shared" si="804"/>
        <v/>
      </c>
      <c r="AO1017" t="str">
        <f t="shared" si="805"/>
        <v/>
      </c>
      <c r="AP1017" t="str">
        <f t="shared" si="806"/>
        <v/>
      </c>
      <c r="AQ1017" t="str">
        <f t="shared" si="807"/>
        <v/>
      </c>
      <c r="AR1017" t="str">
        <f t="shared" si="808"/>
        <v/>
      </c>
      <c r="AS1017" t="str">
        <f t="shared" si="809"/>
        <v/>
      </c>
      <c r="AT1017" t="str">
        <f t="shared" si="810"/>
        <v/>
      </c>
      <c r="AU1017" t="str">
        <f t="shared" si="811"/>
        <v/>
      </c>
      <c r="AV1017" t="str">
        <f t="shared" si="812"/>
        <v/>
      </c>
      <c r="AW1017" t="str">
        <f t="shared" si="813"/>
        <v/>
      </c>
      <c r="AX1017" t="str">
        <f t="shared" si="814"/>
        <v>Nemz. és interk. marketing (, otthonról web)</v>
      </c>
      <c r="AY1017" s="2">
        <v>425</v>
      </c>
      <c r="AZ1017" s="2">
        <v>5</v>
      </c>
      <c r="BA1017" s="18">
        <f>VLOOKUP(AY1017,segéd!$F$9:$G$38,2,FALSE)</f>
        <v>46137</v>
      </c>
      <c r="BB1017" s="2" t="str">
        <f>VLOOKUP(AZ1017,segéd!$F$1:$G$7,2,FALSE)</f>
        <v>15.15-16.45</v>
      </c>
      <c r="BC1017" t="s">
        <v>74</v>
      </c>
      <c r="BD1017" t="s">
        <v>103</v>
      </c>
      <c r="BE1017" t="s">
        <v>175</v>
      </c>
      <c r="BF1017" s="19" t="s">
        <v>484</v>
      </c>
      <c r="BH1017" s="2" t="s">
        <v>485</v>
      </c>
      <c r="BI1017" s="30" t="s">
        <v>1986</v>
      </c>
      <c r="BJ1017" s="2">
        <f t="shared" si="815"/>
        <v>5</v>
      </c>
      <c r="BK1017" s="2">
        <f>IF(BF1017="","",VLOOKUP(BC1017,segéd!O:P,2,FALSE))</f>
        <v>5</v>
      </c>
      <c r="BL1017" s="2" t="str">
        <f>IF(BG1017="","",VLOOKUP(BC1017,segéd!T:U,2,FALSE))</f>
        <v/>
      </c>
      <c r="BP1017" s="2">
        <v>9</v>
      </c>
      <c r="BQ1017" s="2"/>
      <c r="BR1017" s="2"/>
      <c r="BY1017" s="2"/>
      <c r="CH1017" s="2"/>
      <c r="CP1017" s="2"/>
    </row>
    <row r="1018" spans="1:106" x14ac:dyDescent="0.3">
      <c r="A1018" t="str">
        <f t="shared" si="816"/>
        <v>2074255</v>
      </c>
      <c r="B1018" t="str">
        <f t="shared" si="817"/>
        <v>Nemzetk. ellátásilánc men. (gépterem, Tb.-ről web) 7</v>
      </c>
      <c r="C1018" t="str">
        <f t="shared" si="767"/>
        <v>6034255</v>
      </c>
      <c r="D1018" t="str">
        <f t="shared" si="768"/>
        <v>Nemzetk. ellátásilánc men. (gépterem, Tb.-ről web) 6</v>
      </c>
      <c r="E1018" t="str">
        <f t="shared" si="769"/>
        <v>Póka Viktor4255</v>
      </c>
      <c r="F1018" s="24" t="str">
        <f t="shared" si="770"/>
        <v>Nemzetk. ellátásilánc men. (Tb. 603, gépterem, Tb.-ről web)</v>
      </c>
      <c r="G1018" t="str">
        <f t="shared" si="771"/>
        <v/>
      </c>
      <c r="H1018" t="str">
        <f t="shared" si="772"/>
        <v/>
      </c>
      <c r="I1018" t="str">
        <f t="shared" si="773"/>
        <v/>
      </c>
      <c r="J1018" t="str">
        <f t="shared" si="774"/>
        <v/>
      </c>
      <c r="K1018" t="str">
        <f t="shared" si="775"/>
        <v/>
      </c>
      <c r="L1018" t="str">
        <f t="shared" si="776"/>
        <v/>
      </c>
      <c r="M1018" t="str">
        <f t="shared" si="777"/>
        <v/>
      </c>
      <c r="N1018" t="str">
        <f t="shared" si="778"/>
        <v/>
      </c>
      <c r="O1018" t="str">
        <f t="shared" si="779"/>
        <v/>
      </c>
      <c r="P1018" t="str">
        <f t="shared" si="780"/>
        <v/>
      </c>
      <c r="Q1018" t="str">
        <f t="shared" si="781"/>
        <v/>
      </c>
      <c r="R1018" t="str">
        <f t="shared" si="782"/>
        <v/>
      </c>
      <c r="S1018" t="str">
        <f t="shared" si="783"/>
        <v/>
      </c>
      <c r="T1018" t="str">
        <f t="shared" si="784"/>
        <v/>
      </c>
      <c r="U1018" t="str">
        <f t="shared" si="785"/>
        <v/>
      </c>
      <c r="V1018" t="str">
        <f t="shared" si="786"/>
        <v>4255</v>
      </c>
      <c r="W1018" t="str">
        <f t="shared" si="787"/>
        <v/>
      </c>
      <c r="X1018" t="str">
        <f t="shared" si="788"/>
        <v/>
      </c>
      <c r="Y1018" t="str">
        <f t="shared" si="789"/>
        <v>Nemzetk. ellátásilánc men. (207, gépterem, Tb.-ről web)</v>
      </c>
      <c r="Z1018" t="str">
        <f t="shared" si="790"/>
        <v/>
      </c>
      <c r="AA1018" t="str">
        <f t="shared" si="791"/>
        <v/>
      </c>
      <c r="AB1018" t="str">
        <f t="shared" si="792"/>
        <v/>
      </c>
      <c r="AC1018" t="str">
        <f t="shared" si="793"/>
        <v/>
      </c>
      <c r="AD1018" t="str">
        <f t="shared" si="794"/>
        <v/>
      </c>
      <c r="AE1018" t="str">
        <f t="shared" si="795"/>
        <v/>
      </c>
      <c r="AF1018" t="str">
        <f t="shared" si="796"/>
        <v/>
      </c>
      <c r="AG1018" t="str">
        <f t="shared" si="797"/>
        <v/>
      </c>
      <c r="AH1018" t="str">
        <f t="shared" si="798"/>
        <v/>
      </c>
      <c r="AI1018" t="str">
        <f t="shared" si="799"/>
        <v/>
      </c>
      <c r="AJ1018" t="str">
        <f t="shared" si="800"/>
        <v/>
      </c>
      <c r="AK1018" t="str">
        <f t="shared" si="801"/>
        <v/>
      </c>
      <c r="AL1018" t="str">
        <f t="shared" si="802"/>
        <v/>
      </c>
      <c r="AM1018" t="str">
        <f t="shared" si="803"/>
        <v/>
      </c>
      <c r="AN1018" t="str">
        <f t="shared" si="804"/>
        <v/>
      </c>
      <c r="AO1018" t="str">
        <f t="shared" si="805"/>
        <v>4255</v>
      </c>
      <c r="AP1018" t="str">
        <f t="shared" si="806"/>
        <v/>
      </c>
      <c r="AQ1018" t="str">
        <f t="shared" si="807"/>
        <v/>
      </c>
      <c r="AR1018" t="str">
        <f t="shared" si="808"/>
        <v/>
      </c>
      <c r="AS1018" t="str">
        <f t="shared" si="809"/>
        <v/>
      </c>
      <c r="AT1018" t="str">
        <f t="shared" si="810"/>
        <v/>
      </c>
      <c r="AU1018" t="str">
        <f t="shared" si="811"/>
        <v/>
      </c>
      <c r="AV1018" t="str">
        <f t="shared" si="812"/>
        <v/>
      </c>
      <c r="AW1018" t="str">
        <f t="shared" si="813"/>
        <v/>
      </c>
      <c r="AX1018" t="str">
        <f t="shared" si="814"/>
        <v>Nemzetk. ellátásilánc men. (603, gépterem, Tb.-ről web)</v>
      </c>
      <c r="AY1018" s="2">
        <v>425</v>
      </c>
      <c r="AZ1018" s="2">
        <v>5</v>
      </c>
      <c r="BA1018" s="18">
        <f>VLOOKUP(AY1018,segéd!$F$9:$G$38,2,FALSE)</f>
        <v>46137</v>
      </c>
      <c r="BB1018" s="2" t="str">
        <f>VLOOKUP(AZ1018,segéd!$F$1:$G$7,2,FALSE)</f>
        <v>15.15-16.45</v>
      </c>
      <c r="BC1018" t="s">
        <v>460</v>
      </c>
      <c r="BD1018" t="s">
        <v>436</v>
      </c>
      <c r="BE1018" t="s">
        <v>167</v>
      </c>
      <c r="BF1018" s="19">
        <v>207</v>
      </c>
      <c r="BG1018" s="2">
        <v>603</v>
      </c>
      <c r="BH1018" s="19" t="s">
        <v>316</v>
      </c>
      <c r="BI1018" s="30" t="s">
        <v>1965</v>
      </c>
      <c r="BJ1018" s="2">
        <f t="shared" si="815"/>
        <v>13</v>
      </c>
      <c r="BK1018" s="2">
        <f>IF(BF1018="","",VLOOKUP(BC1018,segéd!O:P,2,FALSE))</f>
        <v>7</v>
      </c>
      <c r="BL1018" s="2">
        <f>IF(BG1018="","",VLOOKUP(BC1018,segéd!T:U,2,FALSE))</f>
        <v>6</v>
      </c>
      <c r="BP1018" s="2"/>
      <c r="BQ1018" s="2"/>
      <c r="BR1018" s="2"/>
      <c r="BW1018" s="2"/>
      <c r="BY1018" s="2"/>
      <c r="CB1018" s="2">
        <v>5</v>
      </c>
      <c r="CC1018" s="2"/>
      <c r="CH1018" s="2"/>
      <c r="CP1018" s="2"/>
      <c r="CT1018" s="2">
        <v>6</v>
      </c>
      <c r="CU1018" s="2"/>
      <c r="CX1018" s="19"/>
      <c r="CY1018" s="2"/>
      <c r="CZ1018" s="19"/>
    </row>
    <row r="1019" spans="1:106" x14ac:dyDescent="0.3">
      <c r="A1019" t="str">
        <f t="shared" si="816"/>
        <v>4255</v>
      </c>
      <c r="B1019" t="str">
        <f t="shared" si="817"/>
        <v xml:space="preserve">Projekt feladat (web) </v>
      </c>
      <c r="C1019" t="str">
        <f t="shared" si="767"/>
        <v>2154255</v>
      </c>
      <c r="D1019" t="str">
        <f t="shared" si="768"/>
        <v>Projekt feladat (web) 87</v>
      </c>
      <c r="E1019" t="str">
        <f t="shared" si="769"/>
        <v>Varga István4255</v>
      </c>
      <c r="F1019" s="24" t="str">
        <f t="shared" si="770"/>
        <v>Projekt feladat (Tb. 215, web)</v>
      </c>
      <c r="G1019" t="str">
        <f t="shared" si="771"/>
        <v/>
      </c>
      <c r="H1019" t="str">
        <f t="shared" si="772"/>
        <v/>
      </c>
      <c r="I1019" t="str">
        <f t="shared" si="773"/>
        <v/>
      </c>
      <c r="J1019" t="str">
        <f t="shared" si="774"/>
        <v/>
      </c>
      <c r="K1019" t="str">
        <f t="shared" si="775"/>
        <v/>
      </c>
      <c r="L1019" t="str">
        <f t="shared" si="776"/>
        <v/>
      </c>
      <c r="M1019" t="str">
        <f t="shared" si="777"/>
        <v/>
      </c>
      <c r="N1019" t="str">
        <f t="shared" si="778"/>
        <v/>
      </c>
      <c r="O1019" t="str">
        <f t="shared" si="779"/>
        <v/>
      </c>
      <c r="P1019" t="str">
        <f t="shared" si="780"/>
        <v/>
      </c>
      <c r="Q1019" t="str">
        <f t="shared" si="781"/>
        <v/>
      </c>
      <c r="R1019" t="str">
        <f t="shared" si="782"/>
        <v/>
      </c>
      <c r="S1019" t="str">
        <f t="shared" si="783"/>
        <v/>
      </c>
      <c r="T1019" t="str">
        <f t="shared" si="784"/>
        <v/>
      </c>
      <c r="U1019" t="str">
        <f t="shared" si="785"/>
        <v/>
      </c>
      <c r="V1019" t="str">
        <f t="shared" si="786"/>
        <v/>
      </c>
      <c r="W1019" t="str">
        <f t="shared" si="787"/>
        <v/>
      </c>
      <c r="X1019" t="str">
        <f t="shared" si="788"/>
        <v/>
      </c>
      <c r="Y1019" t="str">
        <f t="shared" si="789"/>
        <v>Projekt feladat (, web)</v>
      </c>
      <c r="Z1019" t="str">
        <f t="shared" si="790"/>
        <v/>
      </c>
      <c r="AA1019" t="str">
        <f t="shared" si="791"/>
        <v/>
      </c>
      <c r="AB1019" t="str">
        <f t="shared" si="792"/>
        <v/>
      </c>
      <c r="AC1019" t="str">
        <f t="shared" si="793"/>
        <v/>
      </c>
      <c r="AD1019" t="str">
        <f t="shared" si="794"/>
        <v/>
      </c>
      <c r="AE1019" t="str">
        <f t="shared" si="795"/>
        <v/>
      </c>
      <c r="AF1019" t="str">
        <f t="shared" si="796"/>
        <v/>
      </c>
      <c r="AG1019" t="str">
        <f t="shared" si="797"/>
        <v/>
      </c>
      <c r="AH1019" t="str">
        <f t="shared" si="798"/>
        <v/>
      </c>
      <c r="AI1019" t="str">
        <f t="shared" si="799"/>
        <v/>
      </c>
      <c r="AJ1019" t="str">
        <f t="shared" si="800"/>
        <v/>
      </c>
      <c r="AK1019" t="str">
        <f t="shared" si="801"/>
        <v/>
      </c>
      <c r="AL1019" t="str">
        <f t="shared" si="802"/>
        <v/>
      </c>
      <c r="AM1019" t="str">
        <f t="shared" si="803"/>
        <v/>
      </c>
      <c r="AN1019" t="str">
        <f t="shared" si="804"/>
        <v/>
      </c>
      <c r="AO1019" t="str">
        <f t="shared" si="805"/>
        <v/>
      </c>
      <c r="AP1019" t="str">
        <f t="shared" si="806"/>
        <v/>
      </c>
      <c r="AQ1019" t="str">
        <f t="shared" si="807"/>
        <v/>
      </c>
      <c r="AR1019" t="str">
        <f t="shared" si="808"/>
        <v>4255</v>
      </c>
      <c r="AS1019" t="str">
        <f t="shared" si="809"/>
        <v>4255</v>
      </c>
      <c r="AT1019" t="str">
        <f t="shared" si="810"/>
        <v>4255</v>
      </c>
      <c r="AU1019" t="str">
        <f t="shared" si="811"/>
        <v>4255</v>
      </c>
      <c r="AV1019" t="str">
        <f t="shared" si="812"/>
        <v>4255</v>
      </c>
      <c r="AW1019" t="str">
        <f t="shared" si="813"/>
        <v>4255</v>
      </c>
      <c r="AX1019" t="str">
        <f t="shared" si="814"/>
        <v>Projekt feladat (215, web)</v>
      </c>
      <c r="AY1019" s="2">
        <v>425</v>
      </c>
      <c r="AZ1019" s="2">
        <v>5</v>
      </c>
      <c r="BA1019" s="18">
        <f>VLOOKUP(AY1019,segéd!$F$9:$G$38,2,FALSE)</f>
        <v>46137</v>
      </c>
      <c r="BB1019" s="2" t="str">
        <f>VLOOKUP(AZ1019,segéd!$F$1:$G$7,2,FALSE)</f>
        <v>15.15-16.45</v>
      </c>
      <c r="BC1019" t="s">
        <v>82</v>
      </c>
      <c r="BD1019" s="20" t="s">
        <v>219</v>
      </c>
      <c r="BE1019" t="s">
        <v>164</v>
      </c>
      <c r="BG1019" s="2">
        <v>215</v>
      </c>
      <c r="BH1019" s="19" t="s">
        <v>66</v>
      </c>
      <c r="BI1019" s="30" t="s">
        <v>1968</v>
      </c>
      <c r="BJ1019" s="2">
        <f t="shared" si="815"/>
        <v>87</v>
      </c>
      <c r="BK1019" s="2" t="str">
        <f>IF(BF1019="","",VLOOKUP(BC1019,segéd!O:P,2,FALSE))</f>
        <v/>
      </c>
      <c r="BL1019" s="2">
        <f>IF(BG1019="","",VLOOKUP(BC1019,segéd!T:U,2,FALSE))</f>
        <v>87</v>
      </c>
      <c r="BM1019" s="2"/>
      <c r="BN1019" s="2"/>
      <c r="BO1019" s="2"/>
      <c r="BP1019" s="2"/>
      <c r="BQ1019" s="2"/>
      <c r="BR1019" s="2"/>
      <c r="BS1019" s="2"/>
      <c r="BT1019" s="2"/>
      <c r="BU1019" s="2"/>
      <c r="BV1019" s="2"/>
      <c r="BW1019" s="2"/>
      <c r="BX1019" s="2"/>
      <c r="BY1019" s="2"/>
      <c r="BZ1019" s="2"/>
      <c r="CA1019" s="2"/>
      <c r="CB1019" s="2"/>
      <c r="CC1019" s="2"/>
      <c r="CD1019" s="2"/>
      <c r="CE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>
        <v>16</v>
      </c>
      <c r="CX1019" s="2">
        <v>8</v>
      </c>
      <c r="CY1019" s="2">
        <v>13</v>
      </c>
      <c r="CZ1019" s="2">
        <v>9</v>
      </c>
      <c r="DA1019" s="2">
        <v>13</v>
      </c>
      <c r="DB1019" s="2">
        <v>34</v>
      </c>
    </row>
    <row r="1020" spans="1:106" x14ac:dyDescent="0.3">
      <c r="A1020" t="str">
        <f t="shared" si="816"/>
        <v>2104255</v>
      </c>
      <c r="B1020" t="str">
        <f t="shared" si="817"/>
        <v>Szállítási log. az ellátási láncban (otthonról web) 8</v>
      </c>
      <c r="C1020" t="str">
        <f t="shared" si="767"/>
        <v>4255</v>
      </c>
      <c r="D1020" t="str">
        <f t="shared" si="768"/>
        <v xml:space="preserve">Szállítási log. az ellátási láncban (otthonról web) </v>
      </c>
      <c r="E1020" t="str">
        <f t="shared" si="769"/>
        <v>Mészáros Sándor4255</v>
      </c>
      <c r="F1020" s="24" t="str">
        <f t="shared" si="770"/>
        <v>Szállítási log. az ellátási láncban (Bp. 210, otthonról web)</v>
      </c>
      <c r="G1020" t="str">
        <f t="shared" si="771"/>
        <v/>
      </c>
      <c r="H1020" t="str">
        <f t="shared" si="772"/>
        <v/>
      </c>
      <c r="I1020" t="str">
        <f t="shared" si="773"/>
        <v/>
      </c>
      <c r="J1020" t="str">
        <f t="shared" si="774"/>
        <v/>
      </c>
      <c r="K1020" t="str">
        <f t="shared" si="775"/>
        <v>4255</v>
      </c>
      <c r="L1020" t="str">
        <f t="shared" si="776"/>
        <v/>
      </c>
      <c r="M1020" t="str">
        <f t="shared" si="777"/>
        <v/>
      </c>
      <c r="N1020" t="str">
        <f t="shared" si="778"/>
        <v/>
      </c>
      <c r="O1020" t="str">
        <f t="shared" si="779"/>
        <v/>
      </c>
      <c r="P1020" t="str">
        <f t="shared" si="780"/>
        <v/>
      </c>
      <c r="Q1020" t="str">
        <f t="shared" si="781"/>
        <v/>
      </c>
      <c r="R1020" t="str">
        <f t="shared" si="782"/>
        <v/>
      </c>
      <c r="S1020" t="str">
        <f t="shared" si="783"/>
        <v/>
      </c>
      <c r="T1020" t="str">
        <f t="shared" si="784"/>
        <v/>
      </c>
      <c r="U1020" t="str">
        <f t="shared" si="785"/>
        <v/>
      </c>
      <c r="V1020" t="str">
        <f t="shared" si="786"/>
        <v/>
      </c>
      <c r="W1020" t="str">
        <f t="shared" si="787"/>
        <v/>
      </c>
      <c r="X1020" t="str">
        <f t="shared" si="788"/>
        <v/>
      </c>
      <c r="Y1020" t="str">
        <f t="shared" si="789"/>
        <v>Szállítási log. az ellátási láncban (210, otthonról web)</v>
      </c>
      <c r="Z1020" t="str">
        <f t="shared" si="790"/>
        <v/>
      </c>
      <c r="AA1020" t="str">
        <f t="shared" si="791"/>
        <v/>
      </c>
      <c r="AB1020" t="str">
        <f t="shared" si="792"/>
        <v/>
      </c>
      <c r="AC1020" t="str">
        <f t="shared" si="793"/>
        <v/>
      </c>
      <c r="AD1020" t="str">
        <f t="shared" si="794"/>
        <v/>
      </c>
      <c r="AE1020" t="str">
        <f t="shared" si="795"/>
        <v/>
      </c>
      <c r="AF1020" t="str">
        <f t="shared" si="796"/>
        <v/>
      </c>
      <c r="AG1020" t="str">
        <f t="shared" si="797"/>
        <v/>
      </c>
      <c r="AH1020" t="str">
        <f t="shared" si="798"/>
        <v/>
      </c>
      <c r="AI1020" t="str">
        <f t="shared" si="799"/>
        <v/>
      </c>
      <c r="AJ1020" t="str">
        <f t="shared" si="800"/>
        <v/>
      </c>
      <c r="AK1020" t="str">
        <f t="shared" si="801"/>
        <v/>
      </c>
      <c r="AL1020" t="str">
        <f t="shared" si="802"/>
        <v/>
      </c>
      <c r="AM1020" t="str">
        <f t="shared" si="803"/>
        <v/>
      </c>
      <c r="AN1020" t="str">
        <f t="shared" si="804"/>
        <v/>
      </c>
      <c r="AO1020" t="str">
        <f t="shared" si="805"/>
        <v/>
      </c>
      <c r="AP1020" t="str">
        <f t="shared" si="806"/>
        <v/>
      </c>
      <c r="AQ1020" t="str">
        <f t="shared" si="807"/>
        <v/>
      </c>
      <c r="AR1020" t="str">
        <f t="shared" si="808"/>
        <v/>
      </c>
      <c r="AS1020" t="str">
        <f t="shared" si="809"/>
        <v/>
      </c>
      <c r="AT1020" t="str">
        <f t="shared" si="810"/>
        <v/>
      </c>
      <c r="AU1020" t="str">
        <f t="shared" si="811"/>
        <v/>
      </c>
      <c r="AV1020" t="str">
        <f t="shared" si="812"/>
        <v/>
      </c>
      <c r="AW1020" t="str">
        <f t="shared" si="813"/>
        <v/>
      </c>
      <c r="AX1020" t="str">
        <f t="shared" si="814"/>
        <v>Szállítási log. az ellátási láncban (, otthonról web)</v>
      </c>
      <c r="AY1020" s="2">
        <v>425</v>
      </c>
      <c r="AZ1020" s="2">
        <v>5</v>
      </c>
      <c r="BA1020" s="18">
        <f>VLOOKUP(AY1020,segéd!$F$9:$G$38,2,FALSE)</f>
        <v>46137</v>
      </c>
      <c r="BB1020" s="2" t="str">
        <f>VLOOKUP(AZ1020,segéd!$F$1:$G$7,2,FALSE)</f>
        <v>15.15-16.45</v>
      </c>
      <c r="BC1020" t="s">
        <v>259</v>
      </c>
      <c r="BD1020" t="s">
        <v>435</v>
      </c>
      <c r="BE1020" t="s">
        <v>175</v>
      </c>
      <c r="BF1020" s="19">
        <v>210</v>
      </c>
      <c r="BH1020" s="2" t="s">
        <v>485</v>
      </c>
      <c r="BI1020" s="30" t="s">
        <v>2009</v>
      </c>
      <c r="BJ1020" s="2">
        <f t="shared" si="815"/>
        <v>8</v>
      </c>
      <c r="BK1020" s="2">
        <f>IF(BF1020="","",VLOOKUP(BC1020,segéd!O:P,2,FALSE))</f>
        <v>8</v>
      </c>
      <c r="BL1020" s="2" t="str">
        <f>IF(BG1020="","",VLOOKUP(BC1020,segéd!T:U,2,FALSE))</f>
        <v/>
      </c>
      <c r="BP1020" s="2"/>
      <c r="BQ1020" s="2">
        <v>10</v>
      </c>
      <c r="BR1020" s="2"/>
      <c r="BY1020" s="2"/>
      <c r="CB1020" s="2"/>
      <c r="CH1020" s="2"/>
      <c r="CP1020" s="2"/>
      <c r="CT1020" s="2"/>
      <c r="CY1020" s="2"/>
    </row>
    <row r="1021" spans="1:106" x14ac:dyDescent="0.3">
      <c r="A1021" t="str">
        <f t="shared" si="816"/>
        <v>2014255</v>
      </c>
      <c r="B1021" t="str">
        <f t="shared" si="817"/>
        <v>Üzleti és szakmai kommunikáció (web) 54</v>
      </c>
      <c r="C1021" t="str">
        <f t="shared" si="767"/>
        <v>4255</v>
      </c>
      <c r="D1021" t="str">
        <f t="shared" si="768"/>
        <v xml:space="preserve">Üzleti és szakmai kommunikáció (web) </v>
      </c>
      <c r="E1021" t="str">
        <f t="shared" si="769"/>
        <v>Peres Anna4255</v>
      </c>
      <c r="F1021" s="24" t="str">
        <f t="shared" si="770"/>
        <v>Üzleti és szakmai kommunikáció (Bp. 201, web)</v>
      </c>
      <c r="G1021" t="str">
        <f t="shared" si="771"/>
        <v>4255</v>
      </c>
      <c r="H1021" t="str">
        <f t="shared" si="772"/>
        <v/>
      </c>
      <c r="I1021" t="str">
        <f t="shared" si="773"/>
        <v>4255</v>
      </c>
      <c r="J1021" t="str">
        <f t="shared" si="774"/>
        <v/>
      </c>
      <c r="K1021" t="str">
        <f t="shared" si="775"/>
        <v/>
      </c>
      <c r="L1021" t="str">
        <f t="shared" si="776"/>
        <v/>
      </c>
      <c r="M1021" t="str">
        <f t="shared" si="777"/>
        <v/>
      </c>
      <c r="N1021" t="str">
        <f t="shared" si="778"/>
        <v/>
      </c>
      <c r="O1021" t="str">
        <f t="shared" si="779"/>
        <v/>
      </c>
      <c r="P1021" t="str">
        <f t="shared" si="780"/>
        <v/>
      </c>
      <c r="Q1021" t="str">
        <f t="shared" si="781"/>
        <v/>
      </c>
      <c r="R1021" t="str">
        <f t="shared" si="782"/>
        <v/>
      </c>
      <c r="S1021" t="str">
        <f t="shared" si="783"/>
        <v/>
      </c>
      <c r="T1021" t="str">
        <f t="shared" si="784"/>
        <v/>
      </c>
      <c r="U1021" t="str">
        <f t="shared" si="785"/>
        <v/>
      </c>
      <c r="V1021" t="str">
        <f t="shared" si="786"/>
        <v/>
      </c>
      <c r="W1021" t="str">
        <f t="shared" si="787"/>
        <v/>
      </c>
      <c r="X1021" t="str">
        <f t="shared" si="788"/>
        <v/>
      </c>
      <c r="Y1021" t="str">
        <f t="shared" si="789"/>
        <v>Üzleti és szakmai kommunikáció (201, web)</v>
      </c>
      <c r="Z1021" t="str">
        <f t="shared" si="790"/>
        <v/>
      </c>
      <c r="AA1021" t="str">
        <f t="shared" si="791"/>
        <v/>
      </c>
      <c r="AB1021" t="str">
        <f t="shared" si="792"/>
        <v/>
      </c>
      <c r="AC1021" t="str">
        <f t="shared" si="793"/>
        <v/>
      </c>
      <c r="AD1021" t="str">
        <f t="shared" si="794"/>
        <v/>
      </c>
      <c r="AE1021" t="str">
        <f t="shared" si="795"/>
        <v/>
      </c>
      <c r="AF1021" t="str">
        <f t="shared" si="796"/>
        <v/>
      </c>
      <c r="AG1021" t="str">
        <f t="shared" si="797"/>
        <v/>
      </c>
      <c r="AH1021" t="str">
        <f t="shared" si="798"/>
        <v/>
      </c>
      <c r="AI1021" t="str">
        <f t="shared" si="799"/>
        <v/>
      </c>
      <c r="AJ1021" t="str">
        <f t="shared" si="800"/>
        <v/>
      </c>
      <c r="AK1021" t="str">
        <f t="shared" si="801"/>
        <v/>
      </c>
      <c r="AL1021" t="str">
        <f t="shared" si="802"/>
        <v/>
      </c>
      <c r="AM1021" t="str">
        <f t="shared" si="803"/>
        <v/>
      </c>
      <c r="AN1021" t="str">
        <f t="shared" si="804"/>
        <v/>
      </c>
      <c r="AO1021" t="str">
        <f t="shared" si="805"/>
        <v/>
      </c>
      <c r="AP1021" t="str">
        <f t="shared" si="806"/>
        <v/>
      </c>
      <c r="AQ1021" t="str">
        <f t="shared" si="807"/>
        <v/>
      </c>
      <c r="AR1021" t="str">
        <f t="shared" si="808"/>
        <v/>
      </c>
      <c r="AS1021" t="str">
        <f t="shared" si="809"/>
        <v/>
      </c>
      <c r="AT1021" t="str">
        <f t="shared" si="810"/>
        <v/>
      </c>
      <c r="AU1021" t="str">
        <f t="shared" si="811"/>
        <v/>
      </c>
      <c r="AV1021" t="str">
        <f t="shared" si="812"/>
        <v/>
      </c>
      <c r="AW1021" t="str">
        <f t="shared" si="813"/>
        <v/>
      </c>
      <c r="AX1021" t="str">
        <f t="shared" si="814"/>
        <v>Üzleti és szakmai kommunikáció (, web)</v>
      </c>
      <c r="AY1021" s="2">
        <v>425</v>
      </c>
      <c r="AZ1021" s="2">
        <v>5</v>
      </c>
      <c r="BA1021" s="18">
        <f>VLOOKUP(AY1021,segéd!$F$9:$G$38,2,FALSE)</f>
        <v>46137</v>
      </c>
      <c r="BB1021" s="2" t="str">
        <f>VLOOKUP(AZ1021,segéd!$F$1:$G$7,2,FALSE)</f>
        <v>15.15-16.45</v>
      </c>
      <c r="BC1021" t="s">
        <v>387</v>
      </c>
      <c r="BD1021" t="s">
        <v>440</v>
      </c>
      <c r="BE1021" t="s">
        <v>388</v>
      </c>
      <c r="BF1021" s="19">
        <v>201</v>
      </c>
      <c r="BH1021" s="2" t="s">
        <v>66</v>
      </c>
      <c r="BI1021" s="30" t="s">
        <v>2042</v>
      </c>
      <c r="BJ1021" s="2">
        <f t="shared" si="815"/>
        <v>54</v>
      </c>
      <c r="BK1021" s="2">
        <f>IF(BF1021="","",VLOOKUP(BC1021,segéd!O:P,2,FALSE))</f>
        <v>54</v>
      </c>
      <c r="BL1021" s="2" t="str">
        <f>IF(BG1021="","",VLOOKUP(BC1021,segéd!T:U,2,FALSE))</f>
        <v/>
      </c>
      <c r="BM1021" s="2">
        <v>62</v>
      </c>
      <c r="BN1021" s="2"/>
      <c r="BO1021" s="2">
        <v>13</v>
      </c>
      <c r="BP1021" s="2"/>
      <c r="BQ1021" s="2"/>
      <c r="BR1021" s="2"/>
      <c r="BS1021" s="2"/>
      <c r="BT1021" s="2"/>
      <c r="BU1021" s="2"/>
      <c r="BV1021" s="2"/>
      <c r="BW1021" s="2"/>
      <c r="BX1021" s="2"/>
      <c r="BY1021" s="2"/>
      <c r="BZ1021" s="2"/>
      <c r="CA1021" s="2"/>
      <c r="CB1021" s="2"/>
      <c r="CC1021" s="2"/>
      <c r="CD1021" s="2"/>
      <c r="CH1021" s="2"/>
      <c r="CI1021" s="2"/>
      <c r="CJ1021" s="2"/>
      <c r="CK1021" s="2"/>
      <c r="CL1021" s="2"/>
      <c r="CM1021" s="2"/>
      <c r="CN1021" s="2"/>
      <c r="CO1021" s="2"/>
      <c r="CP1021" s="2"/>
      <c r="CR1021" s="2"/>
      <c r="CS1021" s="2"/>
      <c r="CT1021" s="2"/>
      <c r="CU1021" s="2"/>
      <c r="CV1021" s="2"/>
      <c r="CY1021" s="2"/>
    </row>
    <row r="1022" spans="1:106" x14ac:dyDescent="0.3">
      <c r="A1022" t="str">
        <f t="shared" si="816"/>
        <v>4255</v>
      </c>
      <c r="B1022" t="str">
        <f t="shared" si="817"/>
        <v xml:space="preserve">Vezetés, szervezés (web) </v>
      </c>
      <c r="C1022" t="str">
        <f t="shared" si="767"/>
        <v>5014255</v>
      </c>
      <c r="D1022" t="str">
        <f t="shared" si="768"/>
        <v>Vezetés, szervezés (web) 155</v>
      </c>
      <c r="E1022" t="str">
        <f t="shared" si="769"/>
        <v>Krupánszki Kornél4255</v>
      </c>
      <c r="F1022" s="24" t="str">
        <f t="shared" si="770"/>
        <v>Vezetés, szervezés (Tb. 501, web)</v>
      </c>
      <c r="G1022" t="str">
        <f t="shared" si="771"/>
        <v/>
      </c>
      <c r="H1022" t="str">
        <f t="shared" si="772"/>
        <v/>
      </c>
      <c r="I1022" t="str">
        <f t="shared" si="773"/>
        <v/>
      </c>
      <c r="J1022" t="str">
        <f t="shared" si="774"/>
        <v/>
      </c>
      <c r="K1022" t="str">
        <f t="shared" si="775"/>
        <v/>
      </c>
      <c r="L1022" t="str">
        <f t="shared" si="776"/>
        <v/>
      </c>
      <c r="M1022" t="str">
        <f t="shared" si="777"/>
        <v/>
      </c>
      <c r="N1022" t="str">
        <f t="shared" si="778"/>
        <v/>
      </c>
      <c r="O1022" t="str">
        <f t="shared" si="779"/>
        <v/>
      </c>
      <c r="P1022" t="str">
        <f t="shared" si="780"/>
        <v/>
      </c>
      <c r="Q1022" t="str">
        <f t="shared" si="781"/>
        <v/>
      </c>
      <c r="R1022" t="str">
        <f t="shared" si="782"/>
        <v/>
      </c>
      <c r="S1022" t="str">
        <f t="shared" si="783"/>
        <v/>
      </c>
      <c r="T1022" t="str">
        <f t="shared" si="784"/>
        <v/>
      </c>
      <c r="U1022" t="str">
        <f t="shared" si="785"/>
        <v/>
      </c>
      <c r="V1022" t="str">
        <f t="shared" si="786"/>
        <v/>
      </c>
      <c r="W1022" t="str">
        <f t="shared" si="787"/>
        <v/>
      </c>
      <c r="X1022" t="str">
        <f t="shared" si="788"/>
        <v/>
      </c>
      <c r="Y1022" t="str">
        <f t="shared" si="789"/>
        <v>Vezetés, szervezés (, web)</v>
      </c>
      <c r="Z1022" t="str">
        <f t="shared" si="790"/>
        <v>4255</v>
      </c>
      <c r="AA1022" t="str">
        <f t="shared" si="791"/>
        <v/>
      </c>
      <c r="AB1022" t="str">
        <f t="shared" si="792"/>
        <v/>
      </c>
      <c r="AC1022" t="str">
        <f t="shared" si="793"/>
        <v/>
      </c>
      <c r="AD1022" t="str">
        <f t="shared" si="794"/>
        <v/>
      </c>
      <c r="AE1022" t="str">
        <f t="shared" si="795"/>
        <v/>
      </c>
      <c r="AF1022" t="str">
        <f t="shared" si="796"/>
        <v/>
      </c>
      <c r="AG1022" t="str">
        <f t="shared" si="797"/>
        <v/>
      </c>
      <c r="AH1022" t="str">
        <f t="shared" si="798"/>
        <v/>
      </c>
      <c r="AI1022" t="str">
        <f t="shared" si="799"/>
        <v/>
      </c>
      <c r="AJ1022" t="str">
        <f t="shared" si="800"/>
        <v/>
      </c>
      <c r="AK1022" t="str">
        <f t="shared" si="801"/>
        <v>4255</v>
      </c>
      <c r="AL1022" t="str">
        <f t="shared" si="802"/>
        <v>4255</v>
      </c>
      <c r="AM1022" t="str">
        <f t="shared" si="803"/>
        <v/>
      </c>
      <c r="AN1022" t="str">
        <f t="shared" si="804"/>
        <v/>
      </c>
      <c r="AO1022" t="str">
        <f t="shared" si="805"/>
        <v/>
      </c>
      <c r="AP1022" t="str">
        <f t="shared" si="806"/>
        <v/>
      </c>
      <c r="AQ1022" t="str">
        <f t="shared" si="807"/>
        <v/>
      </c>
      <c r="AR1022" t="str">
        <f t="shared" si="808"/>
        <v/>
      </c>
      <c r="AS1022" t="str">
        <f t="shared" si="809"/>
        <v/>
      </c>
      <c r="AT1022" t="str">
        <f t="shared" si="810"/>
        <v/>
      </c>
      <c r="AU1022" t="str">
        <f t="shared" si="811"/>
        <v/>
      </c>
      <c r="AV1022" t="str">
        <f t="shared" si="812"/>
        <v/>
      </c>
      <c r="AW1022" t="str">
        <f t="shared" si="813"/>
        <v/>
      </c>
      <c r="AX1022" t="str">
        <f t="shared" si="814"/>
        <v>Vezetés, szervezés (501, web)</v>
      </c>
      <c r="AY1022" s="2">
        <v>425</v>
      </c>
      <c r="AZ1022" s="2">
        <v>5</v>
      </c>
      <c r="BA1022" s="18">
        <f>VLOOKUP(AY1022,segéd!$F$9:$G$38,2,FALSE)</f>
        <v>46137</v>
      </c>
      <c r="BB1022" s="2" t="str">
        <f>VLOOKUP(AZ1022,segéd!$F$1:$G$7,2,FALSE)</f>
        <v>15.15-16.45</v>
      </c>
      <c r="BC1022" t="s">
        <v>65</v>
      </c>
      <c r="BD1022" s="20" t="s">
        <v>428</v>
      </c>
      <c r="BE1022" t="s">
        <v>164</v>
      </c>
      <c r="BG1022" s="2">
        <v>501</v>
      </c>
      <c r="BH1022" s="2" t="s">
        <v>66</v>
      </c>
      <c r="BI1022" s="30" t="s">
        <v>2044</v>
      </c>
      <c r="BJ1022" s="2">
        <f t="shared" si="815"/>
        <v>155</v>
      </c>
      <c r="BK1022" s="2" t="str">
        <f>IF(BF1022="","",VLOOKUP(BC1022,segéd!O:P,2,FALSE))</f>
        <v/>
      </c>
      <c r="BL1022" s="2">
        <f>IF(BG1022="","",VLOOKUP(BC1022,segéd!T:U,2,FALSE))</f>
        <v>155</v>
      </c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/>
      <c r="BY1022" s="2"/>
      <c r="BZ1022" s="2"/>
      <c r="CA1022" s="2"/>
      <c r="CB1022" s="2"/>
      <c r="CC1022" s="2"/>
      <c r="CD1022" s="2"/>
      <c r="CE1022" s="2">
        <v>74</v>
      </c>
      <c r="CG1022" s="2"/>
      <c r="CH1022" s="2"/>
      <c r="CI1022" s="2"/>
      <c r="CJ1022" s="2"/>
      <c r="CK1022" s="2"/>
      <c r="CL1022" s="2"/>
      <c r="CM1022" s="2"/>
      <c r="CN1022" s="2"/>
      <c r="CO1022" s="2"/>
      <c r="CP1022" s="2">
        <v>52</v>
      </c>
      <c r="CQ1022" s="2">
        <v>59</v>
      </c>
      <c r="CR1022" s="2"/>
      <c r="CS1022" s="2"/>
      <c r="CT1022" s="2"/>
      <c r="CU1022" s="2"/>
      <c r="CV1022" s="2"/>
      <c r="CY1022" s="2"/>
    </row>
    <row r="1023" spans="1:106" x14ac:dyDescent="0.3">
      <c r="A1023" t="str">
        <f t="shared" si="816"/>
        <v>2064256</v>
      </c>
      <c r="B1023" t="str">
        <f t="shared" si="817"/>
        <v>B2B marketingkommunikáció (otthonról web) 8</v>
      </c>
      <c r="C1023" t="str">
        <f t="shared" si="767"/>
        <v>2124256</v>
      </c>
      <c r="D1023" t="str">
        <f t="shared" si="768"/>
        <v>B2B marketingkommunikáció (otthonról web) 4</v>
      </c>
      <c r="E1023" t="str">
        <f t="shared" si="769"/>
        <v>Duchai Márta4256</v>
      </c>
      <c r="F1023" s="24" t="str">
        <f t="shared" si="770"/>
        <v>B2B marketingkommunikáció (Bp. 206Tb. 212, otthonról web)</v>
      </c>
      <c r="G1023" t="str">
        <f t="shared" si="771"/>
        <v/>
      </c>
      <c r="H1023" t="str">
        <f t="shared" si="772"/>
        <v/>
      </c>
      <c r="I1023" t="str">
        <f t="shared" si="773"/>
        <v/>
      </c>
      <c r="J1023" t="str">
        <f t="shared" si="774"/>
        <v/>
      </c>
      <c r="K1023" t="str">
        <f t="shared" si="775"/>
        <v/>
      </c>
      <c r="L1023" t="str">
        <f t="shared" si="776"/>
        <v/>
      </c>
      <c r="M1023" t="str">
        <f t="shared" si="777"/>
        <v/>
      </c>
      <c r="N1023" t="str">
        <f t="shared" si="778"/>
        <v/>
      </c>
      <c r="O1023" t="str">
        <f t="shared" si="779"/>
        <v/>
      </c>
      <c r="P1023" t="str">
        <f t="shared" si="780"/>
        <v/>
      </c>
      <c r="Q1023" t="str">
        <f t="shared" si="781"/>
        <v/>
      </c>
      <c r="R1023" t="str">
        <f t="shared" si="782"/>
        <v/>
      </c>
      <c r="S1023" t="str">
        <f t="shared" si="783"/>
        <v/>
      </c>
      <c r="T1023" t="str">
        <f t="shared" si="784"/>
        <v/>
      </c>
      <c r="U1023" t="str">
        <f t="shared" si="785"/>
        <v/>
      </c>
      <c r="V1023" t="str">
        <f t="shared" si="786"/>
        <v/>
      </c>
      <c r="W1023" t="str">
        <f t="shared" si="787"/>
        <v>4256</v>
      </c>
      <c r="X1023" t="str">
        <f t="shared" si="788"/>
        <v/>
      </c>
      <c r="Y1023" t="str">
        <f t="shared" si="789"/>
        <v>B2B marketingkommunikáció (206, otthonról web)</v>
      </c>
      <c r="Z1023" t="str">
        <f t="shared" si="790"/>
        <v/>
      </c>
      <c r="AA1023" t="str">
        <f t="shared" si="791"/>
        <v/>
      </c>
      <c r="AB1023" t="str">
        <f t="shared" si="792"/>
        <v/>
      </c>
      <c r="AC1023" t="str">
        <f t="shared" si="793"/>
        <v/>
      </c>
      <c r="AD1023" t="str">
        <f t="shared" si="794"/>
        <v/>
      </c>
      <c r="AE1023" t="str">
        <f t="shared" si="795"/>
        <v/>
      </c>
      <c r="AF1023" t="str">
        <f t="shared" si="796"/>
        <v/>
      </c>
      <c r="AG1023" t="str">
        <f t="shared" si="797"/>
        <v/>
      </c>
      <c r="AH1023" t="str">
        <f t="shared" si="798"/>
        <v/>
      </c>
      <c r="AI1023" t="str">
        <f t="shared" si="799"/>
        <v/>
      </c>
      <c r="AJ1023" t="str">
        <f t="shared" si="800"/>
        <v/>
      </c>
      <c r="AK1023" t="str">
        <f t="shared" si="801"/>
        <v/>
      </c>
      <c r="AL1023" t="str">
        <f t="shared" si="802"/>
        <v/>
      </c>
      <c r="AM1023" t="str">
        <f t="shared" si="803"/>
        <v/>
      </c>
      <c r="AN1023" t="str">
        <f t="shared" si="804"/>
        <v/>
      </c>
      <c r="AO1023" t="str">
        <f t="shared" si="805"/>
        <v/>
      </c>
      <c r="AP1023" t="str">
        <f t="shared" si="806"/>
        <v>4256</v>
      </c>
      <c r="AQ1023" t="str">
        <f t="shared" si="807"/>
        <v/>
      </c>
      <c r="AR1023" t="str">
        <f t="shared" si="808"/>
        <v/>
      </c>
      <c r="AS1023" t="str">
        <f t="shared" si="809"/>
        <v/>
      </c>
      <c r="AT1023" t="str">
        <f t="shared" si="810"/>
        <v/>
      </c>
      <c r="AU1023" t="str">
        <f t="shared" si="811"/>
        <v/>
      </c>
      <c r="AV1023" t="str">
        <f t="shared" si="812"/>
        <v/>
      </c>
      <c r="AW1023" t="str">
        <f t="shared" si="813"/>
        <v/>
      </c>
      <c r="AX1023" t="str">
        <f t="shared" si="814"/>
        <v>B2B marketingkommunikáció (212, otthonról web)</v>
      </c>
      <c r="AY1023" s="2">
        <v>425</v>
      </c>
      <c r="AZ1023" s="2">
        <v>6</v>
      </c>
      <c r="BA1023" s="18">
        <f>VLOOKUP(AY1023,segéd!$F$9:$G$38,2,FALSE)</f>
        <v>46137</v>
      </c>
      <c r="BB1023" s="2" t="str">
        <f>VLOOKUP(AZ1023,segéd!$F$1:$G$7,2,FALSE)</f>
        <v>17.00-18.30</v>
      </c>
      <c r="BC1023" t="s">
        <v>396</v>
      </c>
      <c r="BD1023" t="s">
        <v>459</v>
      </c>
      <c r="BE1023" t="s">
        <v>167</v>
      </c>
      <c r="BF1023" s="19">
        <v>206</v>
      </c>
      <c r="BG1023" s="2">
        <v>212</v>
      </c>
      <c r="BH1023" s="2" t="s">
        <v>485</v>
      </c>
      <c r="BI1023" s="30" t="s">
        <v>1992</v>
      </c>
      <c r="BJ1023" s="2">
        <f t="shared" si="815"/>
        <v>12</v>
      </c>
      <c r="BK1023" s="2">
        <f>IF(BF1023="","",VLOOKUP(BC1023,segéd!O:P,2,FALSE))</f>
        <v>8</v>
      </c>
      <c r="BL1023" s="2">
        <f>IF(BG1023="","",VLOOKUP(BC1023,segéd!T:U,2,FALSE))</f>
        <v>4</v>
      </c>
      <c r="BP1023" s="2"/>
      <c r="BQ1023" s="2"/>
      <c r="BR1023" s="2"/>
      <c r="BY1023" s="2"/>
      <c r="CB1023" s="2"/>
      <c r="CC1023" s="2">
        <v>8</v>
      </c>
      <c r="CH1023" s="2"/>
      <c r="CI1023" s="2"/>
      <c r="CP1023" s="2"/>
      <c r="CT1023" s="2"/>
      <c r="CU1023" s="2">
        <v>6</v>
      </c>
      <c r="CY1023" s="2"/>
    </row>
    <row r="1024" spans="1:106" x14ac:dyDescent="0.3">
      <c r="A1024" t="str">
        <f t="shared" si="816"/>
        <v>4256</v>
      </c>
      <c r="B1024" t="str">
        <f t="shared" si="817"/>
        <v xml:space="preserve">Elektrotechnika II. (web) </v>
      </c>
      <c r="C1024" t="str">
        <f t="shared" si="767"/>
        <v>6014256</v>
      </c>
      <c r="D1024" t="str">
        <f t="shared" si="768"/>
        <v>Elektrotechnika II. (web) 92</v>
      </c>
      <c r="E1024" t="str">
        <f t="shared" si="769"/>
        <v>Varga István4256</v>
      </c>
      <c r="F1024" s="24" t="str">
        <f t="shared" si="770"/>
        <v>Elektrotechnika II. (Tb. 601, web)</v>
      </c>
      <c r="G1024" t="str">
        <f t="shared" si="771"/>
        <v/>
      </c>
      <c r="H1024" t="str">
        <f t="shared" si="772"/>
        <v/>
      </c>
      <c r="I1024" t="str">
        <f t="shared" si="773"/>
        <v/>
      </c>
      <c r="J1024" t="str">
        <f t="shared" si="774"/>
        <v/>
      </c>
      <c r="K1024" t="str">
        <f t="shared" si="775"/>
        <v/>
      </c>
      <c r="L1024" t="str">
        <f t="shared" si="776"/>
        <v/>
      </c>
      <c r="M1024" t="str">
        <f t="shared" si="777"/>
        <v/>
      </c>
      <c r="N1024" t="str">
        <f t="shared" si="778"/>
        <v/>
      </c>
      <c r="O1024" t="str">
        <f t="shared" si="779"/>
        <v/>
      </c>
      <c r="P1024" t="str">
        <f t="shared" si="780"/>
        <v/>
      </c>
      <c r="Q1024" t="str">
        <f t="shared" si="781"/>
        <v/>
      </c>
      <c r="R1024" t="str">
        <f t="shared" si="782"/>
        <v/>
      </c>
      <c r="S1024" t="str">
        <f t="shared" si="783"/>
        <v/>
      </c>
      <c r="T1024" t="str">
        <f t="shared" si="784"/>
        <v/>
      </c>
      <c r="U1024" t="str">
        <f t="shared" si="785"/>
        <v/>
      </c>
      <c r="V1024" t="str">
        <f t="shared" si="786"/>
        <v/>
      </c>
      <c r="W1024" t="str">
        <f t="shared" si="787"/>
        <v/>
      </c>
      <c r="X1024" t="str">
        <f t="shared" si="788"/>
        <v/>
      </c>
      <c r="Y1024" t="str">
        <f t="shared" si="789"/>
        <v>Elektrotechnika II. (, web)</v>
      </c>
      <c r="Z1024" t="str">
        <f t="shared" si="790"/>
        <v/>
      </c>
      <c r="AA1024" t="str">
        <f t="shared" si="791"/>
        <v/>
      </c>
      <c r="AB1024" t="str">
        <f t="shared" si="792"/>
        <v/>
      </c>
      <c r="AC1024" t="str">
        <f t="shared" si="793"/>
        <v>4256</v>
      </c>
      <c r="AD1024" t="str">
        <f t="shared" si="794"/>
        <v/>
      </c>
      <c r="AE1024" t="str">
        <f t="shared" si="795"/>
        <v/>
      </c>
      <c r="AF1024" t="str">
        <f t="shared" si="796"/>
        <v/>
      </c>
      <c r="AG1024" t="str">
        <f t="shared" si="797"/>
        <v/>
      </c>
      <c r="AH1024" t="str">
        <f t="shared" si="798"/>
        <v/>
      </c>
      <c r="AI1024" t="str">
        <f t="shared" si="799"/>
        <v/>
      </c>
      <c r="AJ1024" t="str">
        <f t="shared" si="800"/>
        <v/>
      </c>
      <c r="AK1024" t="str">
        <f t="shared" si="801"/>
        <v>4256</v>
      </c>
      <c r="AL1024" t="str">
        <f t="shared" si="802"/>
        <v/>
      </c>
      <c r="AM1024" t="str">
        <f t="shared" si="803"/>
        <v/>
      </c>
      <c r="AN1024" t="str">
        <f t="shared" si="804"/>
        <v/>
      </c>
      <c r="AO1024" t="str">
        <f t="shared" si="805"/>
        <v/>
      </c>
      <c r="AP1024" t="str">
        <f t="shared" si="806"/>
        <v/>
      </c>
      <c r="AQ1024" t="str">
        <f t="shared" si="807"/>
        <v/>
      </c>
      <c r="AR1024" t="str">
        <f t="shared" si="808"/>
        <v/>
      </c>
      <c r="AS1024" t="str">
        <f t="shared" si="809"/>
        <v/>
      </c>
      <c r="AT1024" t="str">
        <f t="shared" si="810"/>
        <v/>
      </c>
      <c r="AU1024" t="str">
        <f t="shared" si="811"/>
        <v/>
      </c>
      <c r="AV1024" t="str">
        <f t="shared" si="812"/>
        <v/>
      </c>
      <c r="AW1024" t="str">
        <f t="shared" si="813"/>
        <v/>
      </c>
      <c r="AX1024" t="str">
        <f t="shared" si="814"/>
        <v>Elektrotechnika II. (601, web)</v>
      </c>
      <c r="AY1024" s="2">
        <v>425</v>
      </c>
      <c r="AZ1024" s="2">
        <v>6</v>
      </c>
      <c r="BA1024" s="18">
        <f>VLOOKUP(AY1024,segéd!$F$9:$G$38,2,FALSE)</f>
        <v>46137</v>
      </c>
      <c r="BB1024" s="2" t="str">
        <f>VLOOKUP(AZ1024,segéd!$F$1:$G$7,2,FALSE)</f>
        <v>17.00-18.30</v>
      </c>
      <c r="BC1024" t="s">
        <v>78</v>
      </c>
      <c r="BD1024" s="20" t="s">
        <v>219</v>
      </c>
      <c r="BE1024" t="s">
        <v>164</v>
      </c>
      <c r="BG1024" s="2">
        <v>601</v>
      </c>
      <c r="BH1024" s="2" t="s">
        <v>66</v>
      </c>
      <c r="BI1024" s="30" t="s">
        <v>2022</v>
      </c>
      <c r="BJ1024" s="2">
        <f t="shared" si="815"/>
        <v>92</v>
      </c>
      <c r="BK1024" s="2" t="str">
        <f>IF(BF1024="","",VLOOKUP(BC1024,segéd!O:P,2,FALSE))</f>
        <v/>
      </c>
      <c r="BL1024" s="2">
        <f>IF(BG1024="","",VLOOKUP(BC1024,segéd!T:U,2,FALSE))</f>
        <v>92</v>
      </c>
      <c r="BM1024" s="2"/>
      <c r="BN1024" s="2"/>
      <c r="BO1024" s="2"/>
      <c r="BP1024" s="2"/>
      <c r="BQ1024" s="2"/>
      <c r="BR1024" s="2"/>
      <c r="BS1024" s="2"/>
      <c r="BT1024" s="2"/>
      <c r="BU1024" s="2"/>
      <c r="BZ1024" s="2"/>
      <c r="CA1024" s="2"/>
      <c r="CD1024" s="2"/>
      <c r="CE1024" s="2"/>
      <c r="CF1024" s="19"/>
      <c r="CG1024" s="2"/>
      <c r="CH1024" s="2">
        <v>57</v>
      </c>
      <c r="CI1024" s="2"/>
      <c r="CJ1024" s="2"/>
      <c r="CP1024" s="2">
        <v>52</v>
      </c>
      <c r="CQ1024" s="2"/>
      <c r="CR1024" s="2"/>
      <c r="CS1024" s="2"/>
      <c r="CU1024" s="2"/>
      <c r="CV1024" s="2"/>
      <c r="DA1024" s="19"/>
    </row>
    <row r="1025" spans="1:105" x14ac:dyDescent="0.3">
      <c r="A1025" t="str">
        <f t="shared" si="816"/>
        <v>otthon5046</v>
      </c>
      <c r="B1025" t="str">
        <f t="shared" si="817"/>
        <v>Angol gazdasági szaknyelv II., 1. csop. (otthonról web) 21</v>
      </c>
      <c r="C1025" t="str">
        <f t="shared" si="767"/>
        <v>5046</v>
      </c>
      <c r="D1025" t="str">
        <f t="shared" si="768"/>
        <v xml:space="preserve">Angol gazdasági szaknyelv II., 1. csop. (otthonról web) </v>
      </c>
      <c r="E1025" t="str">
        <f t="shared" si="769"/>
        <v>Balog Mónika5046</v>
      </c>
      <c r="F1025" s="24" t="str">
        <f t="shared" si="770"/>
        <v>Angol gazdasági szaknyelv II., 1. csop. (Bp. otthon, otthonról web)</v>
      </c>
      <c r="G1025" t="str">
        <f t="shared" si="771"/>
        <v>5046</v>
      </c>
      <c r="H1025" t="str">
        <f t="shared" si="772"/>
        <v>5046</v>
      </c>
      <c r="I1025" t="str">
        <f t="shared" si="773"/>
        <v/>
      </c>
      <c r="J1025" t="str">
        <f t="shared" si="774"/>
        <v/>
      </c>
      <c r="K1025" t="str">
        <f t="shared" si="775"/>
        <v/>
      </c>
      <c r="L1025" t="str">
        <f t="shared" si="776"/>
        <v/>
      </c>
      <c r="M1025" t="str">
        <f t="shared" si="777"/>
        <v/>
      </c>
      <c r="N1025" t="str">
        <f t="shared" si="778"/>
        <v/>
      </c>
      <c r="O1025" t="str">
        <f t="shared" si="779"/>
        <v/>
      </c>
      <c r="P1025" t="str">
        <f t="shared" si="780"/>
        <v/>
      </c>
      <c r="Q1025" t="str">
        <f t="shared" si="781"/>
        <v/>
      </c>
      <c r="R1025" t="str">
        <f t="shared" si="782"/>
        <v/>
      </c>
      <c r="S1025" t="str">
        <f t="shared" si="783"/>
        <v/>
      </c>
      <c r="T1025" t="str">
        <f t="shared" si="784"/>
        <v/>
      </c>
      <c r="U1025" t="str">
        <f t="shared" si="785"/>
        <v/>
      </c>
      <c r="V1025" t="str">
        <f t="shared" si="786"/>
        <v/>
      </c>
      <c r="W1025" t="str">
        <f t="shared" si="787"/>
        <v/>
      </c>
      <c r="X1025" t="str">
        <f t="shared" si="788"/>
        <v/>
      </c>
      <c r="Y1025" t="str">
        <f t="shared" si="789"/>
        <v>Angol gazdasági szaknyelv II., 1. csop. (otthon, otthonról web)</v>
      </c>
      <c r="Z1025" t="str">
        <f t="shared" si="790"/>
        <v/>
      </c>
      <c r="AA1025" t="str">
        <f t="shared" si="791"/>
        <v/>
      </c>
      <c r="AB1025" t="str">
        <f t="shared" si="792"/>
        <v/>
      </c>
      <c r="AC1025" t="str">
        <f t="shared" si="793"/>
        <v/>
      </c>
      <c r="AD1025" t="str">
        <f t="shared" si="794"/>
        <v/>
      </c>
      <c r="AE1025" t="str">
        <f t="shared" si="795"/>
        <v/>
      </c>
      <c r="AF1025" t="str">
        <f t="shared" si="796"/>
        <v/>
      </c>
      <c r="AG1025" t="str">
        <f t="shared" si="797"/>
        <v/>
      </c>
      <c r="AH1025" t="str">
        <f t="shared" si="798"/>
        <v/>
      </c>
      <c r="AI1025" t="str">
        <f t="shared" si="799"/>
        <v/>
      </c>
      <c r="AJ1025" t="str">
        <f t="shared" si="800"/>
        <v/>
      </c>
      <c r="AK1025" t="str">
        <f t="shared" si="801"/>
        <v/>
      </c>
      <c r="AL1025" t="str">
        <f t="shared" si="802"/>
        <v/>
      </c>
      <c r="AM1025" t="str">
        <f t="shared" si="803"/>
        <v/>
      </c>
      <c r="AN1025" t="str">
        <f t="shared" si="804"/>
        <v/>
      </c>
      <c r="AO1025" t="str">
        <f t="shared" si="805"/>
        <v/>
      </c>
      <c r="AP1025" t="str">
        <f t="shared" si="806"/>
        <v/>
      </c>
      <c r="AQ1025" t="str">
        <f t="shared" si="807"/>
        <v/>
      </c>
      <c r="AR1025" t="str">
        <f t="shared" si="808"/>
        <v/>
      </c>
      <c r="AS1025" t="str">
        <f t="shared" si="809"/>
        <v/>
      </c>
      <c r="AT1025" t="str">
        <f t="shared" si="810"/>
        <v/>
      </c>
      <c r="AU1025" t="str">
        <f t="shared" si="811"/>
        <v/>
      </c>
      <c r="AV1025" t="str">
        <f t="shared" si="812"/>
        <v/>
      </c>
      <c r="AW1025" t="str">
        <f t="shared" si="813"/>
        <v/>
      </c>
      <c r="AX1025" t="str">
        <f t="shared" si="814"/>
        <v>Angol gazdasági szaknyelv II., 1. csop. (, otthonról web)</v>
      </c>
      <c r="AY1025" s="2">
        <v>504</v>
      </c>
      <c r="AZ1025" s="2">
        <v>6</v>
      </c>
      <c r="BA1025" s="18">
        <v>46146</v>
      </c>
      <c r="BB1025" s="2" t="str">
        <f>VLOOKUP(AZ1025,segéd!$F$1:$G$7,2,FALSE)</f>
        <v>17.00-18.30</v>
      </c>
      <c r="BC1025" t="s">
        <v>252</v>
      </c>
      <c r="BD1025" t="s">
        <v>85</v>
      </c>
      <c r="BE1025" t="s">
        <v>165</v>
      </c>
      <c r="BF1025" s="19" t="s">
        <v>484</v>
      </c>
      <c r="BH1025" s="19" t="s">
        <v>485</v>
      </c>
      <c r="BI1025" s="30" t="s">
        <v>2321</v>
      </c>
      <c r="BJ1025" s="2">
        <f t="shared" si="815"/>
        <v>21</v>
      </c>
      <c r="BK1025" s="2">
        <f>IF(BF1025="","",VLOOKUP(BC1025,segéd!O:P,2,FALSE))</f>
        <v>21</v>
      </c>
      <c r="BL1025" s="2" t="str">
        <f>IF(BG1025="","",VLOOKUP(BC1025,segéd!T:U,2,FALSE))</f>
        <v/>
      </c>
      <c r="BM1025" s="2">
        <v>13</v>
      </c>
      <c r="BN1025" s="2">
        <v>3</v>
      </c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H1025" s="2"/>
      <c r="CI1025" s="2"/>
      <c r="CJ1025" s="2"/>
      <c r="CK1025" s="2"/>
      <c r="CL1025" s="2"/>
      <c r="CM1025" s="2"/>
      <c r="CN1025" s="2"/>
      <c r="CO1025" s="2"/>
      <c r="CP1025" s="2"/>
      <c r="CR1025" s="2"/>
      <c r="CS1025" s="2"/>
      <c r="CT1025" s="2"/>
      <c r="CU1025" s="2"/>
      <c r="CV1025" s="2"/>
      <c r="CY1025" s="2"/>
    </row>
    <row r="1026" spans="1:105" x14ac:dyDescent="0.3">
      <c r="A1026" t="str">
        <f t="shared" si="816"/>
        <v>otthon5047</v>
      </c>
      <c r="B1026" t="str">
        <f t="shared" si="817"/>
        <v>Angol gazdasági szaknyelv II., 1. csop. (otthonról web) 21</v>
      </c>
      <c r="C1026" t="str">
        <f t="shared" si="767"/>
        <v>5047</v>
      </c>
      <c r="D1026" t="str">
        <f t="shared" si="768"/>
        <v xml:space="preserve">Angol gazdasági szaknyelv II., 1. csop. (otthonról web) </v>
      </c>
      <c r="E1026" t="str">
        <f t="shared" si="769"/>
        <v>Balog Mónika5047</v>
      </c>
      <c r="F1026" s="24" t="str">
        <f t="shared" si="770"/>
        <v>Angol gazdasági szaknyelv II., 1. csop. (Bp. otthon, otthonról web)</v>
      </c>
      <c r="G1026" t="str">
        <f t="shared" si="771"/>
        <v>5047</v>
      </c>
      <c r="H1026" t="str">
        <f t="shared" si="772"/>
        <v>5047</v>
      </c>
      <c r="I1026" t="str">
        <f t="shared" si="773"/>
        <v/>
      </c>
      <c r="J1026" t="str">
        <f t="shared" si="774"/>
        <v/>
      </c>
      <c r="K1026" t="str">
        <f t="shared" si="775"/>
        <v/>
      </c>
      <c r="L1026" t="str">
        <f t="shared" si="776"/>
        <v/>
      </c>
      <c r="M1026" t="str">
        <f t="shared" si="777"/>
        <v/>
      </c>
      <c r="N1026" t="str">
        <f t="shared" si="778"/>
        <v/>
      </c>
      <c r="O1026" t="str">
        <f t="shared" si="779"/>
        <v/>
      </c>
      <c r="P1026" t="str">
        <f t="shared" si="780"/>
        <v/>
      </c>
      <c r="Q1026" t="str">
        <f t="shared" si="781"/>
        <v/>
      </c>
      <c r="R1026" t="str">
        <f t="shared" si="782"/>
        <v/>
      </c>
      <c r="S1026" t="str">
        <f t="shared" si="783"/>
        <v/>
      </c>
      <c r="T1026" t="str">
        <f t="shared" si="784"/>
        <v/>
      </c>
      <c r="U1026" t="str">
        <f t="shared" si="785"/>
        <v/>
      </c>
      <c r="V1026" t="str">
        <f t="shared" si="786"/>
        <v/>
      </c>
      <c r="W1026" t="str">
        <f t="shared" si="787"/>
        <v/>
      </c>
      <c r="X1026" t="str">
        <f t="shared" si="788"/>
        <v/>
      </c>
      <c r="Y1026" t="str">
        <f t="shared" si="789"/>
        <v>Angol gazdasági szaknyelv II., 1. csop. (otthon, otthonról web)</v>
      </c>
      <c r="Z1026" t="str">
        <f t="shared" si="790"/>
        <v/>
      </c>
      <c r="AA1026" t="str">
        <f t="shared" si="791"/>
        <v/>
      </c>
      <c r="AB1026" t="str">
        <f t="shared" si="792"/>
        <v/>
      </c>
      <c r="AC1026" t="str">
        <f t="shared" si="793"/>
        <v/>
      </c>
      <c r="AD1026" t="str">
        <f t="shared" si="794"/>
        <v/>
      </c>
      <c r="AE1026" t="str">
        <f t="shared" si="795"/>
        <v/>
      </c>
      <c r="AF1026" t="str">
        <f t="shared" si="796"/>
        <v/>
      </c>
      <c r="AG1026" t="str">
        <f t="shared" si="797"/>
        <v/>
      </c>
      <c r="AH1026" t="str">
        <f t="shared" si="798"/>
        <v/>
      </c>
      <c r="AI1026" t="str">
        <f t="shared" si="799"/>
        <v/>
      </c>
      <c r="AJ1026" t="str">
        <f t="shared" si="800"/>
        <v/>
      </c>
      <c r="AK1026" t="str">
        <f t="shared" si="801"/>
        <v/>
      </c>
      <c r="AL1026" t="str">
        <f t="shared" si="802"/>
        <v/>
      </c>
      <c r="AM1026" t="str">
        <f t="shared" si="803"/>
        <v/>
      </c>
      <c r="AN1026" t="str">
        <f t="shared" si="804"/>
        <v/>
      </c>
      <c r="AO1026" t="str">
        <f t="shared" si="805"/>
        <v/>
      </c>
      <c r="AP1026" t="str">
        <f t="shared" si="806"/>
        <v/>
      </c>
      <c r="AQ1026" t="str">
        <f t="shared" si="807"/>
        <v/>
      </c>
      <c r="AR1026" t="str">
        <f t="shared" si="808"/>
        <v/>
      </c>
      <c r="AS1026" t="str">
        <f t="shared" si="809"/>
        <v/>
      </c>
      <c r="AT1026" t="str">
        <f t="shared" si="810"/>
        <v/>
      </c>
      <c r="AU1026" t="str">
        <f t="shared" si="811"/>
        <v/>
      </c>
      <c r="AV1026" t="str">
        <f t="shared" si="812"/>
        <v/>
      </c>
      <c r="AW1026" t="str">
        <f t="shared" si="813"/>
        <v/>
      </c>
      <c r="AX1026" t="str">
        <f t="shared" si="814"/>
        <v>Angol gazdasági szaknyelv II., 1. csop. (, otthonról web)</v>
      </c>
      <c r="AY1026" s="2">
        <v>504</v>
      </c>
      <c r="AZ1026" s="2">
        <v>7</v>
      </c>
      <c r="BA1026" s="18">
        <v>46146</v>
      </c>
      <c r="BB1026" s="2" t="str">
        <f>VLOOKUP(AZ1026,segéd!$F$1:$G$7,2,FALSE)</f>
        <v>18.45-20.15</v>
      </c>
      <c r="BC1026" t="s">
        <v>252</v>
      </c>
      <c r="BD1026" t="s">
        <v>85</v>
      </c>
      <c r="BE1026" t="s">
        <v>165</v>
      </c>
      <c r="BF1026" s="19" t="s">
        <v>484</v>
      </c>
      <c r="BH1026" s="19" t="s">
        <v>485</v>
      </c>
      <c r="BI1026" s="30" t="s">
        <v>2321</v>
      </c>
      <c r="BJ1026" s="2">
        <f t="shared" si="815"/>
        <v>21</v>
      </c>
      <c r="BK1026" s="2">
        <f>IF(BF1026="","",VLOOKUP(BC1026,segéd!O:P,2,FALSE))</f>
        <v>21</v>
      </c>
      <c r="BL1026" s="2" t="str">
        <f>IF(BG1026="","",VLOOKUP(BC1026,segéd!T:U,2,FALSE))</f>
        <v/>
      </c>
      <c r="BM1026" s="2">
        <v>13</v>
      </c>
      <c r="BN1026" s="2">
        <v>3</v>
      </c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H1026" s="2"/>
      <c r="CI1026" s="2"/>
      <c r="CJ1026" s="2"/>
      <c r="CK1026" s="2"/>
      <c r="CL1026" s="2"/>
      <c r="CM1026" s="2"/>
      <c r="CN1026" s="2"/>
      <c r="CO1026" s="2"/>
      <c r="CP1026" s="2"/>
      <c r="CR1026" s="2"/>
      <c r="CS1026" s="2"/>
      <c r="CT1026" s="2"/>
      <c r="CU1026" s="2"/>
      <c r="CV1026" s="2"/>
      <c r="CY1026" s="2"/>
    </row>
    <row r="1027" spans="1:105" x14ac:dyDescent="0.3">
      <c r="A1027" t="str">
        <f t="shared" si="816"/>
        <v>2025085</v>
      </c>
      <c r="B1027" t="str">
        <f t="shared" si="817"/>
        <v>Közgazdaságtan I. (otthonról web) 13</v>
      </c>
      <c r="C1027" t="str">
        <f t="shared" ref="C1027:C1090" si="818">CONCATENATE(BG1027,AY1027,AZ1027)</f>
        <v>2145085</v>
      </c>
      <c r="D1027" t="str">
        <f t="shared" ref="D1027:D1090" si="819">CONCATENATE(BC1027,IF(BH1027="","",CONCATENATE(" (",BH1027,")"))," ",BL1027)</f>
        <v>Közgazdaságtan I. (otthonról web) 41</v>
      </c>
      <c r="E1027" t="str">
        <f t="shared" ref="E1027:E1090" si="820">CONCATENATE(BD1027,AY1027,AZ1027)</f>
        <v>Barócsi Zoltán5085</v>
      </c>
      <c r="F1027" s="24" t="str">
        <f t="shared" ref="F1027:F1090" si="821">CONCATENATE(BC1027," (",IF(OR(BF1027="",BH1027="Tb.-ről web",BH1027="gépterem, Tb.-ről web"),"",CONCATENATE("Bp. ",BF1027)),IF(OR(BG1027="",BH1027="Bp.-ről web",BH1027="gépterem, Bp.-ről web"),"",CONCATENATE("Tb. ",BG1027)),IF(BH1027="","",CONCATENATE(", ",BH1027)),")")</f>
        <v>Közgazdaságtan I. (Bp. 202Tb. 214, otthonról web)</v>
      </c>
      <c r="G1027" t="str">
        <f t="shared" ref="G1027:G1090" si="822">IF(BM1027="","",CONCATENATE($AY1027,$AZ1027))</f>
        <v>5085</v>
      </c>
      <c r="H1027" t="str">
        <f t="shared" ref="H1027:H1090" si="823">IF(BN1027="","",CONCATENATE($AY1027,$AZ1027))</f>
        <v>5085</v>
      </c>
      <c r="I1027" t="str">
        <f t="shared" ref="I1027:I1090" si="824">IF(BO1027="","",CONCATENATE($AY1027,$AZ1027))</f>
        <v/>
      </c>
      <c r="J1027" t="str">
        <f t="shared" ref="J1027:J1090" si="825">IF(BP1027="","",CONCATENATE($AY1027,$AZ1027))</f>
        <v/>
      </c>
      <c r="K1027" t="str">
        <f t="shared" ref="K1027:K1090" si="826">IF(BQ1027="","",CONCATENATE($AY1027,$AZ1027))</f>
        <v/>
      </c>
      <c r="L1027" t="str">
        <f t="shared" ref="L1027:L1090" si="827">IF(BR1027="","",CONCATENATE($AY1027,$AZ1027))</f>
        <v/>
      </c>
      <c r="M1027" t="str">
        <f t="shared" ref="M1027:M1090" si="828">IF(BS1027="","",CONCATENATE($AY1027,$AZ1027))</f>
        <v/>
      </c>
      <c r="N1027" t="str">
        <f t="shared" ref="N1027:N1090" si="829">IF(BT1027="","",CONCATENATE($AY1027,$AZ1027))</f>
        <v/>
      </c>
      <c r="O1027" t="str">
        <f t="shared" ref="O1027:O1090" si="830">IF(BU1027="","",CONCATENATE($AY1027,$AZ1027))</f>
        <v/>
      </c>
      <c r="P1027" t="str">
        <f t="shared" ref="P1027:P1090" si="831">IF(BV1027="","",CONCATENATE($AY1027,$AZ1027))</f>
        <v/>
      </c>
      <c r="Q1027" t="str">
        <f t="shared" ref="Q1027:Q1090" si="832">IF(BW1027="","",CONCATENATE($AY1027,$AZ1027))</f>
        <v/>
      </c>
      <c r="R1027" t="str">
        <f t="shared" ref="R1027:R1090" si="833">IF(BX1027="","",CONCATENATE($AY1027,$AZ1027))</f>
        <v/>
      </c>
      <c r="S1027" t="str">
        <f t="shared" ref="S1027:S1090" si="834">IF(BY1027="","",CONCATENATE($AY1027,$AZ1027))</f>
        <v/>
      </c>
      <c r="T1027" t="str">
        <f t="shared" ref="T1027:T1090" si="835">IF(BZ1027="","",CONCATENATE($AY1027,$AZ1027))</f>
        <v/>
      </c>
      <c r="U1027" t="str">
        <f t="shared" ref="U1027:U1090" si="836">IF(CA1027="","",CONCATENATE($AY1027,$AZ1027))</f>
        <v/>
      </c>
      <c r="V1027" t="str">
        <f t="shared" ref="V1027:V1090" si="837">IF(CB1027="","",CONCATENATE($AY1027,$AZ1027))</f>
        <v/>
      </c>
      <c r="W1027" t="str">
        <f t="shared" ref="W1027:W1090" si="838">IF(CC1027="","",CONCATENATE($AY1027,$AZ1027))</f>
        <v/>
      </c>
      <c r="X1027" t="str">
        <f t="shared" ref="X1027:X1090" si="839">IF(CD1027="","",CONCATENATE($AY1027,$AZ1027))</f>
        <v/>
      </c>
      <c r="Y1027" t="str">
        <f t="shared" ref="Y1027:Y1090" si="840">CONCATENATE(BC1027," (",BF1027,IF(BH1027="","",CONCATENATE(", ",BH1027)),")")</f>
        <v>Közgazdaságtan I. (202, otthonról web)</v>
      </c>
      <c r="Z1027" t="str">
        <f t="shared" ref="Z1027:Z1090" si="841">IF(CE1027="","",CONCATENATE($AY1027,$AZ1027))</f>
        <v>5085</v>
      </c>
      <c r="AA1027" t="str">
        <f t="shared" ref="AA1027:AA1090" si="842">IF(CF1027="","",CONCATENATE($AY1027,$AZ1027))</f>
        <v/>
      </c>
      <c r="AB1027" t="str">
        <f t="shared" ref="AB1027:AB1090" si="843">IF(CG1027="","",CONCATENATE($AY1027,$AZ1027))</f>
        <v>5085</v>
      </c>
      <c r="AC1027" t="str">
        <f t="shared" ref="AC1027:AC1090" si="844">IF(CH1027="","",CONCATENATE($AY1027,$AZ1027))</f>
        <v/>
      </c>
      <c r="AD1027" t="str">
        <f t="shared" ref="AD1027:AD1090" si="845">IF(CI1027="","",CONCATENATE($AY1027,$AZ1027))</f>
        <v/>
      </c>
      <c r="AE1027" t="str">
        <f t="shared" ref="AE1027:AE1090" si="846">IF(CJ1027="","",CONCATENATE($AY1027,$AZ1027))</f>
        <v/>
      </c>
      <c r="AF1027" t="str">
        <f t="shared" ref="AF1027:AF1090" si="847">IF(CK1027="","",CONCATENATE($AY1027,$AZ1027))</f>
        <v/>
      </c>
      <c r="AG1027" t="str">
        <f t="shared" ref="AG1027:AG1090" si="848">IF(CL1027="","",CONCATENATE($AY1027,$AZ1027))</f>
        <v/>
      </c>
      <c r="AH1027" t="str">
        <f t="shared" ref="AH1027:AH1090" si="849">IF(CM1027="","",CONCATENATE($AY1027,$AZ1027))</f>
        <v/>
      </c>
      <c r="AI1027" t="str">
        <f t="shared" ref="AI1027:AI1090" si="850">IF(CN1027="","",CONCATENATE($AY1027,$AZ1027))</f>
        <v/>
      </c>
      <c r="AJ1027" t="str">
        <f t="shared" ref="AJ1027:AJ1090" si="851">IF(CO1027="","",CONCATENATE($AY1027,$AZ1027))</f>
        <v/>
      </c>
      <c r="AK1027" t="str">
        <f t="shared" ref="AK1027:AK1090" si="852">IF(CP1027="","",CONCATENATE($AY1027,$AZ1027))</f>
        <v/>
      </c>
      <c r="AL1027" t="str">
        <f t="shared" ref="AL1027:AL1090" si="853">IF(CQ1027="","",CONCATENATE($AY1027,$AZ1027))</f>
        <v/>
      </c>
      <c r="AM1027" t="str">
        <f t="shared" ref="AM1027:AM1090" si="854">IF(CR1027="","",CONCATENATE($AY1027,$AZ1027))</f>
        <v/>
      </c>
      <c r="AN1027" t="str">
        <f t="shared" ref="AN1027:AN1090" si="855">IF(CS1027="","",CONCATENATE($AY1027,$AZ1027))</f>
        <v/>
      </c>
      <c r="AO1027" t="str">
        <f t="shared" ref="AO1027:AO1090" si="856">IF(CT1027="","",CONCATENATE($AY1027,$AZ1027))</f>
        <v/>
      </c>
      <c r="AP1027" t="str">
        <f t="shared" ref="AP1027:AP1090" si="857">IF(CU1027="","",CONCATENATE($AY1027,$AZ1027))</f>
        <v/>
      </c>
      <c r="AQ1027" t="str">
        <f t="shared" ref="AQ1027:AQ1090" si="858">IF(CV1027="","",CONCATENATE($AY1027,$AZ1027))</f>
        <v/>
      </c>
      <c r="AR1027" t="str">
        <f t="shared" ref="AR1027:AR1090" si="859">IF(CW1027="","",CONCATENATE($AY1027,$AZ1027))</f>
        <v/>
      </c>
      <c r="AS1027" t="str">
        <f t="shared" ref="AS1027:AS1090" si="860">IF(CX1027="","",CONCATENATE($AY1027,$AZ1027))</f>
        <v/>
      </c>
      <c r="AT1027" t="str">
        <f t="shared" ref="AT1027:AT1090" si="861">IF(CY1027="","",CONCATENATE($AY1027,$AZ1027))</f>
        <v/>
      </c>
      <c r="AU1027" t="str">
        <f t="shared" ref="AU1027:AU1090" si="862">IF(CZ1027="","",CONCATENATE($AY1027,$AZ1027))</f>
        <v/>
      </c>
      <c r="AV1027" t="str">
        <f t="shared" ref="AV1027:AV1090" si="863">IF(DA1027="","",CONCATENATE($AY1027,$AZ1027))</f>
        <v/>
      </c>
      <c r="AW1027" t="str">
        <f t="shared" ref="AW1027:AW1090" si="864">IF(DB1027="","",CONCATENATE($AY1027,$AZ1027))</f>
        <v/>
      </c>
      <c r="AX1027" t="str">
        <f t="shared" ref="AX1027:AX1090" si="865">CONCATENATE(BC1027," (",BG1027,IF(BH1027="","",CONCATENATE(", ",BH1027)),")")</f>
        <v>Közgazdaságtan I. (214, otthonról web)</v>
      </c>
      <c r="AY1027" s="2">
        <v>508</v>
      </c>
      <c r="AZ1027" s="2">
        <v>5</v>
      </c>
      <c r="BA1027" s="18">
        <f>VLOOKUP(AY1027,segéd!$F$9:$G$38,2,FALSE)</f>
        <v>46150</v>
      </c>
      <c r="BB1027" s="2" t="str">
        <f>VLOOKUP(AZ1027,segéd!$F$1:$G$7,2,FALSE)</f>
        <v>15.15-16.45</v>
      </c>
      <c r="BC1027" t="s">
        <v>302</v>
      </c>
      <c r="BD1027" s="20" t="s">
        <v>29</v>
      </c>
      <c r="BE1027" t="s">
        <v>167</v>
      </c>
      <c r="BF1027" s="19">
        <v>202</v>
      </c>
      <c r="BG1027" s="2">
        <v>214</v>
      </c>
      <c r="BH1027" s="19" t="s">
        <v>485</v>
      </c>
      <c r="BI1027" s="30" t="s">
        <v>2016</v>
      </c>
      <c r="BJ1027" s="2">
        <f t="shared" ref="BJ1027:BJ1090" si="866">SUM(BK1027:BL1027)</f>
        <v>54</v>
      </c>
      <c r="BK1027" s="2">
        <f>IF(BF1027="","",VLOOKUP(BC1027,segéd!O:P,2,FALSE))</f>
        <v>13</v>
      </c>
      <c r="BL1027" s="2">
        <f>IF(BG1027="","",VLOOKUP(BC1027,segéd!T:U,2,FALSE))</f>
        <v>41</v>
      </c>
      <c r="BM1027" s="2">
        <v>12</v>
      </c>
      <c r="BN1027" s="2">
        <v>2</v>
      </c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>
        <v>17</v>
      </c>
      <c r="CG1027" s="2">
        <v>12</v>
      </c>
      <c r="CH1027" s="2"/>
      <c r="CI1027" s="2"/>
      <c r="CJ1027" s="2"/>
      <c r="CK1027" s="2"/>
      <c r="CL1027" s="2"/>
      <c r="CM1027" s="2"/>
      <c r="CN1027" s="2"/>
      <c r="CO1027" s="2"/>
      <c r="CP1027" s="2"/>
      <c r="CR1027" s="2"/>
      <c r="CS1027" s="2"/>
      <c r="CT1027" s="2"/>
      <c r="CU1027" s="2"/>
      <c r="CV1027" s="2"/>
      <c r="CY1027" s="2"/>
    </row>
    <row r="1028" spans="1:105" x14ac:dyDescent="0.3">
      <c r="A1028" t="str">
        <f t="shared" si="816"/>
        <v>5085</v>
      </c>
      <c r="B1028" t="str">
        <f t="shared" si="817"/>
        <v xml:space="preserve">Műszaki szaknyelv II. (német) (16.00-tól) </v>
      </c>
      <c r="C1028" t="str">
        <f t="shared" si="818"/>
        <v>4015085</v>
      </c>
      <c r="D1028" t="str">
        <f t="shared" si="819"/>
        <v>Műszaki szaknyelv II. (német) (16.00-tól) 14</v>
      </c>
      <c r="E1028" t="str">
        <f t="shared" si="820"/>
        <v>Árendás Bence5085</v>
      </c>
      <c r="F1028" s="24" t="str">
        <f t="shared" si="821"/>
        <v>Műszaki szaknyelv II. (német) (Tb. 401, 16.00-tól)</v>
      </c>
      <c r="G1028" t="str">
        <f t="shared" si="822"/>
        <v/>
      </c>
      <c r="H1028" t="str">
        <f t="shared" si="823"/>
        <v/>
      </c>
      <c r="I1028" t="str">
        <f t="shared" si="824"/>
        <v/>
      </c>
      <c r="J1028" t="str">
        <f t="shared" si="825"/>
        <v/>
      </c>
      <c r="K1028" t="str">
        <f t="shared" si="826"/>
        <v/>
      </c>
      <c r="L1028" t="str">
        <f t="shared" si="827"/>
        <v/>
      </c>
      <c r="M1028" t="str">
        <f t="shared" si="828"/>
        <v/>
      </c>
      <c r="N1028" t="str">
        <f t="shared" si="829"/>
        <v/>
      </c>
      <c r="O1028" t="str">
        <f t="shared" si="830"/>
        <v/>
      </c>
      <c r="P1028" t="str">
        <f t="shared" si="831"/>
        <v/>
      </c>
      <c r="Q1028" t="str">
        <f t="shared" si="832"/>
        <v/>
      </c>
      <c r="R1028" t="str">
        <f t="shared" si="833"/>
        <v/>
      </c>
      <c r="S1028" t="str">
        <f t="shared" si="834"/>
        <v/>
      </c>
      <c r="T1028" t="str">
        <f t="shared" si="835"/>
        <v/>
      </c>
      <c r="U1028" t="str">
        <f t="shared" si="836"/>
        <v/>
      </c>
      <c r="V1028" t="str">
        <f t="shared" si="837"/>
        <v/>
      </c>
      <c r="W1028" t="str">
        <f t="shared" si="838"/>
        <v/>
      </c>
      <c r="X1028" t="str">
        <f t="shared" si="839"/>
        <v/>
      </c>
      <c r="Y1028" t="str">
        <f t="shared" si="840"/>
        <v>Műszaki szaknyelv II. (német) (, 16.00-tól)</v>
      </c>
      <c r="Z1028" t="str">
        <f t="shared" si="841"/>
        <v/>
      </c>
      <c r="AA1028" t="str">
        <f t="shared" si="842"/>
        <v/>
      </c>
      <c r="AB1028" t="str">
        <f t="shared" si="843"/>
        <v/>
      </c>
      <c r="AC1028" t="str">
        <f t="shared" si="844"/>
        <v/>
      </c>
      <c r="AD1028" t="str">
        <f t="shared" si="845"/>
        <v/>
      </c>
      <c r="AE1028" t="str">
        <f t="shared" si="846"/>
        <v/>
      </c>
      <c r="AF1028" t="str">
        <f t="shared" si="847"/>
        <v/>
      </c>
      <c r="AG1028" t="str">
        <f t="shared" si="848"/>
        <v/>
      </c>
      <c r="AH1028" t="str">
        <f t="shared" si="849"/>
        <v/>
      </c>
      <c r="AI1028" t="str">
        <f t="shared" si="850"/>
        <v/>
      </c>
      <c r="AJ1028" t="str">
        <f t="shared" si="851"/>
        <v/>
      </c>
      <c r="AK1028" t="str">
        <f t="shared" si="852"/>
        <v>5085</v>
      </c>
      <c r="AL1028" t="str">
        <f t="shared" si="853"/>
        <v>5085</v>
      </c>
      <c r="AM1028" t="str">
        <f t="shared" si="854"/>
        <v/>
      </c>
      <c r="AN1028" t="str">
        <f t="shared" si="855"/>
        <v/>
      </c>
      <c r="AO1028" t="str">
        <f t="shared" si="856"/>
        <v/>
      </c>
      <c r="AP1028" t="str">
        <f t="shared" si="857"/>
        <v/>
      </c>
      <c r="AQ1028" t="str">
        <f t="shared" si="858"/>
        <v/>
      </c>
      <c r="AR1028" t="str">
        <f t="shared" si="859"/>
        <v/>
      </c>
      <c r="AS1028" t="str">
        <f t="shared" si="860"/>
        <v/>
      </c>
      <c r="AT1028" t="str">
        <f t="shared" si="861"/>
        <v/>
      </c>
      <c r="AU1028" t="str">
        <f t="shared" si="862"/>
        <v/>
      </c>
      <c r="AV1028" t="str">
        <f t="shared" si="863"/>
        <v/>
      </c>
      <c r="AW1028" t="str">
        <f t="shared" si="864"/>
        <v/>
      </c>
      <c r="AX1028" t="str">
        <f t="shared" si="865"/>
        <v>Műszaki szaknyelv II. (német) (401, 16.00-tól)</v>
      </c>
      <c r="AY1028" s="2">
        <v>508</v>
      </c>
      <c r="AZ1028" s="2">
        <v>5</v>
      </c>
      <c r="BA1028" s="18">
        <f>VLOOKUP(AY1028,segéd!$F$9:$G$38,2,FALSE)</f>
        <v>46150</v>
      </c>
      <c r="BB1028" s="2" t="str">
        <f>VLOOKUP(AZ1028,segéd!$F$1:$G$7,2,FALSE)</f>
        <v>15.15-16.45</v>
      </c>
      <c r="BC1028" t="s">
        <v>467</v>
      </c>
      <c r="BD1028" t="s">
        <v>466</v>
      </c>
      <c r="BE1028" t="s">
        <v>164</v>
      </c>
      <c r="BG1028" s="2">
        <v>401</v>
      </c>
      <c r="BH1028" s="2" t="s">
        <v>474</v>
      </c>
      <c r="BJ1028" s="2">
        <f t="shared" si="866"/>
        <v>14</v>
      </c>
      <c r="BK1028" s="2" t="str">
        <f>IF(BF1028="","",VLOOKUP(BC1028,segéd!O:P,2,FALSE))</f>
        <v/>
      </c>
      <c r="BL1028" s="2">
        <f>IF(BG1028="","",VLOOKUP(BC1028,segéd!T:U,2,FALSE))</f>
        <v>14</v>
      </c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G1028" s="2"/>
      <c r="CH1028" s="2"/>
      <c r="CI1028" s="2"/>
      <c r="CJ1028" s="2"/>
      <c r="CK1028" s="2"/>
      <c r="CL1028" s="2"/>
      <c r="CM1028" s="2"/>
      <c r="CN1028" s="2"/>
      <c r="CO1028" s="2"/>
      <c r="CP1028" s="2">
        <v>6</v>
      </c>
      <c r="CQ1028" s="2">
        <v>7</v>
      </c>
      <c r="CR1028" s="2"/>
      <c r="CS1028" s="2"/>
      <c r="CT1028" s="2"/>
      <c r="CU1028" s="2"/>
      <c r="CV1028" s="2"/>
      <c r="CY1028" s="2"/>
    </row>
    <row r="1029" spans="1:105" x14ac:dyDescent="0.3">
      <c r="A1029" t="str">
        <f t="shared" si="816"/>
        <v>5086</v>
      </c>
      <c r="B1029" t="str">
        <f t="shared" si="817"/>
        <v xml:space="preserve">Az R alapjai, gépi tanulás (szv.) (otthonról web) </v>
      </c>
      <c r="C1029" t="str">
        <f t="shared" si="818"/>
        <v>otthon5086</v>
      </c>
      <c r="D1029" t="str">
        <f t="shared" si="819"/>
        <v>Az R alapjai, gépi tanulás (szv.) (otthonról web) 7</v>
      </c>
      <c r="E1029" t="str">
        <f t="shared" si="820"/>
        <v>Molnár László5086</v>
      </c>
      <c r="F1029" s="24" t="str">
        <f t="shared" si="821"/>
        <v>Az R alapjai, gépi tanulás (szv.) (Tb. otthon, otthonról web)</v>
      </c>
      <c r="G1029" t="str">
        <f t="shared" si="822"/>
        <v/>
      </c>
      <c r="H1029" t="str">
        <f t="shared" si="823"/>
        <v/>
      </c>
      <c r="I1029" t="str">
        <f t="shared" si="824"/>
        <v/>
      </c>
      <c r="J1029" t="str">
        <f t="shared" si="825"/>
        <v/>
      </c>
      <c r="K1029" t="str">
        <f t="shared" si="826"/>
        <v/>
      </c>
      <c r="L1029" t="str">
        <f t="shared" si="827"/>
        <v/>
      </c>
      <c r="M1029" t="str">
        <f t="shared" si="828"/>
        <v/>
      </c>
      <c r="N1029" t="str">
        <f t="shared" si="829"/>
        <v/>
      </c>
      <c r="O1029" t="str">
        <f t="shared" si="830"/>
        <v/>
      </c>
      <c r="P1029" t="str">
        <f t="shared" si="831"/>
        <v/>
      </c>
      <c r="Q1029" t="str">
        <f t="shared" si="832"/>
        <v/>
      </c>
      <c r="R1029" t="str">
        <f t="shared" si="833"/>
        <v/>
      </c>
      <c r="S1029" t="str">
        <f t="shared" si="834"/>
        <v/>
      </c>
      <c r="T1029" t="str">
        <f t="shared" si="835"/>
        <v/>
      </c>
      <c r="U1029" t="str">
        <f t="shared" si="836"/>
        <v/>
      </c>
      <c r="V1029" t="str">
        <f t="shared" si="837"/>
        <v/>
      </c>
      <c r="W1029" t="str">
        <f t="shared" si="838"/>
        <v/>
      </c>
      <c r="X1029" t="str">
        <f t="shared" si="839"/>
        <v/>
      </c>
      <c r="Y1029" t="str">
        <f t="shared" si="840"/>
        <v>Az R alapjai, gépi tanulás (szv.) (, otthonról web)</v>
      </c>
      <c r="Z1029" t="str">
        <f t="shared" si="841"/>
        <v/>
      </c>
      <c r="AA1029" t="str">
        <f t="shared" si="842"/>
        <v/>
      </c>
      <c r="AB1029" t="str">
        <f t="shared" si="843"/>
        <v/>
      </c>
      <c r="AC1029" t="str">
        <f t="shared" si="844"/>
        <v/>
      </c>
      <c r="AD1029" t="str">
        <f t="shared" si="845"/>
        <v/>
      </c>
      <c r="AE1029" t="str">
        <f t="shared" si="846"/>
        <v/>
      </c>
      <c r="AF1029" t="str">
        <f t="shared" si="847"/>
        <v/>
      </c>
      <c r="AG1029" t="str">
        <f t="shared" si="848"/>
        <v/>
      </c>
      <c r="AH1029" t="str">
        <f t="shared" si="849"/>
        <v/>
      </c>
      <c r="AI1029" t="str">
        <f t="shared" si="850"/>
        <v/>
      </c>
      <c r="AJ1029" t="str">
        <f t="shared" si="851"/>
        <v/>
      </c>
      <c r="AK1029" t="str">
        <f t="shared" si="852"/>
        <v>5086</v>
      </c>
      <c r="AL1029" t="str">
        <f t="shared" si="853"/>
        <v>5086</v>
      </c>
      <c r="AM1029" t="str">
        <f t="shared" si="854"/>
        <v/>
      </c>
      <c r="AN1029" t="str">
        <f t="shared" si="855"/>
        <v/>
      </c>
      <c r="AO1029" t="str">
        <f t="shared" si="856"/>
        <v/>
      </c>
      <c r="AP1029" t="str">
        <f t="shared" si="857"/>
        <v/>
      </c>
      <c r="AQ1029" t="str">
        <f t="shared" si="858"/>
        <v/>
      </c>
      <c r="AR1029" t="str">
        <f t="shared" si="859"/>
        <v/>
      </c>
      <c r="AS1029" t="str">
        <f t="shared" si="860"/>
        <v/>
      </c>
      <c r="AT1029" t="str">
        <f t="shared" si="861"/>
        <v/>
      </c>
      <c r="AU1029" t="str">
        <f t="shared" si="862"/>
        <v/>
      </c>
      <c r="AV1029" t="str">
        <f t="shared" si="863"/>
        <v/>
      </c>
      <c r="AW1029" t="str">
        <f t="shared" si="864"/>
        <v/>
      </c>
      <c r="AX1029" t="str">
        <f t="shared" si="865"/>
        <v>Az R alapjai, gépi tanulás (szv.) (otthon, otthonról web)</v>
      </c>
      <c r="AY1029" s="2">
        <v>508</v>
      </c>
      <c r="AZ1029" s="2">
        <v>6</v>
      </c>
      <c r="BA1029" s="18">
        <f>VLOOKUP(AY1029,segéd!$F$9:$G$38,2,FALSE)</f>
        <v>46150</v>
      </c>
      <c r="BB1029" s="2" t="str">
        <f>VLOOKUP(AZ1029,segéd!$F$1:$G$7,2,FALSE)</f>
        <v>17.00-18.30</v>
      </c>
      <c r="BC1029" t="s">
        <v>420</v>
      </c>
      <c r="BD1029" t="s">
        <v>42</v>
      </c>
      <c r="BE1029" t="s">
        <v>164</v>
      </c>
      <c r="BG1029" s="2" t="s">
        <v>484</v>
      </c>
      <c r="BH1029" s="2" t="s">
        <v>485</v>
      </c>
      <c r="BI1029" s="30" t="s">
        <v>2013</v>
      </c>
      <c r="BJ1029" s="2">
        <f t="shared" si="866"/>
        <v>7</v>
      </c>
      <c r="BK1029" s="2" t="str">
        <f>IF(BF1029="","",VLOOKUP(BC1029,segéd!O:P,2,FALSE))</f>
        <v/>
      </c>
      <c r="BL1029" s="2">
        <f>IF(BG1029="","",VLOOKUP(BC1029,segéd!T:U,2,FALSE))</f>
        <v>7</v>
      </c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>
        <v>2</v>
      </c>
      <c r="CQ1029" s="2">
        <v>9</v>
      </c>
      <c r="CR1029" s="2"/>
      <c r="CS1029" s="2"/>
      <c r="CT1029" s="2"/>
      <c r="CU1029" s="2"/>
      <c r="CV1029" s="2"/>
      <c r="CY1029" s="2"/>
    </row>
    <row r="1030" spans="1:105" x14ac:dyDescent="0.3">
      <c r="A1030" t="str">
        <f t="shared" si="816"/>
        <v>otthon5086</v>
      </c>
      <c r="B1030" t="str">
        <f t="shared" si="817"/>
        <v>Ellátásilánc menedzsment (otthonról web) 4</v>
      </c>
      <c r="C1030" t="str">
        <f t="shared" si="818"/>
        <v>5086</v>
      </c>
      <c r="D1030" t="str">
        <f t="shared" si="819"/>
        <v xml:space="preserve">Ellátásilánc menedzsment (otthonról web) </v>
      </c>
      <c r="E1030" t="str">
        <f t="shared" si="820"/>
        <v>Lakatos Péter5086</v>
      </c>
      <c r="F1030" s="24" t="str">
        <f t="shared" si="821"/>
        <v>Ellátásilánc menedzsment (Bp. otthon, otthonról web)</v>
      </c>
      <c r="G1030" t="str">
        <f t="shared" si="822"/>
        <v/>
      </c>
      <c r="H1030" t="str">
        <f t="shared" si="823"/>
        <v/>
      </c>
      <c r="I1030" t="str">
        <f t="shared" si="824"/>
        <v/>
      </c>
      <c r="J1030" t="str">
        <f t="shared" si="825"/>
        <v>5086</v>
      </c>
      <c r="K1030" t="str">
        <f t="shared" si="826"/>
        <v/>
      </c>
      <c r="L1030" t="str">
        <f t="shared" si="827"/>
        <v/>
      </c>
      <c r="M1030" t="str">
        <f t="shared" si="828"/>
        <v/>
      </c>
      <c r="N1030" t="str">
        <f t="shared" si="829"/>
        <v/>
      </c>
      <c r="O1030" t="str">
        <f t="shared" si="830"/>
        <v/>
      </c>
      <c r="P1030" t="str">
        <f t="shared" si="831"/>
        <v/>
      </c>
      <c r="Q1030" t="str">
        <f t="shared" si="832"/>
        <v/>
      </c>
      <c r="R1030" t="str">
        <f t="shared" si="833"/>
        <v/>
      </c>
      <c r="S1030" t="str">
        <f t="shared" si="834"/>
        <v/>
      </c>
      <c r="T1030" t="str">
        <f t="shared" si="835"/>
        <v/>
      </c>
      <c r="U1030" t="str">
        <f t="shared" si="836"/>
        <v/>
      </c>
      <c r="V1030" t="str">
        <f t="shared" si="837"/>
        <v/>
      </c>
      <c r="W1030" t="str">
        <f t="shared" si="838"/>
        <v/>
      </c>
      <c r="X1030" t="str">
        <f t="shared" si="839"/>
        <v/>
      </c>
      <c r="Y1030" t="str">
        <f t="shared" si="840"/>
        <v>Ellátásilánc menedzsment (otthon, otthonról web)</v>
      </c>
      <c r="Z1030" t="str">
        <f t="shared" si="841"/>
        <v/>
      </c>
      <c r="AA1030" t="str">
        <f t="shared" si="842"/>
        <v/>
      </c>
      <c r="AB1030" t="str">
        <f t="shared" si="843"/>
        <v/>
      </c>
      <c r="AC1030" t="str">
        <f t="shared" si="844"/>
        <v/>
      </c>
      <c r="AD1030" t="str">
        <f t="shared" si="845"/>
        <v/>
      </c>
      <c r="AE1030" t="str">
        <f t="shared" si="846"/>
        <v/>
      </c>
      <c r="AF1030" t="str">
        <f t="shared" si="847"/>
        <v/>
      </c>
      <c r="AG1030" t="str">
        <f t="shared" si="848"/>
        <v/>
      </c>
      <c r="AH1030" t="str">
        <f t="shared" si="849"/>
        <v/>
      </c>
      <c r="AI1030" t="str">
        <f t="shared" si="850"/>
        <v/>
      </c>
      <c r="AJ1030" t="str">
        <f t="shared" si="851"/>
        <v/>
      </c>
      <c r="AK1030" t="str">
        <f t="shared" si="852"/>
        <v/>
      </c>
      <c r="AL1030" t="str">
        <f t="shared" si="853"/>
        <v/>
      </c>
      <c r="AM1030" t="str">
        <f t="shared" si="854"/>
        <v/>
      </c>
      <c r="AN1030" t="str">
        <f t="shared" si="855"/>
        <v/>
      </c>
      <c r="AO1030" t="str">
        <f t="shared" si="856"/>
        <v/>
      </c>
      <c r="AP1030" t="str">
        <f t="shared" si="857"/>
        <v/>
      </c>
      <c r="AQ1030" t="str">
        <f t="shared" si="858"/>
        <v/>
      </c>
      <c r="AR1030" t="str">
        <f t="shared" si="859"/>
        <v/>
      </c>
      <c r="AS1030" t="str">
        <f t="shared" si="860"/>
        <v/>
      </c>
      <c r="AT1030" t="str">
        <f t="shared" si="861"/>
        <v/>
      </c>
      <c r="AU1030" t="str">
        <f t="shared" si="862"/>
        <v/>
      </c>
      <c r="AV1030" t="str">
        <f t="shared" si="863"/>
        <v/>
      </c>
      <c r="AW1030" t="str">
        <f t="shared" si="864"/>
        <v/>
      </c>
      <c r="AX1030" t="str">
        <f t="shared" si="865"/>
        <v>Ellátásilánc menedzsment (, otthonról web)</v>
      </c>
      <c r="AY1030" s="2">
        <v>508</v>
      </c>
      <c r="AZ1030" s="2">
        <v>6</v>
      </c>
      <c r="BA1030" s="18">
        <f>VLOOKUP(AY1030,segéd!$F$9:$G$38,2,FALSE)</f>
        <v>46150</v>
      </c>
      <c r="BB1030" s="2" t="str">
        <f>VLOOKUP(AZ1030,segéd!$F$1:$G$7,2,FALSE)</f>
        <v>17.00-18.30</v>
      </c>
      <c r="BC1030" t="s">
        <v>2249</v>
      </c>
      <c r="BD1030" t="s">
        <v>187</v>
      </c>
      <c r="BE1030" t="s">
        <v>175</v>
      </c>
      <c r="BF1030" s="19" t="s">
        <v>484</v>
      </c>
      <c r="BH1030" s="19" t="s">
        <v>485</v>
      </c>
      <c r="BI1030" s="30" t="s">
        <v>2256</v>
      </c>
      <c r="BJ1030" s="2">
        <f t="shared" si="866"/>
        <v>4</v>
      </c>
      <c r="BK1030" s="2">
        <f>IF(BF1030="","",VLOOKUP(BC1030,segéd!O:P,2,FALSE))</f>
        <v>4</v>
      </c>
      <c r="BL1030" s="2" t="str">
        <f>IF(BG1030="","",VLOOKUP(BC1030,segéd!T:U,2,FALSE))</f>
        <v/>
      </c>
      <c r="BM1030" s="2"/>
      <c r="BN1030" s="2"/>
      <c r="BO1030" s="2"/>
      <c r="BP1030" s="2">
        <v>4</v>
      </c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H1030" s="2"/>
      <c r="CI1030" s="2"/>
      <c r="CJ1030" s="2"/>
      <c r="CK1030" s="2"/>
      <c r="CL1030" s="2"/>
      <c r="CM1030" s="2"/>
      <c r="CN1030" s="2"/>
      <c r="CO1030" s="2"/>
      <c r="CP1030" s="2"/>
      <c r="CR1030" s="2"/>
      <c r="CS1030" s="2"/>
      <c r="CT1030" s="2"/>
      <c r="CU1030" s="2"/>
      <c r="CV1030" s="2"/>
      <c r="CY1030" s="2"/>
    </row>
    <row r="1031" spans="1:105" x14ac:dyDescent="0.3">
      <c r="A1031" t="str">
        <f t="shared" si="816"/>
        <v>2025086</v>
      </c>
      <c r="B1031" t="str">
        <f t="shared" si="817"/>
        <v>Közgazdaságtan I. (otthonról web) 13</v>
      </c>
      <c r="C1031" t="str">
        <f t="shared" si="818"/>
        <v>2145086</v>
      </c>
      <c r="D1031" t="str">
        <f t="shared" si="819"/>
        <v>Közgazdaságtan I. (otthonról web) 41</v>
      </c>
      <c r="E1031" t="str">
        <f t="shared" si="820"/>
        <v>Barócsi Zoltán5086</v>
      </c>
      <c r="F1031" s="24" t="str">
        <f t="shared" si="821"/>
        <v>Közgazdaságtan I. (Bp. 202Tb. 214, otthonról web)</v>
      </c>
      <c r="G1031" t="str">
        <f t="shared" si="822"/>
        <v>5086</v>
      </c>
      <c r="H1031" t="str">
        <f t="shared" si="823"/>
        <v>5086</v>
      </c>
      <c r="I1031" t="str">
        <f t="shared" si="824"/>
        <v/>
      </c>
      <c r="J1031" t="str">
        <f t="shared" si="825"/>
        <v/>
      </c>
      <c r="K1031" t="str">
        <f t="shared" si="826"/>
        <v/>
      </c>
      <c r="L1031" t="str">
        <f t="shared" si="827"/>
        <v/>
      </c>
      <c r="M1031" t="str">
        <f t="shared" si="828"/>
        <v/>
      </c>
      <c r="N1031" t="str">
        <f t="shared" si="829"/>
        <v/>
      </c>
      <c r="O1031" t="str">
        <f t="shared" si="830"/>
        <v/>
      </c>
      <c r="P1031" t="str">
        <f t="shared" si="831"/>
        <v/>
      </c>
      <c r="Q1031" t="str">
        <f t="shared" si="832"/>
        <v/>
      </c>
      <c r="R1031" t="str">
        <f t="shared" si="833"/>
        <v/>
      </c>
      <c r="S1031" t="str">
        <f t="shared" si="834"/>
        <v/>
      </c>
      <c r="T1031" t="str">
        <f t="shared" si="835"/>
        <v/>
      </c>
      <c r="U1031" t="str">
        <f t="shared" si="836"/>
        <v/>
      </c>
      <c r="V1031" t="str">
        <f t="shared" si="837"/>
        <v/>
      </c>
      <c r="W1031" t="str">
        <f t="shared" si="838"/>
        <v/>
      </c>
      <c r="X1031" t="str">
        <f t="shared" si="839"/>
        <v/>
      </c>
      <c r="Y1031" t="str">
        <f t="shared" si="840"/>
        <v>Közgazdaságtan I. (202, otthonról web)</v>
      </c>
      <c r="Z1031" t="str">
        <f t="shared" si="841"/>
        <v>5086</v>
      </c>
      <c r="AA1031" t="str">
        <f t="shared" si="842"/>
        <v/>
      </c>
      <c r="AB1031" t="str">
        <f t="shared" si="843"/>
        <v>5086</v>
      </c>
      <c r="AC1031" t="str">
        <f t="shared" si="844"/>
        <v/>
      </c>
      <c r="AD1031" t="str">
        <f t="shared" si="845"/>
        <v/>
      </c>
      <c r="AE1031" t="str">
        <f t="shared" si="846"/>
        <v/>
      </c>
      <c r="AF1031" t="str">
        <f t="shared" si="847"/>
        <v/>
      </c>
      <c r="AG1031" t="str">
        <f t="shared" si="848"/>
        <v/>
      </c>
      <c r="AH1031" t="str">
        <f t="shared" si="849"/>
        <v/>
      </c>
      <c r="AI1031" t="str">
        <f t="shared" si="850"/>
        <v/>
      </c>
      <c r="AJ1031" t="str">
        <f t="shared" si="851"/>
        <v/>
      </c>
      <c r="AK1031" t="str">
        <f t="shared" si="852"/>
        <v/>
      </c>
      <c r="AL1031" t="str">
        <f t="shared" si="853"/>
        <v/>
      </c>
      <c r="AM1031" t="str">
        <f t="shared" si="854"/>
        <v/>
      </c>
      <c r="AN1031" t="str">
        <f t="shared" si="855"/>
        <v/>
      </c>
      <c r="AO1031" t="str">
        <f t="shared" si="856"/>
        <v/>
      </c>
      <c r="AP1031" t="str">
        <f t="shared" si="857"/>
        <v/>
      </c>
      <c r="AQ1031" t="str">
        <f t="shared" si="858"/>
        <v/>
      </c>
      <c r="AR1031" t="str">
        <f t="shared" si="859"/>
        <v/>
      </c>
      <c r="AS1031" t="str">
        <f t="shared" si="860"/>
        <v/>
      </c>
      <c r="AT1031" t="str">
        <f t="shared" si="861"/>
        <v/>
      </c>
      <c r="AU1031" t="str">
        <f t="shared" si="862"/>
        <v/>
      </c>
      <c r="AV1031" t="str">
        <f t="shared" si="863"/>
        <v/>
      </c>
      <c r="AW1031" t="str">
        <f t="shared" si="864"/>
        <v/>
      </c>
      <c r="AX1031" t="str">
        <f t="shared" si="865"/>
        <v>Közgazdaságtan I. (214, otthonról web)</v>
      </c>
      <c r="AY1031" s="2">
        <v>508</v>
      </c>
      <c r="AZ1031" s="2">
        <v>6</v>
      </c>
      <c r="BA1031" s="18">
        <f>VLOOKUP(AY1031,segéd!$F$9:$G$38,2,FALSE)</f>
        <v>46150</v>
      </c>
      <c r="BB1031" s="2" t="str">
        <f>VLOOKUP(AZ1031,segéd!$F$1:$G$7,2,FALSE)</f>
        <v>17.00-18.30</v>
      </c>
      <c r="BC1031" t="s">
        <v>302</v>
      </c>
      <c r="BD1031" s="20" t="s">
        <v>29</v>
      </c>
      <c r="BE1031" t="s">
        <v>167</v>
      </c>
      <c r="BF1031" s="19">
        <v>202</v>
      </c>
      <c r="BG1031" s="2">
        <v>214</v>
      </c>
      <c r="BH1031" s="19" t="s">
        <v>485</v>
      </c>
      <c r="BI1031" s="30" t="s">
        <v>2016</v>
      </c>
      <c r="BJ1031" s="2">
        <f t="shared" si="866"/>
        <v>54</v>
      </c>
      <c r="BK1031" s="2">
        <f>IF(BF1031="","",VLOOKUP(BC1031,segéd!O:P,2,FALSE))</f>
        <v>13</v>
      </c>
      <c r="BL1031" s="2">
        <f>IF(BG1031="","",VLOOKUP(BC1031,segéd!T:U,2,FALSE))</f>
        <v>41</v>
      </c>
      <c r="BM1031" s="2">
        <v>12</v>
      </c>
      <c r="BN1031" s="2">
        <v>2</v>
      </c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>
        <v>17</v>
      </c>
      <c r="CG1031" s="2">
        <v>12</v>
      </c>
      <c r="CH1031" s="2"/>
      <c r="CI1031" s="2"/>
      <c r="CJ1031" s="2"/>
      <c r="CK1031" s="2"/>
      <c r="CL1031" s="2"/>
      <c r="CM1031" s="2"/>
      <c r="CN1031" s="2"/>
      <c r="CO1031" s="2"/>
      <c r="CP1031" s="2"/>
      <c r="CR1031" s="2"/>
      <c r="CS1031" s="2"/>
      <c r="CT1031" s="2"/>
      <c r="CU1031" s="2"/>
      <c r="CV1031" s="2"/>
      <c r="CY1031" s="2"/>
    </row>
    <row r="1032" spans="1:105" x14ac:dyDescent="0.3">
      <c r="A1032" t="str">
        <f t="shared" si="816"/>
        <v>5086</v>
      </c>
      <c r="B1032" t="str">
        <f t="shared" si="817"/>
        <v xml:space="preserve">Műszaki diagnosztika I. (16.00-tól web) </v>
      </c>
      <c r="C1032" t="str">
        <f t="shared" si="818"/>
        <v>4045086</v>
      </c>
      <c r="D1032" t="str">
        <f t="shared" si="819"/>
        <v>Műszaki diagnosztika I. (16.00-tól web) 6</v>
      </c>
      <c r="E1032" t="str">
        <f t="shared" si="820"/>
        <v>Lukács András5086</v>
      </c>
      <c r="F1032" s="24" t="str">
        <f t="shared" si="821"/>
        <v>Műszaki diagnosztika I. (Tb. 404, 16.00-tól web)</v>
      </c>
      <c r="G1032" t="str">
        <f t="shared" si="822"/>
        <v/>
      </c>
      <c r="H1032" t="str">
        <f t="shared" si="823"/>
        <v/>
      </c>
      <c r="I1032" t="str">
        <f t="shared" si="824"/>
        <v/>
      </c>
      <c r="J1032" t="str">
        <f t="shared" si="825"/>
        <v/>
      </c>
      <c r="K1032" t="str">
        <f t="shared" si="826"/>
        <v/>
      </c>
      <c r="L1032" t="str">
        <f t="shared" si="827"/>
        <v/>
      </c>
      <c r="M1032" t="str">
        <f t="shared" si="828"/>
        <v/>
      </c>
      <c r="N1032" t="str">
        <f t="shared" si="829"/>
        <v/>
      </c>
      <c r="O1032" t="str">
        <f t="shared" si="830"/>
        <v/>
      </c>
      <c r="P1032" t="str">
        <f t="shared" si="831"/>
        <v/>
      </c>
      <c r="Q1032" t="str">
        <f t="shared" si="832"/>
        <v/>
      </c>
      <c r="R1032" t="str">
        <f t="shared" si="833"/>
        <v/>
      </c>
      <c r="S1032" t="str">
        <f t="shared" si="834"/>
        <v/>
      </c>
      <c r="T1032" t="str">
        <f t="shared" si="835"/>
        <v/>
      </c>
      <c r="U1032" t="str">
        <f t="shared" si="836"/>
        <v/>
      </c>
      <c r="V1032" t="str">
        <f t="shared" si="837"/>
        <v/>
      </c>
      <c r="W1032" t="str">
        <f t="shared" si="838"/>
        <v/>
      </c>
      <c r="X1032" t="str">
        <f t="shared" si="839"/>
        <v/>
      </c>
      <c r="Y1032" t="str">
        <f t="shared" si="840"/>
        <v>Műszaki diagnosztika I. (, 16.00-tól web)</v>
      </c>
      <c r="Z1032" t="str">
        <f t="shared" si="841"/>
        <v/>
      </c>
      <c r="AA1032" t="str">
        <f t="shared" si="842"/>
        <v/>
      </c>
      <c r="AB1032" t="str">
        <f t="shared" si="843"/>
        <v/>
      </c>
      <c r="AC1032" t="str">
        <f t="shared" si="844"/>
        <v/>
      </c>
      <c r="AD1032" t="str">
        <f t="shared" si="845"/>
        <v/>
      </c>
      <c r="AE1032" t="str">
        <f t="shared" si="846"/>
        <v/>
      </c>
      <c r="AF1032" t="str">
        <f t="shared" si="847"/>
        <v/>
      </c>
      <c r="AG1032" t="str">
        <f t="shared" si="848"/>
        <v/>
      </c>
      <c r="AH1032" t="str">
        <f t="shared" si="849"/>
        <v/>
      </c>
      <c r="AI1032" t="str">
        <f t="shared" si="850"/>
        <v/>
      </c>
      <c r="AJ1032" t="str">
        <f t="shared" si="851"/>
        <v/>
      </c>
      <c r="AK1032" t="str">
        <f t="shared" si="852"/>
        <v/>
      </c>
      <c r="AL1032" t="str">
        <f t="shared" si="853"/>
        <v/>
      </c>
      <c r="AM1032" t="str">
        <f t="shared" si="854"/>
        <v/>
      </c>
      <c r="AN1032" t="str">
        <f t="shared" si="855"/>
        <v/>
      </c>
      <c r="AO1032" t="str">
        <f t="shared" si="856"/>
        <v/>
      </c>
      <c r="AP1032" t="str">
        <f t="shared" si="857"/>
        <v/>
      </c>
      <c r="AQ1032" t="str">
        <f t="shared" si="858"/>
        <v/>
      </c>
      <c r="AR1032" t="str">
        <f t="shared" si="859"/>
        <v/>
      </c>
      <c r="AS1032" t="str">
        <f t="shared" si="860"/>
        <v/>
      </c>
      <c r="AT1032" t="str">
        <f t="shared" si="861"/>
        <v/>
      </c>
      <c r="AU1032" t="str">
        <f t="shared" si="862"/>
        <v>5086</v>
      </c>
      <c r="AV1032" t="str">
        <f t="shared" si="863"/>
        <v/>
      </c>
      <c r="AW1032" t="str">
        <f t="shared" si="864"/>
        <v/>
      </c>
      <c r="AX1032" t="str">
        <f t="shared" si="865"/>
        <v>Műszaki diagnosztika I. (404, 16.00-tól web)</v>
      </c>
      <c r="AY1032" s="2">
        <v>508</v>
      </c>
      <c r="AZ1032" s="2">
        <v>6</v>
      </c>
      <c r="BA1032" s="18">
        <f>VLOOKUP(AY1032,segéd!$F$9:$G$38,2,FALSE)</f>
        <v>46150</v>
      </c>
      <c r="BB1032" s="2" t="s">
        <v>2322</v>
      </c>
      <c r="BC1032" t="s">
        <v>408</v>
      </c>
      <c r="BD1032" t="s">
        <v>502</v>
      </c>
      <c r="BE1032" t="s">
        <v>164</v>
      </c>
      <c r="BG1032" s="2">
        <v>404</v>
      </c>
      <c r="BH1032" s="2" t="s">
        <v>2323</v>
      </c>
      <c r="BI1032" s="30" t="s">
        <v>2015</v>
      </c>
      <c r="BJ1032" s="2">
        <f t="shared" si="866"/>
        <v>6</v>
      </c>
      <c r="BK1032" s="2" t="str">
        <f>IF(BF1032="","",VLOOKUP(BC1032,segéd!O:P,2,FALSE))</f>
        <v/>
      </c>
      <c r="BL1032" s="2">
        <f>IF(BG1032="","",VLOOKUP(BC1032,segéd!T:U,2,FALSE))</f>
        <v>6</v>
      </c>
      <c r="BM1032" s="2"/>
      <c r="BN1032" s="2"/>
      <c r="BO1032" s="2"/>
      <c r="BP1032" s="2"/>
      <c r="BQ1032" s="2"/>
      <c r="BR1032" s="2"/>
      <c r="BS1032" s="2"/>
      <c r="BT1032" s="2"/>
      <c r="BU1032" s="2"/>
      <c r="CA1032" s="2"/>
      <c r="CD1032" s="2"/>
      <c r="CE1032" s="2"/>
      <c r="CF1032" s="19"/>
      <c r="CG1032" s="2"/>
      <c r="CP1032" s="2"/>
      <c r="CQ1032" s="2"/>
      <c r="CR1032" s="2"/>
      <c r="CS1032" s="2"/>
      <c r="CU1032" s="2"/>
      <c r="CV1032" s="2"/>
      <c r="CZ1032" s="2">
        <v>9</v>
      </c>
      <c r="DA1032" s="19"/>
    </row>
    <row r="1033" spans="1:105" x14ac:dyDescent="0.3">
      <c r="A1033" t="str">
        <f t="shared" si="816"/>
        <v>5086</v>
      </c>
      <c r="B1033" t="str">
        <f t="shared" si="817"/>
        <v xml:space="preserve">Műszaki szaknyelv II. (német) (19.15-ig) </v>
      </c>
      <c r="C1033" t="str">
        <f t="shared" si="818"/>
        <v>4015086</v>
      </c>
      <c r="D1033" t="str">
        <f t="shared" si="819"/>
        <v>Műszaki szaknyelv II. (német) (19.15-ig) 14</v>
      </c>
      <c r="E1033" t="str">
        <f t="shared" si="820"/>
        <v>Árendás Bence5086</v>
      </c>
      <c r="F1033" s="24" t="str">
        <f t="shared" si="821"/>
        <v>Műszaki szaknyelv II. (német) (Tb. 401, 19.15-ig)</v>
      </c>
      <c r="G1033" t="str">
        <f t="shared" si="822"/>
        <v/>
      </c>
      <c r="H1033" t="str">
        <f t="shared" si="823"/>
        <v/>
      </c>
      <c r="I1033" t="str">
        <f t="shared" si="824"/>
        <v/>
      </c>
      <c r="J1033" t="str">
        <f t="shared" si="825"/>
        <v/>
      </c>
      <c r="K1033" t="str">
        <f t="shared" si="826"/>
        <v/>
      </c>
      <c r="L1033" t="str">
        <f t="shared" si="827"/>
        <v/>
      </c>
      <c r="M1033" t="str">
        <f t="shared" si="828"/>
        <v/>
      </c>
      <c r="N1033" t="str">
        <f t="shared" si="829"/>
        <v/>
      </c>
      <c r="O1033" t="str">
        <f t="shared" si="830"/>
        <v/>
      </c>
      <c r="P1033" t="str">
        <f t="shared" si="831"/>
        <v/>
      </c>
      <c r="Q1033" t="str">
        <f t="shared" si="832"/>
        <v/>
      </c>
      <c r="R1033" t="str">
        <f t="shared" si="833"/>
        <v/>
      </c>
      <c r="S1033" t="str">
        <f t="shared" si="834"/>
        <v/>
      </c>
      <c r="T1033" t="str">
        <f t="shared" si="835"/>
        <v/>
      </c>
      <c r="U1033" t="str">
        <f t="shared" si="836"/>
        <v/>
      </c>
      <c r="V1033" t="str">
        <f t="shared" si="837"/>
        <v/>
      </c>
      <c r="W1033" t="str">
        <f t="shared" si="838"/>
        <v/>
      </c>
      <c r="X1033" t="str">
        <f t="shared" si="839"/>
        <v/>
      </c>
      <c r="Y1033" t="str">
        <f t="shared" si="840"/>
        <v>Műszaki szaknyelv II. (német) (, 19.15-ig)</v>
      </c>
      <c r="Z1033" t="str">
        <f t="shared" si="841"/>
        <v/>
      </c>
      <c r="AA1033" t="str">
        <f t="shared" si="842"/>
        <v/>
      </c>
      <c r="AB1033" t="str">
        <f t="shared" si="843"/>
        <v/>
      </c>
      <c r="AC1033" t="str">
        <f t="shared" si="844"/>
        <v/>
      </c>
      <c r="AD1033" t="str">
        <f t="shared" si="845"/>
        <v/>
      </c>
      <c r="AE1033" t="str">
        <f t="shared" si="846"/>
        <v/>
      </c>
      <c r="AF1033" t="str">
        <f t="shared" si="847"/>
        <v/>
      </c>
      <c r="AG1033" t="str">
        <f t="shared" si="848"/>
        <v/>
      </c>
      <c r="AH1033" t="str">
        <f t="shared" si="849"/>
        <v/>
      </c>
      <c r="AI1033" t="str">
        <f t="shared" si="850"/>
        <v/>
      </c>
      <c r="AJ1033" t="str">
        <f t="shared" si="851"/>
        <v/>
      </c>
      <c r="AK1033" t="str">
        <f t="shared" si="852"/>
        <v>5086</v>
      </c>
      <c r="AL1033" t="str">
        <f t="shared" si="853"/>
        <v>5086</v>
      </c>
      <c r="AM1033" t="str">
        <f t="shared" si="854"/>
        <v/>
      </c>
      <c r="AN1033" t="str">
        <f t="shared" si="855"/>
        <v/>
      </c>
      <c r="AO1033" t="str">
        <f t="shared" si="856"/>
        <v/>
      </c>
      <c r="AP1033" t="str">
        <f t="shared" si="857"/>
        <v/>
      </c>
      <c r="AQ1033" t="str">
        <f t="shared" si="858"/>
        <v/>
      </c>
      <c r="AR1033" t="str">
        <f t="shared" si="859"/>
        <v/>
      </c>
      <c r="AS1033" t="str">
        <f t="shared" si="860"/>
        <v/>
      </c>
      <c r="AT1033" t="str">
        <f t="shared" si="861"/>
        <v/>
      </c>
      <c r="AU1033" t="str">
        <f t="shared" si="862"/>
        <v/>
      </c>
      <c r="AV1033" t="str">
        <f t="shared" si="863"/>
        <v/>
      </c>
      <c r="AW1033" t="str">
        <f t="shared" si="864"/>
        <v/>
      </c>
      <c r="AX1033" t="str">
        <f t="shared" si="865"/>
        <v>Műszaki szaknyelv II. (német) (401, 19.15-ig)</v>
      </c>
      <c r="AY1033" s="2">
        <v>508</v>
      </c>
      <c r="AZ1033" s="2">
        <v>6</v>
      </c>
      <c r="BA1033" s="18">
        <f>VLOOKUP(AY1033,segéd!$F$9:$G$38,2,FALSE)</f>
        <v>46150</v>
      </c>
      <c r="BB1033" s="2" t="str">
        <f>VLOOKUP(AZ1033,segéd!$F$1:$G$7,2,FALSE)</f>
        <v>17.00-18.30</v>
      </c>
      <c r="BC1033" t="s">
        <v>467</v>
      </c>
      <c r="BD1033" t="s">
        <v>466</v>
      </c>
      <c r="BE1033" t="s">
        <v>164</v>
      </c>
      <c r="BG1033" s="2">
        <v>401</v>
      </c>
      <c r="BH1033" s="2" t="s">
        <v>475</v>
      </c>
      <c r="BJ1033" s="2">
        <f t="shared" si="866"/>
        <v>14</v>
      </c>
      <c r="BK1033" s="2" t="str">
        <f>IF(BF1033="","",VLOOKUP(BC1033,segéd!O:P,2,FALSE))</f>
        <v/>
      </c>
      <c r="BL1033" s="2">
        <f>IF(BG1033="","",VLOOKUP(BC1033,segéd!T:U,2,FALSE))</f>
        <v>14</v>
      </c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>
        <v>6</v>
      </c>
      <c r="CQ1033" s="2">
        <v>7</v>
      </c>
      <c r="CR1033" s="2"/>
      <c r="CS1033" s="2"/>
      <c r="CT1033" s="2"/>
      <c r="CU1033" s="2"/>
      <c r="CV1033" s="2"/>
      <c r="CY1033" s="2"/>
    </row>
    <row r="1034" spans="1:105" x14ac:dyDescent="0.3">
      <c r="A1034" t="str">
        <f t="shared" si="816"/>
        <v>otthon5086</v>
      </c>
      <c r="B1034" t="e">
        <f t="shared" si="817"/>
        <v>#N/A</v>
      </c>
      <c r="C1034" t="str">
        <f t="shared" si="818"/>
        <v>otthon5086</v>
      </c>
      <c r="D1034" t="e">
        <f t="shared" si="819"/>
        <v>#N/A</v>
      </c>
      <c r="E1034" t="str">
        <f t="shared" si="820"/>
        <v>Balog Mónika5086</v>
      </c>
      <c r="F1034" s="24" t="str">
        <f t="shared" si="821"/>
        <v>Nyelvi szintfelmérő-előkészítő (Bp. otthonTb. otthon, otthonról web)</v>
      </c>
      <c r="G1034" t="str">
        <f t="shared" si="822"/>
        <v>5086</v>
      </c>
      <c r="H1034" t="str">
        <f t="shared" si="823"/>
        <v>5086</v>
      </c>
      <c r="I1034" t="str">
        <f t="shared" si="824"/>
        <v/>
      </c>
      <c r="J1034" t="str">
        <f t="shared" si="825"/>
        <v/>
      </c>
      <c r="K1034" t="str">
        <f t="shared" si="826"/>
        <v/>
      </c>
      <c r="L1034" t="str">
        <f t="shared" si="827"/>
        <v/>
      </c>
      <c r="M1034" t="str">
        <f t="shared" si="828"/>
        <v/>
      </c>
      <c r="N1034" t="str">
        <f t="shared" si="829"/>
        <v/>
      </c>
      <c r="O1034" t="str">
        <f t="shared" si="830"/>
        <v/>
      </c>
      <c r="P1034" t="str">
        <f t="shared" si="831"/>
        <v/>
      </c>
      <c r="Q1034" t="str">
        <f t="shared" si="832"/>
        <v/>
      </c>
      <c r="R1034" t="str">
        <f t="shared" si="833"/>
        <v/>
      </c>
      <c r="S1034" t="str">
        <f t="shared" si="834"/>
        <v/>
      </c>
      <c r="T1034" t="str">
        <f t="shared" si="835"/>
        <v/>
      </c>
      <c r="U1034" t="str">
        <f t="shared" si="836"/>
        <v/>
      </c>
      <c r="V1034" t="str">
        <f t="shared" si="837"/>
        <v/>
      </c>
      <c r="W1034" t="str">
        <f t="shared" si="838"/>
        <v/>
      </c>
      <c r="X1034" t="str">
        <f t="shared" si="839"/>
        <v/>
      </c>
      <c r="Y1034" t="str">
        <f t="shared" si="840"/>
        <v>Nyelvi szintfelmérő-előkészítő (otthon, otthonról web)</v>
      </c>
      <c r="Z1034" t="str">
        <f t="shared" si="841"/>
        <v>5086</v>
      </c>
      <c r="AA1034" t="str">
        <f t="shared" si="842"/>
        <v/>
      </c>
      <c r="AB1034" t="str">
        <f t="shared" si="843"/>
        <v/>
      </c>
      <c r="AC1034" t="str">
        <f t="shared" si="844"/>
        <v/>
      </c>
      <c r="AD1034" t="str">
        <f t="shared" si="845"/>
        <v/>
      </c>
      <c r="AE1034" t="str">
        <f t="shared" si="846"/>
        <v/>
      </c>
      <c r="AF1034" t="str">
        <f t="shared" si="847"/>
        <v/>
      </c>
      <c r="AG1034" t="str">
        <f t="shared" si="848"/>
        <v/>
      </c>
      <c r="AH1034" t="str">
        <f t="shared" si="849"/>
        <v/>
      </c>
      <c r="AI1034" t="str">
        <f t="shared" si="850"/>
        <v/>
      </c>
      <c r="AJ1034" t="str">
        <f t="shared" si="851"/>
        <v/>
      </c>
      <c r="AK1034" t="str">
        <f t="shared" si="852"/>
        <v/>
      </c>
      <c r="AL1034" t="str">
        <f t="shared" si="853"/>
        <v/>
      </c>
      <c r="AM1034" t="str">
        <f t="shared" si="854"/>
        <v/>
      </c>
      <c r="AN1034" t="str">
        <f t="shared" si="855"/>
        <v/>
      </c>
      <c r="AO1034" t="str">
        <f t="shared" si="856"/>
        <v/>
      </c>
      <c r="AP1034" t="str">
        <f t="shared" si="857"/>
        <v/>
      </c>
      <c r="AQ1034" t="str">
        <f t="shared" si="858"/>
        <v/>
      </c>
      <c r="AR1034" t="str">
        <f t="shared" si="859"/>
        <v/>
      </c>
      <c r="AS1034" t="str">
        <f t="shared" si="860"/>
        <v/>
      </c>
      <c r="AT1034" t="str">
        <f t="shared" si="861"/>
        <v/>
      </c>
      <c r="AU1034" t="str">
        <f t="shared" si="862"/>
        <v/>
      </c>
      <c r="AV1034" t="str">
        <f t="shared" si="863"/>
        <v/>
      </c>
      <c r="AW1034" t="str">
        <f t="shared" si="864"/>
        <v/>
      </c>
      <c r="AX1034" t="str">
        <f t="shared" si="865"/>
        <v>Nyelvi szintfelmérő-előkészítő (otthon, otthonról web)</v>
      </c>
      <c r="AY1034" s="2">
        <v>508</v>
      </c>
      <c r="AZ1034" s="2">
        <v>6</v>
      </c>
      <c r="BA1034" s="18">
        <f>VLOOKUP(AY1034,segéd!$F$9:$G$38,2,FALSE)</f>
        <v>46150</v>
      </c>
      <c r="BB1034" s="2" t="str">
        <f>VLOOKUP(AZ1034,segéd!$F$1:$G$7,2,FALSE)</f>
        <v>17.00-18.30</v>
      </c>
      <c r="BC1034" t="s">
        <v>1596</v>
      </c>
      <c r="BD1034" t="s">
        <v>85</v>
      </c>
      <c r="BE1034" t="s">
        <v>167</v>
      </c>
      <c r="BF1034" s="19" t="s">
        <v>484</v>
      </c>
      <c r="BG1034" s="2" t="s">
        <v>484</v>
      </c>
      <c r="BH1034" s="19" t="s">
        <v>485</v>
      </c>
      <c r="BI1034" s="30" t="s">
        <v>2255</v>
      </c>
      <c r="BJ1034" s="2" t="e">
        <f t="shared" si="866"/>
        <v>#N/A</v>
      </c>
      <c r="BK1034" s="2" t="e">
        <f>IF(BF1034="","",VLOOKUP(BC1034,segéd!O:P,2,FALSE))</f>
        <v>#N/A</v>
      </c>
      <c r="BL1034" s="2" t="e">
        <f>IF(BG1034="","",VLOOKUP(BC1034,segéd!T:U,2,FALSE))</f>
        <v>#N/A</v>
      </c>
      <c r="BM1034" s="2" t="s">
        <v>2250</v>
      </c>
      <c r="BN1034" s="2" t="s">
        <v>2250</v>
      </c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19" t="s">
        <v>2250</v>
      </c>
      <c r="CH1034" s="2"/>
      <c r="CI1034" s="2"/>
      <c r="CJ1034" s="2"/>
      <c r="CK1034" s="2"/>
      <c r="CL1034" s="2"/>
      <c r="CM1034" s="2"/>
      <c r="CN1034" s="2"/>
      <c r="CO1034" s="2"/>
      <c r="CP1034" s="2"/>
      <c r="CR1034" s="2"/>
      <c r="CS1034" s="2"/>
      <c r="CT1034" s="2"/>
      <c r="CU1034" s="2"/>
      <c r="CV1034" s="2"/>
      <c r="CY1034" s="2"/>
    </row>
    <row r="1035" spans="1:105" x14ac:dyDescent="0.3">
      <c r="A1035" t="str">
        <f t="shared" si="816"/>
        <v>2175086</v>
      </c>
      <c r="B1035" t="str">
        <f t="shared" si="817"/>
        <v>Sportprotokoll (szv.) (Bp.-ről web) 22</v>
      </c>
      <c r="C1035" t="str">
        <f t="shared" si="818"/>
        <v>2175086</v>
      </c>
      <c r="D1035" t="str">
        <f t="shared" si="819"/>
        <v>Sportprotokoll (szv.) (Bp.-ről web) 12</v>
      </c>
      <c r="E1035" t="str">
        <f t="shared" si="820"/>
        <v>Dzur Annamária5086</v>
      </c>
      <c r="F1035" s="24" t="str">
        <f t="shared" si="821"/>
        <v>Sportprotokoll (szv.) (Bp. 217, Bp.-ről web)</v>
      </c>
      <c r="G1035" t="str">
        <f t="shared" si="822"/>
        <v/>
      </c>
      <c r="H1035" t="str">
        <f t="shared" si="823"/>
        <v/>
      </c>
      <c r="I1035" t="str">
        <f t="shared" si="824"/>
        <v/>
      </c>
      <c r="J1035" t="str">
        <f t="shared" si="825"/>
        <v/>
      </c>
      <c r="K1035" t="str">
        <f t="shared" si="826"/>
        <v/>
      </c>
      <c r="L1035" t="str">
        <f t="shared" si="827"/>
        <v/>
      </c>
      <c r="M1035" t="str">
        <f t="shared" si="828"/>
        <v>5086</v>
      </c>
      <c r="N1035" t="str">
        <f t="shared" si="829"/>
        <v>5086</v>
      </c>
      <c r="O1035" t="str">
        <f t="shared" si="830"/>
        <v>5086</v>
      </c>
      <c r="P1035" t="str">
        <f t="shared" si="831"/>
        <v>5086</v>
      </c>
      <c r="Q1035" t="str">
        <f t="shared" si="832"/>
        <v>5086</v>
      </c>
      <c r="R1035" t="str">
        <f t="shared" si="833"/>
        <v>5086</v>
      </c>
      <c r="S1035" t="str">
        <f t="shared" si="834"/>
        <v>5086</v>
      </c>
      <c r="T1035" t="str">
        <f t="shared" si="835"/>
        <v/>
      </c>
      <c r="U1035" t="str">
        <f t="shared" si="836"/>
        <v/>
      </c>
      <c r="V1035" t="str">
        <f t="shared" si="837"/>
        <v/>
      </c>
      <c r="W1035" t="str">
        <f t="shared" si="838"/>
        <v/>
      </c>
      <c r="X1035" t="str">
        <f t="shared" si="839"/>
        <v/>
      </c>
      <c r="Y1035" t="str">
        <f t="shared" si="840"/>
        <v>Sportprotokoll (szv.) (217, Bp.-ről web)</v>
      </c>
      <c r="Z1035" t="str">
        <f t="shared" si="841"/>
        <v/>
      </c>
      <c r="AA1035" t="str">
        <f t="shared" si="842"/>
        <v/>
      </c>
      <c r="AB1035" t="str">
        <f t="shared" si="843"/>
        <v/>
      </c>
      <c r="AC1035" t="str">
        <f t="shared" si="844"/>
        <v/>
      </c>
      <c r="AD1035" t="str">
        <f t="shared" si="845"/>
        <v/>
      </c>
      <c r="AE1035" t="str">
        <f t="shared" si="846"/>
        <v>5086</v>
      </c>
      <c r="AF1035" t="str">
        <f t="shared" si="847"/>
        <v>5086</v>
      </c>
      <c r="AG1035" t="str">
        <f t="shared" si="848"/>
        <v>5086</v>
      </c>
      <c r="AH1035" t="str">
        <f t="shared" si="849"/>
        <v>5086</v>
      </c>
      <c r="AI1035" t="str">
        <f t="shared" si="850"/>
        <v>5086</v>
      </c>
      <c r="AJ1035" t="str">
        <f t="shared" si="851"/>
        <v>5086</v>
      </c>
      <c r="AK1035" t="str">
        <f t="shared" si="852"/>
        <v/>
      </c>
      <c r="AL1035" t="str">
        <f t="shared" si="853"/>
        <v/>
      </c>
      <c r="AM1035" t="str">
        <f t="shared" si="854"/>
        <v/>
      </c>
      <c r="AN1035" t="str">
        <f t="shared" si="855"/>
        <v/>
      </c>
      <c r="AO1035" t="str">
        <f t="shared" si="856"/>
        <v/>
      </c>
      <c r="AP1035" t="str">
        <f t="shared" si="857"/>
        <v/>
      </c>
      <c r="AQ1035" t="str">
        <f t="shared" si="858"/>
        <v/>
      </c>
      <c r="AR1035" t="str">
        <f t="shared" si="859"/>
        <v/>
      </c>
      <c r="AS1035" t="str">
        <f t="shared" si="860"/>
        <v/>
      </c>
      <c r="AT1035" t="str">
        <f t="shared" si="861"/>
        <v/>
      </c>
      <c r="AU1035" t="str">
        <f t="shared" si="862"/>
        <v/>
      </c>
      <c r="AV1035" t="str">
        <f t="shared" si="863"/>
        <v/>
      </c>
      <c r="AW1035" t="str">
        <f t="shared" si="864"/>
        <v/>
      </c>
      <c r="AX1035" t="str">
        <f t="shared" si="865"/>
        <v>Sportprotokoll (szv.) (217, Bp.-ről web)</v>
      </c>
      <c r="AY1035" s="2">
        <v>508</v>
      </c>
      <c r="AZ1035" s="2">
        <v>6</v>
      </c>
      <c r="BA1035" s="18">
        <f>VLOOKUP(AY1035,segéd!$F$9:$G$38,2,FALSE)</f>
        <v>46150</v>
      </c>
      <c r="BB1035" s="2" t="str">
        <f>VLOOKUP(AZ1035,segéd!$F$1:$G$7,2,FALSE)</f>
        <v>17.00-18.30</v>
      </c>
      <c r="BC1035" s="20" t="s">
        <v>271</v>
      </c>
      <c r="BD1035" t="s">
        <v>496</v>
      </c>
      <c r="BE1035" t="s">
        <v>167</v>
      </c>
      <c r="BF1035" s="19">
        <v>217</v>
      </c>
      <c r="BG1035" s="2">
        <v>217</v>
      </c>
      <c r="BH1035" s="2" t="s">
        <v>75</v>
      </c>
      <c r="BI1035" s="30" t="s">
        <v>2028</v>
      </c>
      <c r="BJ1035" s="2">
        <f t="shared" si="866"/>
        <v>34</v>
      </c>
      <c r="BK1035" s="2">
        <f>IF(BF1035="","",VLOOKUP(BC1035,segéd!O:P,2,FALSE))</f>
        <v>22</v>
      </c>
      <c r="BL1035" s="2">
        <f>IF(BG1035="","",VLOOKUP(BC1035,segéd!T:U,2,FALSE))</f>
        <v>12</v>
      </c>
      <c r="BM1035" s="2"/>
      <c r="BN1035" s="2"/>
      <c r="BO1035" s="2"/>
      <c r="BP1035" s="2"/>
      <c r="BQ1035" s="2"/>
      <c r="BR1035" s="2"/>
      <c r="BS1035" s="2">
        <v>3</v>
      </c>
      <c r="BT1035" s="2">
        <v>3</v>
      </c>
      <c r="BU1035" s="2">
        <v>4</v>
      </c>
      <c r="BV1035" s="2">
        <v>3</v>
      </c>
      <c r="BW1035" s="2">
        <v>6</v>
      </c>
      <c r="BX1035" s="2">
        <v>1</v>
      </c>
      <c r="BY1035" s="2">
        <v>3</v>
      </c>
      <c r="BZ1035" s="2"/>
      <c r="CA1035" s="2"/>
      <c r="CB1035" s="2"/>
      <c r="CC1035" s="2"/>
      <c r="CD1035" s="2"/>
      <c r="CH1035" s="2"/>
      <c r="CI1035" s="2"/>
      <c r="CJ1035" s="2">
        <v>1</v>
      </c>
      <c r="CK1035" s="2">
        <v>3</v>
      </c>
      <c r="CL1035" s="2">
        <v>5</v>
      </c>
      <c r="CM1035" s="2">
        <v>1</v>
      </c>
      <c r="CN1035" s="2">
        <v>1</v>
      </c>
      <c r="CO1035" s="2">
        <v>2</v>
      </c>
      <c r="CP1035" s="2"/>
      <c r="CR1035" s="2"/>
      <c r="CS1035" s="2"/>
      <c r="CT1035" s="2"/>
      <c r="CU1035" s="2"/>
      <c r="CV1035" s="2"/>
      <c r="CY1035" s="2"/>
    </row>
    <row r="1036" spans="1:105" x14ac:dyDescent="0.3">
      <c r="A1036" t="str">
        <f t="shared" si="816"/>
        <v>5087</v>
      </c>
      <c r="B1036" t="str">
        <f t="shared" si="817"/>
        <v xml:space="preserve">Az R alapjai, gépi tanulás (szv.) (otthonról web) </v>
      </c>
      <c r="C1036" t="str">
        <f t="shared" si="818"/>
        <v>otthon5087</v>
      </c>
      <c r="D1036" t="str">
        <f t="shared" si="819"/>
        <v>Az R alapjai, gépi tanulás (szv.) (otthonról web) 7</v>
      </c>
      <c r="E1036" t="str">
        <f t="shared" si="820"/>
        <v>Molnár László5087</v>
      </c>
      <c r="F1036" s="24" t="str">
        <f t="shared" si="821"/>
        <v>Az R alapjai, gépi tanulás (szv.) (Tb. otthon, otthonról web)</v>
      </c>
      <c r="G1036" t="str">
        <f t="shared" si="822"/>
        <v/>
      </c>
      <c r="H1036" t="str">
        <f t="shared" si="823"/>
        <v/>
      </c>
      <c r="I1036" t="str">
        <f t="shared" si="824"/>
        <v/>
      </c>
      <c r="J1036" t="str">
        <f t="shared" si="825"/>
        <v/>
      </c>
      <c r="K1036" t="str">
        <f t="shared" si="826"/>
        <v/>
      </c>
      <c r="L1036" t="str">
        <f t="shared" si="827"/>
        <v/>
      </c>
      <c r="M1036" t="str">
        <f t="shared" si="828"/>
        <v/>
      </c>
      <c r="N1036" t="str">
        <f t="shared" si="829"/>
        <v/>
      </c>
      <c r="O1036" t="str">
        <f t="shared" si="830"/>
        <v/>
      </c>
      <c r="P1036" t="str">
        <f t="shared" si="831"/>
        <v/>
      </c>
      <c r="Q1036" t="str">
        <f t="shared" si="832"/>
        <v/>
      </c>
      <c r="R1036" t="str">
        <f t="shared" si="833"/>
        <v/>
      </c>
      <c r="S1036" t="str">
        <f t="shared" si="834"/>
        <v/>
      </c>
      <c r="T1036" t="str">
        <f t="shared" si="835"/>
        <v/>
      </c>
      <c r="U1036" t="str">
        <f t="shared" si="836"/>
        <v/>
      </c>
      <c r="V1036" t="str">
        <f t="shared" si="837"/>
        <v/>
      </c>
      <c r="W1036" t="str">
        <f t="shared" si="838"/>
        <v/>
      </c>
      <c r="X1036" t="str">
        <f t="shared" si="839"/>
        <v/>
      </c>
      <c r="Y1036" t="str">
        <f t="shared" si="840"/>
        <v>Az R alapjai, gépi tanulás (szv.) (, otthonról web)</v>
      </c>
      <c r="Z1036" t="str">
        <f t="shared" si="841"/>
        <v/>
      </c>
      <c r="AA1036" t="str">
        <f t="shared" si="842"/>
        <v/>
      </c>
      <c r="AB1036" t="str">
        <f t="shared" si="843"/>
        <v/>
      </c>
      <c r="AC1036" t="str">
        <f t="shared" si="844"/>
        <v/>
      </c>
      <c r="AD1036" t="str">
        <f t="shared" si="845"/>
        <v/>
      </c>
      <c r="AE1036" t="str">
        <f t="shared" si="846"/>
        <v/>
      </c>
      <c r="AF1036" t="str">
        <f t="shared" si="847"/>
        <v/>
      </c>
      <c r="AG1036" t="str">
        <f t="shared" si="848"/>
        <v/>
      </c>
      <c r="AH1036" t="str">
        <f t="shared" si="849"/>
        <v/>
      </c>
      <c r="AI1036" t="str">
        <f t="shared" si="850"/>
        <v/>
      </c>
      <c r="AJ1036" t="str">
        <f t="shared" si="851"/>
        <v/>
      </c>
      <c r="AK1036" t="str">
        <f t="shared" si="852"/>
        <v>5087</v>
      </c>
      <c r="AL1036" t="str">
        <f t="shared" si="853"/>
        <v>5087</v>
      </c>
      <c r="AM1036" t="str">
        <f t="shared" si="854"/>
        <v/>
      </c>
      <c r="AN1036" t="str">
        <f t="shared" si="855"/>
        <v/>
      </c>
      <c r="AO1036" t="str">
        <f t="shared" si="856"/>
        <v/>
      </c>
      <c r="AP1036" t="str">
        <f t="shared" si="857"/>
        <v/>
      </c>
      <c r="AQ1036" t="str">
        <f t="shared" si="858"/>
        <v/>
      </c>
      <c r="AR1036" t="str">
        <f t="shared" si="859"/>
        <v/>
      </c>
      <c r="AS1036" t="str">
        <f t="shared" si="860"/>
        <v/>
      </c>
      <c r="AT1036" t="str">
        <f t="shared" si="861"/>
        <v/>
      </c>
      <c r="AU1036" t="str">
        <f t="shared" si="862"/>
        <v/>
      </c>
      <c r="AV1036" t="str">
        <f t="shared" si="863"/>
        <v/>
      </c>
      <c r="AW1036" t="str">
        <f t="shared" si="864"/>
        <v/>
      </c>
      <c r="AX1036" t="str">
        <f t="shared" si="865"/>
        <v>Az R alapjai, gépi tanulás (szv.) (otthon, otthonról web)</v>
      </c>
      <c r="AY1036" s="2">
        <v>508</v>
      </c>
      <c r="AZ1036" s="2">
        <v>7</v>
      </c>
      <c r="BA1036" s="18">
        <f>VLOOKUP(AY1036,segéd!$F$9:$G$38,2,FALSE)</f>
        <v>46150</v>
      </c>
      <c r="BB1036" s="2" t="str">
        <f>VLOOKUP(AZ1036,segéd!$F$1:$G$7,2,FALSE)</f>
        <v>18.45-20.15</v>
      </c>
      <c r="BC1036" t="s">
        <v>420</v>
      </c>
      <c r="BD1036" t="s">
        <v>42</v>
      </c>
      <c r="BE1036" t="s">
        <v>164</v>
      </c>
      <c r="BG1036" s="2" t="s">
        <v>484</v>
      </c>
      <c r="BH1036" s="2" t="s">
        <v>485</v>
      </c>
      <c r="BI1036" s="30" t="s">
        <v>2013</v>
      </c>
      <c r="BJ1036" s="2">
        <f t="shared" si="866"/>
        <v>7</v>
      </c>
      <c r="BK1036" s="2" t="str">
        <f>IF(BF1036="","",VLOOKUP(BC1036,segéd!O:P,2,FALSE))</f>
        <v/>
      </c>
      <c r="BL1036" s="2">
        <f>IF(BG1036="","",VLOOKUP(BC1036,segéd!T:U,2,FALSE))</f>
        <v>7</v>
      </c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>
        <v>2</v>
      </c>
      <c r="CQ1036" s="2">
        <v>9</v>
      </c>
      <c r="CR1036" s="2"/>
      <c r="CS1036" s="2"/>
      <c r="CT1036" s="2"/>
      <c r="CU1036" s="2"/>
      <c r="CV1036" s="2"/>
      <c r="CY1036" s="2"/>
    </row>
    <row r="1037" spans="1:105" x14ac:dyDescent="0.3">
      <c r="A1037" t="str">
        <f t="shared" si="816"/>
        <v>otthon5087</v>
      </c>
      <c r="B1037" t="str">
        <f t="shared" si="817"/>
        <v>Ellátásilánc menedzsment (otthonról web) 4</v>
      </c>
      <c r="C1037" t="str">
        <f t="shared" si="818"/>
        <v>5087</v>
      </c>
      <c r="D1037" t="str">
        <f t="shared" si="819"/>
        <v xml:space="preserve">Ellátásilánc menedzsment (otthonról web) </v>
      </c>
      <c r="E1037" t="str">
        <f t="shared" si="820"/>
        <v>Lakatos Péter5087</v>
      </c>
      <c r="F1037" s="24" t="str">
        <f t="shared" si="821"/>
        <v>Ellátásilánc menedzsment (Bp. otthon, otthonról web)</v>
      </c>
      <c r="G1037" t="str">
        <f t="shared" si="822"/>
        <v/>
      </c>
      <c r="H1037" t="str">
        <f t="shared" si="823"/>
        <v/>
      </c>
      <c r="I1037" t="str">
        <f t="shared" si="824"/>
        <v/>
      </c>
      <c r="J1037" t="str">
        <f t="shared" si="825"/>
        <v>5087</v>
      </c>
      <c r="K1037" t="str">
        <f t="shared" si="826"/>
        <v/>
      </c>
      <c r="L1037" t="str">
        <f t="shared" si="827"/>
        <v/>
      </c>
      <c r="M1037" t="str">
        <f t="shared" si="828"/>
        <v/>
      </c>
      <c r="N1037" t="str">
        <f t="shared" si="829"/>
        <v/>
      </c>
      <c r="O1037" t="str">
        <f t="shared" si="830"/>
        <v/>
      </c>
      <c r="P1037" t="str">
        <f t="shared" si="831"/>
        <v/>
      </c>
      <c r="Q1037" t="str">
        <f t="shared" si="832"/>
        <v/>
      </c>
      <c r="R1037" t="str">
        <f t="shared" si="833"/>
        <v/>
      </c>
      <c r="S1037" t="str">
        <f t="shared" si="834"/>
        <v/>
      </c>
      <c r="T1037" t="str">
        <f t="shared" si="835"/>
        <v/>
      </c>
      <c r="U1037" t="str">
        <f t="shared" si="836"/>
        <v/>
      </c>
      <c r="V1037" t="str">
        <f t="shared" si="837"/>
        <v/>
      </c>
      <c r="W1037" t="str">
        <f t="shared" si="838"/>
        <v/>
      </c>
      <c r="X1037" t="str">
        <f t="shared" si="839"/>
        <v/>
      </c>
      <c r="Y1037" t="str">
        <f t="shared" si="840"/>
        <v>Ellátásilánc menedzsment (otthon, otthonról web)</v>
      </c>
      <c r="Z1037" t="str">
        <f t="shared" si="841"/>
        <v/>
      </c>
      <c r="AA1037" t="str">
        <f t="shared" si="842"/>
        <v/>
      </c>
      <c r="AB1037" t="str">
        <f t="shared" si="843"/>
        <v/>
      </c>
      <c r="AC1037" t="str">
        <f t="shared" si="844"/>
        <v/>
      </c>
      <c r="AD1037" t="str">
        <f t="shared" si="845"/>
        <v/>
      </c>
      <c r="AE1037" t="str">
        <f t="shared" si="846"/>
        <v/>
      </c>
      <c r="AF1037" t="str">
        <f t="shared" si="847"/>
        <v/>
      </c>
      <c r="AG1037" t="str">
        <f t="shared" si="848"/>
        <v/>
      </c>
      <c r="AH1037" t="str">
        <f t="shared" si="849"/>
        <v/>
      </c>
      <c r="AI1037" t="str">
        <f t="shared" si="850"/>
        <v/>
      </c>
      <c r="AJ1037" t="str">
        <f t="shared" si="851"/>
        <v/>
      </c>
      <c r="AK1037" t="str">
        <f t="shared" si="852"/>
        <v/>
      </c>
      <c r="AL1037" t="str">
        <f t="shared" si="853"/>
        <v/>
      </c>
      <c r="AM1037" t="str">
        <f t="shared" si="854"/>
        <v/>
      </c>
      <c r="AN1037" t="str">
        <f t="shared" si="855"/>
        <v/>
      </c>
      <c r="AO1037" t="str">
        <f t="shared" si="856"/>
        <v/>
      </c>
      <c r="AP1037" t="str">
        <f t="shared" si="857"/>
        <v/>
      </c>
      <c r="AQ1037" t="str">
        <f t="shared" si="858"/>
        <v/>
      </c>
      <c r="AR1037" t="str">
        <f t="shared" si="859"/>
        <v/>
      </c>
      <c r="AS1037" t="str">
        <f t="shared" si="860"/>
        <v/>
      </c>
      <c r="AT1037" t="str">
        <f t="shared" si="861"/>
        <v/>
      </c>
      <c r="AU1037" t="str">
        <f t="shared" si="862"/>
        <v/>
      </c>
      <c r="AV1037" t="str">
        <f t="shared" si="863"/>
        <v/>
      </c>
      <c r="AW1037" t="str">
        <f t="shared" si="864"/>
        <v/>
      </c>
      <c r="AX1037" t="str">
        <f t="shared" si="865"/>
        <v>Ellátásilánc menedzsment (, otthonról web)</v>
      </c>
      <c r="AY1037" s="2">
        <v>508</v>
      </c>
      <c r="AZ1037" s="2">
        <v>7</v>
      </c>
      <c r="BA1037" s="18">
        <f>VLOOKUP(AY1037,segéd!$F$9:$G$38,2,FALSE)</f>
        <v>46150</v>
      </c>
      <c r="BB1037" s="2" t="str">
        <f>VLOOKUP(AZ1037,segéd!$F$1:$G$7,2,FALSE)</f>
        <v>18.45-20.15</v>
      </c>
      <c r="BC1037" t="s">
        <v>2249</v>
      </c>
      <c r="BD1037" t="s">
        <v>187</v>
      </c>
      <c r="BE1037" t="s">
        <v>175</v>
      </c>
      <c r="BF1037" s="19" t="s">
        <v>484</v>
      </c>
      <c r="BH1037" s="19" t="s">
        <v>485</v>
      </c>
      <c r="BI1037" s="30" t="s">
        <v>2256</v>
      </c>
      <c r="BJ1037" s="2">
        <f t="shared" si="866"/>
        <v>4</v>
      </c>
      <c r="BK1037" s="2">
        <f>IF(BF1037="","",VLOOKUP(BC1037,segéd!O:P,2,FALSE))</f>
        <v>4</v>
      </c>
      <c r="BL1037" s="2" t="str">
        <f>IF(BG1037="","",VLOOKUP(BC1037,segéd!T:U,2,FALSE))</f>
        <v/>
      </c>
      <c r="BM1037" s="2"/>
      <c r="BN1037" s="2"/>
      <c r="BO1037" s="2"/>
      <c r="BP1037" s="2">
        <v>4</v>
      </c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H1037" s="2"/>
      <c r="CI1037" s="2"/>
      <c r="CJ1037" s="2"/>
      <c r="CK1037" s="2"/>
      <c r="CL1037" s="2"/>
      <c r="CM1037" s="2"/>
      <c r="CN1037" s="2"/>
      <c r="CO1037" s="2"/>
      <c r="CP1037" s="2"/>
      <c r="CR1037" s="2"/>
      <c r="CS1037" s="2"/>
      <c r="CT1037" s="2"/>
      <c r="CU1037" s="2"/>
      <c r="CV1037" s="2"/>
      <c r="CY1037" s="2"/>
    </row>
    <row r="1038" spans="1:105" x14ac:dyDescent="0.3">
      <c r="A1038" t="str">
        <f t="shared" si="816"/>
        <v>5087</v>
      </c>
      <c r="B1038" t="str">
        <f t="shared" si="817"/>
        <v xml:space="preserve">Műszaki diagnosztika I. (web) </v>
      </c>
      <c r="C1038" t="str">
        <f t="shared" si="818"/>
        <v>4045087</v>
      </c>
      <c r="D1038" t="str">
        <f t="shared" si="819"/>
        <v>Műszaki diagnosztika I. (web) 6</v>
      </c>
      <c r="E1038" t="str">
        <f t="shared" si="820"/>
        <v>Lukács András5087</v>
      </c>
      <c r="F1038" s="24" t="str">
        <f t="shared" si="821"/>
        <v>Műszaki diagnosztika I. (Tb. 404, web)</v>
      </c>
      <c r="G1038" t="str">
        <f t="shared" si="822"/>
        <v/>
      </c>
      <c r="H1038" t="str">
        <f t="shared" si="823"/>
        <v/>
      </c>
      <c r="I1038" t="str">
        <f t="shared" si="824"/>
        <v/>
      </c>
      <c r="J1038" t="str">
        <f t="shared" si="825"/>
        <v/>
      </c>
      <c r="K1038" t="str">
        <f t="shared" si="826"/>
        <v/>
      </c>
      <c r="L1038" t="str">
        <f t="shared" si="827"/>
        <v/>
      </c>
      <c r="M1038" t="str">
        <f t="shared" si="828"/>
        <v/>
      </c>
      <c r="N1038" t="str">
        <f t="shared" si="829"/>
        <v/>
      </c>
      <c r="O1038" t="str">
        <f t="shared" si="830"/>
        <v/>
      </c>
      <c r="P1038" t="str">
        <f t="shared" si="831"/>
        <v/>
      </c>
      <c r="Q1038" t="str">
        <f t="shared" si="832"/>
        <v/>
      </c>
      <c r="R1038" t="str">
        <f t="shared" si="833"/>
        <v/>
      </c>
      <c r="S1038" t="str">
        <f t="shared" si="834"/>
        <v/>
      </c>
      <c r="T1038" t="str">
        <f t="shared" si="835"/>
        <v/>
      </c>
      <c r="U1038" t="str">
        <f t="shared" si="836"/>
        <v/>
      </c>
      <c r="V1038" t="str">
        <f t="shared" si="837"/>
        <v/>
      </c>
      <c r="W1038" t="str">
        <f t="shared" si="838"/>
        <v/>
      </c>
      <c r="X1038" t="str">
        <f t="shared" si="839"/>
        <v/>
      </c>
      <c r="Y1038" t="str">
        <f t="shared" si="840"/>
        <v>Műszaki diagnosztika I. (, web)</v>
      </c>
      <c r="Z1038" t="str">
        <f t="shared" si="841"/>
        <v/>
      </c>
      <c r="AA1038" t="str">
        <f t="shared" si="842"/>
        <v/>
      </c>
      <c r="AB1038" t="str">
        <f t="shared" si="843"/>
        <v/>
      </c>
      <c r="AC1038" t="str">
        <f t="shared" si="844"/>
        <v/>
      </c>
      <c r="AD1038" t="str">
        <f t="shared" si="845"/>
        <v/>
      </c>
      <c r="AE1038" t="str">
        <f t="shared" si="846"/>
        <v/>
      </c>
      <c r="AF1038" t="str">
        <f t="shared" si="847"/>
        <v/>
      </c>
      <c r="AG1038" t="str">
        <f t="shared" si="848"/>
        <v/>
      </c>
      <c r="AH1038" t="str">
        <f t="shared" si="849"/>
        <v/>
      </c>
      <c r="AI1038" t="str">
        <f t="shared" si="850"/>
        <v/>
      </c>
      <c r="AJ1038" t="str">
        <f t="shared" si="851"/>
        <v/>
      </c>
      <c r="AK1038" t="str">
        <f t="shared" si="852"/>
        <v/>
      </c>
      <c r="AL1038" t="str">
        <f t="shared" si="853"/>
        <v/>
      </c>
      <c r="AM1038" t="str">
        <f t="shared" si="854"/>
        <v/>
      </c>
      <c r="AN1038" t="str">
        <f t="shared" si="855"/>
        <v/>
      </c>
      <c r="AO1038" t="str">
        <f t="shared" si="856"/>
        <v/>
      </c>
      <c r="AP1038" t="str">
        <f t="shared" si="857"/>
        <v/>
      </c>
      <c r="AQ1038" t="str">
        <f t="shared" si="858"/>
        <v/>
      </c>
      <c r="AR1038" t="str">
        <f t="shared" si="859"/>
        <v/>
      </c>
      <c r="AS1038" t="str">
        <f t="shared" si="860"/>
        <v/>
      </c>
      <c r="AT1038" t="str">
        <f t="shared" si="861"/>
        <v/>
      </c>
      <c r="AU1038" t="str">
        <f t="shared" si="862"/>
        <v>5087</v>
      </c>
      <c r="AV1038" t="str">
        <f t="shared" si="863"/>
        <v/>
      </c>
      <c r="AW1038" t="str">
        <f t="shared" si="864"/>
        <v/>
      </c>
      <c r="AX1038" t="str">
        <f t="shared" si="865"/>
        <v>Műszaki diagnosztika I. (404, web)</v>
      </c>
      <c r="AY1038" s="2">
        <v>508</v>
      </c>
      <c r="AZ1038" s="2">
        <v>7</v>
      </c>
      <c r="BA1038" s="18">
        <f>VLOOKUP(AY1038,segéd!$F$9:$G$38,2,FALSE)</f>
        <v>46150</v>
      </c>
      <c r="BB1038" s="2" t="str">
        <f>VLOOKUP(AZ1038,segéd!$F$1:$G$7,2,FALSE)</f>
        <v>18.45-20.15</v>
      </c>
      <c r="BC1038" t="s">
        <v>408</v>
      </c>
      <c r="BD1038" t="s">
        <v>502</v>
      </c>
      <c r="BE1038" t="s">
        <v>164</v>
      </c>
      <c r="BG1038" s="2">
        <v>404</v>
      </c>
      <c r="BH1038" s="2" t="s">
        <v>66</v>
      </c>
      <c r="BI1038" s="30" t="s">
        <v>2015</v>
      </c>
      <c r="BJ1038" s="2">
        <f t="shared" si="866"/>
        <v>6</v>
      </c>
      <c r="BK1038" s="2" t="str">
        <f>IF(BF1038="","",VLOOKUP(BC1038,segéd!O:P,2,FALSE))</f>
        <v/>
      </c>
      <c r="BL1038" s="2">
        <f>IF(BG1038="","",VLOOKUP(BC1038,segéd!T:U,2,FALSE))</f>
        <v>6</v>
      </c>
      <c r="BM1038" s="2"/>
      <c r="BN1038" s="2"/>
      <c r="BO1038" s="2"/>
      <c r="BP1038" s="2"/>
      <c r="BQ1038" s="2"/>
      <c r="BR1038" s="2"/>
      <c r="BS1038" s="2"/>
      <c r="BT1038" s="2"/>
      <c r="BU1038" s="2"/>
      <c r="CA1038" s="2"/>
      <c r="CD1038" s="2"/>
      <c r="CE1038" s="2"/>
      <c r="CF1038" s="19"/>
      <c r="CG1038" s="2"/>
      <c r="CP1038" s="2"/>
      <c r="CQ1038" s="2"/>
      <c r="CR1038" s="2"/>
      <c r="CS1038" s="2"/>
      <c r="CU1038" s="2"/>
      <c r="CV1038" s="2"/>
      <c r="CZ1038" s="2">
        <v>9</v>
      </c>
      <c r="DA1038" s="19"/>
    </row>
    <row r="1039" spans="1:105" x14ac:dyDescent="0.3">
      <c r="A1039" t="str">
        <f t="shared" si="816"/>
        <v>otthon5087</v>
      </c>
      <c r="B1039" t="e">
        <f t="shared" si="817"/>
        <v>#N/A</v>
      </c>
      <c r="C1039" t="str">
        <f t="shared" si="818"/>
        <v>otthon5087</v>
      </c>
      <c r="D1039" t="e">
        <f t="shared" si="819"/>
        <v>#N/A</v>
      </c>
      <c r="E1039" t="str">
        <f t="shared" si="820"/>
        <v>Balog Mónika5087</v>
      </c>
      <c r="F1039" s="24" t="str">
        <f t="shared" si="821"/>
        <v>Nyelvi szintfelmérő-előkészítő (Bp. otthonTb. otthon, otthonról web)</v>
      </c>
      <c r="G1039" t="str">
        <f t="shared" si="822"/>
        <v>5087</v>
      </c>
      <c r="H1039" t="str">
        <f t="shared" si="823"/>
        <v>5087</v>
      </c>
      <c r="I1039" t="str">
        <f t="shared" si="824"/>
        <v/>
      </c>
      <c r="J1039" t="str">
        <f t="shared" si="825"/>
        <v/>
      </c>
      <c r="K1039" t="str">
        <f t="shared" si="826"/>
        <v/>
      </c>
      <c r="L1039" t="str">
        <f t="shared" si="827"/>
        <v/>
      </c>
      <c r="M1039" t="str">
        <f t="shared" si="828"/>
        <v/>
      </c>
      <c r="N1039" t="str">
        <f t="shared" si="829"/>
        <v/>
      </c>
      <c r="O1039" t="str">
        <f t="shared" si="830"/>
        <v/>
      </c>
      <c r="P1039" t="str">
        <f t="shared" si="831"/>
        <v/>
      </c>
      <c r="Q1039" t="str">
        <f t="shared" si="832"/>
        <v/>
      </c>
      <c r="R1039" t="str">
        <f t="shared" si="833"/>
        <v/>
      </c>
      <c r="S1039" t="str">
        <f t="shared" si="834"/>
        <v/>
      </c>
      <c r="T1039" t="str">
        <f t="shared" si="835"/>
        <v/>
      </c>
      <c r="U1039" t="str">
        <f t="shared" si="836"/>
        <v/>
      </c>
      <c r="V1039" t="str">
        <f t="shared" si="837"/>
        <v/>
      </c>
      <c r="W1039" t="str">
        <f t="shared" si="838"/>
        <v/>
      </c>
      <c r="X1039" t="str">
        <f t="shared" si="839"/>
        <v/>
      </c>
      <c r="Y1039" t="str">
        <f t="shared" si="840"/>
        <v>Nyelvi szintfelmérő-előkészítő (otthon, otthonról web)</v>
      </c>
      <c r="Z1039" t="str">
        <f t="shared" si="841"/>
        <v>5087</v>
      </c>
      <c r="AA1039" t="str">
        <f t="shared" si="842"/>
        <v/>
      </c>
      <c r="AB1039" t="str">
        <f t="shared" si="843"/>
        <v/>
      </c>
      <c r="AC1039" t="str">
        <f t="shared" si="844"/>
        <v/>
      </c>
      <c r="AD1039" t="str">
        <f t="shared" si="845"/>
        <v/>
      </c>
      <c r="AE1039" t="str">
        <f t="shared" si="846"/>
        <v/>
      </c>
      <c r="AF1039" t="str">
        <f t="shared" si="847"/>
        <v/>
      </c>
      <c r="AG1039" t="str">
        <f t="shared" si="848"/>
        <v/>
      </c>
      <c r="AH1039" t="str">
        <f t="shared" si="849"/>
        <v/>
      </c>
      <c r="AI1039" t="str">
        <f t="shared" si="850"/>
        <v/>
      </c>
      <c r="AJ1039" t="str">
        <f t="shared" si="851"/>
        <v/>
      </c>
      <c r="AK1039" t="str">
        <f t="shared" si="852"/>
        <v/>
      </c>
      <c r="AL1039" t="str">
        <f t="shared" si="853"/>
        <v/>
      </c>
      <c r="AM1039" t="str">
        <f t="shared" si="854"/>
        <v/>
      </c>
      <c r="AN1039" t="str">
        <f t="shared" si="855"/>
        <v/>
      </c>
      <c r="AO1039" t="str">
        <f t="shared" si="856"/>
        <v/>
      </c>
      <c r="AP1039" t="str">
        <f t="shared" si="857"/>
        <v/>
      </c>
      <c r="AQ1039" t="str">
        <f t="shared" si="858"/>
        <v/>
      </c>
      <c r="AR1039" t="str">
        <f t="shared" si="859"/>
        <v/>
      </c>
      <c r="AS1039" t="str">
        <f t="shared" si="860"/>
        <v/>
      </c>
      <c r="AT1039" t="str">
        <f t="shared" si="861"/>
        <v/>
      </c>
      <c r="AU1039" t="str">
        <f t="shared" si="862"/>
        <v/>
      </c>
      <c r="AV1039" t="str">
        <f t="shared" si="863"/>
        <v/>
      </c>
      <c r="AW1039" t="str">
        <f t="shared" si="864"/>
        <v/>
      </c>
      <c r="AX1039" t="str">
        <f t="shared" si="865"/>
        <v>Nyelvi szintfelmérő-előkészítő (otthon, otthonról web)</v>
      </c>
      <c r="AY1039" s="2">
        <v>508</v>
      </c>
      <c r="AZ1039" s="2">
        <v>7</v>
      </c>
      <c r="BA1039" s="18">
        <f>VLOOKUP(AY1039,segéd!$F$9:$G$38,2,FALSE)</f>
        <v>46150</v>
      </c>
      <c r="BB1039" s="2" t="str">
        <f>VLOOKUP(AZ1039,segéd!$F$1:$G$7,2,FALSE)</f>
        <v>18.45-20.15</v>
      </c>
      <c r="BC1039" t="s">
        <v>1596</v>
      </c>
      <c r="BD1039" t="s">
        <v>85</v>
      </c>
      <c r="BE1039" t="s">
        <v>167</v>
      </c>
      <c r="BF1039" s="19" t="s">
        <v>484</v>
      </c>
      <c r="BG1039" s="2" t="s">
        <v>484</v>
      </c>
      <c r="BH1039" s="19" t="s">
        <v>485</v>
      </c>
      <c r="BI1039" s="30" t="s">
        <v>2255</v>
      </c>
      <c r="BJ1039" s="2" t="e">
        <f t="shared" si="866"/>
        <v>#N/A</v>
      </c>
      <c r="BK1039" s="2" t="e">
        <f>IF(BF1039="","",VLOOKUP(BC1039,segéd!O:P,2,FALSE))</f>
        <v>#N/A</v>
      </c>
      <c r="BL1039" s="2" t="e">
        <f>IF(BG1039="","",VLOOKUP(BC1039,segéd!T:U,2,FALSE))</f>
        <v>#N/A</v>
      </c>
      <c r="BM1039" s="2" t="s">
        <v>2250</v>
      </c>
      <c r="BN1039" s="2" t="s">
        <v>2250</v>
      </c>
      <c r="BO1039" s="2"/>
      <c r="BP1039" s="2"/>
      <c r="BQ1039" s="2"/>
      <c r="BR1039" s="2"/>
      <c r="BS1039" s="2"/>
      <c r="BT1039" s="2"/>
      <c r="BU1039" s="2"/>
      <c r="BV1039" s="2"/>
      <c r="BW1039" s="2"/>
      <c r="BX1039" s="2"/>
      <c r="BY1039" s="2"/>
      <c r="BZ1039" s="2"/>
      <c r="CA1039" s="2"/>
      <c r="CB1039" s="2"/>
      <c r="CC1039" s="2"/>
      <c r="CD1039" s="2"/>
      <c r="CE1039" s="19" t="s">
        <v>2250</v>
      </c>
      <c r="CH1039" s="2"/>
      <c r="CI1039" s="2"/>
      <c r="CJ1039" s="2"/>
      <c r="CK1039" s="2"/>
      <c r="CL1039" s="2"/>
      <c r="CM1039" s="2"/>
      <c r="CN1039" s="2"/>
      <c r="CO1039" s="2"/>
      <c r="CP1039" s="2"/>
      <c r="CR1039" s="2"/>
      <c r="CS1039" s="2"/>
      <c r="CT1039" s="2"/>
      <c r="CU1039" s="2"/>
      <c r="CV1039" s="2"/>
      <c r="CY1039" s="2"/>
    </row>
    <row r="1040" spans="1:105" x14ac:dyDescent="0.3">
      <c r="A1040" t="str">
        <f t="shared" si="816"/>
        <v>2175087</v>
      </c>
      <c r="B1040" t="str">
        <f t="shared" si="817"/>
        <v>Sportprotokoll (szv.) (Bp.-ről web) 22</v>
      </c>
      <c r="C1040" t="str">
        <f t="shared" si="818"/>
        <v>2175087</v>
      </c>
      <c r="D1040" t="str">
        <f t="shared" si="819"/>
        <v>Sportprotokoll (szv.) (Bp.-ről web) 12</v>
      </c>
      <c r="E1040" t="str">
        <f t="shared" si="820"/>
        <v>Dzur Annamária5087</v>
      </c>
      <c r="F1040" s="24" t="str">
        <f t="shared" si="821"/>
        <v>Sportprotokoll (szv.) (Bp. 217, Bp.-ről web)</v>
      </c>
      <c r="G1040" t="str">
        <f t="shared" si="822"/>
        <v/>
      </c>
      <c r="H1040" t="str">
        <f t="shared" si="823"/>
        <v/>
      </c>
      <c r="I1040" t="str">
        <f t="shared" si="824"/>
        <v/>
      </c>
      <c r="J1040" t="str">
        <f t="shared" si="825"/>
        <v/>
      </c>
      <c r="K1040" t="str">
        <f t="shared" si="826"/>
        <v/>
      </c>
      <c r="L1040" t="str">
        <f t="shared" si="827"/>
        <v/>
      </c>
      <c r="M1040" t="str">
        <f t="shared" si="828"/>
        <v>5087</v>
      </c>
      <c r="N1040" t="str">
        <f t="shared" si="829"/>
        <v>5087</v>
      </c>
      <c r="O1040" t="str">
        <f t="shared" si="830"/>
        <v>5087</v>
      </c>
      <c r="P1040" t="str">
        <f t="shared" si="831"/>
        <v>5087</v>
      </c>
      <c r="Q1040" t="str">
        <f t="shared" si="832"/>
        <v>5087</v>
      </c>
      <c r="R1040" t="str">
        <f t="shared" si="833"/>
        <v>5087</v>
      </c>
      <c r="S1040" t="str">
        <f t="shared" si="834"/>
        <v>5087</v>
      </c>
      <c r="T1040" t="str">
        <f t="shared" si="835"/>
        <v/>
      </c>
      <c r="U1040" t="str">
        <f t="shared" si="836"/>
        <v/>
      </c>
      <c r="V1040" t="str">
        <f t="shared" si="837"/>
        <v/>
      </c>
      <c r="W1040" t="str">
        <f t="shared" si="838"/>
        <v/>
      </c>
      <c r="X1040" t="str">
        <f t="shared" si="839"/>
        <v/>
      </c>
      <c r="Y1040" t="str">
        <f t="shared" si="840"/>
        <v>Sportprotokoll (szv.) (217, Bp.-ről web)</v>
      </c>
      <c r="Z1040" t="str">
        <f t="shared" si="841"/>
        <v/>
      </c>
      <c r="AA1040" t="str">
        <f t="shared" si="842"/>
        <v/>
      </c>
      <c r="AB1040" t="str">
        <f t="shared" si="843"/>
        <v/>
      </c>
      <c r="AC1040" t="str">
        <f t="shared" si="844"/>
        <v/>
      </c>
      <c r="AD1040" t="str">
        <f t="shared" si="845"/>
        <v/>
      </c>
      <c r="AE1040" t="str">
        <f t="shared" si="846"/>
        <v>5087</v>
      </c>
      <c r="AF1040" t="str">
        <f t="shared" si="847"/>
        <v>5087</v>
      </c>
      <c r="AG1040" t="str">
        <f t="shared" si="848"/>
        <v>5087</v>
      </c>
      <c r="AH1040" t="str">
        <f t="shared" si="849"/>
        <v>5087</v>
      </c>
      <c r="AI1040" t="str">
        <f t="shared" si="850"/>
        <v>5087</v>
      </c>
      <c r="AJ1040" t="str">
        <f t="shared" si="851"/>
        <v>5087</v>
      </c>
      <c r="AK1040" t="str">
        <f t="shared" si="852"/>
        <v/>
      </c>
      <c r="AL1040" t="str">
        <f t="shared" si="853"/>
        <v/>
      </c>
      <c r="AM1040" t="str">
        <f t="shared" si="854"/>
        <v/>
      </c>
      <c r="AN1040" t="str">
        <f t="shared" si="855"/>
        <v/>
      </c>
      <c r="AO1040" t="str">
        <f t="shared" si="856"/>
        <v/>
      </c>
      <c r="AP1040" t="str">
        <f t="shared" si="857"/>
        <v/>
      </c>
      <c r="AQ1040" t="str">
        <f t="shared" si="858"/>
        <v/>
      </c>
      <c r="AR1040" t="str">
        <f t="shared" si="859"/>
        <v/>
      </c>
      <c r="AS1040" t="str">
        <f t="shared" si="860"/>
        <v/>
      </c>
      <c r="AT1040" t="str">
        <f t="shared" si="861"/>
        <v/>
      </c>
      <c r="AU1040" t="str">
        <f t="shared" si="862"/>
        <v/>
      </c>
      <c r="AV1040" t="str">
        <f t="shared" si="863"/>
        <v/>
      </c>
      <c r="AW1040" t="str">
        <f t="shared" si="864"/>
        <v/>
      </c>
      <c r="AX1040" t="str">
        <f t="shared" si="865"/>
        <v>Sportprotokoll (szv.) (217, Bp.-ről web)</v>
      </c>
      <c r="AY1040" s="2">
        <v>508</v>
      </c>
      <c r="AZ1040" s="2">
        <v>7</v>
      </c>
      <c r="BA1040" s="18">
        <f>VLOOKUP(AY1040,segéd!$F$9:$G$38,2,FALSE)</f>
        <v>46150</v>
      </c>
      <c r="BB1040" s="2" t="str">
        <f>VLOOKUP(AZ1040,segéd!$F$1:$G$7,2,FALSE)</f>
        <v>18.45-20.15</v>
      </c>
      <c r="BC1040" s="20" t="s">
        <v>271</v>
      </c>
      <c r="BD1040" t="s">
        <v>496</v>
      </c>
      <c r="BE1040" t="s">
        <v>167</v>
      </c>
      <c r="BF1040" s="19">
        <v>217</v>
      </c>
      <c r="BG1040" s="2">
        <v>217</v>
      </c>
      <c r="BH1040" s="2" t="s">
        <v>75</v>
      </c>
      <c r="BI1040" s="30" t="s">
        <v>2028</v>
      </c>
      <c r="BJ1040" s="2">
        <f t="shared" si="866"/>
        <v>34</v>
      </c>
      <c r="BK1040" s="2">
        <f>IF(BF1040="","",VLOOKUP(BC1040,segéd!O:P,2,FALSE))</f>
        <v>22</v>
      </c>
      <c r="BL1040" s="2">
        <f>IF(BG1040="","",VLOOKUP(BC1040,segéd!T:U,2,FALSE))</f>
        <v>12</v>
      </c>
      <c r="BM1040" s="2"/>
      <c r="BN1040" s="2"/>
      <c r="BO1040" s="2"/>
      <c r="BP1040" s="2"/>
      <c r="BQ1040" s="2"/>
      <c r="BR1040" s="2"/>
      <c r="BS1040" s="2">
        <v>3</v>
      </c>
      <c r="BT1040" s="2">
        <v>3</v>
      </c>
      <c r="BU1040" s="2">
        <v>4</v>
      </c>
      <c r="BV1040" s="2">
        <v>3</v>
      </c>
      <c r="BW1040" s="2">
        <v>6</v>
      </c>
      <c r="BX1040" s="2">
        <v>1</v>
      </c>
      <c r="BY1040" s="2">
        <v>3</v>
      </c>
      <c r="BZ1040" s="2"/>
      <c r="CA1040" s="2"/>
      <c r="CB1040" s="2"/>
      <c r="CC1040" s="2"/>
      <c r="CD1040" s="2"/>
      <c r="CH1040" s="2"/>
      <c r="CI1040" s="2"/>
      <c r="CJ1040" s="2">
        <v>1</v>
      </c>
      <c r="CK1040" s="2">
        <v>3</v>
      </c>
      <c r="CL1040" s="2">
        <v>5</v>
      </c>
      <c r="CM1040" s="2">
        <v>1</v>
      </c>
      <c r="CN1040" s="2">
        <v>1</v>
      </c>
      <c r="CO1040" s="2">
        <v>2</v>
      </c>
      <c r="CP1040" s="2"/>
      <c r="CR1040" s="2"/>
      <c r="CS1040" s="2"/>
      <c r="CT1040" s="2"/>
      <c r="CU1040" s="2"/>
      <c r="CV1040" s="2"/>
      <c r="CY1040" s="2"/>
    </row>
    <row r="1041" spans="1:105" x14ac:dyDescent="0.3">
      <c r="A1041" t="str">
        <f t="shared" si="816"/>
        <v>2075091</v>
      </c>
      <c r="B1041" t="str">
        <f t="shared" si="817"/>
        <v>Ellátásilánc-men. felj. és kontr. (gépterem) 7</v>
      </c>
      <c r="C1041" t="str">
        <f t="shared" si="818"/>
        <v>5091</v>
      </c>
      <c r="D1041" t="str">
        <f t="shared" si="819"/>
        <v xml:space="preserve">Ellátásilánc-men. felj. és kontr. (gépterem) </v>
      </c>
      <c r="E1041" t="str">
        <f t="shared" si="820"/>
        <v>Cservenyi Dóra5091</v>
      </c>
      <c r="F1041" s="24" t="str">
        <f t="shared" si="821"/>
        <v>Ellátásilánc-men. felj. és kontr. (Bp. 207, gépterem)</v>
      </c>
      <c r="G1041" t="str">
        <f t="shared" si="822"/>
        <v/>
      </c>
      <c r="H1041" t="str">
        <f t="shared" si="823"/>
        <v/>
      </c>
      <c r="I1041" t="str">
        <f t="shared" si="824"/>
        <v/>
      </c>
      <c r="J1041" t="str">
        <f t="shared" si="825"/>
        <v/>
      </c>
      <c r="K1041" t="str">
        <f t="shared" si="826"/>
        <v>5091</v>
      </c>
      <c r="L1041" t="str">
        <f t="shared" si="827"/>
        <v/>
      </c>
      <c r="M1041" t="str">
        <f t="shared" si="828"/>
        <v/>
      </c>
      <c r="N1041" t="str">
        <f t="shared" si="829"/>
        <v/>
      </c>
      <c r="O1041" t="str">
        <f t="shared" si="830"/>
        <v/>
      </c>
      <c r="P1041" t="str">
        <f t="shared" si="831"/>
        <v/>
      </c>
      <c r="Q1041" t="str">
        <f t="shared" si="832"/>
        <v/>
      </c>
      <c r="R1041" t="str">
        <f t="shared" si="833"/>
        <v/>
      </c>
      <c r="S1041" t="str">
        <f t="shared" si="834"/>
        <v/>
      </c>
      <c r="T1041" t="str">
        <f t="shared" si="835"/>
        <v/>
      </c>
      <c r="U1041" t="str">
        <f t="shared" si="836"/>
        <v/>
      </c>
      <c r="V1041" t="str">
        <f t="shared" si="837"/>
        <v/>
      </c>
      <c r="W1041" t="str">
        <f t="shared" si="838"/>
        <v/>
      </c>
      <c r="X1041" t="str">
        <f t="shared" si="839"/>
        <v/>
      </c>
      <c r="Y1041" t="str">
        <f t="shared" si="840"/>
        <v>Ellátásilánc-men. felj. és kontr. (207, gépterem)</v>
      </c>
      <c r="Z1041" t="str">
        <f t="shared" si="841"/>
        <v/>
      </c>
      <c r="AA1041" t="str">
        <f t="shared" si="842"/>
        <v/>
      </c>
      <c r="AB1041" t="str">
        <f t="shared" si="843"/>
        <v/>
      </c>
      <c r="AC1041" t="str">
        <f t="shared" si="844"/>
        <v/>
      </c>
      <c r="AD1041" t="str">
        <f t="shared" si="845"/>
        <v/>
      </c>
      <c r="AE1041" t="str">
        <f t="shared" si="846"/>
        <v/>
      </c>
      <c r="AF1041" t="str">
        <f t="shared" si="847"/>
        <v/>
      </c>
      <c r="AG1041" t="str">
        <f t="shared" si="848"/>
        <v/>
      </c>
      <c r="AH1041" t="str">
        <f t="shared" si="849"/>
        <v/>
      </c>
      <c r="AI1041" t="str">
        <f t="shared" si="850"/>
        <v/>
      </c>
      <c r="AJ1041" t="str">
        <f t="shared" si="851"/>
        <v/>
      </c>
      <c r="AK1041" t="str">
        <f t="shared" si="852"/>
        <v/>
      </c>
      <c r="AL1041" t="str">
        <f t="shared" si="853"/>
        <v/>
      </c>
      <c r="AM1041" t="str">
        <f t="shared" si="854"/>
        <v/>
      </c>
      <c r="AN1041" t="str">
        <f t="shared" si="855"/>
        <v/>
      </c>
      <c r="AO1041" t="str">
        <f t="shared" si="856"/>
        <v/>
      </c>
      <c r="AP1041" t="str">
        <f t="shared" si="857"/>
        <v/>
      </c>
      <c r="AQ1041" t="str">
        <f t="shared" si="858"/>
        <v/>
      </c>
      <c r="AR1041" t="str">
        <f t="shared" si="859"/>
        <v/>
      </c>
      <c r="AS1041" t="str">
        <f t="shared" si="860"/>
        <v/>
      </c>
      <c r="AT1041" t="str">
        <f t="shared" si="861"/>
        <v/>
      </c>
      <c r="AU1041" t="str">
        <f t="shared" si="862"/>
        <v/>
      </c>
      <c r="AV1041" t="str">
        <f t="shared" si="863"/>
        <v/>
      </c>
      <c r="AW1041" t="str">
        <f t="shared" si="864"/>
        <v/>
      </c>
      <c r="AX1041" t="str">
        <f t="shared" si="865"/>
        <v>Ellátásilánc-men. felj. és kontr. (, gépterem)</v>
      </c>
      <c r="AY1041" s="2">
        <v>509</v>
      </c>
      <c r="AZ1041" s="2">
        <v>1</v>
      </c>
      <c r="BA1041" s="18">
        <f>VLOOKUP(AY1041,segéd!$F$9:$G$38,2,FALSE)</f>
        <v>46151</v>
      </c>
      <c r="BB1041" s="2" t="str">
        <f>VLOOKUP(AZ1041,segéd!$F$1:$G$7,2,FALSE)</f>
        <v>8.00-9.30</v>
      </c>
      <c r="BC1041" s="20" t="s">
        <v>293</v>
      </c>
      <c r="BD1041" t="s">
        <v>294</v>
      </c>
      <c r="BE1041" s="20" t="s">
        <v>175</v>
      </c>
      <c r="BF1041" s="19">
        <v>207</v>
      </c>
      <c r="BH1041" s="19" t="s">
        <v>267</v>
      </c>
      <c r="BJ1041" s="2">
        <f t="shared" si="866"/>
        <v>7</v>
      </c>
      <c r="BK1041" s="2">
        <f>IF(BF1041="","",VLOOKUP(BC1041,segéd!O:P,2,FALSE))</f>
        <v>7</v>
      </c>
      <c r="BL1041" s="2" t="str">
        <f>IF(BG1041="","",VLOOKUP(BC1041,segéd!T:U,2,FALSE))</f>
        <v/>
      </c>
      <c r="BP1041" s="2"/>
      <c r="BQ1041" s="2">
        <v>12</v>
      </c>
      <c r="BR1041" s="2"/>
      <c r="BY1041" s="2"/>
      <c r="CH1041" s="2"/>
      <c r="CP1041" s="2"/>
    </row>
    <row r="1042" spans="1:105" x14ac:dyDescent="0.3">
      <c r="A1042" t="str">
        <f t="shared" si="816"/>
        <v>5091</v>
      </c>
      <c r="B1042" t="str">
        <f t="shared" si="817"/>
        <v xml:space="preserve">Épületszerkezetek, akadálym. (web) </v>
      </c>
      <c r="C1042" t="str">
        <f t="shared" si="818"/>
        <v>4035091</v>
      </c>
      <c r="D1042" t="str">
        <f t="shared" si="819"/>
        <v>Épületszerkezetek, akadálym. (web) 8</v>
      </c>
      <c r="E1042" t="str">
        <f t="shared" si="820"/>
        <v>Tarján Gábor5091</v>
      </c>
      <c r="F1042" s="24" t="str">
        <f t="shared" si="821"/>
        <v>Épületszerkezetek, akadálym. (Tb. 403, web)</v>
      </c>
      <c r="G1042" t="str">
        <f t="shared" si="822"/>
        <v/>
      </c>
      <c r="H1042" t="str">
        <f t="shared" si="823"/>
        <v/>
      </c>
      <c r="I1042" t="str">
        <f t="shared" si="824"/>
        <v/>
      </c>
      <c r="J1042" t="str">
        <f t="shared" si="825"/>
        <v/>
      </c>
      <c r="K1042" t="str">
        <f t="shared" si="826"/>
        <v/>
      </c>
      <c r="L1042" t="str">
        <f t="shared" si="827"/>
        <v/>
      </c>
      <c r="M1042" t="str">
        <f t="shared" si="828"/>
        <v/>
      </c>
      <c r="N1042" t="str">
        <f t="shared" si="829"/>
        <v/>
      </c>
      <c r="O1042" t="str">
        <f t="shared" si="830"/>
        <v/>
      </c>
      <c r="P1042" t="str">
        <f t="shared" si="831"/>
        <v/>
      </c>
      <c r="Q1042" t="str">
        <f t="shared" si="832"/>
        <v/>
      </c>
      <c r="R1042" t="str">
        <f t="shared" si="833"/>
        <v/>
      </c>
      <c r="S1042" t="str">
        <f t="shared" si="834"/>
        <v/>
      </c>
      <c r="T1042" t="str">
        <f t="shared" si="835"/>
        <v/>
      </c>
      <c r="U1042" t="str">
        <f t="shared" si="836"/>
        <v/>
      </c>
      <c r="V1042" t="str">
        <f t="shared" si="837"/>
        <v/>
      </c>
      <c r="W1042" t="str">
        <f t="shared" si="838"/>
        <v/>
      </c>
      <c r="X1042" t="str">
        <f t="shared" si="839"/>
        <v/>
      </c>
      <c r="Y1042" t="str">
        <f t="shared" si="840"/>
        <v>Épületszerkezetek, akadálym. (, web)</v>
      </c>
      <c r="Z1042" t="str">
        <f t="shared" si="841"/>
        <v/>
      </c>
      <c r="AA1042" t="str">
        <f t="shared" si="842"/>
        <v/>
      </c>
      <c r="AB1042" t="str">
        <f t="shared" si="843"/>
        <v/>
      </c>
      <c r="AC1042" t="str">
        <f t="shared" si="844"/>
        <v/>
      </c>
      <c r="AD1042" t="str">
        <f t="shared" si="845"/>
        <v/>
      </c>
      <c r="AE1042" t="str">
        <f t="shared" si="846"/>
        <v/>
      </c>
      <c r="AF1042" t="str">
        <f t="shared" si="847"/>
        <v/>
      </c>
      <c r="AG1042" t="str">
        <f t="shared" si="848"/>
        <v/>
      </c>
      <c r="AH1042" t="str">
        <f t="shared" si="849"/>
        <v/>
      </c>
      <c r="AI1042" t="str">
        <f t="shared" si="850"/>
        <v/>
      </c>
      <c r="AJ1042" t="str">
        <f t="shared" si="851"/>
        <v/>
      </c>
      <c r="AK1042" t="str">
        <f t="shared" si="852"/>
        <v/>
      </c>
      <c r="AL1042" t="str">
        <f t="shared" si="853"/>
        <v/>
      </c>
      <c r="AM1042" t="str">
        <f t="shared" si="854"/>
        <v/>
      </c>
      <c r="AN1042" t="str">
        <f t="shared" si="855"/>
        <v/>
      </c>
      <c r="AO1042" t="str">
        <f t="shared" si="856"/>
        <v/>
      </c>
      <c r="AP1042" t="str">
        <f t="shared" si="857"/>
        <v/>
      </c>
      <c r="AQ1042" t="str">
        <f t="shared" si="858"/>
        <v/>
      </c>
      <c r="AR1042" t="str">
        <f t="shared" si="859"/>
        <v/>
      </c>
      <c r="AS1042" t="str">
        <f t="shared" si="860"/>
        <v>5091</v>
      </c>
      <c r="AT1042" t="str">
        <f t="shared" si="861"/>
        <v/>
      </c>
      <c r="AU1042" t="str">
        <f t="shared" si="862"/>
        <v/>
      </c>
      <c r="AV1042" t="str">
        <f t="shared" si="863"/>
        <v/>
      </c>
      <c r="AW1042" t="str">
        <f t="shared" si="864"/>
        <v/>
      </c>
      <c r="AX1042" t="str">
        <f t="shared" si="865"/>
        <v>Épületszerkezetek, akadálym. (403, web)</v>
      </c>
      <c r="AY1042" s="2">
        <v>509</v>
      </c>
      <c r="AZ1042" s="2">
        <v>1</v>
      </c>
      <c r="BA1042" s="18">
        <f>VLOOKUP(AY1042,segéd!$F$9:$G$38,2,FALSE)</f>
        <v>46151</v>
      </c>
      <c r="BB1042" s="2" t="str">
        <f>VLOOKUP(AZ1042,segéd!$F$1:$G$7,2,FALSE)</f>
        <v>8.00-9.30</v>
      </c>
      <c r="BC1042" t="s">
        <v>399</v>
      </c>
      <c r="BD1042" t="s">
        <v>422</v>
      </c>
      <c r="BE1042" t="s">
        <v>164</v>
      </c>
      <c r="BG1042" s="2">
        <v>403</v>
      </c>
      <c r="BH1042" s="2" t="s">
        <v>66</v>
      </c>
      <c r="BI1042" s="30" t="s">
        <v>2005</v>
      </c>
      <c r="BJ1042" s="2">
        <f t="shared" si="866"/>
        <v>8</v>
      </c>
      <c r="BK1042" s="2" t="str">
        <f>IF(BF1042="","",VLOOKUP(BC1042,segéd!O:P,2,FALSE))</f>
        <v/>
      </c>
      <c r="BL1042" s="2">
        <f>IF(BG1042="","",VLOOKUP(BC1042,segéd!T:U,2,FALSE))</f>
        <v>8</v>
      </c>
      <c r="CH1042" s="2"/>
      <c r="CI1042" s="2"/>
      <c r="CP1042" s="2"/>
      <c r="CX1042" s="2">
        <v>8</v>
      </c>
    </row>
    <row r="1043" spans="1:105" x14ac:dyDescent="0.3">
      <c r="A1043" t="str">
        <f t="shared" si="816"/>
        <v>2025091</v>
      </c>
      <c r="B1043" t="str">
        <f t="shared" si="817"/>
        <v>Gazdasági etika (otthonról web) 6</v>
      </c>
      <c r="C1043" t="str">
        <f t="shared" si="818"/>
        <v>2145091</v>
      </c>
      <c r="D1043" t="str">
        <f t="shared" si="819"/>
        <v>Gazdasági etika (otthonról web) 40</v>
      </c>
      <c r="E1043" t="str">
        <f t="shared" si="820"/>
        <v>Barócsi Zoltán5091</v>
      </c>
      <c r="F1043" s="24" t="str">
        <f t="shared" si="821"/>
        <v>Gazdasági etika (Bp. 202Tb. 214, otthonról web)</v>
      </c>
      <c r="G1043" t="str">
        <f t="shared" si="822"/>
        <v/>
      </c>
      <c r="H1043" t="str">
        <f t="shared" si="823"/>
        <v/>
      </c>
      <c r="I1043" t="str">
        <f t="shared" si="824"/>
        <v/>
      </c>
      <c r="J1043" t="str">
        <f t="shared" si="825"/>
        <v/>
      </c>
      <c r="K1043" t="str">
        <f t="shared" si="826"/>
        <v/>
      </c>
      <c r="L1043" t="str">
        <f t="shared" si="827"/>
        <v/>
      </c>
      <c r="M1043" t="str">
        <f t="shared" si="828"/>
        <v/>
      </c>
      <c r="N1043" t="str">
        <f t="shared" si="829"/>
        <v/>
      </c>
      <c r="O1043" t="str">
        <f t="shared" si="830"/>
        <v/>
      </c>
      <c r="P1043" t="str">
        <f t="shared" si="831"/>
        <v/>
      </c>
      <c r="Q1043" t="str">
        <f t="shared" si="832"/>
        <v/>
      </c>
      <c r="R1043" t="str">
        <f t="shared" si="833"/>
        <v/>
      </c>
      <c r="S1043" t="str">
        <f t="shared" si="834"/>
        <v/>
      </c>
      <c r="T1043" t="str">
        <f t="shared" si="835"/>
        <v>5091</v>
      </c>
      <c r="U1043" t="str">
        <f t="shared" si="836"/>
        <v>5091</v>
      </c>
      <c r="V1043" t="str">
        <f t="shared" si="837"/>
        <v>5091</v>
      </c>
      <c r="W1043" t="str">
        <f t="shared" si="838"/>
        <v>5091</v>
      </c>
      <c r="X1043" t="str">
        <f t="shared" si="839"/>
        <v>5091</v>
      </c>
      <c r="Y1043" t="str">
        <f t="shared" si="840"/>
        <v>Gazdasági etika (202, otthonról web)</v>
      </c>
      <c r="Z1043" t="str">
        <f t="shared" si="841"/>
        <v/>
      </c>
      <c r="AA1043" t="str">
        <f t="shared" si="842"/>
        <v/>
      </c>
      <c r="AB1043" t="str">
        <f t="shared" si="843"/>
        <v/>
      </c>
      <c r="AC1043" t="str">
        <f t="shared" si="844"/>
        <v/>
      </c>
      <c r="AD1043" t="str">
        <f t="shared" si="845"/>
        <v/>
      </c>
      <c r="AE1043" t="str">
        <f t="shared" si="846"/>
        <v/>
      </c>
      <c r="AF1043" t="str">
        <f t="shared" si="847"/>
        <v/>
      </c>
      <c r="AG1043" t="str">
        <f t="shared" si="848"/>
        <v/>
      </c>
      <c r="AH1043" t="str">
        <f t="shared" si="849"/>
        <v/>
      </c>
      <c r="AI1043" t="str">
        <f t="shared" si="850"/>
        <v/>
      </c>
      <c r="AJ1043" t="str">
        <f t="shared" si="851"/>
        <v/>
      </c>
      <c r="AK1043" t="str">
        <f t="shared" si="852"/>
        <v/>
      </c>
      <c r="AL1043" t="str">
        <f t="shared" si="853"/>
        <v/>
      </c>
      <c r="AM1043" t="str">
        <f t="shared" si="854"/>
        <v>5091</v>
      </c>
      <c r="AN1043" t="str">
        <f t="shared" si="855"/>
        <v>5091</v>
      </c>
      <c r="AO1043" t="str">
        <f t="shared" si="856"/>
        <v>5091</v>
      </c>
      <c r="AP1043" t="str">
        <f t="shared" si="857"/>
        <v>5091</v>
      </c>
      <c r="AQ1043" t="str">
        <f t="shared" si="858"/>
        <v>5091</v>
      </c>
      <c r="AR1043" t="str">
        <f t="shared" si="859"/>
        <v/>
      </c>
      <c r="AS1043" t="str">
        <f t="shared" si="860"/>
        <v/>
      </c>
      <c r="AT1043" t="str">
        <f t="shared" si="861"/>
        <v/>
      </c>
      <c r="AU1043" t="str">
        <f t="shared" si="862"/>
        <v/>
      </c>
      <c r="AV1043" t="str">
        <f t="shared" si="863"/>
        <v/>
      </c>
      <c r="AW1043" t="str">
        <f t="shared" si="864"/>
        <v/>
      </c>
      <c r="AX1043" t="str">
        <f t="shared" si="865"/>
        <v>Gazdasági etika (214, otthonról web)</v>
      </c>
      <c r="AY1043" s="2">
        <v>509</v>
      </c>
      <c r="AZ1043" s="2">
        <v>1</v>
      </c>
      <c r="BA1043" s="18">
        <f>VLOOKUP(AY1043,segéd!$F$9:$G$38,2,FALSE)</f>
        <v>46151</v>
      </c>
      <c r="BB1043" s="2" t="str">
        <f>VLOOKUP(AZ1043,segéd!$F$1:$G$7,2,FALSE)</f>
        <v>8.00-9.30</v>
      </c>
      <c r="BC1043" t="s">
        <v>173</v>
      </c>
      <c r="BD1043" s="20" t="s">
        <v>29</v>
      </c>
      <c r="BE1043" t="s">
        <v>167</v>
      </c>
      <c r="BF1043" s="19">
        <v>202</v>
      </c>
      <c r="BG1043" s="2">
        <v>214</v>
      </c>
      <c r="BH1043" s="2" t="s">
        <v>485</v>
      </c>
      <c r="BI1043" s="30" t="s">
        <v>2032</v>
      </c>
      <c r="BJ1043" s="2">
        <f t="shared" si="866"/>
        <v>46</v>
      </c>
      <c r="BK1043" s="2">
        <f>IF(BF1043="","",VLOOKUP(BC1043,segéd!O:P,2,FALSE))</f>
        <v>6</v>
      </c>
      <c r="BL1043" s="2">
        <f>IF(BG1043="","",VLOOKUP(BC1043,segéd!T:U,2,FALSE))</f>
        <v>40</v>
      </c>
      <c r="BP1043" s="2"/>
      <c r="BQ1043" s="2"/>
      <c r="BR1043" s="2"/>
      <c r="BV1043" s="2"/>
      <c r="BW1043" s="2"/>
      <c r="BX1043" s="2"/>
      <c r="BY1043" s="2"/>
      <c r="BZ1043" s="2">
        <v>4</v>
      </c>
      <c r="CA1043" s="2">
        <v>3</v>
      </c>
      <c r="CB1043" s="2">
        <v>2</v>
      </c>
      <c r="CC1043" s="2">
        <v>3</v>
      </c>
      <c r="CD1043" s="2">
        <v>1</v>
      </c>
      <c r="CH1043" s="2"/>
      <c r="CI1043" s="2"/>
      <c r="CM1043" s="2"/>
      <c r="CN1043" s="2"/>
      <c r="CO1043" s="2"/>
      <c r="CP1043" s="2"/>
      <c r="CR1043" s="2">
        <v>7</v>
      </c>
      <c r="CS1043" s="2">
        <v>6</v>
      </c>
      <c r="CT1043" s="2">
        <v>2</v>
      </c>
      <c r="CU1043" s="2">
        <v>2</v>
      </c>
      <c r="CV1043" s="2">
        <v>3</v>
      </c>
      <c r="CY1043" s="2"/>
    </row>
    <row r="1044" spans="1:105" x14ac:dyDescent="0.3">
      <c r="A1044" t="str">
        <f t="shared" ref="A1044:A1107" si="867">CONCATENATE(BF1044,AY1044,AZ1044)</f>
        <v>5091</v>
      </c>
      <c r="B1044" t="str">
        <f t="shared" ref="B1044:B1107" si="868">CONCATENATE(BC1044,IF(BH1044="","",CONCATENATE(" (",BH1044,")"))," ",BK1044)</f>
        <v xml:space="preserve">Integrált irányítási rendszerek (web) </v>
      </c>
      <c r="C1044" t="str">
        <f t="shared" si="818"/>
        <v>4015091</v>
      </c>
      <c r="D1044" t="str">
        <f t="shared" si="819"/>
        <v>Integrált irányítási rendszerek (web) 5</v>
      </c>
      <c r="E1044" t="str">
        <f t="shared" si="820"/>
        <v>Nyeste Zsolt5091</v>
      </c>
      <c r="F1044" s="24" t="str">
        <f t="shared" si="821"/>
        <v>Integrált irányítási rendszerek (Tb. 401, web)</v>
      </c>
      <c r="G1044" t="str">
        <f t="shared" si="822"/>
        <v/>
      </c>
      <c r="H1044" t="str">
        <f t="shared" si="823"/>
        <v/>
      </c>
      <c r="I1044" t="str">
        <f t="shared" si="824"/>
        <v/>
      </c>
      <c r="J1044" t="str">
        <f t="shared" si="825"/>
        <v/>
      </c>
      <c r="K1044" t="str">
        <f t="shared" si="826"/>
        <v/>
      </c>
      <c r="L1044" t="str">
        <f t="shared" si="827"/>
        <v/>
      </c>
      <c r="M1044" t="str">
        <f t="shared" si="828"/>
        <v/>
      </c>
      <c r="N1044" t="str">
        <f t="shared" si="829"/>
        <v/>
      </c>
      <c r="O1044" t="str">
        <f t="shared" si="830"/>
        <v/>
      </c>
      <c r="P1044" t="str">
        <f t="shared" si="831"/>
        <v/>
      </c>
      <c r="Q1044" t="str">
        <f t="shared" si="832"/>
        <v/>
      </c>
      <c r="R1044" t="str">
        <f t="shared" si="833"/>
        <v/>
      </c>
      <c r="S1044" t="str">
        <f t="shared" si="834"/>
        <v/>
      </c>
      <c r="T1044" t="str">
        <f t="shared" si="835"/>
        <v/>
      </c>
      <c r="U1044" t="str">
        <f t="shared" si="836"/>
        <v/>
      </c>
      <c r="V1044" t="str">
        <f t="shared" si="837"/>
        <v/>
      </c>
      <c r="W1044" t="str">
        <f t="shared" si="838"/>
        <v/>
      </c>
      <c r="X1044" t="str">
        <f t="shared" si="839"/>
        <v/>
      </c>
      <c r="Y1044" t="str">
        <f t="shared" si="840"/>
        <v>Integrált irányítási rendszerek (, web)</v>
      </c>
      <c r="Z1044" t="str">
        <f t="shared" si="841"/>
        <v/>
      </c>
      <c r="AA1044" t="str">
        <f t="shared" si="842"/>
        <v/>
      </c>
      <c r="AB1044" t="str">
        <f t="shared" si="843"/>
        <v/>
      </c>
      <c r="AC1044" t="str">
        <f t="shared" si="844"/>
        <v/>
      </c>
      <c r="AD1044" t="str">
        <f t="shared" si="845"/>
        <v>5091</v>
      </c>
      <c r="AE1044" t="str">
        <f t="shared" si="846"/>
        <v/>
      </c>
      <c r="AF1044" t="str">
        <f t="shared" si="847"/>
        <v/>
      </c>
      <c r="AG1044" t="str">
        <f t="shared" si="848"/>
        <v/>
      </c>
      <c r="AH1044" t="str">
        <f t="shared" si="849"/>
        <v/>
      </c>
      <c r="AI1044" t="str">
        <f t="shared" si="850"/>
        <v/>
      </c>
      <c r="AJ1044" t="str">
        <f t="shared" si="851"/>
        <v/>
      </c>
      <c r="AK1044" t="str">
        <f t="shared" si="852"/>
        <v/>
      </c>
      <c r="AL1044" t="str">
        <f t="shared" si="853"/>
        <v/>
      </c>
      <c r="AM1044" t="str">
        <f t="shared" si="854"/>
        <v/>
      </c>
      <c r="AN1044" t="str">
        <f t="shared" si="855"/>
        <v/>
      </c>
      <c r="AO1044" t="str">
        <f t="shared" si="856"/>
        <v/>
      </c>
      <c r="AP1044" t="str">
        <f t="shared" si="857"/>
        <v/>
      </c>
      <c r="AQ1044" t="str">
        <f t="shared" si="858"/>
        <v/>
      </c>
      <c r="AR1044" t="str">
        <f t="shared" si="859"/>
        <v/>
      </c>
      <c r="AS1044" t="str">
        <f t="shared" si="860"/>
        <v/>
      </c>
      <c r="AT1044" t="str">
        <f t="shared" si="861"/>
        <v/>
      </c>
      <c r="AU1044" t="str">
        <f t="shared" si="862"/>
        <v/>
      </c>
      <c r="AV1044" t="str">
        <f t="shared" si="863"/>
        <v/>
      </c>
      <c r="AW1044" t="str">
        <f t="shared" si="864"/>
        <v/>
      </c>
      <c r="AX1044" t="str">
        <f t="shared" si="865"/>
        <v>Integrált irányítási rendszerek (401, web)</v>
      </c>
      <c r="AY1044" s="2">
        <v>509</v>
      </c>
      <c r="AZ1044" s="2">
        <v>1</v>
      </c>
      <c r="BA1044" s="18">
        <f>VLOOKUP(AY1044,segéd!$F$9:$G$38,2,FALSE)</f>
        <v>46151</v>
      </c>
      <c r="BB1044" s="2" t="str">
        <f>VLOOKUP(AZ1044,segéd!$F$1:$G$7,2,FALSE)</f>
        <v>8.00-9.30</v>
      </c>
      <c r="BC1044" t="s">
        <v>132</v>
      </c>
      <c r="BD1044" t="s">
        <v>303</v>
      </c>
      <c r="BE1044" t="s">
        <v>177</v>
      </c>
      <c r="BG1044" s="2">
        <v>401</v>
      </c>
      <c r="BH1044" s="2" t="s">
        <v>66</v>
      </c>
      <c r="BI1044" s="30" t="s">
        <v>1979</v>
      </c>
      <c r="BJ1044" s="2">
        <f t="shared" si="866"/>
        <v>5</v>
      </c>
      <c r="BK1044" s="2" t="str">
        <f>IF(BF1044="","",VLOOKUP(BC1044,segéd!O:P,2,FALSE))</f>
        <v/>
      </c>
      <c r="BL1044" s="2">
        <f>IF(BG1044="","",VLOOKUP(BC1044,segéd!T:U,2,FALSE))</f>
        <v>5</v>
      </c>
      <c r="CH1044" s="2"/>
      <c r="CI1044" s="2">
        <v>5</v>
      </c>
      <c r="CP1044" s="2"/>
      <c r="CY1044" s="2"/>
    </row>
    <row r="1045" spans="1:105" x14ac:dyDescent="0.3">
      <c r="A1045" t="str">
        <f t="shared" si="867"/>
        <v>2055091</v>
      </c>
      <c r="B1045" t="str">
        <f t="shared" si="868"/>
        <v>Interkulturális men. és tárgyalást. (Tb.-ről web) 22</v>
      </c>
      <c r="C1045" t="str">
        <f t="shared" si="818"/>
        <v>2165091</v>
      </c>
      <c r="D1045" t="str">
        <f t="shared" si="819"/>
        <v>Interkulturális men. és tárgyalást. (Tb.-ről web) 13</v>
      </c>
      <c r="E1045" t="str">
        <f t="shared" si="820"/>
        <v>Deés Szilvia5091</v>
      </c>
      <c r="F1045" s="24" t="str">
        <f t="shared" si="821"/>
        <v>Interkulturális men. és tárgyalást. (Tb. 216, Tb.-ről web)</v>
      </c>
      <c r="G1045" t="str">
        <f t="shared" si="822"/>
        <v/>
      </c>
      <c r="H1045" t="str">
        <f t="shared" si="823"/>
        <v/>
      </c>
      <c r="I1045" t="str">
        <f t="shared" si="824"/>
        <v/>
      </c>
      <c r="J1045" t="str">
        <f t="shared" si="825"/>
        <v/>
      </c>
      <c r="K1045" t="str">
        <f t="shared" si="826"/>
        <v/>
      </c>
      <c r="L1045" t="str">
        <f t="shared" si="827"/>
        <v/>
      </c>
      <c r="M1045" t="str">
        <f t="shared" si="828"/>
        <v/>
      </c>
      <c r="N1045" t="str">
        <f t="shared" si="829"/>
        <v/>
      </c>
      <c r="O1045" t="str">
        <f t="shared" si="830"/>
        <v/>
      </c>
      <c r="P1045" t="str">
        <f t="shared" si="831"/>
        <v/>
      </c>
      <c r="Q1045" t="str">
        <f t="shared" si="832"/>
        <v/>
      </c>
      <c r="R1045" t="str">
        <f t="shared" si="833"/>
        <v/>
      </c>
      <c r="S1045" t="str">
        <f t="shared" si="834"/>
        <v/>
      </c>
      <c r="T1045" t="str">
        <f t="shared" si="835"/>
        <v>5091</v>
      </c>
      <c r="U1045" t="str">
        <f t="shared" si="836"/>
        <v>5091</v>
      </c>
      <c r="V1045" t="str">
        <f t="shared" si="837"/>
        <v>5091</v>
      </c>
      <c r="W1045" t="str">
        <f t="shared" si="838"/>
        <v>5091</v>
      </c>
      <c r="X1045" t="str">
        <f t="shared" si="839"/>
        <v>5091</v>
      </c>
      <c r="Y1045" t="str">
        <f t="shared" si="840"/>
        <v>Interkulturális men. és tárgyalást. (205, Tb.-ről web)</v>
      </c>
      <c r="Z1045" t="str">
        <f t="shared" si="841"/>
        <v/>
      </c>
      <c r="AA1045" t="str">
        <f t="shared" si="842"/>
        <v/>
      </c>
      <c r="AB1045" t="str">
        <f t="shared" si="843"/>
        <v/>
      </c>
      <c r="AC1045" t="str">
        <f t="shared" si="844"/>
        <v/>
      </c>
      <c r="AD1045" t="str">
        <f t="shared" si="845"/>
        <v/>
      </c>
      <c r="AE1045" t="str">
        <f t="shared" si="846"/>
        <v/>
      </c>
      <c r="AF1045" t="str">
        <f t="shared" si="847"/>
        <v/>
      </c>
      <c r="AG1045" t="str">
        <f t="shared" si="848"/>
        <v/>
      </c>
      <c r="AH1045" t="str">
        <f t="shared" si="849"/>
        <v/>
      </c>
      <c r="AI1045" t="str">
        <f t="shared" si="850"/>
        <v/>
      </c>
      <c r="AJ1045" t="str">
        <f t="shared" si="851"/>
        <v/>
      </c>
      <c r="AK1045" t="str">
        <f t="shared" si="852"/>
        <v/>
      </c>
      <c r="AL1045" t="str">
        <f t="shared" si="853"/>
        <v/>
      </c>
      <c r="AM1045" t="str">
        <f t="shared" si="854"/>
        <v>5091</v>
      </c>
      <c r="AN1045" t="str">
        <f t="shared" si="855"/>
        <v>5091</v>
      </c>
      <c r="AO1045" t="str">
        <f t="shared" si="856"/>
        <v>5091</v>
      </c>
      <c r="AP1045" t="str">
        <f t="shared" si="857"/>
        <v>5091</v>
      </c>
      <c r="AQ1045" t="str">
        <f t="shared" si="858"/>
        <v>5091</v>
      </c>
      <c r="AR1045" t="str">
        <f t="shared" si="859"/>
        <v/>
      </c>
      <c r="AS1045" t="str">
        <f t="shared" si="860"/>
        <v/>
      </c>
      <c r="AT1045" t="str">
        <f t="shared" si="861"/>
        <v/>
      </c>
      <c r="AU1045" t="str">
        <f t="shared" si="862"/>
        <v/>
      </c>
      <c r="AV1045" t="str">
        <f t="shared" si="863"/>
        <v/>
      </c>
      <c r="AW1045" t="str">
        <f t="shared" si="864"/>
        <v/>
      </c>
      <c r="AX1045" t="str">
        <f t="shared" si="865"/>
        <v>Interkulturális men. és tárgyalást. (216, Tb.-ről web)</v>
      </c>
      <c r="AY1045" s="2">
        <v>509</v>
      </c>
      <c r="AZ1045" s="2">
        <v>1</v>
      </c>
      <c r="BA1045" s="18">
        <f>VLOOKUP(AY1045,segéd!$F$9:$G$38,2,FALSE)</f>
        <v>46151</v>
      </c>
      <c r="BB1045" s="2" t="str">
        <f>VLOOKUP(AZ1045,segéd!$F$1:$G$7,2,FALSE)</f>
        <v>8.00-9.30</v>
      </c>
      <c r="BC1045" t="s">
        <v>197</v>
      </c>
      <c r="BD1045" t="s">
        <v>106</v>
      </c>
      <c r="BE1045" t="s">
        <v>167</v>
      </c>
      <c r="BF1045" s="19">
        <v>205</v>
      </c>
      <c r="BG1045" s="2">
        <v>216</v>
      </c>
      <c r="BH1045" s="2" t="s">
        <v>76</v>
      </c>
      <c r="BI1045" s="30" t="s">
        <v>2026</v>
      </c>
      <c r="BJ1045" s="2">
        <f t="shared" si="866"/>
        <v>35</v>
      </c>
      <c r="BK1045" s="2">
        <f>IF(BF1045="","",VLOOKUP(BC1045,segéd!O:P,2,FALSE))</f>
        <v>22</v>
      </c>
      <c r="BL1045" s="2">
        <f>IF(BG1045="","",VLOOKUP(BC1045,segéd!T:U,2,FALSE))</f>
        <v>13</v>
      </c>
      <c r="BP1045" s="2"/>
      <c r="BQ1045" s="2"/>
      <c r="BR1045" s="2"/>
      <c r="BV1045" s="2"/>
      <c r="BW1045" s="2"/>
      <c r="BX1045" s="2"/>
      <c r="BY1045" s="2"/>
      <c r="BZ1045" s="2">
        <v>4</v>
      </c>
      <c r="CA1045" s="2">
        <v>2</v>
      </c>
      <c r="CB1045" s="2">
        <v>2</v>
      </c>
      <c r="CC1045" s="2">
        <v>3</v>
      </c>
      <c r="CD1045" s="2">
        <v>1</v>
      </c>
      <c r="CH1045" s="2"/>
      <c r="CI1045" s="2"/>
      <c r="CM1045" s="2"/>
      <c r="CN1045" s="2"/>
      <c r="CO1045" s="2"/>
      <c r="CP1045" s="2"/>
      <c r="CR1045" s="2">
        <v>7</v>
      </c>
      <c r="CS1045" s="2">
        <v>6</v>
      </c>
      <c r="CT1045" s="2">
        <v>2</v>
      </c>
      <c r="CU1045" s="2">
        <v>2</v>
      </c>
      <c r="CV1045" s="2">
        <v>2</v>
      </c>
      <c r="CY1045" s="2"/>
    </row>
    <row r="1046" spans="1:105" x14ac:dyDescent="0.3">
      <c r="A1046" t="str">
        <f t="shared" si="867"/>
        <v>2065091</v>
      </c>
      <c r="B1046" t="str">
        <f t="shared" si="868"/>
        <v>K+F+I projektek és finanszírozásuk (web) 11</v>
      </c>
      <c r="C1046" t="str">
        <f t="shared" si="818"/>
        <v>5091</v>
      </c>
      <c r="D1046" t="str">
        <f t="shared" si="819"/>
        <v xml:space="preserve">K+F+I projektek és finanszírozásuk (web) </v>
      </c>
      <c r="E1046" t="str">
        <f t="shared" si="820"/>
        <v>Kasza József5091</v>
      </c>
      <c r="F1046" s="24" t="str">
        <f t="shared" si="821"/>
        <v>K+F+I projektek és finanszírozásuk (Bp. 206, web)</v>
      </c>
      <c r="G1046" t="str">
        <f t="shared" si="822"/>
        <v/>
      </c>
      <c r="H1046" t="str">
        <f t="shared" si="823"/>
        <v/>
      </c>
      <c r="I1046" t="str">
        <f t="shared" si="824"/>
        <v/>
      </c>
      <c r="J1046" t="str">
        <f t="shared" si="825"/>
        <v/>
      </c>
      <c r="K1046" t="str">
        <f t="shared" si="826"/>
        <v/>
      </c>
      <c r="L1046" t="str">
        <f t="shared" si="827"/>
        <v>5091</v>
      </c>
      <c r="M1046" t="str">
        <f t="shared" si="828"/>
        <v/>
      </c>
      <c r="N1046" t="str">
        <f t="shared" si="829"/>
        <v/>
      </c>
      <c r="O1046" t="str">
        <f t="shared" si="830"/>
        <v/>
      </c>
      <c r="P1046" t="str">
        <f t="shared" si="831"/>
        <v/>
      </c>
      <c r="Q1046" t="str">
        <f t="shared" si="832"/>
        <v/>
      </c>
      <c r="R1046" t="str">
        <f t="shared" si="833"/>
        <v/>
      </c>
      <c r="S1046" t="str">
        <f t="shared" si="834"/>
        <v/>
      </c>
      <c r="T1046" t="str">
        <f t="shared" si="835"/>
        <v/>
      </c>
      <c r="U1046" t="str">
        <f t="shared" si="836"/>
        <v/>
      </c>
      <c r="V1046" t="str">
        <f t="shared" si="837"/>
        <v/>
      </c>
      <c r="W1046" t="str">
        <f t="shared" si="838"/>
        <v/>
      </c>
      <c r="X1046" t="str">
        <f t="shared" si="839"/>
        <v/>
      </c>
      <c r="Y1046" t="str">
        <f t="shared" si="840"/>
        <v>K+F+I projektek és finanszírozásuk (206, web)</v>
      </c>
      <c r="Z1046" t="str">
        <f t="shared" si="841"/>
        <v/>
      </c>
      <c r="AA1046" t="str">
        <f t="shared" si="842"/>
        <v/>
      </c>
      <c r="AB1046" t="str">
        <f t="shared" si="843"/>
        <v/>
      </c>
      <c r="AC1046" t="str">
        <f t="shared" si="844"/>
        <v/>
      </c>
      <c r="AD1046" t="str">
        <f t="shared" si="845"/>
        <v/>
      </c>
      <c r="AE1046" t="str">
        <f t="shared" si="846"/>
        <v/>
      </c>
      <c r="AF1046" t="str">
        <f t="shared" si="847"/>
        <v/>
      </c>
      <c r="AG1046" t="str">
        <f t="shared" si="848"/>
        <v/>
      </c>
      <c r="AH1046" t="str">
        <f t="shared" si="849"/>
        <v/>
      </c>
      <c r="AI1046" t="str">
        <f t="shared" si="850"/>
        <v/>
      </c>
      <c r="AJ1046" t="str">
        <f t="shared" si="851"/>
        <v/>
      </c>
      <c r="AK1046" t="str">
        <f t="shared" si="852"/>
        <v/>
      </c>
      <c r="AL1046" t="str">
        <f t="shared" si="853"/>
        <v/>
      </c>
      <c r="AM1046" t="str">
        <f t="shared" si="854"/>
        <v/>
      </c>
      <c r="AN1046" t="str">
        <f t="shared" si="855"/>
        <v/>
      </c>
      <c r="AO1046" t="str">
        <f t="shared" si="856"/>
        <v/>
      </c>
      <c r="AP1046" t="str">
        <f t="shared" si="857"/>
        <v/>
      </c>
      <c r="AQ1046" t="str">
        <f t="shared" si="858"/>
        <v/>
      </c>
      <c r="AR1046" t="str">
        <f t="shared" si="859"/>
        <v/>
      </c>
      <c r="AS1046" t="str">
        <f t="shared" si="860"/>
        <v/>
      </c>
      <c r="AT1046" t="str">
        <f t="shared" si="861"/>
        <v/>
      </c>
      <c r="AU1046" t="str">
        <f t="shared" si="862"/>
        <v/>
      </c>
      <c r="AV1046" t="str">
        <f t="shared" si="863"/>
        <v/>
      </c>
      <c r="AW1046" t="str">
        <f t="shared" si="864"/>
        <v/>
      </c>
      <c r="AX1046" t="str">
        <f t="shared" si="865"/>
        <v>K+F+I projektek és finanszírozásuk (, web)</v>
      </c>
      <c r="AY1046" s="2">
        <v>509</v>
      </c>
      <c r="AZ1046" s="2">
        <v>1</v>
      </c>
      <c r="BA1046" s="18">
        <f>VLOOKUP(AY1046,segéd!$F$9:$G$38,2,FALSE)</f>
        <v>46151</v>
      </c>
      <c r="BB1046" s="2" t="str">
        <f>VLOOKUP(AZ1046,segéd!$F$1:$G$7,2,FALSE)</f>
        <v>8.00-9.30</v>
      </c>
      <c r="BC1046" s="20" t="s">
        <v>414</v>
      </c>
      <c r="BD1046" t="s">
        <v>497</v>
      </c>
      <c r="BE1046" s="20" t="s">
        <v>175</v>
      </c>
      <c r="BF1046" s="19">
        <v>206</v>
      </c>
      <c r="BH1046" s="19" t="s">
        <v>66</v>
      </c>
      <c r="BI1046" s="30" t="s">
        <v>1960</v>
      </c>
      <c r="BJ1046" s="2">
        <f t="shared" si="866"/>
        <v>11</v>
      </c>
      <c r="BK1046" s="2">
        <f>IF(BF1046="","",VLOOKUP(BC1046,segéd!O:P,2,FALSE))</f>
        <v>11</v>
      </c>
      <c r="BL1046" s="2" t="str">
        <f>IF(BG1046="","",VLOOKUP(BC1046,segéd!T:U,2,FALSE))</f>
        <v/>
      </c>
      <c r="BQ1046" s="2"/>
      <c r="BR1046" s="2">
        <v>11</v>
      </c>
      <c r="CH1046" s="2"/>
      <c r="CP1046" s="2"/>
    </row>
    <row r="1047" spans="1:105" x14ac:dyDescent="0.3">
      <c r="A1047" t="str">
        <f t="shared" si="867"/>
        <v>2085091</v>
      </c>
      <c r="B1047" t="str">
        <f t="shared" si="868"/>
        <v>Kontrolling (Tb.-ről web) 24</v>
      </c>
      <c r="C1047" t="str">
        <f t="shared" si="818"/>
        <v>2125091</v>
      </c>
      <c r="D1047" t="str">
        <f t="shared" si="819"/>
        <v>Kontrolling (Tb.-ről web) 24</v>
      </c>
      <c r="E1047" t="str">
        <f t="shared" si="820"/>
        <v>Barna Zsolt5091</v>
      </c>
      <c r="F1047" s="24" t="str">
        <f t="shared" si="821"/>
        <v>Kontrolling (Tb. 212, Tb.-ről web)</v>
      </c>
      <c r="G1047" t="str">
        <f t="shared" si="822"/>
        <v/>
      </c>
      <c r="H1047" t="str">
        <f t="shared" si="823"/>
        <v/>
      </c>
      <c r="I1047" t="str">
        <f t="shared" si="824"/>
        <v/>
      </c>
      <c r="J1047" t="str">
        <f t="shared" si="825"/>
        <v/>
      </c>
      <c r="K1047" t="str">
        <f t="shared" si="826"/>
        <v/>
      </c>
      <c r="L1047" t="str">
        <f t="shared" si="827"/>
        <v/>
      </c>
      <c r="M1047" t="str">
        <f t="shared" si="828"/>
        <v>5091</v>
      </c>
      <c r="N1047" t="str">
        <f t="shared" si="829"/>
        <v>5091</v>
      </c>
      <c r="O1047" t="str">
        <f t="shared" si="830"/>
        <v>5091</v>
      </c>
      <c r="P1047" t="str">
        <f t="shared" si="831"/>
        <v/>
      </c>
      <c r="Q1047" t="str">
        <f t="shared" si="832"/>
        <v/>
      </c>
      <c r="R1047" t="str">
        <f t="shared" si="833"/>
        <v/>
      </c>
      <c r="S1047" t="str">
        <f t="shared" si="834"/>
        <v/>
      </c>
      <c r="T1047" t="str">
        <f t="shared" si="835"/>
        <v/>
      </c>
      <c r="U1047" t="str">
        <f t="shared" si="836"/>
        <v/>
      </c>
      <c r="V1047" t="str">
        <f t="shared" si="837"/>
        <v/>
      </c>
      <c r="W1047" t="str">
        <f t="shared" si="838"/>
        <v/>
      </c>
      <c r="X1047" t="str">
        <f t="shared" si="839"/>
        <v/>
      </c>
      <c r="Y1047" t="str">
        <f t="shared" si="840"/>
        <v>Kontrolling (208, Tb.-ről web)</v>
      </c>
      <c r="Z1047" t="str">
        <f t="shared" si="841"/>
        <v/>
      </c>
      <c r="AA1047" t="str">
        <f t="shared" si="842"/>
        <v/>
      </c>
      <c r="AB1047" t="str">
        <f t="shared" si="843"/>
        <v/>
      </c>
      <c r="AC1047" t="str">
        <f t="shared" si="844"/>
        <v/>
      </c>
      <c r="AD1047" t="str">
        <f t="shared" si="845"/>
        <v/>
      </c>
      <c r="AE1047" t="str">
        <f t="shared" si="846"/>
        <v>5091</v>
      </c>
      <c r="AF1047" t="str">
        <f t="shared" si="847"/>
        <v>5091</v>
      </c>
      <c r="AG1047" t="str">
        <f t="shared" si="848"/>
        <v>5091</v>
      </c>
      <c r="AH1047" t="str">
        <f t="shared" si="849"/>
        <v/>
      </c>
      <c r="AI1047" t="str">
        <f t="shared" si="850"/>
        <v/>
      </c>
      <c r="AJ1047" t="str">
        <f t="shared" si="851"/>
        <v/>
      </c>
      <c r="AK1047" t="str">
        <f t="shared" si="852"/>
        <v/>
      </c>
      <c r="AL1047" t="str">
        <f t="shared" si="853"/>
        <v/>
      </c>
      <c r="AM1047" t="str">
        <f t="shared" si="854"/>
        <v/>
      </c>
      <c r="AN1047" t="str">
        <f t="shared" si="855"/>
        <v/>
      </c>
      <c r="AO1047" t="str">
        <f t="shared" si="856"/>
        <v/>
      </c>
      <c r="AP1047" t="str">
        <f t="shared" si="857"/>
        <v/>
      </c>
      <c r="AQ1047" t="str">
        <f t="shared" si="858"/>
        <v/>
      </c>
      <c r="AR1047" t="str">
        <f t="shared" si="859"/>
        <v/>
      </c>
      <c r="AS1047" t="str">
        <f t="shared" si="860"/>
        <v/>
      </c>
      <c r="AT1047" t="str">
        <f t="shared" si="861"/>
        <v/>
      </c>
      <c r="AU1047" t="str">
        <f t="shared" si="862"/>
        <v/>
      </c>
      <c r="AV1047" t="str">
        <f t="shared" si="863"/>
        <v/>
      </c>
      <c r="AW1047" t="str">
        <f t="shared" si="864"/>
        <v/>
      </c>
      <c r="AX1047" t="str">
        <f t="shared" si="865"/>
        <v>Kontrolling (212, Tb.-ről web)</v>
      </c>
      <c r="AY1047" s="2">
        <v>509</v>
      </c>
      <c r="AZ1047" s="2">
        <v>1</v>
      </c>
      <c r="BA1047" s="18">
        <f>VLOOKUP(AY1047,segéd!$F$9:$G$38,2,FALSE)</f>
        <v>46151</v>
      </c>
      <c r="BB1047" s="2" t="str">
        <f>VLOOKUP(AZ1047,segéd!$F$1:$G$7,2,FALSE)</f>
        <v>8.00-9.30</v>
      </c>
      <c r="BC1047" t="s">
        <v>68</v>
      </c>
      <c r="BD1047" t="s">
        <v>311</v>
      </c>
      <c r="BE1047" t="s">
        <v>167</v>
      </c>
      <c r="BF1047" s="19">
        <v>208</v>
      </c>
      <c r="BG1047" s="2">
        <v>212</v>
      </c>
      <c r="BH1047" s="19" t="s">
        <v>76</v>
      </c>
      <c r="BI1047" s="30" t="s">
        <v>1962</v>
      </c>
      <c r="BJ1047" s="2">
        <f t="shared" si="866"/>
        <v>48</v>
      </c>
      <c r="BK1047" s="2">
        <f>IF(BF1047="","",VLOOKUP(BC1047,segéd!O:P,2,FALSE))</f>
        <v>24</v>
      </c>
      <c r="BL1047" s="2">
        <f>IF(BG1047="","",VLOOKUP(BC1047,segéd!T:U,2,FALSE))</f>
        <v>24</v>
      </c>
      <c r="BM1047" s="2"/>
      <c r="BN1047" s="2"/>
      <c r="BO1047" s="2"/>
      <c r="BP1047" s="2"/>
      <c r="BQ1047" s="2"/>
      <c r="BR1047" s="2"/>
      <c r="BS1047" s="2">
        <v>6</v>
      </c>
      <c r="BT1047" s="2">
        <v>6</v>
      </c>
      <c r="BU1047" s="2">
        <v>9</v>
      </c>
      <c r="BV1047" s="2"/>
      <c r="BW1047" s="2"/>
      <c r="BX1047" s="2"/>
      <c r="BY1047" s="2"/>
      <c r="BZ1047" s="2"/>
      <c r="CA1047" s="2"/>
      <c r="CB1047" s="2"/>
      <c r="CC1047" s="2"/>
      <c r="CD1047" s="2"/>
      <c r="CH1047" s="2"/>
      <c r="CI1047" s="2"/>
      <c r="CJ1047" s="2">
        <v>3</v>
      </c>
      <c r="CK1047" s="2">
        <v>7</v>
      </c>
      <c r="CL1047" s="2">
        <v>10</v>
      </c>
      <c r="CM1047" s="2"/>
      <c r="CN1047" s="2"/>
      <c r="CO1047" s="2"/>
      <c r="CP1047" s="2"/>
      <c r="CR1047" s="2"/>
      <c r="CS1047" s="2"/>
      <c r="CT1047" s="2"/>
      <c r="CU1047" s="2"/>
      <c r="CV1047" s="2"/>
      <c r="CY1047" s="2"/>
    </row>
    <row r="1048" spans="1:105" x14ac:dyDescent="0.3">
      <c r="A1048" t="str">
        <f t="shared" si="867"/>
        <v>2015091</v>
      </c>
      <c r="B1048" t="str">
        <f t="shared" si="868"/>
        <v>Közgazdaságtan II. (web) 60</v>
      </c>
      <c r="C1048" t="str">
        <f t="shared" si="818"/>
        <v>5091</v>
      </c>
      <c r="D1048" t="str">
        <f t="shared" si="819"/>
        <v xml:space="preserve">Közgazdaságtan II. (web) </v>
      </c>
      <c r="E1048" t="str">
        <f t="shared" si="820"/>
        <v>Sárkány Péter5091</v>
      </c>
      <c r="F1048" s="24" t="str">
        <f t="shared" si="821"/>
        <v>Közgazdaságtan II. (Bp. 201, web)</v>
      </c>
      <c r="G1048" t="str">
        <f t="shared" si="822"/>
        <v>5091</v>
      </c>
      <c r="H1048" t="str">
        <f t="shared" si="823"/>
        <v>5091</v>
      </c>
      <c r="I1048" t="str">
        <f t="shared" si="824"/>
        <v/>
      </c>
      <c r="J1048" t="str">
        <f t="shared" si="825"/>
        <v/>
      </c>
      <c r="K1048" t="str">
        <f t="shared" si="826"/>
        <v/>
      </c>
      <c r="L1048" t="str">
        <f t="shared" si="827"/>
        <v/>
      </c>
      <c r="M1048" t="str">
        <f t="shared" si="828"/>
        <v/>
      </c>
      <c r="N1048" t="str">
        <f t="shared" si="829"/>
        <v/>
      </c>
      <c r="O1048" t="str">
        <f t="shared" si="830"/>
        <v/>
      </c>
      <c r="P1048" t="str">
        <f t="shared" si="831"/>
        <v/>
      </c>
      <c r="Q1048" t="str">
        <f t="shared" si="832"/>
        <v/>
      </c>
      <c r="R1048" t="str">
        <f t="shared" si="833"/>
        <v/>
      </c>
      <c r="S1048" t="str">
        <f t="shared" si="834"/>
        <v/>
      </c>
      <c r="T1048" t="str">
        <f t="shared" si="835"/>
        <v/>
      </c>
      <c r="U1048" t="str">
        <f t="shared" si="836"/>
        <v/>
      </c>
      <c r="V1048" t="str">
        <f t="shared" si="837"/>
        <v/>
      </c>
      <c r="W1048" t="str">
        <f t="shared" si="838"/>
        <v/>
      </c>
      <c r="X1048" t="str">
        <f t="shared" si="839"/>
        <v/>
      </c>
      <c r="Y1048" t="str">
        <f t="shared" si="840"/>
        <v>Közgazdaságtan II. (201, web)</v>
      </c>
      <c r="Z1048" t="str">
        <f t="shared" si="841"/>
        <v/>
      </c>
      <c r="AA1048" t="str">
        <f t="shared" si="842"/>
        <v/>
      </c>
      <c r="AB1048" t="str">
        <f t="shared" si="843"/>
        <v/>
      </c>
      <c r="AC1048" t="str">
        <f t="shared" si="844"/>
        <v/>
      </c>
      <c r="AD1048" t="str">
        <f t="shared" si="845"/>
        <v/>
      </c>
      <c r="AE1048" t="str">
        <f t="shared" si="846"/>
        <v/>
      </c>
      <c r="AF1048" t="str">
        <f t="shared" si="847"/>
        <v/>
      </c>
      <c r="AG1048" t="str">
        <f t="shared" si="848"/>
        <v/>
      </c>
      <c r="AH1048" t="str">
        <f t="shared" si="849"/>
        <v/>
      </c>
      <c r="AI1048" t="str">
        <f t="shared" si="850"/>
        <v/>
      </c>
      <c r="AJ1048" t="str">
        <f t="shared" si="851"/>
        <v/>
      </c>
      <c r="AK1048" t="str">
        <f t="shared" si="852"/>
        <v/>
      </c>
      <c r="AL1048" t="str">
        <f t="shared" si="853"/>
        <v/>
      </c>
      <c r="AM1048" t="str">
        <f t="shared" si="854"/>
        <v/>
      </c>
      <c r="AN1048" t="str">
        <f t="shared" si="855"/>
        <v/>
      </c>
      <c r="AO1048" t="str">
        <f t="shared" si="856"/>
        <v/>
      </c>
      <c r="AP1048" t="str">
        <f t="shared" si="857"/>
        <v/>
      </c>
      <c r="AQ1048" t="str">
        <f t="shared" si="858"/>
        <v/>
      </c>
      <c r="AR1048" t="str">
        <f t="shared" si="859"/>
        <v/>
      </c>
      <c r="AS1048" t="str">
        <f t="shared" si="860"/>
        <v/>
      </c>
      <c r="AT1048" t="str">
        <f t="shared" si="861"/>
        <v/>
      </c>
      <c r="AU1048" t="str">
        <f t="shared" si="862"/>
        <v/>
      </c>
      <c r="AV1048" t="str">
        <f t="shared" si="863"/>
        <v/>
      </c>
      <c r="AW1048" t="str">
        <f t="shared" si="864"/>
        <v/>
      </c>
      <c r="AX1048" t="str">
        <f t="shared" si="865"/>
        <v>Közgazdaságtan II. (, web)</v>
      </c>
      <c r="AY1048" s="2">
        <v>509</v>
      </c>
      <c r="AZ1048" s="2">
        <v>1</v>
      </c>
      <c r="BA1048" s="18">
        <f>VLOOKUP(AY1048,segéd!$F$9:$G$38,2,FALSE)</f>
        <v>46151</v>
      </c>
      <c r="BB1048" s="2" t="str">
        <f>VLOOKUP(AZ1048,segéd!$F$1:$G$7,2,FALSE)</f>
        <v>8.00-9.30</v>
      </c>
      <c r="BC1048" t="s">
        <v>32</v>
      </c>
      <c r="BD1048" t="s">
        <v>18</v>
      </c>
      <c r="BE1048" t="s">
        <v>165</v>
      </c>
      <c r="BF1048" s="19">
        <v>201</v>
      </c>
      <c r="BH1048" s="2" t="s">
        <v>66</v>
      </c>
      <c r="BI1048" s="30" t="s">
        <v>2038</v>
      </c>
      <c r="BJ1048" s="2">
        <f t="shared" si="866"/>
        <v>60</v>
      </c>
      <c r="BK1048" s="2">
        <f>IF(BF1048="","",VLOOKUP(BC1048,segéd!O:P,2,FALSE))</f>
        <v>60</v>
      </c>
      <c r="BL1048" s="2" t="str">
        <f>IF(BG1048="","",VLOOKUP(BC1048,segéd!T:U,2,FALSE))</f>
        <v/>
      </c>
      <c r="BM1048" s="2">
        <v>62</v>
      </c>
      <c r="BN1048" s="2">
        <v>14</v>
      </c>
      <c r="BO1048" s="2"/>
      <c r="BP1048" s="2"/>
      <c r="BQ1048" s="2"/>
      <c r="BR1048" s="2"/>
      <c r="BS1048" s="2"/>
      <c r="BT1048" s="2"/>
      <c r="BU1048" s="2"/>
      <c r="BV1048" s="2"/>
      <c r="BW1048" s="2"/>
      <c r="BX1048" s="2"/>
      <c r="BY1048" s="2"/>
      <c r="BZ1048" s="2"/>
      <c r="CA1048" s="2"/>
      <c r="CB1048" s="2"/>
      <c r="CC1048" s="2"/>
      <c r="CD1048" s="2"/>
      <c r="CH1048" s="2"/>
      <c r="CI1048" s="2"/>
      <c r="CJ1048" s="2"/>
      <c r="CK1048" s="2"/>
      <c r="CL1048" s="2"/>
      <c r="CM1048" s="2"/>
      <c r="CN1048" s="2"/>
      <c r="CO1048" s="2"/>
      <c r="CP1048" s="2"/>
      <c r="CR1048" s="2"/>
      <c r="CS1048" s="2"/>
      <c r="CT1048" s="2"/>
      <c r="CU1048" s="2"/>
      <c r="CV1048" s="2"/>
      <c r="CY1048" s="2"/>
    </row>
    <row r="1049" spans="1:105" x14ac:dyDescent="0.3">
      <c r="A1049" t="str">
        <f t="shared" si="867"/>
        <v>2105091</v>
      </c>
      <c r="B1049" t="str">
        <f t="shared" si="868"/>
        <v>Logisztikai technológiák (otthonról web) 7</v>
      </c>
      <c r="C1049" t="str">
        <f t="shared" si="818"/>
        <v>5091</v>
      </c>
      <c r="D1049" t="str">
        <f t="shared" si="819"/>
        <v xml:space="preserve">Logisztikai technológiák (otthonról web) </v>
      </c>
      <c r="E1049" t="str">
        <f t="shared" si="820"/>
        <v>Lakatos Péter5091</v>
      </c>
      <c r="F1049" s="24" t="str">
        <f t="shared" si="821"/>
        <v>Logisztikai technológiák (Bp. 210, otthonról web)</v>
      </c>
      <c r="G1049" t="str">
        <f t="shared" si="822"/>
        <v/>
      </c>
      <c r="H1049" t="str">
        <f t="shared" si="823"/>
        <v/>
      </c>
      <c r="I1049" t="str">
        <f t="shared" si="824"/>
        <v>5091</v>
      </c>
      <c r="J1049" t="str">
        <f t="shared" si="825"/>
        <v/>
      </c>
      <c r="K1049" t="str">
        <f t="shared" si="826"/>
        <v/>
      </c>
      <c r="L1049" t="str">
        <f t="shared" si="827"/>
        <v/>
      </c>
      <c r="M1049" t="str">
        <f t="shared" si="828"/>
        <v/>
      </c>
      <c r="N1049" t="str">
        <f t="shared" si="829"/>
        <v/>
      </c>
      <c r="O1049" t="str">
        <f t="shared" si="830"/>
        <v/>
      </c>
      <c r="P1049" t="str">
        <f t="shared" si="831"/>
        <v/>
      </c>
      <c r="Q1049" t="str">
        <f t="shared" si="832"/>
        <v/>
      </c>
      <c r="R1049" t="str">
        <f t="shared" si="833"/>
        <v/>
      </c>
      <c r="S1049" t="str">
        <f t="shared" si="834"/>
        <v/>
      </c>
      <c r="T1049" t="str">
        <f t="shared" si="835"/>
        <v/>
      </c>
      <c r="U1049" t="str">
        <f t="shared" si="836"/>
        <v/>
      </c>
      <c r="V1049" t="str">
        <f t="shared" si="837"/>
        <v/>
      </c>
      <c r="W1049" t="str">
        <f t="shared" si="838"/>
        <v/>
      </c>
      <c r="X1049" t="str">
        <f t="shared" si="839"/>
        <v/>
      </c>
      <c r="Y1049" t="str">
        <f t="shared" si="840"/>
        <v>Logisztikai technológiák (210, otthonról web)</v>
      </c>
      <c r="Z1049" t="str">
        <f t="shared" si="841"/>
        <v/>
      </c>
      <c r="AA1049" t="str">
        <f t="shared" si="842"/>
        <v/>
      </c>
      <c r="AB1049" t="str">
        <f t="shared" si="843"/>
        <v/>
      </c>
      <c r="AC1049" t="str">
        <f t="shared" si="844"/>
        <v/>
      </c>
      <c r="AD1049" t="str">
        <f t="shared" si="845"/>
        <v/>
      </c>
      <c r="AE1049" t="str">
        <f t="shared" si="846"/>
        <v/>
      </c>
      <c r="AF1049" t="str">
        <f t="shared" si="847"/>
        <v/>
      </c>
      <c r="AG1049" t="str">
        <f t="shared" si="848"/>
        <v/>
      </c>
      <c r="AH1049" t="str">
        <f t="shared" si="849"/>
        <v/>
      </c>
      <c r="AI1049" t="str">
        <f t="shared" si="850"/>
        <v/>
      </c>
      <c r="AJ1049" t="str">
        <f t="shared" si="851"/>
        <v/>
      </c>
      <c r="AK1049" t="str">
        <f t="shared" si="852"/>
        <v/>
      </c>
      <c r="AL1049" t="str">
        <f t="shared" si="853"/>
        <v/>
      </c>
      <c r="AM1049" t="str">
        <f t="shared" si="854"/>
        <v/>
      </c>
      <c r="AN1049" t="str">
        <f t="shared" si="855"/>
        <v/>
      </c>
      <c r="AO1049" t="str">
        <f t="shared" si="856"/>
        <v/>
      </c>
      <c r="AP1049" t="str">
        <f t="shared" si="857"/>
        <v/>
      </c>
      <c r="AQ1049" t="str">
        <f t="shared" si="858"/>
        <v/>
      </c>
      <c r="AR1049" t="str">
        <f t="shared" si="859"/>
        <v/>
      </c>
      <c r="AS1049" t="str">
        <f t="shared" si="860"/>
        <v/>
      </c>
      <c r="AT1049" t="str">
        <f t="shared" si="861"/>
        <v/>
      </c>
      <c r="AU1049" t="str">
        <f t="shared" si="862"/>
        <v/>
      </c>
      <c r="AV1049" t="str">
        <f t="shared" si="863"/>
        <v/>
      </c>
      <c r="AW1049" t="str">
        <f t="shared" si="864"/>
        <v/>
      </c>
      <c r="AX1049" t="str">
        <f t="shared" si="865"/>
        <v>Logisztikai technológiák (, otthonról web)</v>
      </c>
      <c r="AY1049" s="2">
        <v>509</v>
      </c>
      <c r="AZ1049" s="2">
        <v>1</v>
      </c>
      <c r="BA1049" s="18">
        <f>VLOOKUP(AY1049,segéd!$F$9:$G$38,2,FALSE)</f>
        <v>46151</v>
      </c>
      <c r="BB1049" s="2" t="str">
        <f>VLOOKUP(AZ1049,segéd!$F$1:$G$7,2,FALSE)</f>
        <v>8.00-9.30</v>
      </c>
      <c r="BC1049" t="s">
        <v>176</v>
      </c>
      <c r="BD1049" t="s">
        <v>187</v>
      </c>
      <c r="BE1049" t="s">
        <v>409</v>
      </c>
      <c r="BF1049" s="2">
        <v>210</v>
      </c>
      <c r="BH1049" s="19" t="s">
        <v>485</v>
      </c>
      <c r="BI1049" s="30" t="s">
        <v>1996</v>
      </c>
      <c r="BJ1049" s="2">
        <f t="shared" si="866"/>
        <v>7</v>
      </c>
      <c r="BK1049" s="2">
        <f>IF(BF1049="","",VLOOKUP(BC1049,segéd!O:P,2,FALSE))</f>
        <v>7</v>
      </c>
      <c r="BL1049" s="2" t="str">
        <f>IF(BG1049="","",VLOOKUP(BC1049,segéd!T:U,2,FALSE))</f>
        <v/>
      </c>
      <c r="BM1049" s="2"/>
      <c r="BN1049" s="2"/>
      <c r="BO1049" s="2">
        <v>13</v>
      </c>
      <c r="BP1049" s="2"/>
      <c r="BQ1049" s="2"/>
      <c r="BR1049" s="2"/>
      <c r="BS1049" s="2"/>
      <c r="BT1049" s="2"/>
      <c r="BU1049" s="2"/>
      <c r="BV1049" s="2"/>
      <c r="BW1049" s="2"/>
      <c r="BX1049" s="2"/>
      <c r="BY1049" s="2"/>
      <c r="BZ1049" s="2"/>
      <c r="CA1049" s="2"/>
      <c r="CB1049" s="2"/>
      <c r="CC1049" s="2"/>
      <c r="CD1049" s="2"/>
      <c r="CH1049" s="2"/>
      <c r="CI1049" s="2"/>
      <c r="CJ1049" s="2"/>
      <c r="CK1049" s="2"/>
      <c r="CL1049" s="2"/>
      <c r="CM1049" s="2"/>
      <c r="CN1049" s="2"/>
      <c r="CO1049" s="2"/>
      <c r="CP1049" s="2"/>
      <c r="CR1049" s="2"/>
      <c r="CS1049" s="2"/>
      <c r="CT1049" s="2"/>
      <c r="CU1049" s="2"/>
      <c r="CV1049" s="2"/>
      <c r="CY1049" s="2"/>
    </row>
    <row r="1050" spans="1:105" x14ac:dyDescent="0.3">
      <c r="A1050" t="str">
        <f t="shared" si="867"/>
        <v>2035091</v>
      </c>
      <c r="B1050" t="str">
        <f t="shared" si="868"/>
        <v>Marketingkutatás, k. és piacel. (8.45-től, web) 7</v>
      </c>
      <c r="C1050" t="str">
        <f t="shared" si="818"/>
        <v>5091</v>
      </c>
      <c r="D1050" t="str">
        <f t="shared" si="819"/>
        <v xml:space="preserve">Marketingkutatás, k. és piacel. (8.45-től, web) </v>
      </c>
      <c r="E1050" t="str">
        <f t="shared" si="820"/>
        <v>Duga Zsófia5091</v>
      </c>
      <c r="F1050" s="24" t="str">
        <f t="shared" si="821"/>
        <v>Marketingkutatás, k. és piacel. (Bp. 203, 8.45-től, web)</v>
      </c>
      <c r="G1050" t="str">
        <f t="shared" si="822"/>
        <v/>
      </c>
      <c r="H1050" t="str">
        <f t="shared" si="823"/>
        <v/>
      </c>
      <c r="I1050" t="str">
        <f t="shared" si="824"/>
        <v/>
      </c>
      <c r="J1050" t="str">
        <f t="shared" si="825"/>
        <v>5091</v>
      </c>
      <c r="K1050" t="str">
        <f t="shared" si="826"/>
        <v/>
      </c>
      <c r="L1050" t="str">
        <f t="shared" si="827"/>
        <v/>
      </c>
      <c r="M1050" t="str">
        <f t="shared" si="828"/>
        <v/>
      </c>
      <c r="N1050" t="str">
        <f t="shared" si="829"/>
        <v/>
      </c>
      <c r="O1050" t="str">
        <f t="shared" si="830"/>
        <v/>
      </c>
      <c r="P1050" t="str">
        <f t="shared" si="831"/>
        <v/>
      </c>
      <c r="Q1050" t="str">
        <f t="shared" si="832"/>
        <v/>
      </c>
      <c r="R1050" t="str">
        <f t="shared" si="833"/>
        <v/>
      </c>
      <c r="S1050" t="str">
        <f t="shared" si="834"/>
        <v/>
      </c>
      <c r="T1050" t="str">
        <f t="shared" si="835"/>
        <v/>
      </c>
      <c r="U1050" t="str">
        <f t="shared" si="836"/>
        <v/>
      </c>
      <c r="V1050" t="str">
        <f t="shared" si="837"/>
        <v/>
      </c>
      <c r="W1050" t="str">
        <f t="shared" si="838"/>
        <v/>
      </c>
      <c r="X1050" t="str">
        <f t="shared" si="839"/>
        <v/>
      </c>
      <c r="Y1050" t="str">
        <f t="shared" si="840"/>
        <v>Marketingkutatás, k. és piacel. (203, 8.45-től, web)</v>
      </c>
      <c r="Z1050" t="str">
        <f t="shared" si="841"/>
        <v/>
      </c>
      <c r="AA1050" t="str">
        <f t="shared" si="842"/>
        <v/>
      </c>
      <c r="AB1050" t="str">
        <f t="shared" si="843"/>
        <v/>
      </c>
      <c r="AC1050" t="str">
        <f t="shared" si="844"/>
        <v/>
      </c>
      <c r="AD1050" t="str">
        <f t="shared" si="845"/>
        <v/>
      </c>
      <c r="AE1050" t="str">
        <f t="shared" si="846"/>
        <v/>
      </c>
      <c r="AF1050" t="str">
        <f t="shared" si="847"/>
        <v/>
      </c>
      <c r="AG1050" t="str">
        <f t="shared" si="848"/>
        <v/>
      </c>
      <c r="AH1050" t="str">
        <f t="shared" si="849"/>
        <v/>
      </c>
      <c r="AI1050" t="str">
        <f t="shared" si="850"/>
        <v/>
      </c>
      <c r="AJ1050" t="str">
        <f t="shared" si="851"/>
        <v/>
      </c>
      <c r="AK1050" t="str">
        <f t="shared" si="852"/>
        <v/>
      </c>
      <c r="AL1050" t="str">
        <f t="shared" si="853"/>
        <v/>
      </c>
      <c r="AM1050" t="str">
        <f t="shared" si="854"/>
        <v/>
      </c>
      <c r="AN1050" t="str">
        <f t="shared" si="855"/>
        <v/>
      </c>
      <c r="AO1050" t="str">
        <f t="shared" si="856"/>
        <v/>
      </c>
      <c r="AP1050" t="str">
        <f t="shared" si="857"/>
        <v/>
      </c>
      <c r="AQ1050" t="str">
        <f t="shared" si="858"/>
        <v/>
      </c>
      <c r="AR1050" t="str">
        <f t="shared" si="859"/>
        <v/>
      </c>
      <c r="AS1050" t="str">
        <f t="shared" si="860"/>
        <v/>
      </c>
      <c r="AT1050" t="str">
        <f t="shared" si="861"/>
        <v/>
      </c>
      <c r="AU1050" t="str">
        <f t="shared" si="862"/>
        <v/>
      </c>
      <c r="AV1050" t="str">
        <f t="shared" si="863"/>
        <v/>
      </c>
      <c r="AW1050" t="str">
        <f t="shared" si="864"/>
        <v/>
      </c>
      <c r="AX1050" t="str">
        <f t="shared" si="865"/>
        <v>Marketingkutatás, k. és piacel. (, 8.45-től, web)</v>
      </c>
      <c r="AY1050" s="2">
        <v>509</v>
      </c>
      <c r="AZ1050" s="2">
        <v>1</v>
      </c>
      <c r="BA1050" s="18">
        <f>VLOOKUP(AY1050,segéd!$F$9:$G$38,2,FALSE)</f>
        <v>46151</v>
      </c>
      <c r="BB1050" s="2" t="s">
        <v>488</v>
      </c>
      <c r="BC1050" t="s">
        <v>115</v>
      </c>
      <c r="BD1050" t="s">
        <v>103</v>
      </c>
      <c r="BE1050" t="s">
        <v>175</v>
      </c>
      <c r="BF1050" s="19">
        <v>203</v>
      </c>
      <c r="BH1050" s="2" t="s">
        <v>489</v>
      </c>
      <c r="BI1050" s="30" t="s">
        <v>1964</v>
      </c>
      <c r="BJ1050" s="2">
        <f t="shared" si="866"/>
        <v>7</v>
      </c>
      <c r="BK1050" s="2">
        <f>IF(BF1050="","",VLOOKUP(BC1050,segéd!O:P,2,FALSE))</f>
        <v>7</v>
      </c>
      <c r="BL1050" s="2" t="str">
        <f>IF(BG1050="","",VLOOKUP(BC1050,segéd!T:U,2,FALSE))</f>
        <v/>
      </c>
      <c r="BP1050" s="19">
        <v>8</v>
      </c>
      <c r="BY1050" s="2"/>
      <c r="CH1050" s="2"/>
      <c r="CP1050" s="2"/>
    </row>
    <row r="1051" spans="1:105" x14ac:dyDescent="0.3">
      <c r="A1051" t="str">
        <f t="shared" si="867"/>
        <v>5091</v>
      </c>
      <c r="B1051" t="str">
        <f t="shared" si="868"/>
        <v xml:space="preserve">Műszaki szaknyelv II. (angol), 3. csop. </v>
      </c>
      <c r="C1051" t="str">
        <f t="shared" si="818"/>
        <v>4085091</v>
      </c>
      <c r="D1051" t="str">
        <f t="shared" si="819"/>
        <v>Műszaki szaknyelv II. (angol), 3. csop. 26</v>
      </c>
      <c r="E1051" t="str">
        <f t="shared" si="820"/>
        <v>Nagy Mónika5091</v>
      </c>
      <c r="F1051" s="24" t="str">
        <f t="shared" si="821"/>
        <v>Műszaki szaknyelv II. (angol), 3. csop. (Tb. 408)</v>
      </c>
      <c r="G1051" t="str">
        <f t="shared" si="822"/>
        <v/>
      </c>
      <c r="H1051" t="str">
        <f t="shared" si="823"/>
        <v/>
      </c>
      <c r="I1051" t="str">
        <f t="shared" si="824"/>
        <v/>
      </c>
      <c r="J1051" t="str">
        <f t="shared" si="825"/>
        <v/>
      </c>
      <c r="K1051" t="str">
        <f t="shared" si="826"/>
        <v/>
      </c>
      <c r="L1051" t="str">
        <f t="shared" si="827"/>
        <v/>
      </c>
      <c r="M1051" t="str">
        <f t="shared" si="828"/>
        <v/>
      </c>
      <c r="N1051" t="str">
        <f t="shared" si="829"/>
        <v/>
      </c>
      <c r="O1051" t="str">
        <f t="shared" si="830"/>
        <v/>
      </c>
      <c r="P1051" t="str">
        <f t="shared" si="831"/>
        <v/>
      </c>
      <c r="Q1051" t="str">
        <f t="shared" si="832"/>
        <v/>
      </c>
      <c r="R1051" t="str">
        <f t="shared" si="833"/>
        <v/>
      </c>
      <c r="S1051" t="str">
        <f t="shared" si="834"/>
        <v/>
      </c>
      <c r="T1051" t="str">
        <f t="shared" si="835"/>
        <v/>
      </c>
      <c r="U1051" t="str">
        <f t="shared" si="836"/>
        <v/>
      </c>
      <c r="V1051" t="str">
        <f t="shared" si="837"/>
        <v/>
      </c>
      <c r="W1051" t="str">
        <f t="shared" si="838"/>
        <v/>
      </c>
      <c r="X1051" t="str">
        <f t="shared" si="839"/>
        <v/>
      </c>
      <c r="Y1051" t="str">
        <f t="shared" si="840"/>
        <v>Műszaki szaknyelv II. (angol), 3. csop. ()</v>
      </c>
      <c r="Z1051" t="str">
        <f t="shared" si="841"/>
        <v/>
      </c>
      <c r="AA1051" t="str">
        <f t="shared" si="842"/>
        <v/>
      </c>
      <c r="AB1051" t="str">
        <f t="shared" si="843"/>
        <v/>
      </c>
      <c r="AC1051" t="str">
        <f t="shared" si="844"/>
        <v/>
      </c>
      <c r="AD1051" t="str">
        <f t="shared" si="845"/>
        <v/>
      </c>
      <c r="AE1051" t="str">
        <f t="shared" si="846"/>
        <v/>
      </c>
      <c r="AF1051" t="str">
        <f t="shared" si="847"/>
        <v/>
      </c>
      <c r="AG1051" t="str">
        <f t="shared" si="848"/>
        <v/>
      </c>
      <c r="AH1051" t="str">
        <f t="shared" si="849"/>
        <v/>
      </c>
      <c r="AI1051" t="str">
        <f t="shared" si="850"/>
        <v/>
      </c>
      <c r="AJ1051" t="str">
        <f t="shared" si="851"/>
        <v/>
      </c>
      <c r="AK1051" t="str">
        <f t="shared" si="852"/>
        <v/>
      </c>
      <c r="AL1051" t="str">
        <f t="shared" si="853"/>
        <v>5091</v>
      </c>
      <c r="AM1051" t="str">
        <f t="shared" si="854"/>
        <v/>
      </c>
      <c r="AN1051" t="str">
        <f t="shared" si="855"/>
        <v/>
      </c>
      <c r="AO1051" t="str">
        <f t="shared" si="856"/>
        <v/>
      </c>
      <c r="AP1051" t="str">
        <f t="shared" si="857"/>
        <v/>
      </c>
      <c r="AQ1051" t="str">
        <f t="shared" si="858"/>
        <v/>
      </c>
      <c r="AR1051" t="str">
        <f t="shared" si="859"/>
        <v/>
      </c>
      <c r="AS1051" t="str">
        <f t="shared" si="860"/>
        <v/>
      </c>
      <c r="AT1051" t="str">
        <f t="shared" si="861"/>
        <v/>
      </c>
      <c r="AU1051" t="str">
        <f t="shared" si="862"/>
        <v/>
      </c>
      <c r="AV1051" t="str">
        <f t="shared" si="863"/>
        <v/>
      </c>
      <c r="AW1051" t="str">
        <f t="shared" si="864"/>
        <v/>
      </c>
      <c r="AX1051" t="str">
        <f t="shared" si="865"/>
        <v>Műszaki szaknyelv II. (angol), 3. csop. (408)</v>
      </c>
      <c r="AY1051" s="2">
        <v>509</v>
      </c>
      <c r="AZ1051" s="2">
        <v>1</v>
      </c>
      <c r="BA1051" s="18">
        <f>VLOOKUP(AY1051,segéd!$F$9:$G$38,2,FALSE)</f>
        <v>46151</v>
      </c>
      <c r="BB1051" s="2" t="str">
        <f>VLOOKUP(AZ1051,segéd!$F$1:$G$7,2,FALSE)</f>
        <v>8.00-9.30</v>
      </c>
      <c r="BC1051" t="s">
        <v>297</v>
      </c>
      <c r="BD1051" t="s">
        <v>441</v>
      </c>
      <c r="BE1051" t="s">
        <v>164</v>
      </c>
      <c r="BG1051" s="2">
        <v>408</v>
      </c>
      <c r="BJ1051" s="2">
        <f t="shared" si="866"/>
        <v>26</v>
      </c>
      <c r="BK1051" s="2" t="str">
        <f>IF(BF1051="","",VLOOKUP(BC1051,segéd!O:P,2,FALSE))</f>
        <v/>
      </c>
      <c r="BL1051" s="2">
        <f>IF(BG1051="","",VLOOKUP(BC1051,segéd!T:U,2,FALSE))</f>
        <v>26</v>
      </c>
      <c r="BM1051" s="2"/>
      <c r="BN1051" s="2"/>
      <c r="BO1051" s="2"/>
      <c r="BP1051" s="2"/>
      <c r="BQ1051" s="2"/>
      <c r="BR1051" s="2"/>
      <c r="BS1051" s="2"/>
      <c r="BT1051" s="2"/>
      <c r="BU1051" s="2"/>
      <c r="BZ1051" s="2"/>
      <c r="CA1051" s="2"/>
      <c r="CD1051" s="2"/>
      <c r="CE1051" s="2"/>
      <c r="CF1051" s="19"/>
      <c r="CG1051" s="2"/>
      <c r="CJ1051" s="2"/>
      <c r="CP1051" s="2"/>
      <c r="CQ1051" s="2">
        <v>28</v>
      </c>
      <c r="CR1051" s="2"/>
      <c r="CS1051" s="2"/>
      <c r="CU1051" s="2"/>
      <c r="CV1051" s="2"/>
      <c r="DA1051" s="19"/>
    </row>
    <row r="1052" spans="1:105" x14ac:dyDescent="0.3">
      <c r="A1052" t="str">
        <f t="shared" si="867"/>
        <v>5091</v>
      </c>
      <c r="B1052" t="str">
        <f t="shared" si="868"/>
        <v xml:space="preserve">Műszaki szaknyelv II. (angol), 4. csop. </v>
      </c>
      <c r="C1052" t="str">
        <f t="shared" si="818"/>
        <v>2135091</v>
      </c>
      <c r="D1052" t="str">
        <f t="shared" si="819"/>
        <v>Műszaki szaknyelv II. (angol), 4. csop. 28</v>
      </c>
      <c r="E1052" t="str">
        <f t="shared" si="820"/>
        <v>Szabó Zsófia5091</v>
      </c>
      <c r="F1052" s="24" t="str">
        <f t="shared" si="821"/>
        <v>Műszaki szaknyelv II. (angol), 4. csop. (Tb. 213)</v>
      </c>
      <c r="G1052" t="str">
        <f t="shared" si="822"/>
        <v/>
      </c>
      <c r="H1052" t="str">
        <f t="shared" si="823"/>
        <v/>
      </c>
      <c r="I1052" t="str">
        <f t="shared" si="824"/>
        <v/>
      </c>
      <c r="J1052" t="str">
        <f t="shared" si="825"/>
        <v/>
      </c>
      <c r="K1052" t="str">
        <f t="shared" si="826"/>
        <v/>
      </c>
      <c r="L1052" t="str">
        <f t="shared" si="827"/>
        <v/>
      </c>
      <c r="M1052" t="str">
        <f t="shared" si="828"/>
        <v/>
      </c>
      <c r="N1052" t="str">
        <f t="shared" si="829"/>
        <v/>
      </c>
      <c r="O1052" t="str">
        <f t="shared" si="830"/>
        <v/>
      </c>
      <c r="P1052" t="str">
        <f t="shared" si="831"/>
        <v/>
      </c>
      <c r="Q1052" t="str">
        <f t="shared" si="832"/>
        <v/>
      </c>
      <c r="R1052" t="str">
        <f t="shared" si="833"/>
        <v/>
      </c>
      <c r="S1052" t="str">
        <f t="shared" si="834"/>
        <v/>
      </c>
      <c r="T1052" t="str">
        <f t="shared" si="835"/>
        <v/>
      </c>
      <c r="U1052" t="str">
        <f t="shared" si="836"/>
        <v/>
      </c>
      <c r="V1052" t="str">
        <f t="shared" si="837"/>
        <v/>
      </c>
      <c r="W1052" t="str">
        <f t="shared" si="838"/>
        <v/>
      </c>
      <c r="X1052" t="str">
        <f t="shared" si="839"/>
        <v/>
      </c>
      <c r="Y1052" t="str">
        <f t="shared" si="840"/>
        <v>Műszaki szaknyelv II. (angol), 4. csop. ()</v>
      </c>
      <c r="Z1052" t="str">
        <f t="shared" si="841"/>
        <v/>
      </c>
      <c r="AA1052" t="str">
        <f t="shared" si="842"/>
        <v/>
      </c>
      <c r="AB1052" t="str">
        <f t="shared" si="843"/>
        <v/>
      </c>
      <c r="AC1052" t="str">
        <f t="shared" si="844"/>
        <v/>
      </c>
      <c r="AD1052" t="str">
        <f t="shared" si="845"/>
        <v/>
      </c>
      <c r="AE1052" t="str">
        <f t="shared" si="846"/>
        <v/>
      </c>
      <c r="AF1052" t="str">
        <f t="shared" si="847"/>
        <v/>
      </c>
      <c r="AG1052" t="str">
        <f t="shared" si="848"/>
        <v/>
      </c>
      <c r="AH1052" t="str">
        <f t="shared" si="849"/>
        <v/>
      </c>
      <c r="AI1052" t="str">
        <f t="shared" si="850"/>
        <v/>
      </c>
      <c r="AJ1052" t="str">
        <f t="shared" si="851"/>
        <v/>
      </c>
      <c r="AK1052" t="str">
        <f t="shared" si="852"/>
        <v/>
      </c>
      <c r="AL1052" t="str">
        <f t="shared" si="853"/>
        <v>5091</v>
      </c>
      <c r="AM1052" t="str">
        <f t="shared" si="854"/>
        <v/>
      </c>
      <c r="AN1052" t="str">
        <f t="shared" si="855"/>
        <v/>
      </c>
      <c r="AO1052" t="str">
        <f t="shared" si="856"/>
        <v/>
      </c>
      <c r="AP1052" t="str">
        <f t="shared" si="857"/>
        <v/>
      </c>
      <c r="AQ1052" t="str">
        <f t="shared" si="858"/>
        <v/>
      </c>
      <c r="AR1052" t="str">
        <f t="shared" si="859"/>
        <v/>
      </c>
      <c r="AS1052" t="str">
        <f t="shared" si="860"/>
        <v/>
      </c>
      <c r="AT1052" t="str">
        <f t="shared" si="861"/>
        <v/>
      </c>
      <c r="AU1052" t="str">
        <f t="shared" si="862"/>
        <v/>
      </c>
      <c r="AV1052" t="str">
        <f t="shared" si="863"/>
        <v/>
      </c>
      <c r="AW1052" t="str">
        <f t="shared" si="864"/>
        <v/>
      </c>
      <c r="AX1052" t="str">
        <f t="shared" si="865"/>
        <v>Műszaki szaknyelv II. (angol), 4. csop. (213)</v>
      </c>
      <c r="AY1052" s="2">
        <v>509</v>
      </c>
      <c r="AZ1052" s="2">
        <v>1</v>
      </c>
      <c r="BA1052" s="18">
        <f>VLOOKUP(AY1052,segéd!$F$9:$G$38,2,FALSE)</f>
        <v>46151</v>
      </c>
      <c r="BB1052" s="2" t="str">
        <f>VLOOKUP(AZ1052,segéd!$F$1:$G$7,2,FALSE)</f>
        <v>8.00-9.30</v>
      </c>
      <c r="BC1052" t="s">
        <v>298</v>
      </c>
      <c r="BD1052" t="s">
        <v>306</v>
      </c>
      <c r="BE1052" t="s">
        <v>164</v>
      </c>
      <c r="BG1052" s="2">
        <v>213</v>
      </c>
      <c r="BJ1052" s="2">
        <f t="shared" si="866"/>
        <v>28</v>
      </c>
      <c r="BK1052" s="2" t="str">
        <f>IF(BF1052="","",VLOOKUP(BC1052,segéd!O:P,2,FALSE))</f>
        <v/>
      </c>
      <c r="BL1052" s="2">
        <f>IF(BG1052="","",VLOOKUP(BC1052,segéd!T:U,2,FALSE))</f>
        <v>28</v>
      </c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/>
      <c r="BZ1052" s="2"/>
      <c r="CA1052" s="2"/>
      <c r="CB1052" s="2"/>
      <c r="CC1052" s="2"/>
      <c r="CD1052" s="2"/>
      <c r="CE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>
        <v>26</v>
      </c>
      <c r="CR1052" s="2"/>
      <c r="CS1052" s="2"/>
      <c r="CT1052" s="2"/>
      <c r="CU1052" s="2"/>
      <c r="CV1052" s="2"/>
      <c r="CY1052" s="2"/>
    </row>
    <row r="1053" spans="1:105" x14ac:dyDescent="0.3">
      <c r="A1053" t="str">
        <f t="shared" si="867"/>
        <v>5091</v>
      </c>
      <c r="B1053" t="str">
        <f t="shared" si="868"/>
        <v xml:space="preserve">Tribológia (web) </v>
      </c>
      <c r="C1053" t="str">
        <f t="shared" si="818"/>
        <v>4045091</v>
      </c>
      <c r="D1053" t="str">
        <f t="shared" si="819"/>
        <v>Tribológia (web) 6</v>
      </c>
      <c r="E1053" t="str">
        <f t="shared" si="820"/>
        <v>Szamosi Barna5091</v>
      </c>
      <c r="F1053" s="24" t="str">
        <f t="shared" si="821"/>
        <v>Tribológia (Tb. 404, web)</v>
      </c>
      <c r="G1053" t="str">
        <f t="shared" si="822"/>
        <v/>
      </c>
      <c r="H1053" t="str">
        <f t="shared" si="823"/>
        <v/>
      </c>
      <c r="I1053" t="str">
        <f t="shared" si="824"/>
        <v/>
      </c>
      <c r="J1053" t="str">
        <f t="shared" si="825"/>
        <v/>
      </c>
      <c r="K1053" t="str">
        <f t="shared" si="826"/>
        <v/>
      </c>
      <c r="L1053" t="str">
        <f t="shared" si="827"/>
        <v/>
      </c>
      <c r="M1053" t="str">
        <f t="shared" si="828"/>
        <v/>
      </c>
      <c r="N1053" t="str">
        <f t="shared" si="829"/>
        <v/>
      </c>
      <c r="O1053" t="str">
        <f t="shared" si="830"/>
        <v/>
      </c>
      <c r="P1053" t="str">
        <f t="shared" si="831"/>
        <v/>
      </c>
      <c r="Q1053" t="str">
        <f t="shared" si="832"/>
        <v/>
      </c>
      <c r="R1053" t="str">
        <f t="shared" si="833"/>
        <v/>
      </c>
      <c r="S1053" t="str">
        <f t="shared" si="834"/>
        <v/>
      </c>
      <c r="T1053" t="str">
        <f t="shared" si="835"/>
        <v/>
      </c>
      <c r="U1053" t="str">
        <f t="shared" si="836"/>
        <v/>
      </c>
      <c r="V1053" t="str">
        <f t="shared" si="837"/>
        <v/>
      </c>
      <c r="W1053" t="str">
        <f t="shared" si="838"/>
        <v/>
      </c>
      <c r="X1053" t="str">
        <f t="shared" si="839"/>
        <v/>
      </c>
      <c r="Y1053" t="str">
        <f t="shared" si="840"/>
        <v>Tribológia (, web)</v>
      </c>
      <c r="Z1053" t="str">
        <f t="shared" si="841"/>
        <v/>
      </c>
      <c r="AA1053" t="str">
        <f t="shared" si="842"/>
        <v/>
      </c>
      <c r="AB1053" t="str">
        <f t="shared" si="843"/>
        <v/>
      </c>
      <c r="AC1053" t="str">
        <f t="shared" si="844"/>
        <v/>
      </c>
      <c r="AD1053" t="str">
        <f t="shared" si="845"/>
        <v/>
      </c>
      <c r="AE1053" t="str">
        <f t="shared" si="846"/>
        <v/>
      </c>
      <c r="AF1053" t="str">
        <f t="shared" si="847"/>
        <v/>
      </c>
      <c r="AG1053" t="str">
        <f t="shared" si="848"/>
        <v/>
      </c>
      <c r="AH1053" t="str">
        <f t="shared" si="849"/>
        <v/>
      </c>
      <c r="AI1053" t="str">
        <f t="shared" si="850"/>
        <v/>
      </c>
      <c r="AJ1053" t="str">
        <f t="shared" si="851"/>
        <v/>
      </c>
      <c r="AK1053" t="str">
        <f t="shared" si="852"/>
        <v/>
      </c>
      <c r="AL1053" t="str">
        <f t="shared" si="853"/>
        <v/>
      </c>
      <c r="AM1053" t="str">
        <f t="shared" si="854"/>
        <v/>
      </c>
      <c r="AN1053" t="str">
        <f t="shared" si="855"/>
        <v/>
      </c>
      <c r="AO1053" t="str">
        <f t="shared" si="856"/>
        <v/>
      </c>
      <c r="AP1053" t="str">
        <f t="shared" si="857"/>
        <v/>
      </c>
      <c r="AQ1053" t="str">
        <f t="shared" si="858"/>
        <v/>
      </c>
      <c r="AR1053" t="str">
        <f t="shared" si="859"/>
        <v/>
      </c>
      <c r="AS1053" t="str">
        <f t="shared" si="860"/>
        <v/>
      </c>
      <c r="AT1053" t="str">
        <f t="shared" si="861"/>
        <v/>
      </c>
      <c r="AU1053" t="str">
        <f t="shared" si="862"/>
        <v>5091</v>
      </c>
      <c r="AV1053" t="str">
        <f t="shared" si="863"/>
        <v/>
      </c>
      <c r="AW1053" t="str">
        <f t="shared" si="864"/>
        <v/>
      </c>
      <c r="AX1053" t="str">
        <f t="shared" si="865"/>
        <v>Tribológia (404, web)</v>
      </c>
      <c r="AY1053" s="2">
        <v>509</v>
      </c>
      <c r="AZ1053" s="2">
        <v>1</v>
      </c>
      <c r="BA1053" s="18">
        <f>VLOOKUP(AY1053,segéd!$F$9:$G$38,2,FALSE)</f>
        <v>46151</v>
      </c>
      <c r="BB1053" s="2" t="str">
        <f>VLOOKUP(AZ1053,segéd!$F$1:$G$7,2,FALSE)</f>
        <v>8.00-9.30</v>
      </c>
      <c r="BC1053" t="s">
        <v>407</v>
      </c>
      <c r="BD1053" s="20" t="s">
        <v>304</v>
      </c>
      <c r="BE1053" t="s">
        <v>164</v>
      </c>
      <c r="BG1053" s="2">
        <v>404</v>
      </c>
      <c r="BH1053" s="2" t="s">
        <v>66</v>
      </c>
      <c r="BI1053" s="30" t="s">
        <v>1953</v>
      </c>
      <c r="BJ1053" s="2">
        <f t="shared" si="866"/>
        <v>6</v>
      </c>
      <c r="BK1053" s="2" t="str">
        <f>IF(BF1053="","",VLOOKUP(BC1053,segéd!O:P,2,FALSE))</f>
        <v/>
      </c>
      <c r="BL1053" s="2">
        <f>IF(BG1053="","",VLOOKUP(BC1053,segéd!T:U,2,FALSE))</f>
        <v>6</v>
      </c>
      <c r="BM1053" s="2"/>
      <c r="BN1053" s="2"/>
      <c r="BO1053" s="2"/>
      <c r="BP1053" s="2"/>
      <c r="BQ1053" s="2"/>
      <c r="BR1053" s="2"/>
      <c r="BS1053" s="2"/>
      <c r="BT1053" s="2"/>
      <c r="BU1053" s="2"/>
      <c r="CA1053" s="2"/>
      <c r="CD1053" s="2"/>
      <c r="CE1053" s="2"/>
      <c r="CF1053" s="19"/>
      <c r="CG1053" s="2"/>
      <c r="CP1053" s="2"/>
      <c r="CQ1053" s="2"/>
      <c r="CR1053" s="2"/>
      <c r="CS1053" s="2"/>
      <c r="CU1053" s="2"/>
      <c r="CV1053" s="2"/>
      <c r="CZ1053" s="2">
        <v>9</v>
      </c>
      <c r="DA1053" s="19"/>
    </row>
    <row r="1054" spans="1:105" x14ac:dyDescent="0.3">
      <c r="A1054" t="str">
        <f t="shared" si="867"/>
        <v>2175091</v>
      </c>
      <c r="B1054" t="str">
        <f t="shared" si="868"/>
        <v>Turisztikai termékek (web) 6</v>
      </c>
      <c r="C1054" t="str">
        <f t="shared" si="818"/>
        <v>5091</v>
      </c>
      <c r="D1054" t="str">
        <f t="shared" si="819"/>
        <v xml:space="preserve">Turisztikai termékek (web) </v>
      </c>
      <c r="E1054" t="str">
        <f t="shared" si="820"/>
        <v>Bíró Csaba5091</v>
      </c>
      <c r="F1054" s="24" t="str">
        <f t="shared" si="821"/>
        <v>Turisztikai termékek (Bp. 217, web)</v>
      </c>
      <c r="G1054" t="str">
        <f t="shared" si="822"/>
        <v/>
      </c>
      <c r="H1054" t="str">
        <f t="shared" si="823"/>
        <v/>
      </c>
      <c r="I1054" t="str">
        <f t="shared" si="824"/>
        <v/>
      </c>
      <c r="J1054" t="str">
        <f t="shared" si="825"/>
        <v/>
      </c>
      <c r="K1054" t="str">
        <f t="shared" si="826"/>
        <v/>
      </c>
      <c r="L1054" t="str">
        <f t="shared" si="827"/>
        <v/>
      </c>
      <c r="M1054" t="str">
        <f t="shared" si="828"/>
        <v/>
      </c>
      <c r="N1054" t="str">
        <f t="shared" si="829"/>
        <v/>
      </c>
      <c r="O1054" t="str">
        <f t="shared" si="830"/>
        <v/>
      </c>
      <c r="P1054" t="str">
        <f t="shared" si="831"/>
        <v/>
      </c>
      <c r="Q1054" t="str">
        <f t="shared" si="832"/>
        <v/>
      </c>
      <c r="R1054" t="str">
        <f t="shared" si="833"/>
        <v/>
      </c>
      <c r="S1054" t="str">
        <f t="shared" si="834"/>
        <v>5091</v>
      </c>
      <c r="T1054" t="str">
        <f t="shared" si="835"/>
        <v/>
      </c>
      <c r="U1054" t="str">
        <f t="shared" si="836"/>
        <v/>
      </c>
      <c r="V1054" t="str">
        <f t="shared" si="837"/>
        <v/>
      </c>
      <c r="W1054" t="str">
        <f t="shared" si="838"/>
        <v/>
      </c>
      <c r="X1054" t="str">
        <f t="shared" si="839"/>
        <v/>
      </c>
      <c r="Y1054" t="str">
        <f t="shared" si="840"/>
        <v>Turisztikai termékek (217, web)</v>
      </c>
      <c r="Z1054" t="str">
        <f t="shared" si="841"/>
        <v/>
      </c>
      <c r="AA1054" t="str">
        <f t="shared" si="842"/>
        <v/>
      </c>
      <c r="AB1054" t="str">
        <f t="shared" si="843"/>
        <v/>
      </c>
      <c r="AC1054" t="str">
        <f t="shared" si="844"/>
        <v/>
      </c>
      <c r="AD1054" t="str">
        <f t="shared" si="845"/>
        <v/>
      </c>
      <c r="AE1054" t="str">
        <f t="shared" si="846"/>
        <v/>
      </c>
      <c r="AF1054" t="str">
        <f t="shared" si="847"/>
        <v/>
      </c>
      <c r="AG1054" t="str">
        <f t="shared" si="848"/>
        <v/>
      </c>
      <c r="AH1054" t="str">
        <f t="shared" si="849"/>
        <v/>
      </c>
      <c r="AI1054" t="str">
        <f t="shared" si="850"/>
        <v/>
      </c>
      <c r="AJ1054" t="str">
        <f t="shared" si="851"/>
        <v/>
      </c>
      <c r="AK1054" t="str">
        <f t="shared" si="852"/>
        <v/>
      </c>
      <c r="AL1054" t="str">
        <f t="shared" si="853"/>
        <v/>
      </c>
      <c r="AM1054" t="str">
        <f t="shared" si="854"/>
        <v/>
      </c>
      <c r="AN1054" t="str">
        <f t="shared" si="855"/>
        <v/>
      </c>
      <c r="AO1054" t="str">
        <f t="shared" si="856"/>
        <v/>
      </c>
      <c r="AP1054" t="str">
        <f t="shared" si="857"/>
        <v/>
      </c>
      <c r="AQ1054" t="str">
        <f t="shared" si="858"/>
        <v/>
      </c>
      <c r="AR1054" t="str">
        <f t="shared" si="859"/>
        <v/>
      </c>
      <c r="AS1054" t="str">
        <f t="shared" si="860"/>
        <v/>
      </c>
      <c r="AT1054" t="str">
        <f t="shared" si="861"/>
        <v/>
      </c>
      <c r="AU1054" t="str">
        <f t="shared" si="862"/>
        <v/>
      </c>
      <c r="AV1054" t="str">
        <f t="shared" si="863"/>
        <v/>
      </c>
      <c r="AW1054" t="str">
        <f t="shared" si="864"/>
        <v/>
      </c>
      <c r="AX1054" t="str">
        <f t="shared" si="865"/>
        <v>Turisztikai termékek (, web)</v>
      </c>
      <c r="AY1054" s="2">
        <v>509</v>
      </c>
      <c r="AZ1054" s="2">
        <v>1</v>
      </c>
      <c r="BA1054" s="18">
        <f>VLOOKUP(AY1054,segéd!$F$9:$G$38,2,FALSE)</f>
        <v>46151</v>
      </c>
      <c r="BB1054" s="2" t="str">
        <f>VLOOKUP(AZ1054,segéd!$F$1:$G$7,2,FALSE)</f>
        <v>8.00-9.30</v>
      </c>
      <c r="BC1054" t="s">
        <v>393</v>
      </c>
      <c r="BD1054" t="s">
        <v>458</v>
      </c>
      <c r="BE1054" t="s">
        <v>165</v>
      </c>
      <c r="BF1054" s="19">
        <v>217</v>
      </c>
      <c r="BH1054" s="19" t="s">
        <v>66</v>
      </c>
      <c r="BI1054" s="30" t="s">
        <v>1927</v>
      </c>
      <c r="BJ1054" s="2">
        <f t="shared" si="866"/>
        <v>6</v>
      </c>
      <c r="BK1054" s="2">
        <f>IF(BF1054="","",VLOOKUP(BC1054,segéd!O:P,2,FALSE))</f>
        <v>6</v>
      </c>
      <c r="BL1054" s="2" t="str">
        <f>IF(BG1054="","",VLOOKUP(BC1054,segéd!T:U,2,FALSE))</f>
        <v/>
      </c>
      <c r="BM1054" s="2"/>
      <c r="BN1054" s="2"/>
      <c r="BO1054" s="2"/>
      <c r="BP1054" s="2"/>
      <c r="BQ1054" s="2"/>
      <c r="BR1054" s="2"/>
      <c r="BS1054" s="2"/>
      <c r="BT1054" s="2"/>
      <c r="BU1054" s="2"/>
      <c r="BY1054" s="19">
        <v>6</v>
      </c>
      <c r="CA1054" s="2"/>
      <c r="CD1054" s="2"/>
      <c r="CR1054" s="2"/>
      <c r="CS1054" s="2"/>
      <c r="CU1054" s="2"/>
      <c r="CV1054" s="2"/>
    </row>
    <row r="1055" spans="1:105" x14ac:dyDescent="0.3">
      <c r="A1055" t="str">
        <f t="shared" si="867"/>
        <v>5091</v>
      </c>
      <c r="B1055" t="str">
        <f t="shared" si="868"/>
        <v xml:space="preserve">Üzleti és szakmai kommunikáció (web) </v>
      </c>
      <c r="C1055" t="str">
        <f t="shared" si="818"/>
        <v>5015091</v>
      </c>
      <c r="D1055" t="str">
        <f t="shared" si="819"/>
        <v>Üzleti és szakmai kommunikáció (web) 91</v>
      </c>
      <c r="E1055" t="str">
        <f t="shared" si="820"/>
        <v>Balog Mónika5091</v>
      </c>
      <c r="F1055" s="24" t="str">
        <f t="shared" si="821"/>
        <v>Üzleti és szakmai kommunikáció (Tb. 501, web)</v>
      </c>
      <c r="G1055" t="str">
        <f t="shared" si="822"/>
        <v/>
      </c>
      <c r="H1055" t="str">
        <f t="shared" si="823"/>
        <v/>
      </c>
      <c r="I1055" t="str">
        <f t="shared" si="824"/>
        <v/>
      </c>
      <c r="J1055" t="str">
        <f t="shared" si="825"/>
        <v/>
      </c>
      <c r="K1055" t="str">
        <f t="shared" si="826"/>
        <v/>
      </c>
      <c r="L1055" t="str">
        <f t="shared" si="827"/>
        <v/>
      </c>
      <c r="M1055" t="str">
        <f t="shared" si="828"/>
        <v/>
      </c>
      <c r="N1055" t="str">
        <f t="shared" si="829"/>
        <v/>
      </c>
      <c r="O1055" t="str">
        <f t="shared" si="830"/>
        <v/>
      </c>
      <c r="P1055" t="str">
        <f t="shared" si="831"/>
        <v/>
      </c>
      <c r="Q1055" t="str">
        <f t="shared" si="832"/>
        <v/>
      </c>
      <c r="R1055" t="str">
        <f t="shared" si="833"/>
        <v/>
      </c>
      <c r="S1055" t="str">
        <f t="shared" si="834"/>
        <v/>
      </c>
      <c r="T1055" t="str">
        <f t="shared" si="835"/>
        <v/>
      </c>
      <c r="U1055" t="str">
        <f t="shared" si="836"/>
        <v/>
      </c>
      <c r="V1055" t="str">
        <f t="shared" si="837"/>
        <v/>
      </c>
      <c r="W1055" t="str">
        <f t="shared" si="838"/>
        <v/>
      </c>
      <c r="X1055" t="str">
        <f t="shared" si="839"/>
        <v/>
      </c>
      <c r="Y1055" t="str">
        <f t="shared" si="840"/>
        <v>Üzleti és szakmai kommunikáció (, web)</v>
      </c>
      <c r="Z1055" t="str">
        <f t="shared" si="841"/>
        <v>5091</v>
      </c>
      <c r="AA1055" t="str">
        <f t="shared" si="842"/>
        <v>5091</v>
      </c>
      <c r="AB1055" t="str">
        <f t="shared" si="843"/>
        <v/>
      </c>
      <c r="AC1055" t="str">
        <f t="shared" si="844"/>
        <v/>
      </c>
      <c r="AD1055" t="str">
        <f t="shared" si="845"/>
        <v/>
      </c>
      <c r="AE1055" t="str">
        <f t="shared" si="846"/>
        <v/>
      </c>
      <c r="AF1055" t="str">
        <f t="shared" si="847"/>
        <v/>
      </c>
      <c r="AG1055" t="str">
        <f t="shared" si="848"/>
        <v/>
      </c>
      <c r="AH1055" t="str">
        <f t="shared" si="849"/>
        <v/>
      </c>
      <c r="AI1055" t="str">
        <f t="shared" si="850"/>
        <v/>
      </c>
      <c r="AJ1055" t="str">
        <f t="shared" si="851"/>
        <v/>
      </c>
      <c r="AK1055" t="str">
        <f t="shared" si="852"/>
        <v/>
      </c>
      <c r="AL1055" t="str">
        <f t="shared" si="853"/>
        <v/>
      </c>
      <c r="AM1055" t="str">
        <f t="shared" si="854"/>
        <v/>
      </c>
      <c r="AN1055" t="str">
        <f t="shared" si="855"/>
        <v/>
      </c>
      <c r="AO1055" t="str">
        <f t="shared" si="856"/>
        <v/>
      </c>
      <c r="AP1055" t="str">
        <f t="shared" si="857"/>
        <v/>
      </c>
      <c r="AQ1055" t="str">
        <f t="shared" si="858"/>
        <v/>
      </c>
      <c r="AR1055" t="str">
        <f t="shared" si="859"/>
        <v>5091</v>
      </c>
      <c r="AS1055" t="str">
        <f t="shared" si="860"/>
        <v/>
      </c>
      <c r="AT1055" t="str">
        <f t="shared" si="861"/>
        <v>5091</v>
      </c>
      <c r="AU1055" t="str">
        <f t="shared" si="862"/>
        <v/>
      </c>
      <c r="AV1055" t="str">
        <f t="shared" si="863"/>
        <v/>
      </c>
      <c r="AW1055" t="str">
        <f t="shared" si="864"/>
        <v/>
      </c>
      <c r="AX1055" t="str">
        <f t="shared" si="865"/>
        <v>Üzleti és szakmai kommunikáció (501, web)</v>
      </c>
      <c r="AY1055" s="2">
        <v>509</v>
      </c>
      <c r="AZ1055" s="2">
        <v>1</v>
      </c>
      <c r="BA1055" s="18">
        <f>VLOOKUP(AY1055,segéd!$F$9:$G$38,2,FALSE)</f>
        <v>46151</v>
      </c>
      <c r="BB1055" s="2" t="str">
        <f>VLOOKUP(AZ1055,segéd!$F$1:$G$7,2,FALSE)</f>
        <v>8.00-9.30</v>
      </c>
      <c r="BC1055" t="s">
        <v>387</v>
      </c>
      <c r="BD1055" t="s">
        <v>85</v>
      </c>
      <c r="BE1055" t="s">
        <v>164</v>
      </c>
      <c r="BG1055" s="2">
        <v>501</v>
      </c>
      <c r="BH1055" s="2" t="s">
        <v>66</v>
      </c>
      <c r="BI1055" s="30" t="s">
        <v>1945</v>
      </c>
      <c r="BJ1055" s="2">
        <f t="shared" si="866"/>
        <v>91</v>
      </c>
      <c r="BK1055" s="2" t="str">
        <f>IF(BF1055="","",VLOOKUP(BC1055,segéd!O:P,2,FALSE))</f>
        <v/>
      </c>
      <c r="BL1055" s="2">
        <f>IF(BG1055="","",VLOOKUP(BC1055,segéd!T:U,2,FALSE))</f>
        <v>91</v>
      </c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/>
      <c r="BZ1055" s="2"/>
      <c r="CA1055" s="2"/>
      <c r="CB1055" s="2"/>
      <c r="CC1055" s="2"/>
      <c r="CD1055" s="2"/>
      <c r="CE1055" s="2">
        <v>74</v>
      </c>
      <c r="CF1055" s="2">
        <v>19</v>
      </c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>
        <v>16</v>
      </c>
      <c r="CY1055" s="2">
        <v>13</v>
      </c>
    </row>
    <row r="1056" spans="1:105" x14ac:dyDescent="0.3">
      <c r="A1056" t="str">
        <f t="shared" si="867"/>
        <v>5092</v>
      </c>
      <c r="B1056" t="str">
        <f t="shared" si="868"/>
        <v xml:space="preserve">Beruh., üzem. jogi ismeretek (web) </v>
      </c>
      <c r="C1056" t="str">
        <f t="shared" si="818"/>
        <v>4035092</v>
      </c>
      <c r="D1056" t="str">
        <f t="shared" si="819"/>
        <v>Beruh., üzem. jogi ismeretek (web) 7</v>
      </c>
      <c r="E1056" t="str">
        <f t="shared" si="820"/>
        <v>Zalahegyi Zoltán5092</v>
      </c>
      <c r="F1056" s="24" t="str">
        <f t="shared" si="821"/>
        <v>Beruh., üzem. jogi ismeretek (Tb. 403, web)</v>
      </c>
      <c r="G1056" t="str">
        <f t="shared" si="822"/>
        <v/>
      </c>
      <c r="H1056" t="str">
        <f t="shared" si="823"/>
        <v/>
      </c>
      <c r="I1056" t="str">
        <f t="shared" si="824"/>
        <v/>
      </c>
      <c r="J1056" t="str">
        <f t="shared" si="825"/>
        <v/>
      </c>
      <c r="K1056" t="str">
        <f t="shared" si="826"/>
        <v/>
      </c>
      <c r="L1056" t="str">
        <f t="shared" si="827"/>
        <v/>
      </c>
      <c r="M1056" t="str">
        <f t="shared" si="828"/>
        <v/>
      </c>
      <c r="N1056" t="str">
        <f t="shared" si="829"/>
        <v/>
      </c>
      <c r="O1056" t="str">
        <f t="shared" si="830"/>
        <v/>
      </c>
      <c r="P1056" t="str">
        <f t="shared" si="831"/>
        <v/>
      </c>
      <c r="Q1056" t="str">
        <f t="shared" si="832"/>
        <v/>
      </c>
      <c r="R1056" t="str">
        <f t="shared" si="833"/>
        <v/>
      </c>
      <c r="S1056" t="str">
        <f t="shared" si="834"/>
        <v/>
      </c>
      <c r="T1056" t="str">
        <f t="shared" si="835"/>
        <v/>
      </c>
      <c r="U1056" t="str">
        <f t="shared" si="836"/>
        <v/>
      </c>
      <c r="V1056" t="str">
        <f t="shared" si="837"/>
        <v/>
      </c>
      <c r="W1056" t="str">
        <f t="shared" si="838"/>
        <v/>
      </c>
      <c r="X1056" t="str">
        <f t="shared" si="839"/>
        <v/>
      </c>
      <c r="Y1056" t="str">
        <f t="shared" si="840"/>
        <v>Beruh., üzem. jogi ismeretek (, web)</v>
      </c>
      <c r="Z1056" t="str">
        <f t="shared" si="841"/>
        <v/>
      </c>
      <c r="AA1056" t="str">
        <f t="shared" si="842"/>
        <v/>
      </c>
      <c r="AB1056" t="str">
        <f t="shared" si="843"/>
        <v/>
      </c>
      <c r="AC1056" t="str">
        <f t="shared" si="844"/>
        <v/>
      </c>
      <c r="AD1056" t="str">
        <f t="shared" si="845"/>
        <v/>
      </c>
      <c r="AE1056" t="str">
        <f t="shared" si="846"/>
        <v/>
      </c>
      <c r="AF1056" t="str">
        <f t="shared" si="847"/>
        <v/>
      </c>
      <c r="AG1056" t="str">
        <f t="shared" si="848"/>
        <v/>
      </c>
      <c r="AH1056" t="str">
        <f t="shared" si="849"/>
        <v/>
      </c>
      <c r="AI1056" t="str">
        <f t="shared" si="850"/>
        <v/>
      </c>
      <c r="AJ1056" t="str">
        <f t="shared" si="851"/>
        <v/>
      </c>
      <c r="AK1056" t="str">
        <f t="shared" si="852"/>
        <v/>
      </c>
      <c r="AL1056" t="str">
        <f t="shared" si="853"/>
        <v/>
      </c>
      <c r="AM1056" t="str">
        <f t="shared" si="854"/>
        <v/>
      </c>
      <c r="AN1056" t="str">
        <f t="shared" si="855"/>
        <v/>
      </c>
      <c r="AO1056" t="str">
        <f t="shared" si="856"/>
        <v/>
      </c>
      <c r="AP1056" t="str">
        <f t="shared" si="857"/>
        <v/>
      </c>
      <c r="AQ1056" t="str">
        <f t="shared" si="858"/>
        <v/>
      </c>
      <c r="AR1056" t="str">
        <f t="shared" si="859"/>
        <v/>
      </c>
      <c r="AS1056" t="str">
        <f t="shared" si="860"/>
        <v>5092</v>
      </c>
      <c r="AT1056" t="str">
        <f t="shared" si="861"/>
        <v/>
      </c>
      <c r="AU1056" t="str">
        <f t="shared" si="862"/>
        <v/>
      </c>
      <c r="AV1056" t="str">
        <f t="shared" si="863"/>
        <v/>
      </c>
      <c r="AW1056" t="str">
        <f t="shared" si="864"/>
        <v/>
      </c>
      <c r="AX1056" t="str">
        <f t="shared" si="865"/>
        <v>Beruh., üzem. jogi ismeretek (403, web)</v>
      </c>
      <c r="AY1056" s="2">
        <v>509</v>
      </c>
      <c r="AZ1056" s="2">
        <v>2</v>
      </c>
      <c r="BA1056" s="18">
        <f>VLOOKUP(AY1056,segéd!$F$9:$G$38,2,FALSE)</f>
        <v>46151</v>
      </c>
      <c r="BB1056" s="2" t="str">
        <f>VLOOKUP(AZ1056,segéd!$F$1:$G$7,2,FALSE)</f>
        <v>9.45-11.15</v>
      </c>
      <c r="BC1056" t="s">
        <v>400</v>
      </c>
      <c r="BD1056" t="s">
        <v>313</v>
      </c>
      <c r="BE1056" t="s">
        <v>164</v>
      </c>
      <c r="BG1056" s="2">
        <v>403</v>
      </c>
      <c r="BH1056" s="2" t="s">
        <v>66</v>
      </c>
      <c r="BI1056" s="30" t="s">
        <v>2024</v>
      </c>
      <c r="BJ1056" s="2">
        <f t="shared" si="866"/>
        <v>7</v>
      </c>
      <c r="BK1056" s="2" t="str">
        <f>IF(BF1056="","",VLOOKUP(BC1056,segéd!O:P,2,FALSE))</f>
        <v/>
      </c>
      <c r="BL1056" s="2">
        <f>IF(BG1056="","",VLOOKUP(BC1056,segéd!T:U,2,FALSE))</f>
        <v>7</v>
      </c>
      <c r="CH1056" s="2"/>
      <c r="CI1056" s="2"/>
      <c r="CP1056" s="2"/>
      <c r="CX1056" s="2">
        <v>8</v>
      </c>
    </row>
    <row r="1057" spans="1:106" x14ac:dyDescent="0.3">
      <c r="A1057" t="str">
        <f t="shared" si="867"/>
        <v>2075092</v>
      </c>
      <c r="B1057" t="str">
        <f t="shared" si="868"/>
        <v>Ellátásilánc-men. felj. és kontr. (gépterem) 7</v>
      </c>
      <c r="C1057" t="str">
        <f t="shared" si="818"/>
        <v>5092</v>
      </c>
      <c r="D1057" t="str">
        <f t="shared" si="819"/>
        <v xml:space="preserve">Ellátásilánc-men. felj. és kontr. (gépterem) </v>
      </c>
      <c r="E1057" t="str">
        <f t="shared" si="820"/>
        <v>Cservenyi Dóra5092</v>
      </c>
      <c r="F1057" s="24" t="str">
        <f t="shared" si="821"/>
        <v>Ellátásilánc-men. felj. és kontr. (Bp. 207, gépterem)</v>
      </c>
      <c r="G1057" t="str">
        <f t="shared" si="822"/>
        <v/>
      </c>
      <c r="H1057" t="str">
        <f t="shared" si="823"/>
        <v/>
      </c>
      <c r="I1057" t="str">
        <f t="shared" si="824"/>
        <v/>
      </c>
      <c r="J1057" t="str">
        <f t="shared" si="825"/>
        <v/>
      </c>
      <c r="K1057" t="str">
        <f t="shared" si="826"/>
        <v>5092</v>
      </c>
      <c r="L1057" t="str">
        <f t="shared" si="827"/>
        <v/>
      </c>
      <c r="M1057" t="str">
        <f t="shared" si="828"/>
        <v/>
      </c>
      <c r="N1057" t="str">
        <f t="shared" si="829"/>
        <v/>
      </c>
      <c r="O1057" t="str">
        <f t="shared" si="830"/>
        <v/>
      </c>
      <c r="P1057" t="str">
        <f t="shared" si="831"/>
        <v/>
      </c>
      <c r="Q1057" t="str">
        <f t="shared" si="832"/>
        <v/>
      </c>
      <c r="R1057" t="str">
        <f t="shared" si="833"/>
        <v/>
      </c>
      <c r="S1057" t="str">
        <f t="shared" si="834"/>
        <v/>
      </c>
      <c r="T1057" t="str">
        <f t="shared" si="835"/>
        <v/>
      </c>
      <c r="U1057" t="str">
        <f t="shared" si="836"/>
        <v/>
      </c>
      <c r="V1057" t="str">
        <f t="shared" si="837"/>
        <v/>
      </c>
      <c r="W1057" t="str">
        <f t="shared" si="838"/>
        <v/>
      </c>
      <c r="X1057" t="str">
        <f t="shared" si="839"/>
        <v/>
      </c>
      <c r="Y1057" t="str">
        <f t="shared" si="840"/>
        <v>Ellátásilánc-men. felj. és kontr. (207, gépterem)</v>
      </c>
      <c r="Z1057" t="str">
        <f t="shared" si="841"/>
        <v/>
      </c>
      <c r="AA1057" t="str">
        <f t="shared" si="842"/>
        <v/>
      </c>
      <c r="AB1057" t="str">
        <f t="shared" si="843"/>
        <v/>
      </c>
      <c r="AC1057" t="str">
        <f t="shared" si="844"/>
        <v/>
      </c>
      <c r="AD1057" t="str">
        <f t="shared" si="845"/>
        <v/>
      </c>
      <c r="AE1057" t="str">
        <f t="shared" si="846"/>
        <v/>
      </c>
      <c r="AF1057" t="str">
        <f t="shared" si="847"/>
        <v/>
      </c>
      <c r="AG1057" t="str">
        <f t="shared" si="848"/>
        <v/>
      </c>
      <c r="AH1057" t="str">
        <f t="shared" si="849"/>
        <v/>
      </c>
      <c r="AI1057" t="str">
        <f t="shared" si="850"/>
        <v/>
      </c>
      <c r="AJ1057" t="str">
        <f t="shared" si="851"/>
        <v/>
      </c>
      <c r="AK1057" t="str">
        <f t="shared" si="852"/>
        <v/>
      </c>
      <c r="AL1057" t="str">
        <f t="shared" si="853"/>
        <v/>
      </c>
      <c r="AM1057" t="str">
        <f t="shared" si="854"/>
        <v/>
      </c>
      <c r="AN1057" t="str">
        <f t="shared" si="855"/>
        <v/>
      </c>
      <c r="AO1057" t="str">
        <f t="shared" si="856"/>
        <v/>
      </c>
      <c r="AP1057" t="str">
        <f t="shared" si="857"/>
        <v/>
      </c>
      <c r="AQ1057" t="str">
        <f t="shared" si="858"/>
        <v/>
      </c>
      <c r="AR1057" t="str">
        <f t="shared" si="859"/>
        <v/>
      </c>
      <c r="AS1057" t="str">
        <f t="shared" si="860"/>
        <v/>
      </c>
      <c r="AT1057" t="str">
        <f t="shared" si="861"/>
        <v/>
      </c>
      <c r="AU1057" t="str">
        <f t="shared" si="862"/>
        <v/>
      </c>
      <c r="AV1057" t="str">
        <f t="shared" si="863"/>
        <v/>
      </c>
      <c r="AW1057" t="str">
        <f t="shared" si="864"/>
        <v/>
      </c>
      <c r="AX1057" t="str">
        <f t="shared" si="865"/>
        <v>Ellátásilánc-men. felj. és kontr. (, gépterem)</v>
      </c>
      <c r="AY1057" s="2">
        <v>509</v>
      </c>
      <c r="AZ1057" s="2">
        <v>2</v>
      </c>
      <c r="BA1057" s="18">
        <f>VLOOKUP(AY1057,segéd!$F$9:$G$38,2,FALSE)</f>
        <v>46151</v>
      </c>
      <c r="BB1057" s="2" t="str">
        <f>VLOOKUP(AZ1057,segéd!$F$1:$G$7,2,FALSE)</f>
        <v>9.45-11.15</v>
      </c>
      <c r="BC1057" s="20" t="s">
        <v>293</v>
      </c>
      <c r="BD1057" t="s">
        <v>294</v>
      </c>
      <c r="BE1057" s="20" t="s">
        <v>175</v>
      </c>
      <c r="BF1057" s="19">
        <v>207</v>
      </c>
      <c r="BH1057" s="19" t="s">
        <v>267</v>
      </c>
      <c r="BJ1057" s="2">
        <f t="shared" si="866"/>
        <v>7</v>
      </c>
      <c r="BK1057" s="2">
        <f>IF(BF1057="","",VLOOKUP(BC1057,segéd!O:P,2,FALSE))</f>
        <v>7</v>
      </c>
      <c r="BL1057" s="2" t="str">
        <f>IF(BG1057="","",VLOOKUP(BC1057,segéd!T:U,2,FALSE))</f>
        <v/>
      </c>
      <c r="BP1057" s="2"/>
      <c r="BQ1057" s="2">
        <v>12</v>
      </c>
      <c r="BR1057" s="2"/>
      <c r="BY1057" s="2"/>
      <c r="CH1057" s="2"/>
      <c r="CP1057" s="2"/>
    </row>
    <row r="1058" spans="1:106" x14ac:dyDescent="0.3">
      <c r="A1058" t="str">
        <f t="shared" si="867"/>
        <v>5092</v>
      </c>
      <c r="B1058" t="str">
        <f t="shared" si="868"/>
        <v xml:space="preserve">Földi kockázatok UAS műv. (2. csop.) </v>
      </c>
      <c r="C1058" t="str">
        <f t="shared" si="818"/>
        <v>Külső5092</v>
      </c>
      <c r="D1058" t="str">
        <f t="shared" si="819"/>
        <v>Földi kockázatok UAS műv. (2. csop.) 11</v>
      </c>
      <c r="E1058" t="str">
        <f t="shared" si="820"/>
        <v>Korcz Miklós Máté5092</v>
      </c>
      <c r="F1058" s="24" t="str">
        <f t="shared" si="821"/>
        <v>Földi kockázatok UAS műv. (2. csop.) (Tb. Külső)</v>
      </c>
      <c r="G1058" t="str">
        <f t="shared" si="822"/>
        <v/>
      </c>
      <c r="H1058" t="str">
        <f t="shared" si="823"/>
        <v/>
      </c>
      <c r="I1058" t="str">
        <f t="shared" si="824"/>
        <v/>
      </c>
      <c r="J1058" t="str">
        <f t="shared" si="825"/>
        <v/>
      </c>
      <c r="K1058" t="str">
        <f t="shared" si="826"/>
        <v/>
      </c>
      <c r="L1058" t="str">
        <f t="shared" si="827"/>
        <v/>
      </c>
      <c r="M1058" t="str">
        <f t="shared" si="828"/>
        <v/>
      </c>
      <c r="N1058" t="str">
        <f t="shared" si="829"/>
        <v/>
      </c>
      <c r="O1058" t="str">
        <f t="shared" si="830"/>
        <v/>
      </c>
      <c r="P1058" t="str">
        <f t="shared" si="831"/>
        <v/>
      </c>
      <c r="Q1058" t="str">
        <f t="shared" si="832"/>
        <v/>
      </c>
      <c r="R1058" t="str">
        <f t="shared" si="833"/>
        <v/>
      </c>
      <c r="S1058" t="str">
        <f t="shared" si="834"/>
        <v/>
      </c>
      <c r="T1058" t="str">
        <f t="shared" si="835"/>
        <v/>
      </c>
      <c r="U1058" t="str">
        <f t="shared" si="836"/>
        <v/>
      </c>
      <c r="V1058" t="str">
        <f t="shared" si="837"/>
        <v/>
      </c>
      <c r="W1058" t="str">
        <f t="shared" si="838"/>
        <v/>
      </c>
      <c r="X1058" t="str">
        <f t="shared" si="839"/>
        <v/>
      </c>
      <c r="Y1058" t="str">
        <f t="shared" si="840"/>
        <v>Földi kockázatok UAS műv. (2. csop.) ()</v>
      </c>
      <c r="Z1058" t="str">
        <f t="shared" si="841"/>
        <v/>
      </c>
      <c r="AA1058" t="str">
        <f t="shared" si="842"/>
        <v/>
      </c>
      <c r="AB1058" t="str">
        <f t="shared" si="843"/>
        <v/>
      </c>
      <c r="AC1058" t="str">
        <f t="shared" si="844"/>
        <v/>
      </c>
      <c r="AD1058" t="str">
        <f t="shared" si="845"/>
        <v/>
      </c>
      <c r="AE1058" t="str">
        <f t="shared" si="846"/>
        <v/>
      </c>
      <c r="AF1058" t="str">
        <f t="shared" si="847"/>
        <v/>
      </c>
      <c r="AG1058" t="str">
        <f t="shared" si="848"/>
        <v/>
      </c>
      <c r="AH1058" t="str">
        <f t="shared" si="849"/>
        <v/>
      </c>
      <c r="AI1058" t="str">
        <f t="shared" si="850"/>
        <v/>
      </c>
      <c r="AJ1058" t="str">
        <f t="shared" si="851"/>
        <v/>
      </c>
      <c r="AK1058" t="str">
        <f t="shared" si="852"/>
        <v/>
      </c>
      <c r="AL1058" t="str">
        <f t="shared" si="853"/>
        <v/>
      </c>
      <c r="AM1058" t="str">
        <f t="shared" si="854"/>
        <v/>
      </c>
      <c r="AN1058" t="str">
        <f t="shared" si="855"/>
        <v/>
      </c>
      <c r="AO1058" t="str">
        <f t="shared" si="856"/>
        <v/>
      </c>
      <c r="AP1058" t="str">
        <f t="shared" si="857"/>
        <v/>
      </c>
      <c r="AQ1058" t="str">
        <f t="shared" si="858"/>
        <v/>
      </c>
      <c r="AR1058" t="str">
        <f t="shared" si="859"/>
        <v/>
      </c>
      <c r="AS1058" t="str">
        <f t="shared" si="860"/>
        <v/>
      </c>
      <c r="AT1058" t="str">
        <f t="shared" si="861"/>
        <v/>
      </c>
      <c r="AU1058" t="str">
        <f t="shared" si="862"/>
        <v/>
      </c>
      <c r="AV1058" t="str">
        <f t="shared" si="863"/>
        <v/>
      </c>
      <c r="AW1058" t="str">
        <f t="shared" si="864"/>
        <v>5092</v>
      </c>
      <c r="AX1058" t="str">
        <f t="shared" si="865"/>
        <v>Földi kockázatok UAS műv. (2. csop.) (Külső)</v>
      </c>
      <c r="AY1058" s="2">
        <v>509</v>
      </c>
      <c r="AZ1058" s="2">
        <v>2</v>
      </c>
      <c r="BA1058" s="18">
        <f>VLOOKUP(AY1058,segéd!$F$9:$G$38,2,FALSE)</f>
        <v>46151</v>
      </c>
      <c r="BB1058" s="2" t="str">
        <f>VLOOKUP(AZ1058,segéd!$F$1:$G$7,2,FALSE)</f>
        <v>9.45-11.15</v>
      </c>
      <c r="BC1058" t="s">
        <v>478</v>
      </c>
      <c r="BD1058" t="s">
        <v>2251</v>
      </c>
      <c r="BE1058" t="s">
        <v>164</v>
      </c>
      <c r="BG1058" s="2" t="s">
        <v>270</v>
      </c>
      <c r="BJ1058" s="2">
        <f t="shared" si="866"/>
        <v>11</v>
      </c>
      <c r="BK1058" s="2" t="str">
        <f>IF(BF1058="","",VLOOKUP(BC1058,segéd!O:P,2,FALSE))</f>
        <v/>
      </c>
      <c r="BL1058" s="2">
        <f>IF(BG1058="","",VLOOKUP(BC1058,segéd!T:U,2,FALSE))</f>
        <v>11</v>
      </c>
      <c r="BM1058" s="2"/>
      <c r="BN1058" s="2"/>
      <c r="BO1058" s="2"/>
      <c r="BP1058" s="2"/>
      <c r="BQ1058" s="2"/>
      <c r="BR1058" s="2"/>
      <c r="BS1058" s="2"/>
      <c r="BT1058" s="2"/>
      <c r="BU1058" s="2"/>
      <c r="CA1058" s="2"/>
      <c r="CD1058" s="2"/>
      <c r="CE1058" s="2"/>
      <c r="CF1058" s="19"/>
      <c r="CG1058" s="2"/>
      <c r="CP1058" s="2"/>
      <c r="CQ1058" s="2"/>
      <c r="CR1058" s="2"/>
      <c r="CS1058" s="2"/>
      <c r="CU1058" s="2"/>
      <c r="CV1058" s="2"/>
      <c r="DA1058" s="19"/>
      <c r="DB1058" s="2">
        <v>11</v>
      </c>
    </row>
    <row r="1059" spans="1:106" x14ac:dyDescent="0.3">
      <c r="A1059" t="str">
        <f t="shared" si="867"/>
        <v>2025092</v>
      </c>
      <c r="B1059" t="str">
        <f t="shared" si="868"/>
        <v>Gazdasági etika (otthonról web) 6</v>
      </c>
      <c r="C1059" t="str">
        <f t="shared" si="818"/>
        <v>2145092</v>
      </c>
      <c r="D1059" t="str">
        <f t="shared" si="819"/>
        <v>Gazdasági etika (otthonról web) 40</v>
      </c>
      <c r="E1059" t="str">
        <f t="shared" si="820"/>
        <v>Barócsi Zoltán5092</v>
      </c>
      <c r="F1059" s="24" t="str">
        <f t="shared" si="821"/>
        <v>Gazdasági etika (Bp. 202Tb. 214, otthonról web)</v>
      </c>
      <c r="G1059" t="str">
        <f t="shared" si="822"/>
        <v/>
      </c>
      <c r="H1059" t="str">
        <f t="shared" si="823"/>
        <v/>
      </c>
      <c r="I1059" t="str">
        <f t="shared" si="824"/>
        <v/>
      </c>
      <c r="J1059" t="str">
        <f t="shared" si="825"/>
        <v/>
      </c>
      <c r="K1059" t="str">
        <f t="shared" si="826"/>
        <v/>
      </c>
      <c r="L1059" t="str">
        <f t="shared" si="827"/>
        <v/>
      </c>
      <c r="M1059" t="str">
        <f t="shared" si="828"/>
        <v/>
      </c>
      <c r="N1059" t="str">
        <f t="shared" si="829"/>
        <v/>
      </c>
      <c r="O1059" t="str">
        <f t="shared" si="830"/>
        <v/>
      </c>
      <c r="P1059" t="str">
        <f t="shared" si="831"/>
        <v/>
      </c>
      <c r="Q1059" t="str">
        <f t="shared" si="832"/>
        <v/>
      </c>
      <c r="R1059" t="str">
        <f t="shared" si="833"/>
        <v/>
      </c>
      <c r="S1059" t="str">
        <f t="shared" si="834"/>
        <v/>
      </c>
      <c r="T1059" t="str">
        <f t="shared" si="835"/>
        <v>5092</v>
      </c>
      <c r="U1059" t="str">
        <f t="shared" si="836"/>
        <v>5092</v>
      </c>
      <c r="V1059" t="str">
        <f t="shared" si="837"/>
        <v>5092</v>
      </c>
      <c r="W1059" t="str">
        <f t="shared" si="838"/>
        <v>5092</v>
      </c>
      <c r="X1059" t="str">
        <f t="shared" si="839"/>
        <v>5092</v>
      </c>
      <c r="Y1059" t="str">
        <f t="shared" si="840"/>
        <v>Gazdasági etika (202, otthonról web)</v>
      </c>
      <c r="Z1059" t="str">
        <f t="shared" si="841"/>
        <v/>
      </c>
      <c r="AA1059" t="str">
        <f t="shared" si="842"/>
        <v/>
      </c>
      <c r="AB1059" t="str">
        <f t="shared" si="843"/>
        <v/>
      </c>
      <c r="AC1059" t="str">
        <f t="shared" si="844"/>
        <v/>
      </c>
      <c r="AD1059" t="str">
        <f t="shared" si="845"/>
        <v/>
      </c>
      <c r="AE1059" t="str">
        <f t="shared" si="846"/>
        <v/>
      </c>
      <c r="AF1059" t="str">
        <f t="shared" si="847"/>
        <v/>
      </c>
      <c r="AG1059" t="str">
        <f t="shared" si="848"/>
        <v/>
      </c>
      <c r="AH1059" t="str">
        <f t="shared" si="849"/>
        <v/>
      </c>
      <c r="AI1059" t="str">
        <f t="shared" si="850"/>
        <v/>
      </c>
      <c r="AJ1059" t="str">
        <f t="shared" si="851"/>
        <v/>
      </c>
      <c r="AK1059" t="str">
        <f t="shared" si="852"/>
        <v/>
      </c>
      <c r="AL1059" t="str">
        <f t="shared" si="853"/>
        <v/>
      </c>
      <c r="AM1059" t="str">
        <f t="shared" si="854"/>
        <v>5092</v>
      </c>
      <c r="AN1059" t="str">
        <f t="shared" si="855"/>
        <v>5092</v>
      </c>
      <c r="AO1059" t="str">
        <f t="shared" si="856"/>
        <v>5092</v>
      </c>
      <c r="AP1059" t="str">
        <f t="shared" si="857"/>
        <v>5092</v>
      </c>
      <c r="AQ1059" t="str">
        <f t="shared" si="858"/>
        <v>5092</v>
      </c>
      <c r="AR1059" t="str">
        <f t="shared" si="859"/>
        <v/>
      </c>
      <c r="AS1059" t="str">
        <f t="shared" si="860"/>
        <v/>
      </c>
      <c r="AT1059" t="str">
        <f t="shared" si="861"/>
        <v/>
      </c>
      <c r="AU1059" t="str">
        <f t="shared" si="862"/>
        <v/>
      </c>
      <c r="AV1059" t="str">
        <f t="shared" si="863"/>
        <v/>
      </c>
      <c r="AW1059" t="str">
        <f t="shared" si="864"/>
        <v/>
      </c>
      <c r="AX1059" t="str">
        <f t="shared" si="865"/>
        <v>Gazdasági etika (214, otthonról web)</v>
      </c>
      <c r="AY1059" s="2">
        <v>509</v>
      </c>
      <c r="AZ1059" s="2">
        <v>2</v>
      </c>
      <c r="BA1059" s="18">
        <f>VLOOKUP(AY1059,segéd!$F$9:$G$38,2,FALSE)</f>
        <v>46151</v>
      </c>
      <c r="BB1059" s="2" t="str">
        <f>VLOOKUP(AZ1059,segéd!$F$1:$G$7,2,FALSE)</f>
        <v>9.45-11.15</v>
      </c>
      <c r="BC1059" t="s">
        <v>173</v>
      </c>
      <c r="BD1059" s="20" t="s">
        <v>29</v>
      </c>
      <c r="BE1059" t="s">
        <v>167</v>
      </c>
      <c r="BF1059" s="19">
        <v>202</v>
      </c>
      <c r="BG1059" s="2">
        <v>214</v>
      </c>
      <c r="BH1059" s="2" t="s">
        <v>485</v>
      </c>
      <c r="BI1059" s="30" t="s">
        <v>2032</v>
      </c>
      <c r="BJ1059" s="2">
        <f t="shared" si="866"/>
        <v>46</v>
      </c>
      <c r="BK1059" s="2">
        <f>IF(BF1059="","",VLOOKUP(BC1059,segéd!O:P,2,FALSE))</f>
        <v>6</v>
      </c>
      <c r="BL1059" s="2">
        <f>IF(BG1059="","",VLOOKUP(BC1059,segéd!T:U,2,FALSE))</f>
        <v>40</v>
      </c>
      <c r="BP1059" s="2"/>
      <c r="BQ1059" s="2"/>
      <c r="BR1059" s="2"/>
      <c r="BV1059" s="2"/>
      <c r="BW1059" s="2"/>
      <c r="BX1059" s="2"/>
      <c r="BY1059" s="2"/>
      <c r="BZ1059" s="2">
        <v>4</v>
      </c>
      <c r="CA1059" s="2">
        <v>3</v>
      </c>
      <c r="CB1059" s="2">
        <v>2</v>
      </c>
      <c r="CC1059" s="2">
        <v>3</v>
      </c>
      <c r="CD1059" s="2">
        <v>1</v>
      </c>
      <c r="CH1059" s="2"/>
      <c r="CI1059" s="2"/>
      <c r="CM1059" s="2"/>
      <c r="CN1059" s="2"/>
      <c r="CO1059" s="2"/>
      <c r="CP1059" s="2"/>
      <c r="CR1059" s="2">
        <v>7</v>
      </c>
      <c r="CS1059" s="2">
        <v>6</v>
      </c>
      <c r="CT1059" s="2">
        <v>2</v>
      </c>
      <c r="CU1059" s="2">
        <v>2</v>
      </c>
      <c r="CV1059" s="2">
        <v>3</v>
      </c>
      <c r="CY1059" s="2"/>
    </row>
    <row r="1060" spans="1:106" x14ac:dyDescent="0.3">
      <c r="A1060" t="str">
        <f t="shared" si="867"/>
        <v>5092</v>
      </c>
      <c r="B1060" t="str">
        <f t="shared" si="868"/>
        <v xml:space="preserve">Integrált irányítási rendszerek (web) </v>
      </c>
      <c r="C1060" t="str">
        <f t="shared" si="818"/>
        <v>4015092</v>
      </c>
      <c r="D1060" t="str">
        <f t="shared" si="819"/>
        <v>Integrált irányítási rendszerek (web) 5</v>
      </c>
      <c r="E1060" t="str">
        <f t="shared" si="820"/>
        <v>Nyeste Zsolt5092</v>
      </c>
      <c r="F1060" s="24" t="str">
        <f t="shared" si="821"/>
        <v>Integrált irányítási rendszerek (Tb. 401, web)</v>
      </c>
      <c r="G1060" t="str">
        <f t="shared" si="822"/>
        <v/>
      </c>
      <c r="H1060" t="str">
        <f t="shared" si="823"/>
        <v/>
      </c>
      <c r="I1060" t="str">
        <f t="shared" si="824"/>
        <v/>
      </c>
      <c r="J1060" t="str">
        <f t="shared" si="825"/>
        <v/>
      </c>
      <c r="K1060" t="str">
        <f t="shared" si="826"/>
        <v/>
      </c>
      <c r="L1060" t="str">
        <f t="shared" si="827"/>
        <v/>
      </c>
      <c r="M1060" t="str">
        <f t="shared" si="828"/>
        <v/>
      </c>
      <c r="N1060" t="str">
        <f t="shared" si="829"/>
        <v/>
      </c>
      <c r="O1060" t="str">
        <f t="shared" si="830"/>
        <v/>
      </c>
      <c r="P1060" t="str">
        <f t="shared" si="831"/>
        <v/>
      </c>
      <c r="Q1060" t="str">
        <f t="shared" si="832"/>
        <v/>
      </c>
      <c r="R1060" t="str">
        <f t="shared" si="833"/>
        <v/>
      </c>
      <c r="S1060" t="str">
        <f t="shared" si="834"/>
        <v/>
      </c>
      <c r="T1060" t="str">
        <f t="shared" si="835"/>
        <v/>
      </c>
      <c r="U1060" t="str">
        <f t="shared" si="836"/>
        <v/>
      </c>
      <c r="V1060" t="str">
        <f t="shared" si="837"/>
        <v/>
      </c>
      <c r="W1060" t="str">
        <f t="shared" si="838"/>
        <v/>
      </c>
      <c r="X1060" t="str">
        <f t="shared" si="839"/>
        <v/>
      </c>
      <c r="Y1060" t="str">
        <f t="shared" si="840"/>
        <v>Integrált irányítási rendszerek (, web)</v>
      </c>
      <c r="Z1060" t="str">
        <f t="shared" si="841"/>
        <v/>
      </c>
      <c r="AA1060" t="str">
        <f t="shared" si="842"/>
        <v/>
      </c>
      <c r="AB1060" t="str">
        <f t="shared" si="843"/>
        <v/>
      </c>
      <c r="AC1060" t="str">
        <f t="shared" si="844"/>
        <v/>
      </c>
      <c r="AD1060" t="str">
        <f t="shared" si="845"/>
        <v>5092</v>
      </c>
      <c r="AE1060" t="str">
        <f t="shared" si="846"/>
        <v/>
      </c>
      <c r="AF1060" t="str">
        <f t="shared" si="847"/>
        <v/>
      </c>
      <c r="AG1060" t="str">
        <f t="shared" si="848"/>
        <v/>
      </c>
      <c r="AH1060" t="str">
        <f t="shared" si="849"/>
        <v/>
      </c>
      <c r="AI1060" t="str">
        <f t="shared" si="850"/>
        <v/>
      </c>
      <c r="AJ1060" t="str">
        <f t="shared" si="851"/>
        <v/>
      </c>
      <c r="AK1060" t="str">
        <f t="shared" si="852"/>
        <v/>
      </c>
      <c r="AL1060" t="str">
        <f t="shared" si="853"/>
        <v/>
      </c>
      <c r="AM1060" t="str">
        <f t="shared" si="854"/>
        <v/>
      </c>
      <c r="AN1060" t="str">
        <f t="shared" si="855"/>
        <v/>
      </c>
      <c r="AO1060" t="str">
        <f t="shared" si="856"/>
        <v/>
      </c>
      <c r="AP1060" t="str">
        <f t="shared" si="857"/>
        <v/>
      </c>
      <c r="AQ1060" t="str">
        <f t="shared" si="858"/>
        <v/>
      </c>
      <c r="AR1060" t="str">
        <f t="shared" si="859"/>
        <v/>
      </c>
      <c r="AS1060" t="str">
        <f t="shared" si="860"/>
        <v/>
      </c>
      <c r="AT1060" t="str">
        <f t="shared" si="861"/>
        <v/>
      </c>
      <c r="AU1060" t="str">
        <f t="shared" si="862"/>
        <v/>
      </c>
      <c r="AV1060" t="str">
        <f t="shared" si="863"/>
        <v/>
      </c>
      <c r="AW1060" t="str">
        <f t="shared" si="864"/>
        <v/>
      </c>
      <c r="AX1060" t="str">
        <f t="shared" si="865"/>
        <v>Integrált irányítási rendszerek (401, web)</v>
      </c>
      <c r="AY1060" s="2">
        <v>509</v>
      </c>
      <c r="AZ1060" s="2">
        <v>2</v>
      </c>
      <c r="BA1060" s="18">
        <f>VLOOKUP(AY1060,segéd!$F$9:$G$38,2,FALSE)</f>
        <v>46151</v>
      </c>
      <c r="BB1060" s="2" t="str">
        <f>VLOOKUP(AZ1060,segéd!$F$1:$G$7,2,FALSE)</f>
        <v>9.45-11.15</v>
      </c>
      <c r="BC1060" t="s">
        <v>132</v>
      </c>
      <c r="BD1060" t="s">
        <v>303</v>
      </c>
      <c r="BE1060" t="s">
        <v>177</v>
      </c>
      <c r="BG1060" s="2">
        <v>401</v>
      </c>
      <c r="BH1060" s="2" t="s">
        <v>66</v>
      </c>
      <c r="BI1060" s="30" t="s">
        <v>1979</v>
      </c>
      <c r="BJ1060" s="2">
        <f t="shared" si="866"/>
        <v>5</v>
      </c>
      <c r="BK1060" s="2" t="str">
        <f>IF(BF1060="","",VLOOKUP(BC1060,segéd!O:P,2,FALSE))</f>
        <v/>
      </c>
      <c r="BL1060" s="2">
        <f>IF(BG1060="","",VLOOKUP(BC1060,segéd!T:U,2,FALSE))</f>
        <v>5</v>
      </c>
      <c r="CH1060" s="2"/>
      <c r="CI1060" s="2">
        <v>5</v>
      </c>
      <c r="CP1060" s="2"/>
      <c r="CY1060" s="2"/>
    </row>
    <row r="1061" spans="1:106" x14ac:dyDescent="0.3">
      <c r="A1061" t="str">
        <f t="shared" si="867"/>
        <v>2055092</v>
      </c>
      <c r="B1061" t="str">
        <f t="shared" si="868"/>
        <v>Interkulturális men. és tárgyalást. (Tb.-ről web) 22</v>
      </c>
      <c r="C1061" t="str">
        <f t="shared" si="818"/>
        <v>2165092</v>
      </c>
      <c r="D1061" t="str">
        <f t="shared" si="819"/>
        <v>Interkulturális men. és tárgyalást. (Tb.-ről web) 13</v>
      </c>
      <c r="E1061" t="str">
        <f t="shared" si="820"/>
        <v>Deés Szilvia5092</v>
      </c>
      <c r="F1061" s="24" t="str">
        <f t="shared" si="821"/>
        <v>Interkulturális men. és tárgyalást. (Tb. 216, Tb.-ről web)</v>
      </c>
      <c r="G1061" t="str">
        <f t="shared" si="822"/>
        <v/>
      </c>
      <c r="H1061" t="str">
        <f t="shared" si="823"/>
        <v/>
      </c>
      <c r="I1061" t="str">
        <f t="shared" si="824"/>
        <v/>
      </c>
      <c r="J1061" t="str">
        <f t="shared" si="825"/>
        <v/>
      </c>
      <c r="K1061" t="str">
        <f t="shared" si="826"/>
        <v/>
      </c>
      <c r="L1061" t="str">
        <f t="shared" si="827"/>
        <v/>
      </c>
      <c r="M1061" t="str">
        <f t="shared" si="828"/>
        <v/>
      </c>
      <c r="N1061" t="str">
        <f t="shared" si="829"/>
        <v/>
      </c>
      <c r="O1061" t="str">
        <f t="shared" si="830"/>
        <v/>
      </c>
      <c r="P1061" t="str">
        <f t="shared" si="831"/>
        <v/>
      </c>
      <c r="Q1061" t="str">
        <f t="shared" si="832"/>
        <v/>
      </c>
      <c r="R1061" t="str">
        <f t="shared" si="833"/>
        <v/>
      </c>
      <c r="S1061" t="str">
        <f t="shared" si="834"/>
        <v/>
      </c>
      <c r="T1061" t="str">
        <f t="shared" si="835"/>
        <v>5092</v>
      </c>
      <c r="U1061" t="str">
        <f t="shared" si="836"/>
        <v>5092</v>
      </c>
      <c r="V1061" t="str">
        <f t="shared" si="837"/>
        <v>5092</v>
      </c>
      <c r="W1061" t="str">
        <f t="shared" si="838"/>
        <v>5092</v>
      </c>
      <c r="X1061" t="str">
        <f t="shared" si="839"/>
        <v>5092</v>
      </c>
      <c r="Y1061" t="str">
        <f t="shared" si="840"/>
        <v>Interkulturális men. és tárgyalást. (205, Tb.-ről web)</v>
      </c>
      <c r="Z1061" t="str">
        <f t="shared" si="841"/>
        <v/>
      </c>
      <c r="AA1061" t="str">
        <f t="shared" si="842"/>
        <v/>
      </c>
      <c r="AB1061" t="str">
        <f t="shared" si="843"/>
        <v/>
      </c>
      <c r="AC1061" t="str">
        <f t="shared" si="844"/>
        <v/>
      </c>
      <c r="AD1061" t="str">
        <f t="shared" si="845"/>
        <v/>
      </c>
      <c r="AE1061" t="str">
        <f t="shared" si="846"/>
        <v/>
      </c>
      <c r="AF1061" t="str">
        <f t="shared" si="847"/>
        <v/>
      </c>
      <c r="AG1061" t="str">
        <f t="shared" si="848"/>
        <v/>
      </c>
      <c r="AH1061" t="str">
        <f t="shared" si="849"/>
        <v/>
      </c>
      <c r="AI1061" t="str">
        <f t="shared" si="850"/>
        <v/>
      </c>
      <c r="AJ1061" t="str">
        <f t="shared" si="851"/>
        <v/>
      </c>
      <c r="AK1061" t="str">
        <f t="shared" si="852"/>
        <v/>
      </c>
      <c r="AL1061" t="str">
        <f t="shared" si="853"/>
        <v/>
      </c>
      <c r="AM1061" t="str">
        <f t="shared" si="854"/>
        <v>5092</v>
      </c>
      <c r="AN1061" t="str">
        <f t="shared" si="855"/>
        <v>5092</v>
      </c>
      <c r="AO1061" t="str">
        <f t="shared" si="856"/>
        <v>5092</v>
      </c>
      <c r="AP1061" t="str">
        <f t="shared" si="857"/>
        <v>5092</v>
      </c>
      <c r="AQ1061" t="str">
        <f t="shared" si="858"/>
        <v>5092</v>
      </c>
      <c r="AR1061" t="str">
        <f t="shared" si="859"/>
        <v/>
      </c>
      <c r="AS1061" t="str">
        <f t="shared" si="860"/>
        <v/>
      </c>
      <c r="AT1061" t="str">
        <f t="shared" si="861"/>
        <v/>
      </c>
      <c r="AU1061" t="str">
        <f t="shared" si="862"/>
        <v/>
      </c>
      <c r="AV1061" t="str">
        <f t="shared" si="863"/>
        <v/>
      </c>
      <c r="AW1061" t="str">
        <f t="shared" si="864"/>
        <v/>
      </c>
      <c r="AX1061" t="str">
        <f t="shared" si="865"/>
        <v>Interkulturális men. és tárgyalást. (216, Tb.-ről web)</v>
      </c>
      <c r="AY1061" s="2">
        <v>509</v>
      </c>
      <c r="AZ1061" s="2">
        <v>2</v>
      </c>
      <c r="BA1061" s="18">
        <f>VLOOKUP(AY1061,segéd!$F$9:$G$38,2,FALSE)</f>
        <v>46151</v>
      </c>
      <c r="BB1061" s="2" t="str">
        <f>VLOOKUP(AZ1061,segéd!$F$1:$G$7,2,FALSE)</f>
        <v>9.45-11.15</v>
      </c>
      <c r="BC1061" t="s">
        <v>197</v>
      </c>
      <c r="BD1061" t="s">
        <v>106</v>
      </c>
      <c r="BE1061" t="s">
        <v>167</v>
      </c>
      <c r="BF1061" s="19">
        <v>205</v>
      </c>
      <c r="BG1061" s="2">
        <v>216</v>
      </c>
      <c r="BH1061" s="2" t="s">
        <v>76</v>
      </c>
      <c r="BI1061" s="30" t="s">
        <v>2026</v>
      </c>
      <c r="BJ1061" s="2">
        <f t="shared" si="866"/>
        <v>35</v>
      </c>
      <c r="BK1061" s="2">
        <f>IF(BF1061="","",VLOOKUP(BC1061,segéd!O:P,2,FALSE))</f>
        <v>22</v>
      </c>
      <c r="BL1061" s="2">
        <f>IF(BG1061="","",VLOOKUP(BC1061,segéd!T:U,2,FALSE))</f>
        <v>13</v>
      </c>
      <c r="BP1061" s="2"/>
      <c r="BQ1061" s="2"/>
      <c r="BR1061" s="2"/>
      <c r="BV1061" s="2"/>
      <c r="BW1061" s="2"/>
      <c r="BX1061" s="2"/>
      <c r="BY1061" s="2"/>
      <c r="BZ1061" s="2">
        <v>4</v>
      </c>
      <c r="CA1061" s="2">
        <v>2</v>
      </c>
      <c r="CB1061" s="2">
        <v>2</v>
      </c>
      <c r="CC1061" s="2">
        <v>3</v>
      </c>
      <c r="CD1061" s="2">
        <v>1</v>
      </c>
      <c r="CH1061" s="2"/>
      <c r="CI1061" s="2"/>
      <c r="CM1061" s="2"/>
      <c r="CN1061" s="2"/>
      <c r="CO1061" s="2"/>
      <c r="CP1061" s="2"/>
      <c r="CR1061" s="2">
        <v>7</v>
      </c>
      <c r="CS1061" s="2">
        <v>6</v>
      </c>
      <c r="CT1061" s="2">
        <v>2</v>
      </c>
      <c r="CU1061" s="2">
        <v>2</v>
      </c>
      <c r="CV1061" s="2">
        <v>2</v>
      </c>
      <c r="CY1061" s="2"/>
    </row>
    <row r="1062" spans="1:106" x14ac:dyDescent="0.3">
      <c r="A1062" t="str">
        <f t="shared" si="867"/>
        <v>2065092</v>
      </c>
      <c r="B1062" t="str">
        <f t="shared" si="868"/>
        <v>K+F+I projektek és finanszírozásuk (web) 11</v>
      </c>
      <c r="C1062" t="str">
        <f t="shared" si="818"/>
        <v>5092</v>
      </c>
      <c r="D1062" t="str">
        <f t="shared" si="819"/>
        <v xml:space="preserve">K+F+I projektek és finanszírozásuk (web) </v>
      </c>
      <c r="E1062" t="str">
        <f t="shared" si="820"/>
        <v>Kasza József5092</v>
      </c>
      <c r="F1062" s="24" t="str">
        <f t="shared" si="821"/>
        <v>K+F+I projektek és finanszírozásuk (Bp. 206, web)</v>
      </c>
      <c r="G1062" t="str">
        <f t="shared" si="822"/>
        <v/>
      </c>
      <c r="H1062" t="str">
        <f t="shared" si="823"/>
        <v/>
      </c>
      <c r="I1062" t="str">
        <f t="shared" si="824"/>
        <v/>
      </c>
      <c r="J1062" t="str">
        <f t="shared" si="825"/>
        <v/>
      </c>
      <c r="K1062" t="str">
        <f t="shared" si="826"/>
        <v/>
      </c>
      <c r="L1062" t="str">
        <f t="shared" si="827"/>
        <v>5092</v>
      </c>
      <c r="M1062" t="str">
        <f t="shared" si="828"/>
        <v/>
      </c>
      <c r="N1062" t="str">
        <f t="shared" si="829"/>
        <v/>
      </c>
      <c r="O1062" t="str">
        <f t="shared" si="830"/>
        <v/>
      </c>
      <c r="P1062" t="str">
        <f t="shared" si="831"/>
        <v/>
      </c>
      <c r="Q1062" t="str">
        <f t="shared" si="832"/>
        <v/>
      </c>
      <c r="R1062" t="str">
        <f t="shared" si="833"/>
        <v/>
      </c>
      <c r="S1062" t="str">
        <f t="shared" si="834"/>
        <v/>
      </c>
      <c r="T1062" t="str">
        <f t="shared" si="835"/>
        <v/>
      </c>
      <c r="U1062" t="str">
        <f t="shared" si="836"/>
        <v/>
      </c>
      <c r="V1062" t="str">
        <f t="shared" si="837"/>
        <v/>
      </c>
      <c r="W1062" t="str">
        <f t="shared" si="838"/>
        <v/>
      </c>
      <c r="X1062" t="str">
        <f t="shared" si="839"/>
        <v/>
      </c>
      <c r="Y1062" t="str">
        <f t="shared" si="840"/>
        <v>K+F+I projektek és finanszírozásuk (206, web)</v>
      </c>
      <c r="Z1062" t="str">
        <f t="shared" si="841"/>
        <v/>
      </c>
      <c r="AA1062" t="str">
        <f t="shared" si="842"/>
        <v/>
      </c>
      <c r="AB1062" t="str">
        <f t="shared" si="843"/>
        <v/>
      </c>
      <c r="AC1062" t="str">
        <f t="shared" si="844"/>
        <v/>
      </c>
      <c r="AD1062" t="str">
        <f t="shared" si="845"/>
        <v/>
      </c>
      <c r="AE1062" t="str">
        <f t="shared" si="846"/>
        <v/>
      </c>
      <c r="AF1062" t="str">
        <f t="shared" si="847"/>
        <v/>
      </c>
      <c r="AG1062" t="str">
        <f t="shared" si="848"/>
        <v/>
      </c>
      <c r="AH1062" t="str">
        <f t="shared" si="849"/>
        <v/>
      </c>
      <c r="AI1062" t="str">
        <f t="shared" si="850"/>
        <v/>
      </c>
      <c r="AJ1062" t="str">
        <f t="shared" si="851"/>
        <v/>
      </c>
      <c r="AK1062" t="str">
        <f t="shared" si="852"/>
        <v/>
      </c>
      <c r="AL1062" t="str">
        <f t="shared" si="853"/>
        <v/>
      </c>
      <c r="AM1062" t="str">
        <f t="shared" si="854"/>
        <v/>
      </c>
      <c r="AN1062" t="str">
        <f t="shared" si="855"/>
        <v/>
      </c>
      <c r="AO1062" t="str">
        <f t="shared" si="856"/>
        <v/>
      </c>
      <c r="AP1062" t="str">
        <f t="shared" si="857"/>
        <v/>
      </c>
      <c r="AQ1062" t="str">
        <f t="shared" si="858"/>
        <v/>
      </c>
      <c r="AR1062" t="str">
        <f t="shared" si="859"/>
        <v/>
      </c>
      <c r="AS1062" t="str">
        <f t="shared" si="860"/>
        <v/>
      </c>
      <c r="AT1062" t="str">
        <f t="shared" si="861"/>
        <v/>
      </c>
      <c r="AU1062" t="str">
        <f t="shared" si="862"/>
        <v/>
      </c>
      <c r="AV1062" t="str">
        <f t="shared" si="863"/>
        <v/>
      </c>
      <c r="AW1062" t="str">
        <f t="shared" si="864"/>
        <v/>
      </c>
      <c r="AX1062" t="str">
        <f t="shared" si="865"/>
        <v>K+F+I projektek és finanszírozásuk (, web)</v>
      </c>
      <c r="AY1062" s="2">
        <v>509</v>
      </c>
      <c r="AZ1062" s="2">
        <v>2</v>
      </c>
      <c r="BA1062" s="18">
        <f>VLOOKUP(AY1062,segéd!$F$9:$G$38,2,FALSE)</f>
        <v>46151</v>
      </c>
      <c r="BB1062" s="2" t="str">
        <f>VLOOKUP(AZ1062,segéd!$F$1:$G$7,2,FALSE)</f>
        <v>9.45-11.15</v>
      </c>
      <c r="BC1062" s="20" t="s">
        <v>414</v>
      </c>
      <c r="BD1062" t="s">
        <v>497</v>
      </c>
      <c r="BE1062" s="20" t="s">
        <v>175</v>
      </c>
      <c r="BF1062" s="19">
        <v>206</v>
      </c>
      <c r="BH1062" s="19" t="s">
        <v>66</v>
      </c>
      <c r="BI1062" s="30" t="s">
        <v>1960</v>
      </c>
      <c r="BJ1062" s="2">
        <f t="shared" si="866"/>
        <v>11</v>
      </c>
      <c r="BK1062" s="2">
        <f>IF(BF1062="","",VLOOKUP(BC1062,segéd!O:P,2,FALSE))</f>
        <v>11</v>
      </c>
      <c r="BL1062" s="2" t="str">
        <f>IF(BG1062="","",VLOOKUP(BC1062,segéd!T:U,2,FALSE))</f>
        <v/>
      </c>
      <c r="BQ1062" s="2"/>
      <c r="BR1062" s="2">
        <v>11</v>
      </c>
      <c r="CH1062" s="2"/>
      <c r="CP1062" s="2"/>
    </row>
    <row r="1063" spans="1:106" x14ac:dyDescent="0.3">
      <c r="A1063" t="str">
        <f t="shared" si="867"/>
        <v>5092</v>
      </c>
      <c r="B1063" t="str">
        <f t="shared" si="868"/>
        <v xml:space="preserve">Kémia és anyagismeret (web) </v>
      </c>
      <c r="C1063" t="str">
        <f t="shared" si="818"/>
        <v>6015092</v>
      </c>
      <c r="D1063" t="str">
        <f t="shared" si="819"/>
        <v>Kémia és anyagismeret (web) 90</v>
      </c>
      <c r="E1063" t="str">
        <f t="shared" si="820"/>
        <v>Peredy Zoltán5092</v>
      </c>
      <c r="F1063" s="24" t="str">
        <f t="shared" si="821"/>
        <v>Kémia és anyagismeret (Tb. 601, web)</v>
      </c>
      <c r="G1063" t="str">
        <f t="shared" si="822"/>
        <v/>
      </c>
      <c r="H1063" t="str">
        <f t="shared" si="823"/>
        <v/>
      </c>
      <c r="I1063" t="str">
        <f t="shared" si="824"/>
        <v/>
      </c>
      <c r="J1063" t="str">
        <f t="shared" si="825"/>
        <v/>
      </c>
      <c r="K1063" t="str">
        <f t="shared" si="826"/>
        <v/>
      </c>
      <c r="L1063" t="str">
        <f t="shared" si="827"/>
        <v/>
      </c>
      <c r="M1063" t="str">
        <f t="shared" si="828"/>
        <v/>
      </c>
      <c r="N1063" t="str">
        <f t="shared" si="829"/>
        <v/>
      </c>
      <c r="O1063" t="str">
        <f t="shared" si="830"/>
        <v/>
      </c>
      <c r="P1063" t="str">
        <f t="shared" si="831"/>
        <v/>
      </c>
      <c r="Q1063" t="str">
        <f t="shared" si="832"/>
        <v/>
      </c>
      <c r="R1063" t="str">
        <f t="shared" si="833"/>
        <v/>
      </c>
      <c r="S1063" t="str">
        <f t="shared" si="834"/>
        <v/>
      </c>
      <c r="T1063" t="str">
        <f t="shared" si="835"/>
        <v/>
      </c>
      <c r="U1063" t="str">
        <f t="shared" si="836"/>
        <v/>
      </c>
      <c r="V1063" t="str">
        <f t="shared" si="837"/>
        <v/>
      </c>
      <c r="W1063" t="str">
        <f t="shared" si="838"/>
        <v/>
      </c>
      <c r="X1063" t="str">
        <f t="shared" si="839"/>
        <v/>
      </c>
      <c r="Y1063" t="str">
        <f t="shared" si="840"/>
        <v>Kémia és anyagismeret (, web)</v>
      </c>
      <c r="Z1063" t="str">
        <f t="shared" si="841"/>
        <v/>
      </c>
      <c r="AA1063" t="str">
        <f t="shared" si="842"/>
        <v/>
      </c>
      <c r="AB1063" t="str">
        <f t="shared" si="843"/>
        <v>5092</v>
      </c>
      <c r="AC1063" t="str">
        <f t="shared" si="844"/>
        <v>5092</v>
      </c>
      <c r="AD1063" t="str">
        <f t="shared" si="845"/>
        <v/>
      </c>
      <c r="AE1063" t="str">
        <f t="shared" si="846"/>
        <v/>
      </c>
      <c r="AF1063" t="str">
        <f t="shared" si="847"/>
        <v/>
      </c>
      <c r="AG1063" t="str">
        <f t="shared" si="848"/>
        <v/>
      </c>
      <c r="AH1063" t="str">
        <f t="shared" si="849"/>
        <v/>
      </c>
      <c r="AI1063" t="str">
        <f t="shared" si="850"/>
        <v/>
      </c>
      <c r="AJ1063" t="str">
        <f t="shared" si="851"/>
        <v/>
      </c>
      <c r="AK1063" t="str">
        <f t="shared" si="852"/>
        <v/>
      </c>
      <c r="AL1063" t="str">
        <f t="shared" si="853"/>
        <v/>
      </c>
      <c r="AM1063" t="str">
        <f t="shared" si="854"/>
        <v/>
      </c>
      <c r="AN1063" t="str">
        <f t="shared" si="855"/>
        <v/>
      </c>
      <c r="AO1063" t="str">
        <f t="shared" si="856"/>
        <v/>
      </c>
      <c r="AP1063" t="str">
        <f t="shared" si="857"/>
        <v/>
      </c>
      <c r="AQ1063" t="str">
        <f t="shared" si="858"/>
        <v/>
      </c>
      <c r="AR1063" t="str">
        <f t="shared" si="859"/>
        <v/>
      </c>
      <c r="AS1063" t="str">
        <f t="shared" si="860"/>
        <v/>
      </c>
      <c r="AT1063" t="str">
        <f t="shared" si="861"/>
        <v/>
      </c>
      <c r="AU1063" t="str">
        <f t="shared" si="862"/>
        <v/>
      </c>
      <c r="AV1063" t="str">
        <f t="shared" si="863"/>
        <v/>
      </c>
      <c r="AW1063" t="str">
        <f t="shared" si="864"/>
        <v/>
      </c>
      <c r="AX1063" t="str">
        <f t="shared" si="865"/>
        <v>Kémia és anyagismeret (601, web)</v>
      </c>
      <c r="AY1063" s="2">
        <v>509</v>
      </c>
      <c r="AZ1063" s="2">
        <v>2</v>
      </c>
      <c r="BA1063" s="18">
        <f>VLOOKUP(AY1063,segéd!$F$9:$G$38,2,FALSE)</f>
        <v>46151</v>
      </c>
      <c r="BB1063" s="2" t="str">
        <f>VLOOKUP(AZ1063,segéd!$F$1:$G$7,2,FALSE)</f>
        <v>9.45-11.15</v>
      </c>
      <c r="BC1063" t="s">
        <v>117</v>
      </c>
      <c r="BD1063" s="20" t="s">
        <v>104</v>
      </c>
      <c r="BE1063" t="s">
        <v>164</v>
      </c>
      <c r="BG1063" s="2">
        <v>601</v>
      </c>
      <c r="BH1063" s="2" t="s">
        <v>66</v>
      </c>
      <c r="BI1063" s="30" t="s">
        <v>2007</v>
      </c>
      <c r="BJ1063" s="2">
        <f t="shared" si="866"/>
        <v>90</v>
      </c>
      <c r="BK1063" s="2" t="str">
        <f>IF(BF1063="","",VLOOKUP(BC1063,segéd!O:P,2,FALSE))</f>
        <v/>
      </c>
      <c r="BL1063" s="2">
        <f>IF(BG1063="","",VLOOKUP(BC1063,segéd!T:U,2,FALSE))</f>
        <v>90</v>
      </c>
      <c r="BM1063" s="2"/>
      <c r="BN1063" s="2"/>
      <c r="BO1063" s="2"/>
      <c r="BP1063" s="2"/>
      <c r="BQ1063" s="2"/>
      <c r="BR1063" s="2"/>
      <c r="BS1063" s="2"/>
      <c r="BT1063" s="2"/>
      <c r="BU1063" s="2"/>
      <c r="BV1063" s="2"/>
      <c r="BW1063" s="2"/>
      <c r="BX1063" s="2"/>
      <c r="BY1063" s="2"/>
      <c r="BZ1063" s="2"/>
      <c r="CA1063" s="2"/>
      <c r="CB1063" s="2"/>
      <c r="CC1063" s="2"/>
      <c r="CD1063" s="2"/>
      <c r="CE1063" s="2"/>
      <c r="CG1063" s="2">
        <v>59</v>
      </c>
      <c r="CH1063" s="2">
        <v>57</v>
      </c>
      <c r="CI1063" s="2"/>
      <c r="CJ1063" s="2"/>
      <c r="CK1063" s="2"/>
      <c r="CL1063" s="2"/>
      <c r="CM1063" s="2"/>
      <c r="CN1063" s="2"/>
      <c r="CO1063" s="2"/>
      <c r="CP1063" s="2"/>
      <c r="CQ1063" s="2"/>
      <c r="CR1063" s="2"/>
      <c r="CS1063" s="2"/>
      <c r="CT1063" s="2"/>
      <c r="CU1063" s="2"/>
      <c r="CV1063" s="2"/>
      <c r="CY1063" s="2"/>
    </row>
    <row r="1064" spans="1:106" x14ac:dyDescent="0.3">
      <c r="A1064" t="str">
        <f t="shared" si="867"/>
        <v>2085092</v>
      </c>
      <c r="B1064" t="str">
        <f t="shared" si="868"/>
        <v>Kontrolling (Tb.-ről web) 24</v>
      </c>
      <c r="C1064" t="str">
        <f t="shared" si="818"/>
        <v>2125092</v>
      </c>
      <c r="D1064" t="str">
        <f t="shared" si="819"/>
        <v>Kontrolling (Tb.-ről web) 24</v>
      </c>
      <c r="E1064" t="str">
        <f t="shared" si="820"/>
        <v>Barna Zsolt5092</v>
      </c>
      <c r="F1064" s="24" t="str">
        <f t="shared" si="821"/>
        <v>Kontrolling (Tb. 212, Tb.-ről web)</v>
      </c>
      <c r="G1064" t="str">
        <f t="shared" si="822"/>
        <v/>
      </c>
      <c r="H1064" t="str">
        <f t="shared" si="823"/>
        <v/>
      </c>
      <c r="I1064" t="str">
        <f t="shared" si="824"/>
        <v/>
      </c>
      <c r="J1064" t="str">
        <f t="shared" si="825"/>
        <v/>
      </c>
      <c r="K1064" t="str">
        <f t="shared" si="826"/>
        <v/>
      </c>
      <c r="L1064" t="str">
        <f t="shared" si="827"/>
        <v/>
      </c>
      <c r="M1064" t="str">
        <f t="shared" si="828"/>
        <v>5092</v>
      </c>
      <c r="N1064" t="str">
        <f t="shared" si="829"/>
        <v>5092</v>
      </c>
      <c r="O1064" t="str">
        <f t="shared" si="830"/>
        <v>5092</v>
      </c>
      <c r="P1064" t="str">
        <f t="shared" si="831"/>
        <v/>
      </c>
      <c r="Q1064" t="str">
        <f t="shared" si="832"/>
        <v/>
      </c>
      <c r="R1064" t="str">
        <f t="shared" si="833"/>
        <v/>
      </c>
      <c r="S1064" t="str">
        <f t="shared" si="834"/>
        <v/>
      </c>
      <c r="T1064" t="str">
        <f t="shared" si="835"/>
        <v/>
      </c>
      <c r="U1064" t="str">
        <f t="shared" si="836"/>
        <v/>
      </c>
      <c r="V1064" t="str">
        <f t="shared" si="837"/>
        <v/>
      </c>
      <c r="W1064" t="str">
        <f t="shared" si="838"/>
        <v/>
      </c>
      <c r="X1064" t="str">
        <f t="shared" si="839"/>
        <v/>
      </c>
      <c r="Y1064" t="str">
        <f t="shared" si="840"/>
        <v>Kontrolling (208, Tb.-ről web)</v>
      </c>
      <c r="Z1064" t="str">
        <f t="shared" si="841"/>
        <v/>
      </c>
      <c r="AA1064" t="str">
        <f t="shared" si="842"/>
        <v/>
      </c>
      <c r="AB1064" t="str">
        <f t="shared" si="843"/>
        <v/>
      </c>
      <c r="AC1064" t="str">
        <f t="shared" si="844"/>
        <v/>
      </c>
      <c r="AD1064" t="str">
        <f t="shared" si="845"/>
        <v/>
      </c>
      <c r="AE1064" t="str">
        <f t="shared" si="846"/>
        <v>5092</v>
      </c>
      <c r="AF1064" t="str">
        <f t="shared" si="847"/>
        <v>5092</v>
      </c>
      <c r="AG1064" t="str">
        <f t="shared" si="848"/>
        <v>5092</v>
      </c>
      <c r="AH1064" t="str">
        <f t="shared" si="849"/>
        <v/>
      </c>
      <c r="AI1064" t="str">
        <f t="shared" si="850"/>
        <v/>
      </c>
      <c r="AJ1064" t="str">
        <f t="shared" si="851"/>
        <v/>
      </c>
      <c r="AK1064" t="str">
        <f t="shared" si="852"/>
        <v/>
      </c>
      <c r="AL1064" t="str">
        <f t="shared" si="853"/>
        <v/>
      </c>
      <c r="AM1064" t="str">
        <f t="shared" si="854"/>
        <v/>
      </c>
      <c r="AN1064" t="str">
        <f t="shared" si="855"/>
        <v/>
      </c>
      <c r="AO1064" t="str">
        <f t="shared" si="856"/>
        <v/>
      </c>
      <c r="AP1064" t="str">
        <f t="shared" si="857"/>
        <v/>
      </c>
      <c r="AQ1064" t="str">
        <f t="shared" si="858"/>
        <v/>
      </c>
      <c r="AR1064" t="str">
        <f t="shared" si="859"/>
        <v/>
      </c>
      <c r="AS1064" t="str">
        <f t="shared" si="860"/>
        <v/>
      </c>
      <c r="AT1064" t="str">
        <f t="shared" si="861"/>
        <v/>
      </c>
      <c r="AU1064" t="str">
        <f t="shared" si="862"/>
        <v/>
      </c>
      <c r="AV1064" t="str">
        <f t="shared" si="863"/>
        <v/>
      </c>
      <c r="AW1064" t="str">
        <f t="shared" si="864"/>
        <v/>
      </c>
      <c r="AX1064" t="str">
        <f t="shared" si="865"/>
        <v>Kontrolling (212, Tb.-ről web)</v>
      </c>
      <c r="AY1064" s="2">
        <v>509</v>
      </c>
      <c r="AZ1064" s="2">
        <v>2</v>
      </c>
      <c r="BA1064" s="18">
        <f>VLOOKUP(AY1064,segéd!$F$9:$G$38,2,FALSE)</f>
        <v>46151</v>
      </c>
      <c r="BB1064" s="2" t="str">
        <f>VLOOKUP(AZ1064,segéd!$F$1:$G$7,2,FALSE)</f>
        <v>9.45-11.15</v>
      </c>
      <c r="BC1064" t="s">
        <v>68</v>
      </c>
      <c r="BD1064" t="s">
        <v>311</v>
      </c>
      <c r="BE1064" t="s">
        <v>167</v>
      </c>
      <c r="BF1064" s="19">
        <v>208</v>
      </c>
      <c r="BG1064" s="2">
        <v>212</v>
      </c>
      <c r="BH1064" s="19" t="s">
        <v>76</v>
      </c>
      <c r="BI1064" s="30" t="s">
        <v>1962</v>
      </c>
      <c r="BJ1064" s="2">
        <f t="shared" si="866"/>
        <v>48</v>
      </c>
      <c r="BK1064" s="2">
        <f>IF(BF1064="","",VLOOKUP(BC1064,segéd!O:P,2,FALSE))</f>
        <v>24</v>
      </c>
      <c r="BL1064" s="2">
        <f>IF(BG1064="","",VLOOKUP(BC1064,segéd!T:U,2,FALSE))</f>
        <v>24</v>
      </c>
      <c r="BM1064" s="2"/>
      <c r="BN1064" s="2"/>
      <c r="BO1064" s="2"/>
      <c r="BP1064" s="2"/>
      <c r="BQ1064" s="2"/>
      <c r="BR1064" s="2"/>
      <c r="BS1064" s="2">
        <v>6</v>
      </c>
      <c r="BT1064" s="2">
        <v>6</v>
      </c>
      <c r="BU1064" s="2">
        <v>9</v>
      </c>
      <c r="BV1064" s="2"/>
      <c r="BW1064" s="2"/>
      <c r="BX1064" s="2"/>
      <c r="BY1064" s="2"/>
      <c r="BZ1064" s="2"/>
      <c r="CA1064" s="2"/>
      <c r="CB1064" s="2"/>
      <c r="CC1064" s="2"/>
      <c r="CD1064" s="2"/>
      <c r="CH1064" s="2"/>
      <c r="CI1064" s="2"/>
      <c r="CJ1064" s="2">
        <v>3</v>
      </c>
      <c r="CK1064" s="2">
        <v>7</v>
      </c>
      <c r="CL1064" s="2">
        <v>10</v>
      </c>
      <c r="CM1064" s="2"/>
      <c r="CN1064" s="2"/>
      <c r="CO1064" s="2"/>
      <c r="CP1064" s="2"/>
      <c r="CR1064" s="2"/>
      <c r="CS1064" s="2"/>
      <c r="CT1064" s="2"/>
      <c r="CU1064" s="2"/>
      <c r="CV1064" s="2"/>
      <c r="CY1064" s="2"/>
    </row>
    <row r="1065" spans="1:106" x14ac:dyDescent="0.3">
      <c r="A1065" t="str">
        <f t="shared" si="867"/>
        <v>2015092</v>
      </c>
      <c r="B1065" t="str">
        <f t="shared" si="868"/>
        <v>Közgazdaságtan II. (web) 60</v>
      </c>
      <c r="C1065" t="str">
        <f t="shared" si="818"/>
        <v>5092</v>
      </c>
      <c r="D1065" t="str">
        <f t="shared" si="819"/>
        <v xml:space="preserve">Közgazdaságtan II. (web) </v>
      </c>
      <c r="E1065" t="str">
        <f t="shared" si="820"/>
        <v>Sárkány Péter5092</v>
      </c>
      <c r="F1065" s="24" t="str">
        <f t="shared" si="821"/>
        <v>Közgazdaságtan II. (Bp. 201, web)</v>
      </c>
      <c r="G1065" t="str">
        <f t="shared" si="822"/>
        <v>5092</v>
      </c>
      <c r="H1065" t="str">
        <f t="shared" si="823"/>
        <v>5092</v>
      </c>
      <c r="I1065" t="str">
        <f t="shared" si="824"/>
        <v/>
      </c>
      <c r="J1065" t="str">
        <f t="shared" si="825"/>
        <v/>
      </c>
      <c r="K1065" t="str">
        <f t="shared" si="826"/>
        <v/>
      </c>
      <c r="L1065" t="str">
        <f t="shared" si="827"/>
        <v/>
      </c>
      <c r="M1065" t="str">
        <f t="shared" si="828"/>
        <v/>
      </c>
      <c r="N1065" t="str">
        <f t="shared" si="829"/>
        <v/>
      </c>
      <c r="O1065" t="str">
        <f t="shared" si="830"/>
        <v/>
      </c>
      <c r="P1065" t="str">
        <f t="shared" si="831"/>
        <v/>
      </c>
      <c r="Q1065" t="str">
        <f t="shared" si="832"/>
        <v/>
      </c>
      <c r="R1065" t="str">
        <f t="shared" si="833"/>
        <v/>
      </c>
      <c r="S1065" t="str">
        <f t="shared" si="834"/>
        <v/>
      </c>
      <c r="T1065" t="str">
        <f t="shared" si="835"/>
        <v/>
      </c>
      <c r="U1065" t="str">
        <f t="shared" si="836"/>
        <v/>
      </c>
      <c r="V1065" t="str">
        <f t="shared" si="837"/>
        <v/>
      </c>
      <c r="W1065" t="str">
        <f t="shared" si="838"/>
        <v/>
      </c>
      <c r="X1065" t="str">
        <f t="shared" si="839"/>
        <v/>
      </c>
      <c r="Y1065" t="str">
        <f t="shared" si="840"/>
        <v>Közgazdaságtan II. (201, web)</v>
      </c>
      <c r="Z1065" t="str">
        <f t="shared" si="841"/>
        <v/>
      </c>
      <c r="AA1065" t="str">
        <f t="shared" si="842"/>
        <v/>
      </c>
      <c r="AB1065" t="str">
        <f t="shared" si="843"/>
        <v/>
      </c>
      <c r="AC1065" t="str">
        <f t="shared" si="844"/>
        <v/>
      </c>
      <c r="AD1065" t="str">
        <f t="shared" si="845"/>
        <v/>
      </c>
      <c r="AE1065" t="str">
        <f t="shared" si="846"/>
        <v/>
      </c>
      <c r="AF1065" t="str">
        <f t="shared" si="847"/>
        <v/>
      </c>
      <c r="AG1065" t="str">
        <f t="shared" si="848"/>
        <v/>
      </c>
      <c r="AH1065" t="str">
        <f t="shared" si="849"/>
        <v/>
      </c>
      <c r="AI1065" t="str">
        <f t="shared" si="850"/>
        <v/>
      </c>
      <c r="AJ1065" t="str">
        <f t="shared" si="851"/>
        <v/>
      </c>
      <c r="AK1065" t="str">
        <f t="shared" si="852"/>
        <v/>
      </c>
      <c r="AL1065" t="str">
        <f t="shared" si="853"/>
        <v/>
      </c>
      <c r="AM1065" t="str">
        <f t="shared" si="854"/>
        <v/>
      </c>
      <c r="AN1065" t="str">
        <f t="shared" si="855"/>
        <v/>
      </c>
      <c r="AO1065" t="str">
        <f t="shared" si="856"/>
        <v/>
      </c>
      <c r="AP1065" t="str">
        <f t="shared" si="857"/>
        <v/>
      </c>
      <c r="AQ1065" t="str">
        <f t="shared" si="858"/>
        <v/>
      </c>
      <c r="AR1065" t="str">
        <f t="shared" si="859"/>
        <v/>
      </c>
      <c r="AS1065" t="str">
        <f t="shared" si="860"/>
        <v/>
      </c>
      <c r="AT1065" t="str">
        <f t="shared" si="861"/>
        <v/>
      </c>
      <c r="AU1065" t="str">
        <f t="shared" si="862"/>
        <v/>
      </c>
      <c r="AV1065" t="str">
        <f t="shared" si="863"/>
        <v/>
      </c>
      <c r="AW1065" t="str">
        <f t="shared" si="864"/>
        <v/>
      </c>
      <c r="AX1065" t="str">
        <f t="shared" si="865"/>
        <v>Közgazdaságtan II. (, web)</v>
      </c>
      <c r="AY1065" s="2">
        <v>509</v>
      </c>
      <c r="AZ1065" s="2">
        <v>2</v>
      </c>
      <c r="BA1065" s="18">
        <f>VLOOKUP(AY1065,segéd!$F$9:$G$38,2,FALSE)</f>
        <v>46151</v>
      </c>
      <c r="BB1065" s="2" t="str">
        <f>VLOOKUP(AZ1065,segéd!$F$1:$G$7,2,FALSE)</f>
        <v>9.45-11.15</v>
      </c>
      <c r="BC1065" t="s">
        <v>32</v>
      </c>
      <c r="BD1065" t="s">
        <v>18</v>
      </c>
      <c r="BE1065" t="s">
        <v>165</v>
      </c>
      <c r="BF1065" s="19">
        <v>201</v>
      </c>
      <c r="BH1065" s="2" t="s">
        <v>66</v>
      </c>
      <c r="BI1065" s="30" t="s">
        <v>2038</v>
      </c>
      <c r="BJ1065" s="2">
        <f t="shared" si="866"/>
        <v>60</v>
      </c>
      <c r="BK1065" s="2">
        <f>IF(BF1065="","",VLOOKUP(BC1065,segéd!O:P,2,FALSE))</f>
        <v>60</v>
      </c>
      <c r="BL1065" s="2" t="str">
        <f>IF(BG1065="","",VLOOKUP(BC1065,segéd!T:U,2,FALSE))</f>
        <v/>
      </c>
      <c r="BM1065" s="2">
        <v>62</v>
      </c>
      <c r="BN1065" s="2">
        <v>14</v>
      </c>
      <c r="BO1065" s="2"/>
      <c r="BP1065" s="2"/>
      <c r="BQ1065" s="2"/>
      <c r="BR1065" s="2"/>
      <c r="BS1065" s="2"/>
      <c r="BT1065" s="2"/>
      <c r="BU1065" s="2"/>
      <c r="BV1065" s="2"/>
      <c r="BW1065" s="2"/>
      <c r="BX1065" s="2"/>
      <c r="BY1065" s="2"/>
      <c r="BZ1065" s="2"/>
      <c r="CA1065" s="2"/>
      <c r="CB1065" s="2"/>
      <c r="CC1065" s="2"/>
      <c r="CD1065" s="2"/>
      <c r="CH1065" s="2"/>
      <c r="CI1065" s="2"/>
      <c r="CJ1065" s="2"/>
      <c r="CK1065" s="2"/>
      <c r="CL1065" s="2"/>
      <c r="CM1065" s="2"/>
      <c r="CN1065" s="2"/>
      <c r="CO1065" s="2"/>
      <c r="CP1065" s="2"/>
      <c r="CR1065" s="2"/>
      <c r="CS1065" s="2"/>
      <c r="CT1065" s="2"/>
      <c r="CU1065" s="2"/>
      <c r="CV1065" s="2"/>
      <c r="CY1065" s="2"/>
    </row>
    <row r="1066" spans="1:106" x14ac:dyDescent="0.3">
      <c r="A1066" t="str">
        <f t="shared" si="867"/>
        <v>2105092</v>
      </c>
      <c r="B1066" t="str">
        <f t="shared" si="868"/>
        <v>Logisztikai technológiák (otthonról web) 7</v>
      </c>
      <c r="C1066" t="str">
        <f t="shared" si="818"/>
        <v>5092</v>
      </c>
      <c r="D1066" t="str">
        <f t="shared" si="819"/>
        <v xml:space="preserve">Logisztikai technológiák (otthonról web) </v>
      </c>
      <c r="E1066" t="str">
        <f t="shared" si="820"/>
        <v>Lakatos Péter5092</v>
      </c>
      <c r="F1066" s="24" t="str">
        <f t="shared" si="821"/>
        <v>Logisztikai technológiák (Bp. 210, otthonról web)</v>
      </c>
      <c r="G1066" t="str">
        <f t="shared" si="822"/>
        <v/>
      </c>
      <c r="H1066" t="str">
        <f t="shared" si="823"/>
        <v/>
      </c>
      <c r="I1066" t="str">
        <f t="shared" si="824"/>
        <v>5092</v>
      </c>
      <c r="J1066" t="str">
        <f t="shared" si="825"/>
        <v/>
      </c>
      <c r="K1066" t="str">
        <f t="shared" si="826"/>
        <v/>
      </c>
      <c r="L1066" t="str">
        <f t="shared" si="827"/>
        <v/>
      </c>
      <c r="M1066" t="str">
        <f t="shared" si="828"/>
        <v/>
      </c>
      <c r="N1066" t="str">
        <f t="shared" si="829"/>
        <v/>
      </c>
      <c r="O1066" t="str">
        <f t="shared" si="830"/>
        <v/>
      </c>
      <c r="P1066" t="str">
        <f t="shared" si="831"/>
        <v/>
      </c>
      <c r="Q1066" t="str">
        <f t="shared" si="832"/>
        <v/>
      </c>
      <c r="R1066" t="str">
        <f t="shared" si="833"/>
        <v/>
      </c>
      <c r="S1066" t="str">
        <f t="shared" si="834"/>
        <v/>
      </c>
      <c r="T1066" t="str">
        <f t="shared" si="835"/>
        <v/>
      </c>
      <c r="U1066" t="str">
        <f t="shared" si="836"/>
        <v/>
      </c>
      <c r="V1066" t="str">
        <f t="shared" si="837"/>
        <v/>
      </c>
      <c r="W1066" t="str">
        <f t="shared" si="838"/>
        <v/>
      </c>
      <c r="X1066" t="str">
        <f t="shared" si="839"/>
        <v/>
      </c>
      <c r="Y1066" t="str">
        <f t="shared" si="840"/>
        <v>Logisztikai technológiák (210, otthonról web)</v>
      </c>
      <c r="Z1066" t="str">
        <f t="shared" si="841"/>
        <v/>
      </c>
      <c r="AA1066" t="str">
        <f t="shared" si="842"/>
        <v/>
      </c>
      <c r="AB1066" t="str">
        <f t="shared" si="843"/>
        <v/>
      </c>
      <c r="AC1066" t="str">
        <f t="shared" si="844"/>
        <v/>
      </c>
      <c r="AD1066" t="str">
        <f t="shared" si="845"/>
        <v/>
      </c>
      <c r="AE1066" t="str">
        <f t="shared" si="846"/>
        <v/>
      </c>
      <c r="AF1066" t="str">
        <f t="shared" si="847"/>
        <v/>
      </c>
      <c r="AG1066" t="str">
        <f t="shared" si="848"/>
        <v/>
      </c>
      <c r="AH1066" t="str">
        <f t="shared" si="849"/>
        <v/>
      </c>
      <c r="AI1066" t="str">
        <f t="shared" si="850"/>
        <v/>
      </c>
      <c r="AJ1066" t="str">
        <f t="shared" si="851"/>
        <v/>
      </c>
      <c r="AK1066" t="str">
        <f t="shared" si="852"/>
        <v/>
      </c>
      <c r="AL1066" t="str">
        <f t="shared" si="853"/>
        <v/>
      </c>
      <c r="AM1066" t="str">
        <f t="shared" si="854"/>
        <v/>
      </c>
      <c r="AN1066" t="str">
        <f t="shared" si="855"/>
        <v/>
      </c>
      <c r="AO1066" t="str">
        <f t="shared" si="856"/>
        <v/>
      </c>
      <c r="AP1066" t="str">
        <f t="shared" si="857"/>
        <v/>
      </c>
      <c r="AQ1066" t="str">
        <f t="shared" si="858"/>
        <v/>
      </c>
      <c r="AR1066" t="str">
        <f t="shared" si="859"/>
        <v/>
      </c>
      <c r="AS1066" t="str">
        <f t="shared" si="860"/>
        <v/>
      </c>
      <c r="AT1066" t="str">
        <f t="shared" si="861"/>
        <v/>
      </c>
      <c r="AU1066" t="str">
        <f t="shared" si="862"/>
        <v/>
      </c>
      <c r="AV1066" t="str">
        <f t="shared" si="863"/>
        <v/>
      </c>
      <c r="AW1066" t="str">
        <f t="shared" si="864"/>
        <v/>
      </c>
      <c r="AX1066" t="str">
        <f t="shared" si="865"/>
        <v>Logisztikai technológiák (, otthonról web)</v>
      </c>
      <c r="AY1066" s="2">
        <v>509</v>
      </c>
      <c r="AZ1066" s="2">
        <v>2</v>
      </c>
      <c r="BA1066" s="18">
        <f>VLOOKUP(AY1066,segéd!$F$9:$G$38,2,FALSE)</f>
        <v>46151</v>
      </c>
      <c r="BB1066" s="2" t="str">
        <f>VLOOKUP(AZ1066,segéd!$F$1:$G$7,2,FALSE)</f>
        <v>9.45-11.15</v>
      </c>
      <c r="BC1066" t="s">
        <v>176</v>
      </c>
      <c r="BD1066" t="s">
        <v>187</v>
      </c>
      <c r="BE1066" t="s">
        <v>409</v>
      </c>
      <c r="BF1066" s="2">
        <v>210</v>
      </c>
      <c r="BH1066" s="19" t="s">
        <v>485</v>
      </c>
      <c r="BI1066" s="30" t="s">
        <v>1996</v>
      </c>
      <c r="BJ1066" s="2">
        <f t="shared" si="866"/>
        <v>7</v>
      </c>
      <c r="BK1066" s="2">
        <f>IF(BF1066="","",VLOOKUP(BC1066,segéd!O:P,2,FALSE))</f>
        <v>7</v>
      </c>
      <c r="BL1066" s="2" t="str">
        <f>IF(BG1066="","",VLOOKUP(BC1066,segéd!T:U,2,FALSE))</f>
        <v/>
      </c>
      <c r="BM1066" s="2"/>
      <c r="BN1066" s="2"/>
      <c r="BO1066" s="2">
        <v>13</v>
      </c>
      <c r="BP1066" s="2"/>
      <c r="BQ1066" s="2"/>
      <c r="BR1066" s="2"/>
      <c r="BS1066" s="2"/>
      <c r="BT1066" s="2"/>
      <c r="BU1066" s="2"/>
      <c r="BV1066" s="2"/>
      <c r="BW1066" s="2"/>
      <c r="BX1066" s="2"/>
      <c r="BY1066" s="2"/>
      <c r="BZ1066" s="2"/>
      <c r="CA1066" s="2"/>
      <c r="CB1066" s="2"/>
      <c r="CC1066" s="2"/>
      <c r="CD1066" s="2"/>
      <c r="CH1066" s="2"/>
      <c r="CI1066" s="2"/>
      <c r="CJ1066" s="2"/>
      <c r="CK1066" s="2"/>
      <c r="CL1066" s="2"/>
      <c r="CM1066" s="2"/>
      <c r="CN1066" s="2"/>
      <c r="CO1066" s="2"/>
      <c r="CP1066" s="2"/>
      <c r="CR1066" s="2"/>
      <c r="CS1066" s="2"/>
      <c r="CT1066" s="2"/>
      <c r="CU1066" s="2"/>
      <c r="CV1066" s="2"/>
      <c r="CY1066" s="2"/>
    </row>
    <row r="1067" spans="1:106" x14ac:dyDescent="0.3">
      <c r="A1067" t="str">
        <f t="shared" si="867"/>
        <v>2035092</v>
      </c>
      <c r="B1067" t="str">
        <f t="shared" si="868"/>
        <v>Marketingkutatás, k. és piacel. (web) 7</v>
      </c>
      <c r="C1067" t="str">
        <f t="shared" si="818"/>
        <v>5092</v>
      </c>
      <c r="D1067" t="str">
        <f t="shared" si="819"/>
        <v xml:space="preserve">Marketingkutatás, k. és piacel. (web) </v>
      </c>
      <c r="E1067" t="str">
        <f t="shared" si="820"/>
        <v>Duga Zsófia5092</v>
      </c>
      <c r="F1067" s="24" t="str">
        <f t="shared" si="821"/>
        <v>Marketingkutatás, k. és piacel. (Bp. 203, web)</v>
      </c>
      <c r="G1067" t="str">
        <f t="shared" si="822"/>
        <v/>
      </c>
      <c r="H1067" t="str">
        <f t="shared" si="823"/>
        <v/>
      </c>
      <c r="I1067" t="str">
        <f t="shared" si="824"/>
        <v/>
      </c>
      <c r="J1067" t="str">
        <f t="shared" si="825"/>
        <v>5092</v>
      </c>
      <c r="K1067" t="str">
        <f t="shared" si="826"/>
        <v/>
      </c>
      <c r="L1067" t="str">
        <f t="shared" si="827"/>
        <v/>
      </c>
      <c r="M1067" t="str">
        <f t="shared" si="828"/>
        <v/>
      </c>
      <c r="N1067" t="str">
        <f t="shared" si="829"/>
        <v/>
      </c>
      <c r="O1067" t="str">
        <f t="shared" si="830"/>
        <v/>
      </c>
      <c r="P1067" t="str">
        <f t="shared" si="831"/>
        <v/>
      </c>
      <c r="Q1067" t="str">
        <f t="shared" si="832"/>
        <v/>
      </c>
      <c r="R1067" t="str">
        <f t="shared" si="833"/>
        <v/>
      </c>
      <c r="S1067" t="str">
        <f t="shared" si="834"/>
        <v/>
      </c>
      <c r="T1067" t="str">
        <f t="shared" si="835"/>
        <v/>
      </c>
      <c r="U1067" t="str">
        <f t="shared" si="836"/>
        <v/>
      </c>
      <c r="V1067" t="str">
        <f t="shared" si="837"/>
        <v/>
      </c>
      <c r="W1067" t="str">
        <f t="shared" si="838"/>
        <v/>
      </c>
      <c r="X1067" t="str">
        <f t="shared" si="839"/>
        <v/>
      </c>
      <c r="Y1067" t="str">
        <f t="shared" si="840"/>
        <v>Marketingkutatás, k. és piacel. (203, web)</v>
      </c>
      <c r="Z1067" t="str">
        <f t="shared" si="841"/>
        <v/>
      </c>
      <c r="AA1067" t="str">
        <f t="shared" si="842"/>
        <v/>
      </c>
      <c r="AB1067" t="str">
        <f t="shared" si="843"/>
        <v/>
      </c>
      <c r="AC1067" t="str">
        <f t="shared" si="844"/>
        <v/>
      </c>
      <c r="AD1067" t="str">
        <f t="shared" si="845"/>
        <v/>
      </c>
      <c r="AE1067" t="str">
        <f t="shared" si="846"/>
        <v/>
      </c>
      <c r="AF1067" t="str">
        <f t="shared" si="847"/>
        <v/>
      </c>
      <c r="AG1067" t="str">
        <f t="shared" si="848"/>
        <v/>
      </c>
      <c r="AH1067" t="str">
        <f t="shared" si="849"/>
        <v/>
      </c>
      <c r="AI1067" t="str">
        <f t="shared" si="850"/>
        <v/>
      </c>
      <c r="AJ1067" t="str">
        <f t="shared" si="851"/>
        <v/>
      </c>
      <c r="AK1067" t="str">
        <f t="shared" si="852"/>
        <v/>
      </c>
      <c r="AL1067" t="str">
        <f t="shared" si="853"/>
        <v/>
      </c>
      <c r="AM1067" t="str">
        <f t="shared" si="854"/>
        <v/>
      </c>
      <c r="AN1067" t="str">
        <f t="shared" si="855"/>
        <v/>
      </c>
      <c r="AO1067" t="str">
        <f t="shared" si="856"/>
        <v/>
      </c>
      <c r="AP1067" t="str">
        <f t="shared" si="857"/>
        <v/>
      </c>
      <c r="AQ1067" t="str">
        <f t="shared" si="858"/>
        <v/>
      </c>
      <c r="AR1067" t="str">
        <f t="shared" si="859"/>
        <v/>
      </c>
      <c r="AS1067" t="str">
        <f t="shared" si="860"/>
        <v/>
      </c>
      <c r="AT1067" t="str">
        <f t="shared" si="861"/>
        <v/>
      </c>
      <c r="AU1067" t="str">
        <f t="shared" si="862"/>
        <v/>
      </c>
      <c r="AV1067" t="str">
        <f t="shared" si="863"/>
        <v/>
      </c>
      <c r="AW1067" t="str">
        <f t="shared" si="864"/>
        <v/>
      </c>
      <c r="AX1067" t="str">
        <f t="shared" si="865"/>
        <v>Marketingkutatás, k. és piacel. (, web)</v>
      </c>
      <c r="AY1067" s="2">
        <v>509</v>
      </c>
      <c r="AZ1067" s="2">
        <v>2</v>
      </c>
      <c r="BA1067" s="18">
        <f>VLOOKUP(AY1067,segéd!$F$9:$G$38,2,FALSE)</f>
        <v>46151</v>
      </c>
      <c r="BB1067" s="2" t="str">
        <f>VLOOKUP(AZ1067,segéd!$F$1:$G$7,2,FALSE)</f>
        <v>9.45-11.15</v>
      </c>
      <c r="BC1067" t="s">
        <v>115</v>
      </c>
      <c r="BD1067" t="s">
        <v>103</v>
      </c>
      <c r="BE1067" t="s">
        <v>175</v>
      </c>
      <c r="BF1067" s="19">
        <v>203</v>
      </c>
      <c r="BH1067" s="2" t="s">
        <v>66</v>
      </c>
      <c r="BI1067" s="30" t="s">
        <v>1964</v>
      </c>
      <c r="BJ1067" s="2">
        <f t="shared" si="866"/>
        <v>7</v>
      </c>
      <c r="BK1067" s="2">
        <f>IF(BF1067="","",VLOOKUP(BC1067,segéd!O:P,2,FALSE))</f>
        <v>7</v>
      </c>
      <c r="BL1067" s="2" t="str">
        <f>IF(BG1067="","",VLOOKUP(BC1067,segéd!T:U,2,FALSE))</f>
        <v/>
      </c>
      <c r="BP1067" s="19">
        <v>8</v>
      </c>
      <c r="BY1067" s="2"/>
      <c r="CH1067" s="2"/>
      <c r="CP1067" s="2"/>
    </row>
    <row r="1068" spans="1:106" x14ac:dyDescent="0.3">
      <c r="A1068" t="str">
        <f t="shared" si="867"/>
        <v>5092</v>
      </c>
      <c r="B1068" t="str">
        <f t="shared" si="868"/>
        <v xml:space="preserve">Műszaki szaknyelv II. (angol), 3. csop. </v>
      </c>
      <c r="C1068" t="str">
        <f t="shared" si="818"/>
        <v>4085092</v>
      </c>
      <c r="D1068" t="str">
        <f t="shared" si="819"/>
        <v>Műszaki szaknyelv II. (angol), 3. csop. 26</v>
      </c>
      <c r="E1068" t="str">
        <f t="shared" si="820"/>
        <v>Nagy Mónika5092</v>
      </c>
      <c r="F1068" s="24" t="str">
        <f t="shared" si="821"/>
        <v>Műszaki szaknyelv II. (angol), 3. csop. (Tb. 408)</v>
      </c>
      <c r="G1068" t="str">
        <f t="shared" si="822"/>
        <v/>
      </c>
      <c r="H1068" t="str">
        <f t="shared" si="823"/>
        <v/>
      </c>
      <c r="I1068" t="str">
        <f t="shared" si="824"/>
        <v/>
      </c>
      <c r="J1068" t="str">
        <f t="shared" si="825"/>
        <v/>
      </c>
      <c r="K1068" t="str">
        <f t="shared" si="826"/>
        <v/>
      </c>
      <c r="L1068" t="str">
        <f t="shared" si="827"/>
        <v/>
      </c>
      <c r="M1068" t="str">
        <f t="shared" si="828"/>
        <v/>
      </c>
      <c r="N1068" t="str">
        <f t="shared" si="829"/>
        <v/>
      </c>
      <c r="O1068" t="str">
        <f t="shared" si="830"/>
        <v/>
      </c>
      <c r="P1068" t="str">
        <f t="shared" si="831"/>
        <v/>
      </c>
      <c r="Q1068" t="str">
        <f t="shared" si="832"/>
        <v/>
      </c>
      <c r="R1068" t="str">
        <f t="shared" si="833"/>
        <v/>
      </c>
      <c r="S1068" t="str">
        <f t="shared" si="834"/>
        <v/>
      </c>
      <c r="T1068" t="str">
        <f t="shared" si="835"/>
        <v/>
      </c>
      <c r="U1068" t="str">
        <f t="shared" si="836"/>
        <v/>
      </c>
      <c r="V1068" t="str">
        <f t="shared" si="837"/>
        <v/>
      </c>
      <c r="W1068" t="str">
        <f t="shared" si="838"/>
        <v/>
      </c>
      <c r="X1068" t="str">
        <f t="shared" si="839"/>
        <v/>
      </c>
      <c r="Y1068" t="str">
        <f t="shared" si="840"/>
        <v>Műszaki szaknyelv II. (angol), 3. csop. ()</v>
      </c>
      <c r="Z1068" t="str">
        <f t="shared" si="841"/>
        <v/>
      </c>
      <c r="AA1068" t="str">
        <f t="shared" si="842"/>
        <v/>
      </c>
      <c r="AB1068" t="str">
        <f t="shared" si="843"/>
        <v/>
      </c>
      <c r="AC1068" t="str">
        <f t="shared" si="844"/>
        <v/>
      </c>
      <c r="AD1068" t="str">
        <f t="shared" si="845"/>
        <v/>
      </c>
      <c r="AE1068" t="str">
        <f t="shared" si="846"/>
        <v/>
      </c>
      <c r="AF1068" t="str">
        <f t="shared" si="847"/>
        <v/>
      </c>
      <c r="AG1068" t="str">
        <f t="shared" si="848"/>
        <v/>
      </c>
      <c r="AH1068" t="str">
        <f t="shared" si="849"/>
        <v/>
      </c>
      <c r="AI1068" t="str">
        <f t="shared" si="850"/>
        <v/>
      </c>
      <c r="AJ1068" t="str">
        <f t="shared" si="851"/>
        <v/>
      </c>
      <c r="AK1068" t="str">
        <f t="shared" si="852"/>
        <v/>
      </c>
      <c r="AL1068" t="str">
        <f t="shared" si="853"/>
        <v>5092</v>
      </c>
      <c r="AM1068" t="str">
        <f t="shared" si="854"/>
        <v/>
      </c>
      <c r="AN1068" t="str">
        <f t="shared" si="855"/>
        <v/>
      </c>
      <c r="AO1068" t="str">
        <f t="shared" si="856"/>
        <v/>
      </c>
      <c r="AP1068" t="str">
        <f t="shared" si="857"/>
        <v/>
      </c>
      <c r="AQ1068" t="str">
        <f t="shared" si="858"/>
        <v/>
      </c>
      <c r="AR1068" t="str">
        <f t="shared" si="859"/>
        <v/>
      </c>
      <c r="AS1068" t="str">
        <f t="shared" si="860"/>
        <v/>
      </c>
      <c r="AT1068" t="str">
        <f t="shared" si="861"/>
        <v/>
      </c>
      <c r="AU1068" t="str">
        <f t="shared" si="862"/>
        <v/>
      </c>
      <c r="AV1068" t="str">
        <f t="shared" si="863"/>
        <v/>
      </c>
      <c r="AW1068" t="str">
        <f t="shared" si="864"/>
        <v/>
      </c>
      <c r="AX1068" t="str">
        <f t="shared" si="865"/>
        <v>Műszaki szaknyelv II. (angol), 3. csop. (408)</v>
      </c>
      <c r="AY1068" s="2">
        <v>509</v>
      </c>
      <c r="AZ1068" s="2">
        <v>2</v>
      </c>
      <c r="BA1068" s="18">
        <f>VLOOKUP(AY1068,segéd!$F$9:$G$38,2,FALSE)</f>
        <v>46151</v>
      </c>
      <c r="BB1068" s="2" t="str">
        <f>VLOOKUP(AZ1068,segéd!$F$1:$G$7,2,FALSE)</f>
        <v>9.45-11.15</v>
      </c>
      <c r="BC1068" t="s">
        <v>297</v>
      </c>
      <c r="BD1068" t="s">
        <v>441</v>
      </c>
      <c r="BE1068" t="s">
        <v>164</v>
      </c>
      <c r="BG1068" s="2">
        <v>408</v>
      </c>
      <c r="BJ1068" s="2">
        <f t="shared" si="866"/>
        <v>26</v>
      </c>
      <c r="BK1068" s="2" t="str">
        <f>IF(BF1068="","",VLOOKUP(BC1068,segéd!O:P,2,FALSE))</f>
        <v/>
      </c>
      <c r="BL1068" s="2">
        <f>IF(BG1068="","",VLOOKUP(BC1068,segéd!T:U,2,FALSE))</f>
        <v>26</v>
      </c>
      <c r="BM1068" s="2"/>
      <c r="BN1068" s="2"/>
      <c r="BO1068" s="2"/>
      <c r="BP1068" s="2"/>
      <c r="BQ1068" s="2"/>
      <c r="BR1068" s="2"/>
      <c r="BS1068" s="2"/>
      <c r="BT1068" s="2"/>
      <c r="BU1068" s="2"/>
      <c r="BZ1068" s="2"/>
      <c r="CA1068" s="2"/>
      <c r="CD1068" s="2"/>
      <c r="CE1068" s="2"/>
      <c r="CF1068" s="19"/>
      <c r="CG1068" s="2"/>
      <c r="CJ1068" s="2"/>
      <c r="CP1068" s="2"/>
      <c r="CQ1068" s="2">
        <v>28</v>
      </c>
      <c r="CR1068" s="2"/>
      <c r="CS1068" s="2"/>
      <c r="CU1068" s="2"/>
      <c r="CV1068" s="2"/>
      <c r="DA1068" s="19"/>
    </row>
    <row r="1069" spans="1:106" x14ac:dyDescent="0.3">
      <c r="A1069" t="str">
        <f t="shared" si="867"/>
        <v>5092</v>
      </c>
      <c r="B1069" t="str">
        <f t="shared" si="868"/>
        <v xml:space="preserve">Műszaki szaknyelv II. (angol), 4. csop. </v>
      </c>
      <c r="C1069" t="str">
        <f t="shared" si="818"/>
        <v>2135092</v>
      </c>
      <c r="D1069" t="str">
        <f t="shared" si="819"/>
        <v>Műszaki szaknyelv II. (angol), 4. csop. 28</v>
      </c>
      <c r="E1069" t="str">
        <f t="shared" si="820"/>
        <v>Szabó Zsófia5092</v>
      </c>
      <c r="F1069" s="24" t="str">
        <f t="shared" si="821"/>
        <v>Műszaki szaknyelv II. (angol), 4. csop. (Tb. 213)</v>
      </c>
      <c r="G1069" t="str">
        <f t="shared" si="822"/>
        <v/>
      </c>
      <c r="H1069" t="str">
        <f t="shared" si="823"/>
        <v/>
      </c>
      <c r="I1069" t="str">
        <f t="shared" si="824"/>
        <v/>
      </c>
      <c r="J1069" t="str">
        <f t="shared" si="825"/>
        <v/>
      </c>
      <c r="K1069" t="str">
        <f t="shared" si="826"/>
        <v/>
      </c>
      <c r="L1069" t="str">
        <f t="shared" si="827"/>
        <v/>
      </c>
      <c r="M1069" t="str">
        <f t="shared" si="828"/>
        <v/>
      </c>
      <c r="N1069" t="str">
        <f t="shared" si="829"/>
        <v/>
      </c>
      <c r="O1069" t="str">
        <f t="shared" si="830"/>
        <v/>
      </c>
      <c r="P1069" t="str">
        <f t="shared" si="831"/>
        <v/>
      </c>
      <c r="Q1069" t="str">
        <f t="shared" si="832"/>
        <v/>
      </c>
      <c r="R1069" t="str">
        <f t="shared" si="833"/>
        <v/>
      </c>
      <c r="S1069" t="str">
        <f t="shared" si="834"/>
        <v/>
      </c>
      <c r="T1069" t="str">
        <f t="shared" si="835"/>
        <v/>
      </c>
      <c r="U1069" t="str">
        <f t="shared" si="836"/>
        <v/>
      </c>
      <c r="V1069" t="str">
        <f t="shared" si="837"/>
        <v/>
      </c>
      <c r="W1069" t="str">
        <f t="shared" si="838"/>
        <v/>
      </c>
      <c r="X1069" t="str">
        <f t="shared" si="839"/>
        <v/>
      </c>
      <c r="Y1069" t="str">
        <f t="shared" si="840"/>
        <v>Műszaki szaknyelv II. (angol), 4. csop. ()</v>
      </c>
      <c r="Z1069" t="str">
        <f t="shared" si="841"/>
        <v/>
      </c>
      <c r="AA1069" t="str">
        <f t="shared" si="842"/>
        <v/>
      </c>
      <c r="AB1069" t="str">
        <f t="shared" si="843"/>
        <v/>
      </c>
      <c r="AC1069" t="str">
        <f t="shared" si="844"/>
        <v/>
      </c>
      <c r="AD1069" t="str">
        <f t="shared" si="845"/>
        <v/>
      </c>
      <c r="AE1069" t="str">
        <f t="shared" si="846"/>
        <v/>
      </c>
      <c r="AF1069" t="str">
        <f t="shared" si="847"/>
        <v/>
      </c>
      <c r="AG1069" t="str">
        <f t="shared" si="848"/>
        <v/>
      </c>
      <c r="AH1069" t="str">
        <f t="shared" si="849"/>
        <v/>
      </c>
      <c r="AI1069" t="str">
        <f t="shared" si="850"/>
        <v/>
      </c>
      <c r="AJ1069" t="str">
        <f t="shared" si="851"/>
        <v/>
      </c>
      <c r="AK1069" t="str">
        <f t="shared" si="852"/>
        <v/>
      </c>
      <c r="AL1069" t="str">
        <f t="shared" si="853"/>
        <v>5092</v>
      </c>
      <c r="AM1069" t="str">
        <f t="shared" si="854"/>
        <v/>
      </c>
      <c r="AN1069" t="str">
        <f t="shared" si="855"/>
        <v/>
      </c>
      <c r="AO1069" t="str">
        <f t="shared" si="856"/>
        <v/>
      </c>
      <c r="AP1069" t="str">
        <f t="shared" si="857"/>
        <v/>
      </c>
      <c r="AQ1069" t="str">
        <f t="shared" si="858"/>
        <v/>
      </c>
      <c r="AR1069" t="str">
        <f t="shared" si="859"/>
        <v/>
      </c>
      <c r="AS1069" t="str">
        <f t="shared" si="860"/>
        <v/>
      </c>
      <c r="AT1069" t="str">
        <f t="shared" si="861"/>
        <v/>
      </c>
      <c r="AU1069" t="str">
        <f t="shared" si="862"/>
        <v/>
      </c>
      <c r="AV1069" t="str">
        <f t="shared" si="863"/>
        <v/>
      </c>
      <c r="AW1069" t="str">
        <f t="shared" si="864"/>
        <v/>
      </c>
      <c r="AX1069" t="str">
        <f t="shared" si="865"/>
        <v>Műszaki szaknyelv II. (angol), 4. csop. (213)</v>
      </c>
      <c r="AY1069" s="2">
        <v>509</v>
      </c>
      <c r="AZ1069" s="2">
        <v>2</v>
      </c>
      <c r="BA1069" s="18">
        <f>VLOOKUP(AY1069,segéd!$F$9:$G$38,2,FALSE)</f>
        <v>46151</v>
      </c>
      <c r="BB1069" s="2" t="str">
        <f>VLOOKUP(AZ1069,segéd!$F$1:$G$7,2,FALSE)</f>
        <v>9.45-11.15</v>
      </c>
      <c r="BC1069" t="s">
        <v>298</v>
      </c>
      <c r="BD1069" t="s">
        <v>306</v>
      </c>
      <c r="BE1069" t="s">
        <v>164</v>
      </c>
      <c r="BG1069" s="2">
        <v>213</v>
      </c>
      <c r="BJ1069" s="2">
        <f t="shared" si="866"/>
        <v>28</v>
      </c>
      <c r="BK1069" s="2" t="str">
        <f>IF(BF1069="","",VLOOKUP(BC1069,segéd!O:P,2,FALSE))</f>
        <v/>
      </c>
      <c r="BL1069" s="2">
        <f>IF(BG1069="","",VLOOKUP(BC1069,segéd!T:U,2,FALSE))</f>
        <v>28</v>
      </c>
      <c r="BM1069" s="2"/>
      <c r="BN1069" s="2"/>
      <c r="BO1069" s="2"/>
      <c r="BP1069" s="2"/>
      <c r="BQ1069" s="2"/>
      <c r="BR1069" s="2"/>
      <c r="BS1069" s="2"/>
      <c r="BT1069" s="2"/>
      <c r="BU1069" s="2"/>
      <c r="BV1069" s="2"/>
      <c r="BW1069" s="2"/>
      <c r="BX1069" s="2"/>
      <c r="BY1069" s="2"/>
      <c r="BZ1069" s="2"/>
      <c r="CA1069" s="2"/>
      <c r="CB1069" s="2"/>
      <c r="CC1069" s="2"/>
      <c r="CD1069" s="2"/>
      <c r="CE1069" s="2"/>
      <c r="CG1069" s="2"/>
      <c r="CH1069" s="2"/>
      <c r="CI1069" s="2"/>
      <c r="CJ1069" s="2"/>
      <c r="CK1069" s="2"/>
      <c r="CL1069" s="2"/>
      <c r="CM1069" s="2"/>
      <c r="CN1069" s="2"/>
      <c r="CO1069" s="2"/>
      <c r="CP1069" s="2"/>
      <c r="CQ1069" s="2">
        <v>26</v>
      </c>
      <c r="CR1069" s="2"/>
      <c r="CS1069" s="2"/>
      <c r="CT1069" s="2"/>
      <c r="CU1069" s="2"/>
      <c r="CV1069" s="2"/>
      <c r="CY1069" s="2"/>
    </row>
    <row r="1070" spans="1:106" x14ac:dyDescent="0.3">
      <c r="A1070" t="str">
        <f t="shared" si="867"/>
        <v>5092</v>
      </c>
      <c r="B1070" t="str">
        <f t="shared" si="868"/>
        <v xml:space="preserve">Szám. seg. mérés (NI-Labv.), 1. csop. (gépterem, web) </v>
      </c>
      <c r="C1070" t="str">
        <f t="shared" si="818"/>
        <v>6045092</v>
      </c>
      <c r="D1070" t="str">
        <f t="shared" si="819"/>
        <v>Szám. seg. mérés (NI-Labv.), 1. csop. (gépterem, web) 49</v>
      </c>
      <c r="E1070" t="str">
        <f t="shared" si="820"/>
        <v>Vavra Gábor5092</v>
      </c>
      <c r="F1070" s="24" t="str">
        <f t="shared" si="821"/>
        <v>Szám. seg. mérés (NI-Labv.), 1. csop. (Tb. 604, gépterem, web)</v>
      </c>
      <c r="G1070" t="str">
        <f t="shared" si="822"/>
        <v/>
      </c>
      <c r="H1070" t="str">
        <f t="shared" si="823"/>
        <v/>
      </c>
      <c r="I1070" t="str">
        <f t="shared" si="824"/>
        <v/>
      </c>
      <c r="J1070" t="str">
        <f t="shared" si="825"/>
        <v/>
      </c>
      <c r="K1070" t="str">
        <f t="shared" si="826"/>
        <v/>
      </c>
      <c r="L1070" t="str">
        <f t="shared" si="827"/>
        <v/>
      </c>
      <c r="M1070" t="str">
        <f t="shared" si="828"/>
        <v/>
      </c>
      <c r="N1070" t="str">
        <f t="shared" si="829"/>
        <v/>
      </c>
      <c r="O1070" t="str">
        <f t="shared" si="830"/>
        <v/>
      </c>
      <c r="P1070" t="str">
        <f t="shared" si="831"/>
        <v/>
      </c>
      <c r="Q1070" t="str">
        <f t="shared" si="832"/>
        <v/>
      </c>
      <c r="R1070" t="str">
        <f t="shared" si="833"/>
        <v/>
      </c>
      <c r="S1070" t="str">
        <f t="shared" si="834"/>
        <v/>
      </c>
      <c r="T1070" t="str">
        <f t="shared" si="835"/>
        <v/>
      </c>
      <c r="U1070" t="str">
        <f t="shared" si="836"/>
        <v/>
      </c>
      <c r="V1070" t="str">
        <f t="shared" si="837"/>
        <v/>
      </c>
      <c r="W1070" t="str">
        <f t="shared" si="838"/>
        <v/>
      </c>
      <c r="X1070" t="str">
        <f t="shared" si="839"/>
        <v/>
      </c>
      <c r="Y1070" t="str">
        <f t="shared" si="840"/>
        <v>Szám. seg. mérés (NI-Labv.), 1. csop. (, gépterem, web)</v>
      </c>
      <c r="Z1070" t="str">
        <f t="shared" si="841"/>
        <v/>
      </c>
      <c r="AA1070" t="str">
        <f t="shared" si="842"/>
        <v/>
      </c>
      <c r="AB1070" t="str">
        <f t="shared" si="843"/>
        <v/>
      </c>
      <c r="AC1070" t="str">
        <f t="shared" si="844"/>
        <v/>
      </c>
      <c r="AD1070" t="str">
        <f t="shared" si="845"/>
        <v/>
      </c>
      <c r="AE1070" t="str">
        <f t="shared" si="846"/>
        <v/>
      </c>
      <c r="AF1070" t="str">
        <f t="shared" si="847"/>
        <v/>
      </c>
      <c r="AG1070" t="str">
        <f t="shared" si="848"/>
        <v/>
      </c>
      <c r="AH1070" t="str">
        <f t="shared" si="849"/>
        <v/>
      </c>
      <c r="AI1070" t="str">
        <f t="shared" si="850"/>
        <v/>
      </c>
      <c r="AJ1070" t="str">
        <f t="shared" si="851"/>
        <v/>
      </c>
      <c r="AK1070" t="str">
        <f t="shared" si="852"/>
        <v>5092</v>
      </c>
      <c r="AL1070" t="str">
        <f t="shared" si="853"/>
        <v/>
      </c>
      <c r="AM1070" t="str">
        <f t="shared" si="854"/>
        <v/>
      </c>
      <c r="AN1070" t="str">
        <f t="shared" si="855"/>
        <v/>
      </c>
      <c r="AO1070" t="str">
        <f t="shared" si="856"/>
        <v/>
      </c>
      <c r="AP1070" t="str">
        <f t="shared" si="857"/>
        <v/>
      </c>
      <c r="AQ1070" t="str">
        <f t="shared" si="858"/>
        <v/>
      </c>
      <c r="AR1070" t="str">
        <f t="shared" si="859"/>
        <v/>
      </c>
      <c r="AS1070" t="str">
        <f t="shared" si="860"/>
        <v/>
      </c>
      <c r="AT1070" t="str">
        <f t="shared" si="861"/>
        <v/>
      </c>
      <c r="AU1070" t="str">
        <f t="shared" si="862"/>
        <v/>
      </c>
      <c r="AV1070" t="str">
        <f t="shared" si="863"/>
        <v/>
      </c>
      <c r="AW1070" t="str">
        <f t="shared" si="864"/>
        <v/>
      </c>
      <c r="AX1070" t="str">
        <f t="shared" si="865"/>
        <v>Szám. seg. mérés (NI-Labv.), 1. csop. (604, gépterem, web)</v>
      </c>
      <c r="AY1070" s="2">
        <v>509</v>
      </c>
      <c r="AZ1070" s="2">
        <v>2</v>
      </c>
      <c r="BA1070" s="18">
        <f>VLOOKUP(AY1070,segéd!$F$9:$G$38,2,FALSE)</f>
        <v>46151</v>
      </c>
      <c r="BB1070" s="2" t="str">
        <f>VLOOKUP(AZ1070,segéd!$F$1:$G$7,2,FALSE)</f>
        <v>9.45-11.15</v>
      </c>
      <c r="BC1070" t="s">
        <v>463</v>
      </c>
      <c r="BD1070" s="20" t="s">
        <v>424</v>
      </c>
      <c r="BE1070" t="s">
        <v>164</v>
      </c>
      <c r="BG1070" s="2">
        <v>604</v>
      </c>
      <c r="BH1070" s="2" t="s">
        <v>220</v>
      </c>
      <c r="BI1070" s="30" t="s">
        <v>2020</v>
      </c>
      <c r="BJ1070" s="2">
        <f t="shared" si="866"/>
        <v>49</v>
      </c>
      <c r="BK1070" s="2" t="str">
        <f>IF(BF1070="","",VLOOKUP(BC1070,segéd!O:P,2,FALSE))</f>
        <v/>
      </c>
      <c r="BL1070" s="2">
        <f>IF(BG1070="","",VLOOKUP(BC1070,segéd!T:U,2,FALSE))</f>
        <v>49</v>
      </c>
      <c r="BM1070" s="2"/>
      <c r="BN1070" s="2"/>
      <c r="BO1070" s="2"/>
      <c r="BP1070" s="2"/>
      <c r="BQ1070" s="2"/>
      <c r="BR1070" s="2"/>
      <c r="BS1070" s="2"/>
      <c r="BT1070" s="2"/>
      <c r="BU1070" s="2"/>
      <c r="BZ1070" s="2"/>
      <c r="CA1070" s="2"/>
      <c r="CD1070" s="2"/>
      <c r="CE1070" s="2"/>
      <c r="CF1070" s="19"/>
      <c r="CG1070" s="2"/>
      <c r="CJ1070" s="2"/>
      <c r="CP1070" s="2">
        <v>52</v>
      </c>
      <c r="CQ1070" s="2"/>
      <c r="CR1070" s="2"/>
      <c r="CS1070" s="2"/>
      <c r="CU1070" s="2"/>
      <c r="CV1070" s="2"/>
      <c r="DA1070" s="19"/>
    </row>
    <row r="1071" spans="1:106" x14ac:dyDescent="0.3">
      <c r="A1071" t="str">
        <f t="shared" si="867"/>
        <v>5092</v>
      </c>
      <c r="B1071" t="str">
        <f t="shared" si="868"/>
        <v xml:space="preserve">Szám. seg. mérés (plusz terem) (gépterem, web) </v>
      </c>
      <c r="C1071" t="str">
        <f t="shared" si="818"/>
        <v>6035092</v>
      </c>
      <c r="D1071" t="str">
        <f t="shared" si="819"/>
        <v>Szám. seg. mérés (plusz terem) (gépterem, web) 0</v>
      </c>
      <c r="E1071" t="str">
        <f t="shared" si="820"/>
        <v>Vavra Gábor5092</v>
      </c>
      <c r="F1071" s="24" t="str">
        <f t="shared" si="821"/>
        <v>Szám. seg. mérés (plusz terem) (Tb. 603, gépterem, web)</v>
      </c>
      <c r="G1071" t="str">
        <f t="shared" si="822"/>
        <v/>
      </c>
      <c r="H1071" t="str">
        <f t="shared" si="823"/>
        <v/>
      </c>
      <c r="I1071" t="str">
        <f t="shared" si="824"/>
        <v/>
      </c>
      <c r="J1071" t="str">
        <f t="shared" si="825"/>
        <v/>
      </c>
      <c r="K1071" t="str">
        <f t="shared" si="826"/>
        <v/>
      </c>
      <c r="L1071" t="str">
        <f t="shared" si="827"/>
        <v/>
      </c>
      <c r="M1071" t="str">
        <f t="shared" si="828"/>
        <v/>
      </c>
      <c r="N1071" t="str">
        <f t="shared" si="829"/>
        <v/>
      </c>
      <c r="O1071" t="str">
        <f t="shared" si="830"/>
        <v/>
      </c>
      <c r="P1071" t="str">
        <f t="shared" si="831"/>
        <v/>
      </c>
      <c r="Q1071" t="str">
        <f t="shared" si="832"/>
        <v/>
      </c>
      <c r="R1071" t="str">
        <f t="shared" si="833"/>
        <v/>
      </c>
      <c r="S1071" t="str">
        <f t="shared" si="834"/>
        <v/>
      </c>
      <c r="T1071" t="str">
        <f t="shared" si="835"/>
        <v/>
      </c>
      <c r="U1071" t="str">
        <f t="shared" si="836"/>
        <v/>
      </c>
      <c r="V1071" t="str">
        <f t="shared" si="837"/>
        <v/>
      </c>
      <c r="W1071" t="str">
        <f t="shared" si="838"/>
        <v/>
      </c>
      <c r="X1071" t="str">
        <f t="shared" si="839"/>
        <v/>
      </c>
      <c r="Y1071" t="str">
        <f t="shared" si="840"/>
        <v>Szám. seg. mérés (plusz terem) (, gépterem, web)</v>
      </c>
      <c r="Z1071" t="str">
        <f t="shared" si="841"/>
        <v/>
      </c>
      <c r="AA1071" t="str">
        <f t="shared" si="842"/>
        <v/>
      </c>
      <c r="AB1071" t="str">
        <f t="shared" si="843"/>
        <v/>
      </c>
      <c r="AC1071" t="str">
        <f t="shared" si="844"/>
        <v/>
      </c>
      <c r="AD1071" t="str">
        <f t="shared" si="845"/>
        <v/>
      </c>
      <c r="AE1071" t="str">
        <f t="shared" si="846"/>
        <v/>
      </c>
      <c r="AF1071" t="str">
        <f t="shared" si="847"/>
        <v/>
      </c>
      <c r="AG1071" t="str">
        <f t="shared" si="848"/>
        <v/>
      </c>
      <c r="AH1071" t="str">
        <f t="shared" si="849"/>
        <v/>
      </c>
      <c r="AI1071" t="str">
        <f t="shared" si="850"/>
        <v/>
      </c>
      <c r="AJ1071" t="str">
        <f t="shared" si="851"/>
        <v/>
      </c>
      <c r="AK1071" t="str">
        <f t="shared" si="852"/>
        <v/>
      </c>
      <c r="AL1071" t="str">
        <f t="shared" si="853"/>
        <v/>
      </c>
      <c r="AM1071" t="str">
        <f t="shared" si="854"/>
        <v/>
      </c>
      <c r="AN1071" t="str">
        <f t="shared" si="855"/>
        <v/>
      </c>
      <c r="AO1071" t="str">
        <f t="shared" si="856"/>
        <v/>
      </c>
      <c r="AP1071" t="str">
        <f t="shared" si="857"/>
        <v/>
      </c>
      <c r="AQ1071" t="str">
        <f t="shared" si="858"/>
        <v/>
      </c>
      <c r="AR1071" t="str">
        <f t="shared" si="859"/>
        <v/>
      </c>
      <c r="AS1071" t="str">
        <f t="shared" si="860"/>
        <v/>
      </c>
      <c r="AT1071" t="str">
        <f t="shared" si="861"/>
        <v/>
      </c>
      <c r="AU1071" t="str">
        <f t="shared" si="862"/>
        <v/>
      </c>
      <c r="AV1071" t="str">
        <f t="shared" si="863"/>
        <v/>
      </c>
      <c r="AW1071" t="str">
        <f t="shared" si="864"/>
        <v/>
      </c>
      <c r="AX1071" t="str">
        <f t="shared" si="865"/>
        <v>Szám. seg. mérés (plusz terem) (603, gépterem, web)</v>
      </c>
      <c r="AY1071" s="2">
        <v>509</v>
      </c>
      <c r="AZ1071" s="2">
        <v>2</v>
      </c>
      <c r="BA1071" s="18">
        <f>VLOOKUP(AY1071,segéd!$F$9:$G$38,2,FALSE)</f>
        <v>46151</v>
      </c>
      <c r="BB1071" s="2" t="str">
        <f>VLOOKUP(AZ1071,segéd!$F$1:$G$7,2,FALSE)</f>
        <v>9.45-11.15</v>
      </c>
      <c r="BC1071" t="s">
        <v>2257</v>
      </c>
      <c r="BD1071" s="20" t="s">
        <v>424</v>
      </c>
      <c r="BE1071" t="s">
        <v>164</v>
      </c>
      <c r="BG1071" s="2">
        <v>603</v>
      </c>
      <c r="BH1071" s="2" t="s">
        <v>220</v>
      </c>
      <c r="BI1071" s="30" t="s">
        <v>1942</v>
      </c>
      <c r="BJ1071" s="2">
        <f t="shared" si="866"/>
        <v>0</v>
      </c>
      <c r="BK1071" s="2" t="str">
        <f>IF(BF1071="","",VLOOKUP(BC1071,segéd!O:P,2,FALSE))</f>
        <v/>
      </c>
      <c r="BL1071" s="2">
        <f>IF(BG1071="","",VLOOKUP(BC1071,segéd!T:U,2,FALSE))</f>
        <v>0</v>
      </c>
      <c r="BM1071" s="2"/>
      <c r="BN1071" s="2"/>
      <c r="BO1071" s="2"/>
      <c r="BP1071" s="2"/>
      <c r="BQ1071" s="2"/>
      <c r="BR1071" s="2"/>
      <c r="BS1071" s="2"/>
      <c r="BT1071" s="2"/>
      <c r="BU1071" s="2"/>
      <c r="BZ1071" s="2"/>
      <c r="CA1071" s="2"/>
      <c r="CD1071" s="2"/>
      <c r="CE1071" s="2"/>
      <c r="CF1071" s="19"/>
      <c r="CG1071" s="2"/>
      <c r="CJ1071" s="2"/>
      <c r="CP1071" s="2"/>
      <c r="CQ1071" s="2"/>
      <c r="CR1071" s="2"/>
      <c r="CS1071" s="2"/>
      <c r="CU1071" s="2"/>
      <c r="CV1071" s="2"/>
      <c r="DA1071" s="19"/>
    </row>
    <row r="1072" spans="1:106" x14ac:dyDescent="0.3">
      <c r="A1072" t="str">
        <f t="shared" si="867"/>
        <v>5092</v>
      </c>
      <c r="B1072" t="str">
        <f t="shared" si="868"/>
        <v xml:space="preserve">Tribológia (web) </v>
      </c>
      <c r="C1072" t="str">
        <f t="shared" si="818"/>
        <v>4045092</v>
      </c>
      <c r="D1072" t="str">
        <f t="shared" si="819"/>
        <v>Tribológia (web) 6</v>
      </c>
      <c r="E1072" t="str">
        <f t="shared" si="820"/>
        <v>Szamosi Barna5092</v>
      </c>
      <c r="F1072" s="24" t="str">
        <f t="shared" si="821"/>
        <v>Tribológia (Tb. 404, web)</v>
      </c>
      <c r="G1072" t="str">
        <f t="shared" si="822"/>
        <v/>
      </c>
      <c r="H1072" t="str">
        <f t="shared" si="823"/>
        <v/>
      </c>
      <c r="I1072" t="str">
        <f t="shared" si="824"/>
        <v/>
      </c>
      <c r="J1072" t="str">
        <f t="shared" si="825"/>
        <v/>
      </c>
      <c r="K1072" t="str">
        <f t="shared" si="826"/>
        <v/>
      </c>
      <c r="L1072" t="str">
        <f t="shared" si="827"/>
        <v/>
      </c>
      <c r="M1072" t="str">
        <f t="shared" si="828"/>
        <v/>
      </c>
      <c r="N1072" t="str">
        <f t="shared" si="829"/>
        <v/>
      </c>
      <c r="O1072" t="str">
        <f t="shared" si="830"/>
        <v/>
      </c>
      <c r="P1072" t="str">
        <f t="shared" si="831"/>
        <v/>
      </c>
      <c r="Q1072" t="str">
        <f t="shared" si="832"/>
        <v/>
      </c>
      <c r="R1072" t="str">
        <f t="shared" si="833"/>
        <v/>
      </c>
      <c r="S1072" t="str">
        <f t="shared" si="834"/>
        <v/>
      </c>
      <c r="T1072" t="str">
        <f t="shared" si="835"/>
        <v/>
      </c>
      <c r="U1072" t="str">
        <f t="shared" si="836"/>
        <v/>
      </c>
      <c r="V1072" t="str">
        <f t="shared" si="837"/>
        <v/>
      </c>
      <c r="W1072" t="str">
        <f t="shared" si="838"/>
        <v/>
      </c>
      <c r="X1072" t="str">
        <f t="shared" si="839"/>
        <v/>
      </c>
      <c r="Y1072" t="str">
        <f t="shared" si="840"/>
        <v>Tribológia (, web)</v>
      </c>
      <c r="Z1072" t="str">
        <f t="shared" si="841"/>
        <v/>
      </c>
      <c r="AA1072" t="str">
        <f t="shared" si="842"/>
        <v/>
      </c>
      <c r="AB1072" t="str">
        <f t="shared" si="843"/>
        <v/>
      </c>
      <c r="AC1072" t="str">
        <f t="shared" si="844"/>
        <v/>
      </c>
      <c r="AD1072" t="str">
        <f t="shared" si="845"/>
        <v/>
      </c>
      <c r="AE1072" t="str">
        <f t="shared" si="846"/>
        <v/>
      </c>
      <c r="AF1072" t="str">
        <f t="shared" si="847"/>
        <v/>
      </c>
      <c r="AG1072" t="str">
        <f t="shared" si="848"/>
        <v/>
      </c>
      <c r="AH1072" t="str">
        <f t="shared" si="849"/>
        <v/>
      </c>
      <c r="AI1072" t="str">
        <f t="shared" si="850"/>
        <v/>
      </c>
      <c r="AJ1072" t="str">
        <f t="shared" si="851"/>
        <v/>
      </c>
      <c r="AK1072" t="str">
        <f t="shared" si="852"/>
        <v/>
      </c>
      <c r="AL1072" t="str">
        <f t="shared" si="853"/>
        <v/>
      </c>
      <c r="AM1072" t="str">
        <f t="shared" si="854"/>
        <v/>
      </c>
      <c r="AN1072" t="str">
        <f t="shared" si="855"/>
        <v/>
      </c>
      <c r="AO1072" t="str">
        <f t="shared" si="856"/>
        <v/>
      </c>
      <c r="AP1072" t="str">
        <f t="shared" si="857"/>
        <v/>
      </c>
      <c r="AQ1072" t="str">
        <f t="shared" si="858"/>
        <v/>
      </c>
      <c r="AR1072" t="str">
        <f t="shared" si="859"/>
        <v/>
      </c>
      <c r="AS1072" t="str">
        <f t="shared" si="860"/>
        <v/>
      </c>
      <c r="AT1072" t="str">
        <f t="shared" si="861"/>
        <v/>
      </c>
      <c r="AU1072" t="str">
        <f t="shared" si="862"/>
        <v>5092</v>
      </c>
      <c r="AV1072" t="str">
        <f t="shared" si="863"/>
        <v/>
      </c>
      <c r="AW1072" t="str">
        <f t="shared" si="864"/>
        <v/>
      </c>
      <c r="AX1072" t="str">
        <f t="shared" si="865"/>
        <v>Tribológia (404, web)</v>
      </c>
      <c r="AY1072" s="2">
        <v>509</v>
      </c>
      <c r="AZ1072" s="2">
        <v>2</v>
      </c>
      <c r="BA1072" s="18">
        <f>VLOOKUP(AY1072,segéd!$F$9:$G$38,2,FALSE)</f>
        <v>46151</v>
      </c>
      <c r="BB1072" s="2" t="str">
        <f>VLOOKUP(AZ1072,segéd!$F$1:$G$7,2,FALSE)</f>
        <v>9.45-11.15</v>
      </c>
      <c r="BC1072" t="s">
        <v>407</v>
      </c>
      <c r="BD1072" s="20" t="s">
        <v>304</v>
      </c>
      <c r="BE1072" t="s">
        <v>164</v>
      </c>
      <c r="BG1072" s="2">
        <v>404</v>
      </c>
      <c r="BH1072" s="2" t="s">
        <v>66</v>
      </c>
      <c r="BI1072" s="30" t="s">
        <v>1953</v>
      </c>
      <c r="BJ1072" s="2">
        <f t="shared" si="866"/>
        <v>6</v>
      </c>
      <c r="BK1072" s="2" t="str">
        <f>IF(BF1072="","",VLOOKUP(BC1072,segéd!O:P,2,FALSE))</f>
        <v/>
      </c>
      <c r="BL1072" s="2">
        <f>IF(BG1072="","",VLOOKUP(BC1072,segéd!T:U,2,FALSE))</f>
        <v>6</v>
      </c>
      <c r="BM1072" s="2"/>
      <c r="BN1072" s="2"/>
      <c r="BO1072" s="2"/>
      <c r="BP1072" s="2"/>
      <c r="BQ1072" s="2"/>
      <c r="BR1072" s="2"/>
      <c r="BS1072" s="2"/>
      <c r="BT1072" s="2"/>
      <c r="BU1072" s="2"/>
      <c r="CA1072" s="2"/>
      <c r="CD1072" s="2"/>
      <c r="CE1072" s="2"/>
      <c r="CF1072" s="19"/>
      <c r="CG1072" s="2"/>
      <c r="CP1072" s="2"/>
      <c r="CQ1072" s="2"/>
      <c r="CR1072" s="2"/>
      <c r="CS1072" s="2"/>
      <c r="CU1072" s="2"/>
      <c r="CV1072" s="2"/>
      <c r="CZ1072" s="2">
        <v>9</v>
      </c>
      <c r="DA1072" s="19"/>
    </row>
    <row r="1073" spans="1:105" x14ac:dyDescent="0.3">
      <c r="A1073" t="str">
        <f t="shared" si="867"/>
        <v>2175092</v>
      </c>
      <c r="B1073" t="str">
        <f t="shared" si="868"/>
        <v>Turisztikai termékek (web) 6</v>
      </c>
      <c r="C1073" t="str">
        <f t="shared" si="818"/>
        <v>5092</v>
      </c>
      <c r="D1073" t="str">
        <f t="shared" si="819"/>
        <v xml:space="preserve">Turisztikai termékek (web) </v>
      </c>
      <c r="E1073" t="str">
        <f t="shared" si="820"/>
        <v>Bíró Csaba5092</v>
      </c>
      <c r="F1073" s="24" t="str">
        <f t="shared" si="821"/>
        <v>Turisztikai termékek (Bp. 217, web)</v>
      </c>
      <c r="G1073" t="str">
        <f t="shared" si="822"/>
        <v/>
      </c>
      <c r="H1073" t="str">
        <f t="shared" si="823"/>
        <v/>
      </c>
      <c r="I1073" t="str">
        <f t="shared" si="824"/>
        <v/>
      </c>
      <c r="J1073" t="str">
        <f t="shared" si="825"/>
        <v/>
      </c>
      <c r="K1073" t="str">
        <f t="shared" si="826"/>
        <v/>
      </c>
      <c r="L1073" t="str">
        <f t="shared" si="827"/>
        <v/>
      </c>
      <c r="M1073" t="str">
        <f t="shared" si="828"/>
        <v/>
      </c>
      <c r="N1073" t="str">
        <f t="shared" si="829"/>
        <v/>
      </c>
      <c r="O1073" t="str">
        <f t="shared" si="830"/>
        <v/>
      </c>
      <c r="P1073" t="str">
        <f t="shared" si="831"/>
        <v/>
      </c>
      <c r="Q1073" t="str">
        <f t="shared" si="832"/>
        <v/>
      </c>
      <c r="R1073" t="str">
        <f t="shared" si="833"/>
        <v/>
      </c>
      <c r="S1073" t="str">
        <f t="shared" si="834"/>
        <v>5092</v>
      </c>
      <c r="T1073" t="str">
        <f t="shared" si="835"/>
        <v/>
      </c>
      <c r="U1073" t="str">
        <f t="shared" si="836"/>
        <v/>
      </c>
      <c r="V1073" t="str">
        <f t="shared" si="837"/>
        <v/>
      </c>
      <c r="W1073" t="str">
        <f t="shared" si="838"/>
        <v/>
      </c>
      <c r="X1073" t="str">
        <f t="shared" si="839"/>
        <v/>
      </c>
      <c r="Y1073" t="str">
        <f t="shared" si="840"/>
        <v>Turisztikai termékek (217, web)</v>
      </c>
      <c r="Z1073" t="str">
        <f t="shared" si="841"/>
        <v/>
      </c>
      <c r="AA1073" t="str">
        <f t="shared" si="842"/>
        <v/>
      </c>
      <c r="AB1073" t="str">
        <f t="shared" si="843"/>
        <v/>
      </c>
      <c r="AC1073" t="str">
        <f t="shared" si="844"/>
        <v/>
      </c>
      <c r="AD1073" t="str">
        <f t="shared" si="845"/>
        <v/>
      </c>
      <c r="AE1073" t="str">
        <f t="shared" si="846"/>
        <v/>
      </c>
      <c r="AF1073" t="str">
        <f t="shared" si="847"/>
        <v/>
      </c>
      <c r="AG1073" t="str">
        <f t="shared" si="848"/>
        <v/>
      </c>
      <c r="AH1073" t="str">
        <f t="shared" si="849"/>
        <v/>
      </c>
      <c r="AI1073" t="str">
        <f t="shared" si="850"/>
        <v/>
      </c>
      <c r="AJ1073" t="str">
        <f t="shared" si="851"/>
        <v/>
      </c>
      <c r="AK1073" t="str">
        <f t="shared" si="852"/>
        <v/>
      </c>
      <c r="AL1073" t="str">
        <f t="shared" si="853"/>
        <v/>
      </c>
      <c r="AM1073" t="str">
        <f t="shared" si="854"/>
        <v/>
      </c>
      <c r="AN1073" t="str">
        <f t="shared" si="855"/>
        <v/>
      </c>
      <c r="AO1073" t="str">
        <f t="shared" si="856"/>
        <v/>
      </c>
      <c r="AP1073" t="str">
        <f t="shared" si="857"/>
        <v/>
      </c>
      <c r="AQ1073" t="str">
        <f t="shared" si="858"/>
        <v/>
      </c>
      <c r="AR1073" t="str">
        <f t="shared" si="859"/>
        <v/>
      </c>
      <c r="AS1073" t="str">
        <f t="shared" si="860"/>
        <v/>
      </c>
      <c r="AT1073" t="str">
        <f t="shared" si="861"/>
        <v/>
      </c>
      <c r="AU1073" t="str">
        <f t="shared" si="862"/>
        <v/>
      </c>
      <c r="AV1073" t="str">
        <f t="shared" si="863"/>
        <v/>
      </c>
      <c r="AW1073" t="str">
        <f t="shared" si="864"/>
        <v/>
      </c>
      <c r="AX1073" t="str">
        <f t="shared" si="865"/>
        <v>Turisztikai termékek (, web)</v>
      </c>
      <c r="AY1073" s="2">
        <v>509</v>
      </c>
      <c r="AZ1073" s="2">
        <v>2</v>
      </c>
      <c r="BA1073" s="18">
        <f>VLOOKUP(AY1073,segéd!$F$9:$G$38,2,FALSE)</f>
        <v>46151</v>
      </c>
      <c r="BB1073" s="2" t="str">
        <f>VLOOKUP(AZ1073,segéd!$F$1:$G$7,2,FALSE)</f>
        <v>9.45-11.15</v>
      </c>
      <c r="BC1073" t="s">
        <v>393</v>
      </c>
      <c r="BD1073" t="s">
        <v>458</v>
      </c>
      <c r="BE1073" t="s">
        <v>165</v>
      </c>
      <c r="BF1073" s="19">
        <v>217</v>
      </c>
      <c r="BH1073" s="19" t="s">
        <v>66</v>
      </c>
      <c r="BI1073" s="30" t="s">
        <v>1927</v>
      </c>
      <c r="BJ1073" s="2">
        <f t="shared" si="866"/>
        <v>6</v>
      </c>
      <c r="BK1073" s="2">
        <f>IF(BF1073="","",VLOOKUP(BC1073,segéd!O:P,2,FALSE))</f>
        <v>6</v>
      </c>
      <c r="BL1073" s="2" t="str">
        <f>IF(BG1073="","",VLOOKUP(BC1073,segéd!T:U,2,FALSE))</f>
        <v/>
      </c>
      <c r="BM1073" s="2"/>
      <c r="BN1073" s="2"/>
      <c r="BO1073" s="2"/>
      <c r="BP1073" s="2"/>
      <c r="BQ1073" s="2"/>
      <c r="BR1073" s="2"/>
      <c r="BS1073" s="2"/>
      <c r="BT1073" s="2"/>
      <c r="BU1073" s="2"/>
      <c r="BY1073" s="19">
        <v>6</v>
      </c>
      <c r="CA1073" s="2"/>
      <c r="CD1073" s="2"/>
      <c r="CR1073" s="2"/>
      <c r="CS1073" s="2"/>
      <c r="CU1073" s="2"/>
      <c r="CV1073" s="2"/>
    </row>
    <row r="1074" spans="1:105" x14ac:dyDescent="0.3">
      <c r="A1074" t="str">
        <f t="shared" si="867"/>
        <v>5092</v>
      </c>
      <c r="B1074" t="str">
        <f t="shared" si="868"/>
        <v xml:space="preserve">Üzleti és szakmai kommunikáció (web) </v>
      </c>
      <c r="C1074" t="str">
        <f t="shared" si="818"/>
        <v>5015092</v>
      </c>
      <c r="D1074" t="str">
        <f t="shared" si="819"/>
        <v>Üzleti és szakmai kommunikáció (web) 91</v>
      </c>
      <c r="E1074" t="str">
        <f t="shared" si="820"/>
        <v>Balog Mónika5092</v>
      </c>
      <c r="F1074" s="24" t="str">
        <f t="shared" si="821"/>
        <v>Üzleti és szakmai kommunikáció (Tb. 501, web)</v>
      </c>
      <c r="G1074" t="str">
        <f t="shared" si="822"/>
        <v/>
      </c>
      <c r="H1074" t="str">
        <f t="shared" si="823"/>
        <v/>
      </c>
      <c r="I1074" t="str">
        <f t="shared" si="824"/>
        <v/>
      </c>
      <c r="J1074" t="str">
        <f t="shared" si="825"/>
        <v/>
      </c>
      <c r="K1074" t="str">
        <f t="shared" si="826"/>
        <v/>
      </c>
      <c r="L1074" t="str">
        <f t="shared" si="827"/>
        <v/>
      </c>
      <c r="M1074" t="str">
        <f t="shared" si="828"/>
        <v/>
      </c>
      <c r="N1074" t="str">
        <f t="shared" si="829"/>
        <v/>
      </c>
      <c r="O1074" t="str">
        <f t="shared" si="830"/>
        <v/>
      </c>
      <c r="P1074" t="str">
        <f t="shared" si="831"/>
        <v/>
      </c>
      <c r="Q1074" t="str">
        <f t="shared" si="832"/>
        <v/>
      </c>
      <c r="R1074" t="str">
        <f t="shared" si="833"/>
        <v/>
      </c>
      <c r="S1074" t="str">
        <f t="shared" si="834"/>
        <v/>
      </c>
      <c r="T1074" t="str">
        <f t="shared" si="835"/>
        <v/>
      </c>
      <c r="U1074" t="str">
        <f t="shared" si="836"/>
        <v/>
      </c>
      <c r="V1074" t="str">
        <f t="shared" si="837"/>
        <v/>
      </c>
      <c r="W1074" t="str">
        <f t="shared" si="838"/>
        <v/>
      </c>
      <c r="X1074" t="str">
        <f t="shared" si="839"/>
        <v/>
      </c>
      <c r="Y1074" t="str">
        <f t="shared" si="840"/>
        <v>Üzleti és szakmai kommunikáció (, web)</v>
      </c>
      <c r="Z1074" t="str">
        <f t="shared" si="841"/>
        <v>5092</v>
      </c>
      <c r="AA1074" t="str">
        <f t="shared" si="842"/>
        <v>5092</v>
      </c>
      <c r="AB1074" t="str">
        <f t="shared" si="843"/>
        <v/>
      </c>
      <c r="AC1074" t="str">
        <f t="shared" si="844"/>
        <v/>
      </c>
      <c r="AD1074" t="str">
        <f t="shared" si="845"/>
        <v/>
      </c>
      <c r="AE1074" t="str">
        <f t="shared" si="846"/>
        <v/>
      </c>
      <c r="AF1074" t="str">
        <f t="shared" si="847"/>
        <v/>
      </c>
      <c r="AG1074" t="str">
        <f t="shared" si="848"/>
        <v/>
      </c>
      <c r="AH1074" t="str">
        <f t="shared" si="849"/>
        <v/>
      </c>
      <c r="AI1074" t="str">
        <f t="shared" si="850"/>
        <v/>
      </c>
      <c r="AJ1074" t="str">
        <f t="shared" si="851"/>
        <v/>
      </c>
      <c r="AK1074" t="str">
        <f t="shared" si="852"/>
        <v/>
      </c>
      <c r="AL1074" t="str">
        <f t="shared" si="853"/>
        <v/>
      </c>
      <c r="AM1074" t="str">
        <f t="shared" si="854"/>
        <v/>
      </c>
      <c r="AN1074" t="str">
        <f t="shared" si="855"/>
        <v/>
      </c>
      <c r="AO1074" t="str">
        <f t="shared" si="856"/>
        <v/>
      </c>
      <c r="AP1074" t="str">
        <f t="shared" si="857"/>
        <v/>
      </c>
      <c r="AQ1074" t="str">
        <f t="shared" si="858"/>
        <v/>
      </c>
      <c r="AR1074" t="str">
        <f t="shared" si="859"/>
        <v>5092</v>
      </c>
      <c r="AS1074" t="str">
        <f t="shared" si="860"/>
        <v/>
      </c>
      <c r="AT1074" t="str">
        <f t="shared" si="861"/>
        <v>5092</v>
      </c>
      <c r="AU1074" t="str">
        <f t="shared" si="862"/>
        <v/>
      </c>
      <c r="AV1074" t="str">
        <f t="shared" si="863"/>
        <v/>
      </c>
      <c r="AW1074" t="str">
        <f t="shared" si="864"/>
        <v/>
      </c>
      <c r="AX1074" t="str">
        <f t="shared" si="865"/>
        <v>Üzleti és szakmai kommunikáció (501, web)</v>
      </c>
      <c r="AY1074" s="2">
        <v>509</v>
      </c>
      <c r="AZ1074" s="2">
        <v>2</v>
      </c>
      <c r="BA1074" s="18">
        <f>VLOOKUP(AY1074,segéd!$F$9:$G$38,2,FALSE)</f>
        <v>46151</v>
      </c>
      <c r="BB1074" s="2" t="str">
        <f>VLOOKUP(AZ1074,segéd!$F$1:$G$7,2,FALSE)</f>
        <v>9.45-11.15</v>
      </c>
      <c r="BC1074" t="s">
        <v>387</v>
      </c>
      <c r="BD1074" t="s">
        <v>85</v>
      </c>
      <c r="BE1074" t="s">
        <v>164</v>
      </c>
      <c r="BG1074" s="2">
        <v>501</v>
      </c>
      <c r="BH1074" s="2" t="s">
        <v>66</v>
      </c>
      <c r="BI1074" s="30" t="s">
        <v>1945</v>
      </c>
      <c r="BJ1074" s="2">
        <f t="shared" si="866"/>
        <v>91</v>
      </c>
      <c r="BK1074" s="2" t="str">
        <f>IF(BF1074="","",VLOOKUP(BC1074,segéd!O:P,2,FALSE))</f>
        <v/>
      </c>
      <c r="BL1074" s="2">
        <f>IF(BG1074="","",VLOOKUP(BC1074,segéd!T:U,2,FALSE))</f>
        <v>91</v>
      </c>
      <c r="BM1074" s="2"/>
      <c r="BN1074" s="2"/>
      <c r="BO1074" s="2"/>
      <c r="BP1074" s="2"/>
      <c r="BQ1074" s="2"/>
      <c r="BR1074" s="2"/>
      <c r="BS1074" s="2"/>
      <c r="BT1074" s="2"/>
      <c r="BU1074" s="2"/>
      <c r="BV1074" s="2"/>
      <c r="BW1074" s="2"/>
      <c r="BX1074" s="2"/>
      <c r="BY1074" s="2"/>
      <c r="BZ1074" s="2"/>
      <c r="CA1074" s="2"/>
      <c r="CB1074" s="2"/>
      <c r="CC1074" s="2"/>
      <c r="CD1074" s="2"/>
      <c r="CE1074" s="2">
        <v>74</v>
      </c>
      <c r="CF1074" s="2">
        <v>19</v>
      </c>
      <c r="CG1074" s="2"/>
      <c r="CH1074" s="2"/>
      <c r="CI1074" s="2"/>
      <c r="CJ1074" s="2"/>
      <c r="CK1074" s="2"/>
      <c r="CL1074" s="2"/>
      <c r="CM1074" s="2"/>
      <c r="CN1074" s="2"/>
      <c r="CO1074" s="2"/>
      <c r="CP1074" s="2"/>
      <c r="CQ1074" s="2"/>
      <c r="CR1074" s="2"/>
      <c r="CS1074" s="2"/>
      <c r="CT1074" s="2"/>
      <c r="CU1074" s="2"/>
      <c r="CV1074" s="2"/>
      <c r="CW1074" s="2">
        <v>16</v>
      </c>
      <c r="CY1074" s="2">
        <v>13</v>
      </c>
    </row>
    <row r="1075" spans="1:105" x14ac:dyDescent="0.3">
      <c r="A1075" t="str">
        <f t="shared" si="867"/>
        <v>5093</v>
      </c>
      <c r="B1075" t="str">
        <f t="shared" si="868"/>
        <v xml:space="preserve">Beruh., üzem. jogi ismeretek (web) </v>
      </c>
      <c r="C1075" t="str">
        <f t="shared" si="818"/>
        <v>4035093</v>
      </c>
      <c r="D1075" t="str">
        <f t="shared" si="819"/>
        <v>Beruh., üzem. jogi ismeretek (web) 7</v>
      </c>
      <c r="E1075" t="str">
        <f t="shared" si="820"/>
        <v>Zalahegyi Zoltán5093</v>
      </c>
      <c r="F1075" s="24" t="str">
        <f t="shared" si="821"/>
        <v>Beruh., üzem. jogi ismeretek (Tb. 403, web)</v>
      </c>
      <c r="G1075" t="str">
        <f t="shared" si="822"/>
        <v/>
      </c>
      <c r="H1075" t="str">
        <f t="shared" si="823"/>
        <v/>
      </c>
      <c r="I1075" t="str">
        <f t="shared" si="824"/>
        <v/>
      </c>
      <c r="J1075" t="str">
        <f t="shared" si="825"/>
        <v/>
      </c>
      <c r="K1075" t="str">
        <f t="shared" si="826"/>
        <v/>
      </c>
      <c r="L1075" t="str">
        <f t="shared" si="827"/>
        <v/>
      </c>
      <c r="M1075" t="str">
        <f t="shared" si="828"/>
        <v/>
      </c>
      <c r="N1075" t="str">
        <f t="shared" si="829"/>
        <v/>
      </c>
      <c r="O1075" t="str">
        <f t="shared" si="830"/>
        <v/>
      </c>
      <c r="P1075" t="str">
        <f t="shared" si="831"/>
        <v/>
      </c>
      <c r="Q1075" t="str">
        <f t="shared" si="832"/>
        <v/>
      </c>
      <c r="R1075" t="str">
        <f t="shared" si="833"/>
        <v/>
      </c>
      <c r="S1075" t="str">
        <f t="shared" si="834"/>
        <v/>
      </c>
      <c r="T1075" t="str">
        <f t="shared" si="835"/>
        <v/>
      </c>
      <c r="U1075" t="str">
        <f t="shared" si="836"/>
        <v/>
      </c>
      <c r="V1075" t="str">
        <f t="shared" si="837"/>
        <v/>
      </c>
      <c r="W1075" t="str">
        <f t="shared" si="838"/>
        <v/>
      </c>
      <c r="X1075" t="str">
        <f t="shared" si="839"/>
        <v/>
      </c>
      <c r="Y1075" t="str">
        <f t="shared" si="840"/>
        <v>Beruh., üzem. jogi ismeretek (, web)</v>
      </c>
      <c r="Z1075" t="str">
        <f t="shared" si="841"/>
        <v/>
      </c>
      <c r="AA1075" t="str">
        <f t="shared" si="842"/>
        <v/>
      </c>
      <c r="AB1075" t="str">
        <f t="shared" si="843"/>
        <v/>
      </c>
      <c r="AC1075" t="str">
        <f t="shared" si="844"/>
        <v/>
      </c>
      <c r="AD1075" t="str">
        <f t="shared" si="845"/>
        <v/>
      </c>
      <c r="AE1075" t="str">
        <f t="shared" si="846"/>
        <v/>
      </c>
      <c r="AF1075" t="str">
        <f t="shared" si="847"/>
        <v/>
      </c>
      <c r="AG1075" t="str">
        <f t="shared" si="848"/>
        <v/>
      </c>
      <c r="AH1075" t="str">
        <f t="shared" si="849"/>
        <v/>
      </c>
      <c r="AI1075" t="str">
        <f t="shared" si="850"/>
        <v/>
      </c>
      <c r="AJ1075" t="str">
        <f t="shared" si="851"/>
        <v/>
      </c>
      <c r="AK1075" t="str">
        <f t="shared" si="852"/>
        <v/>
      </c>
      <c r="AL1075" t="str">
        <f t="shared" si="853"/>
        <v/>
      </c>
      <c r="AM1075" t="str">
        <f t="shared" si="854"/>
        <v/>
      </c>
      <c r="AN1075" t="str">
        <f t="shared" si="855"/>
        <v/>
      </c>
      <c r="AO1075" t="str">
        <f t="shared" si="856"/>
        <v/>
      </c>
      <c r="AP1075" t="str">
        <f t="shared" si="857"/>
        <v/>
      </c>
      <c r="AQ1075" t="str">
        <f t="shared" si="858"/>
        <v/>
      </c>
      <c r="AR1075" t="str">
        <f t="shared" si="859"/>
        <v/>
      </c>
      <c r="AS1075" t="str">
        <f t="shared" si="860"/>
        <v>5093</v>
      </c>
      <c r="AT1075" t="str">
        <f t="shared" si="861"/>
        <v/>
      </c>
      <c r="AU1075" t="str">
        <f t="shared" si="862"/>
        <v/>
      </c>
      <c r="AV1075" t="str">
        <f t="shared" si="863"/>
        <v/>
      </c>
      <c r="AW1075" t="str">
        <f t="shared" si="864"/>
        <v/>
      </c>
      <c r="AX1075" t="str">
        <f t="shared" si="865"/>
        <v>Beruh., üzem. jogi ismeretek (403, web)</v>
      </c>
      <c r="AY1075" s="2">
        <v>509</v>
      </c>
      <c r="AZ1075" s="2">
        <v>3</v>
      </c>
      <c r="BA1075" s="18">
        <f>VLOOKUP(AY1075,segéd!$F$9:$G$38,2,FALSE)</f>
        <v>46151</v>
      </c>
      <c r="BB1075" s="2" t="str">
        <f>VLOOKUP(AZ1075,segéd!$F$1:$G$7,2,FALSE)</f>
        <v>11.30-13.00</v>
      </c>
      <c r="BC1075" t="s">
        <v>400</v>
      </c>
      <c r="BD1075" t="s">
        <v>313</v>
      </c>
      <c r="BE1075" t="s">
        <v>164</v>
      </c>
      <c r="BG1075" s="2">
        <v>403</v>
      </c>
      <c r="BH1075" s="2" t="s">
        <v>66</v>
      </c>
      <c r="BI1075" s="30" t="s">
        <v>2024</v>
      </c>
      <c r="BJ1075" s="2">
        <f t="shared" si="866"/>
        <v>7</v>
      </c>
      <c r="BK1075" s="2" t="str">
        <f>IF(BF1075="","",VLOOKUP(BC1075,segéd!O:P,2,FALSE))</f>
        <v/>
      </c>
      <c r="BL1075" s="2">
        <f>IF(BG1075="","",VLOOKUP(BC1075,segéd!T:U,2,FALSE))</f>
        <v>7</v>
      </c>
      <c r="CH1075" s="2"/>
      <c r="CI1075" s="2"/>
      <c r="CP1075" s="2"/>
      <c r="CX1075" s="2">
        <v>8</v>
      </c>
    </row>
    <row r="1076" spans="1:105" x14ac:dyDescent="0.3">
      <c r="A1076" t="str">
        <f t="shared" si="867"/>
        <v>5093</v>
      </c>
      <c r="B1076" t="str">
        <f t="shared" si="868"/>
        <v xml:space="preserve">Kémia és anyagismeret (web) </v>
      </c>
      <c r="C1076" t="str">
        <f t="shared" si="818"/>
        <v>6015093</v>
      </c>
      <c r="D1076" t="str">
        <f t="shared" si="819"/>
        <v>Kémia és anyagismeret (web) 90</v>
      </c>
      <c r="E1076" t="str">
        <f t="shared" si="820"/>
        <v>Peredy Zoltán5093</v>
      </c>
      <c r="F1076" s="24" t="str">
        <f t="shared" si="821"/>
        <v>Kémia és anyagismeret (Tb. 601, web)</v>
      </c>
      <c r="G1076" t="str">
        <f t="shared" si="822"/>
        <v/>
      </c>
      <c r="H1076" t="str">
        <f t="shared" si="823"/>
        <v/>
      </c>
      <c r="I1076" t="str">
        <f t="shared" si="824"/>
        <v/>
      </c>
      <c r="J1076" t="str">
        <f t="shared" si="825"/>
        <v/>
      </c>
      <c r="K1076" t="str">
        <f t="shared" si="826"/>
        <v/>
      </c>
      <c r="L1076" t="str">
        <f t="shared" si="827"/>
        <v/>
      </c>
      <c r="M1076" t="str">
        <f t="shared" si="828"/>
        <v/>
      </c>
      <c r="N1076" t="str">
        <f t="shared" si="829"/>
        <v/>
      </c>
      <c r="O1076" t="str">
        <f t="shared" si="830"/>
        <v/>
      </c>
      <c r="P1076" t="str">
        <f t="shared" si="831"/>
        <v/>
      </c>
      <c r="Q1076" t="str">
        <f t="shared" si="832"/>
        <v/>
      </c>
      <c r="R1076" t="str">
        <f t="shared" si="833"/>
        <v/>
      </c>
      <c r="S1076" t="str">
        <f t="shared" si="834"/>
        <v/>
      </c>
      <c r="T1076" t="str">
        <f t="shared" si="835"/>
        <v/>
      </c>
      <c r="U1076" t="str">
        <f t="shared" si="836"/>
        <v/>
      </c>
      <c r="V1076" t="str">
        <f t="shared" si="837"/>
        <v/>
      </c>
      <c r="W1076" t="str">
        <f t="shared" si="838"/>
        <v/>
      </c>
      <c r="X1076" t="str">
        <f t="shared" si="839"/>
        <v/>
      </c>
      <c r="Y1076" t="str">
        <f t="shared" si="840"/>
        <v>Kémia és anyagismeret (, web)</v>
      </c>
      <c r="Z1076" t="str">
        <f t="shared" si="841"/>
        <v/>
      </c>
      <c r="AA1076" t="str">
        <f t="shared" si="842"/>
        <v/>
      </c>
      <c r="AB1076" t="str">
        <f t="shared" si="843"/>
        <v>5093</v>
      </c>
      <c r="AC1076" t="str">
        <f t="shared" si="844"/>
        <v>5093</v>
      </c>
      <c r="AD1076" t="str">
        <f t="shared" si="845"/>
        <v/>
      </c>
      <c r="AE1076" t="str">
        <f t="shared" si="846"/>
        <v/>
      </c>
      <c r="AF1076" t="str">
        <f t="shared" si="847"/>
        <v/>
      </c>
      <c r="AG1076" t="str">
        <f t="shared" si="848"/>
        <v/>
      </c>
      <c r="AH1076" t="str">
        <f t="shared" si="849"/>
        <v/>
      </c>
      <c r="AI1076" t="str">
        <f t="shared" si="850"/>
        <v/>
      </c>
      <c r="AJ1076" t="str">
        <f t="shared" si="851"/>
        <v/>
      </c>
      <c r="AK1076" t="str">
        <f t="shared" si="852"/>
        <v/>
      </c>
      <c r="AL1076" t="str">
        <f t="shared" si="853"/>
        <v/>
      </c>
      <c r="AM1076" t="str">
        <f t="shared" si="854"/>
        <v/>
      </c>
      <c r="AN1076" t="str">
        <f t="shared" si="855"/>
        <v/>
      </c>
      <c r="AO1076" t="str">
        <f t="shared" si="856"/>
        <v/>
      </c>
      <c r="AP1076" t="str">
        <f t="shared" si="857"/>
        <v/>
      </c>
      <c r="AQ1076" t="str">
        <f t="shared" si="858"/>
        <v/>
      </c>
      <c r="AR1076" t="str">
        <f t="shared" si="859"/>
        <v/>
      </c>
      <c r="AS1076" t="str">
        <f t="shared" si="860"/>
        <v/>
      </c>
      <c r="AT1076" t="str">
        <f t="shared" si="861"/>
        <v/>
      </c>
      <c r="AU1076" t="str">
        <f t="shared" si="862"/>
        <v/>
      </c>
      <c r="AV1076" t="str">
        <f t="shared" si="863"/>
        <v/>
      </c>
      <c r="AW1076" t="str">
        <f t="shared" si="864"/>
        <v/>
      </c>
      <c r="AX1076" t="str">
        <f t="shared" si="865"/>
        <v>Kémia és anyagismeret (601, web)</v>
      </c>
      <c r="AY1076" s="2">
        <v>509</v>
      </c>
      <c r="AZ1076" s="2">
        <v>3</v>
      </c>
      <c r="BA1076" s="18">
        <f>VLOOKUP(AY1076,segéd!$F$9:$G$38,2,FALSE)</f>
        <v>46151</v>
      </c>
      <c r="BB1076" s="2" t="str">
        <f>VLOOKUP(AZ1076,segéd!$F$1:$G$7,2,FALSE)</f>
        <v>11.30-13.00</v>
      </c>
      <c r="BC1076" t="s">
        <v>117</v>
      </c>
      <c r="BD1076" s="20" t="s">
        <v>104</v>
      </c>
      <c r="BE1076" t="s">
        <v>164</v>
      </c>
      <c r="BG1076" s="2">
        <v>601</v>
      </c>
      <c r="BH1076" s="2" t="s">
        <v>66</v>
      </c>
      <c r="BI1076" s="30" t="s">
        <v>2007</v>
      </c>
      <c r="BJ1076" s="2">
        <f t="shared" si="866"/>
        <v>90</v>
      </c>
      <c r="BK1076" s="2" t="str">
        <f>IF(BF1076="","",VLOOKUP(BC1076,segéd!O:P,2,FALSE))</f>
        <v/>
      </c>
      <c r="BL1076" s="2">
        <f>IF(BG1076="","",VLOOKUP(BC1076,segéd!T:U,2,FALSE))</f>
        <v>90</v>
      </c>
      <c r="BM1076" s="2"/>
      <c r="BN1076" s="2"/>
      <c r="BO1076" s="2"/>
      <c r="BP1076" s="2"/>
      <c r="BQ1076" s="2"/>
      <c r="BR1076" s="2"/>
      <c r="BS1076" s="2"/>
      <c r="BT1076" s="2"/>
      <c r="BU1076" s="2"/>
      <c r="BV1076" s="2"/>
      <c r="BW1076" s="2"/>
      <c r="BX1076" s="2"/>
      <c r="BY1076" s="2"/>
      <c r="BZ1076" s="2"/>
      <c r="CA1076" s="2"/>
      <c r="CB1076" s="2"/>
      <c r="CC1076" s="2"/>
      <c r="CD1076" s="2"/>
      <c r="CE1076" s="2"/>
      <c r="CG1076" s="2">
        <v>59</v>
      </c>
      <c r="CH1076" s="2">
        <v>57</v>
      </c>
      <c r="CI1076" s="2"/>
      <c r="CJ1076" s="2"/>
      <c r="CK1076" s="2"/>
      <c r="CL1076" s="2"/>
      <c r="CM1076" s="2"/>
      <c r="CN1076" s="2"/>
      <c r="CO1076" s="2"/>
      <c r="CP1076" s="2"/>
      <c r="CQ1076" s="2"/>
      <c r="CR1076" s="2"/>
      <c r="CS1076" s="2"/>
      <c r="CT1076" s="2"/>
      <c r="CU1076" s="2"/>
      <c r="CV1076" s="2"/>
      <c r="CY1076" s="2"/>
    </row>
    <row r="1077" spans="1:105" x14ac:dyDescent="0.3">
      <c r="A1077" t="str">
        <f t="shared" si="867"/>
        <v>2065093</v>
      </c>
      <c r="B1077" t="str">
        <f t="shared" si="868"/>
        <v>Kiterjesztett ellátási láncok (otthonról web) 10</v>
      </c>
      <c r="C1077" t="str">
        <f t="shared" si="818"/>
        <v>5093</v>
      </c>
      <c r="D1077" t="str">
        <f t="shared" si="819"/>
        <v xml:space="preserve">Kiterjesztett ellátási láncok (otthonról web) </v>
      </c>
      <c r="E1077" t="str">
        <f t="shared" si="820"/>
        <v>Lakatos Péter5093</v>
      </c>
      <c r="F1077" s="24" t="str">
        <f t="shared" si="821"/>
        <v>Kiterjesztett ellátási láncok (Bp. 206, otthonról web)</v>
      </c>
      <c r="G1077" t="str">
        <f t="shared" si="822"/>
        <v/>
      </c>
      <c r="H1077" t="str">
        <f t="shared" si="823"/>
        <v/>
      </c>
      <c r="I1077" t="str">
        <f t="shared" si="824"/>
        <v/>
      </c>
      <c r="J1077" t="str">
        <f t="shared" si="825"/>
        <v/>
      </c>
      <c r="K1077" t="str">
        <f t="shared" si="826"/>
        <v/>
      </c>
      <c r="L1077" t="str">
        <f t="shared" si="827"/>
        <v>5093</v>
      </c>
      <c r="M1077" t="str">
        <f t="shared" si="828"/>
        <v/>
      </c>
      <c r="N1077" t="str">
        <f t="shared" si="829"/>
        <v/>
      </c>
      <c r="O1077" t="str">
        <f t="shared" si="830"/>
        <v/>
      </c>
      <c r="P1077" t="str">
        <f t="shared" si="831"/>
        <v/>
      </c>
      <c r="Q1077" t="str">
        <f t="shared" si="832"/>
        <v/>
      </c>
      <c r="R1077" t="str">
        <f t="shared" si="833"/>
        <v/>
      </c>
      <c r="S1077" t="str">
        <f t="shared" si="834"/>
        <v/>
      </c>
      <c r="T1077" t="str">
        <f t="shared" si="835"/>
        <v/>
      </c>
      <c r="U1077" t="str">
        <f t="shared" si="836"/>
        <v/>
      </c>
      <c r="V1077" t="str">
        <f t="shared" si="837"/>
        <v/>
      </c>
      <c r="W1077" t="str">
        <f t="shared" si="838"/>
        <v/>
      </c>
      <c r="X1077" t="str">
        <f t="shared" si="839"/>
        <v/>
      </c>
      <c r="Y1077" t="str">
        <f t="shared" si="840"/>
        <v>Kiterjesztett ellátási láncok (206, otthonról web)</v>
      </c>
      <c r="Z1077" t="str">
        <f t="shared" si="841"/>
        <v/>
      </c>
      <c r="AA1077" t="str">
        <f t="shared" si="842"/>
        <v/>
      </c>
      <c r="AB1077" t="str">
        <f t="shared" si="843"/>
        <v/>
      </c>
      <c r="AC1077" t="str">
        <f t="shared" si="844"/>
        <v/>
      </c>
      <c r="AD1077" t="str">
        <f t="shared" si="845"/>
        <v/>
      </c>
      <c r="AE1077" t="str">
        <f t="shared" si="846"/>
        <v/>
      </c>
      <c r="AF1077" t="str">
        <f t="shared" si="847"/>
        <v/>
      </c>
      <c r="AG1077" t="str">
        <f t="shared" si="848"/>
        <v/>
      </c>
      <c r="AH1077" t="str">
        <f t="shared" si="849"/>
        <v/>
      </c>
      <c r="AI1077" t="str">
        <f t="shared" si="850"/>
        <v/>
      </c>
      <c r="AJ1077" t="str">
        <f t="shared" si="851"/>
        <v/>
      </c>
      <c r="AK1077" t="str">
        <f t="shared" si="852"/>
        <v/>
      </c>
      <c r="AL1077" t="str">
        <f t="shared" si="853"/>
        <v/>
      </c>
      <c r="AM1077" t="str">
        <f t="shared" si="854"/>
        <v/>
      </c>
      <c r="AN1077" t="str">
        <f t="shared" si="855"/>
        <v/>
      </c>
      <c r="AO1077" t="str">
        <f t="shared" si="856"/>
        <v/>
      </c>
      <c r="AP1077" t="str">
        <f t="shared" si="857"/>
        <v/>
      </c>
      <c r="AQ1077" t="str">
        <f t="shared" si="858"/>
        <v/>
      </c>
      <c r="AR1077" t="str">
        <f t="shared" si="859"/>
        <v/>
      </c>
      <c r="AS1077" t="str">
        <f t="shared" si="860"/>
        <v/>
      </c>
      <c r="AT1077" t="str">
        <f t="shared" si="861"/>
        <v/>
      </c>
      <c r="AU1077" t="str">
        <f t="shared" si="862"/>
        <v/>
      </c>
      <c r="AV1077" t="str">
        <f t="shared" si="863"/>
        <v/>
      </c>
      <c r="AW1077" t="str">
        <f t="shared" si="864"/>
        <v/>
      </c>
      <c r="AX1077" t="str">
        <f t="shared" si="865"/>
        <v>Kiterjesztett ellátási láncok (, otthonról web)</v>
      </c>
      <c r="AY1077" s="2">
        <v>509</v>
      </c>
      <c r="AZ1077" s="2">
        <v>3</v>
      </c>
      <c r="BA1077" s="18">
        <f>VLOOKUP(AY1077,segéd!$F$9:$G$38,2,FALSE)</f>
        <v>46151</v>
      </c>
      <c r="BB1077" s="2" t="str">
        <f>VLOOKUP(AZ1077,segéd!$F$1:$G$7,2,FALSE)</f>
        <v>11.30-13.00</v>
      </c>
      <c r="BC1077" s="20" t="s">
        <v>418</v>
      </c>
      <c r="BD1077" t="s">
        <v>187</v>
      </c>
      <c r="BE1077" s="20" t="s">
        <v>175</v>
      </c>
      <c r="BF1077" s="19">
        <v>206</v>
      </c>
      <c r="BH1077" s="19" t="s">
        <v>485</v>
      </c>
      <c r="BI1077" s="30" t="s">
        <v>2027</v>
      </c>
      <c r="BJ1077" s="2">
        <f t="shared" si="866"/>
        <v>10</v>
      </c>
      <c r="BK1077" s="2">
        <f>IF(BF1077="","",VLOOKUP(BC1077,segéd!O:P,2,FALSE))</f>
        <v>10</v>
      </c>
      <c r="BL1077" s="2" t="str">
        <f>IF(BG1077="","",VLOOKUP(BC1077,segéd!T:U,2,FALSE))</f>
        <v/>
      </c>
      <c r="BQ1077" s="2"/>
      <c r="BR1077" s="2">
        <v>10</v>
      </c>
      <c r="CH1077" s="2"/>
      <c r="CP1077" s="2"/>
    </row>
    <row r="1078" spans="1:105" x14ac:dyDescent="0.3">
      <c r="A1078" t="str">
        <f t="shared" si="867"/>
        <v>2095093</v>
      </c>
      <c r="B1078" t="str">
        <f t="shared" si="868"/>
        <v>KKV-k finanszírozása (Tb.-ről web) 13</v>
      </c>
      <c r="C1078" t="str">
        <f t="shared" si="818"/>
        <v>2175093</v>
      </c>
      <c r="D1078" t="str">
        <f t="shared" si="819"/>
        <v>KKV-k finanszírozása (Tb.-ről web) 20</v>
      </c>
      <c r="E1078" t="str">
        <f t="shared" si="820"/>
        <v>Némethné Gál Andrea5093</v>
      </c>
      <c r="F1078" s="24" t="str">
        <f t="shared" si="821"/>
        <v>KKV-k finanszírozása (Tb. 217, Tb.-ről web)</v>
      </c>
      <c r="G1078" t="str">
        <f t="shared" si="822"/>
        <v/>
      </c>
      <c r="H1078" t="str">
        <f t="shared" si="823"/>
        <v/>
      </c>
      <c r="I1078" t="str">
        <f t="shared" si="824"/>
        <v/>
      </c>
      <c r="J1078" t="str">
        <f t="shared" si="825"/>
        <v/>
      </c>
      <c r="K1078" t="str">
        <f t="shared" si="826"/>
        <v/>
      </c>
      <c r="L1078" t="str">
        <f t="shared" si="827"/>
        <v/>
      </c>
      <c r="M1078" t="str">
        <f t="shared" si="828"/>
        <v/>
      </c>
      <c r="N1078" t="str">
        <f t="shared" si="829"/>
        <v/>
      </c>
      <c r="O1078" t="str">
        <f t="shared" si="830"/>
        <v/>
      </c>
      <c r="P1078" t="str">
        <f t="shared" si="831"/>
        <v/>
      </c>
      <c r="Q1078" t="str">
        <f t="shared" si="832"/>
        <v/>
      </c>
      <c r="R1078" t="str">
        <f t="shared" si="833"/>
        <v/>
      </c>
      <c r="S1078" t="str">
        <f t="shared" si="834"/>
        <v/>
      </c>
      <c r="T1078" t="str">
        <f t="shared" si="835"/>
        <v>5093</v>
      </c>
      <c r="U1078" t="str">
        <f t="shared" si="836"/>
        <v/>
      </c>
      <c r="V1078" t="str">
        <f t="shared" si="837"/>
        <v/>
      </c>
      <c r="W1078" t="str">
        <f t="shared" si="838"/>
        <v/>
      </c>
      <c r="X1078" t="str">
        <f t="shared" si="839"/>
        <v/>
      </c>
      <c r="Y1078" t="str">
        <f t="shared" si="840"/>
        <v>KKV-k finanszírozása (209, Tb.-ről web)</v>
      </c>
      <c r="Z1078" t="str">
        <f t="shared" si="841"/>
        <v/>
      </c>
      <c r="AA1078" t="str">
        <f t="shared" si="842"/>
        <v/>
      </c>
      <c r="AB1078" t="str">
        <f t="shared" si="843"/>
        <v/>
      </c>
      <c r="AC1078" t="str">
        <f t="shared" si="844"/>
        <v/>
      </c>
      <c r="AD1078" t="str">
        <f t="shared" si="845"/>
        <v/>
      </c>
      <c r="AE1078" t="str">
        <f t="shared" si="846"/>
        <v/>
      </c>
      <c r="AF1078" t="str">
        <f t="shared" si="847"/>
        <v/>
      </c>
      <c r="AG1078" t="str">
        <f t="shared" si="848"/>
        <v/>
      </c>
      <c r="AH1078" t="str">
        <f t="shared" si="849"/>
        <v/>
      </c>
      <c r="AI1078" t="str">
        <f t="shared" si="850"/>
        <v/>
      </c>
      <c r="AJ1078" t="str">
        <f t="shared" si="851"/>
        <v/>
      </c>
      <c r="AK1078" t="str">
        <f t="shared" si="852"/>
        <v/>
      </c>
      <c r="AL1078" t="str">
        <f t="shared" si="853"/>
        <v/>
      </c>
      <c r="AM1078" t="str">
        <f t="shared" si="854"/>
        <v>5093</v>
      </c>
      <c r="AN1078" t="str">
        <f t="shared" si="855"/>
        <v/>
      </c>
      <c r="AO1078" t="str">
        <f t="shared" si="856"/>
        <v/>
      </c>
      <c r="AP1078" t="str">
        <f t="shared" si="857"/>
        <v/>
      </c>
      <c r="AQ1078" t="str">
        <f t="shared" si="858"/>
        <v/>
      </c>
      <c r="AR1078" t="str">
        <f t="shared" si="859"/>
        <v/>
      </c>
      <c r="AS1078" t="str">
        <f t="shared" si="860"/>
        <v/>
      </c>
      <c r="AT1078" t="str">
        <f t="shared" si="861"/>
        <v/>
      </c>
      <c r="AU1078" t="str">
        <f t="shared" si="862"/>
        <v/>
      </c>
      <c r="AV1078" t="str">
        <f t="shared" si="863"/>
        <v/>
      </c>
      <c r="AW1078" t="str">
        <f t="shared" si="864"/>
        <v/>
      </c>
      <c r="AX1078" t="str">
        <f t="shared" si="865"/>
        <v>KKV-k finanszírozása (217, Tb.-ről web)</v>
      </c>
      <c r="AY1078" s="2">
        <v>509</v>
      </c>
      <c r="AZ1078" s="2">
        <v>3</v>
      </c>
      <c r="BA1078" s="18">
        <f>VLOOKUP(AY1078,segéd!$F$9:$G$38,2,FALSE)</f>
        <v>46151</v>
      </c>
      <c r="BB1078" s="2" t="str">
        <f>VLOOKUP(AZ1078,segéd!$F$1:$G$7,2,FALSE)</f>
        <v>11.30-13.00</v>
      </c>
      <c r="BC1078" t="s">
        <v>114</v>
      </c>
      <c r="BD1078" t="s">
        <v>28</v>
      </c>
      <c r="BE1078" t="s">
        <v>167</v>
      </c>
      <c r="BF1078" s="19">
        <v>209</v>
      </c>
      <c r="BG1078" s="19">
        <v>217</v>
      </c>
      <c r="BH1078" s="2" t="s">
        <v>76</v>
      </c>
      <c r="BI1078" s="30" t="s">
        <v>1994</v>
      </c>
      <c r="BJ1078" s="2">
        <f t="shared" si="866"/>
        <v>33</v>
      </c>
      <c r="BK1078" s="2">
        <f>IF(BF1078="","",VLOOKUP(BC1078,segéd!O:P,2,FALSE))</f>
        <v>13</v>
      </c>
      <c r="BL1078" s="2">
        <f>IF(BG1078="","",VLOOKUP(BC1078,segéd!T:U,2,FALSE))</f>
        <v>20</v>
      </c>
      <c r="BM1078" s="2"/>
      <c r="BN1078" s="2"/>
      <c r="BO1078" s="2"/>
      <c r="BP1078" s="2"/>
      <c r="BQ1078" s="2"/>
      <c r="BR1078" s="2"/>
      <c r="BS1078" s="2"/>
      <c r="BT1078" s="2"/>
      <c r="BU1078" s="2"/>
      <c r="BV1078" s="2"/>
      <c r="BW1078" s="2"/>
      <c r="BX1078" s="2"/>
      <c r="BY1078" s="2"/>
      <c r="BZ1078" s="2">
        <v>12</v>
      </c>
      <c r="CA1078" s="2"/>
      <c r="CB1078" s="2"/>
      <c r="CC1078" s="2"/>
      <c r="CD1078" s="2"/>
      <c r="CE1078" s="2"/>
      <c r="CG1078" s="2"/>
      <c r="CH1078" s="2"/>
      <c r="CI1078" s="2"/>
      <c r="CJ1078" s="2"/>
      <c r="CK1078" s="2"/>
      <c r="CL1078" s="2"/>
      <c r="CM1078" s="2"/>
      <c r="CN1078" s="2"/>
      <c r="CO1078" s="2"/>
      <c r="CP1078" s="2"/>
      <c r="CR1078" s="2">
        <v>21</v>
      </c>
      <c r="CS1078" s="2"/>
      <c r="CT1078" s="2"/>
      <c r="CU1078" s="2"/>
      <c r="CV1078" s="2"/>
      <c r="CY1078" s="2"/>
    </row>
    <row r="1079" spans="1:105" x14ac:dyDescent="0.3">
      <c r="A1079" t="str">
        <f t="shared" si="867"/>
        <v>2055093</v>
      </c>
      <c r="B1079" t="str">
        <f t="shared" si="868"/>
        <v>Külker. és értékesítéstechnika (otthonról web) 9</v>
      </c>
      <c r="C1079" t="str">
        <f t="shared" si="818"/>
        <v>2165093</v>
      </c>
      <c r="D1079" t="str">
        <f t="shared" si="819"/>
        <v>Külker. és értékesítéstechnika (otthonról web) 16</v>
      </c>
      <c r="E1079" t="str">
        <f t="shared" si="820"/>
        <v>Vigh László5093</v>
      </c>
      <c r="F1079" s="24" t="str">
        <f t="shared" si="821"/>
        <v>Külker. és értékesítéstechnika (Bp. 205Tb. 216, otthonról web)</v>
      </c>
      <c r="G1079" t="str">
        <f t="shared" si="822"/>
        <v/>
      </c>
      <c r="H1079" t="str">
        <f t="shared" si="823"/>
        <v/>
      </c>
      <c r="I1079" t="str">
        <f t="shared" si="824"/>
        <v/>
      </c>
      <c r="J1079" t="str">
        <f t="shared" si="825"/>
        <v/>
      </c>
      <c r="K1079" t="str">
        <f t="shared" si="826"/>
        <v/>
      </c>
      <c r="L1079" t="str">
        <f t="shared" si="827"/>
        <v/>
      </c>
      <c r="M1079" t="str">
        <f t="shared" si="828"/>
        <v/>
      </c>
      <c r="N1079" t="str">
        <f t="shared" si="829"/>
        <v/>
      </c>
      <c r="O1079" t="str">
        <f t="shared" si="830"/>
        <v/>
      </c>
      <c r="P1079" t="str">
        <f t="shared" si="831"/>
        <v/>
      </c>
      <c r="Q1079" t="str">
        <f t="shared" si="832"/>
        <v/>
      </c>
      <c r="R1079" t="str">
        <f t="shared" si="833"/>
        <v/>
      </c>
      <c r="S1079" t="str">
        <f t="shared" si="834"/>
        <v/>
      </c>
      <c r="T1079" t="str">
        <f t="shared" si="835"/>
        <v/>
      </c>
      <c r="U1079" t="str">
        <f t="shared" si="836"/>
        <v/>
      </c>
      <c r="V1079" t="str">
        <f t="shared" si="837"/>
        <v>5093</v>
      </c>
      <c r="W1079" t="str">
        <f t="shared" si="838"/>
        <v>5093</v>
      </c>
      <c r="X1079" t="str">
        <f t="shared" si="839"/>
        <v>5093</v>
      </c>
      <c r="Y1079" t="str">
        <f t="shared" si="840"/>
        <v>Külker. és értékesítéstechnika (205, otthonról web)</v>
      </c>
      <c r="Z1079" t="str">
        <f t="shared" si="841"/>
        <v/>
      </c>
      <c r="AA1079" t="str">
        <f t="shared" si="842"/>
        <v/>
      </c>
      <c r="AB1079" t="str">
        <f t="shared" si="843"/>
        <v/>
      </c>
      <c r="AC1079" t="str">
        <f t="shared" si="844"/>
        <v/>
      </c>
      <c r="AD1079" t="str">
        <f t="shared" si="845"/>
        <v/>
      </c>
      <c r="AE1079" t="str">
        <f t="shared" si="846"/>
        <v/>
      </c>
      <c r="AF1079" t="str">
        <f t="shared" si="847"/>
        <v/>
      </c>
      <c r="AG1079" t="str">
        <f t="shared" si="848"/>
        <v/>
      </c>
      <c r="AH1079" t="str">
        <f t="shared" si="849"/>
        <v/>
      </c>
      <c r="AI1079" t="str">
        <f t="shared" si="850"/>
        <v/>
      </c>
      <c r="AJ1079" t="str">
        <f t="shared" si="851"/>
        <v/>
      </c>
      <c r="AK1079" t="str">
        <f t="shared" si="852"/>
        <v/>
      </c>
      <c r="AL1079" t="str">
        <f t="shared" si="853"/>
        <v/>
      </c>
      <c r="AM1079" t="str">
        <f t="shared" si="854"/>
        <v/>
      </c>
      <c r="AN1079" t="str">
        <f t="shared" si="855"/>
        <v/>
      </c>
      <c r="AO1079" t="str">
        <f t="shared" si="856"/>
        <v>5093</v>
      </c>
      <c r="AP1079" t="str">
        <f t="shared" si="857"/>
        <v>5093</v>
      </c>
      <c r="AQ1079" t="str">
        <f t="shared" si="858"/>
        <v>5093</v>
      </c>
      <c r="AR1079" t="str">
        <f t="shared" si="859"/>
        <v/>
      </c>
      <c r="AS1079" t="str">
        <f t="shared" si="860"/>
        <v/>
      </c>
      <c r="AT1079" t="str">
        <f t="shared" si="861"/>
        <v/>
      </c>
      <c r="AU1079" t="str">
        <f t="shared" si="862"/>
        <v/>
      </c>
      <c r="AV1079" t="str">
        <f t="shared" si="863"/>
        <v/>
      </c>
      <c r="AW1079" t="str">
        <f t="shared" si="864"/>
        <v/>
      </c>
      <c r="AX1079" t="str">
        <f t="shared" si="865"/>
        <v>Külker. és értékesítéstechnika (216, otthonról web)</v>
      </c>
      <c r="AY1079" s="2">
        <v>509</v>
      </c>
      <c r="AZ1079" s="2">
        <v>3</v>
      </c>
      <c r="BA1079" s="18">
        <f>VLOOKUP(AY1079,segéd!$F$9:$G$38,2,FALSE)</f>
        <v>46151</v>
      </c>
      <c r="BB1079" s="2" t="str">
        <f>VLOOKUP(AZ1079,segéd!$F$1:$G$7,2,FALSE)</f>
        <v>11.30-13.00</v>
      </c>
      <c r="BC1079" t="s">
        <v>170</v>
      </c>
      <c r="BD1079" t="s">
        <v>35</v>
      </c>
      <c r="BE1079" t="s">
        <v>167</v>
      </c>
      <c r="BF1079" s="19">
        <v>205</v>
      </c>
      <c r="BG1079" s="2">
        <v>216</v>
      </c>
      <c r="BH1079" s="19" t="s">
        <v>485</v>
      </c>
      <c r="BI1079" s="30" t="s">
        <v>1950</v>
      </c>
      <c r="BJ1079" s="2">
        <f t="shared" si="866"/>
        <v>25</v>
      </c>
      <c r="BK1079" s="2">
        <f>IF(BF1079="","",VLOOKUP(BC1079,segéd!O:P,2,FALSE))</f>
        <v>9</v>
      </c>
      <c r="BL1079" s="2">
        <f>IF(BG1079="","",VLOOKUP(BC1079,segéd!T:U,2,FALSE))</f>
        <v>16</v>
      </c>
      <c r="BP1079" s="2"/>
      <c r="BQ1079" s="2"/>
      <c r="BR1079" s="2"/>
      <c r="BV1079" s="2"/>
      <c r="BW1079" s="2"/>
      <c r="BX1079" s="2"/>
      <c r="BY1079" s="2"/>
      <c r="BZ1079" s="2"/>
      <c r="CA1079" s="2"/>
      <c r="CB1079" s="2">
        <v>5</v>
      </c>
      <c r="CC1079" s="2">
        <v>8</v>
      </c>
      <c r="CD1079" s="2">
        <v>3</v>
      </c>
      <c r="CH1079" s="2"/>
      <c r="CI1079" s="2"/>
      <c r="CM1079" s="2"/>
      <c r="CN1079" s="2"/>
      <c r="CO1079" s="2"/>
      <c r="CP1079" s="2"/>
      <c r="CR1079" s="2"/>
      <c r="CS1079" s="2"/>
      <c r="CT1079" s="2">
        <v>6</v>
      </c>
      <c r="CU1079" s="2">
        <v>6</v>
      </c>
      <c r="CV1079" s="2">
        <v>7</v>
      </c>
      <c r="CY1079" s="2"/>
    </row>
    <row r="1080" spans="1:105" x14ac:dyDescent="0.3">
      <c r="A1080" t="str">
        <f t="shared" si="867"/>
        <v>5093</v>
      </c>
      <c r="B1080" t="str">
        <f t="shared" si="868"/>
        <v xml:space="preserve">Lézeres anyagmegmunkálás (web) </v>
      </c>
      <c r="C1080" t="str">
        <f t="shared" si="818"/>
        <v>4025093</v>
      </c>
      <c r="D1080" t="str">
        <f t="shared" si="819"/>
        <v>Lézeres anyagmegmunkálás (web) 9</v>
      </c>
      <c r="E1080" t="str">
        <f t="shared" si="820"/>
        <v>Palotai Péter5093</v>
      </c>
      <c r="F1080" s="24" t="str">
        <f t="shared" si="821"/>
        <v>Lézeres anyagmegmunkálás (Tb. 402, web)</v>
      </c>
      <c r="G1080" t="str">
        <f t="shared" si="822"/>
        <v/>
      </c>
      <c r="H1080" t="str">
        <f t="shared" si="823"/>
        <v/>
      </c>
      <c r="I1080" t="str">
        <f t="shared" si="824"/>
        <v/>
      </c>
      <c r="J1080" t="str">
        <f t="shared" si="825"/>
        <v/>
      </c>
      <c r="K1080" t="str">
        <f t="shared" si="826"/>
        <v/>
      </c>
      <c r="L1080" t="str">
        <f t="shared" si="827"/>
        <v/>
      </c>
      <c r="M1080" t="str">
        <f t="shared" si="828"/>
        <v/>
      </c>
      <c r="N1080" t="str">
        <f t="shared" si="829"/>
        <v/>
      </c>
      <c r="O1080" t="str">
        <f t="shared" si="830"/>
        <v/>
      </c>
      <c r="P1080" t="str">
        <f t="shared" si="831"/>
        <v/>
      </c>
      <c r="Q1080" t="str">
        <f t="shared" si="832"/>
        <v/>
      </c>
      <c r="R1080" t="str">
        <f t="shared" si="833"/>
        <v/>
      </c>
      <c r="S1080" t="str">
        <f t="shared" si="834"/>
        <v/>
      </c>
      <c r="T1080" t="str">
        <f t="shared" si="835"/>
        <v/>
      </c>
      <c r="U1080" t="str">
        <f t="shared" si="836"/>
        <v/>
      </c>
      <c r="V1080" t="str">
        <f t="shared" si="837"/>
        <v/>
      </c>
      <c r="W1080" t="str">
        <f t="shared" si="838"/>
        <v/>
      </c>
      <c r="X1080" t="str">
        <f t="shared" si="839"/>
        <v/>
      </c>
      <c r="Y1080" t="str">
        <f t="shared" si="840"/>
        <v>Lézeres anyagmegmunkálás (, web)</v>
      </c>
      <c r="Z1080" t="str">
        <f t="shared" si="841"/>
        <v/>
      </c>
      <c r="AA1080" t="str">
        <f t="shared" si="842"/>
        <v/>
      </c>
      <c r="AB1080" t="str">
        <f t="shared" si="843"/>
        <v/>
      </c>
      <c r="AC1080" t="str">
        <f t="shared" si="844"/>
        <v/>
      </c>
      <c r="AD1080" t="str">
        <f t="shared" si="845"/>
        <v/>
      </c>
      <c r="AE1080" t="str">
        <f t="shared" si="846"/>
        <v/>
      </c>
      <c r="AF1080" t="str">
        <f t="shared" si="847"/>
        <v/>
      </c>
      <c r="AG1080" t="str">
        <f t="shared" si="848"/>
        <v/>
      </c>
      <c r="AH1080" t="str">
        <f t="shared" si="849"/>
        <v/>
      </c>
      <c r="AI1080" t="str">
        <f t="shared" si="850"/>
        <v/>
      </c>
      <c r="AJ1080" t="str">
        <f t="shared" si="851"/>
        <v/>
      </c>
      <c r="AK1080" t="str">
        <f t="shared" si="852"/>
        <v/>
      </c>
      <c r="AL1080" t="str">
        <f t="shared" si="853"/>
        <v/>
      </c>
      <c r="AM1080" t="str">
        <f t="shared" si="854"/>
        <v/>
      </c>
      <c r="AN1080" t="str">
        <f t="shared" si="855"/>
        <v/>
      </c>
      <c r="AO1080" t="str">
        <f t="shared" si="856"/>
        <v/>
      </c>
      <c r="AP1080" t="str">
        <f t="shared" si="857"/>
        <v/>
      </c>
      <c r="AQ1080" t="str">
        <f t="shared" si="858"/>
        <v/>
      </c>
      <c r="AR1080" t="str">
        <f t="shared" si="859"/>
        <v/>
      </c>
      <c r="AS1080" t="str">
        <f t="shared" si="860"/>
        <v/>
      </c>
      <c r="AT1080" t="str">
        <f t="shared" si="861"/>
        <v/>
      </c>
      <c r="AU1080" t="str">
        <f t="shared" si="862"/>
        <v/>
      </c>
      <c r="AV1080" t="str">
        <f t="shared" si="863"/>
        <v>5093</v>
      </c>
      <c r="AW1080" t="str">
        <f t="shared" si="864"/>
        <v/>
      </c>
      <c r="AX1080" t="str">
        <f t="shared" si="865"/>
        <v>Lézeres anyagmegmunkálás (402, web)</v>
      </c>
      <c r="AY1080" s="2">
        <v>509</v>
      </c>
      <c r="AZ1080" s="2">
        <v>3</v>
      </c>
      <c r="BA1080" s="18">
        <f>VLOOKUP(AY1080,segéd!$F$9:$G$38,2,FALSE)</f>
        <v>46151</v>
      </c>
      <c r="BB1080" s="2" t="str">
        <f>VLOOKUP(AZ1080,segéd!$F$1:$G$7,2,FALSE)</f>
        <v>11.30-13.00</v>
      </c>
      <c r="BC1080" t="s">
        <v>500</v>
      </c>
      <c r="BD1080" t="s">
        <v>301</v>
      </c>
      <c r="BE1080" t="s">
        <v>164</v>
      </c>
      <c r="BG1080" s="2">
        <v>402</v>
      </c>
      <c r="BH1080" s="2" t="s">
        <v>66</v>
      </c>
      <c r="BI1080" s="30" t="s">
        <v>1937</v>
      </c>
      <c r="BJ1080" s="2">
        <f t="shared" si="866"/>
        <v>9</v>
      </c>
      <c r="BK1080" s="2" t="str">
        <f>IF(BF1080="","",VLOOKUP(BC1080,segéd!O:P,2,FALSE))</f>
        <v/>
      </c>
      <c r="BL1080" s="2">
        <f>IF(BG1080="","",VLOOKUP(BC1080,segéd!T:U,2,FALSE))</f>
        <v>9</v>
      </c>
      <c r="BM1080" s="2"/>
      <c r="BN1080" s="2"/>
      <c r="BO1080" s="2"/>
      <c r="BP1080" s="2"/>
      <c r="BQ1080" s="2"/>
      <c r="BR1080" s="2"/>
      <c r="BS1080" s="2"/>
      <c r="BT1080" s="2"/>
      <c r="BU1080" s="2"/>
      <c r="CA1080" s="2"/>
      <c r="CD1080" s="2"/>
      <c r="CE1080" s="2"/>
      <c r="CF1080" s="19"/>
      <c r="CG1080" s="2"/>
      <c r="CP1080" s="2"/>
      <c r="CR1080" s="2"/>
      <c r="CS1080" s="2"/>
      <c r="CU1080" s="2"/>
      <c r="CV1080" s="2"/>
      <c r="DA1080" s="19">
        <v>13</v>
      </c>
    </row>
    <row r="1081" spans="1:105" x14ac:dyDescent="0.3">
      <c r="A1081" t="str">
        <f t="shared" si="867"/>
        <v>2035093</v>
      </c>
      <c r="B1081" t="str">
        <f t="shared" si="868"/>
        <v>Marketingkutatás, k. és piacel. (web) 7</v>
      </c>
      <c r="C1081" t="str">
        <f t="shared" si="818"/>
        <v>5093</v>
      </c>
      <c r="D1081" t="str">
        <f t="shared" si="819"/>
        <v xml:space="preserve">Marketingkutatás, k. és piacel. (web) </v>
      </c>
      <c r="E1081" t="str">
        <f t="shared" si="820"/>
        <v>Duga Zsófia5093</v>
      </c>
      <c r="F1081" s="24" t="str">
        <f t="shared" si="821"/>
        <v>Marketingkutatás, k. és piacel. (Bp. 203, web)</v>
      </c>
      <c r="G1081" t="str">
        <f t="shared" si="822"/>
        <v/>
      </c>
      <c r="H1081" t="str">
        <f t="shared" si="823"/>
        <v/>
      </c>
      <c r="I1081" t="str">
        <f t="shared" si="824"/>
        <v/>
      </c>
      <c r="J1081" t="str">
        <f t="shared" si="825"/>
        <v>5093</v>
      </c>
      <c r="K1081" t="str">
        <f t="shared" si="826"/>
        <v/>
      </c>
      <c r="L1081" t="str">
        <f t="shared" si="827"/>
        <v/>
      </c>
      <c r="M1081" t="str">
        <f t="shared" si="828"/>
        <v/>
      </c>
      <c r="N1081" t="str">
        <f t="shared" si="829"/>
        <v/>
      </c>
      <c r="O1081" t="str">
        <f t="shared" si="830"/>
        <v/>
      </c>
      <c r="P1081" t="str">
        <f t="shared" si="831"/>
        <v/>
      </c>
      <c r="Q1081" t="str">
        <f t="shared" si="832"/>
        <v/>
      </c>
      <c r="R1081" t="str">
        <f t="shared" si="833"/>
        <v/>
      </c>
      <c r="S1081" t="str">
        <f t="shared" si="834"/>
        <v/>
      </c>
      <c r="T1081" t="str">
        <f t="shared" si="835"/>
        <v/>
      </c>
      <c r="U1081" t="str">
        <f t="shared" si="836"/>
        <v/>
      </c>
      <c r="V1081" t="str">
        <f t="shared" si="837"/>
        <v/>
      </c>
      <c r="W1081" t="str">
        <f t="shared" si="838"/>
        <v/>
      </c>
      <c r="X1081" t="str">
        <f t="shared" si="839"/>
        <v/>
      </c>
      <c r="Y1081" t="str">
        <f t="shared" si="840"/>
        <v>Marketingkutatás, k. és piacel. (203, web)</v>
      </c>
      <c r="Z1081" t="str">
        <f t="shared" si="841"/>
        <v/>
      </c>
      <c r="AA1081" t="str">
        <f t="shared" si="842"/>
        <v/>
      </c>
      <c r="AB1081" t="str">
        <f t="shared" si="843"/>
        <v/>
      </c>
      <c r="AC1081" t="str">
        <f t="shared" si="844"/>
        <v/>
      </c>
      <c r="AD1081" t="str">
        <f t="shared" si="845"/>
        <v/>
      </c>
      <c r="AE1081" t="str">
        <f t="shared" si="846"/>
        <v/>
      </c>
      <c r="AF1081" t="str">
        <f t="shared" si="847"/>
        <v/>
      </c>
      <c r="AG1081" t="str">
        <f t="shared" si="848"/>
        <v/>
      </c>
      <c r="AH1081" t="str">
        <f t="shared" si="849"/>
        <v/>
      </c>
      <c r="AI1081" t="str">
        <f t="shared" si="850"/>
        <v/>
      </c>
      <c r="AJ1081" t="str">
        <f t="shared" si="851"/>
        <v/>
      </c>
      <c r="AK1081" t="str">
        <f t="shared" si="852"/>
        <v/>
      </c>
      <c r="AL1081" t="str">
        <f t="shared" si="853"/>
        <v/>
      </c>
      <c r="AM1081" t="str">
        <f t="shared" si="854"/>
        <v/>
      </c>
      <c r="AN1081" t="str">
        <f t="shared" si="855"/>
        <v/>
      </c>
      <c r="AO1081" t="str">
        <f t="shared" si="856"/>
        <v/>
      </c>
      <c r="AP1081" t="str">
        <f t="shared" si="857"/>
        <v/>
      </c>
      <c r="AQ1081" t="str">
        <f t="shared" si="858"/>
        <v/>
      </c>
      <c r="AR1081" t="str">
        <f t="shared" si="859"/>
        <v/>
      </c>
      <c r="AS1081" t="str">
        <f t="shared" si="860"/>
        <v/>
      </c>
      <c r="AT1081" t="str">
        <f t="shared" si="861"/>
        <v/>
      </c>
      <c r="AU1081" t="str">
        <f t="shared" si="862"/>
        <v/>
      </c>
      <c r="AV1081" t="str">
        <f t="shared" si="863"/>
        <v/>
      </c>
      <c r="AW1081" t="str">
        <f t="shared" si="864"/>
        <v/>
      </c>
      <c r="AX1081" t="str">
        <f t="shared" si="865"/>
        <v>Marketingkutatás, k. és piacel. (, web)</v>
      </c>
      <c r="AY1081" s="2">
        <v>509</v>
      </c>
      <c r="AZ1081" s="2">
        <v>3</v>
      </c>
      <c r="BA1081" s="18">
        <f>VLOOKUP(AY1081,segéd!$F$9:$G$38,2,FALSE)</f>
        <v>46151</v>
      </c>
      <c r="BB1081" s="2" t="str">
        <f>VLOOKUP(AZ1081,segéd!$F$1:$G$7,2,FALSE)</f>
        <v>11.30-13.00</v>
      </c>
      <c r="BC1081" t="s">
        <v>115</v>
      </c>
      <c r="BD1081" t="s">
        <v>103</v>
      </c>
      <c r="BE1081" t="s">
        <v>175</v>
      </c>
      <c r="BF1081" s="19">
        <v>203</v>
      </c>
      <c r="BH1081" s="2" t="s">
        <v>66</v>
      </c>
      <c r="BI1081" s="30" t="s">
        <v>1964</v>
      </c>
      <c r="BJ1081" s="2">
        <f t="shared" si="866"/>
        <v>7</v>
      </c>
      <c r="BK1081" s="2">
        <f>IF(BF1081="","",VLOOKUP(BC1081,segéd!O:P,2,FALSE))</f>
        <v>7</v>
      </c>
      <c r="BL1081" s="2" t="str">
        <f>IF(BG1081="","",VLOOKUP(BC1081,segéd!T:U,2,FALSE))</f>
        <v/>
      </c>
      <c r="BP1081" s="19">
        <v>8</v>
      </c>
      <c r="BY1081" s="2"/>
      <c r="CH1081" s="2"/>
      <c r="CP1081" s="2"/>
    </row>
    <row r="1082" spans="1:105" x14ac:dyDescent="0.3">
      <c r="A1082" t="str">
        <f t="shared" si="867"/>
        <v>5093</v>
      </c>
      <c r="B1082" t="str">
        <f t="shared" si="868"/>
        <v xml:space="preserve">Műszaki szaknyelv II. (angol), 3. csop. </v>
      </c>
      <c r="C1082" t="str">
        <f t="shared" si="818"/>
        <v>4085093</v>
      </c>
      <c r="D1082" t="str">
        <f t="shared" si="819"/>
        <v>Műszaki szaknyelv II. (angol), 3. csop. 26</v>
      </c>
      <c r="E1082" t="str">
        <f t="shared" si="820"/>
        <v>Nagy Mónika5093</v>
      </c>
      <c r="F1082" s="24" t="str">
        <f t="shared" si="821"/>
        <v>Műszaki szaknyelv II. (angol), 3. csop. (Tb. 408)</v>
      </c>
      <c r="G1082" t="str">
        <f t="shared" si="822"/>
        <v/>
      </c>
      <c r="H1082" t="str">
        <f t="shared" si="823"/>
        <v/>
      </c>
      <c r="I1082" t="str">
        <f t="shared" si="824"/>
        <v/>
      </c>
      <c r="J1082" t="str">
        <f t="shared" si="825"/>
        <v/>
      </c>
      <c r="K1082" t="str">
        <f t="shared" si="826"/>
        <v/>
      </c>
      <c r="L1082" t="str">
        <f t="shared" si="827"/>
        <v/>
      </c>
      <c r="M1082" t="str">
        <f t="shared" si="828"/>
        <v/>
      </c>
      <c r="N1082" t="str">
        <f t="shared" si="829"/>
        <v/>
      </c>
      <c r="O1082" t="str">
        <f t="shared" si="830"/>
        <v/>
      </c>
      <c r="P1082" t="str">
        <f t="shared" si="831"/>
        <v/>
      </c>
      <c r="Q1082" t="str">
        <f t="shared" si="832"/>
        <v/>
      </c>
      <c r="R1082" t="str">
        <f t="shared" si="833"/>
        <v/>
      </c>
      <c r="S1082" t="str">
        <f t="shared" si="834"/>
        <v/>
      </c>
      <c r="T1082" t="str">
        <f t="shared" si="835"/>
        <v/>
      </c>
      <c r="U1082" t="str">
        <f t="shared" si="836"/>
        <v/>
      </c>
      <c r="V1082" t="str">
        <f t="shared" si="837"/>
        <v/>
      </c>
      <c r="W1082" t="str">
        <f t="shared" si="838"/>
        <v/>
      </c>
      <c r="X1082" t="str">
        <f t="shared" si="839"/>
        <v/>
      </c>
      <c r="Y1082" t="str">
        <f t="shared" si="840"/>
        <v>Műszaki szaknyelv II. (angol), 3. csop. ()</v>
      </c>
      <c r="Z1082" t="str">
        <f t="shared" si="841"/>
        <v/>
      </c>
      <c r="AA1082" t="str">
        <f t="shared" si="842"/>
        <v/>
      </c>
      <c r="AB1082" t="str">
        <f t="shared" si="843"/>
        <v/>
      </c>
      <c r="AC1082" t="str">
        <f t="shared" si="844"/>
        <v/>
      </c>
      <c r="AD1082" t="str">
        <f t="shared" si="845"/>
        <v/>
      </c>
      <c r="AE1082" t="str">
        <f t="shared" si="846"/>
        <v/>
      </c>
      <c r="AF1082" t="str">
        <f t="shared" si="847"/>
        <v/>
      </c>
      <c r="AG1082" t="str">
        <f t="shared" si="848"/>
        <v/>
      </c>
      <c r="AH1082" t="str">
        <f t="shared" si="849"/>
        <v/>
      </c>
      <c r="AI1082" t="str">
        <f t="shared" si="850"/>
        <v/>
      </c>
      <c r="AJ1082" t="str">
        <f t="shared" si="851"/>
        <v/>
      </c>
      <c r="AK1082" t="str">
        <f t="shared" si="852"/>
        <v/>
      </c>
      <c r="AL1082" t="str">
        <f t="shared" si="853"/>
        <v>5093</v>
      </c>
      <c r="AM1082" t="str">
        <f t="shared" si="854"/>
        <v/>
      </c>
      <c r="AN1082" t="str">
        <f t="shared" si="855"/>
        <v/>
      </c>
      <c r="AO1082" t="str">
        <f t="shared" si="856"/>
        <v/>
      </c>
      <c r="AP1082" t="str">
        <f t="shared" si="857"/>
        <v/>
      </c>
      <c r="AQ1082" t="str">
        <f t="shared" si="858"/>
        <v/>
      </c>
      <c r="AR1082" t="str">
        <f t="shared" si="859"/>
        <v/>
      </c>
      <c r="AS1082" t="str">
        <f t="shared" si="860"/>
        <v/>
      </c>
      <c r="AT1082" t="str">
        <f t="shared" si="861"/>
        <v/>
      </c>
      <c r="AU1082" t="str">
        <f t="shared" si="862"/>
        <v/>
      </c>
      <c r="AV1082" t="str">
        <f t="shared" si="863"/>
        <v/>
      </c>
      <c r="AW1082" t="str">
        <f t="shared" si="864"/>
        <v/>
      </c>
      <c r="AX1082" t="str">
        <f t="shared" si="865"/>
        <v>Műszaki szaknyelv II. (angol), 3. csop. (408)</v>
      </c>
      <c r="AY1082" s="2">
        <v>509</v>
      </c>
      <c r="AZ1082" s="2">
        <v>3</v>
      </c>
      <c r="BA1082" s="18">
        <f>VLOOKUP(AY1082,segéd!$F$9:$G$38,2,FALSE)</f>
        <v>46151</v>
      </c>
      <c r="BB1082" s="2" t="str">
        <f>VLOOKUP(AZ1082,segéd!$F$1:$G$7,2,FALSE)</f>
        <v>11.30-13.00</v>
      </c>
      <c r="BC1082" t="s">
        <v>297</v>
      </c>
      <c r="BD1082" t="s">
        <v>441</v>
      </c>
      <c r="BE1082" t="s">
        <v>164</v>
      </c>
      <c r="BG1082" s="2">
        <v>408</v>
      </c>
      <c r="BJ1082" s="2">
        <f t="shared" si="866"/>
        <v>26</v>
      </c>
      <c r="BK1082" s="2" t="str">
        <f>IF(BF1082="","",VLOOKUP(BC1082,segéd!O:P,2,FALSE))</f>
        <v/>
      </c>
      <c r="BL1082" s="2">
        <f>IF(BG1082="","",VLOOKUP(BC1082,segéd!T:U,2,FALSE))</f>
        <v>26</v>
      </c>
      <c r="BM1082" s="2"/>
      <c r="BN1082" s="2"/>
      <c r="BO1082" s="2"/>
      <c r="BP1082" s="2"/>
      <c r="BQ1082" s="2"/>
      <c r="BR1082" s="2"/>
      <c r="BS1082" s="2"/>
      <c r="BT1082" s="2"/>
      <c r="BU1082" s="2"/>
      <c r="BZ1082" s="2"/>
      <c r="CA1082" s="2"/>
      <c r="CD1082" s="2"/>
      <c r="CE1082" s="2"/>
      <c r="CF1082" s="19"/>
      <c r="CG1082" s="2"/>
      <c r="CJ1082" s="2"/>
      <c r="CP1082" s="2"/>
      <c r="CQ1082" s="2">
        <v>28</v>
      </c>
      <c r="CR1082" s="2"/>
      <c r="CS1082" s="2"/>
      <c r="CU1082" s="2"/>
      <c r="CV1082" s="2"/>
      <c r="DA1082" s="19"/>
    </row>
    <row r="1083" spans="1:105" x14ac:dyDescent="0.3">
      <c r="A1083" t="str">
        <f t="shared" si="867"/>
        <v>5093</v>
      </c>
      <c r="B1083" t="str">
        <f t="shared" si="868"/>
        <v xml:space="preserve">Műszaki szaknyelv II. (angol), 4. csop. </v>
      </c>
      <c r="C1083" t="str">
        <f t="shared" si="818"/>
        <v>2135093</v>
      </c>
      <c r="D1083" t="str">
        <f t="shared" si="819"/>
        <v>Műszaki szaknyelv II. (angol), 4. csop. 28</v>
      </c>
      <c r="E1083" t="str">
        <f t="shared" si="820"/>
        <v>Szabó Zsófia5093</v>
      </c>
      <c r="F1083" s="24" t="str">
        <f t="shared" si="821"/>
        <v>Műszaki szaknyelv II. (angol), 4. csop. (Tb. 213)</v>
      </c>
      <c r="G1083" t="str">
        <f t="shared" si="822"/>
        <v/>
      </c>
      <c r="H1083" t="str">
        <f t="shared" si="823"/>
        <v/>
      </c>
      <c r="I1083" t="str">
        <f t="shared" si="824"/>
        <v/>
      </c>
      <c r="J1083" t="str">
        <f t="shared" si="825"/>
        <v/>
      </c>
      <c r="K1083" t="str">
        <f t="shared" si="826"/>
        <v/>
      </c>
      <c r="L1083" t="str">
        <f t="shared" si="827"/>
        <v/>
      </c>
      <c r="M1083" t="str">
        <f t="shared" si="828"/>
        <v/>
      </c>
      <c r="N1083" t="str">
        <f t="shared" si="829"/>
        <v/>
      </c>
      <c r="O1083" t="str">
        <f t="shared" si="830"/>
        <v/>
      </c>
      <c r="P1083" t="str">
        <f t="shared" si="831"/>
        <v/>
      </c>
      <c r="Q1083" t="str">
        <f t="shared" si="832"/>
        <v/>
      </c>
      <c r="R1083" t="str">
        <f t="shared" si="833"/>
        <v/>
      </c>
      <c r="S1083" t="str">
        <f t="shared" si="834"/>
        <v/>
      </c>
      <c r="T1083" t="str">
        <f t="shared" si="835"/>
        <v/>
      </c>
      <c r="U1083" t="str">
        <f t="shared" si="836"/>
        <v/>
      </c>
      <c r="V1083" t="str">
        <f t="shared" si="837"/>
        <v/>
      </c>
      <c r="W1083" t="str">
        <f t="shared" si="838"/>
        <v/>
      </c>
      <c r="X1083" t="str">
        <f t="shared" si="839"/>
        <v/>
      </c>
      <c r="Y1083" t="str">
        <f t="shared" si="840"/>
        <v>Műszaki szaknyelv II. (angol), 4. csop. ()</v>
      </c>
      <c r="Z1083" t="str">
        <f t="shared" si="841"/>
        <v/>
      </c>
      <c r="AA1083" t="str">
        <f t="shared" si="842"/>
        <v/>
      </c>
      <c r="AB1083" t="str">
        <f t="shared" si="843"/>
        <v/>
      </c>
      <c r="AC1083" t="str">
        <f t="shared" si="844"/>
        <v/>
      </c>
      <c r="AD1083" t="str">
        <f t="shared" si="845"/>
        <v/>
      </c>
      <c r="AE1083" t="str">
        <f t="shared" si="846"/>
        <v/>
      </c>
      <c r="AF1083" t="str">
        <f t="shared" si="847"/>
        <v/>
      </c>
      <c r="AG1083" t="str">
        <f t="shared" si="848"/>
        <v/>
      </c>
      <c r="AH1083" t="str">
        <f t="shared" si="849"/>
        <v/>
      </c>
      <c r="AI1083" t="str">
        <f t="shared" si="850"/>
        <v/>
      </c>
      <c r="AJ1083" t="str">
        <f t="shared" si="851"/>
        <v/>
      </c>
      <c r="AK1083" t="str">
        <f t="shared" si="852"/>
        <v/>
      </c>
      <c r="AL1083" t="str">
        <f t="shared" si="853"/>
        <v>5093</v>
      </c>
      <c r="AM1083" t="str">
        <f t="shared" si="854"/>
        <v/>
      </c>
      <c r="AN1083" t="str">
        <f t="shared" si="855"/>
        <v/>
      </c>
      <c r="AO1083" t="str">
        <f t="shared" si="856"/>
        <v/>
      </c>
      <c r="AP1083" t="str">
        <f t="shared" si="857"/>
        <v/>
      </c>
      <c r="AQ1083" t="str">
        <f t="shared" si="858"/>
        <v/>
      </c>
      <c r="AR1083" t="str">
        <f t="shared" si="859"/>
        <v/>
      </c>
      <c r="AS1083" t="str">
        <f t="shared" si="860"/>
        <v/>
      </c>
      <c r="AT1083" t="str">
        <f t="shared" si="861"/>
        <v/>
      </c>
      <c r="AU1083" t="str">
        <f t="shared" si="862"/>
        <v/>
      </c>
      <c r="AV1083" t="str">
        <f t="shared" si="863"/>
        <v/>
      </c>
      <c r="AW1083" t="str">
        <f t="shared" si="864"/>
        <v/>
      </c>
      <c r="AX1083" t="str">
        <f t="shared" si="865"/>
        <v>Műszaki szaknyelv II. (angol), 4. csop. (213)</v>
      </c>
      <c r="AY1083" s="2">
        <v>509</v>
      </c>
      <c r="AZ1083" s="2">
        <v>3</v>
      </c>
      <c r="BA1083" s="18">
        <f>VLOOKUP(AY1083,segéd!$F$9:$G$38,2,FALSE)</f>
        <v>46151</v>
      </c>
      <c r="BB1083" s="2" t="str">
        <f>VLOOKUP(AZ1083,segéd!$F$1:$G$7,2,FALSE)</f>
        <v>11.30-13.00</v>
      </c>
      <c r="BC1083" t="s">
        <v>298</v>
      </c>
      <c r="BD1083" t="s">
        <v>306</v>
      </c>
      <c r="BE1083" t="s">
        <v>164</v>
      </c>
      <c r="BG1083" s="2">
        <v>213</v>
      </c>
      <c r="BJ1083" s="2">
        <f t="shared" si="866"/>
        <v>28</v>
      </c>
      <c r="BK1083" s="2" t="str">
        <f>IF(BF1083="","",VLOOKUP(BC1083,segéd!O:P,2,FALSE))</f>
        <v/>
      </c>
      <c r="BL1083" s="2">
        <f>IF(BG1083="","",VLOOKUP(BC1083,segéd!T:U,2,FALSE))</f>
        <v>28</v>
      </c>
      <c r="BM1083" s="2"/>
      <c r="BN1083" s="2"/>
      <c r="BO1083" s="2"/>
      <c r="BP1083" s="2"/>
      <c r="BQ1083" s="2"/>
      <c r="BR1083" s="2"/>
      <c r="BS1083" s="2"/>
      <c r="BT1083" s="2"/>
      <c r="BU1083" s="2"/>
      <c r="BV1083" s="2"/>
      <c r="BW1083" s="2"/>
      <c r="BX1083" s="2"/>
      <c r="BY1083" s="2"/>
      <c r="BZ1083" s="2"/>
      <c r="CA1083" s="2"/>
      <c r="CB1083" s="2"/>
      <c r="CC1083" s="2"/>
      <c r="CD1083" s="2"/>
      <c r="CE1083" s="2"/>
      <c r="CG1083" s="2"/>
      <c r="CH1083" s="2"/>
      <c r="CI1083" s="2"/>
      <c r="CJ1083" s="2"/>
      <c r="CK1083" s="2"/>
      <c r="CL1083" s="2"/>
      <c r="CM1083" s="2"/>
      <c r="CN1083" s="2"/>
      <c r="CO1083" s="2"/>
      <c r="CP1083" s="2"/>
      <c r="CQ1083" s="2">
        <v>26</v>
      </c>
      <c r="CR1083" s="2"/>
      <c r="CS1083" s="2"/>
      <c r="CT1083" s="2"/>
      <c r="CU1083" s="2"/>
      <c r="CV1083" s="2"/>
      <c r="CY1083" s="2"/>
    </row>
    <row r="1084" spans="1:105" x14ac:dyDescent="0.3">
      <c r="A1084" t="str">
        <f t="shared" si="867"/>
        <v>2105093</v>
      </c>
      <c r="B1084" t="str">
        <f t="shared" si="868"/>
        <v>Ökológiai közgazdaságtan (otthonról web) 7</v>
      </c>
      <c r="C1084" t="str">
        <f t="shared" si="818"/>
        <v>5093</v>
      </c>
      <c r="D1084" t="str">
        <f t="shared" si="819"/>
        <v xml:space="preserve">Ökológiai közgazdaságtan (otthonról web) </v>
      </c>
      <c r="E1084" t="str">
        <f t="shared" si="820"/>
        <v>Barócsi Zoltán5093</v>
      </c>
      <c r="F1084" s="24" t="str">
        <f t="shared" si="821"/>
        <v>Ökológiai közgazdaságtan (Bp. 210, otthonról web)</v>
      </c>
      <c r="G1084" t="str">
        <f t="shared" si="822"/>
        <v/>
      </c>
      <c r="H1084" t="str">
        <f t="shared" si="823"/>
        <v/>
      </c>
      <c r="I1084" t="str">
        <f t="shared" si="824"/>
        <v/>
      </c>
      <c r="J1084" t="str">
        <f t="shared" si="825"/>
        <v/>
      </c>
      <c r="K1084" t="str">
        <f t="shared" si="826"/>
        <v>5093</v>
      </c>
      <c r="L1084" t="str">
        <f t="shared" si="827"/>
        <v/>
      </c>
      <c r="M1084" t="str">
        <f t="shared" si="828"/>
        <v/>
      </c>
      <c r="N1084" t="str">
        <f t="shared" si="829"/>
        <v/>
      </c>
      <c r="O1084" t="str">
        <f t="shared" si="830"/>
        <v/>
      </c>
      <c r="P1084" t="str">
        <f t="shared" si="831"/>
        <v/>
      </c>
      <c r="Q1084" t="str">
        <f t="shared" si="832"/>
        <v/>
      </c>
      <c r="R1084" t="str">
        <f t="shared" si="833"/>
        <v/>
      </c>
      <c r="S1084" t="str">
        <f t="shared" si="834"/>
        <v/>
      </c>
      <c r="T1084" t="str">
        <f t="shared" si="835"/>
        <v/>
      </c>
      <c r="U1084" t="str">
        <f t="shared" si="836"/>
        <v/>
      </c>
      <c r="V1084" t="str">
        <f t="shared" si="837"/>
        <v/>
      </c>
      <c r="W1084" t="str">
        <f t="shared" si="838"/>
        <v/>
      </c>
      <c r="X1084" t="str">
        <f t="shared" si="839"/>
        <v/>
      </c>
      <c r="Y1084" t="str">
        <f t="shared" si="840"/>
        <v>Ökológiai közgazdaságtan (210, otthonról web)</v>
      </c>
      <c r="Z1084" t="str">
        <f t="shared" si="841"/>
        <v/>
      </c>
      <c r="AA1084" t="str">
        <f t="shared" si="842"/>
        <v/>
      </c>
      <c r="AB1084" t="str">
        <f t="shared" si="843"/>
        <v/>
      </c>
      <c r="AC1084" t="str">
        <f t="shared" si="844"/>
        <v/>
      </c>
      <c r="AD1084" t="str">
        <f t="shared" si="845"/>
        <v/>
      </c>
      <c r="AE1084" t="str">
        <f t="shared" si="846"/>
        <v/>
      </c>
      <c r="AF1084" t="str">
        <f t="shared" si="847"/>
        <v/>
      </c>
      <c r="AG1084" t="str">
        <f t="shared" si="848"/>
        <v/>
      </c>
      <c r="AH1084" t="str">
        <f t="shared" si="849"/>
        <v/>
      </c>
      <c r="AI1084" t="str">
        <f t="shared" si="850"/>
        <v/>
      </c>
      <c r="AJ1084" t="str">
        <f t="shared" si="851"/>
        <v/>
      </c>
      <c r="AK1084" t="str">
        <f t="shared" si="852"/>
        <v/>
      </c>
      <c r="AL1084" t="str">
        <f t="shared" si="853"/>
        <v/>
      </c>
      <c r="AM1084" t="str">
        <f t="shared" si="854"/>
        <v/>
      </c>
      <c r="AN1084" t="str">
        <f t="shared" si="855"/>
        <v/>
      </c>
      <c r="AO1084" t="str">
        <f t="shared" si="856"/>
        <v/>
      </c>
      <c r="AP1084" t="str">
        <f t="shared" si="857"/>
        <v/>
      </c>
      <c r="AQ1084" t="str">
        <f t="shared" si="858"/>
        <v/>
      </c>
      <c r="AR1084" t="str">
        <f t="shared" si="859"/>
        <v/>
      </c>
      <c r="AS1084" t="str">
        <f t="shared" si="860"/>
        <v/>
      </c>
      <c r="AT1084" t="str">
        <f t="shared" si="861"/>
        <v/>
      </c>
      <c r="AU1084" t="str">
        <f t="shared" si="862"/>
        <v/>
      </c>
      <c r="AV1084" t="str">
        <f t="shared" si="863"/>
        <v/>
      </c>
      <c r="AW1084" t="str">
        <f t="shared" si="864"/>
        <v/>
      </c>
      <c r="AX1084" t="str">
        <f t="shared" si="865"/>
        <v>Ökológiai közgazdaságtan (, otthonról web)</v>
      </c>
      <c r="AY1084" s="2">
        <v>509</v>
      </c>
      <c r="AZ1084" s="2">
        <v>3</v>
      </c>
      <c r="BA1084" s="18">
        <f>VLOOKUP(AY1084,segéd!$F$9:$G$38,2,FALSE)</f>
        <v>46151</v>
      </c>
      <c r="BB1084" s="2" t="str">
        <f>VLOOKUP(AZ1084,segéd!$F$1:$G$7,2,FALSE)</f>
        <v>11.30-13.00</v>
      </c>
      <c r="BC1084" s="20" t="s">
        <v>438</v>
      </c>
      <c r="BD1084" t="s">
        <v>29</v>
      </c>
      <c r="BE1084" s="20" t="s">
        <v>175</v>
      </c>
      <c r="BF1084" s="19">
        <v>210</v>
      </c>
      <c r="BH1084" s="19" t="s">
        <v>485</v>
      </c>
      <c r="BI1084" s="30" t="s">
        <v>2014</v>
      </c>
      <c r="BJ1084" s="2">
        <f t="shared" si="866"/>
        <v>7</v>
      </c>
      <c r="BK1084" s="2">
        <f>IF(BF1084="","",VLOOKUP(BC1084,segéd!O:P,2,FALSE))</f>
        <v>7</v>
      </c>
      <c r="BL1084" s="2" t="str">
        <f>IF(BG1084="","",VLOOKUP(BC1084,segéd!T:U,2,FALSE))</f>
        <v/>
      </c>
      <c r="BP1084" s="2"/>
      <c r="BQ1084" s="2">
        <v>9</v>
      </c>
      <c r="BR1084" s="2"/>
      <c r="BW1084" s="2"/>
      <c r="BX1084" s="2"/>
      <c r="BY1084" s="2"/>
      <c r="CD1084" s="2"/>
      <c r="CH1084" s="2"/>
      <c r="CN1084" s="2"/>
      <c r="CP1084" s="2"/>
      <c r="CR1084" s="2"/>
      <c r="CS1084" s="2"/>
      <c r="CU1084" s="2"/>
      <c r="CV1084" s="2"/>
    </row>
    <row r="1085" spans="1:105" x14ac:dyDescent="0.3">
      <c r="A1085" t="str">
        <f t="shared" si="867"/>
        <v>5093</v>
      </c>
      <c r="B1085" t="str">
        <f t="shared" si="868"/>
        <v xml:space="preserve">Szám. seg. mérés (NI-Labv.), 1. csop. (gépterem, web) </v>
      </c>
      <c r="C1085" t="str">
        <f t="shared" si="818"/>
        <v>6045093</v>
      </c>
      <c r="D1085" t="str">
        <f t="shared" si="819"/>
        <v>Szám. seg. mérés (NI-Labv.), 1. csop. (gépterem, web) 49</v>
      </c>
      <c r="E1085" t="str">
        <f t="shared" si="820"/>
        <v>Vavra Gábor5093</v>
      </c>
      <c r="F1085" s="24" t="str">
        <f t="shared" si="821"/>
        <v>Szám. seg. mérés (NI-Labv.), 1. csop. (Tb. 604, gépterem, web)</v>
      </c>
      <c r="G1085" t="str">
        <f t="shared" si="822"/>
        <v/>
      </c>
      <c r="H1085" t="str">
        <f t="shared" si="823"/>
        <v/>
      </c>
      <c r="I1085" t="str">
        <f t="shared" si="824"/>
        <v/>
      </c>
      <c r="J1085" t="str">
        <f t="shared" si="825"/>
        <v/>
      </c>
      <c r="K1085" t="str">
        <f t="shared" si="826"/>
        <v/>
      </c>
      <c r="L1085" t="str">
        <f t="shared" si="827"/>
        <v/>
      </c>
      <c r="M1085" t="str">
        <f t="shared" si="828"/>
        <v/>
      </c>
      <c r="N1085" t="str">
        <f t="shared" si="829"/>
        <v/>
      </c>
      <c r="O1085" t="str">
        <f t="shared" si="830"/>
        <v/>
      </c>
      <c r="P1085" t="str">
        <f t="shared" si="831"/>
        <v/>
      </c>
      <c r="Q1085" t="str">
        <f t="shared" si="832"/>
        <v/>
      </c>
      <c r="R1085" t="str">
        <f t="shared" si="833"/>
        <v/>
      </c>
      <c r="S1085" t="str">
        <f t="shared" si="834"/>
        <v/>
      </c>
      <c r="T1085" t="str">
        <f t="shared" si="835"/>
        <v/>
      </c>
      <c r="U1085" t="str">
        <f t="shared" si="836"/>
        <v/>
      </c>
      <c r="V1085" t="str">
        <f t="shared" si="837"/>
        <v/>
      </c>
      <c r="W1085" t="str">
        <f t="shared" si="838"/>
        <v/>
      </c>
      <c r="X1085" t="str">
        <f t="shared" si="839"/>
        <v/>
      </c>
      <c r="Y1085" t="str">
        <f t="shared" si="840"/>
        <v>Szám. seg. mérés (NI-Labv.), 1. csop. (, gépterem, web)</v>
      </c>
      <c r="Z1085" t="str">
        <f t="shared" si="841"/>
        <v/>
      </c>
      <c r="AA1085" t="str">
        <f t="shared" si="842"/>
        <v/>
      </c>
      <c r="AB1085" t="str">
        <f t="shared" si="843"/>
        <v/>
      </c>
      <c r="AC1085" t="str">
        <f t="shared" si="844"/>
        <v/>
      </c>
      <c r="AD1085" t="str">
        <f t="shared" si="845"/>
        <v/>
      </c>
      <c r="AE1085" t="str">
        <f t="shared" si="846"/>
        <v/>
      </c>
      <c r="AF1085" t="str">
        <f t="shared" si="847"/>
        <v/>
      </c>
      <c r="AG1085" t="str">
        <f t="shared" si="848"/>
        <v/>
      </c>
      <c r="AH1085" t="str">
        <f t="shared" si="849"/>
        <v/>
      </c>
      <c r="AI1085" t="str">
        <f t="shared" si="850"/>
        <v/>
      </c>
      <c r="AJ1085" t="str">
        <f t="shared" si="851"/>
        <v/>
      </c>
      <c r="AK1085" t="str">
        <f t="shared" si="852"/>
        <v>5093</v>
      </c>
      <c r="AL1085" t="str">
        <f t="shared" si="853"/>
        <v/>
      </c>
      <c r="AM1085" t="str">
        <f t="shared" si="854"/>
        <v/>
      </c>
      <c r="AN1085" t="str">
        <f t="shared" si="855"/>
        <v/>
      </c>
      <c r="AO1085" t="str">
        <f t="shared" si="856"/>
        <v/>
      </c>
      <c r="AP1085" t="str">
        <f t="shared" si="857"/>
        <v/>
      </c>
      <c r="AQ1085" t="str">
        <f t="shared" si="858"/>
        <v/>
      </c>
      <c r="AR1085" t="str">
        <f t="shared" si="859"/>
        <v/>
      </c>
      <c r="AS1085" t="str">
        <f t="shared" si="860"/>
        <v/>
      </c>
      <c r="AT1085" t="str">
        <f t="shared" si="861"/>
        <v/>
      </c>
      <c r="AU1085" t="str">
        <f t="shared" si="862"/>
        <v/>
      </c>
      <c r="AV1085" t="str">
        <f t="shared" si="863"/>
        <v/>
      </c>
      <c r="AW1085" t="str">
        <f t="shared" si="864"/>
        <v/>
      </c>
      <c r="AX1085" t="str">
        <f t="shared" si="865"/>
        <v>Szám. seg. mérés (NI-Labv.), 1. csop. (604, gépterem, web)</v>
      </c>
      <c r="AY1085" s="2">
        <v>509</v>
      </c>
      <c r="AZ1085" s="2">
        <v>3</v>
      </c>
      <c r="BA1085" s="18">
        <f>VLOOKUP(AY1085,segéd!$F$9:$G$38,2,FALSE)</f>
        <v>46151</v>
      </c>
      <c r="BB1085" s="2" t="str">
        <f>VLOOKUP(AZ1085,segéd!$F$1:$G$7,2,FALSE)</f>
        <v>11.30-13.00</v>
      </c>
      <c r="BC1085" t="s">
        <v>463</v>
      </c>
      <c r="BD1085" s="20" t="s">
        <v>424</v>
      </c>
      <c r="BE1085" t="s">
        <v>164</v>
      </c>
      <c r="BG1085" s="2">
        <v>604</v>
      </c>
      <c r="BH1085" s="2" t="s">
        <v>220</v>
      </c>
      <c r="BI1085" s="30" t="s">
        <v>2020</v>
      </c>
      <c r="BJ1085" s="2">
        <f t="shared" si="866"/>
        <v>49</v>
      </c>
      <c r="BK1085" s="2" t="str">
        <f>IF(BF1085="","",VLOOKUP(BC1085,segéd!O:P,2,FALSE))</f>
        <v/>
      </c>
      <c r="BL1085" s="2">
        <f>IF(BG1085="","",VLOOKUP(BC1085,segéd!T:U,2,FALSE))</f>
        <v>49</v>
      </c>
      <c r="BM1085" s="2"/>
      <c r="BN1085" s="2"/>
      <c r="BO1085" s="2"/>
      <c r="BP1085" s="2"/>
      <c r="BQ1085" s="2"/>
      <c r="BR1085" s="2"/>
      <c r="BS1085" s="2"/>
      <c r="BT1085" s="2"/>
      <c r="BU1085" s="2"/>
      <c r="BZ1085" s="2"/>
      <c r="CA1085" s="2"/>
      <c r="CD1085" s="2"/>
      <c r="CE1085" s="2"/>
      <c r="CF1085" s="19"/>
      <c r="CG1085" s="2"/>
      <c r="CJ1085" s="2"/>
      <c r="CP1085" s="2">
        <v>52</v>
      </c>
      <c r="CQ1085" s="2"/>
      <c r="CR1085" s="2"/>
      <c r="CS1085" s="2"/>
      <c r="CU1085" s="2"/>
      <c r="CV1085" s="2"/>
      <c r="DA1085" s="19"/>
    </row>
    <row r="1086" spans="1:105" x14ac:dyDescent="0.3">
      <c r="A1086" t="str">
        <f t="shared" si="867"/>
        <v>5093</v>
      </c>
      <c r="B1086" t="str">
        <f t="shared" si="868"/>
        <v xml:space="preserve">Szám. seg. mérés (plusz terem) (gépterem, web) </v>
      </c>
      <c r="C1086" t="str">
        <f t="shared" si="818"/>
        <v>6035093</v>
      </c>
      <c r="D1086" t="str">
        <f t="shared" si="819"/>
        <v>Szám. seg. mérés (plusz terem) (gépterem, web) 0</v>
      </c>
      <c r="E1086" t="str">
        <f t="shared" si="820"/>
        <v>Vavra Gábor5093</v>
      </c>
      <c r="F1086" s="24" t="str">
        <f t="shared" si="821"/>
        <v>Szám. seg. mérés (plusz terem) (Tb. 603, gépterem, web)</v>
      </c>
      <c r="G1086" t="str">
        <f t="shared" si="822"/>
        <v/>
      </c>
      <c r="H1086" t="str">
        <f t="shared" si="823"/>
        <v/>
      </c>
      <c r="I1086" t="str">
        <f t="shared" si="824"/>
        <v/>
      </c>
      <c r="J1086" t="str">
        <f t="shared" si="825"/>
        <v/>
      </c>
      <c r="K1086" t="str">
        <f t="shared" si="826"/>
        <v/>
      </c>
      <c r="L1086" t="str">
        <f t="shared" si="827"/>
        <v/>
      </c>
      <c r="M1086" t="str">
        <f t="shared" si="828"/>
        <v/>
      </c>
      <c r="N1086" t="str">
        <f t="shared" si="829"/>
        <v/>
      </c>
      <c r="O1086" t="str">
        <f t="shared" si="830"/>
        <v/>
      </c>
      <c r="P1086" t="str">
        <f t="shared" si="831"/>
        <v/>
      </c>
      <c r="Q1086" t="str">
        <f t="shared" si="832"/>
        <v/>
      </c>
      <c r="R1086" t="str">
        <f t="shared" si="833"/>
        <v/>
      </c>
      <c r="S1086" t="str">
        <f t="shared" si="834"/>
        <v/>
      </c>
      <c r="T1086" t="str">
        <f t="shared" si="835"/>
        <v/>
      </c>
      <c r="U1086" t="str">
        <f t="shared" si="836"/>
        <v/>
      </c>
      <c r="V1086" t="str">
        <f t="shared" si="837"/>
        <v/>
      </c>
      <c r="W1086" t="str">
        <f t="shared" si="838"/>
        <v/>
      </c>
      <c r="X1086" t="str">
        <f t="shared" si="839"/>
        <v/>
      </c>
      <c r="Y1086" t="str">
        <f t="shared" si="840"/>
        <v>Szám. seg. mérés (plusz terem) (, gépterem, web)</v>
      </c>
      <c r="Z1086" t="str">
        <f t="shared" si="841"/>
        <v/>
      </c>
      <c r="AA1086" t="str">
        <f t="shared" si="842"/>
        <v/>
      </c>
      <c r="AB1086" t="str">
        <f t="shared" si="843"/>
        <v/>
      </c>
      <c r="AC1086" t="str">
        <f t="shared" si="844"/>
        <v/>
      </c>
      <c r="AD1086" t="str">
        <f t="shared" si="845"/>
        <v/>
      </c>
      <c r="AE1086" t="str">
        <f t="shared" si="846"/>
        <v/>
      </c>
      <c r="AF1086" t="str">
        <f t="shared" si="847"/>
        <v/>
      </c>
      <c r="AG1086" t="str">
        <f t="shared" si="848"/>
        <v/>
      </c>
      <c r="AH1086" t="str">
        <f t="shared" si="849"/>
        <v/>
      </c>
      <c r="AI1086" t="str">
        <f t="shared" si="850"/>
        <v/>
      </c>
      <c r="AJ1086" t="str">
        <f t="shared" si="851"/>
        <v/>
      </c>
      <c r="AK1086" t="str">
        <f t="shared" si="852"/>
        <v/>
      </c>
      <c r="AL1086" t="str">
        <f t="shared" si="853"/>
        <v/>
      </c>
      <c r="AM1086" t="str">
        <f t="shared" si="854"/>
        <v/>
      </c>
      <c r="AN1086" t="str">
        <f t="shared" si="855"/>
        <v/>
      </c>
      <c r="AO1086" t="str">
        <f t="shared" si="856"/>
        <v/>
      </c>
      <c r="AP1086" t="str">
        <f t="shared" si="857"/>
        <v/>
      </c>
      <c r="AQ1086" t="str">
        <f t="shared" si="858"/>
        <v/>
      </c>
      <c r="AR1086" t="str">
        <f t="shared" si="859"/>
        <v/>
      </c>
      <c r="AS1086" t="str">
        <f t="shared" si="860"/>
        <v/>
      </c>
      <c r="AT1086" t="str">
        <f t="shared" si="861"/>
        <v/>
      </c>
      <c r="AU1086" t="str">
        <f t="shared" si="862"/>
        <v/>
      </c>
      <c r="AV1086" t="str">
        <f t="shared" si="863"/>
        <v/>
      </c>
      <c r="AW1086" t="str">
        <f t="shared" si="864"/>
        <v/>
      </c>
      <c r="AX1086" t="str">
        <f t="shared" si="865"/>
        <v>Szám. seg. mérés (plusz terem) (603, gépterem, web)</v>
      </c>
      <c r="AY1086" s="2">
        <v>509</v>
      </c>
      <c r="AZ1086" s="2">
        <v>3</v>
      </c>
      <c r="BA1086" s="18">
        <f>VLOOKUP(AY1086,segéd!$F$9:$G$38,2,FALSE)</f>
        <v>46151</v>
      </c>
      <c r="BB1086" s="2" t="str">
        <f>VLOOKUP(AZ1086,segéd!$F$1:$G$7,2,FALSE)</f>
        <v>11.30-13.00</v>
      </c>
      <c r="BC1086" t="s">
        <v>2257</v>
      </c>
      <c r="BD1086" s="20" t="s">
        <v>424</v>
      </c>
      <c r="BE1086" t="s">
        <v>164</v>
      </c>
      <c r="BG1086" s="2">
        <v>603</v>
      </c>
      <c r="BH1086" s="2" t="s">
        <v>220</v>
      </c>
      <c r="BI1086" s="30" t="s">
        <v>1942</v>
      </c>
      <c r="BJ1086" s="2">
        <f t="shared" si="866"/>
        <v>0</v>
      </c>
      <c r="BK1086" s="2" t="str">
        <f>IF(BF1086="","",VLOOKUP(BC1086,segéd!O:P,2,FALSE))</f>
        <v/>
      </c>
      <c r="BL1086" s="2">
        <f>IF(BG1086="","",VLOOKUP(BC1086,segéd!T:U,2,FALSE))</f>
        <v>0</v>
      </c>
      <c r="BM1086" s="2"/>
      <c r="BN1086" s="2"/>
      <c r="BO1086" s="2"/>
      <c r="BP1086" s="2"/>
      <c r="BQ1086" s="2"/>
      <c r="BR1086" s="2"/>
      <c r="BS1086" s="2"/>
      <c r="BT1086" s="2"/>
      <c r="BU1086" s="2"/>
      <c r="BZ1086" s="2"/>
      <c r="CA1086" s="2"/>
      <c r="CD1086" s="2"/>
      <c r="CE1086" s="2"/>
      <c r="CF1086" s="19"/>
      <c r="CG1086" s="2"/>
      <c r="CJ1086" s="2"/>
      <c r="CP1086" s="2"/>
      <c r="CQ1086" s="2"/>
      <c r="CR1086" s="2"/>
      <c r="CS1086" s="2"/>
      <c r="CU1086" s="2"/>
      <c r="CV1086" s="2"/>
      <c r="DA1086" s="19"/>
    </row>
    <row r="1087" spans="1:105" x14ac:dyDescent="0.3">
      <c r="A1087" t="str">
        <f t="shared" si="867"/>
        <v>2085093</v>
      </c>
      <c r="B1087" t="str">
        <f t="shared" si="868"/>
        <v>Számvitel II. (web) 23</v>
      </c>
      <c r="C1087" t="str">
        <f t="shared" si="818"/>
        <v>5093</v>
      </c>
      <c r="D1087" t="str">
        <f t="shared" si="819"/>
        <v xml:space="preserve">Számvitel II. (web) </v>
      </c>
      <c r="E1087" t="str">
        <f t="shared" si="820"/>
        <v>Péter Sára5093</v>
      </c>
      <c r="F1087" s="24" t="str">
        <f t="shared" si="821"/>
        <v>Számvitel II. (Bp. 208, web)</v>
      </c>
      <c r="G1087" t="str">
        <f t="shared" si="822"/>
        <v/>
      </c>
      <c r="H1087" t="str">
        <f t="shared" si="823"/>
        <v/>
      </c>
      <c r="I1087" t="str">
        <f t="shared" si="824"/>
        <v/>
      </c>
      <c r="J1087" t="str">
        <f t="shared" si="825"/>
        <v/>
      </c>
      <c r="K1087" t="str">
        <f t="shared" si="826"/>
        <v/>
      </c>
      <c r="L1087" t="str">
        <f t="shared" si="827"/>
        <v/>
      </c>
      <c r="M1087" t="str">
        <f t="shared" si="828"/>
        <v>5093</v>
      </c>
      <c r="N1087" t="str">
        <f t="shared" si="829"/>
        <v>5093</v>
      </c>
      <c r="O1087" t="str">
        <f t="shared" si="830"/>
        <v>5093</v>
      </c>
      <c r="P1087" t="str">
        <f t="shared" si="831"/>
        <v/>
      </c>
      <c r="Q1087" t="str">
        <f t="shared" si="832"/>
        <v/>
      </c>
      <c r="R1087" t="str">
        <f t="shared" si="833"/>
        <v/>
      </c>
      <c r="S1087" t="str">
        <f t="shared" si="834"/>
        <v/>
      </c>
      <c r="T1087" t="str">
        <f t="shared" si="835"/>
        <v/>
      </c>
      <c r="U1087" t="str">
        <f t="shared" si="836"/>
        <v/>
      </c>
      <c r="V1087" t="str">
        <f t="shared" si="837"/>
        <v/>
      </c>
      <c r="W1087" t="str">
        <f t="shared" si="838"/>
        <v/>
      </c>
      <c r="X1087" t="str">
        <f t="shared" si="839"/>
        <v/>
      </c>
      <c r="Y1087" t="str">
        <f t="shared" si="840"/>
        <v>Számvitel II. (208, web)</v>
      </c>
      <c r="Z1087" t="str">
        <f t="shared" si="841"/>
        <v/>
      </c>
      <c r="AA1087" t="str">
        <f t="shared" si="842"/>
        <v/>
      </c>
      <c r="AB1087" t="str">
        <f t="shared" si="843"/>
        <v/>
      </c>
      <c r="AC1087" t="str">
        <f t="shared" si="844"/>
        <v/>
      </c>
      <c r="AD1087" t="str">
        <f t="shared" si="845"/>
        <v/>
      </c>
      <c r="AE1087" t="str">
        <f t="shared" si="846"/>
        <v/>
      </c>
      <c r="AF1087" t="str">
        <f t="shared" si="847"/>
        <v/>
      </c>
      <c r="AG1087" t="str">
        <f t="shared" si="848"/>
        <v/>
      </c>
      <c r="AH1087" t="str">
        <f t="shared" si="849"/>
        <v/>
      </c>
      <c r="AI1087" t="str">
        <f t="shared" si="850"/>
        <v/>
      </c>
      <c r="AJ1087" t="str">
        <f t="shared" si="851"/>
        <v/>
      </c>
      <c r="AK1087" t="str">
        <f t="shared" si="852"/>
        <v/>
      </c>
      <c r="AL1087" t="str">
        <f t="shared" si="853"/>
        <v/>
      </c>
      <c r="AM1087" t="str">
        <f t="shared" si="854"/>
        <v/>
      </c>
      <c r="AN1087" t="str">
        <f t="shared" si="855"/>
        <v/>
      </c>
      <c r="AO1087" t="str">
        <f t="shared" si="856"/>
        <v/>
      </c>
      <c r="AP1087" t="str">
        <f t="shared" si="857"/>
        <v/>
      </c>
      <c r="AQ1087" t="str">
        <f t="shared" si="858"/>
        <v/>
      </c>
      <c r="AR1087" t="str">
        <f t="shared" si="859"/>
        <v/>
      </c>
      <c r="AS1087" t="str">
        <f t="shared" si="860"/>
        <v/>
      </c>
      <c r="AT1087" t="str">
        <f t="shared" si="861"/>
        <v/>
      </c>
      <c r="AU1087" t="str">
        <f t="shared" si="862"/>
        <v/>
      </c>
      <c r="AV1087" t="str">
        <f t="shared" si="863"/>
        <v/>
      </c>
      <c r="AW1087" t="str">
        <f t="shared" si="864"/>
        <v/>
      </c>
      <c r="AX1087" t="str">
        <f t="shared" si="865"/>
        <v>Számvitel II. (, web)</v>
      </c>
      <c r="AY1087" s="2">
        <v>509</v>
      </c>
      <c r="AZ1087" s="2">
        <v>3</v>
      </c>
      <c r="BA1087" s="18">
        <f>VLOOKUP(AY1087,segéd!$F$9:$G$38,2,FALSE)</f>
        <v>46151</v>
      </c>
      <c r="BB1087" s="2" t="str">
        <f>VLOOKUP(AZ1087,segéd!$F$1:$G$7,2,FALSE)</f>
        <v>11.30-13.00</v>
      </c>
      <c r="BC1087" t="s">
        <v>67</v>
      </c>
      <c r="BD1087" t="s">
        <v>434</v>
      </c>
      <c r="BE1087" t="s">
        <v>165</v>
      </c>
      <c r="BF1087" s="19">
        <v>208</v>
      </c>
      <c r="BH1087" s="2" t="s">
        <v>66</v>
      </c>
      <c r="BI1087" s="30" t="s">
        <v>2041</v>
      </c>
      <c r="BJ1087" s="2">
        <f t="shared" si="866"/>
        <v>23</v>
      </c>
      <c r="BK1087" s="2">
        <f>IF(BF1087="","",VLOOKUP(BC1087,segéd!O:P,2,FALSE))</f>
        <v>23</v>
      </c>
      <c r="BL1087" s="2" t="str">
        <f>IF(BG1087="","",VLOOKUP(BC1087,segéd!T:U,2,FALSE))</f>
        <v/>
      </c>
      <c r="BM1087" s="2"/>
      <c r="BN1087" s="2"/>
      <c r="BO1087" s="2"/>
      <c r="BP1087" s="2"/>
      <c r="BQ1087" s="2"/>
      <c r="BR1087" s="2"/>
      <c r="BS1087" s="2">
        <v>6</v>
      </c>
      <c r="BT1087" s="2">
        <v>6</v>
      </c>
      <c r="BU1087" s="2">
        <v>9</v>
      </c>
      <c r="BV1087" s="2"/>
      <c r="BW1087" s="2"/>
      <c r="BX1087" s="2"/>
      <c r="BY1087" s="2"/>
      <c r="BZ1087" s="2"/>
      <c r="CA1087" s="2"/>
      <c r="CB1087" s="2"/>
      <c r="CC1087" s="2"/>
      <c r="CD1087" s="2"/>
      <c r="CH1087" s="2"/>
      <c r="CI1087" s="2"/>
      <c r="CJ1087" s="2"/>
      <c r="CK1087" s="2"/>
      <c r="CL1087" s="2"/>
      <c r="CM1087" s="2"/>
      <c r="CN1087" s="2"/>
      <c r="CO1087" s="2"/>
      <c r="CP1087" s="2"/>
      <c r="CR1087" s="2"/>
      <c r="CS1087" s="2"/>
      <c r="CT1087" s="2"/>
      <c r="CU1087" s="2"/>
      <c r="CV1087" s="2"/>
      <c r="CY1087" s="2"/>
    </row>
    <row r="1088" spans="1:105" x14ac:dyDescent="0.3">
      <c r="A1088" t="str">
        <f t="shared" si="867"/>
        <v>2025093</v>
      </c>
      <c r="B1088" t="str">
        <f t="shared" si="868"/>
        <v>Termékfejlesztés, termékpolitika (Tb.-ről web) 20</v>
      </c>
      <c r="C1088" t="str">
        <f t="shared" si="818"/>
        <v>2145093</v>
      </c>
      <c r="D1088" t="str">
        <f t="shared" si="819"/>
        <v>Termékfejlesztés, termékpolitika (Tb.-ről web) 16</v>
      </c>
      <c r="E1088" t="str">
        <f t="shared" si="820"/>
        <v>Deés Szilvia5093</v>
      </c>
      <c r="F1088" s="24" t="str">
        <f t="shared" si="821"/>
        <v>Termékfejlesztés, termékpolitika (Tb. 214, Tb.-ről web)</v>
      </c>
      <c r="G1088" t="str">
        <f t="shared" si="822"/>
        <v/>
      </c>
      <c r="H1088" t="str">
        <f t="shared" si="823"/>
        <v/>
      </c>
      <c r="I1088" t="str">
        <f t="shared" si="824"/>
        <v/>
      </c>
      <c r="J1088" t="str">
        <f t="shared" si="825"/>
        <v/>
      </c>
      <c r="K1088" t="str">
        <f t="shared" si="826"/>
        <v/>
      </c>
      <c r="L1088" t="str">
        <f t="shared" si="827"/>
        <v/>
      </c>
      <c r="M1088" t="str">
        <f t="shared" si="828"/>
        <v/>
      </c>
      <c r="N1088" t="str">
        <f t="shared" si="829"/>
        <v/>
      </c>
      <c r="O1088" t="str">
        <f t="shared" si="830"/>
        <v/>
      </c>
      <c r="P1088" t="str">
        <f t="shared" si="831"/>
        <v>5093</v>
      </c>
      <c r="Q1088" t="str">
        <f t="shared" si="832"/>
        <v>5093</v>
      </c>
      <c r="R1088" t="str">
        <f t="shared" si="833"/>
        <v>5093</v>
      </c>
      <c r="S1088" t="str">
        <f t="shared" si="834"/>
        <v/>
      </c>
      <c r="T1088" t="str">
        <f t="shared" si="835"/>
        <v/>
      </c>
      <c r="U1088" t="str">
        <f t="shared" si="836"/>
        <v/>
      </c>
      <c r="V1088" t="str">
        <f t="shared" si="837"/>
        <v/>
      </c>
      <c r="W1088" t="str">
        <f t="shared" si="838"/>
        <v/>
      </c>
      <c r="X1088" t="str">
        <f t="shared" si="839"/>
        <v/>
      </c>
      <c r="Y1088" t="str">
        <f t="shared" si="840"/>
        <v>Termékfejlesztés, termékpolitika (202, Tb.-ről web)</v>
      </c>
      <c r="Z1088" t="str">
        <f t="shared" si="841"/>
        <v/>
      </c>
      <c r="AA1088" t="str">
        <f t="shared" si="842"/>
        <v/>
      </c>
      <c r="AB1088" t="str">
        <f t="shared" si="843"/>
        <v/>
      </c>
      <c r="AC1088" t="str">
        <f t="shared" si="844"/>
        <v/>
      </c>
      <c r="AD1088" t="str">
        <f t="shared" si="845"/>
        <v/>
      </c>
      <c r="AE1088" t="str">
        <f t="shared" si="846"/>
        <v/>
      </c>
      <c r="AF1088" t="str">
        <f t="shared" si="847"/>
        <v/>
      </c>
      <c r="AG1088" t="str">
        <f t="shared" si="848"/>
        <v/>
      </c>
      <c r="AH1088" t="str">
        <f t="shared" si="849"/>
        <v>5093</v>
      </c>
      <c r="AI1088" t="str">
        <f t="shared" si="850"/>
        <v>5093</v>
      </c>
      <c r="AJ1088" t="str">
        <f t="shared" si="851"/>
        <v>5093</v>
      </c>
      <c r="AK1088" t="str">
        <f t="shared" si="852"/>
        <v/>
      </c>
      <c r="AL1088" t="str">
        <f t="shared" si="853"/>
        <v/>
      </c>
      <c r="AM1088" t="str">
        <f t="shared" si="854"/>
        <v/>
      </c>
      <c r="AN1088" t="str">
        <f t="shared" si="855"/>
        <v/>
      </c>
      <c r="AO1088" t="str">
        <f t="shared" si="856"/>
        <v/>
      </c>
      <c r="AP1088" t="str">
        <f t="shared" si="857"/>
        <v/>
      </c>
      <c r="AQ1088" t="str">
        <f t="shared" si="858"/>
        <v/>
      </c>
      <c r="AR1088" t="str">
        <f t="shared" si="859"/>
        <v/>
      </c>
      <c r="AS1088" t="str">
        <f t="shared" si="860"/>
        <v/>
      </c>
      <c r="AT1088" t="str">
        <f t="shared" si="861"/>
        <v/>
      </c>
      <c r="AU1088" t="str">
        <f t="shared" si="862"/>
        <v/>
      </c>
      <c r="AV1088" t="str">
        <f t="shared" si="863"/>
        <v/>
      </c>
      <c r="AW1088" t="str">
        <f t="shared" si="864"/>
        <v/>
      </c>
      <c r="AX1088" t="str">
        <f t="shared" si="865"/>
        <v>Termékfejlesztés, termékpolitika (214, Tb.-ről web)</v>
      </c>
      <c r="AY1088" s="2">
        <v>509</v>
      </c>
      <c r="AZ1088" s="2">
        <v>3</v>
      </c>
      <c r="BA1088" s="18">
        <f>VLOOKUP(AY1088,segéd!$F$9:$G$38,2,FALSE)</f>
        <v>46151</v>
      </c>
      <c r="BB1088" s="2" t="str">
        <f>VLOOKUP(AZ1088,segéd!$F$1:$G$7,2,FALSE)</f>
        <v>11.30-13.00</v>
      </c>
      <c r="BC1088" t="s">
        <v>122</v>
      </c>
      <c r="BD1088" t="s">
        <v>106</v>
      </c>
      <c r="BE1088" t="s">
        <v>167</v>
      </c>
      <c r="BF1088" s="19">
        <v>202</v>
      </c>
      <c r="BG1088" s="2">
        <v>214</v>
      </c>
      <c r="BH1088" s="19" t="s">
        <v>76</v>
      </c>
      <c r="BI1088" s="30" t="s">
        <v>1952</v>
      </c>
      <c r="BJ1088" s="2">
        <f t="shared" si="866"/>
        <v>36</v>
      </c>
      <c r="BK1088" s="2">
        <f>IF(BF1088="","",VLOOKUP(BC1088,segéd!O:P,2,FALSE))</f>
        <v>20</v>
      </c>
      <c r="BL1088" s="2">
        <f>IF(BG1088="","",VLOOKUP(BC1088,segéd!T:U,2,FALSE))</f>
        <v>16</v>
      </c>
      <c r="BP1088" s="2"/>
      <c r="BQ1088" s="2"/>
      <c r="BR1088" s="2"/>
      <c r="BV1088" s="2">
        <v>6</v>
      </c>
      <c r="BW1088" s="2">
        <v>13</v>
      </c>
      <c r="BX1088" s="2">
        <v>2</v>
      </c>
      <c r="BY1088" s="2"/>
      <c r="CB1088" s="2"/>
      <c r="CC1088" s="2"/>
      <c r="CH1088" s="2"/>
      <c r="CI1088" s="2"/>
      <c r="CM1088" s="2">
        <v>3</v>
      </c>
      <c r="CN1088" s="2">
        <v>2</v>
      </c>
      <c r="CO1088" s="2">
        <v>4</v>
      </c>
      <c r="CP1088" s="2"/>
      <c r="CT1088" s="2"/>
      <c r="CU1088" s="2"/>
      <c r="CY1088" s="2"/>
    </row>
    <row r="1089" spans="1:106" x14ac:dyDescent="0.3">
      <c r="A1089" t="str">
        <f t="shared" si="867"/>
        <v>5093</v>
      </c>
      <c r="B1089" t="str">
        <f t="shared" si="868"/>
        <v xml:space="preserve">Tribológia (web) </v>
      </c>
      <c r="C1089" t="str">
        <f t="shared" si="818"/>
        <v>4045093</v>
      </c>
      <c r="D1089" t="str">
        <f t="shared" si="819"/>
        <v>Tribológia (web) 6</v>
      </c>
      <c r="E1089" t="str">
        <f t="shared" si="820"/>
        <v>Szamosi Barna5093</v>
      </c>
      <c r="F1089" s="24" t="str">
        <f t="shared" si="821"/>
        <v>Tribológia (Tb. 404, web)</v>
      </c>
      <c r="G1089" t="str">
        <f t="shared" si="822"/>
        <v/>
      </c>
      <c r="H1089" t="str">
        <f t="shared" si="823"/>
        <v/>
      </c>
      <c r="I1089" t="str">
        <f t="shared" si="824"/>
        <v/>
      </c>
      <c r="J1089" t="str">
        <f t="shared" si="825"/>
        <v/>
      </c>
      <c r="K1089" t="str">
        <f t="shared" si="826"/>
        <v/>
      </c>
      <c r="L1089" t="str">
        <f t="shared" si="827"/>
        <v/>
      </c>
      <c r="M1089" t="str">
        <f t="shared" si="828"/>
        <v/>
      </c>
      <c r="N1089" t="str">
        <f t="shared" si="829"/>
        <v/>
      </c>
      <c r="O1089" t="str">
        <f t="shared" si="830"/>
        <v/>
      </c>
      <c r="P1089" t="str">
        <f t="shared" si="831"/>
        <v/>
      </c>
      <c r="Q1089" t="str">
        <f t="shared" si="832"/>
        <v/>
      </c>
      <c r="R1089" t="str">
        <f t="shared" si="833"/>
        <v/>
      </c>
      <c r="S1089" t="str">
        <f t="shared" si="834"/>
        <v/>
      </c>
      <c r="T1089" t="str">
        <f t="shared" si="835"/>
        <v/>
      </c>
      <c r="U1089" t="str">
        <f t="shared" si="836"/>
        <v/>
      </c>
      <c r="V1089" t="str">
        <f t="shared" si="837"/>
        <v/>
      </c>
      <c r="W1089" t="str">
        <f t="shared" si="838"/>
        <v/>
      </c>
      <c r="X1089" t="str">
        <f t="shared" si="839"/>
        <v/>
      </c>
      <c r="Y1089" t="str">
        <f t="shared" si="840"/>
        <v>Tribológia (, web)</v>
      </c>
      <c r="Z1089" t="str">
        <f t="shared" si="841"/>
        <v/>
      </c>
      <c r="AA1089" t="str">
        <f t="shared" si="842"/>
        <v/>
      </c>
      <c r="AB1089" t="str">
        <f t="shared" si="843"/>
        <v/>
      </c>
      <c r="AC1089" t="str">
        <f t="shared" si="844"/>
        <v/>
      </c>
      <c r="AD1089" t="str">
        <f t="shared" si="845"/>
        <v/>
      </c>
      <c r="AE1089" t="str">
        <f t="shared" si="846"/>
        <v/>
      </c>
      <c r="AF1089" t="str">
        <f t="shared" si="847"/>
        <v/>
      </c>
      <c r="AG1089" t="str">
        <f t="shared" si="848"/>
        <v/>
      </c>
      <c r="AH1089" t="str">
        <f t="shared" si="849"/>
        <v/>
      </c>
      <c r="AI1089" t="str">
        <f t="shared" si="850"/>
        <v/>
      </c>
      <c r="AJ1089" t="str">
        <f t="shared" si="851"/>
        <v/>
      </c>
      <c r="AK1089" t="str">
        <f t="shared" si="852"/>
        <v/>
      </c>
      <c r="AL1089" t="str">
        <f t="shared" si="853"/>
        <v/>
      </c>
      <c r="AM1089" t="str">
        <f t="shared" si="854"/>
        <v/>
      </c>
      <c r="AN1089" t="str">
        <f t="shared" si="855"/>
        <v/>
      </c>
      <c r="AO1089" t="str">
        <f t="shared" si="856"/>
        <v/>
      </c>
      <c r="AP1089" t="str">
        <f t="shared" si="857"/>
        <v/>
      </c>
      <c r="AQ1089" t="str">
        <f t="shared" si="858"/>
        <v/>
      </c>
      <c r="AR1089" t="str">
        <f t="shared" si="859"/>
        <v/>
      </c>
      <c r="AS1089" t="str">
        <f t="shared" si="860"/>
        <v/>
      </c>
      <c r="AT1089" t="str">
        <f t="shared" si="861"/>
        <v/>
      </c>
      <c r="AU1089" t="str">
        <f t="shared" si="862"/>
        <v>5093</v>
      </c>
      <c r="AV1089" t="str">
        <f t="shared" si="863"/>
        <v/>
      </c>
      <c r="AW1089" t="str">
        <f t="shared" si="864"/>
        <v/>
      </c>
      <c r="AX1089" t="str">
        <f t="shared" si="865"/>
        <v>Tribológia (404, web)</v>
      </c>
      <c r="AY1089" s="2">
        <v>509</v>
      </c>
      <c r="AZ1089" s="2">
        <v>3</v>
      </c>
      <c r="BA1089" s="18">
        <f>VLOOKUP(AY1089,segéd!$F$9:$G$38,2,FALSE)</f>
        <v>46151</v>
      </c>
      <c r="BB1089" s="2" t="str">
        <f>VLOOKUP(AZ1089,segéd!$F$1:$G$7,2,FALSE)</f>
        <v>11.30-13.00</v>
      </c>
      <c r="BC1089" t="s">
        <v>407</v>
      </c>
      <c r="BD1089" s="20" t="s">
        <v>304</v>
      </c>
      <c r="BE1089" t="s">
        <v>164</v>
      </c>
      <c r="BG1089" s="2">
        <v>404</v>
      </c>
      <c r="BH1089" s="2" t="s">
        <v>66</v>
      </c>
      <c r="BI1089" s="30" t="s">
        <v>1953</v>
      </c>
      <c r="BJ1089" s="2">
        <f t="shared" si="866"/>
        <v>6</v>
      </c>
      <c r="BK1089" s="2" t="str">
        <f>IF(BF1089="","",VLOOKUP(BC1089,segéd!O:P,2,FALSE))</f>
        <v/>
      </c>
      <c r="BL1089" s="2">
        <f>IF(BG1089="","",VLOOKUP(BC1089,segéd!T:U,2,FALSE))</f>
        <v>6</v>
      </c>
      <c r="BM1089" s="2"/>
      <c r="BN1089" s="2"/>
      <c r="BO1089" s="2"/>
      <c r="BP1089" s="2"/>
      <c r="BQ1089" s="2"/>
      <c r="BR1089" s="2"/>
      <c r="BS1089" s="2"/>
      <c r="BT1089" s="2"/>
      <c r="BU1089" s="2"/>
      <c r="CA1089" s="2"/>
      <c r="CD1089" s="2"/>
      <c r="CE1089" s="2"/>
      <c r="CF1089" s="19"/>
      <c r="CG1089" s="2"/>
      <c r="CP1089" s="2"/>
      <c r="CQ1089" s="2"/>
      <c r="CR1089" s="2"/>
      <c r="CS1089" s="2"/>
      <c r="CU1089" s="2"/>
      <c r="CV1089" s="2"/>
      <c r="CZ1089" s="2">
        <v>9</v>
      </c>
      <c r="DA1089" s="19"/>
    </row>
    <row r="1090" spans="1:106" x14ac:dyDescent="0.3">
      <c r="A1090" t="str">
        <f t="shared" si="867"/>
        <v>2175093</v>
      </c>
      <c r="B1090" t="str">
        <f t="shared" si="868"/>
        <v>Turizmus társ. és gazd. alapjai (web) 8</v>
      </c>
      <c r="C1090" t="str">
        <f t="shared" si="818"/>
        <v>5093</v>
      </c>
      <c r="D1090" t="str">
        <f t="shared" si="819"/>
        <v xml:space="preserve">Turizmus társ. és gazd. alapjai (web) </v>
      </c>
      <c r="E1090" t="str">
        <f t="shared" si="820"/>
        <v>Bíró Csaba5093</v>
      </c>
      <c r="F1090" s="24" t="str">
        <f t="shared" si="821"/>
        <v>Turizmus társ. és gazd. alapjai (Bp. 217, web)</v>
      </c>
      <c r="G1090" t="str">
        <f t="shared" si="822"/>
        <v/>
      </c>
      <c r="H1090" t="str">
        <f t="shared" si="823"/>
        <v>5093</v>
      </c>
      <c r="I1090" t="str">
        <f t="shared" si="824"/>
        <v/>
      </c>
      <c r="J1090" t="str">
        <f t="shared" si="825"/>
        <v/>
      </c>
      <c r="K1090" t="str">
        <f t="shared" si="826"/>
        <v/>
      </c>
      <c r="L1090" t="str">
        <f t="shared" si="827"/>
        <v/>
      </c>
      <c r="M1090" t="str">
        <f t="shared" si="828"/>
        <v/>
      </c>
      <c r="N1090" t="str">
        <f t="shared" si="829"/>
        <v/>
      </c>
      <c r="O1090" t="str">
        <f t="shared" si="830"/>
        <v/>
      </c>
      <c r="P1090" t="str">
        <f t="shared" si="831"/>
        <v/>
      </c>
      <c r="Q1090" t="str">
        <f t="shared" si="832"/>
        <v/>
      </c>
      <c r="R1090" t="str">
        <f t="shared" si="833"/>
        <v/>
      </c>
      <c r="S1090" t="str">
        <f t="shared" si="834"/>
        <v/>
      </c>
      <c r="T1090" t="str">
        <f t="shared" si="835"/>
        <v/>
      </c>
      <c r="U1090" t="str">
        <f t="shared" si="836"/>
        <v/>
      </c>
      <c r="V1090" t="str">
        <f t="shared" si="837"/>
        <v/>
      </c>
      <c r="W1090" t="str">
        <f t="shared" si="838"/>
        <v/>
      </c>
      <c r="X1090" t="str">
        <f t="shared" si="839"/>
        <v/>
      </c>
      <c r="Y1090" t="str">
        <f t="shared" si="840"/>
        <v>Turizmus társ. és gazd. alapjai (217, web)</v>
      </c>
      <c r="Z1090" t="str">
        <f t="shared" si="841"/>
        <v/>
      </c>
      <c r="AA1090" t="str">
        <f t="shared" si="842"/>
        <v/>
      </c>
      <c r="AB1090" t="str">
        <f t="shared" si="843"/>
        <v/>
      </c>
      <c r="AC1090" t="str">
        <f t="shared" si="844"/>
        <v/>
      </c>
      <c r="AD1090" t="str">
        <f t="shared" si="845"/>
        <v/>
      </c>
      <c r="AE1090" t="str">
        <f t="shared" si="846"/>
        <v/>
      </c>
      <c r="AF1090" t="str">
        <f t="shared" si="847"/>
        <v/>
      </c>
      <c r="AG1090" t="str">
        <f t="shared" si="848"/>
        <v/>
      </c>
      <c r="AH1090" t="str">
        <f t="shared" si="849"/>
        <v/>
      </c>
      <c r="AI1090" t="str">
        <f t="shared" si="850"/>
        <v/>
      </c>
      <c r="AJ1090" t="str">
        <f t="shared" si="851"/>
        <v/>
      </c>
      <c r="AK1090" t="str">
        <f t="shared" si="852"/>
        <v/>
      </c>
      <c r="AL1090" t="str">
        <f t="shared" si="853"/>
        <v/>
      </c>
      <c r="AM1090" t="str">
        <f t="shared" si="854"/>
        <v/>
      </c>
      <c r="AN1090" t="str">
        <f t="shared" si="855"/>
        <v/>
      </c>
      <c r="AO1090" t="str">
        <f t="shared" si="856"/>
        <v/>
      </c>
      <c r="AP1090" t="str">
        <f t="shared" si="857"/>
        <v/>
      </c>
      <c r="AQ1090" t="str">
        <f t="shared" si="858"/>
        <v/>
      </c>
      <c r="AR1090" t="str">
        <f t="shared" si="859"/>
        <v/>
      </c>
      <c r="AS1090" t="str">
        <f t="shared" si="860"/>
        <v/>
      </c>
      <c r="AT1090" t="str">
        <f t="shared" si="861"/>
        <v/>
      </c>
      <c r="AU1090" t="str">
        <f t="shared" si="862"/>
        <v/>
      </c>
      <c r="AV1090" t="str">
        <f t="shared" si="863"/>
        <v/>
      </c>
      <c r="AW1090" t="str">
        <f t="shared" si="864"/>
        <v/>
      </c>
      <c r="AX1090" t="str">
        <f t="shared" si="865"/>
        <v>Turizmus társ. és gazd. alapjai (, web)</v>
      </c>
      <c r="AY1090" s="2">
        <v>509</v>
      </c>
      <c r="AZ1090" s="2">
        <v>3</v>
      </c>
      <c r="BA1090" s="18">
        <f>VLOOKUP(AY1090,segéd!$F$9:$G$38,2,FALSE)</f>
        <v>46151</v>
      </c>
      <c r="BB1090" s="2" t="str">
        <f>VLOOKUP(AZ1090,segéd!$F$1:$G$7,2,FALSE)</f>
        <v>11.30-13.00</v>
      </c>
      <c r="BC1090" t="s">
        <v>250</v>
      </c>
      <c r="BD1090" t="s">
        <v>458</v>
      </c>
      <c r="BE1090" t="s">
        <v>165</v>
      </c>
      <c r="BF1090" s="19">
        <v>217</v>
      </c>
      <c r="BH1090" s="2" t="s">
        <v>66</v>
      </c>
      <c r="BI1090" s="30" t="s">
        <v>1943</v>
      </c>
      <c r="BJ1090" s="2">
        <f t="shared" si="866"/>
        <v>8</v>
      </c>
      <c r="BK1090" s="2">
        <f>IF(BF1090="","",VLOOKUP(BC1090,segéd!O:P,2,FALSE))</f>
        <v>8</v>
      </c>
      <c r="BL1090" s="2" t="str">
        <f>IF(BG1090="","",VLOOKUP(BC1090,segéd!T:U,2,FALSE))</f>
        <v/>
      </c>
      <c r="BM1090" s="2"/>
      <c r="BN1090" s="2">
        <v>14</v>
      </c>
      <c r="BO1090" s="2"/>
      <c r="BP1090" s="2"/>
      <c r="BQ1090" s="2"/>
      <c r="BR1090" s="2"/>
      <c r="BS1090" s="2"/>
      <c r="BT1090" s="2"/>
      <c r="BU1090" s="2"/>
      <c r="BV1090" s="2"/>
      <c r="BW1090" s="2"/>
      <c r="BX1090" s="2"/>
      <c r="BY1090" s="2"/>
      <c r="BZ1090" s="2"/>
      <c r="CA1090" s="2"/>
      <c r="CB1090" s="2"/>
      <c r="CC1090" s="2"/>
      <c r="CD1090" s="2"/>
      <c r="CH1090" s="2"/>
      <c r="CI1090" s="2"/>
      <c r="CJ1090" s="2"/>
      <c r="CK1090" s="2"/>
      <c r="CL1090" s="2"/>
      <c r="CM1090" s="2"/>
      <c r="CN1090" s="2"/>
      <c r="CO1090" s="2"/>
      <c r="CP1090" s="2"/>
      <c r="CR1090" s="2"/>
      <c r="CS1090" s="2"/>
      <c r="CT1090" s="2"/>
      <c r="CU1090" s="2"/>
      <c r="CV1090" s="2"/>
      <c r="CY1090" s="2"/>
    </row>
    <row r="1091" spans="1:106" x14ac:dyDescent="0.3">
      <c r="A1091" t="str">
        <f t="shared" si="867"/>
        <v>5093</v>
      </c>
      <c r="B1091" t="str">
        <f t="shared" si="868"/>
        <v xml:space="preserve">UAS repülési teljesítménye (2. csop.) </v>
      </c>
      <c r="C1091" t="str">
        <f t="shared" ref="C1091:C1148" si="869">CONCATENATE(BG1091,AY1091,AZ1091)</f>
        <v>Külső5093</v>
      </c>
      <c r="D1091" t="str">
        <f t="shared" ref="D1091:D1148" si="870">CONCATENATE(BC1091,IF(BH1091="","",CONCATENATE(" (",BH1091,")"))," ",BL1091)</f>
        <v>UAS repülési teljesítménye (2. csop.) 11</v>
      </c>
      <c r="E1091" t="str">
        <f t="shared" ref="E1091:E1148" si="871">CONCATENATE(BD1091,AY1091,AZ1091)</f>
        <v>Korcz Miklós Máté5093</v>
      </c>
      <c r="F1091" s="24" t="str">
        <f t="shared" ref="F1091:F1148" si="872">CONCATENATE(BC1091," (",IF(OR(BF1091="",BH1091="Tb.-ről web",BH1091="gépterem, Tb.-ről web"),"",CONCATENATE("Bp. ",BF1091)),IF(OR(BG1091="",BH1091="Bp.-ről web",BH1091="gépterem, Bp.-ről web"),"",CONCATENATE("Tb. ",BG1091)),IF(BH1091="","",CONCATENATE(", ",BH1091)),")")</f>
        <v>UAS repülési teljesítménye (2. csop.) (Tb. Külső)</v>
      </c>
      <c r="G1091" t="str">
        <f t="shared" ref="G1091:G1148" si="873">IF(BM1091="","",CONCATENATE($AY1091,$AZ1091))</f>
        <v/>
      </c>
      <c r="H1091" t="str">
        <f t="shared" ref="H1091:H1148" si="874">IF(BN1091="","",CONCATENATE($AY1091,$AZ1091))</f>
        <v/>
      </c>
      <c r="I1091" t="str">
        <f t="shared" ref="I1091:I1148" si="875">IF(BO1091="","",CONCATENATE($AY1091,$AZ1091))</f>
        <v/>
      </c>
      <c r="J1091" t="str">
        <f t="shared" ref="J1091:J1148" si="876">IF(BP1091="","",CONCATENATE($AY1091,$AZ1091))</f>
        <v/>
      </c>
      <c r="K1091" t="str">
        <f t="shared" ref="K1091:K1148" si="877">IF(BQ1091="","",CONCATENATE($AY1091,$AZ1091))</f>
        <v/>
      </c>
      <c r="L1091" t="str">
        <f t="shared" ref="L1091:L1148" si="878">IF(BR1091="","",CONCATENATE($AY1091,$AZ1091))</f>
        <v/>
      </c>
      <c r="M1091" t="str">
        <f t="shared" ref="M1091:M1148" si="879">IF(BS1091="","",CONCATENATE($AY1091,$AZ1091))</f>
        <v/>
      </c>
      <c r="N1091" t="str">
        <f t="shared" ref="N1091:N1148" si="880">IF(BT1091="","",CONCATENATE($AY1091,$AZ1091))</f>
        <v/>
      </c>
      <c r="O1091" t="str">
        <f t="shared" ref="O1091:O1148" si="881">IF(BU1091="","",CONCATENATE($AY1091,$AZ1091))</f>
        <v/>
      </c>
      <c r="P1091" t="str">
        <f t="shared" ref="P1091:P1148" si="882">IF(BV1091="","",CONCATENATE($AY1091,$AZ1091))</f>
        <v/>
      </c>
      <c r="Q1091" t="str">
        <f t="shared" ref="Q1091:Q1148" si="883">IF(BW1091="","",CONCATENATE($AY1091,$AZ1091))</f>
        <v/>
      </c>
      <c r="R1091" t="str">
        <f t="shared" ref="R1091:R1148" si="884">IF(BX1091="","",CONCATENATE($AY1091,$AZ1091))</f>
        <v/>
      </c>
      <c r="S1091" t="str">
        <f t="shared" ref="S1091:S1148" si="885">IF(BY1091="","",CONCATENATE($AY1091,$AZ1091))</f>
        <v/>
      </c>
      <c r="T1091" t="str">
        <f t="shared" ref="T1091:T1148" si="886">IF(BZ1091="","",CONCATENATE($AY1091,$AZ1091))</f>
        <v/>
      </c>
      <c r="U1091" t="str">
        <f t="shared" ref="U1091:U1148" si="887">IF(CA1091="","",CONCATENATE($AY1091,$AZ1091))</f>
        <v/>
      </c>
      <c r="V1091" t="str">
        <f t="shared" ref="V1091:V1148" si="888">IF(CB1091="","",CONCATENATE($AY1091,$AZ1091))</f>
        <v/>
      </c>
      <c r="W1091" t="str">
        <f t="shared" ref="W1091:W1148" si="889">IF(CC1091="","",CONCATENATE($AY1091,$AZ1091))</f>
        <v/>
      </c>
      <c r="X1091" t="str">
        <f t="shared" ref="X1091:X1148" si="890">IF(CD1091="","",CONCATENATE($AY1091,$AZ1091))</f>
        <v/>
      </c>
      <c r="Y1091" t="str">
        <f t="shared" ref="Y1091:Y1148" si="891">CONCATENATE(BC1091," (",BF1091,IF(BH1091="","",CONCATENATE(", ",BH1091)),")")</f>
        <v>UAS repülési teljesítménye (2. csop.) ()</v>
      </c>
      <c r="Z1091" t="str">
        <f t="shared" ref="Z1091:Z1148" si="892">IF(CE1091="","",CONCATENATE($AY1091,$AZ1091))</f>
        <v/>
      </c>
      <c r="AA1091" t="str">
        <f t="shared" ref="AA1091:AA1148" si="893">IF(CF1091="","",CONCATENATE($AY1091,$AZ1091))</f>
        <v/>
      </c>
      <c r="AB1091" t="str">
        <f t="shared" ref="AB1091:AB1148" si="894">IF(CG1091="","",CONCATENATE($AY1091,$AZ1091))</f>
        <v/>
      </c>
      <c r="AC1091" t="str">
        <f t="shared" ref="AC1091:AC1148" si="895">IF(CH1091="","",CONCATENATE($AY1091,$AZ1091))</f>
        <v/>
      </c>
      <c r="AD1091" t="str">
        <f t="shared" ref="AD1091:AD1148" si="896">IF(CI1091="","",CONCATENATE($AY1091,$AZ1091))</f>
        <v/>
      </c>
      <c r="AE1091" t="str">
        <f t="shared" ref="AE1091:AE1148" si="897">IF(CJ1091="","",CONCATENATE($AY1091,$AZ1091))</f>
        <v/>
      </c>
      <c r="AF1091" t="str">
        <f t="shared" ref="AF1091:AF1148" si="898">IF(CK1091="","",CONCATENATE($AY1091,$AZ1091))</f>
        <v/>
      </c>
      <c r="AG1091" t="str">
        <f t="shared" ref="AG1091:AG1148" si="899">IF(CL1091="","",CONCATENATE($AY1091,$AZ1091))</f>
        <v/>
      </c>
      <c r="AH1091" t="str">
        <f t="shared" ref="AH1091:AH1148" si="900">IF(CM1091="","",CONCATENATE($AY1091,$AZ1091))</f>
        <v/>
      </c>
      <c r="AI1091" t="str">
        <f t="shared" ref="AI1091:AI1148" si="901">IF(CN1091="","",CONCATENATE($AY1091,$AZ1091))</f>
        <v/>
      </c>
      <c r="AJ1091" t="str">
        <f t="shared" ref="AJ1091:AJ1148" si="902">IF(CO1091="","",CONCATENATE($AY1091,$AZ1091))</f>
        <v/>
      </c>
      <c r="AK1091" t="str">
        <f t="shared" ref="AK1091:AK1148" si="903">IF(CP1091="","",CONCATENATE($AY1091,$AZ1091))</f>
        <v/>
      </c>
      <c r="AL1091" t="str">
        <f t="shared" ref="AL1091:AL1148" si="904">IF(CQ1091="","",CONCATENATE($AY1091,$AZ1091))</f>
        <v/>
      </c>
      <c r="AM1091" t="str">
        <f t="shared" ref="AM1091:AM1148" si="905">IF(CR1091="","",CONCATENATE($AY1091,$AZ1091))</f>
        <v/>
      </c>
      <c r="AN1091" t="str">
        <f t="shared" ref="AN1091:AN1148" si="906">IF(CS1091="","",CONCATENATE($AY1091,$AZ1091))</f>
        <v/>
      </c>
      <c r="AO1091" t="str">
        <f t="shared" ref="AO1091:AO1148" si="907">IF(CT1091="","",CONCATENATE($AY1091,$AZ1091))</f>
        <v/>
      </c>
      <c r="AP1091" t="str">
        <f t="shared" ref="AP1091:AP1148" si="908">IF(CU1091="","",CONCATENATE($AY1091,$AZ1091))</f>
        <v/>
      </c>
      <c r="AQ1091" t="str">
        <f t="shared" ref="AQ1091:AQ1148" si="909">IF(CV1091="","",CONCATENATE($AY1091,$AZ1091))</f>
        <v/>
      </c>
      <c r="AR1091" t="str">
        <f t="shared" ref="AR1091:AR1148" si="910">IF(CW1091="","",CONCATENATE($AY1091,$AZ1091))</f>
        <v/>
      </c>
      <c r="AS1091" t="str">
        <f t="shared" ref="AS1091:AS1148" si="911">IF(CX1091="","",CONCATENATE($AY1091,$AZ1091))</f>
        <v/>
      </c>
      <c r="AT1091" t="str">
        <f t="shared" ref="AT1091:AT1148" si="912">IF(CY1091="","",CONCATENATE($AY1091,$AZ1091))</f>
        <v/>
      </c>
      <c r="AU1091" t="str">
        <f t="shared" ref="AU1091:AU1148" si="913">IF(CZ1091="","",CONCATENATE($AY1091,$AZ1091))</f>
        <v/>
      </c>
      <c r="AV1091" t="str">
        <f t="shared" ref="AV1091:AV1148" si="914">IF(DA1091="","",CONCATENATE($AY1091,$AZ1091))</f>
        <v/>
      </c>
      <c r="AW1091" t="str">
        <f t="shared" ref="AW1091:AW1148" si="915">IF(DB1091="","",CONCATENATE($AY1091,$AZ1091))</f>
        <v>5093</v>
      </c>
      <c r="AX1091" t="str">
        <f t="shared" ref="AX1091:AX1148" si="916">CONCATENATE(BC1091," (",BG1091,IF(BH1091="","",CONCATENATE(", ",BH1091)),")")</f>
        <v>UAS repülési teljesítménye (2. csop.) (Külső)</v>
      </c>
      <c r="AY1091" s="2">
        <v>509</v>
      </c>
      <c r="AZ1091" s="2">
        <v>3</v>
      </c>
      <c r="BA1091" s="18">
        <f>VLOOKUP(AY1091,segéd!$F$9:$G$38,2,FALSE)</f>
        <v>46151</v>
      </c>
      <c r="BB1091" s="2" t="str">
        <f>VLOOKUP(AZ1091,segéd!$F$1:$G$7,2,FALSE)</f>
        <v>11.30-13.00</v>
      </c>
      <c r="BC1091" t="s">
        <v>481</v>
      </c>
      <c r="BD1091" t="s">
        <v>2251</v>
      </c>
      <c r="BE1091" t="s">
        <v>164</v>
      </c>
      <c r="BG1091" s="2" t="s">
        <v>270</v>
      </c>
      <c r="BJ1091" s="2">
        <f t="shared" ref="BJ1091:BJ1154" si="917">SUM(BK1091:BL1091)</f>
        <v>11</v>
      </c>
      <c r="BK1091" s="2" t="str">
        <f>IF(BF1091="","",VLOOKUP(BC1091,segéd!O:P,2,FALSE))</f>
        <v/>
      </c>
      <c r="BL1091" s="2">
        <f>IF(BG1091="","",VLOOKUP(BC1091,segéd!T:U,2,FALSE))</f>
        <v>11</v>
      </c>
      <c r="BM1091" s="2"/>
      <c r="BN1091" s="2"/>
      <c r="BO1091" s="2"/>
      <c r="BP1091" s="2"/>
      <c r="BQ1091" s="2"/>
      <c r="BR1091" s="2"/>
      <c r="BS1091" s="2"/>
      <c r="BT1091" s="2"/>
      <c r="BU1091" s="2"/>
      <c r="CA1091" s="2"/>
      <c r="CD1091" s="2"/>
      <c r="CE1091" s="2"/>
      <c r="CF1091" s="19"/>
      <c r="CG1091" s="2"/>
      <c r="CP1091" s="2"/>
      <c r="CQ1091" s="2"/>
      <c r="CR1091" s="2"/>
      <c r="CS1091" s="2"/>
      <c r="CU1091" s="2"/>
      <c r="CV1091" s="2"/>
      <c r="DA1091" s="19"/>
      <c r="DB1091" s="2">
        <v>11</v>
      </c>
    </row>
    <row r="1092" spans="1:106" x14ac:dyDescent="0.3">
      <c r="A1092" t="str">
        <f t="shared" si="867"/>
        <v>5093</v>
      </c>
      <c r="B1092" t="str">
        <f t="shared" si="868"/>
        <v xml:space="preserve">Üzleti és szakmai kommunikáció (web) </v>
      </c>
      <c r="C1092" t="str">
        <f t="shared" si="869"/>
        <v>5015093</v>
      </c>
      <c r="D1092" t="str">
        <f t="shared" si="870"/>
        <v>Üzleti és szakmai kommunikáció (web) 91</v>
      </c>
      <c r="E1092" t="str">
        <f t="shared" si="871"/>
        <v>Balog Mónika5093</v>
      </c>
      <c r="F1092" s="24" t="str">
        <f t="shared" si="872"/>
        <v>Üzleti és szakmai kommunikáció (Tb. 501, web)</v>
      </c>
      <c r="G1092" t="str">
        <f t="shared" si="873"/>
        <v/>
      </c>
      <c r="H1092" t="str">
        <f t="shared" si="874"/>
        <v/>
      </c>
      <c r="I1092" t="str">
        <f t="shared" si="875"/>
        <v/>
      </c>
      <c r="J1092" t="str">
        <f t="shared" si="876"/>
        <v/>
      </c>
      <c r="K1092" t="str">
        <f t="shared" si="877"/>
        <v/>
      </c>
      <c r="L1092" t="str">
        <f t="shared" si="878"/>
        <v/>
      </c>
      <c r="M1092" t="str">
        <f t="shared" si="879"/>
        <v/>
      </c>
      <c r="N1092" t="str">
        <f t="shared" si="880"/>
        <v/>
      </c>
      <c r="O1092" t="str">
        <f t="shared" si="881"/>
        <v/>
      </c>
      <c r="P1092" t="str">
        <f t="shared" si="882"/>
        <v/>
      </c>
      <c r="Q1092" t="str">
        <f t="shared" si="883"/>
        <v/>
      </c>
      <c r="R1092" t="str">
        <f t="shared" si="884"/>
        <v/>
      </c>
      <c r="S1092" t="str">
        <f t="shared" si="885"/>
        <v/>
      </c>
      <c r="T1092" t="str">
        <f t="shared" si="886"/>
        <v/>
      </c>
      <c r="U1092" t="str">
        <f t="shared" si="887"/>
        <v/>
      </c>
      <c r="V1092" t="str">
        <f t="shared" si="888"/>
        <v/>
      </c>
      <c r="W1092" t="str">
        <f t="shared" si="889"/>
        <v/>
      </c>
      <c r="X1092" t="str">
        <f t="shared" si="890"/>
        <v/>
      </c>
      <c r="Y1092" t="str">
        <f t="shared" si="891"/>
        <v>Üzleti és szakmai kommunikáció (, web)</v>
      </c>
      <c r="Z1092" t="str">
        <f t="shared" si="892"/>
        <v>5093</v>
      </c>
      <c r="AA1092" t="str">
        <f t="shared" si="893"/>
        <v>5093</v>
      </c>
      <c r="AB1092" t="str">
        <f t="shared" si="894"/>
        <v/>
      </c>
      <c r="AC1092" t="str">
        <f t="shared" si="895"/>
        <v/>
      </c>
      <c r="AD1092" t="str">
        <f t="shared" si="896"/>
        <v/>
      </c>
      <c r="AE1092" t="str">
        <f t="shared" si="897"/>
        <v/>
      </c>
      <c r="AF1092" t="str">
        <f t="shared" si="898"/>
        <v/>
      </c>
      <c r="AG1092" t="str">
        <f t="shared" si="899"/>
        <v/>
      </c>
      <c r="AH1092" t="str">
        <f t="shared" si="900"/>
        <v/>
      </c>
      <c r="AI1092" t="str">
        <f t="shared" si="901"/>
        <v/>
      </c>
      <c r="AJ1092" t="str">
        <f t="shared" si="902"/>
        <v/>
      </c>
      <c r="AK1092" t="str">
        <f t="shared" si="903"/>
        <v/>
      </c>
      <c r="AL1092" t="str">
        <f t="shared" si="904"/>
        <v/>
      </c>
      <c r="AM1092" t="str">
        <f t="shared" si="905"/>
        <v/>
      </c>
      <c r="AN1092" t="str">
        <f t="shared" si="906"/>
        <v/>
      </c>
      <c r="AO1092" t="str">
        <f t="shared" si="907"/>
        <v/>
      </c>
      <c r="AP1092" t="str">
        <f t="shared" si="908"/>
        <v/>
      </c>
      <c r="AQ1092" t="str">
        <f t="shared" si="909"/>
        <v/>
      </c>
      <c r="AR1092" t="str">
        <f t="shared" si="910"/>
        <v>5093</v>
      </c>
      <c r="AS1092" t="str">
        <f t="shared" si="911"/>
        <v/>
      </c>
      <c r="AT1092" t="str">
        <f t="shared" si="912"/>
        <v>5093</v>
      </c>
      <c r="AU1092" t="str">
        <f t="shared" si="913"/>
        <v/>
      </c>
      <c r="AV1092" t="str">
        <f t="shared" si="914"/>
        <v/>
      </c>
      <c r="AW1092" t="str">
        <f t="shared" si="915"/>
        <v/>
      </c>
      <c r="AX1092" t="str">
        <f t="shared" si="916"/>
        <v>Üzleti és szakmai kommunikáció (501, web)</v>
      </c>
      <c r="AY1092" s="2">
        <v>509</v>
      </c>
      <c r="AZ1092" s="2">
        <v>3</v>
      </c>
      <c r="BA1092" s="18">
        <f>VLOOKUP(AY1092,segéd!$F$9:$G$38,2,FALSE)</f>
        <v>46151</v>
      </c>
      <c r="BB1092" s="2" t="str">
        <f>VLOOKUP(AZ1092,segéd!$F$1:$G$7,2,FALSE)</f>
        <v>11.30-13.00</v>
      </c>
      <c r="BC1092" t="s">
        <v>387</v>
      </c>
      <c r="BD1092" t="s">
        <v>85</v>
      </c>
      <c r="BE1092" t="s">
        <v>164</v>
      </c>
      <c r="BG1092" s="2">
        <v>501</v>
      </c>
      <c r="BH1092" s="2" t="s">
        <v>66</v>
      </c>
      <c r="BI1092" s="30" t="s">
        <v>1945</v>
      </c>
      <c r="BJ1092" s="2">
        <f t="shared" si="917"/>
        <v>91</v>
      </c>
      <c r="BK1092" s="2" t="str">
        <f>IF(BF1092="","",VLOOKUP(BC1092,segéd!O:P,2,FALSE))</f>
        <v/>
      </c>
      <c r="BL1092" s="2">
        <f>IF(BG1092="","",VLOOKUP(BC1092,segéd!T:U,2,FALSE))</f>
        <v>91</v>
      </c>
      <c r="BM1092" s="2"/>
      <c r="BN1092" s="2"/>
      <c r="BO1092" s="2"/>
      <c r="BP1092" s="2"/>
      <c r="BQ1092" s="2"/>
      <c r="BR1092" s="2"/>
      <c r="BS1092" s="2"/>
      <c r="BT1092" s="2"/>
      <c r="BU1092" s="2"/>
      <c r="BV1092" s="2"/>
      <c r="BW1092" s="2"/>
      <c r="BX1092" s="2"/>
      <c r="BY1092" s="2"/>
      <c r="BZ1092" s="2"/>
      <c r="CA1092" s="2"/>
      <c r="CB1092" s="2"/>
      <c r="CC1092" s="2"/>
      <c r="CD1092" s="2"/>
      <c r="CE1092" s="2">
        <v>74</v>
      </c>
      <c r="CF1092" s="2">
        <v>19</v>
      </c>
      <c r="CG1092" s="2"/>
      <c r="CH1092" s="2"/>
      <c r="CI1092" s="2"/>
      <c r="CJ1092" s="2"/>
      <c r="CK1092" s="2"/>
      <c r="CL1092" s="2"/>
      <c r="CM1092" s="2"/>
      <c r="CN1092" s="2"/>
      <c r="CO1092" s="2"/>
      <c r="CP1092" s="2"/>
      <c r="CQ1092" s="2"/>
      <c r="CR1092" s="2"/>
      <c r="CS1092" s="2"/>
      <c r="CT1092" s="2"/>
      <c r="CU1092" s="2"/>
      <c r="CV1092" s="2"/>
      <c r="CW1092" s="2">
        <v>16</v>
      </c>
      <c r="CY1092" s="2">
        <v>13</v>
      </c>
    </row>
    <row r="1093" spans="1:106" x14ac:dyDescent="0.3">
      <c r="A1093" t="str">
        <f t="shared" si="867"/>
        <v>5094</v>
      </c>
      <c r="B1093" t="str">
        <f t="shared" si="868"/>
        <v xml:space="preserve">Alkalmazott mechanika (web) </v>
      </c>
      <c r="C1093" t="str">
        <f t="shared" si="869"/>
        <v>5015094</v>
      </c>
      <c r="D1093" t="str">
        <f t="shared" si="870"/>
        <v>Alkalmazott mechanika (web) 85</v>
      </c>
      <c r="E1093" t="str">
        <f t="shared" si="871"/>
        <v>Szentgyörgyiné Gyöngyösi Éva5094</v>
      </c>
      <c r="F1093" s="24" t="str">
        <f t="shared" si="872"/>
        <v>Alkalmazott mechanika (Tb. 501, web)</v>
      </c>
      <c r="G1093" t="str">
        <f t="shared" si="873"/>
        <v/>
      </c>
      <c r="H1093" t="str">
        <f t="shared" si="874"/>
        <v/>
      </c>
      <c r="I1093" t="str">
        <f t="shared" si="875"/>
        <v/>
      </c>
      <c r="J1093" t="str">
        <f t="shared" si="876"/>
        <v/>
      </c>
      <c r="K1093" t="str">
        <f t="shared" si="877"/>
        <v/>
      </c>
      <c r="L1093" t="str">
        <f t="shared" si="878"/>
        <v/>
      </c>
      <c r="M1093" t="str">
        <f t="shared" si="879"/>
        <v/>
      </c>
      <c r="N1093" t="str">
        <f t="shared" si="880"/>
        <v/>
      </c>
      <c r="O1093" t="str">
        <f t="shared" si="881"/>
        <v/>
      </c>
      <c r="P1093" t="str">
        <f t="shared" si="882"/>
        <v/>
      </c>
      <c r="Q1093" t="str">
        <f t="shared" si="883"/>
        <v/>
      </c>
      <c r="R1093" t="str">
        <f t="shared" si="884"/>
        <v/>
      </c>
      <c r="S1093" t="str">
        <f t="shared" si="885"/>
        <v/>
      </c>
      <c r="T1093" t="str">
        <f t="shared" si="886"/>
        <v/>
      </c>
      <c r="U1093" t="str">
        <f t="shared" si="887"/>
        <v/>
      </c>
      <c r="V1093" t="str">
        <f t="shared" si="888"/>
        <v/>
      </c>
      <c r="W1093" t="str">
        <f t="shared" si="889"/>
        <v/>
      </c>
      <c r="X1093" t="str">
        <f t="shared" si="890"/>
        <v/>
      </c>
      <c r="Y1093" t="str">
        <f t="shared" si="891"/>
        <v>Alkalmazott mechanika (, web)</v>
      </c>
      <c r="Z1093" t="str">
        <f t="shared" si="892"/>
        <v/>
      </c>
      <c r="AA1093" t="str">
        <f t="shared" si="893"/>
        <v/>
      </c>
      <c r="AB1093" t="str">
        <f t="shared" si="894"/>
        <v>5094</v>
      </c>
      <c r="AC1093" t="str">
        <f t="shared" si="895"/>
        <v>5094</v>
      </c>
      <c r="AD1093" t="str">
        <f t="shared" si="896"/>
        <v/>
      </c>
      <c r="AE1093" t="str">
        <f t="shared" si="897"/>
        <v/>
      </c>
      <c r="AF1093" t="str">
        <f t="shared" si="898"/>
        <v/>
      </c>
      <c r="AG1093" t="str">
        <f t="shared" si="899"/>
        <v/>
      </c>
      <c r="AH1093" t="str">
        <f t="shared" si="900"/>
        <v/>
      </c>
      <c r="AI1093" t="str">
        <f t="shared" si="901"/>
        <v/>
      </c>
      <c r="AJ1093" t="str">
        <f t="shared" si="902"/>
        <v/>
      </c>
      <c r="AK1093" t="str">
        <f t="shared" si="903"/>
        <v/>
      </c>
      <c r="AL1093" t="str">
        <f t="shared" si="904"/>
        <v/>
      </c>
      <c r="AM1093" t="str">
        <f t="shared" si="905"/>
        <v/>
      </c>
      <c r="AN1093" t="str">
        <f t="shared" si="906"/>
        <v/>
      </c>
      <c r="AO1093" t="str">
        <f t="shared" si="907"/>
        <v/>
      </c>
      <c r="AP1093" t="str">
        <f t="shared" si="908"/>
        <v/>
      </c>
      <c r="AQ1093" t="str">
        <f t="shared" si="909"/>
        <v/>
      </c>
      <c r="AR1093" t="str">
        <f t="shared" si="910"/>
        <v/>
      </c>
      <c r="AS1093" t="str">
        <f t="shared" si="911"/>
        <v/>
      </c>
      <c r="AT1093" t="str">
        <f t="shared" si="912"/>
        <v/>
      </c>
      <c r="AU1093" t="str">
        <f t="shared" si="913"/>
        <v/>
      </c>
      <c r="AV1093" t="str">
        <f t="shared" si="914"/>
        <v/>
      </c>
      <c r="AW1093" t="str">
        <f t="shared" si="915"/>
        <v/>
      </c>
      <c r="AX1093" t="str">
        <f t="shared" si="916"/>
        <v>Alkalmazott mechanika (501, web)</v>
      </c>
      <c r="AY1093" s="2">
        <v>509</v>
      </c>
      <c r="AZ1093" s="2">
        <v>4</v>
      </c>
      <c r="BA1093" s="18">
        <f>VLOOKUP(AY1093,segéd!$F$9:$G$38,2,FALSE)</f>
        <v>46151</v>
      </c>
      <c r="BB1093" s="2" t="str">
        <f>VLOOKUP(AZ1093,segéd!$F$1:$G$7,2,FALSE)</f>
        <v>13.30-15.00</v>
      </c>
      <c r="BC1093" t="s">
        <v>118</v>
      </c>
      <c r="BD1093" s="20" t="s">
        <v>305</v>
      </c>
      <c r="BE1093" t="s">
        <v>164</v>
      </c>
      <c r="BG1093" s="2">
        <v>501</v>
      </c>
      <c r="BH1093" s="2" t="s">
        <v>66</v>
      </c>
      <c r="BI1093" s="30" t="s">
        <v>1947</v>
      </c>
      <c r="BJ1093" s="2">
        <f t="shared" si="917"/>
        <v>85</v>
      </c>
      <c r="BK1093" s="2" t="str">
        <f>IF(BF1093="","",VLOOKUP(BC1093,segéd!O:P,2,FALSE))</f>
        <v/>
      </c>
      <c r="BL1093" s="2">
        <f>IF(BG1093="","",VLOOKUP(BC1093,segéd!T:U,2,FALSE))</f>
        <v>85</v>
      </c>
      <c r="BM1093" s="2"/>
      <c r="BN1093" s="2"/>
      <c r="BO1093" s="2"/>
      <c r="BP1093" s="2"/>
      <c r="BQ1093" s="2"/>
      <c r="BR1093" s="2"/>
      <c r="BS1093" s="2"/>
      <c r="BT1093" s="2"/>
      <c r="BU1093" s="2"/>
      <c r="BV1093" s="2"/>
      <c r="BW1093" s="2"/>
      <c r="BX1093" s="2"/>
      <c r="BY1093" s="2"/>
      <c r="BZ1093" s="2"/>
      <c r="CA1093" s="2"/>
      <c r="CB1093" s="2"/>
      <c r="CC1093" s="2"/>
      <c r="CD1093" s="2"/>
      <c r="CE1093" s="2"/>
      <c r="CG1093" s="2">
        <v>59</v>
      </c>
      <c r="CH1093" s="2">
        <v>57</v>
      </c>
      <c r="CI1093" s="2"/>
      <c r="CJ1093" s="2"/>
      <c r="CK1093" s="2"/>
      <c r="CL1093" s="2"/>
      <c r="CM1093" s="2"/>
      <c r="CN1093" s="2"/>
      <c r="CO1093" s="2"/>
      <c r="CP1093" s="2"/>
      <c r="CQ1093" s="2"/>
      <c r="CR1093" s="2"/>
      <c r="CS1093" s="2"/>
      <c r="CT1093" s="2"/>
      <c r="CU1093" s="2"/>
      <c r="CV1093" s="2"/>
      <c r="CY1093" s="2"/>
    </row>
    <row r="1094" spans="1:106" x14ac:dyDescent="0.3">
      <c r="A1094" t="str">
        <f t="shared" si="867"/>
        <v>5094</v>
      </c>
      <c r="B1094" t="str">
        <f t="shared" si="868"/>
        <v xml:space="preserve">Angol gazdasági szaknyelv II., 2. csop. </v>
      </c>
      <c r="C1094" t="str">
        <f t="shared" si="869"/>
        <v>2135094</v>
      </c>
      <c r="D1094" t="str">
        <f t="shared" si="870"/>
        <v>Angol gazdasági szaknyelv II., 2. csop. 18</v>
      </c>
      <c r="E1094" t="str">
        <f t="shared" si="871"/>
        <v>Szabó Zsófia5094</v>
      </c>
      <c r="F1094" s="24" t="str">
        <f t="shared" si="872"/>
        <v>Angol gazdasági szaknyelv II., 2. csop. (Tb. 213)</v>
      </c>
      <c r="G1094" t="str">
        <f t="shared" si="873"/>
        <v/>
      </c>
      <c r="H1094" t="str">
        <f t="shared" si="874"/>
        <v/>
      </c>
      <c r="I1094" t="str">
        <f t="shared" si="875"/>
        <v/>
      </c>
      <c r="J1094" t="str">
        <f t="shared" si="876"/>
        <v/>
      </c>
      <c r="K1094" t="str">
        <f t="shared" si="877"/>
        <v/>
      </c>
      <c r="L1094" t="str">
        <f t="shared" si="878"/>
        <v/>
      </c>
      <c r="M1094" t="str">
        <f t="shared" si="879"/>
        <v/>
      </c>
      <c r="N1094" t="str">
        <f t="shared" si="880"/>
        <v/>
      </c>
      <c r="O1094" t="str">
        <f t="shared" si="881"/>
        <v/>
      </c>
      <c r="P1094" t="str">
        <f t="shared" si="882"/>
        <v/>
      </c>
      <c r="Q1094" t="str">
        <f t="shared" si="883"/>
        <v/>
      </c>
      <c r="R1094" t="str">
        <f t="shared" si="884"/>
        <v/>
      </c>
      <c r="S1094" t="str">
        <f t="shared" si="885"/>
        <v/>
      </c>
      <c r="T1094" t="str">
        <f t="shared" si="886"/>
        <v/>
      </c>
      <c r="U1094" t="str">
        <f t="shared" si="887"/>
        <v/>
      </c>
      <c r="V1094" t="str">
        <f t="shared" si="888"/>
        <v/>
      </c>
      <c r="W1094" t="str">
        <f t="shared" si="889"/>
        <v/>
      </c>
      <c r="X1094" t="str">
        <f t="shared" si="890"/>
        <v/>
      </c>
      <c r="Y1094" t="str">
        <f t="shared" si="891"/>
        <v>Angol gazdasági szaknyelv II., 2. csop. ()</v>
      </c>
      <c r="Z1094" t="str">
        <f t="shared" si="892"/>
        <v>5094</v>
      </c>
      <c r="AA1094" t="str">
        <f t="shared" si="893"/>
        <v/>
      </c>
      <c r="AB1094" t="str">
        <f t="shared" si="894"/>
        <v/>
      </c>
      <c r="AC1094" t="str">
        <f t="shared" si="895"/>
        <v/>
      </c>
      <c r="AD1094" t="str">
        <f t="shared" si="896"/>
        <v/>
      </c>
      <c r="AE1094" t="str">
        <f t="shared" si="897"/>
        <v/>
      </c>
      <c r="AF1094" t="str">
        <f t="shared" si="898"/>
        <v/>
      </c>
      <c r="AG1094" t="str">
        <f t="shared" si="899"/>
        <v/>
      </c>
      <c r="AH1094" t="str">
        <f t="shared" si="900"/>
        <v/>
      </c>
      <c r="AI1094" t="str">
        <f t="shared" si="901"/>
        <v/>
      </c>
      <c r="AJ1094" t="str">
        <f t="shared" si="902"/>
        <v/>
      </c>
      <c r="AK1094" t="str">
        <f t="shared" si="903"/>
        <v/>
      </c>
      <c r="AL1094" t="str">
        <f t="shared" si="904"/>
        <v/>
      </c>
      <c r="AM1094" t="str">
        <f t="shared" si="905"/>
        <v/>
      </c>
      <c r="AN1094" t="str">
        <f t="shared" si="906"/>
        <v/>
      </c>
      <c r="AO1094" t="str">
        <f t="shared" si="907"/>
        <v/>
      </c>
      <c r="AP1094" t="str">
        <f t="shared" si="908"/>
        <v/>
      </c>
      <c r="AQ1094" t="str">
        <f t="shared" si="909"/>
        <v/>
      </c>
      <c r="AR1094" t="str">
        <f t="shared" si="910"/>
        <v/>
      </c>
      <c r="AS1094" t="str">
        <f t="shared" si="911"/>
        <v/>
      </c>
      <c r="AT1094" t="str">
        <f t="shared" si="912"/>
        <v/>
      </c>
      <c r="AU1094" t="str">
        <f t="shared" si="913"/>
        <v/>
      </c>
      <c r="AV1094" t="str">
        <f t="shared" si="914"/>
        <v/>
      </c>
      <c r="AW1094" t="str">
        <f t="shared" si="915"/>
        <v/>
      </c>
      <c r="AX1094" t="str">
        <f t="shared" si="916"/>
        <v>Angol gazdasági szaknyelv II., 2. csop. (213)</v>
      </c>
      <c r="AY1094" s="2">
        <v>509</v>
      </c>
      <c r="AZ1094" s="2">
        <v>4</v>
      </c>
      <c r="BA1094" s="18">
        <f>VLOOKUP(AY1094,segéd!$F$9:$G$38,2,FALSE)</f>
        <v>46151</v>
      </c>
      <c r="BB1094" s="2" t="str">
        <f>VLOOKUP(AZ1094,segéd!$F$1:$G$7,2,FALSE)</f>
        <v>13.30-15.00</v>
      </c>
      <c r="BC1094" t="s">
        <v>253</v>
      </c>
      <c r="BD1094" t="s">
        <v>306</v>
      </c>
      <c r="BE1094" t="s">
        <v>164</v>
      </c>
      <c r="BG1094" s="2">
        <v>213</v>
      </c>
      <c r="BJ1094" s="2">
        <f t="shared" si="917"/>
        <v>18</v>
      </c>
      <c r="BK1094" s="2" t="str">
        <f>IF(BF1094="","",VLOOKUP(BC1094,segéd!O:P,2,FALSE))</f>
        <v/>
      </c>
      <c r="BL1094" s="2">
        <f>IF(BG1094="","",VLOOKUP(BC1094,segéd!T:U,2,FALSE))</f>
        <v>18</v>
      </c>
      <c r="BM1094" s="2"/>
      <c r="BN1094" s="2"/>
      <c r="BO1094" s="2"/>
      <c r="BP1094" s="2"/>
      <c r="BQ1094" s="2"/>
      <c r="BR1094" s="2"/>
      <c r="BS1094" s="2"/>
      <c r="BT1094" s="2"/>
      <c r="BU1094" s="2"/>
      <c r="BV1094" s="2"/>
      <c r="BW1094" s="2"/>
      <c r="BX1094" s="2"/>
      <c r="BY1094" s="2"/>
      <c r="BZ1094" s="2"/>
      <c r="CA1094" s="2"/>
      <c r="CB1094" s="2"/>
      <c r="CC1094" s="2"/>
      <c r="CD1094" s="2"/>
      <c r="CE1094" s="2">
        <v>16</v>
      </c>
      <c r="CG1094" s="2"/>
      <c r="CH1094" s="2"/>
      <c r="CI1094" s="2"/>
      <c r="CJ1094" s="2"/>
      <c r="CK1094" s="2"/>
      <c r="CL1094" s="2"/>
      <c r="CM1094" s="2"/>
      <c r="CN1094" s="2"/>
      <c r="CO1094" s="2"/>
      <c r="CP1094" s="2"/>
      <c r="CQ1094" s="2"/>
      <c r="CR1094" s="2"/>
      <c r="CS1094" s="2"/>
      <c r="CT1094" s="2"/>
      <c r="CU1094" s="2"/>
      <c r="CV1094" s="2"/>
      <c r="CY1094" s="2"/>
    </row>
    <row r="1095" spans="1:106" x14ac:dyDescent="0.3">
      <c r="A1095" t="str">
        <f t="shared" si="867"/>
        <v>5094</v>
      </c>
      <c r="B1095" t="str">
        <f t="shared" si="868"/>
        <v xml:space="preserve">Az elektrotechnika alapjai (web) </v>
      </c>
      <c r="C1095" t="str">
        <f t="shared" si="869"/>
        <v>65094</v>
      </c>
      <c r="D1095" t="str">
        <f t="shared" si="870"/>
        <v>Az elektrotechnika alapjai (web) 4</v>
      </c>
      <c r="E1095" t="str">
        <f t="shared" si="871"/>
        <v>Varga István5094</v>
      </c>
      <c r="F1095" s="24" t="str">
        <f t="shared" si="872"/>
        <v>Az elektrotechnika alapjai (Tb. 6, web)</v>
      </c>
      <c r="G1095" t="str">
        <f t="shared" si="873"/>
        <v/>
      </c>
      <c r="H1095" t="str">
        <f t="shared" si="874"/>
        <v/>
      </c>
      <c r="I1095" t="str">
        <f t="shared" si="875"/>
        <v/>
      </c>
      <c r="J1095" t="str">
        <f t="shared" si="876"/>
        <v/>
      </c>
      <c r="K1095" t="str">
        <f t="shared" si="877"/>
        <v/>
      </c>
      <c r="L1095" t="str">
        <f t="shared" si="878"/>
        <v/>
      </c>
      <c r="M1095" t="str">
        <f t="shared" si="879"/>
        <v/>
      </c>
      <c r="N1095" t="str">
        <f t="shared" si="880"/>
        <v/>
      </c>
      <c r="O1095" t="str">
        <f t="shared" si="881"/>
        <v/>
      </c>
      <c r="P1095" t="str">
        <f t="shared" si="882"/>
        <v/>
      </c>
      <c r="Q1095" t="str">
        <f t="shared" si="883"/>
        <v/>
      </c>
      <c r="R1095" t="str">
        <f t="shared" si="884"/>
        <v/>
      </c>
      <c r="S1095" t="str">
        <f t="shared" si="885"/>
        <v/>
      </c>
      <c r="T1095" t="str">
        <f t="shared" si="886"/>
        <v/>
      </c>
      <c r="U1095" t="str">
        <f t="shared" si="887"/>
        <v/>
      </c>
      <c r="V1095" t="str">
        <f t="shared" si="888"/>
        <v/>
      </c>
      <c r="W1095" t="str">
        <f t="shared" si="889"/>
        <v/>
      </c>
      <c r="X1095" t="str">
        <f t="shared" si="890"/>
        <v/>
      </c>
      <c r="Y1095" t="str">
        <f t="shared" si="891"/>
        <v>Az elektrotechnika alapjai (, web)</v>
      </c>
      <c r="Z1095" t="str">
        <f t="shared" si="892"/>
        <v/>
      </c>
      <c r="AA1095" t="str">
        <f t="shared" si="893"/>
        <v>5094</v>
      </c>
      <c r="AB1095" t="str">
        <f t="shared" si="894"/>
        <v/>
      </c>
      <c r="AC1095" t="str">
        <f t="shared" si="895"/>
        <v/>
      </c>
      <c r="AD1095" t="str">
        <f t="shared" si="896"/>
        <v/>
      </c>
      <c r="AE1095" t="str">
        <f t="shared" si="897"/>
        <v/>
      </c>
      <c r="AF1095" t="str">
        <f t="shared" si="898"/>
        <v/>
      </c>
      <c r="AG1095" t="str">
        <f t="shared" si="899"/>
        <v/>
      </c>
      <c r="AH1095" t="str">
        <f t="shared" si="900"/>
        <v/>
      </c>
      <c r="AI1095" t="str">
        <f t="shared" si="901"/>
        <v/>
      </c>
      <c r="AJ1095" t="str">
        <f t="shared" si="902"/>
        <v/>
      </c>
      <c r="AK1095" t="str">
        <f t="shared" si="903"/>
        <v/>
      </c>
      <c r="AL1095" t="str">
        <f t="shared" si="904"/>
        <v/>
      </c>
      <c r="AM1095" t="str">
        <f t="shared" si="905"/>
        <v/>
      </c>
      <c r="AN1095" t="str">
        <f t="shared" si="906"/>
        <v/>
      </c>
      <c r="AO1095" t="str">
        <f t="shared" si="907"/>
        <v/>
      </c>
      <c r="AP1095" t="str">
        <f t="shared" si="908"/>
        <v/>
      </c>
      <c r="AQ1095" t="str">
        <f t="shared" si="909"/>
        <v/>
      </c>
      <c r="AR1095" t="str">
        <f t="shared" si="910"/>
        <v/>
      </c>
      <c r="AS1095" t="str">
        <f t="shared" si="911"/>
        <v/>
      </c>
      <c r="AT1095" t="str">
        <f t="shared" si="912"/>
        <v/>
      </c>
      <c r="AU1095" t="str">
        <f t="shared" si="913"/>
        <v/>
      </c>
      <c r="AV1095" t="str">
        <f t="shared" si="914"/>
        <v/>
      </c>
      <c r="AW1095" t="str">
        <f t="shared" si="915"/>
        <v/>
      </c>
      <c r="AX1095" t="str">
        <f t="shared" si="916"/>
        <v>Az elektrotechnika alapjai (6, web)</v>
      </c>
      <c r="AY1095" s="2">
        <v>509</v>
      </c>
      <c r="AZ1095" s="2">
        <v>4</v>
      </c>
      <c r="BA1095" s="18">
        <f>VLOOKUP(AY1095,segéd!$F$9:$G$38,2,FALSE)</f>
        <v>46151</v>
      </c>
      <c r="BB1095" s="2" t="str">
        <f>VLOOKUP(AZ1095,segéd!$F$1:$G$7,2,FALSE)</f>
        <v>13.30-15.00</v>
      </c>
      <c r="BC1095" t="s">
        <v>129</v>
      </c>
      <c r="BD1095" s="20" t="s">
        <v>219</v>
      </c>
      <c r="BE1095" t="s">
        <v>88</v>
      </c>
      <c r="BG1095" s="2">
        <v>6</v>
      </c>
      <c r="BH1095" s="2" t="s">
        <v>66</v>
      </c>
      <c r="BI1095" s="30" t="s">
        <v>1919</v>
      </c>
      <c r="BJ1095" s="2">
        <f t="shared" si="917"/>
        <v>4</v>
      </c>
      <c r="BK1095" s="2" t="str">
        <f>IF(BF1095="","",VLOOKUP(BC1095,segéd!O:P,2,FALSE))</f>
        <v/>
      </c>
      <c r="BL1095" s="2">
        <f>IF(BG1095="","",VLOOKUP(BC1095,segéd!T:U,2,FALSE))</f>
        <v>4</v>
      </c>
      <c r="BM1095" s="2"/>
      <c r="BN1095" s="2"/>
      <c r="BO1095" s="2"/>
      <c r="BP1095" s="2"/>
      <c r="BQ1095" s="2"/>
      <c r="BR1095" s="2"/>
      <c r="BS1095" s="2"/>
      <c r="BT1095" s="2"/>
      <c r="BU1095" s="2"/>
      <c r="BZ1095" s="2"/>
      <c r="CA1095" s="2"/>
      <c r="CD1095" s="2"/>
      <c r="CE1095" s="2"/>
      <c r="CF1095" s="2">
        <v>19</v>
      </c>
      <c r="CG1095" s="2"/>
      <c r="CH1095" s="2"/>
      <c r="CI1095" s="2"/>
      <c r="CJ1095" s="2"/>
      <c r="CK1095" s="2"/>
      <c r="CP1095" s="2"/>
      <c r="CR1095" s="2"/>
      <c r="CS1095" s="2"/>
      <c r="CU1095" s="2"/>
      <c r="CV1095" s="2"/>
    </row>
    <row r="1096" spans="1:106" x14ac:dyDescent="0.3">
      <c r="A1096" t="str">
        <f t="shared" si="867"/>
        <v>2065094</v>
      </c>
      <c r="B1096" t="str">
        <f t="shared" si="868"/>
        <v>Kiterjesztett ellátási láncok (otthonról web) 10</v>
      </c>
      <c r="C1096" t="str">
        <f t="shared" si="869"/>
        <v>5094</v>
      </c>
      <c r="D1096" t="str">
        <f t="shared" si="870"/>
        <v xml:space="preserve">Kiterjesztett ellátási láncok (otthonról web) </v>
      </c>
      <c r="E1096" t="str">
        <f t="shared" si="871"/>
        <v>Lakatos Péter5094</v>
      </c>
      <c r="F1096" s="24" t="str">
        <f t="shared" si="872"/>
        <v>Kiterjesztett ellátási láncok (Bp. 206, otthonról web)</v>
      </c>
      <c r="G1096" t="str">
        <f t="shared" si="873"/>
        <v/>
      </c>
      <c r="H1096" t="str">
        <f t="shared" si="874"/>
        <v/>
      </c>
      <c r="I1096" t="str">
        <f t="shared" si="875"/>
        <v/>
      </c>
      <c r="J1096" t="str">
        <f t="shared" si="876"/>
        <v/>
      </c>
      <c r="K1096" t="str">
        <f t="shared" si="877"/>
        <v/>
      </c>
      <c r="L1096" t="str">
        <f t="shared" si="878"/>
        <v>5094</v>
      </c>
      <c r="M1096" t="str">
        <f t="shared" si="879"/>
        <v/>
      </c>
      <c r="N1096" t="str">
        <f t="shared" si="880"/>
        <v/>
      </c>
      <c r="O1096" t="str">
        <f t="shared" si="881"/>
        <v/>
      </c>
      <c r="P1096" t="str">
        <f t="shared" si="882"/>
        <v/>
      </c>
      <c r="Q1096" t="str">
        <f t="shared" si="883"/>
        <v/>
      </c>
      <c r="R1096" t="str">
        <f t="shared" si="884"/>
        <v/>
      </c>
      <c r="S1096" t="str">
        <f t="shared" si="885"/>
        <v/>
      </c>
      <c r="T1096" t="str">
        <f t="shared" si="886"/>
        <v/>
      </c>
      <c r="U1096" t="str">
        <f t="shared" si="887"/>
        <v/>
      </c>
      <c r="V1096" t="str">
        <f t="shared" si="888"/>
        <v/>
      </c>
      <c r="W1096" t="str">
        <f t="shared" si="889"/>
        <v/>
      </c>
      <c r="X1096" t="str">
        <f t="shared" si="890"/>
        <v/>
      </c>
      <c r="Y1096" t="str">
        <f t="shared" si="891"/>
        <v>Kiterjesztett ellátási láncok (206, otthonról web)</v>
      </c>
      <c r="Z1096" t="str">
        <f t="shared" si="892"/>
        <v/>
      </c>
      <c r="AA1096" t="str">
        <f t="shared" si="893"/>
        <v/>
      </c>
      <c r="AB1096" t="str">
        <f t="shared" si="894"/>
        <v/>
      </c>
      <c r="AC1096" t="str">
        <f t="shared" si="895"/>
        <v/>
      </c>
      <c r="AD1096" t="str">
        <f t="shared" si="896"/>
        <v/>
      </c>
      <c r="AE1096" t="str">
        <f t="shared" si="897"/>
        <v/>
      </c>
      <c r="AF1096" t="str">
        <f t="shared" si="898"/>
        <v/>
      </c>
      <c r="AG1096" t="str">
        <f t="shared" si="899"/>
        <v/>
      </c>
      <c r="AH1096" t="str">
        <f t="shared" si="900"/>
        <v/>
      </c>
      <c r="AI1096" t="str">
        <f t="shared" si="901"/>
        <v/>
      </c>
      <c r="AJ1096" t="str">
        <f t="shared" si="902"/>
        <v/>
      </c>
      <c r="AK1096" t="str">
        <f t="shared" si="903"/>
        <v/>
      </c>
      <c r="AL1096" t="str">
        <f t="shared" si="904"/>
        <v/>
      </c>
      <c r="AM1096" t="str">
        <f t="shared" si="905"/>
        <v/>
      </c>
      <c r="AN1096" t="str">
        <f t="shared" si="906"/>
        <v/>
      </c>
      <c r="AO1096" t="str">
        <f t="shared" si="907"/>
        <v/>
      </c>
      <c r="AP1096" t="str">
        <f t="shared" si="908"/>
        <v/>
      </c>
      <c r="AQ1096" t="str">
        <f t="shared" si="909"/>
        <v/>
      </c>
      <c r="AR1096" t="str">
        <f t="shared" si="910"/>
        <v/>
      </c>
      <c r="AS1096" t="str">
        <f t="shared" si="911"/>
        <v/>
      </c>
      <c r="AT1096" t="str">
        <f t="shared" si="912"/>
        <v/>
      </c>
      <c r="AU1096" t="str">
        <f t="shared" si="913"/>
        <v/>
      </c>
      <c r="AV1096" t="str">
        <f t="shared" si="914"/>
        <v/>
      </c>
      <c r="AW1096" t="str">
        <f t="shared" si="915"/>
        <v/>
      </c>
      <c r="AX1096" t="str">
        <f t="shared" si="916"/>
        <v>Kiterjesztett ellátási láncok (, otthonról web)</v>
      </c>
      <c r="AY1096" s="2">
        <v>509</v>
      </c>
      <c r="AZ1096" s="2">
        <v>4</v>
      </c>
      <c r="BA1096" s="18">
        <f>VLOOKUP(AY1096,segéd!$F$9:$G$38,2,FALSE)</f>
        <v>46151</v>
      </c>
      <c r="BB1096" s="2" t="str">
        <f>VLOOKUP(AZ1096,segéd!$F$1:$G$7,2,FALSE)</f>
        <v>13.30-15.00</v>
      </c>
      <c r="BC1096" s="20" t="s">
        <v>418</v>
      </c>
      <c r="BD1096" t="s">
        <v>187</v>
      </c>
      <c r="BE1096" s="20" t="s">
        <v>175</v>
      </c>
      <c r="BF1096" s="19">
        <v>206</v>
      </c>
      <c r="BH1096" s="19" t="s">
        <v>485</v>
      </c>
      <c r="BI1096" s="30" t="s">
        <v>2027</v>
      </c>
      <c r="BJ1096" s="2">
        <f t="shared" si="917"/>
        <v>10</v>
      </c>
      <c r="BK1096" s="2">
        <f>IF(BF1096="","",VLOOKUP(BC1096,segéd!O:P,2,FALSE))</f>
        <v>10</v>
      </c>
      <c r="BL1096" s="2" t="str">
        <f>IF(BG1096="","",VLOOKUP(BC1096,segéd!T:U,2,FALSE))</f>
        <v/>
      </c>
      <c r="BQ1096" s="2"/>
      <c r="BR1096" s="2">
        <v>10</v>
      </c>
      <c r="CH1096" s="2"/>
      <c r="CP1096" s="2"/>
    </row>
    <row r="1097" spans="1:106" x14ac:dyDescent="0.3">
      <c r="A1097" t="str">
        <f t="shared" si="867"/>
        <v>2095094</v>
      </c>
      <c r="B1097" t="str">
        <f t="shared" si="868"/>
        <v>KKV-k finanszírozása (Tb.-ről web) 13</v>
      </c>
      <c r="C1097" t="str">
        <f t="shared" si="869"/>
        <v>2175094</v>
      </c>
      <c r="D1097" t="str">
        <f t="shared" si="870"/>
        <v>KKV-k finanszírozása (Tb.-ről web) 20</v>
      </c>
      <c r="E1097" t="str">
        <f t="shared" si="871"/>
        <v>Némethné Gál Andrea5094</v>
      </c>
      <c r="F1097" s="24" t="str">
        <f t="shared" si="872"/>
        <v>KKV-k finanszírozása (Tb. 217, Tb.-ről web)</v>
      </c>
      <c r="G1097" t="str">
        <f t="shared" si="873"/>
        <v/>
      </c>
      <c r="H1097" t="str">
        <f t="shared" si="874"/>
        <v/>
      </c>
      <c r="I1097" t="str">
        <f t="shared" si="875"/>
        <v/>
      </c>
      <c r="J1097" t="str">
        <f t="shared" si="876"/>
        <v/>
      </c>
      <c r="K1097" t="str">
        <f t="shared" si="877"/>
        <v/>
      </c>
      <c r="L1097" t="str">
        <f t="shared" si="878"/>
        <v/>
      </c>
      <c r="M1097" t="str">
        <f t="shared" si="879"/>
        <v/>
      </c>
      <c r="N1097" t="str">
        <f t="shared" si="880"/>
        <v/>
      </c>
      <c r="O1097" t="str">
        <f t="shared" si="881"/>
        <v/>
      </c>
      <c r="P1097" t="str">
        <f t="shared" si="882"/>
        <v/>
      </c>
      <c r="Q1097" t="str">
        <f t="shared" si="883"/>
        <v/>
      </c>
      <c r="R1097" t="str">
        <f t="shared" si="884"/>
        <v/>
      </c>
      <c r="S1097" t="str">
        <f t="shared" si="885"/>
        <v/>
      </c>
      <c r="T1097" t="str">
        <f t="shared" si="886"/>
        <v>5094</v>
      </c>
      <c r="U1097" t="str">
        <f t="shared" si="887"/>
        <v/>
      </c>
      <c r="V1097" t="str">
        <f t="shared" si="888"/>
        <v/>
      </c>
      <c r="W1097" t="str">
        <f t="shared" si="889"/>
        <v/>
      </c>
      <c r="X1097" t="str">
        <f t="shared" si="890"/>
        <v/>
      </c>
      <c r="Y1097" t="str">
        <f t="shared" si="891"/>
        <v>KKV-k finanszírozása (209, Tb.-ről web)</v>
      </c>
      <c r="Z1097" t="str">
        <f t="shared" si="892"/>
        <v/>
      </c>
      <c r="AA1097" t="str">
        <f t="shared" si="893"/>
        <v/>
      </c>
      <c r="AB1097" t="str">
        <f t="shared" si="894"/>
        <v/>
      </c>
      <c r="AC1097" t="str">
        <f t="shared" si="895"/>
        <v/>
      </c>
      <c r="AD1097" t="str">
        <f t="shared" si="896"/>
        <v/>
      </c>
      <c r="AE1097" t="str">
        <f t="shared" si="897"/>
        <v/>
      </c>
      <c r="AF1097" t="str">
        <f t="shared" si="898"/>
        <v/>
      </c>
      <c r="AG1097" t="str">
        <f t="shared" si="899"/>
        <v/>
      </c>
      <c r="AH1097" t="str">
        <f t="shared" si="900"/>
        <v/>
      </c>
      <c r="AI1097" t="str">
        <f t="shared" si="901"/>
        <v/>
      </c>
      <c r="AJ1097" t="str">
        <f t="shared" si="902"/>
        <v/>
      </c>
      <c r="AK1097" t="str">
        <f t="shared" si="903"/>
        <v/>
      </c>
      <c r="AL1097" t="str">
        <f t="shared" si="904"/>
        <v/>
      </c>
      <c r="AM1097" t="str">
        <f t="shared" si="905"/>
        <v>5094</v>
      </c>
      <c r="AN1097" t="str">
        <f t="shared" si="906"/>
        <v/>
      </c>
      <c r="AO1097" t="str">
        <f t="shared" si="907"/>
        <v/>
      </c>
      <c r="AP1097" t="str">
        <f t="shared" si="908"/>
        <v/>
      </c>
      <c r="AQ1097" t="str">
        <f t="shared" si="909"/>
        <v/>
      </c>
      <c r="AR1097" t="str">
        <f t="shared" si="910"/>
        <v/>
      </c>
      <c r="AS1097" t="str">
        <f t="shared" si="911"/>
        <v/>
      </c>
      <c r="AT1097" t="str">
        <f t="shared" si="912"/>
        <v/>
      </c>
      <c r="AU1097" t="str">
        <f t="shared" si="913"/>
        <v/>
      </c>
      <c r="AV1097" t="str">
        <f t="shared" si="914"/>
        <v/>
      </c>
      <c r="AW1097" t="str">
        <f t="shared" si="915"/>
        <v/>
      </c>
      <c r="AX1097" t="str">
        <f t="shared" si="916"/>
        <v>KKV-k finanszírozása (217, Tb.-ről web)</v>
      </c>
      <c r="AY1097" s="2">
        <v>509</v>
      </c>
      <c r="AZ1097" s="2">
        <v>4</v>
      </c>
      <c r="BA1097" s="18">
        <f>VLOOKUP(AY1097,segéd!$F$9:$G$38,2,FALSE)</f>
        <v>46151</v>
      </c>
      <c r="BB1097" s="2" t="str">
        <f>VLOOKUP(AZ1097,segéd!$F$1:$G$7,2,FALSE)</f>
        <v>13.30-15.00</v>
      </c>
      <c r="BC1097" t="s">
        <v>114</v>
      </c>
      <c r="BD1097" t="s">
        <v>28</v>
      </c>
      <c r="BE1097" t="s">
        <v>167</v>
      </c>
      <c r="BF1097" s="19">
        <v>209</v>
      </c>
      <c r="BG1097" s="19">
        <v>217</v>
      </c>
      <c r="BH1097" s="2" t="s">
        <v>76</v>
      </c>
      <c r="BI1097" s="30" t="s">
        <v>1994</v>
      </c>
      <c r="BJ1097" s="2">
        <f t="shared" si="917"/>
        <v>33</v>
      </c>
      <c r="BK1097" s="2">
        <f>IF(BF1097="","",VLOOKUP(BC1097,segéd!O:P,2,FALSE))</f>
        <v>13</v>
      </c>
      <c r="BL1097" s="2">
        <f>IF(BG1097="","",VLOOKUP(BC1097,segéd!T:U,2,FALSE))</f>
        <v>20</v>
      </c>
      <c r="BM1097" s="2"/>
      <c r="BN1097" s="2"/>
      <c r="BO1097" s="2"/>
      <c r="BP1097" s="2"/>
      <c r="BQ1097" s="2"/>
      <c r="BR1097" s="2"/>
      <c r="BS1097" s="2"/>
      <c r="BT1097" s="2"/>
      <c r="BU1097" s="2"/>
      <c r="BV1097" s="2"/>
      <c r="BW1097" s="2"/>
      <c r="BX1097" s="2"/>
      <c r="BY1097" s="2"/>
      <c r="BZ1097" s="2">
        <v>12</v>
      </c>
      <c r="CA1097" s="2"/>
      <c r="CB1097" s="2"/>
      <c r="CC1097" s="2"/>
      <c r="CD1097" s="2"/>
      <c r="CE1097" s="2"/>
      <c r="CG1097" s="2"/>
      <c r="CH1097" s="2"/>
      <c r="CI1097" s="2"/>
      <c r="CJ1097" s="2"/>
      <c r="CK1097" s="2"/>
      <c r="CL1097" s="2"/>
      <c r="CM1097" s="2"/>
      <c r="CN1097" s="2"/>
      <c r="CO1097" s="2"/>
      <c r="CP1097" s="2"/>
      <c r="CR1097" s="2">
        <v>21</v>
      </c>
      <c r="CS1097" s="2"/>
      <c r="CT1097" s="2"/>
      <c r="CU1097" s="2"/>
      <c r="CV1097" s="2"/>
      <c r="CY1097" s="2"/>
    </row>
    <row r="1098" spans="1:106" x14ac:dyDescent="0.3">
      <c r="A1098" t="str">
        <f t="shared" si="867"/>
        <v>2055094</v>
      </c>
      <c r="B1098" t="str">
        <f t="shared" si="868"/>
        <v>Külker. és értékesítéstechnika (otthonról web) 9</v>
      </c>
      <c r="C1098" t="str">
        <f t="shared" si="869"/>
        <v>2165094</v>
      </c>
      <c r="D1098" t="str">
        <f t="shared" si="870"/>
        <v>Külker. és értékesítéstechnika (otthonról web) 16</v>
      </c>
      <c r="E1098" t="str">
        <f t="shared" si="871"/>
        <v>Vigh László5094</v>
      </c>
      <c r="F1098" s="24" t="str">
        <f t="shared" si="872"/>
        <v>Külker. és értékesítéstechnika (Bp. 205Tb. 216, otthonról web)</v>
      </c>
      <c r="G1098" t="str">
        <f t="shared" si="873"/>
        <v/>
      </c>
      <c r="H1098" t="str">
        <f t="shared" si="874"/>
        <v/>
      </c>
      <c r="I1098" t="str">
        <f t="shared" si="875"/>
        <v/>
      </c>
      <c r="J1098" t="str">
        <f t="shared" si="876"/>
        <v/>
      </c>
      <c r="K1098" t="str">
        <f t="shared" si="877"/>
        <v/>
      </c>
      <c r="L1098" t="str">
        <f t="shared" si="878"/>
        <v/>
      </c>
      <c r="M1098" t="str">
        <f t="shared" si="879"/>
        <v/>
      </c>
      <c r="N1098" t="str">
        <f t="shared" si="880"/>
        <v/>
      </c>
      <c r="O1098" t="str">
        <f t="shared" si="881"/>
        <v/>
      </c>
      <c r="P1098" t="str">
        <f t="shared" si="882"/>
        <v/>
      </c>
      <c r="Q1098" t="str">
        <f t="shared" si="883"/>
        <v/>
      </c>
      <c r="R1098" t="str">
        <f t="shared" si="884"/>
        <v/>
      </c>
      <c r="S1098" t="str">
        <f t="shared" si="885"/>
        <v/>
      </c>
      <c r="T1098" t="str">
        <f t="shared" si="886"/>
        <v/>
      </c>
      <c r="U1098" t="str">
        <f t="shared" si="887"/>
        <v/>
      </c>
      <c r="V1098" t="str">
        <f t="shared" si="888"/>
        <v>5094</v>
      </c>
      <c r="W1098" t="str">
        <f t="shared" si="889"/>
        <v>5094</v>
      </c>
      <c r="X1098" t="str">
        <f t="shared" si="890"/>
        <v>5094</v>
      </c>
      <c r="Y1098" t="str">
        <f t="shared" si="891"/>
        <v>Külker. és értékesítéstechnika (205, otthonról web)</v>
      </c>
      <c r="Z1098" t="str">
        <f t="shared" si="892"/>
        <v/>
      </c>
      <c r="AA1098" t="str">
        <f t="shared" si="893"/>
        <v/>
      </c>
      <c r="AB1098" t="str">
        <f t="shared" si="894"/>
        <v/>
      </c>
      <c r="AC1098" t="str">
        <f t="shared" si="895"/>
        <v/>
      </c>
      <c r="AD1098" t="str">
        <f t="shared" si="896"/>
        <v/>
      </c>
      <c r="AE1098" t="str">
        <f t="shared" si="897"/>
        <v/>
      </c>
      <c r="AF1098" t="str">
        <f t="shared" si="898"/>
        <v/>
      </c>
      <c r="AG1098" t="str">
        <f t="shared" si="899"/>
        <v/>
      </c>
      <c r="AH1098" t="str">
        <f t="shared" si="900"/>
        <v/>
      </c>
      <c r="AI1098" t="str">
        <f t="shared" si="901"/>
        <v/>
      </c>
      <c r="AJ1098" t="str">
        <f t="shared" si="902"/>
        <v/>
      </c>
      <c r="AK1098" t="str">
        <f t="shared" si="903"/>
        <v/>
      </c>
      <c r="AL1098" t="str">
        <f t="shared" si="904"/>
        <v/>
      </c>
      <c r="AM1098" t="str">
        <f t="shared" si="905"/>
        <v/>
      </c>
      <c r="AN1098" t="str">
        <f t="shared" si="906"/>
        <v/>
      </c>
      <c r="AO1098" t="str">
        <f t="shared" si="907"/>
        <v>5094</v>
      </c>
      <c r="AP1098" t="str">
        <f t="shared" si="908"/>
        <v>5094</v>
      </c>
      <c r="AQ1098" t="str">
        <f t="shared" si="909"/>
        <v>5094</v>
      </c>
      <c r="AR1098" t="str">
        <f t="shared" si="910"/>
        <v/>
      </c>
      <c r="AS1098" t="str">
        <f t="shared" si="911"/>
        <v/>
      </c>
      <c r="AT1098" t="str">
        <f t="shared" si="912"/>
        <v/>
      </c>
      <c r="AU1098" t="str">
        <f t="shared" si="913"/>
        <v/>
      </c>
      <c r="AV1098" t="str">
        <f t="shared" si="914"/>
        <v/>
      </c>
      <c r="AW1098" t="str">
        <f t="shared" si="915"/>
        <v/>
      </c>
      <c r="AX1098" t="str">
        <f t="shared" si="916"/>
        <v>Külker. és értékesítéstechnika (216, otthonról web)</v>
      </c>
      <c r="AY1098" s="2">
        <v>509</v>
      </c>
      <c r="AZ1098" s="2">
        <v>4</v>
      </c>
      <c r="BA1098" s="18">
        <f>VLOOKUP(AY1098,segéd!$F$9:$G$38,2,FALSE)</f>
        <v>46151</v>
      </c>
      <c r="BB1098" s="2" t="str">
        <f>VLOOKUP(AZ1098,segéd!$F$1:$G$7,2,FALSE)</f>
        <v>13.30-15.00</v>
      </c>
      <c r="BC1098" t="s">
        <v>170</v>
      </c>
      <c r="BD1098" t="s">
        <v>35</v>
      </c>
      <c r="BE1098" t="s">
        <v>167</v>
      </c>
      <c r="BF1098" s="19">
        <v>205</v>
      </c>
      <c r="BG1098" s="2">
        <v>216</v>
      </c>
      <c r="BH1098" s="19" t="s">
        <v>485</v>
      </c>
      <c r="BI1098" s="30" t="s">
        <v>1950</v>
      </c>
      <c r="BJ1098" s="2">
        <f t="shared" si="917"/>
        <v>25</v>
      </c>
      <c r="BK1098" s="2">
        <f>IF(BF1098="","",VLOOKUP(BC1098,segéd!O:P,2,FALSE))</f>
        <v>9</v>
      </c>
      <c r="BL1098" s="2">
        <f>IF(BG1098="","",VLOOKUP(BC1098,segéd!T:U,2,FALSE))</f>
        <v>16</v>
      </c>
      <c r="BP1098" s="2"/>
      <c r="BQ1098" s="2"/>
      <c r="BR1098" s="2"/>
      <c r="BV1098" s="2"/>
      <c r="BW1098" s="2"/>
      <c r="BX1098" s="2"/>
      <c r="BY1098" s="2"/>
      <c r="BZ1098" s="2"/>
      <c r="CA1098" s="2"/>
      <c r="CB1098" s="2">
        <v>5</v>
      </c>
      <c r="CC1098" s="2">
        <v>8</v>
      </c>
      <c r="CD1098" s="2">
        <v>3</v>
      </c>
      <c r="CH1098" s="2"/>
      <c r="CI1098" s="2"/>
      <c r="CM1098" s="2"/>
      <c r="CN1098" s="2"/>
      <c r="CO1098" s="2"/>
      <c r="CP1098" s="2"/>
      <c r="CR1098" s="2"/>
      <c r="CS1098" s="2"/>
      <c r="CT1098" s="2">
        <v>6</v>
      </c>
      <c r="CU1098" s="2">
        <v>6</v>
      </c>
      <c r="CV1098" s="2">
        <v>7</v>
      </c>
      <c r="CY1098" s="2"/>
    </row>
    <row r="1099" spans="1:106" x14ac:dyDescent="0.3">
      <c r="A1099" t="str">
        <f t="shared" si="867"/>
        <v>5094</v>
      </c>
      <c r="B1099" t="str">
        <f t="shared" si="868"/>
        <v xml:space="preserve">Minőségir. rendszerek (web) </v>
      </c>
      <c r="C1099" t="str">
        <f t="shared" si="869"/>
        <v>6015094</v>
      </c>
      <c r="D1099" t="str">
        <f t="shared" si="870"/>
        <v>Minőségir. rendszerek (web) 73</v>
      </c>
      <c r="E1099" t="str">
        <f t="shared" si="871"/>
        <v>Peredy Zoltán5094</v>
      </c>
      <c r="F1099" s="24" t="str">
        <f t="shared" si="872"/>
        <v>Minőségir. rendszerek (Tb. 601, web)</v>
      </c>
      <c r="G1099" t="str">
        <f t="shared" si="873"/>
        <v/>
      </c>
      <c r="H1099" t="str">
        <f t="shared" si="874"/>
        <v/>
      </c>
      <c r="I1099" t="str">
        <f t="shared" si="875"/>
        <v/>
      </c>
      <c r="J1099" t="str">
        <f t="shared" si="876"/>
        <v/>
      </c>
      <c r="K1099" t="str">
        <f t="shared" si="877"/>
        <v/>
      </c>
      <c r="L1099" t="str">
        <f t="shared" si="878"/>
        <v/>
      </c>
      <c r="M1099" t="str">
        <f t="shared" si="879"/>
        <v/>
      </c>
      <c r="N1099" t="str">
        <f t="shared" si="880"/>
        <v/>
      </c>
      <c r="O1099" t="str">
        <f t="shared" si="881"/>
        <v/>
      </c>
      <c r="P1099" t="str">
        <f t="shared" si="882"/>
        <v/>
      </c>
      <c r="Q1099" t="str">
        <f t="shared" si="883"/>
        <v/>
      </c>
      <c r="R1099" t="str">
        <f t="shared" si="884"/>
        <v/>
      </c>
      <c r="S1099" t="str">
        <f t="shared" si="885"/>
        <v/>
      </c>
      <c r="T1099" t="str">
        <f t="shared" si="886"/>
        <v/>
      </c>
      <c r="U1099" t="str">
        <f t="shared" si="887"/>
        <v/>
      </c>
      <c r="V1099" t="str">
        <f t="shared" si="888"/>
        <v/>
      </c>
      <c r="W1099" t="str">
        <f t="shared" si="889"/>
        <v/>
      </c>
      <c r="X1099" t="str">
        <f t="shared" si="890"/>
        <v/>
      </c>
      <c r="Y1099" t="str">
        <f t="shared" si="891"/>
        <v>Minőségir. rendszerek (, web)</v>
      </c>
      <c r="Z1099" t="str">
        <f t="shared" si="892"/>
        <v/>
      </c>
      <c r="AA1099" t="str">
        <f t="shared" si="893"/>
        <v/>
      </c>
      <c r="AB1099" t="str">
        <f t="shared" si="894"/>
        <v/>
      </c>
      <c r="AC1099" t="str">
        <f t="shared" si="895"/>
        <v/>
      </c>
      <c r="AD1099" t="str">
        <f t="shared" si="896"/>
        <v/>
      </c>
      <c r="AE1099" t="str">
        <f t="shared" si="897"/>
        <v/>
      </c>
      <c r="AF1099" t="str">
        <f t="shared" si="898"/>
        <v/>
      </c>
      <c r="AG1099" t="str">
        <f t="shared" si="899"/>
        <v/>
      </c>
      <c r="AH1099" t="str">
        <f t="shared" si="900"/>
        <v/>
      </c>
      <c r="AI1099" t="str">
        <f t="shared" si="901"/>
        <v/>
      </c>
      <c r="AJ1099" t="str">
        <f t="shared" si="902"/>
        <v/>
      </c>
      <c r="AK1099" t="str">
        <f t="shared" si="903"/>
        <v/>
      </c>
      <c r="AL1099" t="str">
        <f t="shared" si="904"/>
        <v/>
      </c>
      <c r="AM1099" t="str">
        <f t="shared" si="905"/>
        <v/>
      </c>
      <c r="AN1099" t="str">
        <f t="shared" si="906"/>
        <v/>
      </c>
      <c r="AO1099" t="str">
        <f t="shared" si="907"/>
        <v/>
      </c>
      <c r="AP1099" t="str">
        <f t="shared" si="908"/>
        <v/>
      </c>
      <c r="AQ1099" t="str">
        <f t="shared" si="909"/>
        <v/>
      </c>
      <c r="AR1099" t="str">
        <f t="shared" si="910"/>
        <v>5094</v>
      </c>
      <c r="AS1099" t="str">
        <f t="shared" si="911"/>
        <v>5094</v>
      </c>
      <c r="AT1099" t="str">
        <f t="shared" si="912"/>
        <v>5094</v>
      </c>
      <c r="AU1099" t="str">
        <f t="shared" si="913"/>
        <v>5094</v>
      </c>
      <c r="AV1099" t="str">
        <f t="shared" si="914"/>
        <v>5094</v>
      </c>
      <c r="AW1099" t="str">
        <f t="shared" si="915"/>
        <v>5094</v>
      </c>
      <c r="AX1099" t="str">
        <f t="shared" si="916"/>
        <v>Minőségir. rendszerek (601, web)</v>
      </c>
      <c r="AY1099" s="2">
        <v>509</v>
      </c>
      <c r="AZ1099" s="2">
        <v>4</v>
      </c>
      <c r="BA1099" s="18">
        <f>VLOOKUP(AY1099,segéd!$F$9:$G$38,2,FALSE)</f>
        <v>46151</v>
      </c>
      <c r="BB1099" s="2" t="str">
        <f>VLOOKUP(AZ1099,segéd!$F$1:$G$7,2,FALSE)</f>
        <v>13.30-15.00</v>
      </c>
      <c r="BC1099" t="s">
        <v>83</v>
      </c>
      <c r="BD1099" s="20" t="s">
        <v>104</v>
      </c>
      <c r="BE1099" t="s">
        <v>164</v>
      </c>
      <c r="BG1099" s="2">
        <v>601</v>
      </c>
      <c r="BH1099" s="2" t="s">
        <v>66</v>
      </c>
      <c r="BI1099" s="30" t="s">
        <v>2010</v>
      </c>
      <c r="BJ1099" s="2">
        <f t="shared" si="917"/>
        <v>73</v>
      </c>
      <c r="BK1099" s="2" t="str">
        <f>IF(BF1099="","",VLOOKUP(BC1099,segéd!O:P,2,FALSE))</f>
        <v/>
      </c>
      <c r="BL1099" s="2">
        <f>IF(BG1099="","",VLOOKUP(BC1099,segéd!T:U,2,FALSE))</f>
        <v>73</v>
      </c>
      <c r="BM1099" s="2"/>
      <c r="BN1099" s="2"/>
      <c r="BO1099" s="2"/>
      <c r="BP1099" s="2"/>
      <c r="BQ1099" s="2"/>
      <c r="BR1099" s="2"/>
      <c r="BS1099" s="2"/>
      <c r="BT1099" s="2"/>
      <c r="BU1099" s="2"/>
      <c r="BV1099" s="2"/>
      <c r="BW1099" s="2"/>
      <c r="BZ1099" s="2"/>
      <c r="CA1099" s="2"/>
      <c r="CB1099" s="2"/>
      <c r="CC1099" s="2"/>
      <c r="CD1099" s="2"/>
      <c r="CE1099" s="2"/>
      <c r="CG1099" s="2"/>
      <c r="CH1099" s="2"/>
      <c r="CI1099" s="2"/>
      <c r="CJ1099" s="2"/>
      <c r="CK1099" s="2"/>
      <c r="CM1099" s="2"/>
      <c r="CP1099" s="2"/>
      <c r="CQ1099" s="2"/>
      <c r="CR1099" s="2"/>
      <c r="CS1099" s="2"/>
      <c r="CT1099" s="2"/>
      <c r="CU1099" s="2"/>
      <c r="CV1099" s="2"/>
      <c r="CW1099" s="2">
        <v>16</v>
      </c>
      <c r="CX1099" s="2">
        <v>8</v>
      </c>
      <c r="CY1099" s="2">
        <v>13</v>
      </c>
      <c r="CZ1099" s="2">
        <v>9</v>
      </c>
      <c r="DA1099" s="2">
        <v>13</v>
      </c>
      <c r="DB1099" s="2">
        <v>34</v>
      </c>
    </row>
    <row r="1100" spans="1:106" x14ac:dyDescent="0.3">
      <c r="A1100" t="str">
        <f t="shared" si="867"/>
        <v>5094</v>
      </c>
      <c r="B1100" t="str">
        <f t="shared" si="868"/>
        <v xml:space="preserve">Műszaki szaknyelv II. (angol), 1. csop. </v>
      </c>
      <c r="C1100" t="str">
        <f t="shared" si="869"/>
        <v>2125094</v>
      </c>
      <c r="D1100" t="str">
        <f t="shared" si="870"/>
        <v>Műszaki szaknyelv II. (angol), 1. csop. 19</v>
      </c>
      <c r="E1100" t="str">
        <f t="shared" si="871"/>
        <v>Gellért Judit5094</v>
      </c>
      <c r="F1100" s="24" t="str">
        <f t="shared" si="872"/>
        <v>Műszaki szaknyelv II. (angol), 1. csop. (Tb. 212)</v>
      </c>
      <c r="G1100" t="str">
        <f t="shared" si="873"/>
        <v/>
      </c>
      <c r="H1100" t="str">
        <f t="shared" si="874"/>
        <v/>
      </c>
      <c r="I1100" t="str">
        <f t="shared" si="875"/>
        <v/>
      </c>
      <c r="J1100" t="str">
        <f t="shared" si="876"/>
        <v/>
      </c>
      <c r="K1100" t="str">
        <f t="shared" si="877"/>
        <v/>
      </c>
      <c r="L1100" t="str">
        <f t="shared" si="878"/>
        <v/>
      </c>
      <c r="M1100" t="str">
        <f t="shared" si="879"/>
        <v/>
      </c>
      <c r="N1100" t="str">
        <f t="shared" si="880"/>
        <v/>
      </c>
      <c r="O1100" t="str">
        <f t="shared" si="881"/>
        <v/>
      </c>
      <c r="P1100" t="str">
        <f t="shared" si="882"/>
        <v/>
      </c>
      <c r="Q1100" t="str">
        <f t="shared" si="883"/>
        <v/>
      </c>
      <c r="R1100" t="str">
        <f t="shared" si="884"/>
        <v/>
      </c>
      <c r="S1100" t="str">
        <f t="shared" si="885"/>
        <v/>
      </c>
      <c r="T1100" t="str">
        <f t="shared" si="886"/>
        <v/>
      </c>
      <c r="U1100" t="str">
        <f t="shared" si="887"/>
        <v/>
      </c>
      <c r="V1100" t="str">
        <f t="shared" si="888"/>
        <v/>
      </c>
      <c r="W1100" t="str">
        <f t="shared" si="889"/>
        <v/>
      </c>
      <c r="X1100" t="str">
        <f t="shared" si="890"/>
        <v/>
      </c>
      <c r="Y1100" t="str">
        <f t="shared" si="891"/>
        <v>Műszaki szaknyelv II. (angol), 1. csop. ()</v>
      </c>
      <c r="Z1100" t="str">
        <f t="shared" si="892"/>
        <v/>
      </c>
      <c r="AA1100" t="str">
        <f t="shared" si="893"/>
        <v/>
      </c>
      <c r="AB1100" t="str">
        <f t="shared" si="894"/>
        <v/>
      </c>
      <c r="AC1100" t="str">
        <f t="shared" si="895"/>
        <v/>
      </c>
      <c r="AD1100" t="str">
        <f t="shared" si="896"/>
        <v/>
      </c>
      <c r="AE1100" t="str">
        <f t="shared" si="897"/>
        <v/>
      </c>
      <c r="AF1100" t="str">
        <f t="shared" si="898"/>
        <v/>
      </c>
      <c r="AG1100" t="str">
        <f t="shared" si="899"/>
        <v/>
      </c>
      <c r="AH1100" t="str">
        <f t="shared" si="900"/>
        <v/>
      </c>
      <c r="AI1100" t="str">
        <f t="shared" si="901"/>
        <v/>
      </c>
      <c r="AJ1100" t="str">
        <f t="shared" si="902"/>
        <v/>
      </c>
      <c r="AK1100" t="str">
        <f t="shared" si="903"/>
        <v>5094</v>
      </c>
      <c r="AL1100" t="str">
        <f t="shared" si="904"/>
        <v/>
      </c>
      <c r="AM1100" t="str">
        <f t="shared" si="905"/>
        <v/>
      </c>
      <c r="AN1100" t="str">
        <f t="shared" si="906"/>
        <v/>
      </c>
      <c r="AO1100" t="str">
        <f t="shared" si="907"/>
        <v/>
      </c>
      <c r="AP1100" t="str">
        <f t="shared" si="908"/>
        <v/>
      </c>
      <c r="AQ1100" t="str">
        <f t="shared" si="909"/>
        <v/>
      </c>
      <c r="AR1100" t="str">
        <f t="shared" si="910"/>
        <v/>
      </c>
      <c r="AS1100" t="str">
        <f t="shared" si="911"/>
        <v/>
      </c>
      <c r="AT1100" t="str">
        <f t="shared" si="912"/>
        <v/>
      </c>
      <c r="AU1100" t="str">
        <f t="shared" si="913"/>
        <v/>
      </c>
      <c r="AV1100" t="str">
        <f t="shared" si="914"/>
        <v/>
      </c>
      <c r="AW1100" t="str">
        <f t="shared" si="915"/>
        <v/>
      </c>
      <c r="AX1100" t="str">
        <f t="shared" si="916"/>
        <v>Műszaki szaknyelv II. (angol), 1. csop. (212)</v>
      </c>
      <c r="AY1100" s="2">
        <v>509</v>
      </c>
      <c r="AZ1100" s="2">
        <v>4</v>
      </c>
      <c r="BA1100" s="18">
        <f>VLOOKUP(AY1100,segéd!$F$9:$G$38,2,FALSE)</f>
        <v>46151</v>
      </c>
      <c r="BB1100" s="2" t="str">
        <f>VLOOKUP(AZ1100,segéd!$F$1:$G$7,2,FALSE)</f>
        <v>13.30-15.00</v>
      </c>
      <c r="BC1100" t="s">
        <v>295</v>
      </c>
      <c r="BD1100" t="s">
        <v>308</v>
      </c>
      <c r="BE1100" t="s">
        <v>164</v>
      </c>
      <c r="BG1100" s="2">
        <v>212</v>
      </c>
      <c r="BJ1100" s="2">
        <f t="shared" si="917"/>
        <v>19</v>
      </c>
      <c r="BK1100" s="2" t="str">
        <f>IF(BF1100="","",VLOOKUP(BC1100,segéd!O:P,2,FALSE))</f>
        <v/>
      </c>
      <c r="BL1100" s="2">
        <f>IF(BG1100="","",VLOOKUP(BC1100,segéd!T:U,2,FALSE))</f>
        <v>19</v>
      </c>
      <c r="BM1100" s="2"/>
      <c r="BN1100" s="2"/>
      <c r="BO1100" s="2"/>
      <c r="BP1100" s="2"/>
      <c r="BQ1100" s="2"/>
      <c r="BR1100" s="2"/>
      <c r="BS1100" s="2"/>
      <c r="BT1100" s="2"/>
      <c r="BU1100" s="2"/>
      <c r="BZ1100" s="2"/>
      <c r="CA1100" s="2"/>
      <c r="CD1100" s="2"/>
      <c r="CE1100" s="2"/>
      <c r="CF1100" s="19"/>
      <c r="CG1100" s="2"/>
      <c r="CJ1100" s="2"/>
      <c r="CP1100" s="2">
        <v>23</v>
      </c>
      <c r="CQ1100" s="2"/>
      <c r="CR1100" s="2"/>
      <c r="CS1100" s="2"/>
      <c r="CU1100" s="2"/>
      <c r="CV1100" s="2"/>
      <c r="DA1100" s="19"/>
    </row>
    <row r="1101" spans="1:106" x14ac:dyDescent="0.3">
      <c r="A1101" t="str">
        <f t="shared" si="867"/>
        <v>5094</v>
      </c>
      <c r="B1101" t="str">
        <f t="shared" si="868"/>
        <v xml:space="preserve">Műszaki szaknyelv II. (angol), 2. csop. </v>
      </c>
      <c r="C1101" t="str">
        <f t="shared" si="869"/>
        <v>4085094</v>
      </c>
      <c r="D1101" t="str">
        <f t="shared" si="870"/>
        <v>Műszaki szaknyelv II. (angol), 2. csop. 19</v>
      </c>
      <c r="E1101" t="str">
        <f t="shared" si="871"/>
        <v>Nagy Mónika5094</v>
      </c>
      <c r="F1101" s="24" t="str">
        <f t="shared" si="872"/>
        <v>Műszaki szaknyelv II. (angol), 2. csop. (Tb. 408)</v>
      </c>
      <c r="G1101" t="str">
        <f t="shared" si="873"/>
        <v/>
      </c>
      <c r="H1101" t="str">
        <f t="shared" si="874"/>
        <v/>
      </c>
      <c r="I1101" t="str">
        <f t="shared" si="875"/>
        <v/>
      </c>
      <c r="J1101" t="str">
        <f t="shared" si="876"/>
        <v/>
      </c>
      <c r="K1101" t="str">
        <f t="shared" si="877"/>
        <v/>
      </c>
      <c r="L1101" t="str">
        <f t="shared" si="878"/>
        <v/>
      </c>
      <c r="M1101" t="str">
        <f t="shared" si="879"/>
        <v/>
      </c>
      <c r="N1101" t="str">
        <f t="shared" si="880"/>
        <v/>
      </c>
      <c r="O1101" t="str">
        <f t="shared" si="881"/>
        <v/>
      </c>
      <c r="P1101" t="str">
        <f t="shared" si="882"/>
        <v/>
      </c>
      <c r="Q1101" t="str">
        <f t="shared" si="883"/>
        <v/>
      </c>
      <c r="R1101" t="str">
        <f t="shared" si="884"/>
        <v/>
      </c>
      <c r="S1101" t="str">
        <f t="shared" si="885"/>
        <v/>
      </c>
      <c r="T1101" t="str">
        <f t="shared" si="886"/>
        <v/>
      </c>
      <c r="U1101" t="str">
        <f t="shared" si="887"/>
        <v/>
      </c>
      <c r="V1101" t="str">
        <f t="shared" si="888"/>
        <v/>
      </c>
      <c r="W1101" t="str">
        <f t="shared" si="889"/>
        <v/>
      </c>
      <c r="X1101" t="str">
        <f t="shared" si="890"/>
        <v/>
      </c>
      <c r="Y1101" t="str">
        <f t="shared" si="891"/>
        <v>Műszaki szaknyelv II. (angol), 2. csop. ()</v>
      </c>
      <c r="Z1101" t="str">
        <f t="shared" si="892"/>
        <v/>
      </c>
      <c r="AA1101" t="str">
        <f t="shared" si="893"/>
        <v/>
      </c>
      <c r="AB1101" t="str">
        <f t="shared" si="894"/>
        <v/>
      </c>
      <c r="AC1101" t="str">
        <f t="shared" si="895"/>
        <v/>
      </c>
      <c r="AD1101" t="str">
        <f t="shared" si="896"/>
        <v/>
      </c>
      <c r="AE1101" t="str">
        <f t="shared" si="897"/>
        <v/>
      </c>
      <c r="AF1101" t="str">
        <f t="shared" si="898"/>
        <v/>
      </c>
      <c r="AG1101" t="str">
        <f t="shared" si="899"/>
        <v/>
      </c>
      <c r="AH1101" t="str">
        <f t="shared" si="900"/>
        <v/>
      </c>
      <c r="AI1101" t="str">
        <f t="shared" si="901"/>
        <v/>
      </c>
      <c r="AJ1101" t="str">
        <f t="shared" si="902"/>
        <v/>
      </c>
      <c r="AK1101" t="str">
        <f t="shared" si="903"/>
        <v>5094</v>
      </c>
      <c r="AL1101" t="str">
        <f t="shared" si="904"/>
        <v/>
      </c>
      <c r="AM1101" t="str">
        <f t="shared" si="905"/>
        <v/>
      </c>
      <c r="AN1101" t="str">
        <f t="shared" si="906"/>
        <v/>
      </c>
      <c r="AO1101" t="str">
        <f t="shared" si="907"/>
        <v/>
      </c>
      <c r="AP1101" t="str">
        <f t="shared" si="908"/>
        <v/>
      </c>
      <c r="AQ1101" t="str">
        <f t="shared" si="909"/>
        <v/>
      </c>
      <c r="AR1101" t="str">
        <f t="shared" si="910"/>
        <v/>
      </c>
      <c r="AS1101" t="str">
        <f t="shared" si="911"/>
        <v/>
      </c>
      <c r="AT1101" t="str">
        <f t="shared" si="912"/>
        <v/>
      </c>
      <c r="AU1101" t="str">
        <f t="shared" si="913"/>
        <v/>
      </c>
      <c r="AV1101" t="str">
        <f t="shared" si="914"/>
        <v/>
      </c>
      <c r="AW1101" t="str">
        <f t="shared" si="915"/>
        <v/>
      </c>
      <c r="AX1101" t="str">
        <f t="shared" si="916"/>
        <v>Műszaki szaknyelv II. (angol), 2. csop. (408)</v>
      </c>
      <c r="AY1101" s="2">
        <v>509</v>
      </c>
      <c r="AZ1101" s="2">
        <v>4</v>
      </c>
      <c r="BA1101" s="18">
        <f>VLOOKUP(AY1101,segéd!$F$9:$G$38,2,FALSE)</f>
        <v>46151</v>
      </c>
      <c r="BB1101" s="2" t="str">
        <f>VLOOKUP(AZ1101,segéd!$F$1:$G$7,2,FALSE)</f>
        <v>13.30-15.00</v>
      </c>
      <c r="BC1101" t="s">
        <v>296</v>
      </c>
      <c r="BD1101" t="s">
        <v>441</v>
      </c>
      <c r="BE1101" t="s">
        <v>164</v>
      </c>
      <c r="BG1101" s="2">
        <v>408</v>
      </c>
      <c r="BJ1101" s="2">
        <f t="shared" si="917"/>
        <v>19</v>
      </c>
      <c r="BK1101" s="2" t="str">
        <f>IF(BF1101="","",VLOOKUP(BC1101,segéd!O:P,2,FALSE))</f>
        <v/>
      </c>
      <c r="BL1101" s="2">
        <f>IF(BG1101="","",VLOOKUP(BC1101,segéd!T:U,2,FALSE))</f>
        <v>19</v>
      </c>
      <c r="BM1101" s="2"/>
      <c r="BN1101" s="2"/>
      <c r="BO1101" s="2"/>
      <c r="BP1101" s="2"/>
      <c r="BQ1101" s="2"/>
      <c r="BR1101" s="2"/>
      <c r="BS1101" s="2"/>
      <c r="BT1101" s="2"/>
      <c r="BU1101" s="2"/>
      <c r="BZ1101" s="2"/>
      <c r="CA1101" s="2"/>
      <c r="CD1101" s="2"/>
      <c r="CE1101" s="2"/>
      <c r="CF1101" s="19"/>
      <c r="CG1101" s="2"/>
      <c r="CJ1101" s="2"/>
      <c r="CP1101" s="2">
        <v>20</v>
      </c>
      <c r="CQ1101" s="2"/>
      <c r="CR1101" s="2"/>
      <c r="CS1101" s="2"/>
      <c r="CU1101" s="2"/>
      <c r="CV1101" s="2"/>
      <c r="DA1101" s="19"/>
    </row>
    <row r="1102" spans="1:106" x14ac:dyDescent="0.3">
      <c r="A1102" t="str">
        <f t="shared" si="867"/>
        <v>5094</v>
      </c>
      <c r="B1102" t="str">
        <f t="shared" si="868"/>
        <v xml:space="preserve">Német gazdasági szaknyelv II. </v>
      </c>
      <c r="C1102" t="str">
        <f t="shared" si="869"/>
        <v>4015094</v>
      </c>
      <c r="D1102" t="str">
        <f t="shared" si="870"/>
        <v>Német gazdasági szaknyelv II. 4</v>
      </c>
      <c r="E1102" t="str">
        <f t="shared" si="871"/>
        <v>Árendás Bence5094</v>
      </c>
      <c r="F1102" s="24" t="str">
        <f t="shared" si="872"/>
        <v>Német gazdasági szaknyelv II. (Tb. 401)</v>
      </c>
      <c r="G1102" t="str">
        <f t="shared" si="873"/>
        <v/>
      </c>
      <c r="H1102" t="str">
        <f t="shared" si="874"/>
        <v/>
      </c>
      <c r="I1102" t="str">
        <f t="shared" si="875"/>
        <v/>
      </c>
      <c r="J1102" t="str">
        <f t="shared" si="876"/>
        <v/>
      </c>
      <c r="K1102" t="str">
        <f t="shared" si="877"/>
        <v/>
      </c>
      <c r="L1102" t="str">
        <f t="shared" si="878"/>
        <v/>
      </c>
      <c r="M1102" t="str">
        <f t="shared" si="879"/>
        <v/>
      </c>
      <c r="N1102" t="str">
        <f t="shared" si="880"/>
        <v/>
      </c>
      <c r="O1102" t="str">
        <f t="shared" si="881"/>
        <v/>
      </c>
      <c r="P1102" t="str">
        <f t="shared" si="882"/>
        <v/>
      </c>
      <c r="Q1102" t="str">
        <f t="shared" si="883"/>
        <v/>
      </c>
      <c r="R1102" t="str">
        <f t="shared" si="884"/>
        <v/>
      </c>
      <c r="S1102" t="str">
        <f t="shared" si="885"/>
        <v/>
      </c>
      <c r="T1102" t="str">
        <f t="shared" si="886"/>
        <v/>
      </c>
      <c r="U1102" t="str">
        <f t="shared" si="887"/>
        <v/>
      </c>
      <c r="V1102" t="str">
        <f t="shared" si="888"/>
        <v/>
      </c>
      <c r="W1102" t="str">
        <f t="shared" si="889"/>
        <v/>
      </c>
      <c r="X1102" t="str">
        <f t="shared" si="890"/>
        <v/>
      </c>
      <c r="Y1102" t="str">
        <f t="shared" si="891"/>
        <v>Német gazdasági szaknyelv II. ()</v>
      </c>
      <c r="Z1102" t="str">
        <f t="shared" si="892"/>
        <v>5094</v>
      </c>
      <c r="AA1102" t="str">
        <f t="shared" si="893"/>
        <v/>
      </c>
      <c r="AB1102" t="str">
        <f t="shared" si="894"/>
        <v/>
      </c>
      <c r="AC1102" t="str">
        <f t="shared" si="895"/>
        <v/>
      </c>
      <c r="AD1102" t="str">
        <f t="shared" si="896"/>
        <v/>
      </c>
      <c r="AE1102" t="str">
        <f t="shared" si="897"/>
        <v/>
      </c>
      <c r="AF1102" t="str">
        <f t="shared" si="898"/>
        <v/>
      </c>
      <c r="AG1102" t="str">
        <f t="shared" si="899"/>
        <v/>
      </c>
      <c r="AH1102" t="str">
        <f t="shared" si="900"/>
        <v/>
      </c>
      <c r="AI1102" t="str">
        <f t="shared" si="901"/>
        <v/>
      </c>
      <c r="AJ1102" t="str">
        <f t="shared" si="902"/>
        <v/>
      </c>
      <c r="AK1102" t="str">
        <f t="shared" si="903"/>
        <v/>
      </c>
      <c r="AL1102" t="str">
        <f t="shared" si="904"/>
        <v/>
      </c>
      <c r="AM1102" t="str">
        <f t="shared" si="905"/>
        <v/>
      </c>
      <c r="AN1102" t="str">
        <f t="shared" si="906"/>
        <v/>
      </c>
      <c r="AO1102" t="str">
        <f t="shared" si="907"/>
        <v/>
      </c>
      <c r="AP1102" t="str">
        <f t="shared" si="908"/>
        <v/>
      </c>
      <c r="AQ1102" t="str">
        <f t="shared" si="909"/>
        <v/>
      </c>
      <c r="AR1102" t="str">
        <f t="shared" si="910"/>
        <v/>
      </c>
      <c r="AS1102" t="str">
        <f t="shared" si="911"/>
        <v/>
      </c>
      <c r="AT1102" t="str">
        <f t="shared" si="912"/>
        <v/>
      </c>
      <c r="AU1102" t="str">
        <f t="shared" si="913"/>
        <v/>
      </c>
      <c r="AV1102" t="str">
        <f t="shared" si="914"/>
        <v/>
      </c>
      <c r="AW1102" t="str">
        <f t="shared" si="915"/>
        <v/>
      </c>
      <c r="AX1102" t="str">
        <f t="shared" si="916"/>
        <v>Német gazdasági szaknyelv II. (401)</v>
      </c>
      <c r="AY1102" s="2">
        <v>509</v>
      </c>
      <c r="AZ1102" s="2">
        <v>4</v>
      </c>
      <c r="BA1102" s="18">
        <f>VLOOKUP(AY1102,segéd!$F$9:$G$38,2,FALSE)</f>
        <v>46151</v>
      </c>
      <c r="BB1102" s="2" t="str">
        <f>VLOOKUP(AZ1102,segéd!$F$1:$G$7,2,FALSE)</f>
        <v>13.30-15.00</v>
      </c>
      <c r="BC1102" t="s">
        <v>465</v>
      </c>
      <c r="BD1102" t="s">
        <v>466</v>
      </c>
      <c r="BE1102" t="s">
        <v>164</v>
      </c>
      <c r="BG1102" s="2">
        <v>401</v>
      </c>
      <c r="BJ1102" s="2">
        <f t="shared" si="917"/>
        <v>4</v>
      </c>
      <c r="BK1102" s="2" t="str">
        <f>IF(BF1102="","",VLOOKUP(BC1102,segéd!O:P,2,FALSE))</f>
        <v/>
      </c>
      <c r="BL1102" s="2">
        <f>IF(BG1102="","",VLOOKUP(BC1102,segéd!T:U,2,FALSE))</f>
        <v>4</v>
      </c>
      <c r="BM1102" s="2"/>
      <c r="BN1102" s="2"/>
      <c r="BO1102" s="2"/>
      <c r="BP1102" s="2"/>
      <c r="BQ1102" s="2"/>
      <c r="BR1102" s="2"/>
      <c r="BS1102" s="2"/>
      <c r="BT1102" s="2"/>
      <c r="BU1102" s="2"/>
      <c r="BV1102" s="2"/>
      <c r="BW1102" s="2"/>
      <c r="BX1102" s="2"/>
      <c r="BY1102" s="2"/>
      <c r="BZ1102" s="2"/>
      <c r="CA1102" s="2"/>
      <c r="CB1102" s="2"/>
      <c r="CC1102" s="2"/>
      <c r="CD1102" s="2"/>
      <c r="CE1102" s="2">
        <v>6</v>
      </c>
      <c r="CG1102" s="2"/>
      <c r="CH1102" s="2"/>
      <c r="CI1102" s="2"/>
      <c r="CJ1102" s="2"/>
      <c r="CK1102" s="2"/>
      <c r="CL1102" s="2"/>
      <c r="CM1102" s="2"/>
      <c r="CN1102" s="2"/>
      <c r="CO1102" s="2"/>
      <c r="CP1102" s="2"/>
      <c r="CQ1102" s="2"/>
      <c r="CR1102" s="2"/>
      <c r="CS1102" s="2"/>
      <c r="CT1102" s="2"/>
      <c r="CU1102" s="2"/>
      <c r="CV1102" s="2"/>
      <c r="CY1102" s="2"/>
    </row>
    <row r="1103" spans="1:106" x14ac:dyDescent="0.3">
      <c r="A1103" t="str">
        <f t="shared" si="867"/>
        <v>2035094</v>
      </c>
      <c r="B1103" t="str">
        <f t="shared" si="868"/>
        <v>Nemz. és interk. marketing (web) 5</v>
      </c>
      <c r="C1103" t="str">
        <f t="shared" si="869"/>
        <v>5094</v>
      </c>
      <c r="D1103" t="str">
        <f t="shared" si="870"/>
        <v xml:space="preserve">Nemz. és interk. marketing (web) </v>
      </c>
      <c r="E1103" t="str">
        <f t="shared" si="871"/>
        <v>Duga Zsófia5094</v>
      </c>
      <c r="F1103" s="24" t="str">
        <f t="shared" si="872"/>
        <v>Nemz. és interk. marketing (Bp. 203, web)</v>
      </c>
      <c r="G1103" t="str">
        <f t="shared" si="873"/>
        <v/>
      </c>
      <c r="H1103" t="str">
        <f t="shared" si="874"/>
        <v/>
      </c>
      <c r="I1103" t="str">
        <f t="shared" si="875"/>
        <v/>
      </c>
      <c r="J1103" t="str">
        <f t="shared" si="876"/>
        <v>5094</v>
      </c>
      <c r="K1103" t="str">
        <f t="shared" si="877"/>
        <v/>
      </c>
      <c r="L1103" t="str">
        <f t="shared" si="878"/>
        <v/>
      </c>
      <c r="M1103" t="str">
        <f t="shared" si="879"/>
        <v/>
      </c>
      <c r="N1103" t="str">
        <f t="shared" si="880"/>
        <v/>
      </c>
      <c r="O1103" t="str">
        <f t="shared" si="881"/>
        <v/>
      </c>
      <c r="P1103" t="str">
        <f t="shared" si="882"/>
        <v/>
      </c>
      <c r="Q1103" t="str">
        <f t="shared" si="883"/>
        <v/>
      </c>
      <c r="R1103" t="str">
        <f t="shared" si="884"/>
        <v/>
      </c>
      <c r="S1103" t="str">
        <f t="shared" si="885"/>
        <v/>
      </c>
      <c r="T1103" t="str">
        <f t="shared" si="886"/>
        <v/>
      </c>
      <c r="U1103" t="str">
        <f t="shared" si="887"/>
        <v/>
      </c>
      <c r="V1103" t="str">
        <f t="shared" si="888"/>
        <v/>
      </c>
      <c r="W1103" t="str">
        <f t="shared" si="889"/>
        <v/>
      </c>
      <c r="X1103" t="str">
        <f t="shared" si="890"/>
        <v/>
      </c>
      <c r="Y1103" t="str">
        <f t="shared" si="891"/>
        <v>Nemz. és interk. marketing (203, web)</v>
      </c>
      <c r="Z1103" t="str">
        <f t="shared" si="892"/>
        <v/>
      </c>
      <c r="AA1103" t="str">
        <f t="shared" si="893"/>
        <v/>
      </c>
      <c r="AB1103" t="str">
        <f t="shared" si="894"/>
        <v/>
      </c>
      <c r="AC1103" t="str">
        <f t="shared" si="895"/>
        <v/>
      </c>
      <c r="AD1103" t="str">
        <f t="shared" si="896"/>
        <v/>
      </c>
      <c r="AE1103" t="str">
        <f t="shared" si="897"/>
        <v/>
      </c>
      <c r="AF1103" t="str">
        <f t="shared" si="898"/>
        <v/>
      </c>
      <c r="AG1103" t="str">
        <f t="shared" si="899"/>
        <v/>
      </c>
      <c r="AH1103" t="str">
        <f t="shared" si="900"/>
        <v/>
      </c>
      <c r="AI1103" t="str">
        <f t="shared" si="901"/>
        <v/>
      </c>
      <c r="AJ1103" t="str">
        <f t="shared" si="902"/>
        <v/>
      </c>
      <c r="AK1103" t="str">
        <f t="shared" si="903"/>
        <v/>
      </c>
      <c r="AL1103" t="str">
        <f t="shared" si="904"/>
        <v/>
      </c>
      <c r="AM1103" t="str">
        <f t="shared" si="905"/>
        <v/>
      </c>
      <c r="AN1103" t="str">
        <f t="shared" si="906"/>
        <v/>
      </c>
      <c r="AO1103" t="str">
        <f t="shared" si="907"/>
        <v/>
      </c>
      <c r="AP1103" t="str">
        <f t="shared" si="908"/>
        <v/>
      </c>
      <c r="AQ1103" t="str">
        <f t="shared" si="909"/>
        <v/>
      </c>
      <c r="AR1103" t="str">
        <f t="shared" si="910"/>
        <v/>
      </c>
      <c r="AS1103" t="str">
        <f t="shared" si="911"/>
        <v/>
      </c>
      <c r="AT1103" t="str">
        <f t="shared" si="912"/>
        <v/>
      </c>
      <c r="AU1103" t="str">
        <f t="shared" si="913"/>
        <v/>
      </c>
      <c r="AV1103" t="str">
        <f t="shared" si="914"/>
        <v/>
      </c>
      <c r="AW1103" t="str">
        <f t="shared" si="915"/>
        <v/>
      </c>
      <c r="AX1103" t="str">
        <f t="shared" si="916"/>
        <v>Nemz. és interk. marketing (, web)</v>
      </c>
      <c r="AY1103" s="2">
        <v>509</v>
      </c>
      <c r="AZ1103" s="2">
        <v>4</v>
      </c>
      <c r="BA1103" s="18">
        <f>VLOOKUP(AY1103,segéd!$F$9:$G$38,2,FALSE)</f>
        <v>46151</v>
      </c>
      <c r="BB1103" s="2" t="str">
        <f>VLOOKUP(AZ1103,segéd!$F$1:$G$7,2,FALSE)</f>
        <v>13.30-15.00</v>
      </c>
      <c r="BC1103" t="s">
        <v>74</v>
      </c>
      <c r="BD1103" t="s">
        <v>103</v>
      </c>
      <c r="BE1103" t="s">
        <v>175</v>
      </c>
      <c r="BF1103" s="19">
        <v>203</v>
      </c>
      <c r="BH1103" s="2" t="s">
        <v>66</v>
      </c>
      <c r="BI1103" s="30" t="s">
        <v>1986</v>
      </c>
      <c r="BJ1103" s="2">
        <f t="shared" si="917"/>
        <v>5</v>
      </c>
      <c r="BK1103" s="2">
        <f>IF(BF1103="","",VLOOKUP(BC1103,segéd!O:P,2,FALSE))</f>
        <v>5</v>
      </c>
      <c r="BL1103" s="2" t="str">
        <f>IF(BG1103="","",VLOOKUP(BC1103,segéd!T:U,2,FALSE))</f>
        <v/>
      </c>
      <c r="BP1103" s="2">
        <v>9</v>
      </c>
      <c r="BQ1103" s="2"/>
      <c r="BR1103" s="2"/>
      <c r="BY1103" s="2"/>
      <c r="CH1103" s="2"/>
      <c r="CP1103" s="2"/>
    </row>
    <row r="1104" spans="1:106" x14ac:dyDescent="0.3">
      <c r="A1104" t="str">
        <f t="shared" si="867"/>
        <v>5094</v>
      </c>
      <c r="B1104" t="str">
        <f t="shared" si="868"/>
        <v xml:space="preserve">Optikai- és látórendszerek (web) </v>
      </c>
      <c r="C1104" t="str">
        <f t="shared" si="869"/>
        <v>2155094</v>
      </c>
      <c r="D1104" t="str">
        <f t="shared" si="870"/>
        <v>Optikai- és látórendszerek (web) 77</v>
      </c>
      <c r="E1104" t="str">
        <f t="shared" si="871"/>
        <v>Janóczki Mihály5094</v>
      </c>
      <c r="F1104" s="24" t="str">
        <f t="shared" si="872"/>
        <v>Optikai- és látórendszerek (Tb. 215, web)</v>
      </c>
      <c r="G1104" t="str">
        <f t="shared" si="873"/>
        <v/>
      </c>
      <c r="H1104" t="str">
        <f t="shared" si="874"/>
        <v/>
      </c>
      <c r="I1104" t="str">
        <f t="shared" si="875"/>
        <v/>
      </c>
      <c r="J1104" t="str">
        <f t="shared" si="876"/>
        <v/>
      </c>
      <c r="K1104" t="str">
        <f t="shared" si="877"/>
        <v/>
      </c>
      <c r="L1104" t="str">
        <f t="shared" si="878"/>
        <v/>
      </c>
      <c r="M1104" t="str">
        <f t="shared" si="879"/>
        <v/>
      </c>
      <c r="N1104" t="str">
        <f t="shared" si="880"/>
        <v/>
      </c>
      <c r="O1104" t="str">
        <f t="shared" si="881"/>
        <v/>
      </c>
      <c r="P1104" t="str">
        <f t="shared" si="882"/>
        <v/>
      </c>
      <c r="Q1104" t="str">
        <f t="shared" si="883"/>
        <v/>
      </c>
      <c r="R1104" t="str">
        <f t="shared" si="884"/>
        <v/>
      </c>
      <c r="S1104" t="str">
        <f t="shared" si="885"/>
        <v/>
      </c>
      <c r="T1104" t="str">
        <f t="shared" si="886"/>
        <v/>
      </c>
      <c r="U1104" t="str">
        <f t="shared" si="887"/>
        <v/>
      </c>
      <c r="V1104" t="str">
        <f t="shared" si="888"/>
        <v/>
      </c>
      <c r="W1104" t="str">
        <f t="shared" si="889"/>
        <v/>
      </c>
      <c r="X1104" t="str">
        <f t="shared" si="890"/>
        <v/>
      </c>
      <c r="Y1104" t="str">
        <f t="shared" si="891"/>
        <v>Optikai- és látórendszerek (, web)</v>
      </c>
      <c r="Z1104" t="str">
        <f t="shared" si="892"/>
        <v/>
      </c>
      <c r="AA1104" t="str">
        <f t="shared" si="893"/>
        <v/>
      </c>
      <c r="AB1104" t="str">
        <f t="shared" si="894"/>
        <v/>
      </c>
      <c r="AC1104" t="str">
        <f t="shared" si="895"/>
        <v/>
      </c>
      <c r="AD1104" t="str">
        <f t="shared" si="896"/>
        <v/>
      </c>
      <c r="AE1104" t="str">
        <f t="shared" si="897"/>
        <v/>
      </c>
      <c r="AF1104" t="str">
        <f t="shared" si="898"/>
        <v/>
      </c>
      <c r="AG1104" t="str">
        <f t="shared" si="899"/>
        <v/>
      </c>
      <c r="AH1104" t="str">
        <f t="shared" si="900"/>
        <v/>
      </c>
      <c r="AI1104" t="str">
        <f t="shared" si="901"/>
        <v/>
      </c>
      <c r="AJ1104" t="str">
        <f t="shared" si="902"/>
        <v/>
      </c>
      <c r="AK1104" t="str">
        <f t="shared" si="903"/>
        <v/>
      </c>
      <c r="AL1104" t="str">
        <f t="shared" si="904"/>
        <v>5094</v>
      </c>
      <c r="AM1104" t="str">
        <f t="shared" si="905"/>
        <v/>
      </c>
      <c r="AN1104" t="str">
        <f t="shared" si="906"/>
        <v/>
      </c>
      <c r="AO1104" t="str">
        <f t="shared" si="907"/>
        <v/>
      </c>
      <c r="AP1104" t="str">
        <f t="shared" si="908"/>
        <v/>
      </c>
      <c r="AQ1104" t="str">
        <f t="shared" si="909"/>
        <v/>
      </c>
      <c r="AR1104" t="str">
        <f t="shared" si="910"/>
        <v/>
      </c>
      <c r="AS1104" t="str">
        <f t="shared" si="911"/>
        <v/>
      </c>
      <c r="AT1104" t="str">
        <f t="shared" si="912"/>
        <v/>
      </c>
      <c r="AU1104" t="str">
        <f t="shared" si="913"/>
        <v/>
      </c>
      <c r="AV1104" t="str">
        <f t="shared" si="914"/>
        <v/>
      </c>
      <c r="AW1104" t="str">
        <f t="shared" si="915"/>
        <v/>
      </c>
      <c r="AX1104" t="str">
        <f t="shared" si="916"/>
        <v>Optikai- és látórendszerek (215, web)</v>
      </c>
      <c r="AY1104" s="2">
        <v>509</v>
      </c>
      <c r="AZ1104" s="2">
        <v>4</v>
      </c>
      <c r="BA1104" s="18">
        <f>VLOOKUP(AY1104,segéd!$F$9:$G$38,2,FALSE)</f>
        <v>46151</v>
      </c>
      <c r="BB1104" s="2" t="str">
        <f>VLOOKUP(AZ1104,segéd!$F$1:$G$7,2,FALSE)</f>
        <v>13.30-15.00</v>
      </c>
      <c r="BC1104" t="s">
        <v>81</v>
      </c>
      <c r="BD1104" s="20" t="s">
        <v>2189</v>
      </c>
      <c r="BE1104" t="s">
        <v>164</v>
      </c>
      <c r="BG1104" s="2">
        <v>215</v>
      </c>
      <c r="BH1104" s="2" t="s">
        <v>66</v>
      </c>
      <c r="BI1104" s="30" t="s">
        <v>2000</v>
      </c>
      <c r="BJ1104" s="2">
        <f t="shared" si="917"/>
        <v>77</v>
      </c>
      <c r="BK1104" s="2" t="str">
        <f>IF(BF1104="","",VLOOKUP(BC1104,segéd!O:P,2,FALSE))</f>
        <v/>
      </c>
      <c r="BL1104" s="2">
        <f>IF(BG1104="","",VLOOKUP(BC1104,segéd!T:U,2,FALSE))</f>
        <v>77</v>
      </c>
      <c r="BM1104" s="2"/>
      <c r="BN1104" s="2"/>
      <c r="BO1104" s="2"/>
      <c r="BP1104" s="2"/>
      <c r="BQ1104" s="2"/>
      <c r="BR1104" s="2"/>
      <c r="BS1104" s="2"/>
      <c r="BT1104" s="2"/>
      <c r="BU1104" s="2"/>
      <c r="BZ1104" s="2"/>
      <c r="CA1104" s="2"/>
      <c r="CD1104" s="2"/>
      <c r="CE1104" s="2"/>
      <c r="CF1104" s="19"/>
      <c r="CG1104" s="2"/>
      <c r="CJ1104" s="2"/>
      <c r="CP1104" s="2"/>
      <c r="CQ1104" s="2">
        <v>59</v>
      </c>
      <c r="CR1104" s="2"/>
      <c r="CS1104" s="2"/>
      <c r="CU1104" s="2"/>
      <c r="CV1104" s="2"/>
      <c r="DA1104" s="19"/>
    </row>
    <row r="1105" spans="1:106" x14ac:dyDescent="0.3">
      <c r="A1105" t="str">
        <f t="shared" si="867"/>
        <v>2105094</v>
      </c>
      <c r="B1105" t="str">
        <f t="shared" si="868"/>
        <v>Ökológiai közgazdaságtan (otthonról web) 7</v>
      </c>
      <c r="C1105" t="str">
        <f t="shared" si="869"/>
        <v>5094</v>
      </c>
      <c r="D1105" t="str">
        <f t="shared" si="870"/>
        <v xml:space="preserve">Ökológiai közgazdaságtan (otthonról web) </v>
      </c>
      <c r="E1105" t="str">
        <f t="shared" si="871"/>
        <v>Barócsi Zoltán5094</v>
      </c>
      <c r="F1105" s="24" t="str">
        <f t="shared" si="872"/>
        <v>Ökológiai közgazdaságtan (Bp. 210, otthonról web)</v>
      </c>
      <c r="G1105" t="str">
        <f t="shared" si="873"/>
        <v/>
      </c>
      <c r="H1105" t="str">
        <f t="shared" si="874"/>
        <v/>
      </c>
      <c r="I1105" t="str">
        <f t="shared" si="875"/>
        <v/>
      </c>
      <c r="J1105" t="str">
        <f t="shared" si="876"/>
        <v/>
      </c>
      <c r="K1105" t="str">
        <f t="shared" si="877"/>
        <v>5094</v>
      </c>
      <c r="L1105" t="str">
        <f t="shared" si="878"/>
        <v/>
      </c>
      <c r="M1105" t="str">
        <f t="shared" si="879"/>
        <v/>
      </c>
      <c r="N1105" t="str">
        <f t="shared" si="880"/>
        <v/>
      </c>
      <c r="O1105" t="str">
        <f t="shared" si="881"/>
        <v/>
      </c>
      <c r="P1105" t="str">
        <f t="shared" si="882"/>
        <v/>
      </c>
      <c r="Q1105" t="str">
        <f t="shared" si="883"/>
        <v/>
      </c>
      <c r="R1105" t="str">
        <f t="shared" si="884"/>
        <v/>
      </c>
      <c r="S1105" t="str">
        <f t="shared" si="885"/>
        <v/>
      </c>
      <c r="T1105" t="str">
        <f t="shared" si="886"/>
        <v/>
      </c>
      <c r="U1105" t="str">
        <f t="shared" si="887"/>
        <v/>
      </c>
      <c r="V1105" t="str">
        <f t="shared" si="888"/>
        <v/>
      </c>
      <c r="W1105" t="str">
        <f t="shared" si="889"/>
        <v/>
      </c>
      <c r="X1105" t="str">
        <f t="shared" si="890"/>
        <v/>
      </c>
      <c r="Y1105" t="str">
        <f t="shared" si="891"/>
        <v>Ökológiai közgazdaságtan (210, otthonról web)</v>
      </c>
      <c r="Z1105" t="str">
        <f t="shared" si="892"/>
        <v/>
      </c>
      <c r="AA1105" t="str">
        <f t="shared" si="893"/>
        <v/>
      </c>
      <c r="AB1105" t="str">
        <f t="shared" si="894"/>
        <v/>
      </c>
      <c r="AC1105" t="str">
        <f t="shared" si="895"/>
        <v/>
      </c>
      <c r="AD1105" t="str">
        <f t="shared" si="896"/>
        <v/>
      </c>
      <c r="AE1105" t="str">
        <f t="shared" si="897"/>
        <v/>
      </c>
      <c r="AF1105" t="str">
        <f t="shared" si="898"/>
        <v/>
      </c>
      <c r="AG1105" t="str">
        <f t="shared" si="899"/>
        <v/>
      </c>
      <c r="AH1105" t="str">
        <f t="shared" si="900"/>
        <v/>
      </c>
      <c r="AI1105" t="str">
        <f t="shared" si="901"/>
        <v/>
      </c>
      <c r="AJ1105" t="str">
        <f t="shared" si="902"/>
        <v/>
      </c>
      <c r="AK1105" t="str">
        <f t="shared" si="903"/>
        <v/>
      </c>
      <c r="AL1105" t="str">
        <f t="shared" si="904"/>
        <v/>
      </c>
      <c r="AM1105" t="str">
        <f t="shared" si="905"/>
        <v/>
      </c>
      <c r="AN1105" t="str">
        <f t="shared" si="906"/>
        <v/>
      </c>
      <c r="AO1105" t="str">
        <f t="shared" si="907"/>
        <v/>
      </c>
      <c r="AP1105" t="str">
        <f t="shared" si="908"/>
        <v/>
      </c>
      <c r="AQ1105" t="str">
        <f t="shared" si="909"/>
        <v/>
      </c>
      <c r="AR1105" t="str">
        <f t="shared" si="910"/>
        <v/>
      </c>
      <c r="AS1105" t="str">
        <f t="shared" si="911"/>
        <v/>
      </c>
      <c r="AT1105" t="str">
        <f t="shared" si="912"/>
        <v/>
      </c>
      <c r="AU1105" t="str">
        <f t="shared" si="913"/>
        <v/>
      </c>
      <c r="AV1105" t="str">
        <f t="shared" si="914"/>
        <v/>
      </c>
      <c r="AW1105" t="str">
        <f t="shared" si="915"/>
        <v/>
      </c>
      <c r="AX1105" t="str">
        <f t="shared" si="916"/>
        <v>Ökológiai közgazdaságtan (, otthonról web)</v>
      </c>
      <c r="AY1105" s="2">
        <v>509</v>
      </c>
      <c r="AZ1105" s="2">
        <v>4</v>
      </c>
      <c r="BA1105" s="18">
        <f>VLOOKUP(AY1105,segéd!$F$9:$G$38,2,FALSE)</f>
        <v>46151</v>
      </c>
      <c r="BB1105" s="2" t="str">
        <f>VLOOKUP(AZ1105,segéd!$F$1:$G$7,2,FALSE)</f>
        <v>13.30-15.00</v>
      </c>
      <c r="BC1105" s="20" t="s">
        <v>438</v>
      </c>
      <c r="BD1105" t="s">
        <v>29</v>
      </c>
      <c r="BE1105" s="20" t="s">
        <v>175</v>
      </c>
      <c r="BF1105" s="19">
        <v>210</v>
      </c>
      <c r="BH1105" s="19" t="s">
        <v>485</v>
      </c>
      <c r="BI1105" s="30" t="s">
        <v>2014</v>
      </c>
      <c r="BJ1105" s="2">
        <f t="shared" si="917"/>
        <v>7</v>
      </c>
      <c r="BK1105" s="2">
        <f>IF(BF1105="","",VLOOKUP(BC1105,segéd!O:P,2,FALSE))</f>
        <v>7</v>
      </c>
      <c r="BL1105" s="2" t="str">
        <f>IF(BG1105="","",VLOOKUP(BC1105,segéd!T:U,2,FALSE))</f>
        <v/>
      </c>
      <c r="BP1105" s="2"/>
      <c r="BQ1105" s="2">
        <v>9</v>
      </c>
      <c r="BR1105" s="2"/>
      <c r="BW1105" s="2"/>
      <c r="BX1105" s="2"/>
      <c r="BY1105" s="2"/>
      <c r="CD1105" s="2"/>
      <c r="CH1105" s="2"/>
      <c r="CN1105" s="2"/>
      <c r="CP1105" s="2"/>
      <c r="CR1105" s="2"/>
      <c r="CS1105" s="2"/>
      <c r="CU1105" s="2"/>
      <c r="CV1105" s="2"/>
    </row>
    <row r="1106" spans="1:106" x14ac:dyDescent="0.3">
      <c r="A1106" t="str">
        <f t="shared" si="867"/>
        <v>2085094</v>
      </c>
      <c r="B1106" t="str">
        <f t="shared" si="868"/>
        <v>Számvitel II. (web) 23</v>
      </c>
      <c r="C1106" t="str">
        <f t="shared" si="869"/>
        <v>5094</v>
      </c>
      <c r="D1106" t="str">
        <f t="shared" si="870"/>
        <v xml:space="preserve">Számvitel II. (web) </v>
      </c>
      <c r="E1106" t="str">
        <f t="shared" si="871"/>
        <v>Péter Sára5094</v>
      </c>
      <c r="F1106" s="24" t="str">
        <f t="shared" si="872"/>
        <v>Számvitel II. (Bp. 208, web)</v>
      </c>
      <c r="G1106" t="str">
        <f t="shared" si="873"/>
        <v/>
      </c>
      <c r="H1106" t="str">
        <f t="shared" si="874"/>
        <v/>
      </c>
      <c r="I1106" t="str">
        <f t="shared" si="875"/>
        <v/>
      </c>
      <c r="J1106" t="str">
        <f t="shared" si="876"/>
        <v/>
      </c>
      <c r="K1106" t="str">
        <f t="shared" si="877"/>
        <v/>
      </c>
      <c r="L1106" t="str">
        <f t="shared" si="878"/>
        <v/>
      </c>
      <c r="M1106" t="str">
        <f t="shared" si="879"/>
        <v>5094</v>
      </c>
      <c r="N1106" t="str">
        <f t="shared" si="880"/>
        <v>5094</v>
      </c>
      <c r="O1106" t="str">
        <f t="shared" si="881"/>
        <v>5094</v>
      </c>
      <c r="P1106" t="str">
        <f t="shared" si="882"/>
        <v/>
      </c>
      <c r="Q1106" t="str">
        <f t="shared" si="883"/>
        <v/>
      </c>
      <c r="R1106" t="str">
        <f t="shared" si="884"/>
        <v/>
      </c>
      <c r="S1106" t="str">
        <f t="shared" si="885"/>
        <v/>
      </c>
      <c r="T1106" t="str">
        <f t="shared" si="886"/>
        <v/>
      </c>
      <c r="U1106" t="str">
        <f t="shared" si="887"/>
        <v/>
      </c>
      <c r="V1106" t="str">
        <f t="shared" si="888"/>
        <v/>
      </c>
      <c r="W1106" t="str">
        <f t="shared" si="889"/>
        <v/>
      </c>
      <c r="X1106" t="str">
        <f t="shared" si="890"/>
        <v/>
      </c>
      <c r="Y1106" t="str">
        <f t="shared" si="891"/>
        <v>Számvitel II. (208, web)</v>
      </c>
      <c r="Z1106" t="str">
        <f t="shared" si="892"/>
        <v/>
      </c>
      <c r="AA1106" t="str">
        <f t="shared" si="893"/>
        <v/>
      </c>
      <c r="AB1106" t="str">
        <f t="shared" si="894"/>
        <v/>
      </c>
      <c r="AC1106" t="str">
        <f t="shared" si="895"/>
        <v/>
      </c>
      <c r="AD1106" t="str">
        <f t="shared" si="896"/>
        <v/>
      </c>
      <c r="AE1106" t="str">
        <f t="shared" si="897"/>
        <v/>
      </c>
      <c r="AF1106" t="str">
        <f t="shared" si="898"/>
        <v/>
      </c>
      <c r="AG1106" t="str">
        <f t="shared" si="899"/>
        <v/>
      </c>
      <c r="AH1106" t="str">
        <f t="shared" si="900"/>
        <v/>
      </c>
      <c r="AI1106" t="str">
        <f t="shared" si="901"/>
        <v/>
      </c>
      <c r="AJ1106" t="str">
        <f t="shared" si="902"/>
        <v/>
      </c>
      <c r="AK1106" t="str">
        <f t="shared" si="903"/>
        <v/>
      </c>
      <c r="AL1106" t="str">
        <f t="shared" si="904"/>
        <v/>
      </c>
      <c r="AM1106" t="str">
        <f t="shared" si="905"/>
        <v/>
      </c>
      <c r="AN1106" t="str">
        <f t="shared" si="906"/>
        <v/>
      </c>
      <c r="AO1106" t="str">
        <f t="shared" si="907"/>
        <v/>
      </c>
      <c r="AP1106" t="str">
        <f t="shared" si="908"/>
        <v/>
      </c>
      <c r="AQ1106" t="str">
        <f t="shared" si="909"/>
        <v/>
      </c>
      <c r="AR1106" t="str">
        <f t="shared" si="910"/>
        <v/>
      </c>
      <c r="AS1106" t="str">
        <f t="shared" si="911"/>
        <v/>
      </c>
      <c r="AT1106" t="str">
        <f t="shared" si="912"/>
        <v/>
      </c>
      <c r="AU1106" t="str">
        <f t="shared" si="913"/>
        <v/>
      </c>
      <c r="AV1106" t="str">
        <f t="shared" si="914"/>
        <v/>
      </c>
      <c r="AW1106" t="str">
        <f t="shared" si="915"/>
        <v/>
      </c>
      <c r="AX1106" t="str">
        <f t="shared" si="916"/>
        <v>Számvitel II. (, web)</v>
      </c>
      <c r="AY1106" s="2">
        <v>509</v>
      </c>
      <c r="AZ1106" s="2">
        <v>4</v>
      </c>
      <c r="BA1106" s="18">
        <f>VLOOKUP(AY1106,segéd!$F$9:$G$38,2,FALSE)</f>
        <v>46151</v>
      </c>
      <c r="BB1106" s="2" t="str">
        <f>VLOOKUP(AZ1106,segéd!$F$1:$G$7,2,FALSE)</f>
        <v>13.30-15.00</v>
      </c>
      <c r="BC1106" t="s">
        <v>67</v>
      </c>
      <c r="BD1106" t="s">
        <v>434</v>
      </c>
      <c r="BE1106" t="s">
        <v>165</v>
      </c>
      <c r="BF1106" s="19">
        <v>208</v>
      </c>
      <c r="BH1106" s="2" t="s">
        <v>66</v>
      </c>
      <c r="BI1106" s="30" t="s">
        <v>2041</v>
      </c>
      <c r="BJ1106" s="2">
        <f t="shared" si="917"/>
        <v>23</v>
      </c>
      <c r="BK1106" s="2">
        <f>IF(BF1106="","",VLOOKUP(BC1106,segéd!O:P,2,FALSE))</f>
        <v>23</v>
      </c>
      <c r="BL1106" s="2" t="str">
        <f>IF(BG1106="","",VLOOKUP(BC1106,segéd!T:U,2,FALSE))</f>
        <v/>
      </c>
      <c r="BM1106" s="2"/>
      <c r="BN1106" s="2"/>
      <c r="BO1106" s="2"/>
      <c r="BP1106" s="2"/>
      <c r="BQ1106" s="2"/>
      <c r="BR1106" s="2"/>
      <c r="BS1106" s="2">
        <v>6</v>
      </c>
      <c r="BT1106" s="2">
        <v>6</v>
      </c>
      <c r="BU1106" s="2">
        <v>9</v>
      </c>
      <c r="BV1106" s="2"/>
      <c r="BW1106" s="2"/>
      <c r="BX1106" s="2"/>
      <c r="BY1106" s="2"/>
      <c r="BZ1106" s="2"/>
      <c r="CA1106" s="2"/>
      <c r="CB1106" s="2"/>
      <c r="CC1106" s="2"/>
      <c r="CD1106" s="2"/>
      <c r="CH1106" s="2"/>
      <c r="CI1106" s="2"/>
      <c r="CJ1106" s="2"/>
      <c r="CK1106" s="2"/>
      <c r="CL1106" s="2"/>
      <c r="CM1106" s="2"/>
      <c r="CN1106" s="2"/>
      <c r="CO1106" s="2"/>
      <c r="CP1106" s="2"/>
      <c r="CR1106" s="2"/>
      <c r="CS1106" s="2"/>
      <c r="CT1106" s="2"/>
      <c r="CU1106" s="2"/>
      <c r="CV1106" s="2"/>
      <c r="CY1106" s="2"/>
    </row>
    <row r="1107" spans="1:106" x14ac:dyDescent="0.3">
      <c r="A1107" t="str">
        <f t="shared" si="867"/>
        <v>2175094</v>
      </c>
      <c r="B1107" t="str">
        <f t="shared" si="868"/>
        <v>Turizmus társ. és gazd. alapjai (web) 8</v>
      </c>
      <c r="C1107" t="str">
        <f t="shared" si="869"/>
        <v>5094</v>
      </c>
      <c r="D1107" t="str">
        <f t="shared" si="870"/>
        <v xml:space="preserve">Turizmus társ. és gazd. alapjai (web) </v>
      </c>
      <c r="E1107" t="str">
        <f t="shared" si="871"/>
        <v>Bíró Csaba5094</v>
      </c>
      <c r="F1107" s="24" t="str">
        <f t="shared" si="872"/>
        <v>Turizmus társ. és gazd. alapjai (Bp. 217, web)</v>
      </c>
      <c r="G1107" t="str">
        <f t="shared" si="873"/>
        <v/>
      </c>
      <c r="H1107" t="str">
        <f t="shared" si="874"/>
        <v>5094</v>
      </c>
      <c r="I1107" t="str">
        <f t="shared" si="875"/>
        <v/>
      </c>
      <c r="J1107" t="str">
        <f t="shared" si="876"/>
        <v/>
      </c>
      <c r="K1107" t="str">
        <f t="shared" si="877"/>
        <v/>
      </c>
      <c r="L1107" t="str">
        <f t="shared" si="878"/>
        <v/>
      </c>
      <c r="M1107" t="str">
        <f t="shared" si="879"/>
        <v/>
      </c>
      <c r="N1107" t="str">
        <f t="shared" si="880"/>
        <v/>
      </c>
      <c r="O1107" t="str">
        <f t="shared" si="881"/>
        <v/>
      </c>
      <c r="P1107" t="str">
        <f t="shared" si="882"/>
        <v/>
      </c>
      <c r="Q1107" t="str">
        <f t="shared" si="883"/>
        <v/>
      </c>
      <c r="R1107" t="str">
        <f t="shared" si="884"/>
        <v/>
      </c>
      <c r="S1107" t="str">
        <f t="shared" si="885"/>
        <v/>
      </c>
      <c r="T1107" t="str">
        <f t="shared" si="886"/>
        <v/>
      </c>
      <c r="U1107" t="str">
        <f t="shared" si="887"/>
        <v/>
      </c>
      <c r="V1107" t="str">
        <f t="shared" si="888"/>
        <v/>
      </c>
      <c r="W1107" t="str">
        <f t="shared" si="889"/>
        <v/>
      </c>
      <c r="X1107" t="str">
        <f t="shared" si="890"/>
        <v/>
      </c>
      <c r="Y1107" t="str">
        <f t="shared" si="891"/>
        <v>Turizmus társ. és gazd. alapjai (217, web)</v>
      </c>
      <c r="Z1107" t="str">
        <f t="shared" si="892"/>
        <v/>
      </c>
      <c r="AA1107" t="str">
        <f t="shared" si="893"/>
        <v/>
      </c>
      <c r="AB1107" t="str">
        <f t="shared" si="894"/>
        <v/>
      </c>
      <c r="AC1107" t="str">
        <f t="shared" si="895"/>
        <v/>
      </c>
      <c r="AD1107" t="str">
        <f t="shared" si="896"/>
        <v/>
      </c>
      <c r="AE1107" t="str">
        <f t="shared" si="897"/>
        <v/>
      </c>
      <c r="AF1107" t="str">
        <f t="shared" si="898"/>
        <v/>
      </c>
      <c r="AG1107" t="str">
        <f t="shared" si="899"/>
        <v/>
      </c>
      <c r="AH1107" t="str">
        <f t="shared" si="900"/>
        <v/>
      </c>
      <c r="AI1107" t="str">
        <f t="shared" si="901"/>
        <v/>
      </c>
      <c r="AJ1107" t="str">
        <f t="shared" si="902"/>
        <v/>
      </c>
      <c r="AK1107" t="str">
        <f t="shared" si="903"/>
        <v/>
      </c>
      <c r="AL1107" t="str">
        <f t="shared" si="904"/>
        <v/>
      </c>
      <c r="AM1107" t="str">
        <f t="shared" si="905"/>
        <v/>
      </c>
      <c r="AN1107" t="str">
        <f t="shared" si="906"/>
        <v/>
      </c>
      <c r="AO1107" t="str">
        <f t="shared" si="907"/>
        <v/>
      </c>
      <c r="AP1107" t="str">
        <f t="shared" si="908"/>
        <v/>
      </c>
      <c r="AQ1107" t="str">
        <f t="shared" si="909"/>
        <v/>
      </c>
      <c r="AR1107" t="str">
        <f t="shared" si="910"/>
        <v/>
      </c>
      <c r="AS1107" t="str">
        <f t="shared" si="911"/>
        <v/>
      </c>
      <c r="AT1107" t="str">
        <f t="shared" si="912"/>
        <v/>
      </c>
      <c r="AU1107" t="str">
        <f t="shared" si="913"/>
        <v/>
      </c>
      <c r="AV1107" t="str">
        <f t="shared" si="914"/>
        <v/>
      </c>
      <c r="AW1107" t="str">
        <f t="shared" si="915"/>
        <v/>
      </c>
      <c r="AX1107" t="str">
        <f t="shared" si="916"/>
        <v>Turizmus társ. és gazd. alapjai (, web)</v>
      </c>
      <c r="AY1107" s="2">
        <v>509</v>
      </c>
      <c r="AZ1107" s="2">
        <v>4</v>
      </c>
      <c r="BA1107" s="18">
        <f>VLOOKUP(AY1107,segéd!$F$9:$G$38,2,FALSE)</f>
        <v>46151</v>
      </c>
      <c r="BB1107" s="2" t="str">
        <f>VLOOKUP(AZ1107,segéd!$F$1:$G$7,2,FALSE)</f>
        <v>13.30-15.00</v>
      </c>
      <c r="BC1107" t="s">
        <v>250</v>
      </c>
      <c r="BD1107" t="s">
        <v>458</v>
      </c>
      <c r="BE1107" t="s">
        <v>165</v>
      </c>
      <c r="BF1107" s="19">
        <v>217</v>
      </c>
      <c r="BH1107" s="2" t="s">
        <v>66</v>
      </c>
      <c r="BI1107" s="30" t="s">
        <v>1943</v>
      </c>
      <c r="BJ1107" s="2">
        <f t="shared" si="917"/>
        <v>8</v>
      </c>
      <c r="BK1107" s="2">
        <f>IF(BF1107="","",VLOOKUP(BC1107,segéd!O:P,2,FALSE))</f>
        <v>8</v>
      </c>
      <c r="BL1107" s="2" t="str">
        <f>IF(BG1107="","",VLOOKUP(BC1107,segéd!T:U,2,FALSE))</f>
        <v/>
      </c>
      <c r="BM1107" s="2"/>
      <c r="BN1107" s="2">
        <v>14</v>
      </c>
      <c r="BO1107" s="2"/>
      <c r="BP1107" s="2"/>
      <c r="BQ1107" s="2"/>
      <c r="BR1107" s="2"/>
      <c r="BS1107" s="2"/>
      <c r="BT1107" s="2"/>
      <c r="BU1107" s="2"/>
      <c r="BV1107" s="2"/>
      <c r="BW1107" s="2"/>
      <c r="BX1107" s="2"/>
      <c r="BY1107" s="2"/>
      <c r="BZ1107" s="2"/>
      <c r="CA1107" s="2"/>
      <c r="CB1107" s="2"/>
      <c r="CC1107" s="2"/>
      <c r="CD1107" s="2"/>
      <c r="CH1107" s="2"/>
      <c r="CI1107" s="2"/>
      <c r="CJ1107" s="2"/>
      <c r="CK1107" s="2"/>
      <c r="CL1107" s="2"/>
      <c r="CM1107" s="2"/>
      <c r="CN1107" s="2"/>
      <c r="CO1107" s="2"/>
      <c r="CP1107" s="2"/>
      <c r="CR1107" s="2"/>
      <c r="CS1107" s="2"/>
      <c r="CT1107" s="2"/>
      <c r="CU1107" s="2"/>
      <c r="CV1107" s="2"/>
      <c r="CY1107" s="2"/>
    </row>
    <row r="1108" spans="1:106" x14ac:dyDescent="0.3">
      <c r="A1108" t="str">
        <f t="shared" ref="A1108:A1171" si="918">CONCATENATE(BF1108,AY1108,AZ1108)</f>
        <v>5095</v>
      </c>
      <c r="B1108" t="str">
        <f t="shared" ref="B1108:B1171" si="919">CONCATENATE(BC1108,IF(BH1108="","",CONCATENATE(" (",BH1108,")"))," ",BK1108)</f>
        <v xml:space="preserve">Alkalmazott mechanika (web) </v>
      </c>
      <c r="C1108" t="str">
        <f t="shared" si="869"/>
        <v>5015095</v>
      </c>
      <c r="D1108" t="str">
        <f t="shared" si="870"/>
        <v>Alkalmazott mechanika (web) 85</v>
      </c>
      <c r="E1108" t="str">
        <f t="shared" si="871"/>
        <v>Szentgyörgyiné Gyöngyösi Éva5095</v>
      </c>
      <c r="F1108" s="24" t="str">
        <f t="shared" si="872"/>
        <v>Alkalmazott mechanika (Tb. 501, web)</v>
      </c>
      <c r="G1108" t="str">
        <f t="shared" si="873"/>
        <v/>
      </c>
      <c r="H1108" t="str">
        <f t="shared" si="874"/>
        <v/>
      </c>
      <c r="I1108" t="str">
        <f t="shared" si="875"/>
        <v/>
      </c>
      <c r="J1108" t="str">
        <f t="shared" si="876"/>
        <v/>
      </c>
      <c r="K1108" t="str">
        <f t="shared" si="877"/>
        <v/>
      </c>
      <c r="L1108" t="str">
        <f t="shared" si="878"/>
        <v/>
      </c>
      <c r="M1108" t="str">
        <f t="shared" si="879"/>
        <v/>
      </c>
      <c r="N1108" t="str">
        <f t="shared" si="880"/>
        <v/>
      </c>
      <c r="O1108" t="str">
        <f t="shared" si="881"/>
        <v/>
      </c>
      <c r="P1108" t="str">
        <f t="shared" si="882"/>
        <v/>
      </c>
      <c r="Q1108" t="str">
        <f t="shared" si="883"/>
        <v/>
      </c>
      <c r="R1108" t="str">
        <f t="shared" si="884"/>
        <v/>
      </c>
      <c r="S1108" t="str">
        <f t="shared" si="885"/>
        <v/>
      </c>
      <c r="T1108" t="str">
        <f t="shared" si="886"/>
        <v/>
      </c>
      <c r="U1108" t="str">
        <f t="shared" si="887"/>
        <v/>
      </c>
      <c r="V1108" t="str">
        <f t="shared" si="888"/>
        <v/>
      </c>
      <c r="W1108" t="str">
        <f t="shared" si="889"/>
        <v/>
      </c>
      <c r="X1108" t="str">
        <f t="shared" si="890"/>
        <v/>
      </c>
      <c r="Y1108" t="str">
        <f t="shared" si="891"/>
        <v>Alkalmazott mechanika (, web)</v>
      </c>
      <c r="Z1108" t="str">
        <f t="shared" si="892"/>
        <v/>
      </c>
      <c r="AA1108" t="str">
        <f t="shared" si="893"/>
        <v/>
      </c>
      <c r="AB1108" t="str">
        <f t="shared" si="894"/>
        <v>5095</v>
      </c>
      <c r="AC1108" t="str">
        <f t="shared" si="895"/>
        <v>5095</v>
      </c>
      <c r="AD1108" t="str">
        <f t="shared" si="896"/>
        <v/>
      </c>
      <c r="AE1108" t="str">
        <f t="shared" si="897"/>
        <v/>
      </c>
      <c r="AF1108" t="str">
        <f t="shared" si="898"/>
        <v/>
      </c>
      <c r="AG1108" t="str">
        <f t="shared" si="899"/>
        <v/>
      </c>
      <c r="AH1108" t="str">
        <f t="shared" si="900"/>
        <v/>
      </c>
      <c r="AI1108" t="str">
        <f t="shared" si="901"/>
        <v/>
      </c>
      <c r="AJ1108" t="str">
        <f t="shared" si="902"/>
        <v/>
      </c>
      <c r="AK1108" t="str">
        <f t="shared" si="903"/>
        <v/>
      </c>
      <c r="AL1108" t="str">
        <f t="shared" si="904"/>
        <v/>
      </c>
      <c r="AM1108" t="str">
        <f t="shared" si="905"/>
        <v/>
      </c>
      <c r="AN1108" t="str">
        <f t="shared" si="906"/>
        <v/>
      </c>
      <c r="AO1108" t="str">
        <f t="shared" si="907"/>
        <v/>
      </c>
      <c r="AP1108" t="str">
        <f t="shared" si="908"/>
        <v/>
      </c>
      <c r="AQ1108" t="str">
        <f t="shared" si="909"/>
        <v/>
      </c>
      <c r="AR1108" t="str">
        <f t="shared" si="910"/>
        <v/>
      </c>
      <c r="AS1108" t="str">
        <f t="shared" si="911"/>
        <v/>
      </c>
      <c r="AT1108" t="str">
        <f t="shared" si="912"/>
        <v/>
      </c>
      <c r="AU1108" t="str">
        <f t="shared" si="913"/>
        <v/>
      </c>
      <c r="AV1108" t="str">
        <f t="shared" si="914"/>
        <v/>
      </c>
      <c r="AW1108" t="str">
        <f t="shared" si="915"/>
        <v/>
      </c>
      <c r="AX1108" t="str">
        <f t="shared" si="916"/>
        <v>Alkalmazott mechanika (501, web)</v>
      </c>
      <c r="AY1108" s="2">
        <v>509</v>
      </c>
      <c r="AZ1108" s="2">
        <v>5</v>
      </c>
      <c r="BA1108" s="18">
        <f>VLOOKUP(AY1108,segéd!$F$9:$G$38,2,FALSE)</f>
        <v>46151</v>
      </c>
      <c r="BB1108" s="2" t="str">
        <f>VLOOKUP(AZ1108,segéd!$F$1:$G$7,2,FALSE)</f>
        <v>15.15-16.45</v>
      </c>
      <c r="BC1108" t="s">
        <v>118</v>
      </c>
      <c r="BD1108" s="20" t="s">
        <v>305</v>
      </c>
      <c r="BE1108" t="s">
        <v>164</v>
      </c>
      <c r="BG1108" s="2">
        <v>501</v>
      </c>
      <c r="BH1108" s="2" t="s">
        <v>66</v>
      </c>
      <c r="BI1108" s="30" t="s">
        <v>1947</v>
      </c>
      <c r="BJ1108" s="2">
        <f t="shared" si="917"/>
        <v>85</v>
      </c>
      <c r="BK1108" s="2" t="str">
        <f>IF(BF1108="","",VLOOKUP(BC1108,segéd!O:P,2,FALSE))</f>
        <v/>
      </c>
      <c r="BL1108" s="2">
        <f>IF(BG1108="","",VLOOKUP(BC1108,segéd!T:U,2,FALSE))</f>
        <v>85</v>
      </c>
      <c r="BM1108" s="2"/>
      <c r="BN1108" s="2"/>
      <c r="BO1108" s="2"/>
      <c r="BP1108" s="2"/>
      <c r="BQ1108" s="2"/>
      <c r="BR1108" s="2"/>
      <c r="BS1108" s="2"/>
      <c r="BT1108" s="2"/>
      <c r="BU1108" s="2"/>
      <c r="BV1108" s="2"/>
      <c r="BW1108" s="2"/>
      <c r="BX1108" s="2"/>
      <c r="BY1108" s="2"/>
      <c r="BZ1108" s="2"/>
      <c r="CA1108" s="2"/>
      <c r="CB1108" s="2"/>
      <c r="CC1108" s="2"/>
      <c r="CD1108" s="2"/>
      <c r="CE1108" s="2"/>
      <c r="CG1108" s="2">
        <v>59</v>
      </c>
      <c r="CH1108" s="2">
        <v>57</v>
      </c>
      <c r="CI1108" s="2"/>
      <c r="CJ1108" s="2"/>
      <c r="CK1108" s="2"/>
      <c r="CL1108" s="2"/>
      <c r="CM1108" s="2"/>
      <c r="CN1108" s="2"/>
      <c r="CO1108" s="2"/>
      <c r="CP1108" s="2"/>
      <c r="CQ1108" s="2"/>
      <c r="CR1108" s="2"/>
      <c r="CS1108" s="2"/>
      <c r="CT1108" s="2"/>
      <c r="CU1108" s="2"/>
      <c r="CV1108" s="2"/>
      <c r="CY1108" s="2"/>
    </row>
    <row r="1109" spans="1:106" x14ac:dyDescent="0.3">
      <c r="A1109" t="str">
        <f t="shared" si="918"/>
        <v>5095</v>
      </c>
      <c r="B1109" t="str">
        <f t="shared" si="919"/>
        <v xml:space="preserve">Az elektrotechnika alapjai (web) </v>
      </c>
      <c r="C1109" t="str">
        <f t="shared" si="869"/>
        <v>65095</v>
      </c>
      <c r="D1109" t="str">
        <f t="shared" si="870"/>
        <v>Az elektrotechnika alapjai (web) 4</v>
      </c>
      <c r="E1109" t="str">
        <f t="shared" si="871"/>
        <v>Varga István5095</v>
      </c>
      <c r="F1109" s="24" t="str">
        <f t="shared" si="872"/>
        <v>Az elektrotechnika alapjai (Tb. 6, web)</v>
      </c>
      <c r="G1109" t="str">
        <f t="shared" si="873"/>
        <v/>
      </c>
      <c r="H1109" t="str">
        <f t="shared" si="874"/>
        <v/>
      </c>
      <c r="I1109" t="str">
        <f t="shared" si="875"/>
        <v/>
      </c>
      <c r="J1109" t="str">
        <f t="shared" si="876"/>
        <v/>
      </c>
      <c r="K1109" t="str">
        <f t="shared" si="877"/>
        <v/>
      </c>
      <c r="L1109" t="str">
        <f t="shared" si="878"/>
        <v/>
      </c>
      <c r="M1109" t="str">
        <f t="shared" si="879"/>
        <v/>
      </c>
      <c r="N1109" t="str">
        <f t="shared" si="880"/>
        <v/>
      </c>
      <c r="O1109" t="str">
        <f t="shared" si="881"/>
        <v/>
      </c>
      <c r="P1109" t="str">
        <f t="shared" si="882"/>
        <v/>
      </c>
      <c r="Q1109" t="str">
        <f t="shared" si="883"/>
        <v/>
      </c>
      <c r="R1109" t="str">
        <f t="shared" si="884"/>
        <v/>
      </c>
      <c r="S1109" t="str">
        <f t="shared" si="885"/>
        <v/>
      </c>
      <c r="T1109" t="str">
        <f t="shared" si="886"/>
        <v/>
      </c>
      <c r="U1109" t="str">
        <f t="shared" si="887"/>
        <v/>
      </c>
      <c r="V1109" t="str">
        <f t="shared" si="888"/>
        <v/>
      </c>
      <c r="W1109" t="str">
        <f t="shared" si="889"/>
        <v/>
      </c>
      <c r="X1109" t="str">
        <f t="shared" si="890"/>
        <v/>
      </c>
      <c r="Y1109" t="str">
        <f t="shared" si="891"/>
        <v>Az elektrotechnika alapjai (, web)</v>
      </c>
      <c r="Z1109" t="str">
        <f t="shared" si="892"/>
        <v/>
      </c>
      <c r="AA1109" t="str">
        <f t="shared" si="893"/>
        <v>5095</v>
      </c>
      <c r="AB1109" t="str">
        <f t="shared" si="894"/>
        <v/>
      </c>
      <c r="AC1109" t="str">
        <f t="shared" si="895"/>
        <v/>
      </c>
      <c r="AD1109" t="str">
        <f t="shared" si="896"/>
        <v/>
      </c>
      <c r="AE1109" t="str">
        <f t="shared" si="897"/>
        <v/>
      </c>
      <c r="AF1109" t="str">
        <f t="shared" si="898"/>
        <v/>
      </c>
      <c r="AG1109" t="str">
        <f t="shared" si="899"/>
        <v/>
      </c>
      <c r="AH1109" t="str">
        <f t="shared" si="900"/>
        <v/>
      </c>
      <c r="AI1109" t="str">
        <f t="shared" si="901"/>
        <v/>
      </c>
      <c r="AJ1109" t="str">
        <f t="shared" si="902"/>
        <v/>
      </c>
      <c r="AK1109" t="str">
        <f t="shared" si="903"/>
        <v/>
      </c>
      <c r="AL1109" t="str">
        <f t="shared" si="904"/>
        <v/>
      </c>
      <c r="AM1109" t="str">
        <f t="shared" si="905"/>
        <v/>
      </c>
      <c r="AN1109" t="str">
        <f t="shared" si="906"/>
        <v/>
      </c>
      <c r="AO1109" t="str">
        <f t="shared" si="907"/>
        <v/>
      </c>
      <c r="AP1109" t="str">
        <f t="shared" si="908"/>
        <v/>
      </c>
      <c r="AQ1109" t="str">
        <f t="shared" si="909"/>
        <v/>
      </c>
      <c r="AR1109" t="str">
        <f t="shared" si="910"/>
        <v/>
      </c>
      <c r="AS1109" t="str">
        <f t="shared" si="911"/>
        <v/>
      </c>
      <c r="AT1109" t="str">
        <f t="shared" si="912"/>
        <v/>
      </c>
      <c r="AU1109" t="str">
        <f t="shared" si="913"/>
        <v/>
      </c>
      <c r="AV1109" t="str">
        <f t="shared" si="914"/>
        <v/>
      </c>
      <c r="AW1109" t="str">
        <f t="shared" si="915"/>
        <v/>
      </c>
      <c r="AX1109" t="str">
        <f t="shared" si="916"/>
        <v>Az elektrotechnika alapjai (6, web)</v>
      </c>
      <c r="AY1109" s="2">
        <v>509</v>
      </c>
      <c r="AZ1109" s="2">
        <v>5</v>
      </c>
      <c r="BA1109" s="18">
        <f>VLOOKUP(AY1109,segéd!$F$9:$G$38,2,FALSE)</f>
        <v>46151</v>
      </c>
      <c r="BB1109" s="2" t="str">
        <f>VLOOKUP(AZ1109,segéd!$F$1:$G$7,2,FALSE)</f>
        <v>15.15-16.45</v>
      </c>
      <c r="BC1109" t="s">
        <v>129</v>
      </c>
      <c r="BD1109" s="20" t="s">
        <v>219</v>
      </c>
      <c r="BE1109" t="s">
        <v>88</v>
      </c>
      <c r="BG1109" s="2">
        <v>6</v>
      </c>
      <c r="BH1109" s="2" t="s">
        <v>66</v>
      </c>
      <c r="BI1109" s="30" t="s">
        <v>1919</v>
      </c>
      <c r="BJ1109" s="2">
        <f t="shared" si="917"/>
        <v>4</v>
      </c>
      <c r="BK1109" s="2" t="str">
        <f>IF(BF1109="","",VLOOKUP(BC1109,segéd!O:P,2,FALSE))</f>
        <v/>
      </c>
      <c r="BL1109" s="2">
        <f>IF(BG1109="","",VLOOKUP(BC1109,segéd!T:U,2,FALSE))</f>
        <v>4</v>
      </c>
      <c r="BM1109" s="2"/>
      <c r="BN1109" s="2"/>
      <c r="BO1109" s="2"/>
      <c r="BP1109" s="2"/>
      <c r="BQ1109" s="2"/>
      <c r="BR1109" s="2"/>
      <c r="BS1109" s="2"/>
      <c r="BT1109" s="2"/>
      <c r="BU1109" s="2"/>
      <c r="BZ1109" s="2"/>
      <c r="CA1109" s="2"/>
      <c r="CD1109" s="2"/>
      <c r="CE1109" s="2"/>
      <c r="CF1109" s="2">
        <v>19</v>
      </c>
      <c r="CG1109" s="2"/>
      <c r="CH1109" s="2"/>
      <c r="CI1109" s="2"/>
      <c r="CJ1109" s="2"/>
      <c r="CK1109" s="2"/>
      <c r="CP1109" s="2"/>
      <c r="CR1109" s="2"/>
      <c r="CS1109" s="2"/>
      <c r="CU1109" s="2"/>
      <c r="CV1109" s="2"/>
    </row>
    <row r="1110" spans="1:106" x14ac:dyDescent="0.3">
      <c r="A1110" t="str">
        <f t="shared" si="918"/>
        <v>2055095</v>
      </c>
      <c r="B1110" t="str">
        <f t="shared" si="919"/>
        <v>Külker. és értékesítéstechnika (otthonról web) 9</v>
      </c>
      <c r="C1110" t="str">
        <f t="shared" si="869"/>
        <v>2165095</v>
      </c>
      <c r="D1110" t="str">
        <f t="shared" si="870"/>
        <v>Külker. és értékesítéstechnika (otthonról web) 16</v>
      </c>
      <c r="E1110" t="str">
        <f t="shared" si="871"/>
        <v>Vigh László5095</v>
      </c>
      <c r="F1110" s="24" t="str">
        <f t="shared" si="872"/>
        <v>Külker. és értékesítéstechnika (Bp. 205Tb. 216, otthonról web)</v>
      </c>
      <c r="G1110" t="str">
        <f t="shared" si="873"/>
        <v/>
      </c>
      <c r="H1110" t="str">
        <f t="shared" si="874"/>
        <v/>
      </c>
      <c r="I1110" t="str">
        <f t="shared" si="875"/>
        <v/>
      </c>
      <c r="J1110" t="str">
        <f t="shared" si="876"/>
        <v/>
      </c>
      <c r="K1110" t="str">
        <f t="shared" si="877"/>
        <v/>
      </c>
      <c r="L1110" t="str">
        <f t="shared" si="878"/>
        <v/>
      </c>
      <c r="M1110" t="str">
        <f t="shared" si="879"/>
        <v/>
      </c>
      <c r="N1110" t="str">
        <f t="shared" si="880"/>
        <v/>
      </c>
      <c r="O1110" t="str">
        <f t="shared" si="881"/>
        <v/>
      </c>
      <c r="P1110" t="str">
        <f t="shared" si="882"/>
        <v/>
      </c>
      <c r="Q1110" t="str">
        <f t="shared" si="883"/>
        <v/>
      </c>
      <c r="R1110" t="str">
        <f t="shared" si="884"/>
        <v/>
      </c>
      <c r="S1110" t="str">
        <f t="shared" si="885"/>
        <v/>
      </c>
      <c r="T1110" t="str">
        <f t="shared" si="886"/>
        <v/>
      </c>
      <c r="U1110" t="str">
        <f t="shared" si="887"/>
        <v/>
      </c>
      <c r="V1110" t="str">
        <f t="shared" si="888"/>
        <v>5095</v>
      </c>
      <c r="W1110" t="str">
        <f t="shared" si="889"/>
        <v>5095</v>
      </c>
      <c r="X1110" t="str">
        <f t="shared" si="890"/>
        <v>5095</v>
      </c>
      <c r="Y1110" t="str">
        <f t="shared" si="891"/>
        <v>Külker. és értékesítéstechnika (205, otthonról web)</v>
      </c>
      <c r="Z1110" t="str">
        <f t="shared" si="892"/>
        <v/>
      </c>
      <c r="AA1110" t="str">
        <f t="shared" si="893"/>
        <v/>
      </c>
      <c r="AB1110" t="str">
        <f t="shared" si="894"/>
        <v/>
      </c>
      <c r="AC1110" t="str">
        <f t="shared" si="895"/>
        <v/>
      </c>
      <c r="AD1110" t="str">
        <f t="shared" si="896"/>
        <v/>
      </c>
      <c r="AE1110" t="str">
        <f t="shared" si="897"/>
        <v/>
      </c>
      <c r="AF1110" t="str">
        <f t="shared" si="898"/>
        <v/>
      </c>
      <c r="AG1110" t="str">
        <f t="shared" si="899"/>
        <v/>
      </c>
      <c r="AH1110" t="str">
        <f t="shared" si="900"/>
        <v/>
      </c>
      <c r="AI1110" t="str">
        <f t="shared" si="901"/>
        <v/>
      </c>
      <c r="AJ1110" t="str">
        <f t="shared" si="902"/>
        <v/>
      </c>
      <c r="AK1110" t="str">
        <f t="shared" si="903"/>
        <v/>
      </c>
      <c r="AL1110" t="str">
        <f t="shared" si="904"/>
        <v/>
      </c>
      <c r="AM1110" t="str">
        <f t="shared" si="905"/>
        <v/>
      </c>
      <c r="AN1110" t="str">
        <f t="shared" si="906"/>
        <v/>
      </c>
      <c r="AO1110" t="str">
        <f t="shared" si="907"/>
        <v>5095</v>
      </c>
      <c r="AP1110" t="str">
        <f t="shared" si="908"/>
        <v>5095</v>
      </c>
      <c r="AQ1110" t="str">
        <f t="shared" si="909"/>
        <v>5095</v>
      </c>
      <c r="AR1110" t="str">
        <f t="shared" si="910"/>
        <v/>
      </c>
      <c r="AS1110" t="str">
        <f t="shared" si="911"/>
        <v/>
      </c>
      <c r="AT1110" t="str">
        <f t="shared" si="912"/>
        <v/>
      </c>
      <c r="AU1110" t="str">
        <f t="shared" si="913"/>
        <v/>
      </c>
      <c r="AV1110" t="str">
        <f t="shared" si="914"/>
        <v/>
      </c>
      <c r="AW1110" t="str">
        <f t="shared" si="915"/>
        <v/>
      </c>
      <c r="AX1110" t="str">
        <f t="shared" si="916"/>
        <v>Külker. és értékesítéstechnika (216, otthonról web)</v>
      </c>
      <c r="AY1110" s="2">
        <v>509</v>
      </c>
      <c r="AZ1110" s="2">
        <v>5</v>
      </c>
      <c r="BA1110" s="18">
        <f>VLOOKUP(AY1110,segéd!$F$9:$G$38,2,FALSE)</f>
        <v>46151</v>
      </c>
      <c r="BB1110" s="2" t="str">
        <f>VLOOKUP(AZ1110,segéd!$F$1:$G$7,2,FALSE)</f>
        <v>15.15-16.45</v>
      </c>
      <c r="BC1110" t="s">
        <v>170</v>
      </c>
      <c r="BD1110" t="s">
        <v>35</v>
      </c>
      <c r="BE1110" t="s">
        <v>167</v>
      </c>
      <c r="BF1110" s="19">
        <v>205</v>
      </c>
      <c r="BG1110" s="2">
        <v>216</v>
      </c>
      <c r="BH1110" s="19" t="s">
        <v>485</v>
      </c>
      <c r="BI1110" s="30" t="s">
        <v>1950</v>
      </c>
      <c r="BJ1110" s="2">
        <f t="shared" si="917"/>
        <v>25</v>
      </c>
      <c r="BK1110" s="2">
        <f>IF(BF1110="","",VLOOKUP(BC1110,segéd!O:P,2,FALSE))</f>
        <v>9</v>
      </c>
      <c r="BL1110" s="2">
        <f>IF(BG1110="","",VLOOKUP(BC1110,segéd!T:U,2,FALSE))</f>
        <v>16</v>
      </c>
      <c r="BP1110" s="2"/>
      <c r="BQ1110" s="2"/>
      <c r="BR1110" s="2"/>
      <c r="BV1110" s="2"/>
      <c r="BW1110" s="2"/>
      <c r="BX1110" s="2"/>
      <c r="BY1110" s="2"/>
      <c r="BZ1110" s="2"/>
      <c r="CA1110" s="2"/>
      <c r="CB1110" s="2">
        <v>5</v>
      </c>
      <c r="CC1110" s="2">
        <v>8</v>
      </c>
      <c r="CD1110" s="2">
        <v>3</v>
      </c>
      <c r="CH1110" s="2"/>
      <c r="CI1110" s="2"/>
      <c r="CM1110" s="2"/>
      <c r="CN1110" s="2"/>
      <c r="CO1110" s="2"/>
      <c r="CP1110" s="2"/>
      <c r="CR1110" s="2"/>
      <c r="CS1110" s="2"/>
      <c r="CT1110" s="2">
        <v>6</v>
      </c>
      <c r="CU1110" s="2">
        <v>6</v>
      </c>
      <c r="CV1110" s="2">
        <v>7</v>
      </c>
      <c r="CY1110" s="2"/>
    </row>
    <row r="1111" spans="1:106" x14ac:dyDescent="0.3">
      <c r="A1111" t="str">
        <f t="shared" si="918"/>
        <v>5095</v>
      </c>
      <c r="B1111" t="str">
        <f t="shared" si="919"/>
        <v xml:space="preserve">Minőségir. rendszerek (web) </v>
      </c>
      <c r="C1111" t="str">
        <f t="shared" si="869"/>
        <v>6015095</v>
      </c>
      <c r="D1111" t="str">
        <f t="shared" si="870"/>
        <v>Minőségir. rendszerek (web) 73</v>
      </c>
      <c r="E1111" t="str">
        <f t="shared" si="871"/>
        <v>Peredy Zoltán5095</v>
      </c>
      <c r="F1111" s="24" t="str">
        <f t="shared" si="872"/>
        <v>Minőségir. rendszerek (Tb. 601, web)</v>
      </c>
      <c r="G1111" t="str">
        <f t="shared" si="873"/>
        <v/>
      </c>
      <c r="H1111" t="str">
        <f t="shared" si="874"/>
        <v/>
      </c>
      <c r="I1111" t="str">
        <f t="shared" si="875"/>
        <v/>
      </c>
      <c r="J1111" t="str">
        <f t="shared" si="876"/>
        <v/>
      </c>
      <c r="K1111" t="str">
        <f t="shared" si="877"/>
        <v/>
      </c>
      <c r="L1111" t="str">
        <f t="shared" si="878"/>
        <v/>
      </c>
      <c r="M1111" t="str">
        <f t="shared" si="879"/>
        <v/>
      </c>
      <c r="N1111" t="str">
        <f t="shared" si="880"/>
        <v/>
      </c>
      <c r="O1111" t="str">
        <f t="shared" si="881"/>
        <v/>
      </c>
      <c r="P1111" t="str">
        <f t="shared" si="882"/>
        <v/>
      </c>
      <c r="Q1111" t="str">
        <f t="shared" si="883"/>
        <v/>
      </c>
      <c r="R1111" t="str">
        <f t="shared" si="884"/>
        <v/>
      </c>
      <c r="S1111" t="str">
        <f t="shared" si="885"/>
        <v/>
      </c>
      <c r="T1111" t="str">
        <f t="shared" si="886"/>
        <v/>
      </c>
      <c r="U1111" t="str">
        <f t="shared" si="887"/>
        <v/>
      </c>
      <c r="V1111" t="str">
        <f t="shared" si="888"/>
        <v/>
      </c>
      <c r="W1111" t="str">
        <f t="shared" si="889"/>
        <v/>
      </c>
      <c r="X1111" t="str">
        <f t="shared" si="890"/>
        <v/>
      </c>
      <c r="Y1111" t="str">
        <f t="shared" si="891"/>
        <v>Minőségir. rendszerek (, web)</v>
      </c>
      <c r="Z1111" t="str">
        <f t="shared" si="892"/>
        <v/>
      </c>
      <c r="AA1111" t="str">
        <f t="shared" si="893"/>
        <v/>
      </c>
      <c r="AB1111" t="str">
        <f t="shared" si="894"/>
        <v/>
      </c>
      <c r="AC1111" t="str">
        <f t="shared" si="895"/>
        <v/>
      </c>
      <c r="AD1111" t="str">
        <f t="shared" si="896"/>
        <v/>
      </c>
      <c r="AE1111" t="str">
        <f t="shared" si="897"/>
        <v/>
      </c>
      <c r="AF1111" t="str">
        <f t="shared" si="898"/>
        <v/>
      </c>
      <c r="AG1111" t="str">
        <f t="shared" si="899"/>
        <v/>
      </c>
      <c r="AH1111" t="str">
        <f t="shared" si="900"/>
        <v/>
      </c>
      <c r="AI1111" t="str">
        <f t="shared" si="901"/>
        <v/>
      </c>
      <c r="AJ1111" t="str">
        <f t="shared" si="902"/>
        <v/>
      </c>
      <c r="AK1111" t="str">
        <f t="shared" si="903"/>
        <v/>
      </c>
      <c r="AL1111" t="str">
        <f t="shared" si="904"/>
        <v/>
      </c>
      <c r="AM1111" t="str">
        <f t="shared" si="905"/>
        <v/>
      </c>
      <c r="AN1111" t="str">
        <f t="shared" si="906"/>
        <v/>
      </c>
      <c r="AO1111" t="str">
        <f t="shared" si="907"/>
        <v/>
      </c>
      <c r="AP1111" t="str">
        <f t="shared" si="908"/>
        <v/>
      </c>
      <c r="AQ1111" t="str">
        <f t="shared" si="909"/>
        <v/>
      </c>
      <c r="AR1111" t="str">
        <f t="shared" si="910"/>
        <v>5095</v>
      </c>
      <c r="AS1111" t="str">
        <f t="shared" si="911"/>
        <v>5095</v>
      </c>
      <c r="AT1111" t="str">
        <f t="shared" si="912"/>
        <v>5095</v>
      </c>
      <c r="AU1111" t="str">
        <f t="shared" si="913"/>
        <v>5095</v>
      </c>
      <c r="AV1111" t="str">
        <f t="shared" si="914"/>
        <v>5095</v>
      </c>
      <c r="AW1111" t="str">
        <f t="shared" si="915"/>
        <v>5095</v>
      </c>
      <c r="AX1111" t="str">
        <f t="shared" si="916"/>
        <v>Minőségir. rendszerek (601, web)</v>
      </c>
      <c r="AY1111" s="2">
        <v>509</v>
      </c>
      <c r="AZ1111" s="2">
        <v>5</v>
      </c>
      <c r="BA1111" s="18">
        <f>VLOOKUP(AY1111,segéd!$F$9:$G$38,2,FALSE)</f>
        <v>46151</v>
      </c>
      <c r="BB1111" s="2" t="str">
        <f>VLOOKUP(AZ1111,segéd!$F$1:$G$7,2,FALSE)</f>
        <v>15.15-16.45</v>
      </c>
      <c r="BC1111" t="s">
        <v>83</v>
      </c>
      <c r="BD1111" s="20" t="s">
        <v>104</v>
      </c>
      <c r="BE1111" t="s">
        <v>164</v>
      </c>
      <c r="BG1111" s="2">
        <v>601</v>
      </c>
      <c r="BH1111" s="2" t="s">
        <v>66</v>
      </c>
      <c r="BI1111" s="30" t="s">
        <v>2010</v>
      </c>
      <c r="BJ1111" s="2">
        <f t="shared" si="917"/>
        <v>73</v>
      </c>
      <c r="BK1111" s="2" t="str">
        <f>IF(BF1111="","",VLOOKUP(BC1111,segéd!O:P,2,FALSE))</f>
        <v/>
      </c>
      <c r="BL1111" s="2">
        <f>IF(BG1111="","",VLOOKUP(BC1111,segéd!T:U,2,FALSE))</f>
        <v>73</v>
      </c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Z1111" s="2"/>
      <c r="CA1111" s="2"/>
      <c r="CB1111" s="2"/>
      <c r="CC1111" s="2"/>
      <c r="CD1111" s="2"/>
      <c r="CE1111" s="2"/>
      <c r="CG1111" s="2"/>
      <c r="CH1111" s="2"/>
      <c r="CI1111" s="2"/>
      <c r="CJ1111" s="2"/>
      <c r="CK1111" s="2"/>
      <c r="CM1111" s="2"/>
      <c r="CP1111" s="2"/>
      <c r="CQ1111" s="2"/>
      <c r="CR1111" s="2"/>
      <c r="CS1111" s="2"/>
      <c r="CT1111" s="2"/>
      <c r="CU1111" s="2"/>
      <c r="CV1111" s="2"/>
      <c r="CW1111" s="2">
        <v>16</v>
      </c>
      <c r="CX1111" s="2">
        <v>8</v>
      </c>
      <c r="CY1111" s="2">
        <v>13</v>
      </c>
      <c r="CZ1111" s="2">
        <v>9</v>
      </c>
      <c r="DA1111" s="2">
        <v>13</v>
      </c>
      <c r="DB1111" s="2">
        <v>34</v>
      </c>
    </row>
    <row r="1112" spans="1:106" x14ac:dyDescent="0.3">
      <c r="A1112" t="str">
        <f t="shared" si="918"/>
        <v>5095</v>
      </c>
      <c r="B1112" t="str">
        <f t="shared" si="919"/>
        <v xml:space="preserve">Műszaki szaknyelv II. (angol), 1. csop. </v>
      </c>
      <c r="C1112" t="str">
        <f t="shared" si="869"/>
        <v>2125095</v>
      </c>
      <c r="D1112" t="str">
        <f t="shared" si="870"/>
        <v>Műszaki szaknyelv II. (angol), 1. csop. 19</v>
      </c>
      <c r="E1112" t="str">
        <f t="shared" si="871"/>
        <v>Gellért Judit5095</v>
      </c>
      <c r="F1112" s="24" t="str">
        <f t="shared" si="872"/>
        <v>Műszaki szaknyelv II. (angol), 1. csop. (Tb. 212)</v>
      </c>
      <c r="G1112" t="str">
        <f t="shared" si="873"/>
        <v/>
      </c>
      <c r="H1112" t="str">
        <f t="shared" si="874"/>
        <v/>
      </c>
      <c r="I1112" t="str">
        <f t="shared" si="875"/>
        <v/>
      </c>
      <c r="J1112" t="str">
        <f t="shared" si="876"/>
        <v/>
      </c>
      <c r="K1112" t="str">
        <f t="shared" si="877"/>
        <v/>
      </c>
      <c r="L1112" t="str">
        <f t="shared" si="878"/>
        <v/>
      </c>
      <c r="M1112" t="str">
        <f t="shared" si="879"/>
        <v/>
      </c>
      <c r="N1112" t="str">
        <f t="shared" si="880"/>
        <v/>
      </c>
      <c r="O1112" t="str">
        <f t="shared" si="881"/>
        <v/>
      </c>
      <c r="P1112" t="str">
        <f t="shared" si="882"/>
        <v/>
      </c>
      <c r="Q1112" t="str">
        <f t="shared" si="883"/>
        <v/>
      </c>
      <c r="R1112" t="str">
        <f t="shared" si="884"/>
        <v/>
      </c>
      <c r="S1112" t="str">
        <f t="shared" si="885"/>
        <v/>
      </c>
      <c r="T1112" t="str">
        <f t="shared" si="886"/>
        <v/>
      </c>
      <c r="U1112" t="str">
        <f t="shared" si="887"/>
        <v/>
      </c>
      <c r="V1112" t="str">
        <f t="shared" si="888"/>
        <v/>
      </c>
      <c r="W1112" t="str">
        <f t="shared" si="889"/>
        <v/>
      </c>
      <c r="X1112" t="str">
        <f t="shared" si="890"/>
        <v/>
      </c>
      <c r="Y1112" t="str">
        <f t="shared" si="891"/>
        <v>Műszaki szaknyelv II. (angol), 1. csop. ()</v>
      </c>
      <c r="Z1112" t="str">
        <f t="shared" si="892"/>
        <v/>
      </c>
      <c r="AA1112" t="str">
        <f t="shared" si="893"/>
        <v/>
      </c>
      <c r="AB1112" t="str">
        <f t="shared" si="894"/>
        <v/>
      </c>
      <c r="AC1112" t="str">
        <f t="shared" si="895"/>
        <v/>
      </c>
      <c r="AD1112" t="str">
        <f t="shared" si="896"/>
        <v/>
      </c>
      <c r="AE1112" t="str">
        <f t="shared" si="897"/>
        <v/>
      </c>
      <c r="AF1112" t="str">
        <f t="shared" si="898"/>
        <v/>
      </c>
      <c r="AG1112" t="str">
        <f t="shared" si="899"/>
        <v/>
      </c>
      <c r="AH1112" t="str">
        <f t="shared" si="900"/>
        <v/>
      </c>
      <c r="AI1112" t="str">
        <f t="shared" si="901"/>
        <v/>
      </c>
      <c r="AJ1112" t="str">
        <f t="shared" si="902"/>
        <v/>
      </c>
      <c r="AK1112" t="str">
        <f t="shared" si="903"/>
        <v>5095</v>
      </c>
      <c r="AL1112" t="str">
        <f t="shared" si="904"/>
        <v/>
      </c>
      <c r="AM1112" t="str">
        <f t="shared" si="905"/>
        <v/>
      </c>
      <c r="AN1112" t="str">
        <f t="shared" si="906"/>
        <v/>
      </c>
      <c r="AO1112" t="str">
        <f t="shared" si="907"/>
        <v/>
      </c>
      <c r="AP1112" t="str">
        <f t="shared" si="908"/>
        <v/>
      </c>
      <c r="AQ1112" t="str">
        <f t="shared" si="909"/>
        <v/>
      </c>
      <c r="AR1112" t="str">
        <f t="shared" si="910"/>
        <v/>
      </c>
      <c r="AS1112" t="str">
        <f t="shared" si="911"/>
        <v/>
      </c>
      <c r="AT1112" t="str">
        <f t="shared" si="912"/>
        <v/>
      </c>
      <c r="AU1112" t="str">
        <f t="shared" si="913"/>
        <v/>
      </c>
      <c r="AV1112" t="str">
        <f t="shared" si="914"/>
        <v/>
      </c>
      <c r="AW1112" t="str">
        <f t="shared" si="915"/>
        <v/>
      </c>
      <c r="AX1112" t="str">
        <f t="shared" si="916"/>
        <v>Műszaki szaknyelv II. (angol), 1. csop. (212)</v>
      </c>
      <c r="AY1112" s="2">
        <v>509</v>
      </c>
      <c r="AZ1112" s="2">
        <v>5</v>
      </c>
      <c r="BA1112" s="18">
        <f>VLOOKUP(AY1112,segéd!$F$9:$G$38,2,FALSE)</f>
        <v>46151</v>
      </c>
      <c r="BB1112" s="2" t="str">
        <f>VLOOKUP(AZ1112,segéd!$F$1:$G$7,2,FALSE)</f>
        <v>15.15-16.45</v>
      </c>
      <c r="BC1112" t="s">
        <v>295</v>
      </c>
      <c r="BD1112" t="s">
        <v>308</v>
      </c>
      <c r="BE1112" t="s">
        <v>164</v>
      </c>
      <c r="BG1112" s="2">
        <v>212</v>
      </c>
      <c r="BJ1112" s="2">
        <f t="shared" si="917"/>
        <v>19</v>
      </c>
      <c r="BK1112" s="2" t="str">
        <f>IF(BF1112="","",VLOOKUP(BC1112,segéd!O:P,2,FALSE))</f>
        <v/>
      </c>
      <c r="BL1112" s="2">
        <f>IF(BG1112="","",VLOOKUP(BC1112,segéd!T:U,2,FALSE))</f>
        <v>19</v>
      </c>
      <c r="BM1112" s="2"/>
      <c r="BN1112" s="2"/>
      <c r="BO1112" s="2"/>
      <c r="BP1112" s="2"/>
      <c r="BQ1112" s="2"/>
      <c r="BR1112" s="2"/>
      <c r="BS1112" s="2"/>
      <c r="BT1112" s="2"/>
      <c r="BU1112" s="2"/>
      <c r="BZ1112" s="2"/>
      <c r="CA1112" s="2"/>
      <c r="CD1112" s="2"/>
      <c r="CE1112" s="2"/>
      <c r="CF1112" s="19"/>
      <c r="CG1112" s="2"/>
      <c r="CJ1112" s="2"/>
      <c r="CP1112" s="2">
        <v>23</v>
      </c>
      <c r="CQ1112" s="2"/>
      <c r="CR1112" s="2"/>
      <c r="CS1112" s="2"/>
      <c r="CU1112" s="2"/>
      <c r="CV1112" s="2"/>
      <c r="DA1112" s="19"/>
    </row>
    <row r="1113" spans="1:106" x14ac:dyDescent="0.3">
      <c r="A1113" t="str">
        <f t="shared" si="918"/>
        <v>5095</v>
      </c>
      <c r="B1113" t="str">
        <f t="shared" si="919"/>
        <v xml:space="preserve">Műszaki szaknyelv II. (angol), 2. csop. </v>
      </c>
      <c r="C1113" t="str">
        <f t="shared" si="869"/>
        <v>4085095</v>
      </c>
      <c r="D1113" t="str">
        <f t="shared" si="870"/>
        <v>Műszaki szaknyelv II. (angol), 2. csop. 19</v>
      </c>
      <c r="E1113" t="str">
        <f t="shared" si="871"/>
        <v>Nagy Mónika5095</v>
      </c>
      <c r="F1113" s="24" t="str">
        <f t="shared" si="872"/>
        <v>Műszaki szaknyelv II. (angol), 2. csop. (Tb. 408)</v>
      </c>
      <c r="G1113" t="str">
        <f t="shared" si="873"/>
        <v/>
      </c>
      <c r="H1113" t="str">
        <f t="shared" si="874"/>
        <v/>
      </c>
      <c r="I1113" t="str">
        <f t="shared" si="875"/>
        <v/>
      </c>
      <c r="J1113" t="str">
        <f t="shared" si="876"/>
        <v/>
      </c>
      <c r="K1113" t="str">
        <f t="shared" si="877"/>
        <v/>
      </c>
      <c r="L1113" t="str">
        <f t="shared" si="878"/>
        <v/>
      </c>
      <c r="M1113" t="str">
        <f t="shared" si="879"/>
        <v/>
      </c>
      <c r="N1113" t="str">
        <f t="shared" si="880"/>
        <v/>
      </c>
      <c r="O1113" t="str">
        <f t="shared" si="881"/>
        <v/>
      </c>
      <c r="P1113" t="str">
        <f t="shared" si="882"/>
        <v/>
      </c>
      <c r="Q1113" t="str">
        <f t="shared" si="883"/>
        <v/>
      </c>
      <c r="R1113" t="str">
        <f t="shared" si="884"/>
        <v/>
      </c>
      <c r="S1113" t="str">
        <f t="shared" si="885"/>
        <v/>
      </c>
      <c r="T1113" t="str">
        <f t="shared" si="886"/>
        <v/>
      </c>
      <c r="U1113" t="str">
        <f t="shared" si="887"/>
        <v/>
      </c>
      <c r="V1113" t="str">
        <f t="shared" si="888"/>
        <v/>
      </c>
      <c r="W1113" t="str">
        <f t="shared" si="889"/>
        <v/>
      </c>
      <c r="X1113" t="str">
        <f t="shared" si="890"/>
        <v/>
      </c>
      <c r="Y1113" t="str">
        <f t="shared" si="891"/>
        <v>Műszaki szaknyelv II. (angol), 2. csop. ()</v>
      </c>
      <c r="Z1113" t="str">
        <f t="shared" si="892"/>
        <v/>
      </c>
      <c r="AA1113" t="str">
        <f t="shared" si="893"/>
        <v/>
      </c>
      <c r="AB1113" t="str">
        <f t="shared" si="894"/>
        <v/>
      </c>
      <c r="AC1113" t="str">
        <f t="shared" si="895"/>
        <v/>
      </c>
      <c r="AD1113" t="str">
        <f t="shared" si="896"/>
        <v/>
      </c>
      <c r="AE1113" t="str">
        <f t="shared" si="897"/>
        <v/>
      </c>
      <c r="AF1113" t="str">
        <f t="shared" si="898"/>
        <v/>
      </c>
      <c r="AG1113" t="str">
        <f t="shared" si="899"/>
        <v/>
      </c>
      <c r="AH1113" t="str">
        <f t="shared" si="900"/>
        <v/>
      </c>
      <c r="AI1113" t="str">
        <f t="shared" si="901"/>
        <v/>
      </c>
      <c r="AJ1113" t="str">
        <f t="shared" si="902"/>
        <v/>
      </c>
      <c r="AK1113" t="str">
        <f t="shared" si="903"/>
        <v>5095</v>
      </c>
      <c r="AL1113" t="str">
        <f t="shared" si="904"/>
        <v/>
      </c>
      <c r="AM1113" t="str">
        <f t="shared" si="905"/>
        <v/>
      </c>
      <c r="AN1113" t="str">
        <f t="shared" si="906"/>
        <v/>
      </c>
      <c r="AO1113" t="str">
        <f t="shared" si="907"/>
        <v/>
      </c>
      <c r="AP1113" t="str">
        <f t="shared" si="908"/>
        <v/>
      </c>
      <c r="AQ1113" t="str">
        <f t="shared" si="909"/>
        <v/>
      </c>
      <c r="AR1113" t="str">
        <f t="shared" si="910"/>
        <v/>
      </c>
      <c r="AS1113" t="str">
        <f t="shared" si="911"/>
        <v/>
      </c>
      <c r="AT1113" t="str">
        <f t="shared" si="912"/>
        <v/>
      </c>
      <c r="AU1113" t="str">
        <f t="shared" si="913"/>
        <v/>
      </c>
      <c r="AV1113" t="str">
        <f t="shared" si="914"/>
        <v/>
      </c>
      <c r="AW1113" t="str">
        <f t="shared" si="915"/>
        <v/>
      </c>
      <c r="AX1113" t="str">
        <f t="shared" si="916"/>
        <v>Műszaki szaknyelv II. (angol), 2. csop. (408)</v>
      </c>
      <c r="AY1113" s="2">
        <v>509</v>
      </c>
      <c r="AZ1113" s="2">
        <v>5</v>
      </c>
      <c r="BA1113" s="18">
        <f>VLOOKUP(AY1113,segéd!$F$9:$G$38,2,FALSE)</f>
        <v>46151</v>
      </c>
      <c r="BB1113" s="2" t="str">
        <f>VLOOKUP(AZ1113,segéd!$F$1:$G$7,2,FALSE)</f>
        <v>15.15-16.45</v>
      </c>
      <c r="BC1113" t="s">
        <v>296</v>
      </c>
      <c r="BD1113" t="s">
        <v>441</v>
      </c>
      <c r="BE1113" t="s">
        <v>164</v>
      </c>
      <c r="BG1113" s="2">
        <v>408</v>
      </c>
      <c r="BJ1113" s="2">
        <f t="shared" si="917"/>
        <v>19</v>
      </c>
      <c r="BK1113" s="2" t="str">
        <f>IF(BF1113="","",VLOOKUP(BC1113,segéd!O:P,2,FALSE))</f>
        <v/>
      </c>
      <c r="BL1113" s="2">
        <f>IF(BG1113="","",VLOOKUP(BC1113,segéd!T:U,2,FALSE))</f>
        <v>19</v>
      </c>
      <c r="BM1113" s="2"/>
      <c r="BN1113" s="2"/>
      <c r="BO1113" s="2"/>
      <c r="BP1113" s="2"/>
      <c r="BQ1113" s="2"/>
      <c r="BR1113" s="2"/>
      <c r="BS1113" s="2"/>
      <c r="BT1113" s="2"/>
      <c r="BU1113" s="2"/>
      <c r="BZ1113" s="2"/>
      <c r="CA1113" s="2"/>
      <c r="CD1113" s="2"/>
      <c r="CE1113" s="2"/>
      <c r="CF1113" s="19"/>
      <c r="CG1113" s="2"/>
      <c r="CJ1113" s="2"/>
      <c r="CP1113" s="2">
        <v>20</v>
      </c>
      <c r="CQ1113" s="2"/>
      <c r="CR1113" s="2"/>
      <c r="CS1113" s="2"/>
      <c r="CU1113" s="2"/>
      <c r="CV1113" s="2"/>
      <c r="DA1113" s="19"/>
    </row>
    <row r="1114" spans="1:106" x14ac:dyDescent="0.3">
      <c r="A1114" t="str">
        <f t="shared" si="918"/>
        <v>5095</v>
      </c>
      <c r="B1114" t="str">
        <f t="shared" si="919"/>
        <v xml:space="preserve">Német gazdasági szaknyelv II. </v>
      </c>
      <c r="C1114" t="str">
        <f t="shared" si="869"/>
        <v>4015095</v>
      </c>
      <c r="D1114" t="str">
        <f t="shared" si="870"/>
        <v>Német gazdasági szaknyelv II. 4</v>
      </c>
      <c r="E1114" t="str">
        <f t="shared" si="871"/>
        <v>Árendás Bence5095</v>
      </c>
      <c r="F1114" s="24" t="str">
        <f t="shared" si="872"/>
        <v>Német gazdasági szaknyelv II. (Tb. 401)</v>
      </c>
      <c r="G1114" t="str">
        <f t="shared" si="873"/>
        <v/>
      </c>
      <c r="H1114" t="str">
        <f t="shared" si="874"/>
        <v/>
      </c>
      <c r="I1114" t="str">
        <f t="shared" si="875"/>
        <v/>
      </c>
      <c r="J1114" t="str">
        <f t="shared" si="876"/>
        <v/>
      </c>
      <c r="K1114" t="str">
        <f t="shared" si="877"/>
        <v/>
      </c>
      <c r="L1114" t="str">
        <f t="shared" si="878"/>
        <v/>
      </c>
      <c r="M1114" t="str">
        <f t="shared" si="879"/>
        <v/>
      </c>
      <c r="N1114" t="str">
        <f t="shared" si="880"/>
        <v/>
      </c>
      <c r="O1114" t="str">
        <f t="shared" si="881"/>
        <v/>
      </c>
      <c r="P1114" t="str">
        <f t="shared" si="882"/>
        <v/>
      </c>
      <c r="Q1114" t="str">
        <f t="shared" si="883"/>
        <v/>
      </c>
      <c r="R1114" t="str">
        <f t="shared" si="884"/>
        <v/>
      </c>
      <c r="S1114" t="str">
        <f t="shared" si="885"/>
        <v/>
      </c>
      <c r="T1114" t="str">
        <f t="shared" si="886"/>
        <v/>
      </c>
      <c r="U1114" t="str">
        <f t="shared" si="887"/>
        <v/>
      </c>
      <c r="V1114" t="str">
        <f t="shared" si="888"/>
        <v/>
      </c>
      <c r="W1114" t="str">
        <f t="shared" si="889"/>
        <v/>
      </c>
      <c r="X1114" t="str">
        <f t="shared" si="890"/>
        <v/>
      </c>
      <c r="Y1114" t="str">
        <f t="shared" si="891"/>
        <v>Német gazdasági szaknyelv II. ()</v>
      </c>
      <c r="Z1114" t="str">
        <f t="shared" si="892"/>
        <v>5095</v>
      </c>
      <c r="AA1114" t="str">
        <f t="shared" si="893"/>
        <v/>
      </c>
      <c r="AB1114" t="str">
        <f t="shared" si="894"/>
        <v/>
      </c>
      <c r="AC1114" t="str">
        <f t="shared" si="895"/>
        <v/>
      </c>
      <c r="AD1114" t="str">
        <f t="shared" si="896"/>
        <v/>
      </c>
      <c r="AE1114" t="str">
        <f t="shared" si="897"/>
        <v/>
      </c>
      <c r="AF1114" t="str">
        <f t="shared" si="898"/>
        <v/>
      </c>
      <c r="AG1114" t="str">
        <f t="shared" si="899"/>
        <v/>
      </c>
      <c r="AH1114" t="str">
        <f t="shared" si="900"/>
        <v/>
      </c>
      <c r="AI1114" t="str">
        <f t="shared" si="901"/>
        <v/>
      </c>
      <c r="AJ1114" t="str">
        <f t="shared" si="902"/>
        <v/>
      </c>
      <c r="AK1114" t="str">
        <f t="shared" si="903"/>
        <v/>
      </c>
      <c r="AL1114" t="str">
        <f t="shared" si="904"/>
        <v/>
      </c>
      <c r="AM1114" t="str">
        <f t="shared" si="905"/>
        <v/>
      </c>
      <c r="AN1114" t="str">
        <f t="shared" si="906"/>
        <v/>
      </c>
      <c r="AO1114" t="str">
        <f t="shared" si="907"/>
        <v/>
      </c>
      <c r="AP1114" t="str">
        <f t="shared" si="908"/>
        <v/>
      </c>
      <c r="AQ1114" t="str">
        <f t="shared" si="909"/>
        <v/>
      </c>
      <c r="AR1114" t="str">
        <f t="shared" si="910"/>
        <v/>
      </c>
      <c r="AS1114" t="str">
        <f t="shared" si="911"/>
        <v/>
      </c>
      <c r="AT1114" t="str">
        <f t="shared" si="912"/>
        <v/>
      </c>
      <c r="AU1114" t="str">
        <f t="shared" si="913"/>
        <v/>
      </c>
      <c r="AV1114" t="str">
        <f t="shared" si="914"/>
        <v/>
      </c>
      <c r="AW1114" t="str">
        <f t="shared" si="915"/>
        <v/>
      </c>
      <c r="AX1114" t="str">
        <f t="shared" si="916"/>
        <v>Német gazdasági szaknyelv II. (401)</v>
      </c>
      <c r="AY1114" s="2">
        <v>509</v>
      </c>
      <c r="AZ1114" s="2">
        <v>5</v>
      </c>
      <c r="BA1114" s="18">
        <f>VLOOKUP(AY1114,segéd!$F$9:$G$38,2,FALSE)</f>
        <v>46151</v>
      </c>
      <c r="BB1114" s="2" t="str">
        <f>VLOOKUP(AZ1114,segéd!$F$1:$G$7,2,FALSE)</f>
        <v>15.15-16.45</v>
      </c>
      <c r="BC1114" t="s">
        <v>465</v>
      </c>
      <c r="BD1114" t="s">
        <v>466</v>
      </c>
      <c r="BE1114" t="s">
        <v>164</v>
      </c>
      <c r="BG1114" s="2">
        <v>401</v>
      </c>
      <c r="BJ1114" s="2">
        <f t="shared" si="917"/>
        <v>4</v>
      </c>
      <c r="BK1114" s="2" t="str">
        <f>IF(BF1114="","",VLOOKUP(BC1114,segéd!O:P,2,FALSE))</f>
        <v/>
      </c>
      <c r="BL1114" s="2">
        <f>IF(BG1114="","",VLOOKUP(BC1114,segéd!T:U,2,FALSE))</f>
        <v>4</v>
      </c>
      <c r="BM1114" s="2"/>
      <c r="BN1114" s="2"/>
      <c r="BO1114" s="2"/>
      <c r="BP1114" s="2"/>
      <c r="BQ1114" s="2"/>
      <c r="BR1114" s="2"/>
      <c r="BS1114" s="2"/>
      <c r="BT1114" s="2"/>
      <c r="BU1114" s="2"/>
      <c r="BV1114" s="2"/>
      <c r="BW1114" s="2"/>
      <c r="BX1114" s="2"/>
      <c r="BY1114" s="2"/>
      <c r="BZ1114" s="2"/>
      <c r="CA1114" s="2"/>
      <c r="CB1114" s="2"/>
      <c r="CC1114" s="2"/>
      <c r="CD1114" s="2"/>
      <c r="CE1114" s="2">
        <v>6</v>
      </c>
      <c r="CG1114" s="2"/>
      <c r="CH1114" s="2"/>
      <c r="CI1114" s="2"/>
      <c r="CJ1114" s="2"/>
      <c r="CK1114" s="2"/>
      <c r="CL1114" s="2"/>
      <c r="CM1114" s="2"/>
      <c r="CN1114" s="2"/>
      <c r="CO1114" s="2"/>
      <c r="CP1114" s="2"/>
      <c r="CQ1114" s="2"/>
      <c r="CR1114" s="2"/>
      <c r="CS1114" s="2"/>
      <c r="CT1114" s="2"/>
      <c r="CU1114" s="2"/>
      <c r="CV1114" s="2"/>
      <c r="CY1114" s="2"/>
    </row>
    <row r="1115" spans="1:106" x14ac:dyDescent="0.3">
      <c r="A1115" t="str">
        <f t="shared" si="918"/>
        <v>2035095</v>
      </c>
      <c r="B1115" t="str">
        <f t="shared" si="919"/>
        <v>Nemz. és interk. marketing (web) 5</v>
      </c>
      <c r="C1115" t="str">
        <f t="shared" si="869"/>
        <v>5095</v>
      </c>
      <c r="D1115" t="str">
        <f t="shared" si="870"/>
        <v xml:space="preserve">Nemz. és interk. marketing (web) </v>
      </c>
      <c r="E1115" t="str">
        <f t="shared" si="871"/>
        <v>Duga Zsófia5095</v>
      </c>
      <c r="F1115" s="24" t="str">
        <f t="shared" si="872"/>
        <v>Nemz. és interk. marketing (Bp. 203, web)</v>
      </c>
      <c r="G1115" t="str">
        <f t="shared" si="873"/>
        <v/>
      </c>
      <c r="H1115" t="str">
        <f t="shared" si="874"/>
        <v/>
      </c>
      <c r="I1115" t="str">
        <f t="shared" si="875"/>
        <v/>
      </c>
      <c r="J1115" t="str">
        <f t="shared" si="876"/>
        <v>5095</v>
      </c>
      <c r="K1115" t="str">
        <f t="shared" si="877"/>
        <v/>
      </c>
      <c r="L1115" t="str">
        <f t="shared" si="878"/>
        <v/>
      </c>
      <c r="M1115" t="str">
        <f t="shared" si="879"/>
        <v/>
      </c>
      <c r="N1115" t="str">
        <f t="shared" si="880"/>
        <v/>
      </c>
      <c r="O1115" t="str">
        <f t="shared" si="881"/>
        <v/>
      </c>
      <c r="P1115" t="str">
        <f t="shared" si="882"/>
        <v/>
      </c>
      <c r="Q1115" t="str">
        <f t="shared" si="883"/>
        <v/>
      </c>
      <c r="R1115" t="str">
        <f t="shared" si="884"/>
        <v/>
      </c>
      <c r="S1115" t="str">
        <f t="shared" si="885"/>
        <v/>
      </c>
      <c r="T1115" t="str">
        <f t="shared" si="886"/>
        <v/>
      </c>
      <c r="U1115" t="str">
        <f t="shared" si="887"/>
        <v/>
      </c>
      <c r="V1115" t="str">
        <f t="shared" si="888"/>
        <v/>
      </c>
      <c r="W1115" t="str">
        <f t="shared" si="889"/>
        <v/>
      </c>
      <c r="X1115" t="str">
        <f t="shared" si="890"/>
        <v/>
      </c>
      <c r="Y1115" t="str">
        <f t="shared" si="891"/>
        <v>Nemz. és interk. marketing (203, web)</v>
      </c>
      <c r="Z1115" t="str">
        <f t="shared" si="892"/>
        <v/>
      </c>
      <c r="AA1115" t="str">
        <f t="shared" si="893"/>
        <v/>
      </c>
      <c r="AB1115" t="str">
        <f t="shared" si="894"/>
        <v/>
      </c>
      <c r="AC1115" t="str">
        <f t="shared" si="895"/>
        <v/>
      </c>
      <c r="AD1115" t="str">
        <f t="shared" si="896"/>
        <v/>
      </c>
      <c r="AE1115" t="str">
        <f t="shared" si="897"/>
        <v/>
      </c>
      <c r="AF1115" t="str">
        <f t="shared" si="898"/>
        <v/>
      </c>
      <c r="AG1115" t="str">
        <f t="shared" si="899"/>
        <v/>
      </c>
      <c r="AH1115" t="str">
        <f t="shared" si="900"/>
        <v/>
      </c>
      <c r="AI1115" t="str">
        <f t="shared" si="901"/>
        <v/>
      </c>
      <c r="AJ1115" t="str">
        <f t="shared" si="902"/>
        <v/>
      </c>
      <c r="AK1115" t="str">
        <f t="shared" si="903"/>
        <v/>
      </c>
      <c r="AL1115" t="str">
        <f t="shared" si="904"/>
        <v/>
      </c>
      <c r="AM1115" t="str">
        <f t="shared" si="905"/>
        <v/>
      </c>
      <c r="AN1115" t="str">
        <f t="shared" si="906"/>
        <v/>
      </c>
      <c r="AO1115" t="str">
        <f t="shared" si="907"/>
        <v/>
      </c>
      <c r="AP1115" t="str">
        <f t="shared" si="908"/>
        <v/>
      </c>
      <c r="AQ1115" t="str">
        <f t="shared" si="909"/>
        <v/>
      </c>
      <c r="AR1115" t="str">
        <f t="shared" si="910"/>
        <v/>
      </c>
      <c r="AS1115" t="str">
        <f t="shared" si="911"/>
        <v/>
      </c>
      <c r="AT1115" t="str">
        <f t="shared" si="912"/>
        <v/>
      </c>
      <c r="AU1115" t="str">
        <f t="shared" si="913"/>
        <v/>
      </c>
      <c r="AV1115" t="str">
        <f t="shared" si="914"/>
        <v/>
      </c>
      <c r="AW1115" t="str">
        <f t="shared" si="915"/>
        <v/>
      </c>
      <c r="AX1115" t="str">
        <f t="shared" si="916"/>
        <v>Nemz. és interk. marketing (, web)</v>
      </c>
      <c r="AY1115" s="2">
        <v>509</v>
      </c>
      <c r="AZ1115" s="2">
        <v>5</v>
      </c>
      <c r="BA1115" s="18">
        <f>VLOOKUP(AY1115,segéd!$F$9:$G$38,2,FALSE)</f>
        <v>46151</v>
      </c>
      <c r="BB1115" s="2" t="str">
        <f>VLOOKUP(AZ1115,segéd!$F$1:$G$7,2,FALSE)</f>
        <v>15.15-16.45</v>
      </c>
      <c r="BC1115" t="s">
        <v>74</v>
      </c>
      <c r="BD1115" t="s">
        <v>103</v>
      </c>
      <c r="BE1115" t="s">
        <v>175</v>
      </c>
      <c r="BF1115" s="19">
        <v>203</v>
      </c>
      <c r="BH1115" s="2" t="s">
        <v>66</v>
      </c>
      <c r="BI1115" s="30" t="s">
        <v>1986</v>
      </c>
      <c r="BJ1115" s="2">
        <f t="shared" si="917"/>
        <v>5</v>
      </c>
      <c r="BK1115" s="2">
        <f>IF(BF1115="","",VLOOKUP(BC1115,segéd!O:P,2,FALSE))</f>
        <v>5</v>
      </c>
      <c r="BL1115" s="2" t="str">
        <f>IF(BG1115="","",VLOOKUP(BC1115,segéd!T:U,2,FALSE))</f>
        <v/>
      </c>
      <c r="BP1115" s="2">
        <v>9</v>
      </c>
      <c r="BQ1115" s="2"/>
      <c r="BR1115" s="2"/>
      <c r="BY1115" s="2"/>
      <c r="CH1115" s="2"/>
      <c r="CP1115" s="2"/>
    </row>
    <row r="1116" spans="1:106" x14ac:dyDescent="0.3">
      <c r="A1116" t="str">
        <f t="shared" si="918"/>
        <v>5095</v>
      </c>
      <c r="B1116" t="str">
        <f t="shared" si="919"/>
        <v xml:space="preserve">Optikai- és látórendszerek (web) </v>
      </c>
      <c r="C1116" t="str">
        <f t="shared" si="869"/>
        <v>2155095</v>
      </c>
      <c r="D1116" t="str">
        <f t="shared" si="870"/>
        <v>Optikai- és látórendszerek (web) 77</v>
      </c>
      <c r="E1116" t="str">
        <f t="shared" si="871"/>
        <v>Janóczki Mihály5095</v>
      </c>
      <c r="F1116" s="24" t="str">
        <f t="shared" si="872"/>
        <v>Optikai- és látórendszerek (Tb. 215, web)</v>
      </c>
      <c r="G1116" t="str">
        <f t="shared" si="873"/>
        <v/>
      </c>
      <c r="H1116" t="str">
        <f t="shared" si="874"/>
        <v/>
      </c>
      <c r="I1116" t="str">
        <f t="shared" si="875"/>
        <v/>
      </c>
      <c r="J1116" t="str">
        <f t="shared" si="876"/>
        <v/>
      </c>
      <c r="K1116" t="str">
        <f t="shared" si="877"/>
        <v/>
      </c>
      <c r="L1116" t="str">
        <f t="shared" si="878"/>
        <v/>
      </c>
      <c r="M1116" t="str">
        <f t="shared" si="879"/>
        <v/>
      </c>
      <c r="N1116" t="str">
        <f t="shared" si="880"/>
        <v/>
      </c>
      <c r="O1116" t="str">
        <f t="shared" si="881"/>
        <v/>
      </c>
      <c r="P1116" t="str">
        <f t="shared" si="882"/>
        <v/>
      </c>
      <c r="Q1116" t="str">
        <f t="shared" si="883"/>
        <v/>
      </c>
      <c r="R1116" t="str">
        <f t="shared" si="884"/>
        <v/>
      </c>
      <c r="S1116" t="str">
        <f t="shared" si="885"/>
        <v/>
      </c>
      <c r="T1116" t="str">
        <f t="shared" si="886"/>
        <v/>
      </c>
      <c r="U1116" t="str">
        <f t="shared" si="887"/>
        <v/>
      </c>
      <c r="V1116" t="str">
        <f t="shared" si="888"/>
        <v/>
      </c>
      <c r="W1116" t="str">
        <f t="shared" si="889"/>
        <v/>
      </c>
      <c r="X1116" t="str">
        <f t="shared" si="890"/>
        <v/>
      </c>
      <c r="Y1116" t="str">
        <f t="shared" si="891"/>
        <v>Optikai- és látórendszerek (, web)</v>
      </c>
      <c r="Z1116" t="str">
        <f t="shared" si="892"/>
        <v/>
      </c>
      <c r="AA1116" t="str">
        <f t="shared" si="893"/>
        <v/>
      </c>
      <c r="AB1116" t="str">
        <f t="shared" si="894"/>
        <v/>
      </c>
      <c r="AC1116" t="str">
        <f t="shared" si="895"/>
        <v/>
      </c>
      <c r="AD1116" t="str">
        <f t="shared" si="896"/>
        <v/>
      </c>
      <c r="AE1116" t="str">
        <f t="shared" si="897"/>
        <v/>
      </c>
      <c r="AF1116" t="str">
        <f t="shared" si="898"/>
        <v/>
      </c>
      <c r="AG1116" t="str">
        <f t="shared" si="899"/>
        <v/>
      </c>
      <c r="AH1116" t="str">
        <f t="shared" si="900"/>
        <v/>
      </c>
      <c r="AI1116" t="str">
        <f t="shared" si="901"/>
        <v/>
      </c>
      <c r="AJ1116" t="str">
        <f t="shared" si="902"/>
        <v/>
      </c>
      <c r="AK1116" t="str">
        <f t="shared" si="903"/>
        <v/>
      </c>
      <c r="AL1116" t="str">
        <f t="shared" si="904"/>
        <v>5095</v>
      </c>
      <c r="AM1116" t="str">
        <f t="shared" si="905"/>
        <v/>
      </c>
      <c r="AN1116" t="str">
        <f t="shared" si="906"/>
        <v/>
      </c>
      <c r="AO1116" t="str">
        <f t="shared" si="907"/>
        <v/>
      </c>
      <c r="AP1116" t="str">
        <f t="shared" si="908"/>
        <v/>
      </c>
      <c r="AQ1116" t="str">
        <f t="shared" si="909"/>
        <v/>
      </c>
      <c r="AR1116" t="str">
        <f t="shared" si="910"/>
        <v/>
      </c>
      <c r="AS1116" t="str">
        <f t="shared" si="911"/>
        <v/>
      </c>
      <c r="AT1116" t="str">
        <f t="shared" si="912"/>
        <v/>
      </c>
      <c r="AU1116" t="str">
        <f t="shared" si="913"/>
        <v/>
      </c>
      <c r="AV1116" t="str">
        <f t="shared" si="914"/>
        <v/>
      </c>
      <c r="AW1116" t="str">
        <f t="shared" si="915"/>
        <v/>
      </c>
      <c r="AX1116" t="str">
        <f t="shared" si="916"/>
        <v>Optikai- és látórendszerek (215, web)</v>
      </c>
      <c r="AY1116" s="2">
        <v>509</v>
      </c>
      <c r="AZ1116" s="2">
        <v>5</v>
      </c>
      <c r="BA1116" s="18">
        <f>VLOOKUP(AY1116,segéd!$F$9:$G$38,2,FALSE)</f>
        <v>46151</v>
      </c>
      <c r="BB1116" s="2" t="str">
        <f>VLOOKUP(AZ1116,segéd!$F$1:$G$7,2,FALSE)</f>
        <v>15.15-16.45</v>
      </c>
      <c r="BC1116" t="s">
        <v>81</v>
      </c>
      <c r="BD1116" s="20" t="s">
        <v>2189</v>
      </c>
      <c r="BE1116" t="s">
        <v>164</v>
      </c>
      <c r="BG1116" s="2">
        <v>215</v>
      </c>
      <c r="BH1116" s="2" t="s">
        <v>66</v>
      </c>
      <c r="BI1116" s="30" t="s">
        <v>2000</v>
      </c>
      <c r="BJ1116" s="2">
        <f t="shared" si="917"/>
        <v>77</v>
      </c>
      <c r="BK1116" s="2" t="str">
        <f>IF(BF1116="","",VLOOKUP(BC1116,segéd!O:P,2,FALSE))</f>
        <v/>
      </c>
      <c r="BL1116" s="2">
        <f>IF(BG1116="","",VLOOKUP(BC1116,segéd!T:U,2,FALSE))</f>
        <v>77</v>
      </c>
      <c r="BM1116" s="2"/>
      <c r="BN1116" s="2"/>
      <c r="BO1116" s="2"/>
      <c r="BP1116" s="2"/>
      <c r="BQ1116" s="2"/>
      <c r="BR1116" s="2"/>
      <c r="BS1116" s="2"/>
      <c r="BT1116" s="2"/>
      <c r="BU1116" s="2"/>
      <c r="BZ1116" s="2"/>
      <c r="CA1116" s="2"/>
      <c r="CD1116" s="2"/>
      <c r="CE1116" s="2"/>
      <c r="CF1116" s="19"/>
      <c r="CG1116" s="2"/>
      <c r="CJ1116" s="2"/>
      <c r="CP1116" s="2"/>
      <c r="CQ1116" s="2">
        <v>59</v>
      </c>
      <c r="CR1116" s="2"/>
      <c r="CS1116" s="2"/>
      <c r="CU1116" s="2"/>
      <c r="CV1116" s="2"/>
      <c r="DA1116" s="19"/>
    </row>
    <row r="1117" spans="1:106" x14ac:dyDescent="0.3">
      <c r="A1117" t="str">
        <f t="shared" si="918"/>
        <v>5096</v>
      </c>
      <c r="B1117" t="str">
        <f t="shared" si="919"/>
        <v xml:space="preserve">Alkalmazott mechanika (web) </v>
      </c>
      <c r="C1117" t="str">
        <f t="shared" si="869"/>
        <v>5015096</v>
      </c>
      <c r="D1117" t="str">
        <f t="shared" si="870"/>
        <v>Alkalmazott mechanika (web) 85</v>
      </c>
      <c r="E1117" t="str">
        <f t="shared" si="871"/>
        <v>Szentgyörgyiné Gyöngyösi Éva5096</v>
      </c>
      <c r="F1117" s="24" t="str">
        <f t="shared" si="872"/>
        <v>Alkalmazott mechanika (Tb. 501, web)</v>
      </c>
      <c r="G1117" t="str">
        <f t="shared" si="873"/>
        <v/>
      </c>
      <c r="H1117" t="str">
        <f t="shared" si="874"/>
        <v/>
      </c>
      <c r="I1117" t="str">
        <f t="shared" si="875"/>
        <v/>
      </c>
      <c r="J1117" t="str">
        <f t="shared" si="876"/>
        <v/>
      </c>
      <c r="K1117" t="str">
        <f t="shared" si="877"/>
        <v/>
      </c>
      <c r="L1117" t="str">
        <f t="shared" si="878"/>
        <v/>
      </c>
      <c r="M1117" t="str">
        <f t="shared" si="879"/>
        <v/>
      </c>
      <c r="N1117" t="str">
        <f t="shared" si="880"/>
        <v/>
      </c>
      <c r="O1117" t="str">
        <f t="shared" si="881"/>
        <v/>
      </c>
      <c r="P1117" t="str">
        <f t="shared" si="882"/>
        <v/>
      </c>
      <c r="Q1117" t="str">
        <f t="shared" si="883"/>
        <v/>
      </c>
      <c r="R1117" t="str">
        <f t="shared" si="884"/>
        <v/>
      </c>
      <c r="S1117" t="str">
        <f t="shared" si="885"/>
        <v/>
      </c>
      <c r="T1117" t="str">
        <f t="shared" si="886"/>
        <v/>
      </c>
      <c r="U1117" t="str">
        <f t="shared" si="887"/>
        <v/>
      </c>
      <c r="V1117" t="str">
        <f t="shared" si="888"/>
        <v/>
      </c>
      <c r="W1117" t="str">
        <f t="shared" si="889"/>
        <v/>
      </c>
      <c r="X1117" t="str">
        <f t="shared" si="890"/>
        <v/>
      </c>
      <c r="Y1117" t="str">
        <f t="shared" si="891"/>
        <v>Alkalmazott mechanika (, web)</v>
      </c>
      <c r="Z1117" t="str">
        <f t="shared" si="892"/>
        <v/>
      </c>
      <c r="AA1117" t="str">
        <f t="shared" si="893"/>
        <v/>
      </c>
      <c r="AB1117" t="str">
        <f t="shared" si="894"/>
        <v>5096</v>
      </c>
      <c r="AC1117" t="str">
        <f t="shared" si="895"/>
        <v>5096</v>
      </c>
      <c r="AD1117" t="str">
        <f t="shared" si="896"/>
        <v/>
      </c>
      <c r="AE1117" t="str">
        <f t="shared" si="897"/>
        <v/>
      </c>
      <c r="AF1117" t="str">
        <f t="shared" si="898"/>
        <v/>
      </c>
      <c r="AG1117" t="str">
        <f t="shared" si="899"/>
        <v/>
      </c>
      <c r="AH1117" t="str">
        <f t="shared" si="900"/>
        <v/>
      </c>
      <c r="AI1117" t="str">
        <f t="shared" si="901"/>
        <v/>
      </c>
      <c r="AJ1117" t="str">
        <f t="shared" si="902"/>
        <v/>
      </c>
      <c r="AK1117" t="str">
        <f t="shared" si="903"/>
        <v/>
      </c>
      <c r="AL1117" t="str">
        <f t="shared" si="904"/>
        <v/>
      </c>
      <c r="AM1117" t="str">
        <f t="shared" si="905"/>
        <v/>
      </c>
      <c r="AN1117" t="str">
        <f t="shared" si="906"/>
        <v/>
      </c>
      <c r="AO1117" t="str">
        <f t="shared" si="907"/>
        <v/>
      </c>
      <c r="AP1117" t="str">
        <f t="shared" si="908"/>
        <v/>
      </c>
      <c r="AQ1117" t="str">
        <f t="shared" si="909"/>
        <v/>
      </c>
      <c r="AR1117" t="str">
        <f t="shared" si="910"/>
        <v/>
      </c>
      <c r="AS1117" t="str">
        <f t="shared" si="911"/>
        <v/>
      </c>
      <c r="AT1117" t="str">
        <f t="shared" si="912"/>
        <v/>
      </c>
      <c r="AU1117" t="str">
        <f t="shared" si="913"/>
        <v/>
      </c>
      <c r="AV1117" t="str">
        <f t="shared" si="914"/>
        <v/>
      </c>
      <c r="AW1117" t="str">
        <f t="shared" si="915"/>
        <v/>
      </c>
      <c r="AX1117" t="str">
        <f t="shared" si="916"/>
        <v>Alkalmazott mechanika (501, web)</v>
      </c>
      <c r="AY1117" s="2">
        <v>509</v>
      </c>
      <c r="AZ1117" s="2">
        <v>6</v>
      </c>
      <c r="BA1117" s="18">
        <f>VLOOKUP(AY1117,segéd!$F$9:$G$38,2,FALSE)</f>
        <v>46151</v>
      </c>
      <c r="BB1117" s="2" t="str">
        <f>VLOOKUP(AZ1117,segéd!$F$1:$G$7,2,FALSE)</f>
        <v>17.00-18.30</v>
      </c>
      <c r="BC1117" t="s">
        <v>118</v>
      </c>
      <c r="BD1117" s="20" t="s">
        <v>305</v>
      </c>
      <c r="BE1117" t="s">
        <v>164</v>
      </c>
      <c r="BG1117" s="2">
        <v>501</v>
      </c>
      <c r="BH1117" s="2" t="s">
        <v>66</v>
      </c>
      <c r="BI1117" s="30" t="s">
        <v>1947</v>
      </c>
      <c r="BJ1117" s="2">
        <f t="shared" si="917"/>
        <v>85</v>
      </c>
      <c r="BK1117" s="2" t="str">
        <f>IF(BF1117="","",VLOOKUP(BC1117,segéd!O:P,2,FALSE))</f>
        <v/>
      </c>
      <c r="BL1117" s="2">
        <f>IF(BG1117="","",VLOOKUP(BC1117,segéd!T:U,2,FALSE))</f>
        <v>85</v>
      </c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"/>
      <c r="BX1117" s="2"/>
      <c r="BY1117" s="2"/>
      <c r="BZ1117" s="2"/>
      <c r="CA1117" s="2"/>
      <c r="CB1117" s="2"/>
      <c r="CC1117" s="2"/>
      <c r="CD1117" s="2"/>
      <c r="CE1117" s="2"/>
      <c r="CG1117" s="2">
        <v>59</v>
      </c>
      <c r="CH1117" s="2">
        <v>57</v>
      </c>
      <c r="CI1117" s="2"/>
      <c r="CJ1117" s="2"/>
      <c r="CK1117" s="2"/>
      <c r="CL1117" s="2"/>
      <c r="CM1117" s="2"/>
      <c r="CN1117" s="2"/>
      <c r="CO1117" s="2"/>
      <c r="CP1117" s="2"/>
      <c r="CQ1117" s="2"/>
      <c r="CR1117" s="2"/>
      <c r="CS1117" s="2"/>
      <c r="CT1117" s="2"/>
      <c r="CU1117" s="2"/>
      <c r="CV1117" s="2"/>
      <c r="CY1117" s="2"/>
    </row>
    <row r="1118" spans="1:106" x14ac:dyDescent="0.3">
      <c r="A1118" t="str">
        <f t="shared" si="918"/>
        <v>otthon5116</v>
      </c>
      <c r="B1118" t="str">
        <f t="shared" si="919"/>
        <v>Angol gazdasági szaknyelv II., 1. csop. (otthonról web) 21</v>
      </c>
      <c r="C1118" t="str">
        <f t="shared" si="869"/>
        <v>5116</v>
      </c>
      <c r="D1118" t="str">
        <f t="shared" si="870"/>
        <v xml:space="preserve">Angol gazdasági szaknyelv II., 1. csop. (otthonról web) </v>
      </c>
      <c r="E1118" t="str">
        <f t="shared" si="871"/>
        <v>Balog Mónika5116</v>
      </c>
      <c r="F1118" s="24" t="str">
        <f t="shared" si="872"/>
        <v>Angol gazdasági szaknyelv II., 1. csop. (Bp. otthon, otthonról web)</v>
      </c>
      <c r="G1118" t="str">
        <f t="shared" si="873"/>
        <v>5116</v>
      </c>
      <c r="H1118" t="str">
        <f t="shared" si="874"/>
        <v>5116</v>
      </c>
      <c r="I1118" t="str">
        <f t="shared" si="875"/>
        <v/>
      </c>
      <c r="J1118" t="str">
        <f t="shared" si="876"/>
        <v/>
      </c>
      <c r="K1118" t="str">
        <f t="shared" si="877"/>
        <v/>
      </c>
      <c r="L1118" t="str">
        <f t="shared" si="878"/>
        <v/>
      </c>
      <c r="M1118" t="str">
        <f t="shared" si="879"/>
        <v/>
      </c>
      <c r="N1118" t="str">
        <f t="shared" si="880"/>
        <v/>
      </c>
      <c r="O1118" t="str">
        <f t="shared" si="881"/>
        <v/>
      </c>
      <c r="P1118" t="str">
        <f t="shared" si="882"/>
        <v/>
      </c>
      <c r="Q1118" t="str">
        <f t="shared" si="883"/>
        <v/>
      </c>
      <c r="R1118" t="str">
        <f t="shared" si="884"/>
        <v/>
      </c>
      <c r="S1118" t="str">
        <f t="shared" si="885"/>
        <v/>
      </c>
      <c r="T1118" t="str">
        <f t="shared" si="886"/>
        <v/>
      </c>
      <c r="U1118" t="str">
        <f t="shared" si="887"/>
        <v/>
      </c>
      <c r="V1118" t="str">
        <f t="shared" si="888"/>
        <v/>
      </c>
      <c r="W1118" t="str">
        <f t="shared" si="889"/>
        <v/>
      </c>
      <c r="X1118" t="str">
        <f t="shared" si="890"/>
        <v/>
      </c>
      <c r="Y1118" t="str">
        <f t="shared" si="891"/>
        <v>Angol gazdasági szaknyelv II., 1. csop. (otthon, otthonról web)</v>
      </c>
      <c r="Z1118" t="str">
        <f t="shared" si="892"/>
        <v/>
      </c>
      <c r="AA1118" t="str">
        <f t="shared" si="893"/>
        <v/>
      </c>
      <c r="AB1118" t="str">
        <f t="shared" si="894"/>
        <v/>
      </c>
      <c r="AC1118" t="str">
        <f t="shared" si="895"/>
        <v/>
      </c>
      <c r="AD1118" t="str">
        <f t="shared" si="896"/>
        <v/>
      </c>
      <c r="AE1118" t="str">
        <f t="shared" si="897"/>
        <v/>
      </c>
      <c r="AF1118" t="str">
        <f t="shared" si="898"/>
        <v/>
      </c>
      <c r="AG1118" t="str">
        <f t="shared" si="899"/>
        <v/>
      </c>
      <c r="AH1118" t="str">
        <f t="shared" si="900"/>
        <v/>
      </c>
      <c r="AI1118" t="str">
        <f t="shared" si="901"/>
        <v/>
      </c>
      <c r="AJ1118" t="str">
        <f t="shared" si="902"/>
        <v/>
      </c>
      <c r="AK1118" t="str">
        <f t="shared" si="903"/>
        <v/>
      </c>
      <c r="AL1118" t="str">
        <f t="shared" si="904"/>
        <v/>
      </c>
      <c r="AM1118" t="str">
        <f t="shared" si="905"/>
        <v/>
      </c>
      <c r="AN1118" t="str">
        <f t="shared" si="906"/>
        <v/>
      </c>
      <c r="AO1118" t="str">
        <f t="shared" si="907"/>
        <v/>
      </c>
      <c r="AP1118" t="str">
        <f t="shared" si="908"/>
        <v/>
      </c>
      <c r="AQ1118" t="str">
        <f t="shared" si="909"/>
        <v/>
      </c>
      <c r="AR1118" t="str">
        <f t="shared" si="910"/>
        <v/>
      </c>
      <c r="AS1118" t="str">
        <f t="shared" si="911"/>
        <v/>
      </c>
      <c r="AT1118" t="str">
        <f t="shared" si="912"/>
        <v/>
      </c>
      <c r="AU1118" t="str">
        <f t="shared" si="913"/>
        <v/>
      </c>
      <c r="AV1118" t="str">
        <f t="shared" si="914"/>
        <v/>
      </c>
      <c r="AW1118" t="str">
        <f t="shared" si="915"/>
        <v/>
      </c>
      <c r="AX1118" t="str">
        <f t="shared" si="916"/>
        <v>Angol gazdasági szaknyelv II., 1. csop. (, otthonról web)</v>
      </c>
      <c r="AY1118" s="2">
        <v>511</v>
      </c>
      <c r="AZ1118" s="2">
        <v>6</v>
      </c>
      <c r="BA1118" s="18">
        <v>46153</v>
      </c>
      <c r="BB1118" s="2" t="str">
        <f>VLOOKUP(AZ1118,segéd!$F$1:$G$7,2,FALSE)</f>
        <v>17.00-18.30</v>
      </c>
      <c r="BC1118" t="s">
        <v>252</v>
      </c>
      <c r="BD1118" t="s">
        <v>85</v>
      </c>
      <c r="BE1118" t="s">
        <v>165</v>
      </c>
      <c r="BF1118" s="19" t="s">
        <v>484</v>
      </c>
      <c r="BH1118" s="19" t="s">
        <v>485</v>
      </c>
      <c r="BI1118" s="30" t="s">
        <v>2321</v>
      </c>
      <c r="BJ1118" s="2">
        <f t="shared" si="917"/>
        <v>21</v>
      </c>
      <c r="BK1118" s="2">
        <f>IF(BF1118="","",VLOOKUP(BC1118,segéd!O:P,2,FALSE))</f>
        <v>21</v>
      </c>
      <c r="BL1118" s="2" t="str">
        <f>IF(BG1118="","",VLOOKUP(BC1118,segéd!T:U,2,FALSE))</f>
        <v/>
      </c>
      <c r="BM1118" s="19">
        <v>18</v>
      </c>
      <c r="BN1118" s="2">
        <v>3</v>
      </c>
      <c r="BO1118" s="2"/>
      <c r="BP1118" s="2"/>
      <c r="BQ1118" s="2"/>
      <c r="BR1118" s="2"/>
      <c r="BS1118" s="2"/>
      <c r="BT1118" s="2"/>
      <c r="BU1118" s="2"/>
      <c r="BV1118" s="2"/>
      <c r="BW1118" s="2"/>
      <c r="BX1118" s="2"/>
      <c r="BY1118" s="2"/>
      <c r="BZ1118" s="2"/>
      <c r="CA1118" s="2"/>
      <c r="CB1118" s="2"/>
      <c r="CC1118" s="2"/>
      <c r="CD1118" s="2"/>
      <c r="CH1118" s="2"/>
      <c r="CI1118" s="2"/>
      <c r="CJ1118" s="2"/>
      <c r="CK1118" s="2"/>
      <c r="CL1118" s="2"/>
      <c r="CM1118" s="2"/>
      <c r="CN1118" s="2"/>
      <c r="CO1118" s="2"/>
      <c r="CP1118" s="2"/>
      <c r="CR1118" s="2"/>
      <c r="CS1118" s="2"/>
      <c r="CT1118" s="2"/>
      <c r="CU1118" s="2"/>
      <c r="CV1118" s="2"/>
      <c r="CY1118" s="2"/>
    </row>
    <row r="1119" spans="1:106" x14ac:dyDescent="0.3">
      <c r="A1119" t="str">
        <f t="shared" si="918"/>
        <v>otthon5117</v>
      </c>
      <c r="B1119" t="str">
        <f t="shared" si="919"/>
        <v>Angol gazdasági szaknyelv II., 1. csop. (otthonról web) 21</v>
      </c>
      <c r="C1119" t="str">
        <f t="shared" si="869"/>
        <v>5117</v>
      </c>
      <c r="D1119" t="str">
        <f t="shared" si="870"/>
        <v xml:space="preserve">Angol gazdasági szaknyelv II., 1. csop. (otthonról web) </v>
      </c>
      <c r="E1119" t="str">
        <f t="shared" si="871"/>
        <v>Balog Mónika5117</v>
      </c>
      <c r="F1119" s="24" t="str">
        <f t="shared" si="872"/>
        <v>Angol gazdasági szaknyelv II., 1. csop. (Bp. otthon, otthonról web)</v>
      </c>
      <c r="G1119" t="str">
        <f t="shared" si="873"/>
        <v>5117</v>
      </c>
      <c r="H1119" t="str">
        <f t="shared" si="874"/>
        <v>5117</v>
      </c>
      <c r="I1119" t="str">
        <f t="shared" si="875"/>
        <v/>
      </c>
      <c r="J1119" t="str">
        <f t="shared" si="876"/>
        <v/>
      </c>
      <c r="K1119" t="str">
        <f t="shared" si="877"/>
        <v/>
      </c>
      <c r="L1119" t="str">
        <f t="shared" si="878"/>
        <v/>
      </c>
      <c r="M1119" t="str">
        <f t="shared" si="879"/>
        <v/>
      </c>
      <c r="N1119" t="str">
        <f t="shared" si="880"/>
        <v/>
      </c>
      <c r="O1119" t="str">
        <f t="shared" si="881"/>
        <v/>
      </c>
      <c r="P1119" t="str">
        <f t="shared" si="882"/>
        <v/>
      </c>
      <c r="Q1119" t="str">
        <f t="shared" si="883"/>
        <v/>
      </c>
      <c r="R1119" t="str">
        <f t="shared" si="884"/>
        <v/>
      </c>
      <c r="S1119" t="str">
        <f t="shared" si="885"/>
        <v/>
      </c>
      <c r="T1119" t="str">
        <f t="shared" si="886"/>
        <v/>
      </c>
      <c r="U1119" t="str">
        <f t="shared" si="887"/>
        <v/>
      </c>
      <c r="V1119" t="str">
        <f t="shared" si="888"/>
        <v/>
      </c>
      <c r="W1119" t="str">
        <f t="shared" si="889"/>
        <v/>
      </c>
      <c r="X1119" t="str">
        <f t="shared" si="890"/>
        <v/>
      </c>
      <c r="Y1119" t="str">
        <f t="shared" si="891"/>
        <v>Angol gazdasági szaknyelv II., 1. csop. (otthon, otthonról web)</v>
      </c>
      <c r="Z1119" t="str">
        <f t="shared" si="892"/>
        <v/>
      </c>
      <c r="AA1119" t="str">
        <f t="shared" si="893"/>
        <v/>
      </c>
      <c r="AB1119" t="str">
        <f t="shared" si="894"/>
        <v/>
      </c>
      <c r="AC1119" t="str">
        <f t="shared" si="895"/>
        <v/>
      </c>
      <c r="AD1119" t="str">
        <f t="shared" si="896"/>
        <v/>
      </c>
      <c r="AE1119" t="str">
        <f t="shared" si="897"/>
        <v/>
      </c>
      <c r="AF1119" t="str">
        <f t="shared" si="898"/>
        <v/>
      </c>
      <c r="AG1119" t="str">
        <f t="shared" si="899"/>
        <v/>
      </c>
      <c r="AH1119" t="str">
        <f t="shared" si="900"/>
        <v/>
      </c>
      <c r="AI1119" t="str">
        <f t="shared" si="901"/>
        <v/>
      </c>
      <c r="AJ1119" t="str">
        <f t="shared" si="902"/>
        <v/>
      </c>
      <c r="AK1119" t="str">
        <f t="shared" si="903"/>
        <v/>
      </c>
      <c r="AL1119" t="str">
        <f t="shared" si="904"/>
        <v/>
      </c>
      <c r="AM1119" t="str">
        <f t="shared" si="905"/>
        <v/>
      </c>
      <c r="AN1119" t="str">
        <f t="shared" si="906"/>
        <v/>
      </c>
      <c r="AO1119" t="str">
        <f t="shared" si="907"/>
        <v/>
      </c>
      <c r="AP1119" t="str">
        <f t="shared" si="908"/>
        <v/>
      </c>
      <c r="AQ1119" t="str">
        <f t="shared" si="909"/>
        <v/>
      </c>
      <c r="AR1119" t="str">
        <f t="shared" si="910"/>
        <v/>
      </c>
      <c r="AS1119" t="str">
        <f t="shared" si="911"/>
        <v/>
      </c>
      <c r="AT1119" t="str">
        <f t="shared" si="912"/>
        <v/>
      </c>
      <c r="AU1119" t="str">
        <f t="shared" si="913"/>
        <v/>
      </c>
      <c r="AV1119" t="str">
        <f t="shared" si="914"/>
        <v/>
      </c>
      <c r="AW1119" t="str">
        <f t="shared" si="915"/>
        <v/>
      </c>
      <c r="AX1119" t="str">
        <f t="shared" si="916"/>
        <v>Angol gazdasági szaknyelv II., 1. csop. (, otthonról web)</v>
      </c>
      <c r="AY1119" s="2">
        <v>511</v>
      </c>
      <c r="AZ1119" s="2">
        <v>7</v>
      </c>
      <c r="BA1119" s="18">
        <v>46153</v>
      </c>
      <c r="BB1119" s="2" t="str">
        <f>VLOOKUP(AZ1119,segéd!$F$1:$G$7,2,FALSE)</f>
        <v>18.45-20.15</v>
      </c>
      <c r="BC1119" t="s">
        <v>252</v>
      </c>
      <c r="BD1119" t="s">
        <v>85</v>
      </c>
      <c r="BE1119" t="s">
        <v>165</v>
      </c>
      <c r="BF1119" s="19" t="s">
        <v>484</v>
      </c>
      <c r="BH1119" s="19" t="s">
        <v>485</v>
      </c>
      <c r="BI1119" s="30" t="s">
        <v>2321</v>
      </c>
      <c r="BJ1119" s="2">
        <f t="shared" si="917"/>
        <v>21</v>
      </c>
      <c r="BK1119" s="2">
        <f>IF(BF1119="","",VLOOKUP(BC1119,segéd!O:P,2,FALSE))</f>
        <v>21</v>
      </c>
      <c r="BL1119" s="2" t="str">
        <f>IF(BG1119="","",VLOOKUP(BC1119,segéd!T:U,2,FALSE))</f>
        <v/>
      </c>
      <c r="BM1119" s="19">
        <v>18</v>
      </c>
      <c r="BN1119" s="2">
        <v>3</v>
      </c>
      <c r="BO1119" s="2"/>
      <c r="BP1119" s="2"/>
      <c r="BQ1119" s="2"/>
      <c r="BR1119" s="2"/>
      <c r="BS1119" s="2"/>
      <c r="BT1119" s="2"/>
      <c r="BU1119" s="2"/>
      <c r="BV1119" s="2"/>
      <c r="BW1119" s="2"/>
      <c r="BX1119" s="2"/>
      <c r="BY1119" s="2"/>
      <c r="BZ1119" s="2"/>
      <c r="CA1119" s="2"/>
      <c r="CB1119" s="2"/>
      <c r="CC1119" s="2"/>
      <c r="CD1119" s="2"/>
      <c r="CH1119" s="2"/>
      <c r="CI1119" s="2"/>
      <c r="CJ1119" s="2"/>
      <c r="CK1119" s="2"/>
      <c r="CL1119" s="2"/>
      <c r="CM1119" s="2"/>
      <c r="CN1119" s="2"/>
      <c r="CO1119" s="2"/>
      <c r="CP1119" s="2"/>
      <c r="CR1119" s="2"/>
      <c r="CS1119" s="2"/>
      <c r="CT1119" s="2"/>
      <c r="CU1119" s="2"/>
      <c r="CV1119" s="2"/>
      <c r="CY1119" s="2"/>
    </row>
    <row r="1120" spans="1:106" x14ac:dyDescent="0.3">
      <c r="A1120" t="str">
        <f t="shared" si="918"/>
        <v>2025155</v>
      </c>
      <c r="B1120" t="str">
        <f t="shared" si="919"/>
        <v>Közgazdaságtan I. (otthonról web) 13</v>
      </c>
      <c r="C1120" t="str">
        <f t="shared" si="869"/>
        <v>2125155</v>
      </c>
      <c r="D1120" t="str">
        <f t="shared" si="870"/>
        <v>Közgazdaságtan I. (otthonról web) 41</v>
      </c>
      <c r="E1120" t="str">
        <f t="shared" si="871"/>
        <v>Barócsi Zoltán5155</v>
      </c>
      <c r="F1120" s="24" t="str">
        <f t="shared" si="872"/>
        <v>Közgazdaságtan I. (Bp. 202Tb. 212, otthonról web)</v>
      </c>
      <c r="G1120" t="str">
        <f t="shared" si="873"/>
        <v>5155</v>
      </c>
      <c r="H1120" t="str">
        <f t="shared" si="874"/>
        <v>5155</v>
      </c>
      <c r="I1120" t="str">
        <f t="shared" si="875"/>
        <v/>
      </c>
      <c r="J1120" t="str">
        <f t="shared" si="876"/>
        <v/>
      </c>
      <c r="K1120" t="str">
        <f t="shared" si="877"/>
        <v/>
      </c>
      <c r="L1120" t="str">
        <f t="shared" si="878"/>
        <v/>
      </c>
      <c r="M1120" t="str">
        <f t="shared" si="879"/>
        <v/>
      </c>
      <c r="N1120" t="str">
        <f t="shared" si="880"/>
        <v/>
      </c>
      <c r="O1120" t="str">
        <f t="shared" si="881"/>
        <v/>
      </c>
      <c r="P1120" t="str">
        <f t="shared" si="882"/>
        <v/>
      </c>
      <c r="Q1120" t="str">
        <f t="shared" si="883"/>
        <v/>
      </c>
      <c r="R1120" t="str">
        <f t="shared" si="884"/>
        <v/>
      </c>
      <c r="S1120" t="str">
        <f t="shared" si="885"/>
        <v/>
      </c>
      <c r="T1120" t="str">
        <f t="shared" si="886"/>
        <v/>
      </c>
      <c r="U1120" t="str">
        <f t="shared" si="887"/>
        <v/>
      </c>
      <c r="V1120" t="str">
        <f t="shared" si="888"/>
        <v/>
      </c>
      <c r="W1120" t="str">
        <f t="shared" si="889"/>
        <v/>
      </c>
      <c r="X1120" t="str">
        <f t="shared" si="890"/>
        <v/>
      </c>
      <c r="Y1120" t="str">
        <f t="shared" si="891"/>
        <v>Közgazdaságtan I. (202, otthonról web)</v>
      </c>
      <c r="Z1120" t="str">
        <f t="shared" si="892"/>
        <v>5155</v>
      </c>
      <c r="AA1120" t="str">
        <f t="shared" si="893"/>
        <v/>
      </c>
      <c r="AB1120" t="str">
        <f t="shared" si="894"/>
        <v>5155</v>
      </c>
      <c r="AC1120" t="str">
        <f t="shared" si="895"/>
        <v/>
      </c>
      <c r="AD1120" t="str">
        <f t="shared" si="896"/>
        <v/>
      </c>
      <c r="AE1120" t="str">
        <f t="shared" si="897"/>
        <v/>
      </c>
      <c r="AF1120" t="str">
        <f t="shared" si="898"/>
        <v/>
      </c>
      <c r="AG1120" t="str">
        <f t="shared" si="899"/>
        <v/>
      </c>
      <c r="AH1120" t="str">
        <f t="shared" si="900"/>
        <v/>
      </c>
      <c r="AI1120" t="str">
        <f t="shared" si="901"/>
        <v/>
      </c>
      <c r="AJ1120" t="str">
        <f t="shared" si="902"/>
        <v/>
      </c>
      <c r="AK1120" t="str">
        <f t="shared" si="903"/>
        <v/>
      </c>
      <c r="AL1120" t="str">
        <f t="shared" si="904"/>
        <v/>
      </c>
      <c r="AM1120" t="str">
        <f t="shared" si="905"/>
        <v/>
      </c>
      <c r="AN1120" t="str">
        <f t="shared" si="906"/>
        <v/>
      </c>
      <c r="AO1120" t="str">
        <f t="shared" si="907"/>
        <v/>
      </c>
      <c r="AP1120" t="str">
        <f t="shared" si="908"/>
        <v/>
      </c>
      <c r="AQ1120" t="str">
        <f t="shared" si="909"/>
        <v/>
      </c>
      <c r="AR1120" t="str">
        <f t="shared" si="910"/>
        <v/>
      </c>
      <c r="AS1120" t="str">
        <f t="shared" si="911"/>
        <v/>
      </c>
      <c r="AT1120" t="str">
        <f t="shared" si="912"/>
        <v/>
      </c>
      <c r="AU1120" t="str">
        <f t="shared" si="913"/>
        <v/>
      </c>
      <c r="AV1120" t="str">
        <f t="shared" si="914"/>
        <v/>
      </c>
      <c r="AW1120" t="str">
        <f t="shared" si="915"/>
        <v/>
      </c>
      <c r="AX1120" t="str">
        <f t="shared" si="916"/>
        <v>Közgazdaságtan I. (212, otthonról web)</v>
      </c>
      <c r="AY1120" s="2">
        <v>515</v>
      </c>
      <c r="AZ1120" s="2">
        <v>5</v>
      </c>
      <c r="BA1120" s="18">
        <f>VLOOKUP(AY1120,segéd!$F$9:$G$38,2,FALSE)</f>
        <v>46157</v>
      </c>
      <c r="BB1120" s="2" t="str">
        <f>VLOOKUP(AZ1120,segéd!$F$1:$G$7,2,FALSE)</f>
        <v>15.15-16.45</v>
      </c>
      <c r="BC1120" t="s">
        <v>302</v>
      </c>
      <c r="BD1120" s="20" t="s">
        <v>29</v>
      </c>
      <c r="BE1120" t="s">
        <v>167</v>
      </c>
      <c r="BF1120" s="19">
        <v>202</v>
      </c>
      <c r="BG1120" s="2">
        <v>212</v>
      </c>
      <c r="BH1120" s="19" t="s">
        <v>485</v>
      </c>
      <c r="BI1120" s="30" t="s">
        <v>2016</v>
      </c>
      <c r="BJ1120" s="2">
        <f t="shared" si="917"/>
        <v>54</v>
      </c>
      <c r="BK1120" s="2">
        <f>IF(BF1120="","",VLOOKUP(BC1120,segéd!O:P,2,FALSE))</f>
        <v>13</v>
      </c>
      <c r="BL1120" s="2">
        <f>IF(BG1120="","",VLOOKUP(BC1120,segéd!T:U,2,FALSE))</f>
        <v>41</v>
      </c>
      <c r="BM1120" s="2">
        <v>12</v>
      </c>
      <c r="BN1120" s="2">
        <v>2</v>
      </c>
      <c r="BO1120" s="2"/>
      <c r="BP1120" s="2"/>
      <c r="BQ1120" s="2"/>
      <c r="BR1120" s="2"/>
      <c r="BS1120" s="2"/>
      <c r="BT1120" s="2"/>
      <c r="BU1120" s="2"/>
      <c r="BV1120" s="2"/>
      <c r="BW1120" s="2"/>
      <c r="BX1120" s="2"/>
      <c r="BY1120" s="2"/>
      <c r="BZ1120" s="2"/>
      <c r="CA1120" s="2"/>
      <c r="CB1120" s="2"/>
      <c r="CC1120" s="2"/>
      <c r="CD1120" s="2"/>
      <c r="CE1120" s="2">
        <v>17</v>
      </c>
      <c r="CG1120" s="2">
        <v>12</v>
      </c>
      <c r="CH1120" s="2"/>
      <c r="CI1120" s="2"/>
      <c r="CJ1120" s="2"/>
      <c r="CK1120" s="2"/>
      <c r="CL1120" s="2"/>
      <c r="CM1120" s="2"/>
      <c r="CN1120" s="2"/>
      <c r="CO1120" s="2"/>
      <c r="CP1120" s="2"/>
      <c r="CR1120" s="2"/>
      <c r="CS1120" s="2"/>
      <c r="CT1120" s="2"/>
      <c r="CU1120" s="2"/>
      <c r="CV1120" s="2"/>
      <c r="CY1120" s="2"/>
    </row>
    <row r="1121" spans="1:105" x14ac:dyDescent="0.3">
      <c r="A1121" t="str">
        <f t="shared" si="918"/>
        <v>5155</v>
      </c>
      <c r="B1121" t="str">
        <f t="shared" si="919"/>
        <v xml:space="preserve">Műszaki diagnosztika I. (16.00-tól, web) </v>
      </c>
      <c r="C1121" t="str">
        <f t="shared" si="869"/>
        <v>4045155</v>
      </c>
      <c r="D1121" t="str">
        <f t="shared" si="870"/>
        <v>Műszaki diagnosztika I. (16.00-tól, web) 6</v>
      </c>
      <c r="E1121" t="str">
        <f t="shared" si="871"/>
        <v>Lukács András5155</v>
      </c>
      <c r="F1121" s="24" t="str">
        <f t="shared" si="872"/>
        <v>Műszaki diagnosztika I. (Tb. 404, 16.00-tól, web)</v>
      </c>
      <c r="G1121" t="str">
        <f t="shared" si="873"/>
        <v/>
      </c>
      <c r="H1121" t="str">
        <f t="shared" si="874"/>
        <v/>
      </c>
      <c r="I1121" t="str">
        <f t="shared" si="875"/>
        <v/>
      </c>
      <c r="J1121" t="str">
        <f t="shared" si="876"/>
        <v/>
      </c>
      <c r="K1121" t="str">
        <f t="shared" si="877"/>
        <v/>
      </c>
      <c r="L1121" t="str">
        <f t="shared" si="878"/>
        <v/>
      </c>
      <c r="M1121" t="str">
        <f t="shared" si="879"/>
        <v/>
      </c>
      <c r="N1121" t="str">
        <f t="shared" si="880"/>
        <v/>
      </c>
      <c r="O1121" t="str">
        <f t="shared" si="881"/>
        <v/>
      </c>
      <c r="P1121" t="str">
        <f t="shared" si="882"/>
        <v/>
      </c>
      <c r="Q1121" t="str">
        <f t="shared" si="883"/>
        <v/>
      </c>
      <c r="R1121" t="str">
        <f t="shared" si="884"/>
        <v/>
      </c>
      <c r="S1121" t="str">
        <f t="shared" si="885"/>
        <v/>
      </c>
      <c r="T1121" t="str">
        <f t="shared" si="886"/>
        <v/>
      </c>
      <c r="U1121" t="str">
        <f t="shared" si="887"/>
        <v/>
      </c>
      <c r="V1121" t="str">
        <f t="shared" si="888"/>
        <v/>
      </c>
      <c r="W1121" t="str">
        <f t="shared" si="889"/>
        <v/>
      </c>
      <c r="X1121" t="str">
        <f t="shared" si="890"/>
        <v/>
      </c>
      <c r="Y1121" t="str">
        <f t="shared" si="891"/>
        <v>Műszaki diagnosztika I. (, 16.00-tól, web)</v>
      </c>
      <c r="Z1121" t="str">
        <f t="shared" si="892"/>
        <v/>
      </c>
      <c r="AA1121" t="str">
        <f t="shared" si="893"/>
        <v/>
      </c>
      <c r="AB1121" t="str">
        <f t="shared" si="894"/>
        <v/>
      </c>
      <c r="AC1121" t="str">
        <f t="shared" si="895"/>
        <v/>
      </c>
      <c r="AD1121" t="str">
        <f t="shared" si="896"/>
        <v/>
      </c>
      <c r="AE1121" t="str">
        <f t="shared" si="897"/>
        <v/>
      </c>
      <c r="AF1121" t="str">
        <f t="shared" si="898"/>
        <v/>
      </c>
      <c r="AG1121" t="str">
        <f t="shared" si="899"/>
        <v/>
      </c>
      <c r="AH1121" t="str">
        <f t="shared" si="900"/>
        <v/>
      </c>
      <c r="AI1121" t="str">
        <f t="shared" si="901"/>
        <v/>
      </c>
      <c r="AJ1121" t="str">
        <f t="shared" si="902"/>
        <v/>
      </c>
      <c r="AK1121" t="str">
        <f t="shared" si="903"/>
        <v/>
      </c>
      <c r="AL1121" t="str">
        <f t="shared" si="904"/>
        <v/>
      </c>
      <c r="AM1121" t="str">
        <f t="shared" si="905"/>
        <v/>
      </c>
      <c r="AN1121" t="str">
        <f t="shared" si="906"/>
        <v/>
      </c>
      <c r="AO1121" t="str">
        <f t="shared" si="907"/>
        <v/>
      </c>
      <c r="AP1121" t="str">
        <f t="shared" si="908"/>
        <v/>
      </c>
      <c r="AQ1121" t="str">
        <f t="shared" si="909"/>
        <v/>
      </c>
      <c r="AR1121" t="str">
        <f t="shared" si="910"/>
        <v/>
      </c>
      <c r="AS1121" t="str">
        <f t="shared" si="911"/>
        <v/>
      </c>
      <c r="AT1121" t="str">
        <f t="shared" si="912"/>
        <v/>
      </c>
      <c r="AU1121" t="str">
        <f t="shared" si="913"/>
        <v>5155</v>
      </c>
      <c r="AV1121" t="str">
        <f t="shared" si="914"/>
        <v/>
      </c>
      <c r="AW1121" t="str">
        <f t="shared" si="915"/>
        <v/>
      </c>
      <c r="AX1121" t="str">
        <f t="shared" si="916"/>
        <v>Műszaki diagnosztika I. (404, 16.00-tól, web)</v>
      </c>
      <c r="AY1121" s="2">
        <v>515</v>
      </c>
      <c r="AZ1121" s="2">
        <v>5</v>
      </c>
      <c r="BA1121" s="18">
        <f>VLOOKUP(AY1121,segéd!$F$9:$G$38,2,FALSE)</f>
        <v>46157</v>
      </c>
      <c r="BB1121" s="2" t="s">
        <v>2324</v>
      </c>
      <c r="BC1121" t="s">
        <v>408</v>
      </c>
      <c r="BD1121" t="s">
        <v>502</v>
      </c>
      <c r="BE1121" t="s">
        <v>164</v>
      </c>
      <c r="BG1121" s="2">
        <v>404</v>
      </c>
      <c r="BH1121" s="2" t="s">
        <v>2325</v>
      </c>
      <c r="BI1121" s="30" t="s">
        <v>2015</v>
      </c>
      <c r="BJ1121" s="2">
        <f t="shared" si="917"/>
        <v>6</v>
      </c>
      <c r="BK1121" s="2" t="str">
        <f>IF(BF1121="","",VLOOKUP(BC1121,segéd!O:P,2,FALSE))</f>
        <v/>
      </c>
      <c r="BL1121" s="2">
        <f>IF(BG1121="","",VLOOKUP(BC1121,segéd!T:U,2,FALSE))</f>
        <v>6</v>
      </c>
      <c r="BM1121" s="2"/>
      <c r="BN1121" s="2"/>
      <c r="BO1121" s="2"/>
      <c r="BP1121" s="2"/>
      <c r="BQ1121" s="2"/>
      <c r="BR1121" s="2"/>
      <c r="BS1121" s="2"/>
      <c r="BT1121" s="2"/>
      <c r="BU1121" s="2"/>
      <c r="CA1121" s="2"/>
      <c r="CD1121" s="2"/>
      <c r="CE1121" s="2"/>
      <c r="CF1121" s="19"/>
      <c r="CG1121" s="2"/>
      <c r="CP1121" s="2"/>
      <c r="CQ1121" s="2"/>
      <c r="CR1121" s="2"/>
      <c r="CS1121" s="2"/>
      <c r="CU1121" s="2"/>
      <c r="CV1121" s="2"/>
      <c r="CZ1121" s="2">
        <v>9</v>
      </c>
      <c r="DA1121" s="19"/>
    </row>
    <row r="1122" spans="1:105" x14ac:dyDescent="0.3">
      <c r="A1122" t="str">
        <f t="shared" si="918"/>
        <v>5155</v>
      </c>
      <c r="B1122" t="str">
        <f t="shared" si="919"/>
        <v xml:space="preserve">Műszaki szaknyelv II. (német) (16.00-tól) </v>
      </c>
      <c r="C1122" t="str">
        <f t="shared" si="869"/>
        <v>4015155</v>
      </c>
      <c r="D1122" t="str">
        <f t="shared" si="870"/>
        <v>Műszaki szaknyelv II. (német) (16.00-tól) 14</v>
      </c>
      <c r="E1122" t="str">
        <f t="shared" si="871"/>
        <v>Árendás Bence5155</v>
      </c>
      <c r="F1122" s="24" t="str">
        <f t="shared" si="872"/>
        <v>Műszaki szaknyelv II. (német) (Tb. 401, 16.00-tól)</v>
      </c>
      <c r="G1122" t="str">
        <f t="shared" si="873"/>
        <v/>
      </c>
      <c r="H1122" t="str">
        <f t="shared" si="874"/>
        <v/>
      </c>
      <c r="I1122" t="str">
        <f t="shared" si="875"/>
        <v/>
      </c>
      <c r="J1122" t="str">
        <f t="shared" si="876"/>
        <v/>
      </c>
      <c r="K1122" t="str">
        <f t="shared" si="877"/>
        <v/>
      </c>
      <c r="L1122" t="str">
        <f t="shared" si="878"/>
        <v/>
      </c>
      <c r="M1122" t="str">
        <f t="shared" si="879"/>
        <v/>
      </c>
      <c r="N1122" t="str">
        <f t="shared" si="880"/>
        <v/>
      </c>
      <c r="O1122" t="str">
        <f t="shared" si="881"/>
        <v/>
      </c>
      <c r="P1122" t="str">
        <f t="shared" si="882"/>
        <v/>
      </c>
      <c r="Q1122" t="str">
        <f t="shared" si="883"/>
        <v/>
      </c>
      <c r="R1122" t="str">
        <f t="shared" si="884"/>
        <v/>
      </c>
      <c r="S1122" t="str">
        <f t="shared" si="885"/>
        <v/>
      </c>
      <c r="T1122" t="str">
        <f t="shared" si="886"/>
        <v/>
      </c>
      <c r="U1122" t="str">
        <f t="shared" si="887"/>
        <v/>
      </c>
      <c r="V1122" t="str">
        <f t="shared" si="888"/>
        <v/>
      </c>
      <c r="W1122" t="str">
        <f t="shared" si="889"/>
        <v/>
      </c>
      <c r="X1122" t="str">
        <f t="shared" si="890"/>
        <v/>
      </c>
      <c r="Y1122" t="str">
        <f t="shared" si="891"/>
        <v>Műszaki szaknyelv II. (német) (, 16.00-tól)</v>
      </c>
      <c r="Z1122" t="str">
        <f t="shared" si="892"/>
        <v/>
      </c>
      <c r="AA1122" t="str">
        <f t="shared" si="893"/>
        <v/>
      </c>
      <c r="AB1122" t="str">
        <f t="shared" si="894"/>
        <v/>
      </c>
      <c r="AC1122" t="str">
        <f t="shared" si="895"/>
        <v/>
      </c>
      <c r="AD1122" t="str">
        <f t="shared" si="896"/>
        <v/>
      </c>
      <c r="AE1122" t="str">
        <f t="shared" si="897"/>
        <v/>
      </c>
      <c r="AF1122" t="str">
        <f t="shared" si="898"/>
        <v/>
      </c>
      <c r="AG1122" t="str">
        <f t="shared" si="899"/>
        <v/>
      </c>
      <c r="AH1122" t="str">
        <f t="shared" si="900"/>
        <v/>
      </c>
      <c r="AI1122" t="str">
        <f t="shared" si="901"/>
        <v/>
      </c>
      <c r="AJ1122" t="str">
        <f t="shared" si="902"/>
        <v/>
      </c>
      <c r="AK1122" t="str">
        <f t="shared" si="903"/>
        <v>5155</v>
      </c>
      <c r="AL1122" t="str">
        <f t="shared" si="904"/>
        <v>5155</v>
      </c>
      <c r="AM1122" t="str">
        <f t="shared" si="905"/>
        <v/>
      </c>
      <c r="AN1122" t="str">
        <f t="shared" si="906"/>
        <v/>
      </c>
      <c r="AO1122" t="str">
        <f t="shared" si="907"/>
        <v/>
      </c>
      <c r="AP1122" t="str">
        <f t="shared" si="908"/>
        <v/>
      </c>
      <c r="AQ1122" t="str">
        <f t="shared" si="909"/>
        <v/>
      </c>
      <c r="AR1122" t="str">
        <f t="shared" si="910"/>
        <v/>
      </c>
      <c r="AS1122" t="str">
        <f t="shared" si="911"/>
        <v/>
      </c>
      <c r="AT1122" t="str">
        <f t="shared" si="912"/>
        <v/>
      </c>
      <c r="AU1122" t="str">
        <f t="shared" si="913"/>
        <v/>
      </c>
      <c r="AV1122" t="str">
        <f t="shared" si="914"/>
        <v/>
      </c>
      <c r="AW1122" t="str">
        <f t="shared" si="915"/>
        <v/>
      </c>
      <c r="AX1122" t="str">
        <f t="shared" si="916"/>
        <v>Műszaki szaknyelv II. (német) (401, 16.00-tól)</v>
      </c>
      <c r="AY1122" s="2">
        <v>515</v>
      </c>
      <c r="AZ1122" s="2">
        <v>5</v>
      </c>
      <c r="BA1122" s="18">
        <f>VLOOKUP(AY1122,segéd!$F$9:$G$38,2,FALSE)</f>
        <v>46157</v>
      </c>
      <c r="BB1122" s="2" t="str">
        <f>VLOOKUP(AZ1122,segéd!$F$1:$G$7,2,FALSE)</f>
        <v>15.15-16.45</v>
      </c>
      <c r="BC1122" t="s">
        <v>467</v>
      </c>
      <c r="BD1122" t="s">
        <v>466</v>
      </c>
      <c r="BE1122" t="s">
        <v>164</v>
      </c>
      <c r="BG1122" s="2">
        <v>401</v>
      </c>
      <c r="BH1122" s="2" t="s">
        <v>474</v>
      </c>
      <c r="BJ1122" s="2">
        <f t="shared" si="917"/>
        <v>14</v>
      </c>
      <c r="BK1122" s="2" t="str">
        <f>IF(BF1122="","",VLOOKUP(BC1122,segéd!O:P,2,FALSE))</f>
        <v/>
      </c>
      <c r="BL1122" s="2">
        <f>IF(BG1122="","",VLOOKUP(BC1122,segéd!T:U,2,FALSE))</f>
        <v>14</v>
      </c>
      <c r="BM1122" s="2"/>
      <c r="BN1122" s="2"/>
      <c r="BO1122" s="2"/>
      <c r="BP1122" s="2"/>
      <c r="BQ1122" s="2"/>
      <c r="BR1122" s="2"/>
      <c r="BS1122" s="2"/>
      <c r="BT1122" s="2"/>
      <c r="BU1122" s="2"/>
      <c r="BV1122" s="2"/>
      <c r="BW1122" s="2"/>
      <c r="BX1122" s="2"/>
      <c r="BY1122" s="2"/>
      <c r="BZ1122" s="2"/>
      <c r="CA1122" s="2"/>
      <c r="CB1122" s="2"/>
      <c r="CC1122" s="2"/>
      <c r="CD1122" s="2"/>
      <c r="CE1122" s="2"/>
      <c r="CG1122" s="2"/>
      <c r="CH1122" s="2"/>
      <c r="CI1122" s="2"/>
      <c r="CJ1122" s="2"/>
      <c r="CK1122" s="2"/>
      <c r="CL1122" s="2"/>
      <c r="CM1122" s="2"/>
      <c r="CN1122" s="2"/>
      <c r="CO1122" s="2"/>
      <c r="CP1122" s="2">
        <v>6</v>
      </c>
      <c r="CQ1122" s="2">
        <v>7</v>
      </c>
      <c r="CR1122" s="2"/>
      <c r="CS1122" s="2"/>
      <c r="CT1122" s="2"/>
      <c r="CU1122" s="2"/>
      <c r="CV1122" s="2"/>
      <c r="CY1122" s="2"/>
    </row>
    <row r="1123" spans="1:105" x14ac:dyDescent="0.3">
      <c r="A1123" t="str">
        <f t="shared" si="918"/>
        <v>5156</v>
      </c>
      <c r="B1123" t="str">
        <f t="shared" si="919"/>
        <v xml:space="preserve">Karbantartás elmélet (web) </v>
      </c>
      <c r="C1123" t="str">
        <f t="shared" si="869"/>
        <v>4045156</v>
      </c>
      <c r="D1123" t="str">
        <f t="shared" si="870"/>
        <v>Karbantartás elmélet (web) 7</v>
      </c>
      <c r="E1123" t="str">
        <f t="shared" si="871"/>
        <v>Lukács András5156</v>
      </c>
      <c r="F1123" s="24" t="str">
        <f t="shared" si="872"/>
        <v>Karbantartás elmélet (Tb. 404, web)</v>
      </c>
      <c r="G1123" t="str">
        <f t="shared" si="873"/>
        <v/>
      </c>
      <c r="H1123" t="str">
        <f t="shared" si="874"/>
        <v/>
      </c>
      <c r="I1123" t="str">
        <f t="shared" si="875"/>
        <v/>
      </c>
      <c r="J1123" t="str">
        <f t="shared" si="876"/>
        <v/>
      </c>
      <c r="K1123" t="str">
        <f t="shared" si="877"/>
        <v/>
      </c>
      <c r="L1123" t="str">
        <f t="shared" si="878"/>
        <v/>
      </c>
      <c r="M1123" t="str">
        <f t="shared" si="879"/>
        <v/>
      </c>
      <c r="N1123" t="str">
        <f t="shared" si="880"/>
        <v/>
      </c>
      <c r="O1123" t="str">
        <f t="shared" si="881"/>
        <v/>
      </c>
      <c r="P1123" t="str">
        <f t="shared" si="882"/>
        <v/>
      </c>
      <c r="Q1123" t="str">
        <f t="shared" si="883"/>
        <v/>
      </c>
      <c r="R1123" t="str">
        <f t="shared" si="884"/>
        <v/>
      </c>
      <c r="S1123" t="str">
        <f t="shared" si="885"/>
        <v/>
      </c>
      <c r="T1123" t="str">
        <f t="shared" si="886"/>
        <v/>
      </c>
      <c r="U1123" t="str">
        <f t="shared" si="887"/>
        <v/>
      </c>
      <c r="V1123" t="str">
        <f t="shared" si="888"/>
        <v/>
      </c>
      <c r="W1123" t="str">
        <f t="shared" si="889"/>
        <v/>
      </c>
      <c r="X1123" t="str">
        <f t="shared" si="890"/>
        <v/>
      </c>
      <c r="Y1123" t="str">
        <f t="shared" si="891"/>
        <v>Karbantartás elmélet (, web)</v>
      </c>
      <c r="Z1123" t="str">
        <f t="shared" si="892"/>
        <v/>
      </c>
      <c r="AA1123" t="str">
        <f t="shared" si="893"/>
        <v/>
      </c>
      <c r="AB1123" t="str">
        <f t="shared" si="894"/>
        <v/>
      </c>
      <c r="AC1123" t="str">
        <f t="shared" si="895"/>
        <v/>
      </c>
      <c r="AD1123" t="str">
        <f t="shared" si="896"/>
        <v/>
      </c>
      <c r="AE1123" t="str">
        <f t="shared" si="897"/>
        <v/>
      </c>
      <c r="AF1123" t="str">
        <f t="shared" si="898"/>
        <v/>
      </c>
      <c r="AG1123" t="str">
        <f t="shared" si="899"/>
        <v/>
      </c>
      <c r="AH1123" t="str">
        <f t="shared" si="900"/>
        <v/>
      </c>
      <c r="AI1123" t="str">
        <f t="shared" si="901"/>
        <v/>
      </c>
      <c r="AJ1123" t="str">
        <f t="shared" si="902"/>
        <v/>
      </c>
      <c r="AK1123" t="str">
        <f t="shared" si="903"/>
        <v/>
      </c>
      <c r="AL1123" t="str">
        <f t="shared" si="904"/>
        <v/>
      </c>
      <c r="AM1123" t="str">
        <f t="shared" si="905"/>
        <v/>
      </c>
      <c r="AN1123" t="str">
        <f t="shared" si="906"/>
        <v/>
      </c>
      <c r="AO1123" t="str">
        <f t="shared" si="907"/>
        <v/>
      </c>
      <c r="AP1123" t="str">
        <f t="shared" si="908"/>
        <v/>
      </c>
      <c r="AQ1123" t="str">
        <f t="shared" si="909"/>
        <v/>
      </c>
      <c r="AR1123" t="str">
        <f t="shared" si="910"/>
        <v/>
      </c>
      <c r="AS1123" t="str">
        <f t="shared" si="911"/>
        <v/>
      </c>
      <c r="AT1123" t="str">
        <f t="shared" si="912"/>
        <v/>
      </c>
      <c r="AU1123" t="str">
        <f t="shared" si="913"/>
        <v>5156</v>
      </c>
      <c r="AV1123" t="str">
        <f t="shared" si="914"/>
        <v/>
      </c>
      <c r="AW1123" t="str">
        <f t="shared" si="915"/>
        <v/>
      </c>
      <c r="AX1123" t="str">
        <f t="shared" si="916"/>
        <v>Karbantartás elmélet (404, web)</v>
      </c>
      <c r="AY1123" s="2">
        <v>515</v>
      </c>
      <c r="AZ1123" s="2">
        <v>6</v>
      </c>
      <c r="BA1123" s="18">
        <f>VLOOKUP(AY1123,segéd!$F$9:$G$38,2,FALSE)</f>
        <v>46157</v>
      </c>
      <c r="BB1123" s="2" t="str">
        <f>VLOOKUP(AZ1123,segéd!$F$1:$G$7,2,FALSE)</f>
        <v>17.00-18.30</v>
      </c>
      <c r="BC1123" t="s">
        <v>406</v>
      </c>
      <c r="BD1123" t="s">
        <v>502</v>
      </c>
      <c r="BE1123" t="s">
        <v>164</v>
      </c>
      <c r="BG1123" s="2">
        <v>404</v>
      </c>
      <c r="BH1123" s="2" t="s">
        <v>66</v>
      </c>
      <c r="BI1123" s="30" t="s">
        <v>1936</v>
      </c>
      <c r="BJ1123" s="2">
        <f t="shared" si="917"/>
        <v>7</v>
      </c>
      <c r="BK1123" s="2" t="str">
        <f>IF(BF1123="","",VLOOKUP(BC1123,segéd!O:P,2,FALSE))</f>
        <v/>
      </c>
      <c r="BL1123" s="2">
        <f>IF(BG1123="","",VLOOKUP(BC1123,segéd!T:U,2,FALSE))</f>
        <v>7</v>
      </c>
      <c r="BM1123" s="2"/>
      <c r="BN1123" s="2"/>
      <c r="BO1123" s="2"/>
      <c r="BP1123" s="2"/>
      <c r="BQ1123" s="2"/>
      <c r="BR1123" s="2"/>
      <c r="BS1123" s="2"/>
      <c r="BT1123" s="2"/>
      <c r="BU1123" s="2"/>
      <c r="CA1123" s="2"/>
      <c r="CD1123" s="2"/>
      <c r="CE1123" s="2"/>
      <c r="CF1123" s="19"/>
      <c r="CG1123" s="2"/>
      <c r="CP1123" s="2"/>
      <c r="CQ1123" s="2"/>
      <c r="CR1123" s="2"/>
      <c r="CS1123" s="2"/>
      <c r="CU1123" s="2"/>
      <c r="CV1123" s="2"/>
      <c r="CZ1123" s="2">
        <v>9</v>
      </c>
      <c r="DA1123" s="19"/>
    </row>
    <row r="1124" spans="1:105" x14ac:dyDescent="0.3">
      <c r="A1124" t="str">
        <f t="shared" si="918"/>
        <v>2025156</v>
      </c>
      <c r="B1124" t="str">
        <f t="shared" si="919"/>
        <v>Közgazdaságtan I. (otthonról web) 13</v>
      </c>
      <c r="C1124" t="str">
        <f t="shared" si="869"/>
        <v>2125156</v>
      </c>
      <c r="D1124" t="str">
        <f t="shared" si="870"/>
        <v>Közgazdaságtan I. (otthonról web) 41</v>
      </c>
      <c r="E1124" t="str">
        <f t="shared" si="871"/>
        <v>Barócsi Zoltán5156</v>
      </c>
      <c r="F1124" s="24" t="str">
        <f t="shared" si="872"/>
        <v>Közgazdaságtan I. (Bp. 202Tb. 212, otthonról web)</v>
      </c>
      <c r="G1124" t="str">
        <f t="shared" si="873"/>
        <v>5156</v>
      </c>
      <c r="H1124" t="str">
        <f t="shared" si="874"/>
        <v>5156</v>
      </c>
      <c r="I1124" t="str">
        <f t="shared" si="875"/>
        <v/>
      </c>
      <c r="J1124" t="str">
        <f t="shared" si="876"/>
        <v/>
      </c>
      <c r="K1124" t="str">
        <f t="shared" si="877"/>
        <v/>
      </c>
      <c r="L1124" t="str">
        <f t="shared" si="878"/>
        <v/>
      </c>
      <c r="M1124" t="str">
        <f t="shared" si="879"/>
        <v/>
      </c>
      <c r="N1124" t="str">
        <f t="shared" si="880"/>
        <v/>
      </c>
      <c r="O1124" t="str">
        <f t="shared" si="881"/>
        <v/>
      </c>
      <c r="P1124" t="str">
        <f t="shared" si="882"/>
        <v/>
      </c>
      <c r="Q1124" t="str">
        <f t="shared" si="883"/>
        <v/>
      </c>
      <c r="R1124" t="str">
        <f t="shared" si="884"/>
        <v/>
      </c>
      <c r="S1124" t="str">
        <f t="shared" si="885"/>
        <v/>
      </c>
      <c r="T1124" t="str">
        <f t="shared" si="886"/>
        <v/>
      </c>
      <c r="U1124" t="str">
        <f t="shared" si="887"/>
        <v/>
      </c>
      <c r="V1124" t="str">
        <f t="shared" si="888"/>
        <v/>
      </c>
      <c r="W1124" t="str">
        <f t="shared" si="889"/>
        <v/>
      </c>
      <c r="X1124" t="str">
        <f t="shared" si="890"/>
        <v/>
      </c>
      <c r="Y1124" t="str">
        <f t="shared" si="891"/>
        <v>Közgazdaságtan I. (202, otthonról web)</v>
      </c>
      <c r="Z1124" t="str">
        <f t="shared" si="892"/>
        <v>5156</v>
      </c>
      <c r="AA1124" t="str">
        <f t="shared" si="893"/>
        <v/>
      </c>
      <c r="AB1124" t="str">
        <f t="shared" si="894"/>
        <v>5156</v>
      </c>
      <c r="AC1124" t="str">
        <f t="shared" si="895"/>
        <v/>
      </c>
      <c r="AD1124" t="str">
        <f t="shared" si="896"/>
        <v/>
      </c>
      <c r="AE1124" t="str">
        <f t="shared" si="897"/>
        <v/>
      </c>
      <c r="AF1124" t="str">
        <f t="shared" si="898"/>
        <v/>
      </c>
      <c r="AG1124" t="str">
        <f t="shared" si="899"/>
        <v/>
      </c>
      <c r="AH1124" t="str">
        <f t="shared" si="900"/>
        <v/>
      </c>
      <c r="AI1124" t="str">
        <f t="shared" si="901"/>
        <v/>
      </c>
      <c r="AJ1124" t="str">
        <f t="shared" si="902"/>
        <v/>
      </c>
      <c r="AK1124" t="str">
        <f t="shared" si="903"/>
        <v/>
      </c>
      <c r="AL1124" t="str">
        <f t="shared" si="904"/>
        <v/>
      </c>
      <c r="AM1124" t="str">
        <f t="shared" si="905"/>
        <v/>
      </c>
      <c r="AN1124" t="str">
        <f t="shared" si="906"/>
        <v/>
      </c>
      <c r="AO1124" t="str">
        <f t="shared" si="907"/>
        <v/>
      </c>
      <c r="AP1124" t="str">
        <f t="shared" si="908"/>
        <v/>
      </c>
      <c r="AQ1124" t="str">
        <f t="shared" si="909"/>
        <v/>
      </c>
      <c r="AR1124" t="str">
        <f t="shared" si="910"/>
        <v/>
      </c>
      <c r="AS1124" t="str">
        <f t="shared" si="911"/>
        <v/>
      </c>
      <c r="AT1124" t="str">
        <f t="shared" si="912"/>
        <v/>
      </c>
      <c r="AU1124" t="str">
        <f t="shared" si="913"/>
        <v/>
      </c>
      <c r="AV1124" t="str">
        <f t="shared" si="914"/>
        <v/>
      </c>
      <c r="AW1124" t="str">
        <f t="shared" si="915"/>
        <v/>
      </c>
      <c r="AX1124" t="str">
        <f t="shared" si="916"/>
        <v>Közgazdaságtan I. (212, otthonról web)</v>
      </c>
      <c r="AY1124" s="2">
        <v>515</v>
      </c>
      <c r="AZ1124" s="2">
        <v>6</v>
      </c>
      <c r="BA1124" s="18">
        <f>VLOOKUP(AY1124,segéd!$F$9:$G$38,2,FALSE)</f>
        <v>46157</v>
      </c>
      <c r="BB1124" s="2" t="str">
        <f>VLOOKUP(AZ1124,segéd!$F$1:$G$7,2,FALSE)</f>
        <v>17.00-18.30</v>
      </c>
      <c r="BC1124" t="s">
        <v>302</v>
      </c>
      <c r="BD1124" s="20" t="s">
        <v>29</v>
      </c>
      <c r="BE1124" t="s">
        <v>167</v>
      </c>
      <c r="BF1124" s="19">
        <v>202</v>
      </c>
      <c r="BG1124" s="2">
        <v>212</v>
      </c>
      <c r="BH1124" s="19" t="s">
        <v>485</v>
      </c>
      <c r="BI1124" s="30" t="s">
        <v>2016</v>
      </c>
      <c r="BJ1124" s="2">
        <f t="shared" si="917"/>
        <v>54</v>
      </c>
      <c r="BK1124" s="2">
        <f>IF(BF1124="","",VLOOKUP(BC1124,segéd!O:P,2,FALSE))</f>
        <v>13</v>
      </c>
      <c r="BL1124" s="2">
        <f>IF(BG1124="","",VLOOKUP(BC1124,segéd!T:U,2,FALSE))</f>
        <v>41</v>
      </c>
      <c r="BM1124" s="2">
        <v>12</v>
      </c>
      <c r="BN1124" s="2">
        <v>2</v>
      </c>
      <c r="BO1124" s="2"/>
      <c r="BP1124" s="2"/>
      <c r="BQ1124" s="2"/>
      <c r="BR1124" s="2"/>
      <c r="BS1124" s="2"/>
      <c r="BT1124" s="2"/>
      <c r="BU1124" s="2"/>
      <c r="BV1124" s="2"/>
      <c r="BW1124" s="2"/>
      <c r="BX1124" s="2"/>
      <c r="BY1124" s="2"/>
      <c r="BZ1124" s="2"/>
      <c r="CA1124" s="2"/>
      <c r="CB1124" s="2"/>
      <c r="CC1124" s="2"/>
      <c r="CD1124" s="2"/>
      <c r="CE1124" s="2">
        <v>17</v>
      </c>
      <c r="CG1124" s="2">
        <v>12</v>
      </c>
      <c r="CH1124" s="2"/>
      <c r="CI1124" s="2"/>
      <c r="CJ1124" s="2"/>
      <c r="CK1124" s="2"/>
      <c r="CL1124" s="2"/>
      <c r="CM1124" s="2"/>
      <c r="CN1124" s="2"/>
      <c r="CO1124" s="2"/>
      <c r="CP1124" s="2"/>
      <c r="CR1124" s="2"/>
      <c r="CS1124" s="2"/>
      <c r="CT1124" s="2"/>
      <c r="CU1124" s="2"/>
      <c r="CV1124" s="2"/>
      <c r="CY1124" s="2"/>
    </row>
    <row r="1125" spans="1:105" x14ac:dyDescent="0.3">
      <c r="A1125" t="str">
        <f t="shared" si="918"/>
        <v>5156</v>
      </c>
      <c r="B1125" t="str">
        <f t="shared" si="919"/>
        <v xml:space="preserve">Műszaki szaknyelv II. (német) (19.15-ig) </v>
      </c>
      <c r="C1125" t="str">
        <f t="shared" si="869"/>
        <v>4015156</v>
      </c>
      <c r="D1125" t="str">
        <f t="shared" si="870"/>
        <v>Műszaki szaknyelv II. (német) (19.15-ig) 14</v>
      </c>
      <c r="E1125" t="str">
        <f t="shared" si="871"/>
        <v>Árendás Bence5156</v>
      </c>
      <c r="F1125" s="24" t="str">
        <f t="shared" si="872"/>
        <v>Műszaki szaknyelv II. (német) (Tb. 401, 19.15-ig)</v>
      </c>
      <c r="G1125" t="str">
        <f t="shared" si="873"/>
        <v/>
      </c>
      <c r="H1125" t="str">
        <f t="shared" si="874"/>
        <v/>
      </c>
      <c r="I1125" t="str">
        <f t="shared" si="875"/>
        <v/>
      </c>
      <c r="J1125" t="str">
        <f t="shared" si="876"/>
        <v/>
      </c>
      <c r="K1125" t="str">
        <f t="shared" si="877"/>
        <v/>
      </c>
      <c r="L1125" t="str">
        <f t="shared" si="878"/>
        <v/>
      </c>
      <c r="M1125" t="str">
        <f t="shared" si="879"/>
        <v/>
      </c>
      <c r="N1125" t="str">
        <f t="shared" si="880"/>
        <v/>
      </c>
      <c r="O1125" t="str">
        <f t="shared" si="881"/>
        <v/>
      </c>
      <c r="P1125" t="str">
        <f t="shared" si="882"/>
        <v/>
      </c>
      <c r="Q1125" t="str">
        <f t="shared" si="883"/>
        <v/>
      </c>
      <c r="R1125" t="str">
        <f t="shared" si="884"/>
        <v/>
      </c>
      <c r="S1125" t="str">
        <f t="shared" si="885"/>
        <v/>
      </c>
      <c r="T1125" t="str">
        <f t="shared" si="886"/>
        <v/>
      </c>
      <c r="U1125" t="str">
        <f t="shared" si="887"/>
        <v/>
      </c>
      <c r="V1125" t="str">
        <f t="shared" si="888"/>
        <v/>
      </c>
      <c r="W1125" t="str">
        <f t="shared" si="889"/>
        <v/>
      </c>
      <c r="X1125" t="str">
        <f t="shared" si="890"/>
        <v/>
      </c>
      <c r="Y1125" t="str">
        <f t="shared" si="891"/>
        <v>Műszaki szaknyelv II. (német) (, 19.15-ig)</v>
      </c>
      <c r="Z1125" t="str">
        <f t="shared" si="892"/>
        <v/>
      </c>
      <c r="AA1125" t="str">
        <f t="shared" si="893"/>
        <v/>
      </c>
      <c r="AB1125" t="str">
        <f t="shared" si="894"/>
        <v/>
      </c>
      <c r="AC1125" t="str">
        <f t="shared" si="895"/>
        <v/>
      </c>
      <c r="AD1125" t="str">
        <f t="shared" si="896"/>
        <v/>
      </c>
      <c r="AE1125" t="str">
        <f t="shared" si="897"/>
        <v/>
      </c>
      <c r="AF1125" t="str">
        <f t="shared" si="898"/>
        <v/>
      </c>
      <c r="AG1125" t="str">
        <f t="shared" si="899"/>
        <v/>
      </c>
      <c r="AH1125" t="str">
        <f t="shared" si="900"/>
        <v/>
      </c>
      <c r="AI1125" t="str">
        <f t="shared" si="901"/>
        <v/>
      </c>
      <c r="AJ1125" t="str">
        <f t="shared" si="902"/>
        <v/>
      </c>
      <c r="AK1125" t="str">
        <f t="shared" si="903"/>
        <v>5156</v>
      </c>
      <c r="AL1125" t="str">
        <f t="shared" si="904"/>
        <v>5156</v>
      </c>
      <c r="AM1125" t="str">
        <f t="shared" si="905"/>
        <v/>
      </c>
      <c r="AN1125" t="str">
        <f t="shared" si="906"/>
        <v/>
      </c>
      <c r="AO1125" t="str">
        <f t="shared" si="907"/>
        <v/>
      </c>
      <c r="AP1125" t="str">
        <f t="shared" si="908"/>
        <v/>
      </c>
      <c r="AQ1125" t="str">
        <f t="shared" si="909"/>
        <v/>
      </c>
      <c r="AR1125" t="str">
        <f t="shared" si="910"/>
        <v/>
      </c>
      <c r="AS1125" t="str">
        <f t="shared" si="911"/>
        <v/>
      </c>
      <c r="AT1125" t="str">
        <f t="shared" si="912"/>
        <v/>
      </c>
      <c r="AU1125" t="str">
        <f t="shared" si="913"/>
        <v/>
      </c>
      <c r="AV1125" t="str">
        <f t="shared" si="914"/>
        <v/>
      </c>
      <c r="AW1125" t="str">
        <f t="shared" si="915"/>
        <v/>
      </c>
      <c r="AX1125" t="str">
        <f t="shared" si="916"/>
        <v>Műszaki szaknyelv II. (német) (401, 19.15-ig)</v>
      </c>
      <c r="AY1125" s="2">
        <v>515</v>
      </c>
      <c r="AZ1125" s="2">
        <v>6</v>
      </c>
      <c r="BA1125" s="18">
        <f>VLOOKUP(AY1125,segéd!$F$9:$G$38,2,FALSE)</f>
        <v>46157</v>
      </c>
      <c r="BB1125" s="2" t="str">
        <f>VLOOKUP(AZ1125,segéd!$F$1:$G$7,2,FALSE)</f>
        <v>17.00-18.30</v>
      </c>
      <c r="BC1125" t="s">
        <v>467</v>
      </c>
      <c r="BD1125" t="s">
        <v>466</v>
      </c>
      <c r="BE1125" t="s">
        <v>164</v>
      </c>
      <c r="BG1125" s="2">
        <v>401</v>
      </c>
      <c r="BH1125" s="2" t="s">
        <v>475</v>
      </c>
      <c r="BJ1125" s="2">
        <f t="shared" si="917"/>
        <v>14</v>
      </c>
      <c r="BK1125" s="2" t="str">
        <f>IF(BF1125="","",VLOOKUP(BC1125,segéd!O:P,2,FALSE))</f>
        <v/>
      </c>
      <c r="BL1125" s="2">
        <f>IF(BG1125="","",VLOOKUP(BC1125,segéd!T:U,2,FALSE))</f>
        <v>14</v>
      </c>
      <c r="BM1125" s="2"/>
      <c r="BN1125" s="2"/>
      <c r="BO1125" s="2"/>
      <c r="BP1125" s="2"/>
      <c r="BQ1125" s="2"/>
      <c r="BR1125" s="2"/>
      <c r="BS1125" s="2"/>
      <c r="BT1125" s="2"/>
      <c r="BU1125" s="2"/>
      <c r="BV1125" s="2"/>
      <c r="BW1125" s="2"/>
      <c r="BX1125" s="2"/>
      <c r="BY1125" s="2"/>
      <c r="BZ1125" s="2"/>
      <c r="CA1125" s="2"/>
      <c r="CB1125" s="2"/>
      <c r="CC1125" s="2"/>
      <c r="CD1125" s="2"/>
      <c r="CE1125" s="2"/>
      <c r="CG1125" s="2"/>
      <c r="CH1125" s="2"/>
      <c r="CI1125" s="2"/>
      <c r="CJ1125" s="2"/>
      <c r="CK1125" s="2"/>
      <c r="CL1125" s="2"/>
      <c r="CM1125" s="2"/>
      <c r="CN1125" s="2"/>
      <c r="CO1125" s="2"/>
      <c r="CP1125" s="2">
        <v>6</v>
      </c>
      <c r="CQ1125" s="2">
        <v>7</v>
      </c>
      <c r="CR1125" s="2"/>
      <c r="CS1125" s="2"/>
      <c r="CT1125" s="2"/>
      <c r="CU1125" s="2"/>
      <c r="CV1125" s="2"/>
      <c r="CY1125" s="2"/>
    </row>
    <row r="1126" spans="1:105" x14ac:dyDescent="0.3">
      <c r="A1126" t="str">
        <f t="shared" si="918"/>
        <v>otthon5156</v>
      </c>
      <c r="B1126" t="e">
        <f t="shared" si="919"/>
        <v>#N/A</v>
      </c>
      <c r="C1126" t="str">
        <f t="shared" si="869"/>
        <v>otthon5156</v>
      </c>
      <c r="D1126" t="e">
        <f t="shared" si="870"/>
        <v>#N/A</v>
      </c>
      <c r="E1126" t="str">
        <f t="shared" si="871"/>
        <v>Balog Mónika5156</v>
      </c>
      <c r="F1126" s="24" t="str">
        <f t="shared" si="872"/>
        <v>Nyelvi szintfelmérő-előkészítő (Bp. otthonTb. otthon, otthonról web)</v>
      </c>
      <c r="G1126" t="str">
        <f t="shared" si="873"/>
        <v>5156</v>
      </c>
      <c r="H1126" t="str">
        <f t="shared" si="874"/>
        <v>5156</v>
      </c>
      <c r="I1126" t="str">
        <f t="shared" si="875"/>
        <v/>
      </c>
      <c r="J1126" t="str">
        <f t="shared" si="876"/>
        <v/>
      </c>
      <c r="K1126" t="str">
        <f t="shared" si="877"/>
        <v/>
      </c>
      <c r="L1126" t="str">
        <f t="shared" si="878"/>
        <v/>
      </c>
      <c r="M1126" t="str">
        <f t="shared" si="879"/>
        <v/>
      </c>
      <c r="N1126" t="str">
        <f t="shared" si="880"/>
        <v/>
      </c>
      <c r="O1126" t="str">
        <f t="shared" si="881"/>
        <v/>
      </c>
      <c r="P1126" t="str">
        <f t="shared" si="882"/>
        <v/>
      </c>
      <c r="Q1126" t="str">
        <f t="shared" si="883"/>
        <v/>
      </c>
      <c r="R1126" t="str">
        <f t="shared" si="884"/>
        <v/>
      </c>
      <c r="S1126" t="str">
        <f t="shared" si="885"/>
        <v/>
      </c>
      <c r="T1126" t="str">
        <f t="shared" si="886"/>
        <v/>
      </c>
      <c r="U1126" t="str">
        <f t="shared" si="887"/>
        <v/>
      </c>
      <c r="V1126" t="str">
        <f t="shared" si="888"/>
        <v/>
      </c>
      <c r="W1126" t="str">
        <f t="shared" si="889"/>
        <v/>
      </c>
      <c r="X1126" t="str">
        <f t="shared" si="890"/>
        <v/>
      </c>
      <c r="Y1126" t="str">
        <f t="shared" si="891"/>
        <v>Nyelvi szintfelmérő-előkészítő (otthon, otthonról web)</v>
      </c>
      <c r="Z1126" t="str">
        <f t="shared" si="892"/>
        <v>5156</v>
      </c>
      <c r="AA1126" t="str">
        <f t="shared" si="893"/>
        <v/>
      </c>
      <c r="AB1126" t="str">
        <f t="shared" si="894"/>
        <v/>
      </c>
      <c r="AC1126" t="str">
        <f t="shared" si="895"/>
        <v/>
      </c>
      <c r="AD1126" t="str">
        <f t="shared" si="896"/>
        <v/>
      </c>
      <c r="AE1126" t="str">
        <f t="shared" si="897"/>
        <v/>
      </c>
      <c r="AF1126" t="str">
        <f t="shared" si="898"/>
        <v/>
      </c>
      <c r="AG1126" t="str">
        <f t="shared" si="899"/>
        <v/>
      </c>
      <c r="AH1126" t="str">
        <f t="shared" si="900"/>
        <v/>
      </c>
      <c r="AI1126" t="str">
        <f t="shared" si="901"/>
        <v/>
      </c>
      <c r="AJ1126" t="str">
        <f t="shared" si="902"/>
        <v/>
      </c>
      <c r="AK1126" t="str">
        <f t="shared" si="903"/>
        <v/>
      </c>
      <c r="AL1126" t="str">
        <f t="shared" si="904"/>
        <v/>
      </c>
      <c r="AM1126" t="str">
        <f t="shared" si="905"/>
        <v/>
      </c>
      <c r="AN1126" t="str">
        <f t="shared" si="906"/>
        <v/>
      </c>
      <c r="AO1126" t="str">
        <f t="shared" si="907"/>
        <v/>
      </c>
      <c r="AP1126" t="str">
        <f t="shared" si="908"/>
        <v/>
      </c>
      <c r="AQ1126" t="str">
        <f t="shared" si="909"/>
        <v/>
      </c>
      <c r="AR1126" t="str">
        <f t="shared" si="910"/>
        <v/>
      </c>
      <c r="AS1126" t="str">
        <f t="shared" si="911"/>
        <v/>
      </c>
      <c r="AT1126" t="str">
        <f t="shared" si="912"/>
        <v/>
      </c>
      <c r="AU1126" t="str">
        <f t="shared" si="913"/>
        <v/>
      </c>
      <c r="AV1126" t="str">
        <f t="shared" si="914"/>
        <v/>
      </c>
      <c r="AW1126" t="str">
        <f t="shared" si="915"/>
        <v/>
      </c>
      <c r="AX1126" t="str">
        <f t="shared" si="916"/>
        <v>Nyelvi szintfelmérő-előkészítő (otthon, otthonról web)</v>
      </c>
      <c r="AY1126" s="2">
        <v>515</v>
      </c>
      <c r="AZ1126" s="2">
        <v>6</v>
      </c>
      <c r="BA1126" s="18">
        <f>VLOOKUP(AY1126,segéd!$F$9:$G$38,2,FALSE)</f>
        <v>46157</v>
      </c>
      <c r="BB1126" s="2" t="str">
        <f>VLOOKUP(AZ1126,segéd!$F$1:$G$7,2,FALSE)</f>
        <v>17.00-18.30</v>
      </c>
      <c r="BC1126" t="s">
        <v>1596</v>
      </c>
      <c r="BD1126" t="s">
        <v>85</v>
      </c>
      <c r="BE1126" t="s">
        <v>167</v>
      </c>
      <c r="BF1126" s="19" t="s">
        <v>484</v>
      </c>
      <c r="BG1126" s="2" t="s">
        <v>484</v>
      </c>
      <c r="BH1126" s="19" t="s">
        <v>485</v>
      </c>
      <c r="BI1126" s="30" t="s">
        <v>2255</v>
      </c>
      <c r="BJ1126" s="2" t="e">
        <f t="shared" si="917"/>
        <v>#N/A</v>
      </c>
      <c r="BK1126" s="2" t="e">
        <f>IF(BF1126="","",VLOOKUP(BC1126,segéd!O:P,2,FALSE))</f>
        <v>#N/A</v>
      </c>
      <c r="BL1126" s="2" t="e">
        <f>IF(BG1126="","",VLOOKUP(BC1126,segéd!T:U,2,FALSE))</f>
        <v>#N/A</v>
      </c>
      <c r="BM1126" s="2" t="s">
        <v>2250</v>
      </c>
      <c r="BN1126" s="2" t="s">
        <v>2250</v>
      </c>
      <c r="BO1126" s="2"/>
      <c r="BP1126" s="2"/>
      <c r="BQ1126" s="2"/>
      <c r="BR1126" s="2"/>
      <c r="BS1126" s="2"/>
      <c r="BT1126" s="2"/>
      <c r="BU1126" s="2"/>
      <c r="BV1126" s="2"/>
      <c r="BW1126" s="2"/>
      <c r="BX1126" s="2"/>
      <c r="BY1126" s="2"/>
      <c r="BZ1126" s="2"/>
      <c r="CA1126" s="2"/>
      <c r="CB1126" s="2"/>
      <c r="CC1126" s="2"/>
      <c r="CD1126" s="2"/>
      <c r="CE1126" s="19" t="s">
        <v>2250</v>
      </c>
      <c r="CH1126" s="2"/>
      <c r="CI1126" s="2"/>
      <c r="CJ1126" s="2"/>
      <c r="CK1126" s="2"/>
      <c r="CL1126" s="2"/>
      <c r="CM1126" s="2"/>
      <c r="CN1126" s="2"/>
      <c r="CO1126" s="2"/>
      <c r="CP1126" s="2"/>
      <c r="CR1126" s="2"/>
      <c r="CS1126" s="2"/>
      <c r="CT1126" s="2"/>
      <c r="CU1126" s="2"/>
      <c r="CV1126" s="2"/>
      <c r="CY1126" s="2"/>
    </row>
    <row r="1127" spans="1:105" x14ac:dyDescent="0.3">
      <c r="A1127" t="str">
        <f t="shared" si="918"/>
        <v>5157</v>
      </c>
      <c r="B1127" t="str">
        <f t="shared" si="919"/>
        <v xml:space="preserve">Karbantartás elmélet (web) </v>
      </c>
      <c r="C1127" t="str">
        <f t="shared" si="869"/>
        <v>4045157</v>
      </c>
      <c r="D1127" t="str">
        <f t="shared" si="870"/>
        <v>Karbantartás elmélet (web) 7</v>
      </c>
      <c r="E1127" t="str">
        <f t="shared" si="871"/>
        <v>Lukács András5157</v>
      </c>
      <c r="F1127" s="24" t="str">
        <f t="shared" si="872"/>
        <v>Karbantartás elmélet (Tb. 404, web)</v>
      </c>
      <c r="G1127" t="str">
        <f t="shared" si="873"/>
        <v/>
      </c>
      <c r="H1127" t="str">
        <f t="shared" si="874"/>
        <v/>
      </c>
      <c r="I1127" t="str">
        <f t="shared" si="875"/>
        <v/>
      </c>
      <c r="J1127" t="str">
        <f t="shared" si="876"/>
        <v/>
      </c>
      <c r="K1127" t="str">
        <f t="shared" si="877"/>
        <v/>
      </c>
      <c r="L1127" t="str">
        <f t="shared" si="878"/>
        <v/>
      </c>
      <c r="M1127" t="str">
        <f t="shared" si="879"/>
        <v/>
      </c>
      <c r="N1127" t="str">
        <f t="shared" si="880"/>
        <v/>
      </c>
      <c r="O1127" t="str">
        <f t="shared" si="881"/>
        <v/>
      </c>
      <c r="P1127" t="str">
        <f t="shared" si="882"/>
        <v/>
      </c>
      <c r="Q1127" t="str">
        <f t="shared" si="883"/>
        <v/>
      </c>
      <c r="R1127" t="str">
        <f t="shared" si="884"/>
        <v/>
      </c>
      <c r="S1127" t="str">
        <f t="shared" si="885"/>
        <v/>
      </c>
      <c r="T1127" t="str">
        <f t="shared" si="886"/>
        <v/>
      </c>
      <c r="U1127" t="str">
        <f t="shared" si="887"/>
        <v/>
      </c>
      <c r="V1127" t="str">
        <f t="shared" si="888"/>
        <v/>
      </c>
      <c r="W1127" t="str">
        <f t="shared" si="889"/>
        <v/>
      </c>
      <c r="X1127" t="str">
        <f t="shared" si="890"/>
        <v/>
      </c>
      <c r="Y1127" t="str">
        <f t="shared" si="891"/>
        <v>Karbantartás elmélet (, web)</v>
      </c>
      <c r="Z1127" t="str">
        <f t="shared" si="892"/>
        <v/>
      </c>
      <c r="AA1127" t="str">
        <f t="shared" si="893"/>
        <v/>
      </c>
      <c r="AB1127" t="str">
        <f t="shared" si="894"/>
        <v/>
      </c>
      <c r="AC1127" t="str">
        <f t="shared" si="895"/>
        <v/>
      </c>
      <c r="AD1127" t="str">
        <f t="shared" si="896"/>
        <v/>
      </c>
      <c r="AE1127" t="str">
        <f t="shared" si="897"/>
        <v/>
      </c>
      <c r="AF1127" t="str">
        <f t="shared" si="898"/>
        <v/>
      </c>
      <c r="AG1127" t="str">
        <f t="shared" si="899"/>
        <v/>
      </c>
      <c r="AH1127" t="str">
        <f t="shared" si="900"/>
        <v/>
      </c>
      <c r="AI1127" t="str">
        <f t="shared" si="901"/>
        <v/>
      </c>
      <c r="AJ1127" t="str">
        <f t="shared" si="902"/>
        <v/>
      </c>
      <c r="AK1127" t="str">
        <f t="shared" si="903"/>
        <v/>
      </c>
      <c r="AL1127" t="str">
        <f t="shared" si="904"/>
        <v/>
      </c>
      <c r="AM1127" t="str">
        <f t="shared" si="905"/>
        <v/>
      </c>
      <c r="AN1127" t="str">
        <f t="shared" si="906"/>
        <v/>
      </c>
      <c r="AO1127" t="str">
        <f t="shared" si="907"/>
        <v/>
      </c>
      <c r="AP1127" t="str">
        <f t="shared" si="908"/>
        <v/>
      </c>
      <c r="AQ1127" t="str">
        <f t="shared" si="909"/>
        <v/>
      </c>
      <c r="AR1127" t="str">
        <f t="shared" si="910"/>
        <v/>
      </c>
      <c r="AS1127" t="str">
        <f t="shared" si="911"/>
        <v/>
      </c>
      <c r="AT1127" t="str">
        <f t="shared" si="912"/>
        <v/>
      </c>
      <c r="AU1127" t="str">
        <f t="shared" si="913"/>
        <v>5157</v>
      </c>
      <c r="AV1127" t="str">
        <f t="shared" si="914"/>
        <v/>
      </c>
      <c r="AW1127" t="str">
        <f t="shared" si="915"/>
        <v/>
      </c>
      <c r="AX1127" t="str">
        <f t="shared" si="916"/>
        <v>Karbantartás elmélet (404, web)</v>
      </c>
      <c r="AY1127" s="2">
        <v>515</v>
      </c>
      <c r="AZ1127" s="2">
        <v>7</v>
      </c>
      <c r="BA1127" s="18">
        <f>VLOOKUP(AY1127,segéd!$F$9:$G$38,2,FALSE)</f>
        <v>46157</v>
      </c>
      <c r="BB1127" s="2" t="str">
        <f>VLOOKUP(AZ1127,segéd!$F$1:$G$7,2,FALSE)</f>
        <v>18.45-20.15</v>
      </c>
      <c r="BC1127" t="s">
        <v>406</v>
      </c>
      <c r="BD1127" t="s">
        <v>502</v>
      </c>
      <c r="BE1127" t="s">
        <v>164</v>
      </c>
      <c r="BG1127" s="2">
        <v>404</v>
      </c>
      <c r="BH1127" s="2" t="s">
        <v>66</v>
      </c>
      <c r="BI1127" s="30" t="s">
        <v>2015</v>
      </c>
      <c r="BJ1127" s="2">
        <f t="shared" si="917"/>
        <v>7</v>
      </c>
      <c r="BK1127" s="2" t="str">
        <f>IF(BF1127="","",VLOOKUP(BC1127,segéd!O:P,2,FALSE))</f>
        <v/>
      </c>
      <c r="BL1127" s="2">
        <f>IF(BG1127="","",VLOOKUP(BC1127,segéd!T:U,2,FALSE))</f>
        <v>7</v>
      </c>
      <c r="BM1127" s="2"/>
      <c r="BN1127" s="2"/>
      <c r="BO1127" s="2"/>
      <c r="BP1127" s="2"/>
      <c r="BQ1127" s="2"/>
      <c r="BR1127" s="2"/>
      <c r="BS1127" s="2"/>
      <c r="BT1127" s="2"/>
      <c r="BU1127" s="2"/>
      <c r="CA1127" s="2"/>
      <c r="CD1127" s="2"/>
      <c r="CE1127" s="2"/>
      <c r="CF1127" s="19"/>
      <c r="CG1127" s="2"/>
      <c r="CP1127" s="2"/>
      <c r="CQ1127" s="2"/>
      <c r="CR1127" s="2"/>
      <c r="CS1127" s="2"/>
      <c r="CU1127" s="2"/>
      <c r="CV1127" s="2"/>
      <c r="CZ1127" s="2">
        <v>9</v>
      </c>
      <c r="DA1127" s="19"/>
    </row>
    <row r="1128" spans="1:105" x14ac:dyDescent="0.3">
      <c r="A1128" t="str">
        <f t="shared" si="918"/>
        <v>5161</v>
      </c>
      <c r="B1128" t="str">
        <f t="shared" si="919"/>
        <v xml:space="preserve">Elektrotechnika II. (web) </v>
      </c>
      <c r="C1128" t="str">
        <f t="shared" si="869"/>
        <v>6015161</v>
      </c>
      <c r="D1128" t="str">
        <f t="shared" si="870"/>
        <v>Elektrotechnika II. (web) 92</v>
      </c>
      <c r="E1128" t="str">
        <f t="shared" si="871"/>
        <v>Varga István5161</v>
      </c>
      <c r="F1128" s="24" t="str">
        <f t="shared" si="872"/>
        <v>Elektrotechnika II. (Tb. 601, web)</v>
      </c>
      <c r="G1128" t="str">
        <f t="shared" si="873"/>
        <v/>
      </c>
      <c r="H1128" t="str">
        <f t="shared" si="874"/>
        <v/>
      </c>
      <c r="I1128" t="str">
        <f t="shared" si="875"/>
        <v/>
      </c>
      <c r="J1128" t="str">
        <f t="shared" si="876"/>
        <v/>
      </c>
      <c r="K1128" t="str">
        <f t="shared" si="877"/>
        <v/>
      </c>
      <c r="L1128" t="str">
        <f t="shared" si="878"/>
        <v/>
      </c>
      <c r="M1128" t="str">
        <f t="shared" si="879"/>
        <v/>
      </c>
      <c r="N1128" t="str">
        <f t="shared" si="880"/>
        <v/>
      </c>
      <c r="O1128" t="str">
        <f t="shared" si="881"/>
        <v/>
      </c>
      <c r="P1128" t="str">
        <f t="shared" si="882"/>
        <v/>
      </c>
      <c r="Q1128" t="str">
        <f t="shared" si="883"/>
        <v/>
      </c>
      <c r="R1128" t="str">
        <f t="shared" si="884"/>
        <v/>
      </c>
      <c r="S1128" t="str">
        <f t="shared" si="885"/>
        <v/>
      </c>
      <c r="T1128" t="str">
        <f t="shared" si="886"/>
        <v/>
      </c>
      <c r="U1128" t="str">
        <f t="shared" si="887"/>
        <v/>
      </c>
      <c r="V1128" t="str">
        <f t="shared" si="888"/>
        <v/>
      </c>
      <c r="W1128" t="str">
        <f t="shared" si="889"/>
        <v/>
      </c>
      <c r="X1128" t="str">
        <f t="shared" si="890"/>
        <v/>
      </c>
      <c r="Y1128" t="str">
        <f t="shared" si="891"/>
        <v>Elektrotechnika II. (, web)</v>
      </c>
      <c r="Z1128" t="str">
        <f t="shared" si="892"/>
        <v/>
      </c>
      <c r="AA1128" t="str">
        <f t="shared" si="893"/>
        <v/>
      </c>
      <c r="AB1128" t="str">
        <f t="shared" si="894"/>
        <v/>
      </c>
      <c r="AC1128" t="str">
        <f t="shared" si="895"/>
        <v>5161</v>
      </c>
      <c r="AD1128" t="str">
        <f t="shared" si="896"/>
        <v/>
      </c>
      <c r="AE1128" t="str">
        <f t="shared" si="897"/>
        <v/>
      </c>
      <c r="AF1128" t="str">
        <f t="shared" si="898"/>
        <v/>
      </c>
      <c r="AG1128" t="str">
        <f t="shared" si="899"/>
        <v/>
      </c>
      <c r="AH1128" t="str">
        <f t="shared" si="900"/>
        <v/>
      </c>
      <c r="AI1128" t="str">
        <f t="shared" si="901"/>
        <v/>
      </c>
      <c r="AJ1128" t="str">
        <f t="shared" si="902"/>
        <v/>
      </c>
      <c r="AK1128" t="str">
        <f t="shared" si="903"/>
        <v>5161</v>
      </c>
      <c r="AL1128" t="str">
        <f t="shared" si="904"/>
        <v/>
      </c>
      <c r="AM1128" t="str">
        <f t="shared" si="905"/>
        <v/>
      </c>
      <c r="AN1128" t="str">
        <f t="shared" si="906"/>
        <v/>
      </c>
      <c r="AO1128" t="str">
        <f t="shared" si="907"/>
        <v/>
      </c>
      <c r="AP1128" t="str">
        <f t="shared" si="908"/>
        <v/>
      </c>
      <c r="AQ1128" t="str">
        <f t="shared" si="909"/>
        <v/>
      </c>
      <c r="AR1128" t="str">
        <f t="shared" si="910"/>
        <v/>
      </c>
      <c r="AS1128" t="str">
        <f t="shared" si="911"/>
        <v/>
      </c>
      <c r="AT1128" t="str">
        <f t="shared" si="912"/>
        <v/>
      </c>
      <c r="AU1128" t="str">
        <f t="shared" si="913"/>
        <v/>
      </c>
      <c r="AV1128" t="str">
        <f t="shared" si="914"/>
        <v/>
      </c>
      <c r="AW1128" t="str">
        <f t="shared" si="915"/>
        <v/>
      </c>
      <c r="AX1128" t="str">
        <f t="shared" si="916"/>
        <v>Elektrotechnika II. (601, web)</v>
      </c>
      <c r="AY1128" s="2">
        <v>516</v>
      </c>
      <c r="AZ1128" s="2">
        <v>1</v>
      </c>
      <c r="BA1128" s="18">
        <f>VLOOKUP(AY1128,segéd!$F$9:$G$38,2,FALSE)</f>
        <v>46158</v>
      </c>
      <c r="BB1128" s="2" t="str">
        <f>VLOOKUP(AZ1128,segéd!$F$1:$G$7,2,FALSE)</f>
        <v>8.00-9.30</v>
      </c>
      <c r="BC1128" t="s">
        <v>78</v>
      </c>
      <c r="BD1128" s="20" t="s">
        <v>219</v>
      </c>
      <c r="BE1128" t="s">
        <v>164</v>
      </c>
      <c r="BG1128" s="2">
        <v>601</v>
      </c>
      <c r="BH1128" s="2" t="s">
        <v>66</v>
      </c>
      <c r="BI1128" s="30" t="s">
        <v>2022</v>
      </c>
      <c r="BJ1128" s="2">
        <f t="shared" si="917"/>
        <v>92</v>
      </c>
      <c r="BK1128" s="2" t="str">
        <f>IF(BF1128="","",VLOOKUP(BC1128,segéd!O:P,2,FALSE))</f>
        <v/>
      </c>
      <c r="BL1128" s="2">
        <f>IF(BG1128="","",VLOOKUP(BC1128,segéd!T:U,2,FALSE))</f>
        <v>92</v>
      </c>
      <c r="BM1128" s="2"/>
      <c r="BN1128" s="2"/>
      <c r="BO1128" s="2"/>
      <c r="BP1128" s="2"/>
      <c r="BQ1128" s="2"/>
      <c r="BR1128" s="2"/>
      <c r="BS1128" s="2"/>
      <c r="BT1128" s="2"/>
      <c r="BU1128" s="2"/>
      <c r="BZ1128" s="2"/>
      <c r="CA1128" s="2"/>
      <c r="CD1128" s="2"/>
      <c r="CE1128" s="2"/>
      <c r="CF1128" s="19"/>
      <c r="CG1128" s="2"/>
      <c r="CH1128" s="2">
        <v>57</v>
      </c>
      <c r="CI1128" s="2"/>
      <c r="CJ1128" s="2"/>
      <c r="CP1128" s="2">
        <v>52</v>
      </c>
      <c r="CQ1128" s="2"/>
      <c r="CR1128" s="2"/>
      <c r="CS1128" s="2"/>
      <c r="CU1128" s="2"/>
      <c r="CV1128" s="2"/>
      <c r="DA1128" s="19"/>
    </row>
    <row r="1129" spans="1:105" x14ac:dyDescent="0.3">
      <c r="A1129" t="str">
        <f t="shared" si="918"/>
        <v>2145161</v>
      </c>
      <c r="B1129" t="str">
        <f t="shared" si="919"/>
        <v>Fogy. és vás. magatartás (web) 7</v>
      </c>
      <c r="C1129" t="str">
        <f t="shared" si="869"/>
        <v>5161</v>
      </c>
      <c r="D1129" t="str">
        <f t="shared" si="870"/>
        <v xml:space="preserve">Fogy. és vás. magatartás (web) </v>
      </c>
      <c r="E1129" t="str">
        <f t="shared" si="871"/>
        <v>Köbli Ádám5161</v>
      </c>
      <c r="F1129" s="24" t="str">
        <f t="shared" si="872"/>
        <v>Fogy. és vás. magatartás (Bp. 214, web)</v>
      </c>
      <c r="G1129" t="str">
        <f t="shared" si="873"/>
        <v/>
      </c>
      <c r="H1129" t="str">
        <f t="shared" si="874"/>
        <v/>
      </c>
      <c r="I1129" t="str">
        <f t="shared" si="875"/>
        <v/>
      </c>
      <c r="J1129" t="str">
        <f t="shared" si="876"/>
        <v>5161</v>
      </c>
      <c r="K1129" t="str">
        <f t="shared" si="877"/>
        <v/>
      </c>
      <c r="L1129" t="str">
        <f t="shared" si="878"/>
        <v/>
      </c>
      <c r="M1129" t="str">
        <f t="shared" si="879"/>
        <v/>
      </c>
      <c r="N1129" t="str">
        <f t="shared" si="880"/>
        <v/>
      </c>
      <c r="O1129" t="str">
        <f t="shared" si="881"/>
        <v/>
      </c>
      <c r="P1129" t="str">
        <f t="shared" si="882"/>
        <v/>
      </c>
      <c r="Q1129" t="str">
        <f t="shared" si="883"/>
        <v/>
      </c>
      <c r="R1129" t="str">
        <f t="shared" si="884"/>
        <v/>
      </c>
      <c r="S1129" t="str">
        <f t="shared" si="885"/>
        <v/>
      </c>
      <c r="T1129" t="str">
        <f t="shared" si="886"/>
        <v/>
      </c>
      <c r="U1129" t="str">
        <f t="shared" si="887"/>
        <v/>
      </c>
      <c r="V1129" t="str">
        <f t="shared" si="888"/>
        <v/>
      </c>
      <c r="W1129" t="str">
        <f t="shared" si="889"/>
        <v/>
      </c>
      <c r="X1129" t="str">
        <f t="shared" si="890"/>
        <v/>
      </c>
      <c r="Y1129" t="str">
        <f t="shared" si="891"/>
        <v>Fogy. és vás. magatartás (214, web)</v>
      </c>
      <c r="Z1129" t="str">
        <f t="shared" si="892"/>
        <v/>
      </c>
      <c r="AA1129" t="str">
        <f t="shared" si="893"/>
        <v/>
      </c>
      <c r="AB1129" t="str">
        <f t="shared" si="894"/>
        <v/>
      </c>
      <c r="AC1129" t="str">
        <f t="shared" si="895"/>
        <v/>
      </c>
      <c r="AD1129" t="str">
        <f t="shared" si="896"/>
        <v/>
      </c>
      <c r="AE1129" t="str">
        <f t="shared" si="897"/>
        <v/>
      </c>
      <c r="AF1129" t="str">
        <f t="shared" si="898"/>
        <v/>
      </c>
      <c r="AG1129" t="str">
        <f t="shared" si="899"/>
        <v/>
      </c>
      <c r="AH1129" t="str">
        <f t="shared" si="900"/>
        <v/>
      </c>
      <c r="AI1129" t="str">
        <f t="shared" si="901"/>
        <v/>
      </c>
      <c r="AJ1129" t="str">
        <f t="shared" si="902"/>
        <v/>
      </c>
      <c r="AK1129" t="str">
        <f t="shared" si="903"/>
        <v/>
      </c>
      <c r="AL1129" t="str">
        <f t="shared" si="904"/>
        <v/>
      </c>
      <c r="AM1129" t="str">
        <f t="shared" si="905"/>
        <v/>
      </c>
      <c r="AN1129" t="str">
        <f t="shared" si="906"/>
        <v/>
      </c>
      <c r="AO1129" t="str">
        <f t="shared" si="907"/>
        <v/>
      </c>
      <c r="AP1129" t="str">
        <f t="shared" si="908"/>
        <v/>
      </c>
      <c r="AQ1129" t="str">
        <f t="shared" si="909"/>
        <v/>
      </c>
      <c r="AR1129" t="str">
        <f t="shared" si="910"/>
        <v/>
      </c>
      <c r="AS1129" t="str">
        <f t="shared" si="911"/>
        <v/>
      </c>
      <c r="AT1129" t="str">
        <f t="shared" si="912"/>
        <v/>
      </c>
      <c r="AU1129" t="str">
        <f t="shared" si="913"/>
        <v/>
      </c>
      <c r="AV1129" t="str">
        <f t="shared" si="914"/>
        <v/>
      </c>
      <c r="AW1129" t="str">
        <f t="shared" si="915"/>
        <v/>
      </c>
      <c r="AX1129" t="str">
        <f t="shared" si="916"/>
        <v>Fogy. és vás. magatartás (, web)</v>
      </c>
      <c r="AY1129" s="2">
        <v>516</v>
      </c>
      <c r="AZ1129" s="2">
        <v>1</v>
      </c>
      <c r="BA1129" s="18">
        <f>VLOOKUP(AY1129,segéd!$F$9:$G$38,2,FALSE)</f>
        <v>46158</v>
      </c>
      <c r="BB1129" s="2" t="str">
        <f>VLOOKUP(AZ1129,segéd!$F$1:$G$7,2,FALSE)</f>
        <v>8.00-9.30</v>
      </c>
      <c r="BC1129" t="s">
        <v>71</v>
      </c>
      <c r="BD1129" t="s">
        <v>112</v>
      </c>
      <c r="BE1129" t="s">
        <v>175</v>
      </c>
      <c r="BF1129" s="19">
        <v>214</v>
      </c>
      <c r="BH1129" s="2" t="s">
        <v>66</v>
      </c>
      <c r="BI1129" s="30" t="s">
        <v>1978</v>
      </c>
      <c r="BJ1129" s="2">
        <f t="shared" si="917"/>
        <v>7</v>
      </c>
      <c r="BK1129" s="2">
        <f>IF(BF1129="","",VLOOKUP(BC1129,segéd!O:P,2,FALSE))</f>
        <v>7</v>
      </c>
      <c r="BL1129" s="2" t="str">
        <f>IF(BG1129="","",VLOOKUP(BC1129,segéd!T:U,2,FALSE))</f>
        <v/>
      </c>
      <c r="BP1129" s="19">
        <v>8</v>
      </c>
      <c r="BY1129" s="2"/>
      <c r="CB1129" s="2"/>
      <c r="CH1129" s="2"/>
      <c r="CI1129" s="2"/>
      <c r="CP1129" s="2"/>
      <c r="CT1129" s="2"/>
      <c r="CY1129" s="2"/>
    </row>
    <row r="1130" spans="1:105" x14ac:dyDescent="0.3">
      <c r="A1130" t="str">
        <f t="shared" si="918"/>
        <v>2025161</v>
      </c>
      <c r="B1130" t="str">
        <f t="shared" si="919"/>
        <v>KKV-k versenyképessége (Tb.-ről web) 6</v>
      </c>
      <c r="C1130" t="str">
        <f t="shared" si="869"/>
        <v>2165161</v>
      </c>
      <c r="D1130" t="str">
        <f t="shared" si="870"/>
        <v>KKV-k versenyképessége (Tb.-ről web) 9</v>
      </c>
      <c r="E1130" t="str">
        <f t="shared" si="871"/>
        <v>Némethné Gál Andrea5161</v>
      </c>
      <c r="F1130" s="24" t="str">
        <f t="shared" si="872"/>
        <v>KKV-k versenyképessége (Tb. 216, Tb.-ről web)</v>
      </c>
      <c r="G1130" t="str">
        <f t="shared" si="873"/>
        <v/>
      </c>
      <c r="H1130" t="str">
        <f t="shared" si="874"/>
        <v/>
      </c>
      <c r="I1130" t="str">
        <f t="shared" si="875"/>
        <v/>
      </c>
      <c r="J1130" t="str">
        <f t="shared" si="876"/>
        <v/>
      </c>
      <c r="K1130" t="str">
        <f t="shared" si="877"/>
        <v/>
      </c>
      <c r="L1130" t="str">
        <f t="shared" si="878"/>
        <v/>
      </c>
      <c r="M1130" t="str">
        <f t="shared" si="879"/>
        <v>5161</v>
      </c>
      <c r="N1130" t="str">
        <f t="shared" si="880"/>
        <v/>
      </c>
      <c r="O1130" t="str">
        <f t="shared" si="881"/>
        <v/>
      </c>
      <c r="P1130" t="str">
        <f t="shared" si="882"/>
        <v/>
      </c>
      <c r="Q1130" t="str">
        <f t="shared" si="883"/>
        <v/>
      </c>
      <c r="R1130" t="str">
        <f t="shared" si="884"/>
        <v/>
      </c>
      <c r="S1130" t="str">
        <f t="shared" si="885"/>
        <v/>
      </c>
      <c r="T1130" t="str">
        <f t="shared" si="886"/>
        <v/>
      </c>
      <c r="U1130" t="str">
        <f t="shared" si="887"/>
        <v/>
      </c>
      <c r="V1130" t="str">
        <f t="shared" si="888"/>
        <v/>
      </c>
      <c r="W1130" t="str">
        <f t="shared" si="889"/>
        <v/>
      </c>
      <c r="X1130" t="str">
        <f t="shared" si="890"/>
        <v/>
      </c>
      <c r="Y1130" t="str">
        <f t="shared" si="891"/>
        <v>KKV-k versenyképessége (202, Tb.-ről web)</v>
      </c>
      <c r="Z1130" t="str">
        <f t="shared" si="892"/>
        <v/>
      </c>
      <c r="AA1130" t="str">
        <f t="shared" si="893"/>
        <v/>
      </c>
      <c r="AB1130" t="str">
        <f t="shared" si="894"/>
        <v/>
      </c>
      <c r="AC1130" t="str">
        <f t="shared" si="895"/>
        <v/>
      </c>
      <c r="AD1130" t="str">
        <f t="shared" si="896"/>
        <v/>
      </c>
      <c r="AE1130" t="str">
        <f t="shared" si="897"/>
        <v>5161</v>
      </c>
      <c r="AF1130" t="str">
        <f t="shared" si="898"/>
        <v/>
      </c>
      <c r="AG1130" t="str">
        <f t="shared" si="899"/>
        <v/>
      </c>
      <c r="AH1130" t="str">
        <f t="shared" si="900"/>
        <v/>
      </c>
      <c r="AI1130" t="str">
        <f t="shared" si="901"/>
        <v/>
      </c>
      <c r="AJ1130" t="str">
        <f t="shared" si="902"/>
        <v/>
      </c>
      <c r="AK1130" t="str">
        <f t="shared" si="903"/>
        <v/>
      </c>
      <c r="AL1130" t="str">
        <f t="shared" si="904"/>
        <v/>
      </c>
      <c r="AM1130" t="str">
        <f t="shared" si="905"/>
        <v/>
      </c>
      <c r="AN1130" t="str">
        <f t="shared" si="906"/>
        <v/>
      </c>
      <c r="AO1130" t="str">
        <f t="shared" si="907"/>
        <v/>
      </c>
      <c r="AP1130" t="str">
        <f t="shared" si="908"/>
        <v/>
      </c>
      <c r="AQ1130" t="str">
        <f t="shared" si="909"/>
        <v/>
      </c>
      <c r="AR1130" t="str">
        <f t="shared" si="910"/>
        <v/>
      </c>
      <c r="AS1130" t="str">
        <f t="shared" si="911"/>
        <v/>
      </c>
      <c r="AT1130" t="str">
        <f t="shared" si="912"/>
        <v/>
      </c>
      <c r="AU1130" t="str">
        <f t="shared" si="913"/>
        <v/>
      </c>
      <c r="AV1130" t="str">
        <f t="shared" si="914"/>
        <v/>
      </c>
      <c r="AW1130" t="str">
        <f t="shared" si="915"/>
        <v/>
      </c>
      <c r="AX1130" t="str">
        <f t="shared" si="916"/>
        <v>KKV-k versenyképessége (216, Tb.-ről web)</v>
      </c>
      <c r="AY1130" s="2">
        <v>516</v>
      </c>
      <c r="AZ1130" s="2">
        <v>1</v>
      </c>
      <c r="BA1130" s="18">
        <f>VLOOKUP(AY1130,segéd!$F$9:$G$38,2,FALSE)</f>
        <v>46158</v>
      </c>
      <c r="BB1130" s="2" t="str">
        <f>VLOOKUP(AZ1130,segéd!$F$1:$G$7,2,FALSE)</f>
        <v>8.00-9.30</v>
      </c>
      <c r="BC1130" t="s">
        <v>105</v>
      </c>
      <c r="BD1130" t="s">
        <v>28</v>
      </c>
      <c r="BE1130" t="s">
        <v>167</v>
      </c>
      <c r="BF1130" s="19">
        <v>202</v>
      </c>
      <c r="BG1130" s="2">
        <v>216</v>
      </c>
      <c r="BH1130" s="2" t="s">
        <v>76</v>
      </c>
      <c r="BI1130" s="30" t="s">
        <v>1983</v>
      </c>
      <c r="BJ1130" s="2">
        <f t="shared" si="917"/>
        <v>15</v>
      </c>
      <c r="BK1130" s="2">
        <f>IF(BF1130="","",VLOOKUP(BC1130,segéd!O:P,2,FALSE))</f>
        <v>6</v>
      </c>
      <c r="BL1130" s="2">
        <f>IF(BG1130="","",VLOOKUP(BC1130,segéd!T:U,2,FALSE))</f>
        <v>9</v>
      </c>
      <c r="BM1130" s="2"/>
      <c r="BN1130" s="2"/>
      <c r="BO1130" s="2"/>
      <c r="BP1130" s="2"/>
      <c r="BQ1130" s="2"/>
      <c r="BR1130" s="2"/>
      <c r="BS1130" s="2">
        <v>6</v>
      </c>
      <c r="BT1130" s="2"/>
      <c r="BU1130" s="2"/>
      <c r="BV1130" s="2"/>
      <c r="BW1130" s="2"/>
      <c r="BX1130" s="2"/>
      <c r="BY1130" s="2"/>
      <c r="BZ1130" s="2"/>
      <c r="CA1130" s="2"/>
      <c r="CB1130" s="2"/>
      <c r="CC1130" s="2"/>
      <c r="CD1130" s="2"/>
      <c r="CE1130" s="2"/>
      <c r="CG1130" s="2"/>
      <c r="CH1130" s="2"/>
      <c r="CI1130" s="2"/>
      <c r="CJ1130" s="2">
        <v>4</v>
      </c>
      <c r="CK1130" s="2"/>
      <c r="CL1130" s="2"/>
      <c r="CM1130" s="2"/>
      <c r="CN1130" s="2"/>
      <c r="CO1130" s="2"/>
      <c r="CP1130" s="2"/>
      <c r="CR1130" s="2"/>
      <c r="CS1130" s="2"/>
      <c r="CT1130" s="2"/>
      <c r="CU1130" s="2"/>
      <c r="CV1130" s="2"/>
      <c r="CY1130" s="2"/>
    </row>
    <row r="1131" spans="1:105" x14ac:dyDescent="0.3">
      <c r="A1131" t="str">
        <f t="shared" si="918"/>
        <v>5161</v>
      </c>
      <c r="B1131" t="str">
        <f t="shared" si="919"/>
        <v xml:space="preserve">Komplex projektfeladat (web) </v>
      </c>
      <c r="C1131" t="str">
        <f t="shared" si="869"/>
        <v>2175161</v>
      </c>
      <c r="D1131" t="str">
        <f t="shared" si="870"/>
        <v>Komplex projektfeladat (web) 5</v>
      </c>
      <c r="E1131" t="str">
        <f t="shared" si="871"/>
        <v>Deés Szilvia5161</v>
      </c>
      <c r="F1131" s="24" t="str">
        <f t="shared" si="872"/>
        <v>Komplex projektfeladat (Tb. 217, web)</v>
      </c>
      <c r="G1131" t="str">
        <f t="shared" si="873"/>
        <v/>
      </c>
      <c r="H1131" t="str">
        <f t="shared" si="874"/>
        <v/>
      </c>
      <c r="I1131" t="str">
        <f t="shared" si="875"/>
        <v/>
      </c>
      <c r="J1131" t="str">
        <f t="shared" si="876"/>
        <v/>
      </c>
      <c r="K1131" t="str">
        <f t="shared" si="877"/>
        <v/>
      </c>
      <c r="L1131" t="str">
        <f t="shared" si="878"/>
        <v/>
      </c>
      <c r="M1131" t="str">
        <f t="shared" si="879"/>
        <v/>
      </c>
      <c r="N1131" t="str">
        <f t="shared" si="880"/>
        <v/>
      </c>
      <c r="O1131" t="str">
        <f t="shared" si="881"/>
        <v/>
      </c>
      <c r="P1131" t="str">
        <f t="shared" si="882"/>
        <v/>
      </c>
      <c r="Q1131" t="str">
        <f t="shared" si="883"/>
        <v/>
      </c>
      <c r="R1131" t="str">
        <f t="shared" si="884"/>
        <v/>
      </c>
      <c r="S1131" t="str">
        <f t="shared" si="885"/>
        <v/>
      </c>
      <c r="T1131" t="str">
        <f t="shared" si="886"/>
        <v/>
      </c>
      <c r="U1131" t="str">
        <f t="shared" si="887"/>
        <v/>
      </c>
      <c r="V1131" t="str">
        <f t="shared" si="888"/>
        <v/>
      </c>
      <c r="W1131" t="str">
        <f t="shared" si="889"/>
        <v/>
      </c>
      <c r="X1131" t="str">
        <f t="shared" si="890"/>
        <v/>
      </c>
      <c r="Y1131" t="str">
        <f t="shared" si="891"/>
        <v>Komplex projektfeladat (, web)</v>
      </c>
      <c r="Z1131" t="str">
        <f t="shared" si="892"/>
        <v/>
      </c>
      <c r="AA1131" t="str">
        <f t="shared" si="893"/>
        <v/>
      </c>
      <c r="AB1131" t="str">
        <f t="shared" si="894"/>
        <v/>
      </c>
      <c r="AC1131" t="str">
        <f t="shared" si="895"/>
        <v/>
      </c>
      <c r="AD1131" t="str">
        <f t="shared" si="896"/>
        <v/>
      </c>
      <c r="AE1131" t="str">
        <f t="shared" si="897"/>
        <v/>
      </c>
      <c r="AF1131" t="str">
        <f t="shared" si="898"/>
        <v/>
      </c>
      <c r="AG1131" t="str">
        <f t="shared" si="899"/>
        <v/>
      </c>
      <c r="AH1131" t="str">
        <f t="shared" si="900"/>
        <v/>
      </c>
      <c r="AI1131" t="str">
        <f t="shared" si="901"/>
        <v/>
      </c>
      <c r="AJ1131" t="str">
        <f t="shared" si="902"/>
        <v/>
      </c>
      <c r="AK1131" t="str">
        <f t="shared" si="903"/>
        <v/>
      </c>
      <c r="AL1131" t="str">
        <f t="shared" si="904"/>
        <v/>
      </c>
      <c r="AM1131" t="str">
        <f t="shared" si="905"/>
        <v/>
      </c>
      <c r="AN1131" t="str">
        <f t="shared" si="906"/>
        <v/>
      </c>
      <c r="AO1131" t="str">
        <f t="shared" si="907"/>
        <v/>
      </c>
      <c r="AP1131" t="str">
        <f t="shared" si="908"/>
        <v>5161</v>
      </c>
      <c r="AQ1131" t="str">
        <f t="shared" si="909"/>
        <v/>
      </c>
      <c r="AR1131" t="str">
        <f t="shared" si="910"/>
        <v/>
      </c>
      <c r="AS1131" t="str">
        <f t="shared" si="911"/>
        <v/>
      </c>
      <c r="AT1131" t="str">
        <f t="shared" si="912"/>
        <v/>
      </c>
      <c r="AU1131" t="str">
        <f t="shared" si="913"/>
        <v/>
      </c>
      <c r="AV1131" t="str">
        <f t="shared" si="914"/>
        <v/>
      </c>
      <c r="AW1131" t="str">
        <f t="shared" si="915"/>
        <v/>
      </c>
      <c r="AX1131" t="str">
        <f t="shared" si="916"/>
        <v>Komplex projektfeladat (217, web)</v>
      </c>
      <c r="AY1131" s="2">
        <v>516</v>
      </c>
      <c r="AZ1131" s="2">
        <v>1</v>
      </c>
      <c r="BA1131" s="18">
        <f>VLOOKUP(AY1131,segéd!$F$9:$G$38,2,FALSE)</f>
        <v>46158</v>
      </c>
      <c r="BB1131" s="2" t="str">
        <f>VLOOKUP(AZ1131,segéd!$F$1:$G$7,2,FALSE)</f>
        <v>8.00-9.30</v>
      </c>
      <c r="BC1131" t="s">
        <v>397</v>
      </c>
      <c r="BD1131" t="s">
        <v>106</v>
      </c>
      <c r="BE1131" t="s">
        <v>164</v>
      </c>
      <c r="BG1131" s="2">
        <v>217</v>
      </c>
      <c r="BH1131" s="2" t="s">
        <v>66</v>
      </c>
      <c r="BI1131" s="30" t="s">
        <v>2036</v>
      </c>
      <c r="BJ1131" s="2">
        <f t="shared" si="917"/>
        <v>5</v>
      </c>
      <c r="BK1131" s="2" t="str">
        <f>IF(BF1131="","",VLOOKUP(BC1131,segéd!O:P,2,FALSE))</f>
        <v/>
      </c>
      <c r="BL1131" s="2">
        <f>IF(BG1131="","",VLOOKUP(BC1131,segéd!T:U,2,FALSE))</f>
        <v>5</v>
      </c>
      <c r="BP1131" s="2"/>
      <c r="BQ1131" s="2"/>
      <c r="BR1131" s="2"/>
      <c r="BV1131" s="2"/>
      <c r="BW1131" s="2"/>
      <c r="BX1131" s="2"/>
      <c r="BY1131" s="2"/>
      <c r="CB1131" s="2"/>
      <c r="CC1131" s="2"/>
      <c r="CH1131" s="2"/>
      <c r="CI1131" s="2"/>
      <c r="CM1131" s="2"/>
      <c r="CN1131" s="2"/>
      <c r="CO1131" s="2"/>
      <c r="CP1131" s="2"/>
      <c r="CT1131" s="2"/>
      <c r="CU1131" s="2">
        <v>6</v>
      </c>
      <c r="CY1131" s="2"/>
    </row>
    <row r="1132" spans="1:105" x14ac:dyDescent="0.3">
      <c r="A1132" t="str">
        <f t="shared" si="918"/>
        <v>5161</v>
      </c>
      <c r="B1132" t="str">
        <f t="shared" si="919"/>
        <v xml:space="preserve">Közgazdaságtan II. (otthonról web) </v>
      </c>
      <c r="C1132" t="str">
        <f t="shared" si="869"/>
        <v>5015161</v>
      </c>
      <c r="D1132" t="str">
        <f t="shared" si="870"/>
        <v>Közgazdaságtan II. (otthonról web) 95</v>
      </c>
      <c r="E1132" t="str">
        <f t="shared" si="871"/>
        <v>Barócsi Zoltán5161</v>
      </c>
      <c r="F1132" s="24" t="str">
        <f t="shared" si="872"/>
        <v>Közgazdaságtan II. (Tb. 501, otthonról web)</v>
      </c>
      <c r="G1132" t="str">
        <f t="shared" si="873"/>
        <v/>
      </c>
      <c r="H1132" t="str">
        <f t="shared" si="874"/>
        <v/>
      </c>
      <c r="I1132" t="str">
        <f t="shared" si="875"/>
        <v/>
      </c>
      <c r="J1132" t="str">
        <f t="shared" si="876"/>
        <v/>
      </c>
      <c r="K1132" t="str">
        <f t="shared" si="877"/>
        <v/>
      </c>
      <c r="L1132" t="str">
        <f t="shared" si="878"/>
        <v/>
      </c>
      <c r="M1132" t="str">
        <f t="shared" si="879"/>
        <v/>
      </c>
      <c r="N1132" t="str">
        <f t="shared" si="880"/>
        <v/>
      </c>
      <c r="O1132" t="str">
        <f t="shared" si="881"/>
        <v/>
      </c>
      <c r="P1132" t="str">
        <f t="shared" si="882"/>
        <v/>
      </c>
      <c r="Q1132" t="str">
        <f t="shared" si="883"/>
        <v/>
      </c>
      <c r="R1132" t="str">
        <f t="shared" si="884"/>
        <v/>
      </c>
      <c r="S1132" t="str">
        <f t="shared" si="885"/>
        <v/>
      </c>
      <c r="T1132" t="str">
        <f t="shared" si="886"/>
        <v/>
      </c>
      <c r="U1132" t="str">
        <f t="shared" si="887"/>
        <v/>
      </c>
      <c r="V1132" t="str">
        <f t="shared" si="888"/>
        <v/>
      </c>
      <c r="W1132" t="str">
        <f t="shared" si="889"/>
        <v/>
      </c>
      <c r="X1132" t="str">
        <f t="shared" si="890"/>
        <v/>
      </c>
      <c r="Y1132" t="str">
        <f t="shared" si="891"/>
        <v>Közgazdaságtan II. (, otthonról web)</v>
      </c>
      <c r="Z1132" t="str">
        <f t="shared" si="892"/>
        <v>5161</v>
      </c>
      <c r="AA1132" t="str">
        <f t="shared" si="893"/>
        <v/>
      </c>
      <c r="AB1132" t="str">
        <f t="shared" si="894"/>
        <v>5161</v>
      </c>
      <c r="AC1132" t="str">
        <f t="shared" si="895"/>
        <v/>
      </c>
      <c r="AD1132" t="str">
        <f t="shared" si="896"/>
        <v/>
      </c>
      <c r="AE1132" t="str">
        <f t="shared" si="897"/>
        <v/>
      </c>
      <c r="AF1132" t="str">
        <f t="shared" si="898"/>
        <v/>
      </c>
      <c r="AG1132" t="str">
        <f t="shared" si="899"/>
        <v/>
      </c>
      <c r="AH1132" t="str">
        <f t="shared" si="900"/>
        <v/>
      </c>
      <c r="AI1132" t="str">
        <f t="shared" si="901"/>
        <v/>
      </c>
      <c r="AJ1132" t="str">
        <f t="shared" si="902"/>
        <v/>
      </c>
      <c r="AK1132" t="str">
        <f t="shared" si="903"/>
        <v/>
      </c>
      <c r="AL1132" t="str">
        <f t="shared" si="904"/>
        <v/>
      </c>
      <c r="AM1132" t="str">
        <f t="shared" si="905"/>
        <v/>
      </c>
      <c r="AN1132" t="str">
        <f t="shared" si="906"/>
        <v/>
      </c>
      <c r="AO1132" t="str">
        <f t="shared" si="907"/>
        <v/>
      </c>
      <c r="AP1132" t="str">
        <f t="shared" si="908"/>
        <v/>
      </c>
      <c r="AQ1132" t="str">
        <f t="shared" si="909"/>
        <v/>
      </c>
      <c r="AR1132" t="str">
        <f t="shared" si="910"/>
        <v/>
      </c>
      <c r="AS1132" t="str">
        <f t="shared" si="911"/>
        <v/>
      </c>
      <c r="AT1132" t="str">
        <f t="shared" si="912"/>
        <v/>
      </c>
      <c r="AU1132" t="str">
        <f t="shared" si="913"/>
        <v/>
      </c>
      <c r="AV1132" t="str">
        <f t="shared" si="914"/>
        <v/>
      </c>
      <c r="AW1132" t="str">
        <f t="shared" si="915"/>
        <v/>
      </c>
      <c r="AX1132" t="str">
        <f t="shared" si="916"/>
        <v>Közgazdaságtan II. (501, otthonról web)</v>
      </c>
      <c r="AY1132" s="2">
        <v>516</v>
      </c>
      <c r="AZ1132" s="2">
        <v>1</v>
      </c>
      <c r="BA1132" s="18">
        <f>VLOOKUP(AY1132,segéd!$F$9:$G$38,2,FALSE)</f>
        <v>46158</v>
      </c>
      <c r="BB1132" s="2" t="str">
        <f>VLOOKUP(AZ1132,segéd!$F$1:$G$7,2,FALSE)</f>
        <v>8.00-9.30</v>
      </c>
      <c r="BC1132" t="s">
        <v>32</v>
      </c>
      <c r="BD1132" s="20" t="s">
        <v>29</v>
      </c>
      <c r="BE1132" t="s">
        <v>164</v>
      </c>
      <c r="BG1132" s="2">
        <v>501</v>
      </c>
      <c r="BH1132" s="2" t="s">
        <v>485</v>
      </c>
      <c r="BI1132" s="30" t="s">
        <v>2001</v>
      </c>
      <c r="BJ1132" s="2">
        <f t="shared" si="917"/>
        <v>95</v>
      </c>
      <c r="BK1132" s="2" t="str">
        <f>IF(BF1132="","",VLOOKUP(BC1132,segéd!O:P,2,FALSE))</f>
        <v/>
      </c>
      <c r="BL1132" s="2">
        <f>IF(BG1132="","",VLOOKUP(BC1132,segéd!T:U,2,FALSE))</f>
        <v>95</v>
      </c>
      <c r="BM1132" s="2"/>
      <c r="BN1132" s="2"/>
      <c r="BO1132" s="2"/>
      <c r="BP1132" s="2"/>
      <c r="BQ1132" s="2"/>
      <c r="BR1132" s="2"/>
      <c r="BS1132" s="2"/>
      <c r="BT1132" s="2"/>
      <c r="BU1132" s="2"/>
      <c r="BV1132" s="2"/>
      <c r="BW1132" s="2"/>
      <c r="BX1132" s="2"/>
      <c r="BY1132" s="2"/>
      <c r="BZ1132" s="2"/>
      <c r="CA1132" s="2"/>
      <c r="CB1132" s="2"/>
      <c r="CC1132" s="2"/>
      <c r="CD1132" s="2"/>
      <c r="CE1132" s="2">
        <v>74</v>
      </c>
      <c r="CG1132" s="2">
        <v>59</v>
      </c>
      <c r="CH1132" s="2"/>
      <c r="CI1132" s="2"/>
      <c r="CJ1132" s="2"/>
      <c r="CK1132" s="2"/>
      <c r="CL1132" s="2"/>
      <c r="CM1132" s="2"/>
      <c r="CN1132" s="2"/>
      <c r="CO1132" s="2"/>
      <c r="CP1132" s="2"/>
      <c r="CQ1132" s="2"/>
      <c r="CR1132" s="2"/>
      <c r="CS1132" s="2"/>
      <c r="CT1132" s="2"/>
      <c r="CU1132" s="2"/>
      <c r="CV1132" s="2"/>
      <c r="CY1132" s="2"/>
    </row>
    <row r="1133" spans="1:105" x14ac:dyDescent="0.3">
      <c r="A1133" t="str">
        <f t="shared" si="918"/>
        <v>2075161</v>
      </c>
      <c r="B1133" t="str">
        <f t="shared" si="919"/>
        <v>Kvantitatív módszerek, ökonometria (gépterem, Bp.-ről web) 13</v>
      </c>
      <c r="C1133" t="str">
        <f t="shared" si="869"/>
        <v>6045161</v>
      </c>
      <c r="D1133" t="str">
        <f t="shared" si="870"/>
        <v>Kvantitatív módszerek, ökonometria (gépterem, Bp.-ről web) 6</v>
      </c>
      <c r="E1133" t="str">
        <f t="shared" si="871"/>
        <v>Tóth Zsuzsanna5161</v>
      </c>
      <c r="F1133" s="24" t="str">
        <f t="shared" si="872"/>
        <v>Kvantitatív módszerek, ökonometria (Bp. 207, gépterem, Bp.-ről web)</v>
      </c>
      <c r="G1133" t="str">
        <f t="shared" si="873"/>
        <v/>
      </c>
      <c r="H1133" t="str">
        <f t="shared" si="874"/>
        <v/>
      </c>
      <c r="I1133" t="str">
        <f t="shared" si="875"/>
        <v/>
      </c>
      <c r="J1133" t="str">
        <f t="shared" si="876"/>
        <v/>
      </c>
      <c r="K1133" t="str">
        <f t="shared" si="877"/>
        <v>5161</v>
      </c>
      <c r="L1133" t="str">
        <f t="shared" si="878"/>
        <v/>
      </c>
      <c r="M1133" t="str">
        <f t="shared" si="879"/>
        <v/>
      </c>
      <c r="N1133" t="str">
        <f t="shared" si="880"/>
        <v/>
      </c>
      <c r="O1133" t="str">
        <f t="shared" si="881"/>
        <v/>
      </c>
      <c r="P1133" t="str">
        <f t="shared" si="882"/>
        <v/>
      </c>
      <c r="Q1133" t="str">
        <f t="shared" si="883"/>
        <v/>
      </c>
      <c r="R1133" t="str">
        <f t="shared" si="884"/>
        <v/>
      </c>
      <c r="S1133" t="str">
        <f t="shared" si="885"/>
        <v/>
      </c>
      <c r="T1133" t="str">
        <f t="shared" si="886"/>
        <v/>
      </c>
      <c r="U1133" t="str">
        <f t="shared" si="887"/>
        <v/>
      </c>
      <c r="V1133" t="str">
        <f t="shared" si="888"/>
        <v/>
      </c>
      <c r="W1133" t="str">
        <f t="shared" si="889"/>
        <v/>
      </c>
      <c r="X1133" t="str">
        <f t="shared" si="890"/>
        <v/>
      </c>
      <c r="Y1133" t="str">
        <f t="shared" si="891"/>
        <v>Kvantitatív módszerek, ökonometria (207, gépterem, Bp.-ről web)</v>
      </c>
      <c r="Z1133" t="str">
        <f t="shared" si="892"/>
        <v/>
      </c>
      <c r="AA1133" t="str">
        <f t="shared" si="893"/>
        <v/>
      </c>
      <c r="AB1133" t="str">
        <f t="shared" si="894"/>
        <v/>
      </c>
      <c r="AC1133" t="str">
        <f t="shared" si="895"/>
        <v/>
      </c>
      <c r="AD1133" t="str">
        <f t="shared" si="896"/>
        <v>5161</v>
      </c>
      <c r="AE1133" t="str">
        <f t="shared" si="897"/>
        <v/>
      </c>
      <c r="AF1133" t="str">
        <f t="shared" si="898"/>
        <v/>
      </c>
      <c r="AG1133" t="str">
        <f t="shared" si="899"/>
        <v/>
      </c>
      <c r="AH1133" t="str">
        <f t="shared" si="900"/>
        <v/>
      </c>
      <c r="AI1133" t="str">
        <f t="shared" si="901"/>
        <v/>
      </c>
      <c r="AJ1133" t="str">
        <f t="shared" si="902"/>
        <v/>
      </c>
      <c r="AK1133" t="str">
        <f t="shared" si="903"/>
        <v/>
      </c>
      <c r="AL1133" t="str">
        <f t="shared" si="904"/>
        <v/>
      </c>
      <c r="AM1133" t="str">
        <f t="shared" si="905"/>
        <v/>
      </c>
      <c r="AN1133" t="str">
        <f t="shared" si="906"/>
        <v/>
      </c>
      <c r="AO1133" t="str">
        <f t="shared" si="907"/>
        <v/>
      </c>
      <c r="AP1133" t="str">
        <f t="shared" si="908"/>
        <v/>
      </c>
      <c r="AQ1133" t="str">
        <f t="shared" si="909"/>
        <v/>
      </c>
      <c r="AR1133" t="str">
        <f t="shared" si="910"/>
        <v/>
      </c>
      <c r="AS1133" t="str">
        <f t="shared" si="911"/>
        <v/>
      </c>
      <c r="AT1133" t="str">
        <f t="shared" si="912"/>
        <v/>
      </c>
      <c r="AU1133" t="str">
        <f t="shared" si="913"/>
        <v/>
      </c>
      <c r="AV1133" t="str">
        <f t="shared" si="914"/>
        <v/>
      </c>
      <c r="AW1133" t="str">
        <f t="shared" si="915"/>
        <v/>
      </c>
      <c r="AX1133" t="str">
        <f t="shared" si="916"/>
        <v>Kvantitatív módszerek, ökonometria (604, gépterem, Bp.-ről web)</v>
      </c>
      <c r="AY1133" s="2">
        <v>516</v>
      </c>
      <c r="AZ1133" s="2">
        <v>1</v>
      </c>
      <c r="BA1133" s="18">
        <f>VLOOKUP(AY1133,segéd!$F$9:$G$38,2,FALSE)</f>
        <v>46158</v>
      </c>
      <c r="BB1133" s="2" t="str">
        <f>VLOOKUP(AZ1133,segéd!$F$1:$G$7,2,FALSE)</f>
        <v>8.00-9.30</v>
      </c>
      <c r="BC1133" t="s">
        <v>260</v>
      </c>
      <c r="BD1133" t="s">
        <v>423</v>
      </c>
      <c r="BE1133" t="s">
        <v>188</v>
      </c>
      <c r="BF1133" s="19">
        <v>207</v>
      </c>
      <c r="BG1133" s="2">
        <v>604</v>
      </c>
      <c r="BH1133" s="19" t="s">
        <v>317</v>
      </c>
      <c r="BI1133" s="30" t="s">
        <v>2002</v>
      </c>
      <c r="BJ1133" s="2">
        <f t="shared" si="917"/>
        <v>19</v>
      </c>
      <c r="BK1133" s="2">
        <f>IF(BF1133="","",VLOOKUP(BC1133,segéd!O:P,2,FALSE))</f>
        <v>13</v>
      </c>
      <c r="BL1133" s="2">
        <f>IF(BG1133="","",VLOOKUP(BC1133,segéd!T:U,2,FALSE))</f>
        <v>6</v>
      </c>
      <c r="BP1133" s="2"/>
      <c r="BQ1133" s="2">
        <v>14</v>
      </c>
      <c r="BR1133" s="2"/>
      <c r="BW1133" s="2"/>
      <c r="BX1133" s="2"/>
      <c r="BY1133" s="2"/>
      <c r="CB1133" s="2"/>
      <c r="CC1133" s="2"/>
      <c r="CH1133" s="2"/>
      <c r="CI1133" s="2">
        <v>6</v>
      </c>
      <c r="CN1133" s="2"/>
      <c r="CP1133" s="2"/>
      <c r="CT1133" s="2"/>
      <c r="CU1133" s="2"/>
      <c r="CY1133" s="2"/>
    </row>
    <row r="1134" spans="1:105" x14ac:dyDescent="0.3">
      <c r="A1134" t="str">
        <f t="shared" si="918"/>
        <v>2105161</v>
      </c>
      <c r="B1134" t="str">
        <f t="shared" si="919"/>
        <v>Logisztikai esettanulmányok (Tb.-ről web) 6</v>
      </c>
      <c r="C1134" t="str">
        <f t="shared" si="869"/>
        <v>4025161</v>
      </c>
      <c r="D1134" t="str">
        <f t="shared" si="870"/>
        <v>Logisztikai esettanulmányok (Tb.-ről web) 6</v>
      </c>
      <c r="E1134" t="str">
        <f t="shared" si="871"/>
        <v>Havasi Zoltán5161</v>
      </c>
      <c r="F1134" s="24" t="str">
        <f t="shared" si="872"/>
        <v>Logisztikai esettanulmányok (Tb. 402, Tb.-ről web)</v>
      </c>
      <c r="G1134" t="str">
        <f t="shared" si="873"/>
        <v/>
      </c>
      <c r="H1134" t="str">
        <f t="shared" si="874"/>
        <v/>
      </c>
      <c r="I1134" t="str">
        <f t="shared" si="875"/>
        <v/>
      </c>
      <c r="J1134" t="str">
        <f t="shared" si="876"/>
        <v/>
      </c>
      <c r="K1134" t="str">
        <f t="shared" si="877"/>
        <v/>
      </c>
      <c r="L1134" t="str">
        <f t="shared" si="878"/>
        <v/>
      </c>
      <c r="M1134" t="str">
        <f t="shared" si="879"/>
        <v/>
      </c>
      <c r="N1134" t="str">
        <f t="shared" si="880"/>
        <v/>
      </c>
      <c r="O1134" t="str">
        <f t="shared" si="881"/>
        <v/>
      </c>
      <c r="P1134" t="str">
        <f t="shared" si="882"/>
        <v/>
      </c>
      <c r="Q1134" t="str">
        <f t="shared" si="883"/>
        <v/>
      </c>
      <c r="R1134" t="str">
        <f t="shared" si="884"/>
        <v/>
      </c>
      <c r="S1134" t="str">
        <f t="shared" si="885"/>
        <v/>
      </c>
      <c r="T1134" t="str">
        <f t="shared" si="886"/>
        <v/>
      </c>
      <c r="U1134" t="str">
        <f t="shared" si="887"/>
        <v/>
      </c>
      <c r="V1134" t="str">
        <f t="shared" si="888"/>
        <v>5161</v>
      </c>
      <c r="W1134" t="str">
        <f t="shared" si="889"/>
        <v/>
      </c>
      <c r="X1134" t="str">
        <f t="shared" si="890"/>
        <v/>
      </c>
      <c r="Y1134" t="str">
        <f t="shared" si="891"/>
        <v>Logisztikai esettanulmányok (210, Tb.-ről web)</v>
      </c>
      <c r="Z1134" t="str">
        <f t="shared" si="892"/>
        <v/>
      </c>
      <c r="AA1134" t="str">
        <f t="shared" si="893"/>
        <v/>
      </c>
      <c r="AB1134" t="str">
        <f t="shared" si="894"/>
        <v/>
      </c>
      <c r="AC1134" t="str">
        <f t="shared" si="895"/>
        <v/>
      </c>
      <c r="AD1134" t="str">
        <f t="shared" si="896"/>
        <v/>
      </c>
      <c r="AE1134" t="str">
        <f t="shared" si="897"/>
        <v/>
      </c>
      <c r="AF1134" t="str">
        <f t="shared" si="898"/>
        <v/>
      </c>
      <c r="AG1134" t="str">
        <f t="shared" si="899"/>
        <v/>
      </c>
      <c r="AH1134" t="str">
        <f t="shared" si="900"/>
        <v/>
      </c>
      <c r="AI1134" t="str">
        <f t="shared" si="901"/>
        <v/>
      </c>
      <c r="AJ1134" t="str">
        <f t="shared" si="902"/>
        <v/>
      </c>
      <c r="AK1134" t="str">
        <f t="shared" si="903"/>
        <v/>
      </c>
      <c r="AL1134" t="str">
        <f t="shared" si="904"/>
        <v/>
      </c>
      <c r="AM1134" t="str">
        <f t="shared" si="905"/>
        <v/>
      </c>
      <c r="AN1134" t="str">
        <f t="shared" si="906"/>
        <v/>
      </c>
      <c r="AO1134" t="str">
        <f t="shared" si="907"/>
        <v>5161</v>
      </c>
      <c r="AP1134" t="str">
        <f t="shared" si="908"/>
        <v/>
      </c>
      <c r="AQ1134" t="str">
        <f t="shared" si="909"/>
        <v/>
      </c>
      <c r="AR1134" t="str">
        <f t="shared" si="910"/>
        <v/>
      </c>
      <c r="AS1134" t="str">
        <f t="shared" si="911"/>
        <v/>
      </c>
      <c r="AT1134" t="str">
        <f t="shared" si="912"/>
        <v/>
      </c>
      <c r="AU1134" t="str">
        <f t="shared" si="913"/>
        <v/>
      </c>
      <c r="AV1134" t="str">
        <f t="shared" si="914"/>
        <v/>
      </c>
      <c r="AW1134" t="str">
        <f t="shared" si="915"/>
        <v/>
      </c>
      <c r="AX1134" t="str">
        <f t="shared" si="916"/>
        <v>Logisztikai esettanulmányok (402, Tb.-ről web)</v>
      </c>
      <c r="AY1134" s="2">
        <v>516</v>
      </c>
      <c r="AZ1134" s="2">
        <v>1</v>
      </c>
      <c r="BA1134" s="18">
        <f>VLOOKUP(AY1134,segéd!$F$9:$G$38,2,FALSE)</f>
        <v>46158</v>
      </c>
      <c r="BB1134" s="2" t="str">
        <f>VLOOKUP(AZ1134,segéd!$F$1:$G$7,2,FALSE)</f>
        <v>8.00-9.30</v>
      </c>
      <c r="BC1134" t="s">
        <v>255</v>
      </c>
      <c r="BD1134" t="s">
        <v>312</v>
      </c>
      <c r="BE1134" t="s">
        <v>167</v>
      </c>
      <c r="BF1134" s="19">
        <v>210</v>
      </c>
      <c r="BG1134" s="2">
        <v>402</v>
      </c>
      <c r="BH1134" s="19" t="s">
        <v>76</v>
      </c>
      <c r="BI1134" s="30" t="s">
        <v>1995</v>
      </c>
      <c r="BJ1134" s="2">
        <f t="shared" si="917"/>
        <v>12</v>
      </c>
      <c r="BK1134" s="2">
        <f>IF(BF1134="","",VLOOKUP(BC1134,segéd!O:P,2,FALSE))</f>
        <v>6</v>
      </c>
      <c r="BL1134" s="2">
        <f>IF(BG1134="","",VLOOKUP(BC1134,segéd!T:U,2,FALSE))</f>
        <v>6</v>
      </c>
      <c r="BP1134" s="2"/>
      <c r="BQ1134" s="2"/>
      <c r="BR1134" s="2"/>
      <c r="BY1134" s="2"/>
      <c r="CB1134" s="2">
        <v>5</v>
      </c>
      <c r="CH1134" s="2"/>
      <c r="CP1134" s="2"/>
      <c r="CT1134" s="2">
        <v>6</v>
      </c>
      <c r="CX1134" s="19"/>
      <c r="CY1134" s="2"/>
      <c r="CZ1134" s="19"/>
    </row>
    <row r="1135" spans="1:105" x14ac:dyDescent="0.3">
      <c r="A1135" t="str">
        <f t="shared" si="918"/>
        <v>5161</v>
      </c>
      <c r="B1135" t="str">
        <f t="shared" si="919"/>
        <v xml:space="preserve">Minőségmenedzser feladatai (web) </v>
      </c>
      <c r="C1135" t="str">
        <f t="shared" si="869"/>
        <v>4035161</v>
      </c>
      <c r="D1135" t="str">
        <f t="shared" si="870"/>
        <v>Minőségmenedzser feladatai (web) 10</v>
      </c>
      <c r="E1135" t="str">
        <f t="shared" si="871"/>
        <v>Szamosi Barna5161</v>
      </c>
      <c r="F1135" s="24" t="str">
        <f t="shared" si="872"/>
        <v>Minőségmenedzser feladatai (Tb. 403, web)</v>
      </c>
      <c r="G1135" t="str">
        <f t="shared" si="873"/>
        <v/>
      </c>
      <c r="H1135" t="str">
        <f t="shared" si="874"/>
        <v/>
      </c>
      <c r="I1135" t="str">
        <f t="shared" si="875"/>
        <v/>
      </c>
      <c r="J1135" t="str">
        <f t="shared" si="876"/>
        <v/>
      </c>
      <c r="K1135" t="str">
        <f t="shared" si="877"/>
        <v/>
      </c>
      <c r="L1135" t="str">
        <f t="shared" si="878"/>
        <v/>
      </c>
      <c r="M1135" t="str">
        <f t="shared" si="879"/>
        <v/>
      </c>
      <c r="N1135" t="str">
        <f t="shared" si="880"/>
        <v/>
      </c>
      <c r="O1135" t="str">
        <f t="shared" si="881"/>
        <v/>
      </c>
      <c r="P1135" t="str">
        <f t="shared" si="882"/>
        <v/>
      </c>
      <c r="Q1135" t="str">
        <f t="shared" si="883"/>
        <v/>
      </c>
      <c r="R1135" t="str">
        <f t="shared" si="884"/>
        <v/>
      </c>
      <c r="S1135" t="str">
        <f t="shared" si="885"/>
        <v/>
      </c>
      <c r="T1135" t="str">
        <f t="shared" si="886"/>
        <v/>
      </c>
      <c r="U1135" t="str">
        <f t="shared" si="887"/>
        <v/>
      </c>
      <c r="V1135" t="str">
        <f t="shared" si="888"/>
        <v/>
      </c>
      <c r="W1135" t="str">
        <f t="shared" si="889"/>
        <v/>
      </c>
      <c r="X1135" t="str">
        <f t="shared" si="890"/>
        <v/>
      </c>
      <c r="Y1135" t="str">
        <f t="shared" si="891"/>
        <v>Minőségmenedzser feladatai (, web)</v>
      </c>
      <c r="Z1135" t="str">
        <f t="shared" si="892"/>
        <v/>
      </c>
      <c r="AA1135" t="str">
        <f t="shared" si="893"/>
        <v/>
      </c>
      <c r="AB1135" t="str">
        <f t="shared" si="894"/>
        <v/>
      </c>
      <c r="AC1135" t="str">
        <f t="shared" si="895"/>
        <v/>
      </c>
      <c r="AD1135" t="str">
        <f t="shared" si="896"/>
        <v/>
      </c>
      <c r="AE1135" t="str">
        <f t="shared" si="897"/>
        <v/>
      </c>
      <c r="AF1135" t="str">
        <f t="shared" si="898"/>
        <v/>
      </c>
      <c r="AG1135" t="str">
        <f t="shared" si="899"/>
        <v/>
      </c>
      <c r="AH1135" t="str">
        <f t="shared" si="900"/>
        <v/>
      </c>
      <c r="AI1135" t="str">
        <f t="shared" si="901"/>
        <v/>
      </c>
      <c r="AJ1135" t="str">
        <f t="shared" si="902"/>
        <v/>
      </c>
      <c r="AK1135" t="str">
        <f t="shared" si="903"/>
        <v/>
      </c>
      <c r="AL1135" t="str">
        <f t="shared" si="904"/>
        <v/>
      </c>
      <c r="AM1135" t="str">
        <f t="shared" si="905"/>
        <v/>
      </c>
      <c r="AN1135" t="str">
        <f t="shared" si="906"/>
        <v/>
      </c>
      <c r="AO1135" t="str">
        <f t="shared" si="907"/>
        <v/>
      </c>
      <c r="AP1135" t="str">
        <f t="shared" si="908"/>
        <v/>
      </c>
      <c r="AQ1135" t="str">
        <f t="shared" si="909"/>
        <v/>
      </c>
      <c r="AR1135" t="str">
        <f t="shared" si="910"/>
        <v/>
      </c>
      <c r="AS1135" t="str">
        <f t="shared" si="911"/>
        <v/>
      </c>
      <c r="AT1135" t="str">
        <f t="shared" si="912"/>
        <v>5161</v>
      </c>
      <c r="AU1135" t="str">
        <f t="shared" si="913"/>
        <v/>
      </c>
      <c r="AV1135" t="str">
        <f t="shared" si="914"/>
        <v/>
      </c>
      <c r="AW1135" t="str">
        <f t="shared" si="915"/>
        <v/>
      </c>
      <c r="AX1135" t="str">
        <f t="shared" si="916"/>
        <v>Minőségmenedzser feladatai (403, web)</v>
      </c>
      <c r="AY1135" s="2">
        <v>516</v>
      </c>
      <c r="AZ1135" s="2">
        <v>1</v>
      </c>
      <c r="BA1135" s="18">
        <f>VLOOKUP(AY1135,segéd!$F$9:$G$38,2,FALSE)</f>
        <v>46158</v>
      </c>
      <c r="BB1135" s="2" t="str">
        <f>VLOOKUP(AZ1135,segéd!$F$1:$G$7,2,FALSE)</f>
        <v>8.00-9.30</v>
      </c>
      <c r="BC1135" t="s">
        <v>401</v>
      </c>
      <c r="BD1135" s="20" t="s">
        <v>304</v>
      </c>
      <c r="BE1135" t="s">
        <v>164</v>
      </c>
      <c r="BG1135" s="2">
        <v>403</v>
      </c>
      <c r="BH1135" s="2" t="s">
        <v>66</v>
      </c>
      <c r="BI1135" s="30" t="s">
        <v>1985</v>
      </c>
      <c r="BJ1135" s="2">
        <f t="shared" si="917"/>
        <v>10</v>
      </c>
      <c r="BK1135" s="2" t="str">
        <f>IF(BF1135="","",VLOOKUP(BC1135,segéd!O:P,2,FALSE))</f>
        <v/>
      </c>
      <c r="BL1135" s="2">
        <f>IF(BG1135="","",VLOOKUP(BC1135,segéd!T:U,2,FALSE))</f>
        <v>10</v>
      </c>
      <c r="BM1135" s="2"/>
      <c r="BN1135" s="2"/>
      <c r="BO1135" s="2"/>
      <c r="BP1135" s="2"/>
      <c r="BQ1135" s="2"/>
      <c r="BR1135" s="2"/>
      <c r="BS1135" s="2"/>
      <c r="BT1135" s="2"/>
      <c r="BU1135" s="2"/>
      <c r="CA1135" s="2"/>
      <c r="CD1135" s="2"/>
      <c r="CE1135" s="2"/>
      <c r="CF1135" s="19"/>
      <c r="CG1135" s="2"/>
      <c r="CH1135" s="2"/>
      <c r="CI1135" s="2"/>
      <c r="CP1135" s="2"/>
      <c r="CQ1135" s="2"/>
      <c r="CR1135" s="2"/>
      <c r="CS1135" s="2"/>
      <c r="CU1135" s="2"/>
      <c r="CV1135" s="2"/>
      <c r="CY1135" s="19">
        <v>13</v>
      </c>
    </row>
    <row r="1136" spans="1:105" x14ac:dyDescent="0.3">
      <c r="A1136" t="str">
        <f t="shared" si="918"/>
        <v>5161</v>
      </c>
      <c r="B1136" t="str">
        <f t="shared" si="919"/>
        <v xml:space="preserve">Optikai- és látórendszerek (web) </v>
      </c>
      <c r="C1136" t="str">
        <f t="shared" si="869"/>
        <v>2155161</v>
      </c>
      <c r="D1136" t="str">
        <f t="shared" si="870"/>
        <v>Optikai- és látórendszerek (web) 77</v>
      </c>
      <c r="E1136" t="str">
        <f t="shared" si="871"/>
        <v>Vavra Gábor5161</v>
      </c>
      <c r="F1136" s="24" t="str">
        <f t="shared" si="872"/>
        <v>Optikai- és látórendszerek (Tb. 215, web)</v>
      </c>
      <c r="G1136" t="str">
        <f t="shared" si="873"/>
        <v/>
      </c>
      <c r="H1136" t="str">
        <f t="shared" si="874"/>
        <v/>
      </c>
      <c r="I1136" t="str">
        <f t="shared" si="875"/>
        <v/>
      </c>
      <c r="J1136" t="str">
        <f t="shared" si="876"/>
        <v/>
      </c>
      <c r="K1136" t="str">
        <f t="shared" si="877"/>
        <v/>
      </c>
      <c r="L1136" t="str">
        <f t="shared" si="878"/>
        <v/>
      </c>
      <c r="M1136" t="str">
        <f t="shared" si="879"/>
        <v/>
      </c>
      <c r="N1136" t="str">
        <f t="shared" si="880"/>
        <v/>
      </c>
      <c r="O1136" t="str">
        <f t="shared" si="881"/>
        <v/>
      </c>
      <c r="P1136" t="str">
        <f t="shared" si="882"/>
        <v/>
      </c>
      <c r="Q1136" t="str">
        <f t="shared" si="883"/>
        <v/>
      </c>
      <c r="R1136" t="str">
        <f t="shared" si="884"/>
        <v/>
      </c>
      <c r="S1136" t="str">
        <f t="shared" si="885"/>
        <v/>
      </c>
      <c r="T1136" t="str">
        <f t="shared" si="886"/>
        <v/>
      </c>
      <c r="U1136" t="str">
        <f t="shared" si="887"/>
        <v/>
      </c>
      <c r="V1136" t="str">
        <f t="shared" si="888"/>
        <v/>
      </c>
      <c r="W1136" t="str">
        <f t="shared" si="889"/>
        <v/>
      </c>
      <c r="X1136" t="str">
        <f t="shared" si="890"/>
        <v/>
      </c>
      <c r="Y1136" t="str">
        <f t="shared" si="891"/>
        <v>Optikai- és látórendszerek (, web)</v>
      </c>
      <c r="Z1136" t="str">
        <f t="shared" si="892"/>
        <v/>
      </c>
      <c r="AA1136" t="str">
        <f t="shared" si="893"/>
        <v/>
      </c>
      <c r="AB1136" t="str">
        <f t="shared" si="894"/>
        <v/>
      </c>
      <c r="AC1136" t="str">
        <f t="shared" si="895"/>
        <v/>
      </c>
      <c r="AD1136" t="str">
        <f t="shared" si="896"/>
        <v/>
      </c>
      <c r="AE1136" t="str">
        <f t="shared" si="897"/>
        <v/>
      </c>
      <c r="AF1136" t="str">
        <f t="shared" si="898"/>
        <v/>
      </c>
      <c r="AG1136" t="str">
        <f t="shared" si="899"/>
        <v/>
      </c>
      <c r="AH1136" t="str">
        <f t="shared" si="900"/>
        <v/>
      </c>
      <c r="AI1136" t="str">
        <f t="shared" si="901"/>
        <v/>
      </c>
      <c r="AJ1136" t="str">
        <f t="shared" si="902"/>
        <v/>
      </c>
      <c r="AK1136" t="str">
        <f t="shared" si="903"/>
        <v/>
      </c>
      <c r="AL1136" t="str">
        <f t="shared" si="904"/>
        <v>5161</v>
      </c>
      <c r="AM1136" t="str">
        <f t="shared" si="905"/>
        <v/>
      </c>
      <c r="AN1136" t="str">
        <f t="shared" si="906"/>
        <v/>
      </c>
      <c r="AO1136" t="str">
        <f t="shared" si="907"/>
        <v/>
      </c>
      <c r="AP1136" t="str">
        <f t="shared" si="908"/>
        <v/>
      </c>
      <c r="AQ1136" t="str">
        <f t="shared" si="909"/>
        <v/>
      </c>
      <c r="AR1136" t="str">
        <f t="shared" si="910"/>
        <v/>
      </c>
      <c r="AS1136" t="str">
        <f t="shared" si="911"/>
        <v/>
      </c>
      <c r="AT1136" t="str">
        <f t="shared" si="912"/>
        <v/>
      </c>
      <c r="AU1136" t="str">
        <f t="shared" si="913"/>
        <v/>
      </c>
      <c r="AV1136" t="str">
        <f t="shared" si="914"/>
        <v/>
      </c>
      <c r="AW1136" t="str">
        <f t="shared" si="915"/>
        <v/>
      </c>
      <c r="AX1136" t="str">
        <f t="shared" si="916"/>
        <v>Optikai- és látórendszerek (215, web)</v>
      </c>
      <c r="AY1136" s="2">
        <v>516</v>
      </c>
      <c r="AZ1136" s="2">
        <v>1</v>
      </c>
      <c r="BA1136" s="18">
        <f>VLOOKUP(AY1136,segéd!$F$9:$G$38,2,FALSE)</f>
        <v>46158</v>
      </c>
      <c r="BB1136" s="2" t="str">
        <f>VLOOKUP(AZ1136,segéd!$F$1:$G$7,2,FALSE)</f>
        <v>8.00-9.30</v>
      </c>
      <c r="BC1136" t="s">
        <v>81</v>
      </c>
      <c r="BD1136" s="20" t="s">
        <v>424</v>
      </c>
      <c r="BE1136" t="s">
        <v>164</v>
      </c>
      <c r="BG1136" s="2">
        <v>215</v>
      </c>
      <c r="BH1136" s="2" t="s">
        <v>66</v>
      </c>
      <c r="BI1136" s="30" t="s">
        <v>2000</v>
      </c>
      <c r="BJ1136" s="2">
        <f t="shared" si="917"/>
        <v>77</v>
      </c>
      <c r="BK1136" s="2" t="str">
        <f>IF(BF1136="","",VLOOKUP(BC1136,segéd!O:P,2,FALSE))</f>
        <v/>
      </c>
      <c r="BL1136" s="2">
        <f>IF(BG1136="","",VLOOKUP(BC1136,segéd!T:U,2,FALSE))</f>
        <v>77</v>
      </c>
      <c r="BM1136" s="2"/>
      <c r="BN1136" s="2"/>
      <c r="BO1136" s="2"/>
      <c r="BP1136" s="2"/>
      <c r="BQ1136" s="2"/>
      <c r="BR1136" s="2"/>
      <c r="BS1136" s="2"/>
      <c r="BT1136" s="2"/>
      <c r="BU1136" s="2"/>
      <c r="BZ1136" s="2"/>
      <c r="CA1136" s="2"/>
      <c r="CD1136" s="2"/>
      <c r="CE1136" s="2"/>
      <c r="CF1136" s="19"/>
      <c r="CG1136" s="2"/>
      <c r="CJ1136" s="2"/>
      <c r="CP1136" s="2"/>
      <c r="CQ1136" s="2">
        <v>59</v>
      </c>
      <c r="CR1136" s="2"/>
      <c r="CS1136" s="2"/>
      <c r="CU1136" s="2"/>
      <c r="CV1136" s="2"/>
      <c r="DA1136" s="19"/>
    </row>
    <row r="1137" spans="1:106" x14ac:dyDescent="0.3">
      <c r="A1137" t="str">
        <f t="shared" si="918"/>
        <v>2055161</v>
      </c>
      <c r="B1137" t="str">
        <f t="shared" si="919"/>
        <v>Pénzügyi alapismeretek (Tb.-ről web) 4</v>
      </c>
      <c r="C1137" t="str">
        <f t="shared" si="869"/>
        <v>2125161</v>
      </c>
      <c r="D1137" t="str">
        <f t="shared" si="870"/>
        <v>Pénzügyi alapismeretek (Tb.-ről web) 12</v>
      </c>
      <c r="E1137" t="str">
        <f t="shared" si="871"/>
        <v>Belyó Pál5161</v>
      </c>
      <c r="F1137" s="24" t="str">
        <f t="shared" si="872"/>
        <v>Pénzügyi alapismeretek (Tb. 212, Tb.-ről web)</v>
      </c>
      <c r="G1137" t="str">
        <f t="shared" si="873"/>
        <v/>
      </c>
      <c r="H1137" t="str">
        <f t="shared" si="874"/>
        <v/>
      </c>
      <c r="I1137" t="str">
        <f t="shared" si="875"/>
        <v>5161</v>
      </c>
      <c r="J1137" t="str">
        <f t="shared" si="876"/>
        <v/>
      </c>
      <c r="K1137" t="str">
        <f t="shared" si="877"/>
        <v/>
      </c>
      <c r="L1137" t="str">
        <f t="shared" si="878"/>
        <v/>
      </c>
      <c r="M1137" t="str">
        <f t="shared" si="879"/>
        <v/>
      </c>
      <c r="N1137" t="str">
        <f t="shared" si="880"/>
        <v/>
      </c>
      <c r="O1137" t="str">
        <f t="shared" si="881"/>
        <v/>
      </c>
      <c r="P1137" t="str">
        <f t="shared" si="882"/>
        <v/>
      </c>
      <c r="Q1137" t="str">
        <f t="shared" si="883"/>
        <v/>
      </c>
      <c r="R1137" t="str">
        <f t="shared" si="884"/>
        <v/>
      </c>
      <c r="S1137" t="str">
        <f t="shared" si="885"/>
        <v/>
      </c>
      <c r="T1137" t="str">
        <f t="shared" si="886"/>
        <v/>
      </c>
      <c r="U1137" t="str">
        <f t="shared" si="887"/>
        <v/>
      </c>
      <c r="V1137" t="str">
        <f t="shared" si="888"/>
        <v/>
      </c>
      <c r="W1137" t="str">
        <f t="shared" si="889"/>
        <v/>
      </c>
      <c r="X1137" t="str">
        <f t="shared" si="890"/>
        <v/>
      </c>
      <c r="Y1137" t="str">
        <f t="shared" si="891"/>
        <v>Pénzügyi alapismeretek (205, Tb.-ről web)</v>
      </c>
      <c r="Z1137" t="str">
        <f t="shared" si="892"/>
        <v/>
      </c>
      <c r="AA1137" t="str">
        <f t="shared" si="893"/>
        <v>5161</v>
      </c>
      <c r="AB1137" t="str">
        <f t="shared" si="894"/>
        <v/>
      </c>
      <c r="AC1137" t="str">
        <f t="shared" si="895"/>
        <v/>
      </c>
      <c r="AD1137" t="str">
        <f t="shared" si="896"/>
        <v/>
      </c>
      <c r="AE1137" t="str">
        <f t="shared" si="897"/>
        <v/>
      </c>
      <c r="AF1137" t="str">
        <f t="shared" si="898"/>
        <v/>
      </c>
      <c r="AG1137" t="str">
        <f t="shared" si="899"/>
        <v/>
      </c>
      <c r="AH1137" t="str">
        <f t="shared" si="900"/>
        <v/>
      </c>
      <c r="AI1137" t="str">
        <f t="shared" si="901"/>
        <v/>
      </c>
      <c r="AJ1137" t="str">
        <f t="shared" si="902"/>
        <v/>
      </c>
      <c r="AK1137" t="str">
        <f t="shared" si="903"/>
        <v/>
      </c>
      <c r="AL1137" t="str">
        <f t="shared" si="904"/>
        <v/>
      </c>
      <c r="AM1137" t="str">
        <f t="shared" si="905"/>
        <v/>
      </c>
      <c r="AN1137" t="str">
        <f t="shared" si="906"/>
        <v/>
      </c>
      <c r="AO1137" t="str">
        <f t="shared" si="907"/>
        <v/>
      </c>
      <c r="AP1137" t="str">
        <f t="shared" si="908"/>
        <v/>
      </c>
      <c r="AQ1137" t="str">
        <f t="shared" si="909"/>
        <v/>
      </c>
      <c r="AR1137" t="str">
        <f t="shared" si="910"/>
        <v/>
      </c>
      <c r="AS1137" t="str">
        <f t="shared" si="911"/>
        <v/>
      </c>
      <c r="AT1137" t="str">
        <f t="shared" si="912"/>
        <v/>
      </c>
      <c r="AU1137" t="str">
        <f t="shared" si="913"/>
        <v/>
      </c>
      <c r="AV1137" t="str">
        <f t="shared" si="914"/>
        <v/>
      </c>
      <c r="AW1137" t="str">
        <f t="shared" si="915"/>
        <v/>
      </c>
      <c r="AX1137" t="str">
        <f t="shared" si="916"/>
        <v>Pénzügyi alapismeretek (212, Tb.-ről web)</v>
      </c>
      <c r="AY1137" s="2">
        <v>516</v>
      </c>
      <c r="AZ1137" s="2">
        <v>1</v>
      </c>
      <c r="BA1137" s="18">
        <f>VLOOKUP(AY1137,segéd!$F$9:$G$38,2,FALSE)</f>
        <v>46158</v>
      </c>
      <c r="BB1137" s="2" t="str">
        <f>VLOOKUP(AZ1137,segéd!$F$1:$G$7,2,FALSE)</f>
        <v>8.00-9.30</v>
      </c>
      <c r="BC1137" t="s">
        <v>261</v>
      </c>
      <c r="BD1137" t="s">
        <v>36</v>
      </c>
      <c r="BE1137" t="s">
        <v>411</v>
      </c>
      <c r="BF1137" s="19">
        <v>205</v>
      </c>
      <c r="BG1137" s="2">
        <v>212</v>
      </c>
      <c r="BH1137" s="19" t="s">
        <v>76</v>
      </c>
      <c r="BI1137" s="30" t="s">
        <v>2031</v>
      </c>
      <c r="BJ1137" s="2">
        <f t="shared" si="917"/>
        <v>16</v>
      </c>
      <c r="BK1137" s="2">
        <f>IF(BF1137="","",VLOOKUP(BC1137,segéd!O:P,2,FALSE))</f>
        <v>4</v>
      </c>
      <c r="BL1137" s="2">
        <f>IF(BG1137="","",VLOOKUP(BC1137,segéd!T:U,2,FALSE))</f>
        <v>12</v>
      </c>
      <c r="BM1137" s="2"/>
      <c r="BN1137" s="2"/>
      <c r="BO1137" s="2">
        <v>13</v>
      </c>
      <c r="BP1137" s="2"/>
      <c r="BQ1137" s="2"/>
      <c r="BR1137" s="2"/>
      <c r="BS1137" s="2"/>
      <c r="BT1137" s="2"/>
      <c r="BU1137" s="2"/>
      <c r="BV1137" s="2"/>
      <c r="BW1137" s="2"/>
      <c r="BX1137" s="2"/>
      <c r="BY1137" s="2"/>
      <c r="BZ1137" s="2"/>
      <c r="CA1137" s="2"/>
      <c r="CB1137" s="2"/>
      <c r="CC1137" s="2"/>
      <c r="CD1137" s="2"/>
      <c r="CE1137" s="2"/>
      <c r="CF1137" s="2">
        <v>19</v>
      </c>
      <c r="CG1137" s="2"/>
      <c r="CH1137" s="2"/>
      <c r="CI1137" s="2"/>
      <c r="CJ1137" s="2"/>
      <c r="CK1137" s="2"/>
      <c r="CL1137" s="2"/>
      <c r="CM1137" s="2"/>
      <c r="CN1137" s="2"/>
      <c r="CO1137" s="2"/>
      <c r="CP1137" s="2"/>
      <c r="CR1137" s="2"/>
      <c r="CS1137" s="2"/>
      <c r="CT1137" s="2"/>
      <c r="CU1137" s="2"/>
      <c r="CV1137" s="2"/>
      <c r="CY1137" s="2"/>
    </row>
    <row r="1138" spans="1:106" x14ac:dyDescent="0.3">
      <c r="A1138" t="str">
        <f t="shared" si="918"/>
        <v>2175161</v>
      </c>
      <c r="B1138" t="str">
        <f t="shared" si="919"/>
        <v>Turizmus társ. és gazd. alapjai (web) 8</v>
      </c>
      <c r="C1138" t="str">
        <f t="shared" si="869"/>
        <v>5161</v>
      </c>
      <c r="D1138" t="str">
        <f t="shared" si="870"/>
        <v xml:space="preserve">Turizmus társ. és gazd. alapjai (web) </v>
      </c>
      <c r="E1138" t="str">
        <f t="shared" si="871"/>
        <v>Bíró Csaba5161</v>
      </c>
      <c r="F1138" s="24" t="str">
        <f t="shared" si="872"/>
        <v>Turizmus társ. és gazd. alapjai (Bp. 217, web)</v>
      </c>
      <c r="G1138" t="str">
        <f t="shared" si="873"/>
        <v/>
      </c>
      <c r="H1138" t="str">
        <f t="shared" si="874"/>
        <v>5161</v>
      </c>
      <c r="I1138" t="str">
        <f t="shared" si="875"/>
        <v/>
      </c>
      <c r="J1138" t="str">
        <f t="shared" si="876"/>
        <v/>
      </c>
      <c r="K1138" t="str">
        <f t="shared" si="877"/>
        <v/>
      </c>
      <c r="L1138" t="str">
        <f t="shared" si="878"/>
        <v/>
      </c>
      <c r="M1138" t="str">
        <f t="shared" si="879"/>
        <v/>
      </c>
      <c r="N1138" t="str">
        <f t="shared" si="880"/>
        <v/>
      </c>
      <c r="O1138" t="str">
        <f t="shared" si="881"/>
        <v/>
      </c>
      <c r="P1138" t="str">
        <f t="shared" si="882"/>
        <v/>
      </c>
      <c r="Q1138" t="str">
        <f t="shared" si="883"/>
        <v/>
      </c>
      <c r="R1138" t="str">
        <f t="shared" si="884"/>
        <v/>
      </c>
      <c r="S1138" t="str">
        <f t="shared" si="885"/>
        <v/>
      </c>
      <c r="T1138" t="str">
        <f t="shared" si="886"/>
        <v/>
      </c>
      <c r="U1138" t="str">
        <f t="shared" si="887"/>
        <v/>
      </c>
      <c r="V1138" t="str">
        <f t="shared" si="888"/>
        <v/>
      </c>
      <c r="W1138" t="str">
        <f t="shared" si="889"/>
        <v/>
      </c>
      <c r="X1138" t="str">
        <f t="shared" si="890"/>
        <v/>
      </c>
      <c r="Y1138" t="str">
        <f t="shared" si="891"/>
        <v>Turizmus társ. és gazd. alapjai (217, web)</v>
      </c>
      <c r="Z1138" t="str">
        <f t="shared" si="892"/>
        <v/>
      </c>
      <c r="AA1138" t="str">
        <f t="shared" si="893"/>
        <v/>
      </c>
      <c r="AB1138" t="str">
        <f t="shared" si="894"/>
        <v/>
      </c>
      <c r="AC1138" t="str">
        <f t="shared" si="895"/>
        <v/>
      </c>
      <c r="AD1138" t="str">
        <f t="shared" si="896"/>
        <v/>
      </c>
      <c r="AE1138" t="str">
        <f t="shared" si="897"/>
        <v/>
      </c>
      <c r="AF1138" t="str">
        <f t="shared" si="898"/>
        <v/>
      </c>
      <c r="AG1138" t="str">
        <f t="shared" si="899"/>
        <v/>
      </c>
      <c r="AH1138" t="str">
        <f t="shared" si="900"/>
        <v/>
      </c>
      <c r="AI1138" t="str">
        <f t="shared" si="901"/>
        <v/>
      </c>
      <c r="AJ1138" t="str">
        <f t="shared" si="902"/>
        <v/>
      </c>
      <c r="AK1138" t="str">
        <f t="shared" si="903"/>
        <v/>
      </c>
      <c r="AL1138" t="str">
        <f t="shared" si="904"/>
        <v/>
      </c>
      <c r="AM1138" t="str">
        <f t="shared" si="905"/>
        <v/>
      </c>
      <c r="AN1138" t="str">
        <f t="shared" si="906"/>
        <v/>
      </c>
      <c r="AO1138" t="str">
        <f t="shared" si="907"/>
        <v/>
      </c>
      <c r="AP1138" t="str">
        <f t="shared" si="908"/>
        <v/>
      </c>
      <c r="AQ1138" t="str">
        <f t="shared" si="909"/>
        <v/>
      </c>
      <c r="AR1138" t="str">
        <f t="shared" si="910"/>
        <v/>
      </c>
      <c r="AS1138" t="str">
        <f t="shared" si="911"/>
        <v/>
      </c>
      <c r="AT1138" t="str">
        <f t="shared" si="912"/>
        <v/>
      </c>
      <c r="AU1138" t="str">
        <f t="shared" si="913"/>
        <v/>
      </c>
      <c r="AV1138" t="str">
        <f t="shared" si="914"/>
        <v/>
      </c>
      <c r="AW1138" t="str">
        <f t="shared" si="915"/>
        <v/>
      </c>
      <c r="AX1138" t="str">
        <f t="shared" si="916"/>
        <v>Turizmus társ. és gazd. alapjai (, web)</v>
      </c>
      <c r="AY1138" s="2">
        <v>516</v>
      </c>
      <c r="AZ1138" s="2">
        <v>1</v>
      </c>
      <c r="BA1138" s="18">
        <f>VLOOKUP(AY1138,segéd!$F$9:$G$38,2,FALSE)</f>
        <v>46158</v>
      </c>
      <c r="BB1138" s="2" t="str">
        <f>VLOOKUP(AZ1138,segéd!$F$1:$G$7,2,FALSE)</f>
        <v>8.00-9.30</v>
      </c>
      <c r="BC1138" t="s">
        <v>250</v>
      </c>
      <c r="BD1138" t="s">
        <v>458</v>
      </c>
      <c r="BE1138" t="s">
        <v>165</v>
      </c>
      <c r="BF1138" s="19">
        <v>217</v>
      </c>
      <c r="BH1138" s="2" t="s">
        <v>66</v>
      </c>
      <c r="BI1138" s="30" t="s">
        <v>1943</v>
      </c>
      <c r="BJ1138" s="2">
        <f t="shared" si="917"/>
        <v>8</v>
      </c>
      <c r="BK1138" s="2">
        <f>IF(BF1138="","",VLOOKUP(BC1138,segéd!O:P,2,FALSE))</f>
        <v>8</v>
      </c>
      <c r="BL1138" s="2" t="str">
        <f>IF(BG1138="","",VLOOKUP(BC1138,segéd!T:U,2,FALSE))</f>
        <v/>
      </c>
      <c r="BM1138" s="2"/>
      <c r="BN1138" s="2">
        <v>14</v>
      </c>
      <c r="BO1138" s="2"/>
      <c r="BP1138" s="2"/>
      <c r="BQ1138" s="2"/>
      <c r="BR1138" s="2"/>
      <c r="BS1138" s="2"/>
      <c r="BT1138" s="2"/>
      <c r="BU1138" s="2"/>
      <c r="BV1138" s="2"/>
      <c r="BW1138" s="2"/>
      <c r="BX1138" s="2"/>
      <c r="BY1138" s="2"/>
      <c r="BZ1138" s="2"/>
      <c r="CA1138" s="2"/>
      <c r="CB1138" s="2"/>
      <c r="CC1138" s="2"/>
      <c r="CD1138" s="2"/>
      <c r="CH1138" s="2"/>
      <c r="CI1138" s="2"/>
      <c r="CJ1138" s="2"/>
      <c r="CK1138" s="2"/>
      <c r="CL1138" s="2"/>
      <c r="CM1138" s="2"/>
      <c r="CN1138" s="2"/>
      <c r="CO1138" s="2"/>
      <c r="CP1138" s="2"/>
      <c r="CR1138" s="2"/>
      <c r="CS1138" s="2"/>
      <c r="CT1138" s="2"/>
      <c r="CU1138" s="2"/>
      <c r="CV1138" s="2"/>
      <c r="CY1138" s="2"/>
    </row>
    <row r="1139" spans="1:106" x14ac:dyDescent="0.3">
      <c r="A1139" t="str">
        <f t="shared" si="918"/>
        <v>5162</v>
      </c>
      <c r="B1139" t="str">
        <f t="shared" si="919"/>
        <v xml:space="preserve">Elektrotechnika II. (web) </v>
      </c>
      <c r="C1139" t="str">
        <f t="shared" si="869"/>
        <v>6015162</v>
      </c>
      <c r="D1139" t="str">
        <f t="shared" si="870"/>
        <v>Elektrotechnika II. (web) 92</v>
      </c>
      <c r="E1139" t="str">
        <f t="shared" si="871"/>
        <v>Varga István5162</v>
      </c>
      <c r="F1139" s="24" t="str">
        <f t="shared" si="872"/>
        <v>Elektrotechnika II. (Tb. 601, web)</v>
      </c>
      <c r="G1139" t="str">
        <f t="shared" si="873"/>
        <v/>
      </c>
      <c r="H1139" t="str">
        <f t="shared" si="874"/>
        <v/>
      </c>
      <c r="I1139" t="str">
        <f t="shared" si="875"/>
        <v/>
      </c>
      <c r="J1139" t="str">
        <f t="shared" si="876"/>
        <v/>
      </c>
      <c r="K1139" t="str">
        <f t="shared" si="877"/>
        <v/>
      </c>
      <c r="L1139" t="str">
        <f t="shared" si="878"/>
        <v/>
      </c>
      <c r="M1139" t="str">
        <f t="shared" si="879"/>
        <v/>
      </c>
      <c r="N1139" t="str">
        <f t="shared" si="880"/>
        <v/>
      </c>
      <c r="O1139" t="str">
        <f t="shared" si="881"/>
        <v/>
      </c>
      <c r="P1139" t="str">
        <f t="shared" si="882"/>
        <v/>
      </c>
      <c r="Q1139" t="str">
        <f t="shared" si="883"/>
        <v/>
      </c>
      <c r="R1139" t="str">
        <f t="shared" si="884"/>
        <v/>
      </c>
      <c r="S1139" t="str">
        <f t="shared" si="885"/>
        <v/>
      </c>
      <c r="T1139" t="str">
        <f t="shared" si="886"/>
        <v/>
      </c>
      <c r="U1139" t="str">
        <f t="shared" si="887"/>
        <v/>
      </c>
      <c r="V1139" t="str">
        <f t="shared" si="888"/>
        <v/>
      </c>
      <c r="W1139" t="str">
        <f t="shared" si="889"/>
        <v/>
      </c>
      <c r="X1139" t="str">
        <f t="shared" si="890"/>
        <v/>
      </c>
      <c r="Y1139" t="str">
        <f t="shared" si="891"/>
        <v>Elektrotechnika II. (, web)</v>
      </c>
      <c r="Z1139" t="str">
        <f t="shared" si="892"/>
        <v/>
      </c>
      <c r="AA1139" t="str">
        <f t="shared" si="893"/>
        <v/>
      </c>
      <c r="AB1139" t="str">
        <f t="shared" si="894"/>
        <v/>
      </c>
      <c r="AC1139" t="str">
        <f t="shared" si="895"/>
        <v>5162</v>
      </c>
      <c r="AD1139" t="str">
        <f t="shared" si="896"/>
        <v/>
      </c>
      <c r="AE1139" t="str">
        <f t="shared" si="897"/>
        <v/>
      </c>
      <c r="AF1139" t="str">
        <f t="shared" si="898"/>
        <v/>
      </c>
      <c r="AG1139" t="str">
        <f t="shared" si="899"/>
        <v/>
      </c>
      <c r="AH1139" t="str">
        <f t="shared" si="900"/>
        <v/>
      </c>
      <c r="AI1139" t="str">
        <f t="shared" si="901"/>
        <v/>
      </c>
      <c r="AJ1139" t="str">
        <f t="shared" si="902"/>
        <v/>
      </c>
      <c r="AK1139" t="str">
        <f t="shared" si="903"/>
        <v>5162</v>
      </c>
      <c r="AL1139" t="str">
        <f t="shared" si="904"/>
        <v/>
      </c>
      <c r="AM1139" t="str">
        <f t="shared" si="905"/>
        <v/>
      </c>
      <c r="AN1139" t="str">
        <f t="shared" si="906"/>
        <v/>
      </c>
      <c r="AO1139" t="str">
        <f t="shared" si="907"/>
        <v/>
      </c>
      <c r="AP1139" t="str">
        <f t="shared" si="908"/>
        <v/>
      </c>
      <c r="AQ1139" t="str">
        <f t="shared" si="909"/>
        <v/>
      </c>
      <c r="AR1139" t="str">
        <f t="shared" si="910"/>
        <v/>
      </c>
      <c r="AS1139" t="str">
        <f t="shared" si="911"/>
        <v/>
      </c>
      <c r="AT1139" t="str">
        <f t="shared" si="912"/>
        <v/>
      </c>
      <c r="AU1139" t="str">
        <f t="shared" si="913"/>
        <v/>
      </c>
      <c r="AV1139" t="str">
        <f t="shared" si="914"/>
        <v/>
      </c>
      <c r="AW1139" t="str">
        <f t="shared" si="915"/>
        <v/>
      </c>
      <c r="AX1139" t="str">
        <f t="shared" si="916"/>
        <v>Elektrotechnika II. (601, web)</v>
      </c>
      <c r="AY1139" s="2">
        <v>516</v>
      </c>
      <c r="AZ1139" s="2">
        <v>2</v>
      </c>
      <c r="BA1139" s="18">
        <f>VLOOKUP(AY1139,segéd!$F$9:$G$38,2,FALSE)</f>
        <v>46158</v>
      </c>
      <c r="BB1139" s="2" t="str">
        <f>VLOOKUP(AZ1139,segéd!$F$1:$G$7,2,FALSE)</f>
        <v>9.45-11.15</v>
      </c>
      <c r="BC1139" t="s">
        <v>78</v>
      </c>
      <c r="BD1139" s="20" t="s">
        <v>219</v>
      </c>
      <c r="BE1139" t="s">
        <v>164</v>
      </c>
      <c r="BG1139" s="2">
        <v>601</v>
      </c>
      <c r="BH1139" s="2" t="s">
        <v>66</v>
      </c>
      <c r="BI1139" s="30" t="s">
        <v>2022</v>
      </c>
      <c r="BJ1139" s="2">
        <f t="shared" si="917"/>
        <v>92</v>
      </c>
      <c r="BK1139" s="2" t="str">
        <f>IF(BF1139="","",VLOOKUP(BC1139,segéd!O:P,2,FALSE))</f>
        <v/>
      </c>
      <c r="BL1139" s="2">
        <f>IF(BG1139="","",VLOOKUP(BC1139,segéd!T:U,2,FALSE))</f>
        <v>92</v>
      </c>
      <c r="BM1139" s="2"/>
      <c r="BN1139" s="2"/>
      <c r="BO1139" s="2"/>
      <c r="BP1139" s="2"/>
      <c r="BQ1139" s="2"/>
      <c r="BR1139" s="2"/>
      <c r="BS1139" s="2"/>
      <c r="BT1139" s="2"/>
      <c r="BU1139" s="2"/>
      <c r="BZ1139" s="2"/>
      <c r="CA1139" s="2"/>
      <c r="CD1139" s="2"/>
      <c r="CE1139" s="2"/>
      <c r="CF1139" s="19"/>
      <c r="CG1139" s="2"/>
      <c r="CH1139" s="2">
        <v>57</v>
      </c>
      <c r="CI1139" s="2"/>
      <c r="CJ1139" s="2"/>
      <c r="CP1139" s="2">
        <v>52</v>
      </c>
      <c r="CQ1139" s="2"/>
      <c r="CR1139" s="2"/>
      <c r="CS1139" s="2"/>
      <c r="CU1139" s="2"/>
      <c r="CV1139" s="2"/>
      <c r="DA1139" s="19"/>
    </row>
    <row r="1140" spans="1:106" x14ac:dyDescent="0.3">
      <c r="A1140" t="str">
        <f t="shared" si="918"/>
        <v>2145162</v>
      </c>
      <c r="B1140" t="str">
        <f t="shared" si="919"/>
        <v>Fogy. és vás. magatartás (web) 7</v>
      </c>
      <c r="C1140" t="str">
        <f t="shared" si="869"/>
        <v>5162</v>
      </c>
      <c r="D1140" t="str">
        <f t="shared" si="870"/>
        <v xml:space="preserve">Fogy. és vás. magatartás (web) </v>
      </c>
      <c r="E1140" t="str">
        <f t="shared" si="871"/>
        <v>Köbli Ádám5162</v>
      </c>
      <c r="F1140" s="24" t="str">
        <f t="shared" si="872"/>
        <v>Fogy. és vás. magatartás (Bp. 214, web)</v>
      </c>
      <c r="G1140" t="str">
        <f t="shared" si="873"/>
        <v/>
      </c>
      <c r="H1140" t="str">
        <f t="shared" si="874"/>
        <v/>
      </c>
      <c r="I1140" t="str">
        <f t="shared" si="875"/>
        <v/>
      </c>
      <c r="J1140" t="str">
        <f t="shared" si="876"/>
        <v>5162</v>
      </c>
      <c r="K1140" t="str">
        <f t="shared" si="877"/>
        <v/>
      </c>
      <c r="L1140" t="str">
        <f t="shared" si="878"/>
        <v/>
      </c>
      <c r="M1140" t="str">
        <f t="shared" si="879"/>
        <v/>
      </c>
      <c r="N1140" t="str">
        <f t="shared" si="880"/>
        <v/>
      </c>
      <c r="O1140" t="str">
        <f t="shared" si="881"/>
        <v/>
      </c>
      <c r="P1140" t="str">
        <f t="shared" si="882"/>
        <v/>
      </c>
      <c r="Q1140" t="str">
        <f t="shared" si="883"/>
        <v/>
      </c>
      <c r="R1140" t="str">
        <f t="shared" si="884"/>
        <v/>
      </c>
      <c r="S1140" t="str">
        <f t="shared" si="885"/>
        <v/>
      </c>
      <c r="T1140" t="str">
        <f t="shared" si="886"/>
        <v/>
      </c>
      <c r="U1140" t="str">
        <f t="shared" si="887"/>
        <v/>
      </c>
      <c r="V1140" t="str">
        <f t="shared" si="888"/>
        <v/>
      </c>
      <c r="W1140" t="str">
        <f t="shared" si="889"/>
        <v/>
      </c>
      <c r="X1140" t="str">
        <f t="shared" si="890"/>
        <v/>
      </c>
      <c r="Y1140" t="str">
        <f t="shared" si="891"/>
        <v>Fogy. és vás. magatartás (214, web)</v>
      </c>
      <c r="Z1140" t="str">
        <f t="shared" si="892"/>
        <v/>
      </c>
      <c r="AA1140" t="str">
        <f t="shared" si="893"/>
        <v/>
      </c>
      <c r="AB1140" t="str">
        <f t="shared" si="894"/>
        <v/>
      </c>
      <c r="AC1140" t="str">
        <f t="shared" si="895"/>
        <v/>
      </c>
      <c r="AD1140" t="str">
        <f t="shared" si="896"/>
        <v/>
      </c>
      <c r="AE1140" t="str">
        <f t="shared" si="897"/>
        <v/>
      </c>
      <c r="AF1140" t="str">
        <f t="shared" si="898"/>
        <v/>
      </c>
      <c r="AG1140" t="str">
        <f t="shared" si="899"/>
        <v/>
      </c>
      <c r="AH1140" t="str">
        <f t="shared" si="900"/>
        <v/>
      </c>
      <c r="AI1140" t="str">
        <f t="shared" si="901"/>
        <v/>
      </c>
      <c r="AJ1140" t="str">
        <f t="shared" si="902"/>
        <v/>
      </c>
      <c r="AK1140" t="str">
        <f t="shared" si="903"/>
        <v/>
      </c>
      <c r="AL1140" t="str">
        <f t="shared" si="904"/>
        <v/>
      </c>
      <c r="AM1140" t="str">
        <f t="shared" si="905"/>
        <v/>
      </c>
      <c r="AN1140" t="str">
        <f t="shared" si="906"/>
        <v/>
      </c>
      <c r="AO1140" t="str">
        <f t="shared" si="907"/>
        <v/>
      </c>
      <c r="AP1140" t="str">
        <f t="shared" si="908"/>
        <v/>
      </c>
      <c r="AQ1140" t="str">
        <f t="shared" si="909"/>
        <v/>
      </c>
      <c r="AR1140" t="str">
        <f t="shared" si="910"/>
        <v/>
      </c>
      <c r="AS1140" t="str">
        <f t="shared" si="911"/>
        <v/>
      </c>
      <c r="AT1140" t="str">
        <f t="shared" si="912"/>
        <v/>
      </c>
      <c r="AU1140" t="str">
        <f t="shared" si="913"/>
        <v/>
      </c>
      <c r="AV1140" t="str">
        <f t="shared" si="914"/>
        <v/>
      </c>
      <c r="AW1140" t="str">
        <f t="shared" si="915"/>
        <v/>
      </c>
      <c r="AX1140" t="str">
        <f t="shared" si="916"/>
        <v>Fogy. és vás. magatartás (, web)</v>
      </c>
      <c r="AY1140" s="2">
        <v>516</v>
      </c>
      <c r="AZ1140" s="2">
        <v>2</v>
      </c>
      <c r="BA1140" s="18">
        <f>VLOOKUP(AY1140,segéd!$F$9:$G$38,2,FALSE)</f>
        <v>46158</v>
      </c>
      <c r="BB1140" s="2" t="str">
        <f>VLOOKUP(AZ1140,segéd!$F$1:$G$7,2,FALSE)</f>
        <v>9.45-11.15</v>
      </c>
      <c r="BC1140" t="s">
        <v>71</v>
      </c>
      <c r="BD1140" t="s">
        <v>112</v>
      </c>
      <c r="BE1140" t="s">
        <v>175</v>
      </c>
      <c r="BF1140" s="19">
        <v>214</v>
      </c>
      <c r="BH1140" s="2" t="s">
        <v>66</v>
      </c>
      <c r="BI1140" s="30" t="s">
        <v>1978</v>
      </c>
      <c r="BJ1140" s="2">
        <f t="shared" si="917"/>
        <v>7</v>
      </c>
      <c r="BK1140" s="2">
        <f>IF(BF1140="","",VLOOKUP(BC1140,segéd!O:P,2,FALSE))</f>
        <v>7</v>
      </c>
      <c r="BL1140" s="2" t="str">
        <f>IF(BG1140="","",VLOOKUP(BC1140,segéd!T:U,2,FALSE))</f>
        <v/>
      </c>
      <c r="BP1140" s="19">
        <v>8</v>
      </c>
      <c r="BY1140" s="2"/>
      <c r="CB1140" s="2"/>
      <c r="CH1140" s="2"/>
      <c r="CI1140" s="2"/>
      <c r="CP1140" s="2"/>
      <c r="CT1140" s="2"/>
      <c r="CY1140" s="2"/>
    </row>
    <row r="1141" spans="1:106" x14ac:dyDescent="0.3">
      <c r="A1141" t="str">
        <f t="shared" si="918"/>
        <v>5162</v>
      </c>
      <c r="B1141" t="str">
        <f t="shared" si="919"/>
        <v xml:space="preserve">Földi kockázatok UAS műv. (3. csop.) </v>
      </c>
      <c r="C1141" t="str">
        <f t="shared" si="869"/>
        <v>Külső5162</v>
      </c>
      <c r="D1141" t="str">
        <f t="shared" si="870"/>
        <v>Földi kockázatok UAS műv. (3. csop.) 11</v>
      </c>
      <c r="E1141" t="str">
        <f t="shared" si="871"/>
        <v>Wellner András Csaba5162</v>
      </c>
      <c r="F1141" s="24" t="str">
        <f t="shared" si="872"/>
        <v>Földi kockázatok UAS műv. (3. csop.) (Tb. Külső)</v>
      </c>
      <c r="G1141" t="str">
        <f t="shared" si="873"/>
        <v/>
      </c>
      <c r="H1141" t="str">
        <f t="shared" si="874"/>
        <v/>
      </c>
      <c r="I1141" t="str">
        <f t="shared" si="875"/>
        <v/>
      </c>
      <c r="J1141" t="str">
        <f t="shared" si="876"/>
        <v/>
      </c>
      <c r="K1141" t="str">
        <f t="shared" si="877"/>
        <v/>
      </c>
      <c r="L1141" t="str">
        <f t="shared" si="878"/>
        <v/>
      </c>
      <c r="M1141" t="str">
        <f t="shared" si="879"/>
        <v/>
      </c>
      <c r="N1141" t="str">
        <f t="shared" si="880"/>
        <v/>
      </c>
      <c r="O1141" t="str">
        <f t="shared" si="881"/>
        <v/>
      </c>
      <c r="P1141" t="str">
        <f t="shared" si="882"/>
        <v/>
      </c>
      <c r="Q1141" t="str">
        <f t="shared" si="883"/>
        <v/>
      </c>
      <c r="R1141" t="str">
        <f t="shared" si="884"/>
        <v/>
      </c>
      <c r="S1141" t="str">
        <f t="shared" si="885"/>
        <v/>
      </c>
      <c r="T1141" t="str">
        <f t="shared" si="886"/>
        <v/>
      </c>
      <c r="U1141" t="str">
        <f t="shared" si="887"/>
        <v/>
      </c>
      <c r="V1141" t="str">
        <f t="shared" si="888"/>
        <v/>
      </c>
      <c r="W1141" t="str">
        <f t="shared" si="889"/>
        <v/>
      </c>
      <c r="X1141" t="str">
        <f t="shared" si="890"/>
        <v/>
      </c>
      <c r="Y1141" t="str">
        <f t="shared" si="891"/>
        <v>Földi kockázatok UAS műv. (3. csop.) ()</v>
      </c>
      <c r="Z1141" t="str">
        <f t="shared" si="892"/>
        <v/>
      </c>
      <c r="AA1141" t="str">
        <f t="shared" si="893"/>
        <v/>
      </c>
      <c r="AB1141" t="str">
        <f t="shared" si="894"/>
        <v/>
      </c>
      <c r="AC1141" t="str">
        <f t="shared" si="895"/>
        <v/>
      </c>
      <c r="AD1141" t="str">
        <f t="shared" si="896"/>
        <v/>
      </c>
      <c r="AE1141" t="str">
        <f t="shared" si="897"/>
        <v/>
      </c>
      <c r="AF1141" t="str">
        <f t="shared" si="898"/>
        <v/>
      </c>
      <c r="AG1141" t="str">
        <f t="shared" si="899"/>
        <v/>
      </c>
      <c r="AH1141" t="str">
        <f t="shared" si="900"/>
        <v/>
      </c>
      <c r="AI1141" t="str">
        <f t="shared" si="901"/>
        <v/>
      </c>
      <c r="AJ1141" t="str">
        <f t="shared" si="902"/>
        <v/>
      </c>
      <c r="AK1141" t="str">
        <f t="shared" si="903"/>
        <v/>
      </c>
      <c r="AL1141" t="str">
        <f t="shared" si="904"/>
        <v/>
      </c>
      <c r="AM1141" t="str">
        <f t="shared" si="905"/>
        <v/>
      </c>
      <c r="AN1141" t="str">
        <f t="shared" si="906"/>
        <v/>
      </c>
      <c r="AO1141" t="str">
        <f t="shared" si="907"/>
        <v/>
      </c>
      <c r="AP1141" t="str">
        <f t="shared" si="908"/>
        <v/>
      </c>
      <c r="AQ1141" t="str">
        <f t="shared" si="909"/>
        <v/>
      </c>
      <c r="AR1141" t="str">
        <f t="shared" si="910"/>
        <v/>
      </c>
      <c r="AS1141" t="str">
        <f t="shared" si="911"/>
        <v/>
      </c>
      <c r="AT1141" t="str">
        <f t="shared" si="912"/>
        <v/>
      </c>
      <c r="AU1141" t="str">
        <f t="shared" si="913"/>
        <v/>
      </c>
      <c r="AV1141" t="str">
        <f t="shared" si="914"/>
        <v/>
      </c>
      <c r="AW1141" t="str">
        <f t="shared" si="915"/>
        <v>5162</v>
      </c>
      <c r="AX1141" t="str">
        <f t="shared" si="916"/>
        <v>Földi kockázatok UAS műv. (3. csop.) (Külső)</v>
      </c>
      <c r="AY1141" s="2">
        <v>516</v>
      </c>
      <c r="AZ1141" s="2">
        <v>2</v>
      </c>
      <c r="BA1141" s="18">
        <f>VLOOKUP(AY1141,segéd!$F$9:$G$38,2,FALSE)</f>
        <v>46158</v>
      </c>
      <c r="BB1141" s="2" t="str">
        <f>VLOOKUP(AZ1141,segéd!$F$1:$G$7,2,FALSE)</f>
        <v>9.45-11.15</v>
      </c>
      <c r="BC1141" t="s">
        <v>479</v>
      </c>
      <c r="BD1141" t="s">
        <v>2252</v>
      </c>
      <c r="BE1141" t="s">
        <v>164</v>
      </c>
      <c r="BG1141" s="2" t="s">
        <v>270</v>
      </c>
      <c r="BJ1141" s="2">
        <f t="shared" si="917"/>
        <v>11</v>
      </c>
      <c r="BK1141" s="2" t="str">
        <f>IF(BF1141="","",VLOOKUP(BC1141,segéd!O:P,2,FALSE))</f>
        <v/>
      </c>
      <c r="BL1141" s="2">
        <f>IF(BG1141="","",VLOOKUP(BC1141,segéd!T:U,2,FALSE))</f>
        <v>11</v>
      </c>
      <c r="BM1141" s="2"/>
      <c r="BN1141" s="2"/>
      <c r="BO1141" s="2"/>
      <c r="BP1141" s="2"/>
      <c r="BQ1141" s="2"/>
      <c r="BR1141" s="2"/>
      <c r="BS1141" s="2"/>
      <c r="BT1141" s="2"/>
      <c r="BU1141" s="2"/>
      <c r="CA1141" s="2"/>
      <c r="CD1141" s="2"/>
      <c r="CE1141" s="2"/>
      <c r="CF1141" s="19"/>
      <c r="CG1141" s="2"/>
      <c r="CP1141" s="2"/>
      <c r="CQ1141" s="2"/>
      <c r="CR1141" s="2"/>
      <c r="CS1141" s="2"/>
      <c r="CU1141" s="2"/>
      <c r="CV1141" s="2"/>
      <c r="DA1141" s="19"/>
      <c r="DB1141" s="2">
        <v>11</v>
      </c>
    </row>
    <row r="1142" spans="1:106" x14ac:dyDescent="0.3">
      <c r="A1142" t="str">
        <f t="shared" si="918"/>
        <v>2025162</v>
      </c>
      <c r="B1142" t="str">
        <f t="shared" si="919"/>
        <v>KKV-k versenyképessége (Tb.-ről web) 6</v>
      </c>
      <c r="C1142" t="str">
        <f t="shared" si="869"/>
        <v>2165162</v>
      </c>
      <c r="D1142" t="str">
        <f t="shared" si="870"/>
        <v>KKV-k versenyképessége (Tb.-ről web) 9</v>
      </c>
      <c r="E1142" t="str">
        <f t="shared" si="871"/>
        <v>Némethné Gál Andrea5162</v>
      </c>
      <c r="F1142" s="24" t="str">
        <f t="shared" si="872"/>
        <v>KKV-k versenyképessége (Tb. 216, Tb.-ről web)</v>
      </c>
      <c r="G1142" t="str">
        <f t="shared" si="873"/>
        <v/>
      </c>
      <c r="H1142" t="str">
        <f t="shared" si="874"/>
        <v/>
      </c>
      <c r="I1142" t="str">
        <f t="shared" si="875"/>
        <v/>
      </c>
      <c r="J1142" t="str">
        <f t="shared" si="876"/>
        <v/>
      </c>
      <c r="K1142" t="str">
        <f t="shared" si="877"/>
        <v/>
      </c>
      <c r="L1142" t="str">
        <f t="shared" si="878"/>
        <v/>
      </c>
      <c r="M1142" t="str">
        <f t="shared" si="879"/>
        <v>5162</v>
      </c>
      <c r="N1142" t="str">
        <f t="shared" si="880"/>
        <v/>
      </c>
      <c r="O1142" t="str">
        <f t="shared" si="881"/>
        <v/>
      </c>
      <c r="P1142" t="str">
        <f t="shared" si="882"/>
        <v/>
      </c>
      <c r="Q1142" t="str">
        <f t="shared" si="883"/>
        <v/>
      </c>
      <c r="R1142" t="str">
        <f t="shared" si="884"/>
        <v/>
      </c>
      <c r="S1142" t="str">
        <f t="shared" si="885"/>
        <v/>
      </c>
      <c r="T1142" t="str">
        <f t="shared" si="886"/>
        <v/>
      </c>
      <c r="U1142" t="str">
        <f t="shared" si="887"/>
        <v/>
      </c>
      <c r="V1142" t="str">
        <f t="shared" si="888"/>
        <v/>
      </c>
      <c r="W1142" t="str">
        <f t="shared" si="889"/>
        <v/>
      </c>
      <c r="X1142" t="str">
        <f t="shared" si="890"/>
        <v/>
      </c>
      <c r="Y1142" t="str">
        <f t="shared" si="891"/>
        <v>KKV-k versenyképessége (202, Tb.-ről web)</v>
      </c>
      <c r="Z1142" t="str">
        <f t="shared" si="892"/>
        <v/>
      </c>
      <c r="AA1142" t="str">
        <f t="shared" si="893"/>
        <v/>
      </c>
      <c r="AB1142" t="str">
        <f t="shared" si="894"/>
        <v/>
      </c>
      <c r="AC1142" t="str">
        <f t="shared" si="895"/>
        <v/>
      </c>
      <c r="AD1142" t="str">
        <f t="shared" si="896"/>
        <v/>
      </c>
      <c r="AE1142" t="str">
        <f t="shared" si="897"/>
        <v>5162</v>
      </c>
      <c r="AF1142" t="str">
        <f t="shared" si="898"/>
        <v/>
      </c>
      <c r="AG1142" t="str">
        <f t="shared" si="899"/>
        <v/>
      </c>
      <c r="AH1142" t="str">
        <f t="shared" si="900"/>
        <v/>
      </c>
      <c r="AI1142" t="str">
        <f t="shared" si="901"/>
        <v/>
      </c>
      <c r="AJ1142" t="str">
        <f t="shared" si="902"/>
        <v/>
      </c>
      <c r="AK1142" t="str">
        <f t="shared" si="903"/>
        <v/>
      </c>
      <c r="AL1142" t="str">
        <f t="shared" si="904"/>
        <v/>
      </c>
      <c r="AM1142" t="str">
        <f t="shared" si="905"/>
        <v/>
      </c>
      <c r="AN1142" t="str">
        <f t="shared" si="906"/>
        <v/>
      </c>
      <c r="AO1142" t="str">
        <f t="shared" si="907"/>
        <v/>
      </c>
      <c r="AP1142" t="str">
        <f t="shared" si="908"/>
        <v/>
      </c>
      <c r="AQ1142" t="str">
        <f t="shared" si="909"/>
        <v/>
      </c>
      <c r="AR1142" t="str">
        <f t="shared" si="910"/>
        <v/>
      </c>
      <c r="AS1142" t="str">
        <f t="shared" si="911"/>
        <v/>
      </c>
      <c r="AT1142" t="str">
        <f t="shared" si="912"/>
        <v/>
      </c>
      <c r="AU1142" t="str">
        <f t="shared" si="913"/>
        <v/>
      </c>
      <c r="AV1142" t="str">
        <f t="shared" si="914"/>
        <v/>
      </c>
      <c r="AW1142" t="str">
        <f t="shared" si="915"/>
        <v/>
      </c>
      <c r="AX1142" t="str">
        <f t="shared" si="916"/>
        <v>KKV-k versenyképessége (216, Tb.-ről web)</v>
      </c>
      <c r="AY1142" s="2">
        <v>516</v>
      </c>
      <c r="AZ1142" s="2">
        <v>2</v>
      </c>
      <c r="BA1142" s="18">
        <f>VLOOKUP(AY1142,segéd!$F$9:$G$38,2,FALSE)</f>
        <v>46158</v>
      </c>
      <c r="BB1142" s="2" t="str">
        <f>VLOOKUP(AZ1142,segéd!$F$1:$G$7,2,FALSE)</f>
        <v>9.45-11.15</v>
      </c>
      <c r="BC1142" t="s">
        <v>105</v>
      </c>
      <c r="BD1142" t="s">
        <v>28</v>
      </c>
      <c r="BE1142" t="s">
        <v>167</v>
      </c>
      <c r="BF1142" s="19">
        <v>202</v>
      </c>
      <c r="BG1142" s="2">
        <v>216</v>
      </c>
      <c r="BH1142" s="2" t="s">
        <v>76</v>
      </c>
      <c r="BI1142" s="30" t="s">
        <v>1983</v>
      </c>
      <c r="BJ1142" s="2">
        <f t="shared" si="917"/>
        <v>15</v>
      </c>
      <c r="BK1142" s="2">
        <f>IF(BF1142="","",VLOOKUP(BC1142,segéd!O:P,2,FALSE))</f>
        <v>6</v>
      </c>
      <c r="BL1142" s="2">
        <f>IF(BG1142="","",VLOOKUP(BC1142,segéd!T:U,2,FALSE))</f>
        <v>9</v>
      </c>
      <c r="BM1142" s="2"/>
      <c r="BN1142" s="2"/>
      <c r="BO1142" s="2"/>
      <c r="BP1142" s="2"/>
      <c r="BQ1142" s="2"/>
      <c r="BR1142" s="2"/>
      <c r="BS1142" s="2">
        <v>6</v>
      </c>
      <c r="BT1142" s="2"/>
      <c r="BU1142" s="2"/>
      <c r="BV1142" s="2"/>
      <c r="BW1142" s="2"/>
      <c r="BX1142" s="2"/>
      <c r="BY1142" s="2"/>
      <c r="BZ1142" s="2"/>
      <c r="CA1142" s="2"/>
      <c r="CB1142" s="2"/>
      <c r="CC1142" s="2"/>
      <c r="CD1142" s="2"/>
      <c r="CE1142" s="2"/>
      <c r="CG1142" s="2"/>
      <c r="CH1142" s="2"/>
      <c r="CI1142" s="2"/>
      <c r="CJ1142" s="2">
        <v>4</v>
      </c>
      <c r="CK1142" s="2"/>
      <c r="CL1142" s="2"/>
      <c r="CM1142" s="2"/>
      <c r="CN1142" s="2"/>
      <c r="CO1142" s="2"/>
      <c r="CP1142" s="2"/>
      <c r="CR1142" s="2"/>
      <c r="CS1142" s="2"/>
      <c r="CT1142" s="2"/>
      <c r="CU1142" s="2"/>
      <c r="CV1142" s="2"/>
      <c r="CY1142" s="2"/>
    </row>
    <row r="1143" spans="1:106" x14ac:dyDescent="0.3">
      <c r="A1143" t="str">
        <f t="shared" si="918"/>
        <v>5162</v>
      </c>
      <c r="B1143" t="str">
        <f t="shared" si="919"/>
        <v xml:space="preserve">Komplex projektfeladat (web) </v>
      </c>
      <c r="C1143" t="str">
        <f t="shared" si="869"/>
        <v>2175162</v>
      </c>
      <c r="D1143" t="str">
        <f t="shared" si="870"/>
        <v>Komplex projektfeladat (web) 5</v>
      </c>
      <c r="E1143" t="str">
        <f t="shared" si="871"/>
        <v>Deés Szilvia5162</v>
      </c>
      <c r="F1143" s="24" t="str">
        <f t="shared" si="872"/>
        <v>Komplex projektfeladat (Tb. 217, web)</v>
      </c>
      <c r="G1143" t="str">
        <f t="shared" si="873"/>
        <v/>
      </c>
      <c r="H1143" t="str">
        <f t="shared" si="874"/>
        <v/>
      </c>
      <c r="I1143" t="str">
        <f t="shared" si="875"/>
        <v/>
      </c>
      <c r="J1143" t="str">
        <f t="shared" si="876"/>
        <v/>
      </c>
      <c r="K1143" t="str">
        <f t="shared" si="877"/>
        <v/>
      </c>
      <c r="L1143" t="str">
        <f t="shared" si="878"/>
        <v/>
      </c>
      <c r="M1143" t="str">
        <f t="shared" si="879"/>
        <v/>
      </c>
      <c r="N1143" t="str">
        <f t="shared" si="880"/>
        <v/>
      </c>
      <c r="O1143" t="str">
        <f t="shared" si="881"/>
        <v/>
      </c>
      <c r="P1143" t="str">
        <f t="shared" si="882"/>
        <v/>
      </c>
      <c r="Q1143" t="str">
        <f t="shared" si="883"/>
        <v/>
      </c>
      <c r="R1143" t="str">
        <f t="shared" si="884"/>
        <v/>
      </c>
      <c r="S1143" t="str">
        <f t="shared" si="885"/>
        <v/>
      </c>
      <c r="T1143" t="str">
        <f t="shared" si="886"/>
        <v/>
      </c>
      <c r="U1143" t="str">
        <f t="shared" si="887"/>
        <v/>
      </c>
      <c r="V1143" t="str">
        <f t="shared" si="888"/>
        <v/>
      </c>
      <c r="W1143" t="str">
        <f t="shared" si="889"/>
        <v/>
      </c>
      <c r="X1143" t="str">
        <f t="shared" si="890"/>
        <v/>
      </c>
      <c r="Y1143" t="str">
        <f t="shared" si="891"/>
        <v>Komplex projektfeladat (, web)</v>
      </c>
      <c r="Z1143" t="str">
        <f t="shared" si="892"/>
        <v/>
      </c>
      <c r="AA1143" t="str">
        <f t="shared" si="893"/>
        <v/>
      </c>
      <c r="AB1143" t="str">
        <f t="shared" si="894"/>
        <v/>
      </c>
      <c r="AC1143" t="str">
        <f t="shared" si="895"/>
        <v/>
      </c>
      <c r="AD1143" t="str">
        <f t="shared" si="896"/>
        <v/>
      </c>
      <c r="AE1143" t="str">
        <f t="shared" si="897"/>
        <v/>
      </c>
      <c r="AF1143" t="str">
        <f t="shared" si="898"/>
        <v/>
      </c>
      <c r="AG1143" t="str">
        <f t="shared" si="899"/>
        <v/>
      </c>
      <c r="AH1143" t="str">
        <f t="shared" si="900"/>
        <v/>
      </c>
      <c r="AI1143" t="str">
        <f t="shared" si="901"/>
        <v/>
      </c>
      <c r="AJ1143" t="str">
        <f t="shared" si="902"/>
        <v/>
      </c>
      <c r="AK1143" t="str">
        <f t="shared" si="903"/>
        <v/>
      </c>
      <c r="AL1143" t="str">
        <f t="shared" si="904"/>
        <v/>
      </c>
      <c r="AM1143" t="str">
        <f t="shared" si="905"/>
        <v/>
      </c>
      <c r="AN1143" t="str">
        <f t="shared" si="906"/>
        <v/>
      </c>
      <c r="AO1143" t="str">
        <f t="shared" si="907"/>
        <v/>
      </c>
      <c r="AP1143" t="str">
        <f t="shared" si="908"/>
        <v>5162</v>
      </c>
      <c r="AQ1143" t="str">
        <f t="shared" si="909"/>
        <v/>
      </c>
      <c r="AR1143" t="str">
        <f t="shared" si="910"/>
        <v/>
      </c>
      <c r="AS1143" t="str">
        <f t="shared" si="911"/>
        <v/>
      </c>
      <c r="AT1143" t="str">
        <f t="shared" si="912"/>
        <v/>
      </c>
      <c r="AU1143" t="str">
        <f t="shared" si="913"/>
        <v/>
      </c>
      <c r="AV1143" t="str">
        <f t="shared" si="914"/>
        <v/>
      </c>
      <c r="AW1143" t="str">
        <f t="shared" si="915"/>
        <v/>
      </c>
      <c r="AX1143" t="str">
        <f t="shared" si="916"/>
        <v>Komplex projektfeladat (217, web)</v>
      </c>
      <c r="AY1143" s="2">
        <v>516</v>
      </c>
      <c r="AZ1143" s="2">
        <v>2</v>
      </c>
      <c r="BA1143" s="18">
        <f>VLOOKUP(AY1143,segéd!$F$9:$G$38,2,FALSE)</f>
        <v>46158</v>
      </c>
      <c r="BB1143" s="2" t="str">
        <f>VLOOKUP(AZ1143,segéd!$F$1:$G$7,2,FALSE)</f>
        <v>9.45-11.15</v>
      </c>
      <c r="BC1143" t="s">
        <v>397</v>
      </c>
      <c r="BD1143" t="s">
        <v>106</v>
      </c>
      <c r="BE1143" t="s">
        <v>164</v>
      </c>
      <c r="BG1143" s="2">
        <v>217</v>
      </c>
      <c r="BH1143" s="2" t="s">
        <v>66</v>
      </c>
      <c r="BI1143" s="30" t="s">
        <v>2036</v>
      </c>
      <c r="BJ1143" s="2">
        <f t="shared" si="917"/>
        <v>5</v>
      </c>
      <c r="BK1143" s="2" t="str">
        <f>IF(BF1143="","",VLOOKUP(BC1143,segéd!O:P,2,FALSE))</f>
        <v/>
      </c>
      <c r="BL1143" s="2">
        <f>IF(BG1143="","",VLOOKUP(BC1143,segéd!T:U,2,FALSE))</f>
        <v>5</v>
      </c>
      <c r="BP1143" s="2"/>
      <c r="BQ1143" s="2"/>
      <c r="BR1143" s="2"/>
      <c r="BV1143" s="2"/>
      <c r="BW1143" s="2"/>
      <c r="BX1143" s="2"/>
      <c r="BY1143" s="2"/>
      <c r="CB1143" s="2"/>
      <c r="CC1143" s="2"/>
      <c r="CH1143" s="2"/>
      <c r="CI1143" s="2"/>
      <c r="CM1143" s="2"/>
      <c r="CN1143" s="2"/>
      <c r="CO1143" s="2"/>
      <c r="CP1143" s="2"/>
      <c r="CT1143" s="2"/>
      <c r="CU1143" s="2">
        <v>6</v>
      </c>
      <c r="CY1143" s="2"/>
    </row>
    <row r="1144" spans="1:106" x14ac:dyDescent="0.3">
      <c r="A1144" t="str">
        <f t="shared" si="918"/>
        <v>5162</v>
      </c>
      <c r="B1144" t="str">
        <f t="shared" si="919"/>
        <v xml:space="preserve">Közgazdaságtan II. (otthonról web) </v>
      </c>
      <c r="C1144" t="str">
        <f t="shared" si="869"/>
        <v>5015162</v>
      </c>
      <c r="D1144" t="str">
        <f t="shared" si="870"/>
        <v>Közgazdaságtan II. (otthonról web) 95</v>
      </c>
      <c r="E1144" t="str">
        <f t="shared" si="871"/>
        <v>Barócsi Zoltán5162</v>
      </c>
      <c r="F1144" s="24" t="str">
        <f t="shared" si="872"/>
        <v>Közgazdaságtan II. (Tb. 501, otthonról web)</v>
      </c>
      <c r="G1144" t="str">
        <f t="shared" si="873"/>
        <v/>
      </c>
      <c r="H1144" t="str">
        <f t="shared" si="874"/>
        <v/>
      </c>
      <c r="I1144" t="str">
        <f t="shared" si="875"/>
        <v/>
      </c>
      <c r="J1144" t="str">
        <f t="shared" si="876"/>
        <v/>
      </c>
      <c r="K1144" t="str">
        <f t="shared" si="877"/>
        <v/>
      </c>
      <c r="L1144" t="str">
        <f t="shared" si="878"/>
        <v/>
      </c>
      <c r="M1144" t="str">
        <f t="shared" si="879"/>
        <v/>
      </c>
      <c r="N1144" t="str">
        <f t="shared" si="880"/>
        <v/>
      </c>
      <c r="O1144" t="str">
        <f t="shared" si="881"/>
        <v/>
      </c>
      <c r="P1144" t="str">
        <f t="shared" si="882"/>
        <v/>
      </c>
      <c r="Q1144" t="str">
        <f t="shared" si="883"/>
        <v/>
      </c>
      <c r="R1144" t="str">
        <f t="shared" si="884"/>
        <v/>
      </c>
      <c r="S1144" t="str">
        <f t="shared" si="885"/>
        <v/>
      </c>
      <c r="T1144" t="str">
        <f t="shared" si="886"/>
        <v/>
      </c>
      <c r="U1144" t="str">
        <f t="shared" si="887"/>
        <v/>
      </c>
      <c r="V1144" t="str">
        <f t="shared" si="888"/>
        <v/>
      </c>
      <c r="W1144" t="str">
        <f t="shared" si="889"/>
        <v/>
      </c>
      <c r="X1144" t="str">
        <f t="shared" si="890"/>
        <v/>
      </c>
      <c r="Y1144" t="str">
        <f t="shared" si="891"/>
        <v>Közgazdaságtan II. (, otthonról web)</v>
      </c>
      <c r="Z1144" t="str">
        <f t="shared" si="892"/>
        <v>5162</v>
      </c>
      <c r="AA1144" t="str">
        <f t="shared" si="893"/>
        <v/>
      </c>
      <c r="AB1144" t="str">
        <f t="shared" si="894"/>
        <v>5162</v>
      </c>
      <c r="AC1144" t="str">
        <f t="shared" si="895"/>
        <v/>
      </c>
      <c r="AD1144" t="str">
        <f t="shared" si="896"/>
        <v/>
      </c>
      <c r="AE1144" t="str">
        <f t="shared" si="897"/>
        <v/>
      </c>
      <c r="AF1144" t="str">
        <f t="shared" si="898"/>
        <v/>
      </c>
      <c r="AG1144" t="str">
        <f t="shared" si="899"/>
        <v/>
      </c>
      <c r="AH1144" t="str">
        <f t="shared" si="900"/>
        <v/>
      </c>
      <c r="AI1144" t="str">
        <f t="shared" si="901"/>
        <v/>
      </c>
      <c r="AJ1144" t="str">
        <f t="shared" si="902"/>
        <v/>
      </c>
      <c r="AK1144" t="str">
        <f t="shared" si="903"/>
        <v/>
      </c>
      <c r="AL1144" t="str">
        <f t="shared" si="904"/>
        <v/>
      </c>
      <c r="AM1144" t="str">
        <f t="shared" si="905"/>
        <v/>
      </c>
      <c r="AN1144" t="str">
        <f t="shared" si="906"/>
        <v/>
      </c>
      <c r="AO1144" t="str">
        <f t="shared" si="907"/>
        <v/>
      </c>
      <c r="AP1144" t="str">
        <f t="shared" si="908"/>
        <v/>
      </c>
      <c r="AQ1144" t="str">
        <f t="shared" si="909"/>
        <v/>
      </c>
      <c r="AR1144" t="str">
        <f t="shared" si="910"/>
        <v/>
      </c>
      <c r="AS1144" t="str">
        <f t="shared" si="911"/>
        <v/>
      </c>
      <c r="AT1144" t="str">
        <f t="shared" si="912"/>
        <v/>
      </c>
      <c r="AU1144" t="str">
        <f t="shared" si="913"/>
        <v/>
      </c>
      <c r="AV1144" t="str">
        <f t="shared" si="914"/>
        <v/>
      </c>
      <c r="AW1144" t="str">
        <f t="shared" si="915"/>
        <v/>
      </c>
      <c r="AX1144" t="str">
        <f t="shared" si="916"/>
        <v>Közgazdaságtan II. (501, otthonról web)</v>
      </c>
      <c r="AY1144" s="2">
        <v>516</v>
      </c>
      <c r="AZ1144" s="2">
        <v>2</v>
      </c>
      <c r="BA1144" s="18">
        <f>VLOOKUP(AY1144,segéd!$F$9:$G$38,2,FALSE)</f>
        <v>46158</v>
      </c>
      <c r="BB1144" s="2" t="str">
        <f>VLOOKUP(AZ1144,segéd!$F$1:$G$7,2,FALSE)</f>
        <v>9.45-11.15</v>
      </c>
      <c r="BC1144" t="s">
        <v>32</v>
      </c>
      <c r="BD1144" s="20" t="s">
        <v>29</v>
      </c>
      <c r="BE1144" t="s">
        <v>164</v>
      </c>
      <c r="BG1144" s="2">
        <v>501</v>
      </c>
      <c r="BH1144" s="2" t="s">
        <v>485</v>
      </c>
      <c r="BI1144" s="30" t="s">
        <v>2001</v>
      </c>
      <c r="BJ1144" s="2">
        <f t="shared" si="917"/>
        <v>95</v>
      </c>
      <c r="BK1144" s="2" t="str">
        <f>IF(BF1144="","",VLOOKUP(BC1144,segéd!O:P,2,FALSE))</f>
        <v/>
      </c>
      <c r="BL1144" s="2">
        <f>IF(BG1144="","",VLOOKUP(BC1144,segéd!T:U,2,FALSE))</f>
        <v>95</v>
      </c>
      <c r="BM1144" s="2"/>
      <c r="BN1144" s="2"/>
      <c r="BO1144" s="2"/>
      <c r="BP1144" s="2"/>
      <c r="BQ1144" s="2"/>
      <c r="BR1144" s="2"/>
      <c r="BS1144" s="2"/>
      <c r="BT1144" s="2"/>
      <c r="BU1144" s="2"/>
      <c r="BV1144" s="2"/>
      <c r="BW1144" s="2"/>
      <c r="BX1144" s="2"/>
      <c r="BY1144" s="2"/>
      <c r="BZ1144" s="2"/>
      <c r="CA1144" s="2"/>
      <c r="CB1144" s="2"/>
      <c r="CC1144" s="2"/>
      <c r="CD1144" s="2"/>
      <c r="CE1144" s="2">
        <v>74</v>
      </c>
      <c r="CG1144" s="2">
        <v>59</v>
      </c>
      <c r="CH1144" s="2"/>
      <c r="CI1144" s="2"/>
      <c r="CJ1144" s="2"/>
      <c r="CK1144" s="2"/>
      <c r="CL1144" s="2"/>
      <c r="CM1144" s="2"/>
      <c r="CN1144" s="2"/>
      <c r="CO1144" s="2"/>
      <c r="CP1144" s="2"/>
      <c r="CQ1144" s="2"/>
      <c r="CR1144" s="2"/>
      <c r="CS1144" s="2"/>
      <c r="CT1144" s="2"/>
      <c r="CU1144" s="2"/>
      <c r="CV1144" s="2"/>
      <c r="CY1144" s="2"/>
    </row>
    <row r="1145" spans="1:106" x14ac:dyDescent="0.3">
      <c r="A1145" t="str">
        <f t="shared" si="918"/>
        <v>2075162</v>
      </c>
      <c r="B1145" t="str">
        <f t="shared" si="919"/>
        <v>Kvantitatív módszerek, ökonometria (gépterem, Bp.-ről web) 13</v>
      </c>
      <c r="C1145" t="str">
        <f t="shared" si="869"/>
        <v>6045162</v>
      </c>
      <c r="D1145" t="str">
        <f t="shared" si="870"/>
        <v>Kvantitatív módszerek, ökonometria (gépterem, Bp.-ről web) 6</v>
      </c>
      <c r="E1145" t="str">
        <f t="shared" si="871"/>
        <v>Tóth Zsuzsanna5162</v>
      </c>
      <c r="F1145" s="24" t="str">
        <f t="shared" si="872"/>
        <v>Kvantitatív módszerek, ökonometria (Bp. 207, gépterem, Bp.-ről web)</v>
      </c>
      <c r="G1145" t="str">
        <f t="shared" si="873"/>
        <v/>
      </c>
      <c r="H1145" t="str">
        <f t="shared" si="874"/>
        <v/>
      </c>
      <c r="I1145" t="str">
        <f t="shared" si="875"/>
        <v/>
      </c>
      <c r="J1145" t="str">
        <f t="shared" si="876"/>
        <v/>
      </c>
      <c r="K1145" t="str">
        <f t="shared" si="877"/>
        <v>5162</v>
      </c>
      <c r="L1145" t="str">
        <f t="shared" si="878"/>
        <v/>
      </c>
      <c r="M1145" t="str">
        <f t="shared" si="879"/>
        <v/>
      </c>
      <c r="N1145" t="str">
        <f t="shared" si="880"/>
        <v/>
      </c>
      <c r="O1145" t="str">
        <f t="shared" si="881"/>
        <v/>
      </c>
      <c r="P1145" t="str">
        <f t="shared" si="882"/>
        <v/>
      </c>
      <c r="Q1145" t="str">
        <f t="shared" si="883"/>
        <v/>
      </c>
      <c r="R1145" t="str">
        <f t="shared" si="884"/>
        <v/>
      </c>
      <c r="S1145" t="str">
        <f t="shared" si="885"/>
        <v/>
      </c>
      <c r="T1145" t="str">
        <f t="shared" si="886"/>
        <v/>
      </c>
      <c r="U1145" t="str">
        <f t="shared" si="887"/>
        <v/>
      </c>
      <c r="V1145" t="str">
        <f t="shared" si="888"/>
        <v/>
      </c>
      <c r="W1145" t="str">
        <f t="shared" si="889"/>
        <v/>
      </c>
      <c r="X1145" t="str">
        <f t="shared" si="890"/>
        <v/>
      </c>
      <c r="Y1145" t="str">
        <f t="shared" si="891"/>
        <v>Kvantitatív módszerek, ökonometria (207, gépterem, Bp.-ről web)</v>
      </c>
      <c r="Z1145" t="str">
        <f t="shared" si="892"/>
        <v/>
      </c>
      <c r="AA1145" t="str">
        <f t="shared" si="893"/>
        <v/>
      </c>
      <c r="AB1145" t="str">
        <f t="shared" si="894"/>
        <v/>
      </c>
      <c r="AC1145" t="str">
        <f t="shared" si="895"/>
        <v/>
      </c>
      <c r="AD1145" t="str">
        <f t="shared" si="896"/>
        <v>5162</v>
      </c>
      <c r="AE1145" t="str">
        <f t="shared" si="897"/>
        <v/>
      </c>
      <c r="AF1145" t="str">
        <f t="shared" si="898"/>
        <v/>
      </c>
      <c r="AG1145" t="str">
        <f t="shared" si="899"/>
        <v/>
      </c>
      <c r="AH1145" t="str">
        <f t="shared" si="900"/>
        <v/>
      </c>
      <c r="AI1145" t="str">
        <f t="shared" si="901"/>
        <v/>
      </c>
      <c r="AJ1145" t="str">
        <f t="shared" si="902"/>
        <v/>
      </c>
      <c r="AK1145" t="str">
        <f t="shared" si="903"/>
        <v/>
      </c>
      <c r="AL1145" t="str">
        <f t="shared" si="904"/>
        <v/>
      </c>
      <c r="AM1145" t="str">
        <f t="shared" si="905"/>
        <v/>
      </c>
      <c r="AN1145" t="str">
        <f t="shared" si="906"/>
        <v/>
      </c>
      <c r="AO1145" t="str">
        <f t="shared" si="907"/>
        <v/>
      </c>
      <c r="AP1145" t="str">
        <f t="shared" si="908"/>
        <v/>
      </c>
      <c r="AQ1145" t="str">
        <f t="shared" si="909"/>
        <v/>
      </c>
      <c r="AR1145" t="str">
        <f t="shared" si="910"/>
        <v/>
      </c>
      <c r="AS1145" t="str">
        <f t="shared" si="911"/>
        <v/>
      </c>
      <c r="AT1145" t="str">
        <f t="shared" si="912"/>
        <v/>
      </c>
      <c r="AU1145" t="str">
        <f t="shared" si="913"/>
        <v/>
      </c>
      <c r="AV1145" t="str">
        <f t="shared" si="914"/>
        <v/>
      </c>
      <c r="AW1145" t="str">
        <f t="shared" si="915"/>
        <v/>
      </c>
      <c r="AX1145" t="str">
        <f t="shared" si="916"/>
        <v>Kvantitatív módszerek, ökonometria (604, gépterem, Bp.-ről web)</v>
      </c>
      <c r="AY1145" s="2">
        <v>516</v>
      </c>
      <c r="AZ1145" s="2">
        <v>2</v>
      </c>
      <c r="BA1145" s="18">
        <f>VLOOKUP(AY1145,segéd!$F$9:$G$38,2,FALSE)</f>
        <v>46158</v>
      </c>
      <c r="BB1145" s="2" t="str">
        <f>VLOOKUP(AZ1145,segéd!$F$1:$G$7,2,FALSE)</f>
        <v>9.45-11.15</v>
      </c>
      <c r="BC1145" t="s">
        <v>260</v>
      </c>
      <c r="BD1145" t="s">
        <v>423</v>
      </c>
      <c r="BE1145" t="s">
        <v>188</v>
      </c>
      <c r="BF1145" s="19">
        <v>207</v>
      </c>
      <c r="BG1145" s="2">
        <v>604</v>
      </c>
      <c r="BH1145" s="19" t="s">
        <v>317</v>
      </c>
      <c r="BI1145" s="30" t="s">
        <v>2002</v>
      </c>
      <c r="BJ1145" s="2">
        <f t="shared" si="917"/>
        <v>19</v>
      </c>
      <c r="BK1145" s="2">
        <f>IF(BF1145="","",VLOOKUP(BC1145,segéd!O:P,2,FALSE))</f>
        <v>13</v>
      </c>
      <c r="BL1145" s="2">
        <f>IF(BG1145="","",VLOOKUP(BC1145,segéd!T:U,2,FALSE))</f>
        <v>6</v>
      </c>
      <c r="BP1145" s="2"/>
      <c r="BQ1145" s="2">
        <v>14</v>
      </c>
      <c r="BR1145" s="2"/>
      <c r="BW1145" s="2"/>
      <c r="BX1145" s="2"/>
      <c r="BY1145" s="2"/>
      <c r="CB1145" s="2"/>
      <c r="CC1145" s="2"/>
      <c r="CH1145" s="2"/>
      <c r="CI1145" s="2">
        <v>6</v>
      </c>
      <c r="CN1145" s="2"/>
      <c r="CP1145" s="2"/>
      <c r="CT1145" s="2"/>
      <c r="CU1145" s="2"/>
      <c r="CY1145" s="2"/>
    </row>
    <row r="1146" spans="1:106" x14ac:dyDescent="0.3">
      <c r="A1146" t="str">
        <f t="shared" si="918"/>
        <v>2105162</v>
      </c>
      <c r="B1146" t="str">
        <f t="shared" si="919"/>
        <v>Logisztikai esettanulmányok (Tb.-ről web) 6</v>
      </c>
      <c r="C1146" t="str">
        <f t="shared" si="869"/>
        <v>4025162</v>
      </c>
      <c r="D1146" t="str">
        <f t="shared" si="870"/>
        <v>Logisztikai esettanulmányok (Tb.-ről web) 6</v>
      </c>
      <c r="E1146" t="str">
        <f t="shared" si="871"/>
        <v>Havasi Zoltán5162</v>
      </c>
      <c r="F1146" s="24" t="str">
        <f t="shared" si="872"/>
        <v>Logisztikai esettanulmányok (Tb. 402, Tb.-ről web)</v>
      </c>
      <c r="G1146" t="str">
        <f t="shared" si="873"/>
        <v/>
      </c>
      <c r="H1146" t="str">
        <f t="shared" si="874"/>
        <v/>
      </c>
      <c r="I1146" t="str">
        <f t="shared" si="875"/>
        <v/>
      </c>
      <c r="J1146" t="str">
        <f t="shared" si="876"/>
        <v/>
      </c>
      <c r="K1146" t="str">
        <f t="shared" si="877"/>
        <v/>
      </c>
      <c r="L1146" t="str">
        <f t="shared" si="878"/>
        <v/>
      </c>
      <c r="M1146" t="str">
        <f t="shared" si="879"/>
        <v/>
      </c>
      <c r="N1146" t="str">
        <f t="shared" si="880"/>
        <v/>
      </c>
      <c r="O1146" t="str">
        <f t="shared" si="881"/>
        <v/>
      </c>
      <c r="P1146" t="str">
        <f t="shared" si="882"/>
        <v/>
      </c>
      <c r="Q1146" t="str">
        <f t="shared" si="883"/>
        <v/>
      </c>
      <c r="R1146" t="str">
        <f t="shared" si="884"/>
        <v/>
      </c>
      <c r="S1146" t="str">
        <f t="shared" si="885"/>
        <v/>
      </c>
      <c r="T1146" t="str">
        <f t="shared" si="886"/>
        <v/>
      </c>
      <c r="U1146" t="str">
        <f t="shared" si="887"/>
        <v/>
      </c>
      <c r="V1146" t="str">
        <f t="shared" si="888"/>
        <v>5162</v>
      </c>
      <c r="W1146" t="str">
        <f t="shared" si="889"/>
        <v/>
      </c>
      <c r="X1146" t="str">
        <f t="shared" si="890"/>
        <v/>
      </c>
      <c r="Y1146" t="str">
        <f t="shared" si="891"/>
        <v>Logisztikai esettanulmányok (210, Tb.-ről web)</v>
      </c>
      <c r="Z1146" t="str">
        <f t="shared" si="892"/>
        <v/>
      </c>
      <c r="AA1146" t="str">
        <f t="shared" si="893"/>
        <v/>
      </c>
      <c r="AB1146" t="str">
        <f t="shared" si="894"/>
        <v/>
      </c>
      <c r="AC1146" t="str">
        <f t="shared" si="895"/>
        <v/>
      </c>
      <c r="AD1146" t="str">
        <f t="shared" si="896"/>
        <v/>
      </c>
      <c r="AE1146" t="str">
        <f t="shared" si="897"/>
        <v/>
      </c>
      <c r="AF1146" t="str">
        <f t="shared" si="898"/>
        <v/>
      </c>
      <c r="AG1146" t="str">
        <f t="shared" si="899"/>
        <v/>
      </c>
      <c r="AH1146" t="str">
        <f t="shared" si="900"/>
        <v/>
      </c>
      <c r="AI1146" t="str">
        <f t="shared" si="901"/>
        <v/>
      </c>
      <c r="AJ1146" t="str">
        <f t="shared" si="902"/>
        <v/>
      </c>
      <c r="AK1146" t="str">
        <f t="shared" si="903"/>
        <v/>
      </c>
      <c r="AL1146" t="str">
        <f t="shared" si="904"/>
        <v/>
      </c>
      <c r="AM1146" t="str">
        <f t="shared" si="905"/>
        <v/>
      </c>
      <c r="AN1146" t="str">
        <f t="shared" si="906"/>
        <v/>
      </c>
      <c r="AO1146" t="str">
        <f t="shared" si="907"/>
        <v>5162</v>
      </c>
      <c r="AP1146" t="str">
        <f t="shared" si="908"/>
        <v/>
      </c>
      <c r="AQ1146" t="str">
        <f t="shared" si="909"/>
        <v/>
      </c>
      <c r="AR1146" t="str">
        <f t="shared" si="910"/>
        <v/>
      </c>
      <c r="AS1146" t="str">
        <f t="shared" si="911"/>
        <v/>
      </c>
      <c r="AT1146" t="str">
        <f t="shared" si="912"/>
        <v/>
      </c>
      <c r="AU1146" t="str">
        <f t="shared" si="913"/>
        <v/>
      </c>
      <c r="AV1146" t="str">
        <f t="shared" si="914"/>
        <v/>
      </c>
      <c r="AW1146" t="str">
        <f t="shared" si="915"/>
        <v/>
      </c>
      <c r="AX1146" t="str">
        <f t="shared" si="916"/>
        <v>Logisztikai esettanulmányok (402, Tb.-ről web)</v>
      </c>
      <c r="AY1146" s="2">
        <v>516</v>
      </c>
      <c r="AZ1146" s="2">
        <v>2</v>
      </c>
      <c r="BA1146" s="18">
        <f>VLOOKUP(AY1146,segéd!$F$9:$G$38,2,FALSE)</f>
        <v>46158</v>
      </c>
      <c r="BB1146" s="2" t="str">
        <f>VLOOKUP(AZ1146,segéd!$F$1:$G$7,2,FALSE)</f>
        <v>9.45-11.15</v>
      </c>
      <c r="BC1146" t="s">
        <v>255</v>
      </c>
      <c r="BD1146" t="s">
        <v>312</v>
      </c>
      <c r="BE1146" t="s">
        <v>167</v>
      </c>
      <c r="BF1146" s="19">
        <v>210</v>
      </c>
      <c r="BG1146" s="2">
        <v>402</v>
      </c>
      <c r="BH1146" s="19" t="s">
        <v>76</v>
      </c>
      <c r="BI1146" s="30" t="s">
        <v>1995</v>
      </c>
      <c r="BJ1146" s="2">
        <f t="shared" si="917"/>
        <v>12</v>
      </c>
      <c r="BK1146" s="2">
        <f>IF(BF1146="","",VLOOKUP(BC1146,segéd!O:P,2,FALSE))</f>
        <v>6</v>
      </c>
      <c r="BL1146" s="2">
        <f>IF(BG1146="","",VLOOKUP(BC1146,segéd!T:U,2,FALSE))</f>
        <v>6</v>
      </c>
      <c r="BP1146" s="2"/>
      <c r="BQ1146" s="2"/>
      <c r="BR1146" s="2"/>
      <c r="BY1146" s="2"/>
      <c r="CB1146" s="2">
        <v>5</v>
      </c>
      <c r="CH1146" s="2"/>
      <c r="CP1146" s="2"/>
      <c r="CT1146" s="2">
        <v>6</v>
      </c>
      <c r="CX1146" s="19"/>
      <c r="CY1146" s="2"/>
      <c r="CZ1146" s="19"/>
    </row>
    <row r="1147" spans="1:106" x14ac:dyDescent="0.3">
      <c r="A1147" t="str">
        <f t="shared" si="918"/>
        <v>5162</v>
      </c>
      <c r="B1147" t="str">
        <f t="shared" si="919"/>
        <v xml:space="preserve">Minőségmenedzsment II. (web) </v>
      </c>
      <c r="C1147" t="str">
        <f t="shared" si="869"/>
        <v>4035162</v>
      </c>
      <c r="D1147" t="str">
        <f t="shared" si="870"/>
        <v>Minőségmenedzsment II. (web) 10</v>
      </c>
      <c r="E1147" t="str">
        <f t="shared" si="871"/>
        <v>Szamosi Barna5162</v>
      </c>
      <c r="F1147" s="24" t="str">
        <f t="shared" si="872"/>
        <v>Minőségmenedzsment II. (Tb. 403, web)</v>
      </c>
      <c r="G1147" t="str">
        <f t="shared" si="873"/>
        <v/>
      </c>
      <c r="H1147" t="str">
        <f t="shared" si="874"/>
        <v/>
      </c>
      <c r="I1147" t="str">
        <f t="shared" si="875"/>
        <v/>
      </c>
      <c r="J1147" t="str">
        <f t="shared" si="876"/>
        <v/>
      </c>
      <c r="K1147" t="str">
        <f t="shared" si="877"/>
        <v/>
      </c>
      <c r="L1147" t="str">
        <f t="shared" si="878"/>
        <v/>
      </c>
      <c r="M1147" t="str">
        <f t="shared" si="879"/>
        <v/>
      </c>
      <c r="N1147" t="str">
        <f t="shared" si="880"/>
        <v/>
      </c>
      <c r="O1147" t="str">
        <f t="shared" si="881"/>
        <v/>
      </c>
      <c r="P1147" t="str">
        <f t="shared" si="882"/>
        <v/>
      </c>
      <c r="Q1147" t="str">
        <f t="shared" si="883"/>
        <v/>
      </c>
      <c r="R1147" t="str">
        <f t="shared" si="884"/>
        <v/>
      </c>
      <c r="S1147" t="str">
        <f t="shared" si="885"/>
        <v/>
      </c>
      <c r="T1147" t="str">
        <f t="shared" si="886"/>
        <v/>
      </c>
      <c r="U1147" t="str">
        <f t="shared" si="887"/>
        <v/>
      </c>
      <c r="V1147" t="str">
        <f t="shared" si="888"/>
        <v/>
      </c>
      <c r="W1147" t="str">
        <f t="shared" si="889"/>
        <v/>
      </c>
      <c r="X1147" t="str">
        <f t="shared" si="890"/>
        <v/>
      </c>
      <c r="Y1147" t="str">
        <f t="shared" si="891"/>
        <v>Minőségmenedzsment II. (, web)</v>
      </c>
      <c r="Z1147" t="str">
        <f t="shared" si="892"/>
        <v/>
      </c>
      <c r="AA1147" t="str">
        <f t="shared" si="893"/>
        <v/>
      </c>
      <c r="AB1147" t="str">
        <f t="shared" si="894"/>
        <v/>
      </c>
      <c r="AC1147" t="str">
        <f t="shared" si="895"/>
        <v/>
      </c>
      <c r="AD1147" t="str">
        <f t="shared" si="896"/>
        <v/>
      </c>
      <c r="AE1147" t="str">
        <f t="shared" si="897"/>
        <v/>
      </c>
      <c r="AF1147" t="str">
        <f t="shared" si="898"/>
        <v/>
      </c>
      <c r="AG1147" t="str">
        <f t="shared" si="899"/>
        <v/>
      </c>
      <c r="AH1147" t="str">
        <f t="shared" si="900"/>
        <v/>
      </c>
      <c r="AI1147" t="str">
        <f t="shared" si="901"/>
        <v/>
      </c>
      <c r="AJ1147" t="str">
        <f t="shared" si="902"/>
        <v/>
      </c>
      <c r="AK1147" t="str">
        <f t="shared" si="903"/>
        <v/>
      </c>
      <c r="AL1147" t="str">
        <f t="shared" si="904"/>
        <v/>
      </c>
      <c r="AM1147" t="str">
        <f t="shared" si="905"/>
        <v/>
      </c>
      <c r="AN1147" t="str">
        <f t="shared" si="906"/>
        <v/>
      </c>
      <c r="AO1147" t="str">
        <f t="shared" si="907"/>
        <v/>
      </c>
      <c r="AP1147" t="str">
        <f t="shared" si="908"/>
        <v/>
      </c>
      <c r="AQ1147" t="str">
        <f t="shared" si="909"/>
        <v/>
      </c>
      <c r="AR1147" t="str">
        <f t="shared" si="910"/>
        <v/>
      </c>
      <c r="AS1147" t="str">
        <f t="shared" si="911"/>
        <v/>
      </c>
      <c r="AT1147" t="str">
        <f t="shared" si="912"/>
        <v>5162</v>
      </c>
      <c r="AU1147" t="str">
        <f t="shared" si="913"/>
        <v/>
      </c>
      <c r="AV1147" t="str">
        <f t="shared" si="914"/>
        <v/>
      </c>
      <c r="AW1147" t="str">
        <f t="shared" si="915"/>
        <v/>
      </c>
      <c r="AX1147" t="str">
        <f t="shared" si="916"/>
        <v>Minőségmenedzsment II. (403, web)</v>
      </c>
      <c r="AY1147" s="2">
        <v>516</v>
      </c>
      <c r="AZ1147" s="2">
        <v>2</v>
      </c>
      <c r="BA1147" s="18">
        <f>VLOOKUP(AY1147,segéd!$F$9:$G$38,2,FALSE)</f>
        <v>46158</v>
      </c>
      <c r="BB1147" s="2" t="str">
        <f>VLOOKUP(AZ1147,segéd!$F$1:$G$7,2,FALSE)</f>
        <v>9.45-11.15</v>
      </c>
      <c r="BC1147" t="s">
        <v>402</v>
      </c>
      <c r="BD1147" s="20" t="s">
        <v>304</v>
      </c>
      <c r="BE1147" t="s">
        <v>164</v>
      </c>
      <c r="BG1147" s="2">
        <v>403</v>
      </c>
      <c r="BH1147" s="2" t="s">
        <v>66</v>
      </c>
      <c r="BI1147" s="30" t="s">
        <v>1939</v>
      </c>
      <c r="BJ1147" s="2">
        <f t="shared" si="917"/>
        <v>10</v>
      </c>
      <c r="BK1147" s="2" t="str">
        <f>IF(BF1147="","",VLOOKUP(BC1147,segéd!O:P,2,FALSE))</f>
        <v/>
      </c>
      <c r="BL1147" s="2">
        <f>IF(BG1147="","",VLOOKUP(BC1147,segéd!T:U,2,FALSE))</f>
        <v>10</v>
      </c>
      <c r="BM1147" s="2"/>
      <c r="BN1147" s="2"/>
      <c r="BO1147" s="2"/>
      <c r="BP1147" s="2"/>
      <c r="BQ1147" s="2"/>
      <c r="BR1147" s="2"/>
      <c r="BS1147" s="2"/>
      <c r="BT1147" s="2"/>
      <c r="BU1147" s="2"/>
      <c r="CA1147" s="2"/>
      <c r="CD1147" s="2"/>
      <c r="CE1147" s="2"/>
      <c r="CF1147" s="19"/>
      <c r="CG1147" s="2"/>
      <c r="CH1147" s="2"/>
      <c r="CI1147" s="2"/>
      <c r="CP1147" s="2"/>
      <c r="CQ1147" s="2"/>
      <c r="CR1147" s="2"/>
      <c r="CS1147" s="2"/>
      <c r="CU1147" s="2"/>
      <c r="CV1147" s="2"/>
      <c r="CY1147" s="19">
        <v>13</v>
      </c>
    </row>
    <row r="1148" spans="1:106" x14ac:dyDescent="0.3">
      <c r="A1148" t="str">
        <f t="shared" si="918"/>
        <v>5162</v>
      </c>
      <c r="B1148" t="str">
        <f t="shared" si="919"/>
        <v xml:space="preserve">Optikai- és látórendszerek (web) </v>
      </c>
      <c r="C1148" t="str">
        <f t="shared" si="869"/>
        <v>2155162</v>
      </c>
      <c r="D1148" t="str">
        <f t="shared" si="870"/>
        <v>Optikai- és látórendszerek (web) 77</v>
      </c>
      <c r="E1148" t="str">
        <f t="shared" si="871"/>
        <v>Vavra Gábor5162</v>
      </c>
      <c r="F1148" s="24" t="str">
        <f t="shared" si="872"/>
        <v>Optikai- és látórendszerek (Tb. 215, web)</v>
      </c>
      <c r="G1148" t="str">
        <f t="shared" si="873"/>
        <v/>
      </c>
      <c r="H1148" t="str">
        <f t="shared" si="874"/>
        <v/>
      </c>
      <c r="I1148" t="str">
        <f t="shared" si="875"/>
        <v/>
      </c>
      <c r="J1148" t="str">
        <f t="shared" si="876"/>
        <v/>
      </c>
      <c r="K1148" t="str">
        <f t="shared" si="877"/>
        <v/>
      </c>
      <c r="L1148" t="str">
        <f t="shared" si="878"/>
        <v/>
      </c>
      <c r="M1148" t="str">
        <f t="shared" si="879"/>
        <v/>
      </c>
      <c r="N1148" t="str">
        <f t="shared" si="880"/>
        <v/>
      </c>
      <c r="O1148" t="str">
        <f t="shared" si="881"/>
        <v/>
      </c>
      <c r="P1148" t="str">
        <f t="shared" si="882"/>
        <v/>
      </c>
      <c r="Q1148" t="str">
        <f t="shared" si="883"/>
        <v/>
      </c>
      <c r="R1148" t="str">
        <f t="shared" si="884"/>
        <v/>
      </c>
      <c r="S1148" t="str">
        <f t="shared" si="885"/>
        <v/>
      </c>
      <c r="T1148" t="str">
        <f t="shared" si="886"/>
        <v/>
      </c>
      <c r="U1148" t="str">
        <f t="shared" si="887"/>
        <v/>
      </c>
      <c r="V1148" t="str">
        <f t="shared" si="888"/>
        <v/>
      </c>
      <c r="W1148" t="str">
        <f t="shared" si="889"/>
        <v/>
      </c>
      <c r="X1148" t="str">
        <f t="shared" si="890"/>
        <v/>
      </c>
      <c r="Y1148" t="str">
        <f t="shared" si="891"/>
        <v>Optikai- és látórendszerek (, web)</v>
      </c>
      <c r="Z1148" t="str">
        <f t="shared" si="892"/>
        <v/>
      </c>
      <c r="AA1148" t="str">
        <f t="shared" si="893"/>
        <v/>
      </c>
      <c r="AB1148" t="str">
        <f t="shared" si="894"/>
        <v/>
      </c>
      <c r="AC1148" t="str">
        <f t="shared" si="895"/>
        <v/>
      </c>
      <c r="AD1148" t="str">
        <f t="shared" si="896"/>
        <v/>
      </c>
      <c r="AE1148" t="str">
        <f t="shared" si="897"/>
        <v/>
      </c>
      <c r="AF1148" t="str">
        <f t="shared" si="898"/>
        <v/>
      </c>
      <c r="AG1148" t="str">
        <f t="shared" si="899"/>
        <v/>
      </c>
      <c r="AH1148" t="str">
        <f t="shared" si="900"/>
        <v/>
      </c>
      <c r="AI1148" t="str">
        <f t="shared" si="901"/>
        <v/>
      </c>
      <c r="AJ1148" t="str">
        <f t="shared" si="902"/>
        <v/>
      </c>
      <c r="AK1148" t="str">
        <f t="shared" si="903"/>
        <v/>
      </c>
      <c r="AL1148" t="str">
        <f t="shared" si="904"/>
        <v>5162</v>
      </c>
      <c r="AM1148" t="str">
        <f t="shared" si="905"/>
        <v/>
      </c>
      <c r="AN1148" t="str">
        <f t="shared" si="906"/>
        <v/>
      </c>
      <c r="AO1148" t="str">
        <f t="shared" si="907"/>
        <v/>
      </c>
      <c r="AP1148" t="str">
        <f t="shared" si="908"/>
        <v/>
      </c>
      <c r="AQ1148" t="str">
        <f t="shared" si="909"/>
        <v/>
      </c>
      <c r="AR1148" t="str">
        <f t="shared" si="910"/>
        <v/>
      </c>
      <c r="AS1148" t="str">
        <f t="shared" si="911"/>
        <v/>
      </c>
      <c r="AT1148" t="str">
        <f t="shared" si="912"/>
        <v/>
      </c>
      <c r="AU1148" t="str">
        <f t="shared" si="913"/>
        <v/>
      </c>
      <c r="AV1148" t="str">
        <f t="shared" si="914"/>
        <v/>
      </c>
      <c r="AW1148" t="str">
        <f t="shared" si="915"/>
        <v/>
      </c>
      <c r="AX1148" t="str">
        <f t="shared" si="916"/>
        <v>Optikai- és látórendszerek (215, web)</v>
      </c>
      <c r="AY1148" s="2">
        <v>516</v>
      </c>
      <c r="AZ1148" s="2">
        <v>2</v>
      </c>
      <c r="BA1148" s="18">
        <f>VLOOKUP(AY1148,segéd!$F$9:$G$38,2,FALSE)</f>
        <v>46158</v>
      </c>
      <c r="BB1148" s="2" t="str">
        <f>VLOOKUP(AZ1148,segéd!$F$1:$G$7,2,FALSE)</f>
        <v>9.45-11.15</v>
      </c>
      <c r="BC1148" t="s">
        <v>81</v>
      </c>
      <c r="BD1148" s="20" t="s">
        <v>424</v>
      </c>
      <c r="BE1148" t="s">
        <v>164</v>
      </c>
      <c r="BG1148" s="2">
        <v>215</v>
      </c>
      <c r="BH1148" s="2" t="s">
        <v>66</v>
      </c>
      <c r="BI1148" s="30" t="s">
        <v>2000</v>
      </c>
      <c r="BJ1148" s="2">
        <f t="shared" si="917"/>
        <v>77</v>
      </c>
      <c r="BK1148" s="2" t="str">
        <f>IF(BF1148="","",VLOOKUP(BC1148,segéd!O:P,2,FALSE))</f>
        <v/>
      </c>
      <c r="BL1148" s="2">
        <f>IF(BG1148="","",VLOOKUP(BC1148,segéd!T:U,2,FALSE))</f>
        <v>77</v>
      </c>
      <c r="BM1148" s="2"/>
      <c r="BN1148" s="2"/>
      <c r="BO1148" s="2"/>
      <c r="BP1148" s="2"/>
      <c r="BQ1148" s="2"/>
      <c r="BR1148" s="2"/>
      <c r="BS1148" s="2"/>
      <c r="BT1148" s="2"/>
      <c r="BU1148" s="2"/>
      <c r="BZ1148" s="2"/>
      <c r="CA1148" s="2"/>
      <c r="CD1148" s="2"/>
      <c r="CE1148" s="2"/>
      <c r="CF1148" s="19"/>
      <c r="CG1148" s="2"/>
      <c r="CJ1148" s="2"/>
      <c r="CP1148" s="2"/>
      <c r="CQ1148" s="2">
        <v>59</v>
      </c>
      <c r="CR1148" s="2"/>
      <c r="CS1148" s="2"/>
      <c r="CU1148" s="2"/>
      <c r="CV1148" s="2"/>
      <c r="DA1148" s="19"/>
    </row>
    <row r="1149" spans="1:106" x14ac:dyDescent="0.3">
      <c r="A1149" t="str">
        <f t="shared" si="918"/>
        <v>2055162</v>
      </c>
      <c r="B1149" t="str">
        <f t="shared" si="919"/>
        <v>Pénzügyi alapismeretek (Tb.-ről web) 4</v>
      </c>
      <c r="C1149" t="str">
        <f t="shared" ref="C1149:C1177" si="920">CONCATENATE(BG1149,AY1149,AZ1149)</f>
        <v>2125162</v>
      </c>
      <c r="D1149" t="str">
        <f t="shared" ref="D1149:D1177" si="921">CONCATENATE(BC1149,IF(BH1149="","",CONCATENATE(" (",BH1149,")"))," ",BL1149)</f>
        <v>Pénzügyi alapismeretek (Tb.-ről web) 12</v>
      </c>
      <c r="E1149" t="str">
        <f t="shared" ref="E1149:E1177" si="922">CONCATENATE(BD1149,AY1149,AZ1149)</f>
        <v>Belyó Pál5162</v>
      </c>
      <c r="F1149" s="24" t="str">
        <f t="shared" ref="F1149:F1177" si="923">CONCATENATE(BC1149," (",IF(OR(BF1149="",BH1149="Tb.-ről web",BH1149="gépterem, Tb.-ről web"),"",CONCATENATE("Bp. ",BF1149)),IF(OR(BG1149="",BH1149="Bp.-ről web",BH1149="gépterem, Bp.-ről web"),"",CONCATENATE("Tb. ",BG1149)),IF(BH1149="","",CONCATENATE(", ",BH1149)),")")</f>
        <v>Pénzügyi alapismeretek (Tb. 212, Tb.-ről web)</v>
      </c>
      <c r="G1149" t="str">
        <f t="shared" ref="G1149:G1177" si="924">IF(BM1149="","",CONCATENATE($AY1149,$AZ1149))</f>
        <v/>
      </c>
      <c r="H1149" t="str">
        <f t="shared" ref="H1149:H1177" si="925">IF(BN1149="","",CONCATENATE($AY1149,$AZ1149))</f>
        <v/>
      </c>
      <c r="I1149" t="str">
        <f t="shared" ref="I1149:I1177" si="926">IF(BO1149="","",CONCATENATE($AY1149,$AZ1149))</f>
        <v>5162</v>
      </c>
      <c r="J1149" t="str">
        <f t="shared" ref="J1149:J1177" si="927">IF(BP1149="","",CONCATENATE($AY1149,$AZ1149))</f>
        <v/>
      </c>
      <c r="K1149" t="str">
        <f t="shared" ref="K1149:K1177" si="928">IF(BQ1149="","",CONCATENATE($AY1149,$AZ1149))</f>
        <v/>
      </c>
      <c r="L1149" t="str">
        <f t="shared" ref="L1149:L1177" si="929">IF(BR1149="","",CONCATENATE($AY1149,$AZ1149))</f>
        <v/>
      </c>
      <c r="M1149" t="str">
        <f t="shared" ref="M1149:M1177" si="930">IF(BS1149="","",CONCATENATE($AY1149,$AZ1149))</f>
        <v/>
      </c>
      <c r="N1149" t="str">
        <f t="shared" ref="N1149:N1177" si="931">IF(BT1149="","",CONCATENATE($AY1149,$AZ1149))</f>
        <v/>
      </c>
      <c r="O1149" t="str">
        <f t="shared" ref="O1149:O1177" si="932">IF(BU1149="","",CONCATENATE($AY1149,$AZ1149))</f>
        <v/>
      </c>
      <c r="P1149" t="str">
        <f t="shared" ref="P1149:P1177" si="933">IF(BV1149="","",CONCATENATE($AY1149,$AZ1149))</f>
        <v/>
      </c>
      <c r="Q1149" t="str">
        <f t="shared" ref="Q1149:Q1177" si="934">IF(BW1149="","",CONCATENATE($AY1149,$AZ1149))</f>
        <v/>
      </c>
      <c r="R1149" t="str">
        <f t="shared" ref="R1149:R1177" si="935">IF(BX1149="","",CONCATENATE($AY1149,$AZ1149))</f>
        <v/>
      </c>
      <c r="S1149" t="str">
        <f t="shared" ref="S1149:S1177" si="936">IF(BY1149="","",CONCATENATE($AY1149,$AZ1149))</f>
        <v/>
      </c>
      <c r="T1149" t="str">
        <f t="shared" ref="T1149:T1177" si="937">IF(BZ1149="","",CONCATENATE($AY1149,$AZ1149))</f>
        <v/>
      </c>
      <c r="U1149" t="str">
        <f t="shared" ref="U1149:U1177" si="938">IF(CA1149="","",CONCATENATE($AY1149,$AZ1149))</f>
        <v/>
      </c>
      <c r="V1149" t="str">
        <f t="shared" ref="V1149:V1177" si="939">IF(CB1149="","",CONCATENATE($AY1149,$AZ1149))</f>
        <v/>
      </c>
      <c r="W1149" t="str">
        <f t="shared" ref="W1149:W1177" si="940">IF(CC1149="","",CONCATENATE($AY1149,$AZ1149))</f>
        <v/>
      </c>
      <c r="X1149" t="str">
        <f t="shared" ref="X1149:X1177" si="941">IF(CD1149="","",CONCATENATE($AY1149,$AZ1149))</f>
        <v/>
      </c>
      <c r="Y1149" t="str">
        <f t="shared" ref="Y1149:Y1177" si="942">CONCATENATE(BC1149," (",BF1149,IF(BH1149="","",CONCATENATE(", ",BH1149)),")")</f>
        <v>Pénzügyi alapismeretek (205, Tb.-ről web)</v>
      </c>
      <c r="Z1149" t="str">
        <f t="shared" ref="Z1149:Z1177" si="943">IF(CE1149="","",CONCATENATE($AY1149,$AZ1149))</f>
        <v/>
      </c>
      <c r="AA1149" t="str">
        <f t="shared" ref="AA1149:AA1177" si="944">IF(CF1149="","",CONCATENATE($AY1149,$AZ1149))</f>
        <v>5162</v>
      </c>
      <c r="AB1149" t="str">
        <f t="shared" ref="AB1149:AB1177" si="945">IF(CG1149="","",CONCATENATE($AY1149,$AZ1149))</f>
        <v/>
      </c>
      <c r="AC1149" t="str">
        <f t="shared" ref="AC1149:AC1177" si="946">IF(CH1149="","",CONCATENATE($AY1149,$AZ1149))</f>
        <v/>
      </c>
      <c r="AD1149" t="str">
        <f t="shared" ref="AD1149:AD1177" si="947">IF(CI1149="","",CONCATENATE($AY1149,$AZ1149))</f>
        <v/>
      </c>
      <c r="AE1149" t="str">
        <f t="shared" ref="AE1149:AE1177" si="948">IF(CJ1149="","",CONCATENATE($AY1149,$AZ1149))</f>
        <v/>
      </c>
      <c r="AF1149" t="str">
        <f t="shared" ref="AF1149:AF1177" si="949">IF(CK1149="","",CONCATENATE($AY1149,$AZ1149))</f>
        <v/>
      </c>
      <c r="AG1149" t="str">
        <f t="shared" ref="AG1149:AG1177" si="950">IF(CL1149="","",CONCATENATE($AY1149,$AZ1149))</f>
        <v/>
      </c>
      <c r="AH1149" t="str">
        <f t="shared" ref="AH1149:AH1177" si="951">IF(CM1149="","",CONCATENATE($AY1149,$AZ1149))</f>
        <v/>
      </c>
      <c r="AI1149" t="str">
        <f t="shared" ref="AI1149:AI1177" si="952">IF(CN1149="","",CONCATENATE($AY1149,$AZ1149))</f>
        <v/>
      </c>
      <c r="AJ1149" t="str">
        <f t="shared" ref="AJ1149:AJ1177" si="953">IF(CO1149="","",CONCATENATE($AY1149,$AZ1149))</f>
        <v/>
      </c>
      <c r="AK1149" t="str">
        <f t="shared" ref="AK1149:AK1177" si="954">IF(CP1149="","",CONCATENATE($AY1149,$AZ1149))</f>
        <v/>
      </c>
      <c r="AL1149" t="str">
        <f t="shared" ref="AL1149:AL1177" si="955">IF(CQ1149="","",CONCATENATE($AY1149,$AZ1149))</f>
        <v/>
      </c>
      <c r="AM1149" t="str">
        <f t="shared" ref="AM1149:AM1177" si="956">IF(CR1149="","",CONCATENATE($AY1149,$AZ1149))</f>
        <v/>
      </c>
      <c r="AN1149" t="str">
        <f t="shared" ref="AN1149:AN1177" si="957">IF(CS1149="","",CONCATENATE($AY1149,$AZ1149))</f>
        <v/>
      </c>
      <c r="AO1149" t="str">
        <f t="shared" ref="AO1149:AO1177" si="958">IF(CT1149="","",CONCATENATE($AY1149,$AZ1149))</f>
        <v/>
      </c>
      <c r="AP1149" t="str">
        <f t="shared" ref="AP1149:AP1177" si="959">IF(CU1149="","",CONCATENATE($AY1149,$AZ1149))</f>
        <v/>
      </c>
      <c r="AQ1149" t="str">
        <f t="shared" ref="AQ1149:AQ1177" si="960">IF(CV1149="","",CONCATENATE($AY1149,$AZ1149))</f>
        <v/>
      </c>
      <c r="AR1149" t="str">
        <f t="shared" ref="AR1149:AR1177" si="961">IF(CW1149="","",CONCATENATE($AY1149,$AZ1149))</f>
        <v/>
      </c>
      <c r="AS1149" t="str">
        <f t="shared" ref="AS1149:AS1177" si="962">IF(CX1149="","",CONCATENATE($AY1149,$AZ1149))</f>
        <v/>
      </c>
      <c r="AT1149" t="str">
        <f t="shared" ref="AT1149:AT1177" si="963">IF(CY1149="","",CONCATENATE($AY1149,$AZ1149))</f>
        <v/>
      </c>
      <c r="AU1149" t="str">
        <f t="shared" ref="AU1149:AU1177" si="964">IF(CZ1149="","",CONCATENATE($AY1149,$AZ1149))</f>
        <v/>
      </c>
      <c r="AV1149" t="str">
        <f t="shared" ref="AV1149:AV1177" si="965">IF(DA1149="","",CONCATENATE($AY1149,$AZ1149))</f>
        <v/>
      </c>
      <c r="AW1149" t="str">
        <f t="shared" ref="AW1149:AW1177" si="966">IF(DB1149="","",CONCATENATE($AY1149,$AZ1149))</f>
        <v/>
      </c>
      <c r="AX1149" t="str">
        <f t="shared" ref="AX1149:AX1177" si="967">CONCATENATE(BC1149," (",BG1149,IF(BH1149="","",CONCATENATE(", ",BH1149)),")")</f>
        <v>Pénzügyi alapismeretek (212, Tb.-ről web)</v>
      </c>
      <c r="AY1149" s="2">
        <v>516</v>
      </c>
      <c r="AZ1149" s="2">
        <v>2</v>
      </c>
      <c r="BA1149" s="18">
        <f>VLOOKUP(AY1149,segéd!$F$9:$G$38,2,FALSE)</f>
        <v>46158</v>
      </c>
      <c r="BB1149" s="2" t="str">
        <f>VLOOKUP(AZ1149,segéd!$F$1:$G$7,2,FALSE)</f>
        <v>9.45-11.15</v>
      </c>
      <c r="BC1149" t="s">
        <v>261</v>
      </c>
      <c r="BD1149" t="s">
        <v>36</v>
      </c>
      <c r="BE1149" t="s">
        <v>411</v>
      </c>
      <c r="BF1149" s="19">
        <v>205</v>
      </c>
      <c r="BG1149" s="2">
        <v>212</v>
      </c>
      <c r="BH1149" s="19" t="s">
        <v>76</v>
      </c>
      <c r="BI1149" s="30" t="s">
        <v>2031</v>
      </c>
      <c r="BJ1149" s="2">
        <f t="shared" si="917"/>
        <v>16</v>
      </c>
      <c r="BK1149" s="2">
        <f>IF(BF1149="","",VLOOKUP(BC1149,segéd!O:P,2,FALSE))</f>
        <v>4</v>
      </c>
      <c r="BL1149" s="2">
        <f>IF(BG1149="","",VLOOKUP(BC1149,segéd!T:U,2,FALSE))</f>
        <v>12</v>
      </c>
      <c r="BM1149" s="2"/>
      <c r="BN1149" s="2"/>
      <c r="BO1149" s="2">
        <v>13</v>
      </c>
      <c r="BP1149" s="2"/>
      <c r="BQ1149" s="2"/>
      <c r="BR1149" s="2"/>
      <c r="BS1149" s="2"/>
      <c r="BT1149" s="2"/>
      <c r="BU1149" s="2"/>
      <c r="BV1149" s="2"/>
      <c r="BW1149" s="2"/>
      <c r="BX1149" s="2"/>
      <c r="BY1149" s="2"/>
      <c r="BZ1149" s="2"/>
      <c r="CA1149" s="2"/>
      <c r="CB1149" s="2"/>
      <c r="CC1149" s="2"/>
      <c r="CD1149" s="2"/>
      <c r="CE1149" s="2"/>
      <c r="CF1149" s="2">
        <v>19</v>
      </c>
      <c r="CG1149" s="2"/>
      <c r="CH1149" s="2"/>
      <c r="CI1149" s="2"/>
      <c r="CJ1149" s="2"/>
      <c r="CK1149" s="2"/>
      <c r="CL1149" s="2"/>
      <c r="CM1149" s="2"/>
      <c r="CN1149" s="2"/>
      <c r="CO1149" s="2"/>
      <c r="CP1149" s="2"/>
      <c r="CR1149" s="2"/>
      <c r="CS1149" s="2"/>
      <c r="CT1149" s="2"/>
      <c r="CU1149" s="2"/>
      <c r="CV1149" s="2"/>
      <c r="CY1149" s="2"/>
    </row>
    <row r="1150" spans="1:106" x14ac:dyDescent="0.3">
      <c r="A1150" t="str">
        <f t="shared" si="918"/>
        <v>2175162</v>
      </c>
      <c r="B1150" t="str">
        <f t="shared" si="919"/>
        <v>Turizmus társ. és gazd. alapjai (web) 8</v>
      </c>
      <c r="C1150" t="str">
        <f t="shared" si="920"/>
        <v>5162</v>
      </c>
      <c r="D1150" t="str">
        <f t="shared" si="921"/>
        <v xml:space="preserve">Turizmus társ. és gazd. alapjai (web) </v>
      </c>
      <c r="E1150" t="str">
        <f t="shared" si="922"/>
        <v>Bíró Csaba5162</v>
      </c>
      <c r="F1150" s="24" t="str">
        <f t="shared" si="923"/>
        <v>Turizmus társ. és gazd. alapjai (Bp. 217, web)</v>
      </c>
      <c r="G1150" t="str">
        <f t="shared" si="924"/>
        <v/>
      </c>
      <c r="H1150" t="str">
        <f t="shared" si="925"/>
        <v>5162</v>
      </c>
      <c r="I1150" t="str">
        <f t="shared" si="926"/>
        <v/>
      </c>
      <c r="J1150" t="str">
        <f t="shared" si="927"/>
        <v/>
      </c>
      <c r="K1150" t="str">
        <f t="shared" si="928"/>
        <v/>
      </c>
      <c r="L1150" t="str">
        <f t="shared" si="929"/>
        <v/>
      </c>
      <c r="M1150" t="str">
        <f t="shared" si="930"/>
        <v/>
      </c>
      <c r="N1150" t="str">
        <f t="shared" si="931"/>
        <v/>
      </c>
      <c r="O1150" t="str">
        <f t="shared" si="932"/>
        <v/>
      </c>
      <c r="P1150" t="str">
        <f t="shared" si="933"/>
        <v/>
      </c>
      <c r="Q1150" t="str">
        <f t="shared" si="934"/>
        <v/>
      </c>
      <c r="R1150" t="str">
        <f t="shared" si="935"/>
        <v/>
      </c>
      <c r="S1150" t="str">
        <f t="shared" si="936"/>
        <v/>
      </c>
      <c r="T1150" t="str">
        <f t="shared" si="937"/>
        <v/>
      </c>
      <c r="U1150" t="str">
        <f t="shared" si="938"/>
        <v/>
      </c>
      <c r="V1150" t="str">
        <f t="shared" si="939"/>
        <v/>
      </c>
      <c r="W1150" t="str">
        <f t="shared" si="940"/>
        <v/>
      </c>
      <c r="X1150" t="str">
        <f t="shared" si="941"/>
        <v/>
      </c>
      <c r="Y1150" t="str">
        <f t="shared" si="942"/>
        <v>Turizmus társ. és gazd. alapjai (217, web)</v>
      </c>
      <c r="Z1150" t="str">
        <f t="shared" si="943"/>
        <v/>
      </c>
      <c r="AA1150" t="str">
        <f t="shared" si="944"/>
        <v/>
      </c>
      <c r="AB1150" t="str">
        <f t="shared" si="945"/>
        <v/>
      </c>
      <c r="AC1150" t="str">
        <f t="shared" si="946"/>
        <v/>
      </c>
      <c r="AD1150" t="str">
        <f t="shared" si="947"/>
        <v/>
      </c>
      <c r="AE1150" t="str">
        <f t="shared" si="948"/>
        <v/>
      </c>
      <c r="AF1150" t="str">
        <f t="shared" si="949"/>
        <v/>
      </c>
      <c r="AG1150" t="str">
        <f t="shared" si="950"/>
        <v/>
      </c>
      <c r="AH1150" t="str">
        <f t="shared" si="951"/>
        <v/>
      </c>
      <c r="AI1150" t="str">
        <f t="shared" si="952"/>
        <v/>
      </c>
      <c r="AJ1150" t="str">
        <f t="shared" si="953"/>
        <v/>
      </c>
      <c r="AK1150" t="str">
        <f t="shared" si="954"/>
        <v/>
      </c>
      <c r="AL1150" t="str">
        <f t="shared" si="955"/>
        <v/>
      </c>
      <c r="AM1150" t="str">
        <f t="shared" si="956"/>
        <v/>
      </c>
      <c r="AN1150" t="str">
        <f t="shared" si="957"/>
        <v/>
      </c>
      <c r="AO1150" t="str">
        <f t="shared" si="958"/>
        <v/>
      </c>
      <c r="AP1150" t="str">
        <f t="shared" si="959"/>
        <v/>
      </c>
      <c r="AQ1150" t="str">
        <f t="shared" si="960"/>
        <v/>
      </c>
      <c r="AR1150" t="str">
        <f t="shared" si="961"/>
        <v/>
      </c>
      <c r="AS1150" t="str">
        <f t="shared" si="962"/>
        <v/>
      </c>
      <c r="AT1150" t="str">
        <f t="shared" si="963"/>
        <v/>
      </c>
      <c r="AU1150" t="str">
        <f t="shared" si="964"/>
        <v/>
      </c>
      <c r="AV1150" t="str">
        <f t="shared" si="965"/>
        <v/>
      </c>
      <c r="AW1150" t="str">
        <f t="shared" si="966"/>
        <v/>
      </c>
      <c r="AX1150" t="str">
        <f t="shared" si="967"/>
        <v>Turizmus társ. és gazd. alapjai (, web)</v>
      </c>
      <c r="AY1150" s="2">
        <v>516</v>
      </c>
      <c r="AZ1150" s="2">
        <v>2</v>
      </c>
      <c r="BA1150" s="18">
        <f>VLOOKUP(AY1150,segéd!$F$9:$G$38,2,FALSE)</f>
        <v>46158</v>
      </c>
      <c r="BB1150" s="2" t="str">
        <f>VLOOKUP(AZ1150,segéd!$F$1:$G$7,2,FALSE)</f>
        <v>9.45-11.15</v>
      </c>
      <c r="BC1150" t="s">
        <v>250</v>
      </c>
      <c r="BD1150" t="s">
        <v>458</v>
      </c>
      <c r="BE1150" t="s">
        <v>165</v>
      </c>
      <c r="BF1150" s="19">
        <v>217</v>
      </c>
      <c r="BH1150" s="2" t="s">
        <v>66</v>
      </c>
      <c r="BI1150" s="30" t="s">
        <v>1943</v>
      </c>
      <c r="BJ1150" s="2">
        <f t="shared" si="917"/>
        <v>8</v>
      </c>
      <c r="BK1150" s="2">
        <f>IF(BF1150="","",VLOOKUP(BC1150,segéd!O:P,2,FALSE))</f>
        <v>8</v>
      </c>
      <c r="BL1150" s="2" t="str">
        <f>IF(BG1150="","",VLOOKUP(BC1150,segéd!T:U,2,FALSE))</f>
        <v/>
      </c>
      <c r="BM1150" s="2"/>
      <c r="BN1150" s="2">
        <v>14</v>
      </c>
      <c r="BO1150" s="2"/>
      <c r="BP1150" s="2"/>
      <c r="BQ1150" s="2"/>
      <c r="BR1150" s="2"/>
      <c r="BS1150" s="2"/>
      <c r="BT1150" s="2"/>
      <c r="BU1150" s="2"/>
      <c r="BV1150" s="2"/>
      <c r="BW1150" s="2"/>
      <c r="BX1150" s="2"/>
      <c r="BY1150" s="2"/>
      <c r="BZ1150" s="2"/>
      <c r="CA1150" s="2"/>
      <c r="CB1150" s="2"/>
      <c r="CC1150" s="2"/>
      <c r="CD1150" s="2"/>
      <c r="CH1150" s="2"/>
      <c r="CI1150" s="2"/>
      <c r="CJ1150" s="2"/>
      <c r="CK1150" s="2"/>
      <c r="CL1150" s="2"/>
      <c r="CM1150" s="2"/>
      <c r="CN1150" s="2"/>
      <c r="CO1150" s="2"/>
      <c r="CP1150" s="2"/>
      <c r="CR1150" s="2"/>
      <c r="CS1150" s="2"/>
      <c r="CT1150" s="2"/>
      <c r="CU1150" s="2"/>
      <c r="CV1150" s="2"/>
      <c r="CY1150" s="2"/>
    </row>
    <row r="1151" spans="1:106" x14ac:dyDescent="0.3">
      <c r="A1151" t="str">
        <f t="shared" si="918"/>
        <v>2145163</v>
      </c>
      <c r="B1151" t="str">
        <f t="shared" si="919"/>
        <v>B2B marketingkommunikáció (Bp.-ről web) 8</v>
      </c>
      <c r="C1151" t="str">
        <f t="shared" si="920"/>
        <v>2175163</v>
      </c>
      <c r="D1151" t="str">
        <f t="shared" si="921"/>
        <v>B2B marketingkommunikáció (Bp.-ről web) 4</v>
      </c>
      <c r="E1151" t="str">
        <f t="shared" si="922"/>
        <v>Duchai Márta5163</v>
      </c>
      <c r="F1151" s="24" t="str">
        <f t="shared" si="923"/>
        <v>B2B marketingkommunikáció (Bp. 214, Bp.-ről web)</v>
      </c>
      <c r="G1151" t="str">
        <f t="shared" si="924"/>
        <v/>
      </c>
      <c r="H1151" t="str">
        <f t="shared" si="925"/>
        <v/>
      </c>
      <c r="I1151" t="str">
        <f t="shared" si="926"/>
        <v/>
      </c>
      <c r="J1151" t="str">
        <f t="shared" si="927"/>
        <v/>
      </c>
      <c r="K1151" t="str">
        <f t="shared" si="928"/>
        <v/>
      </c>
      <c r="L1151" t="str">
        <f t="shared" si="929"/>
        <v/>
      </c>
      <c r="M1151" t="str">
        <f t="shared" si="930"/>
        <v/>
      </c>
      <c r="N1151" t="str">
        <f t="shared" si="931"/>
        <v/>
      </c>
      <c r="O1151" t="str">
        <f t="shared" si="932"/>
        <v/>
      </c>
      <c r="P1151" t="str">
        <f t="shared" si="933"/>
        <v/>
      </c>
      <c r="Q1151" t="str">
        <f t="shared" si="934"/>
        <v/>
      </c>
      <c r="R1151" t="str">
        <f t="shared" si="935"/>
        <v/>
      </c>
      <c r="S1151" t="str">
        <f t="shared" si="936"/>
        <v/>
      </c>
      <c r="T1151" t="str">
        <f t="shared" si="937"/>
        <v/>
      </c>
      <c r="U1151" t="str">
        <f t="shared" si="938"/>
        <v/>
      </c>
      <c r="V1151" t="str">
        <f t="shared" si="939"/>
        <v/>
      </c>
      <c r="W1151" t="str">
        <f t="shared" si="940"/>
        <v>5163</v>
      </c>
      <c r="X1151" t="str">
        <f t="shared" si="941"/>
        <v/>
      </c>
      <c r="Y1151" t="str">
        <f t="shared" si="942"/>
        <v>B2B marketingkommunikáció (214, Bp.-ről web)</v>
      </c>
      <c r="Z1151" t="str">
        <f t="shared" si="943"/>
        <v/>
      </c>
      <c r="AA1151" t="str">
        <f t="shared" si="944"/>
        <v/>
      </c>
      <c r="AB1151" t="str">
        <f t="shared" si="945"/>
        <v/>
      </c>
      <c r="AC1151" t="str">
        <f t="shared" si="946"/>
        <v/>
      </c>
      <c r="AD1151" t="str">
        <f t="shared" si="947"/>
        <v/>
      </c>
      <c r="AE1151" t="str">
        <f t="shared" si="948"/>
        <v/>
      </c>
      <c r="AF1151" t="str">
        <f t="shared" si="949"/>
        <v/>
      </c>
      <c r="AG1151" t="str">
        <f t="shared" si="950"/>
        <v/>
      </c>
      <c r="AH1151" t="str">
        <f t="shared" si="951"/>
        <v/>
      </c>
      <c r="AI1151" t="str">
        <f t="shared" si="952"/>
        <v/>
      </c>
      <c r="AJ1151" t="str">
        <f t="shared" si="953"/>
        <v/>
      </c>
      <c r="AK1151" t="str">
        <f t="shared" si="954"/>
        <v/>
      </c>
      <c r="AL1151" t="str">
        <f t="shared" si="955"/>
        <v/>
      </c>
      <c r="AM1151" t="str">
        <f t="shared" si="956"/>
        <v/>
      </c>
      <c r="AN1151" t="str">
        <f t="shared" si="957"/>
        <v/>
      </c>
      <c r="AO1151" t="str">
        <f t="shared" si="958"/>
        <v/>
      </c>
      <c r="AP1151" t="str">
        <f t="shared" si="959"/>
        <v>5163</v>
      </c>
      <c r="AQ1151" t="str">
        <f t="shared" si="960"/>
        <v/>
      </c>
      <c r="AR1151" t="str">
        <f t="shared" si="961"/>
        <v/>
      </c>
      <c r="AS1151" t="str">
        <f t="shared" si="962"/>
        <v/>
      </c>
      <c r="AT1151" t="str">
        <f t="shared" si="963"/>
        <v/>
      </c>
      <c r="AU1151" t="str">
        <f t="shared" si="964"/>
        <v/>
      </c>
      <c r="AV1151" t="str">
        <f t="shared" si="965"/>
        <v/>
      </c>
      <c r="AW1151" t="str">
        <f t="shared" si="966"/>
        <v/>
      </c>
      <c r="AX1151" t="str">
        <f t="shared" si="967"/>
        <v>B2B marketingkommunikáció (217, Bp.-ről web)</v>
      </c>
      <c r="AY1151" s="2">
        <v>516</v>
      </c>
      <c r="AZ1151" s="2">
        <v>3</v>
      </c>
      <c r="BA1151" s="18">
        <f>VLOOKUP(AY1151,segéd!$F$9:$G$38,2,FALSE)</f>
        <v>46158</v>
      </c>
      <c r="BB1151" s="2" t="str">
        <f>VLOOKUP(AZ1151,segéd!$F$1:$G$7,2,FALSE)</f>
        <v>11.30-13.00</v>
      </c>
      <c r="BC1151" t="s">
        <v>396</v>
      </c>
      <c r="BD1151" t="s">
        <v>459</v>
      </c>
      <c r="BE1151" t="s">
        <v>167</v>
      </c>
      <c r="BF1151" s="19">
        <v>214</v>
      </c>
      <c r="BG1151" s="2">
        <v>217</v>
      </c>
      <c r="BH1151" s="2" t="s">
        <v>75</v>
      </c>
      <c r="BI1151" s="30" t="s">
        <v>1992</v>
      </c>
      <c r="BJ1151" s="2">
        <f t="shared" si="917"/>
        <v>12</v>
      </c>
      <c r="BK1151" s="2">
        <f>IF(BF1151="","",VLOOKUP(BC1151,segéd!O:P,2,FALSE))</f>
        <v>8</v>
      </c>
      <c r="BL1151" s="2">
        <f>IF(BG1151="","",VLOOKUP(BC1151,segéd!T:U,2,FALSE))</f>
        <v>4</v>
      </c>
      <c r="BP1151" s="2"/>
      <c r="BQ1151" s="2"/>
      <c r="BR1151" s="2"/>
      <c r="BY1151" s="2"/>
      <c r="CB1151" s="2"/>
      <c r="CC1151" s="2">
        <v>8</v>
      </c>
      <c r="CH1151" s="2"/>
      <c r="CI1151" s="2"/>
      <c r="CP1151" s="2"/>
      <c r="CT1151" s="2"/>
      <c r="CU1151" s="2">
        <v>6</v>
      </c>
      <c r="CY1151" s="2"/>
    </row>
    <row r="1152" spans="1:106" x14ac:dyDescent="0.3">
      <c r="A1152" t="str">
        <f t="shared" si="918"/>
        <v>5163</v>
      </c>
      <c r="B1152" t="str">
        <f t="shared" si="919"/>
        <v xml:space="preserve">Elektrotechnika II. (web) </v>
      </c>
      <c r="C1152" t="str">
        <f t="shared" si="920"/>
        <v>6015163</v>
      </c>
      <c r="D1152" t="str">
        <f t="shared" si="921"/>
        <v>Elektrotechnika II. (web) 92</v>
      </c>
      <c r="E1152" t="str">
        <f t="shared" si="922"/>
        <v>Varga István5163</v>
      </c>
      <c r="F1152" s="24" t="str">
        <f t="shared" si="923"/>
        <v>Elektrotechnika II. (Tb. 601, web)</v>
      </c>
      <c r="G1152" t="str">
        <f t="shared" si="924"/>
        <v/>
      </c>
      <c r="H1152" t="str">
        <f t="shared" si="925"/>
        <v/>
      </c>
      <c r="I1152" t="str">
        <f t="shared" si="926"/>
        <v/>
      </c>
      <c r="J1152" t="str">
        <f t="shared" si="927"/>
        <v/>
      </c>
      <c r="K1152" t="str">
        <f t="shared" si="928"/>
        <v/>
      </c>
      <c r="L1152" t="str">
        <f t="shared" si="929"/>
        <v/>
      </c>
      <c r="M1152" t="str">
        <f t="shared" si="930"/>
        <v/>
      </c>
      <c r="N1152" t="str">
        <f t="shared" si="931"/>
        <v/>
      </c>
      <c r="O1152" t="str">
        <f t="shared" si="932"/>
        <v/>
      </c>
      <c r="P1152" t="str">
        <f t="shared" si="933"/>
        <v/>
      </c>
      <c r="Q1152" t="str">
        <f t="shared" si="934"/>
        <v/>
      </c>
      <c r="R1152" t="str">
        <f t="shared" si="935"/>
        <v/>
      </c>
      <c r="S1152" t="str">
        <f t="shared" si="936"/>
        <v/>
      </c>
      <c r="T1152" t="str">
        <f t="shared" si="937"/>
        <v/>
      </c>
      <c r="U1152" t="str">
        <f t="shared" si="938"/>
        <v/>
      </c>
      <c r="V1152" t="str">
        <f t="shared" si="939"/>
        <v/>
      </c>
      <c r="W1152" t="str">
        <f t="shared" si="940"/>
        <v/>
      </c>
      <c r="X1152" t="str">
        <f t="shared" si="941"/>
        <v/>
      </c>
      <c r="Y1152" t="str">
        <f t="shared" si="942"/>
        <v>Elektrotechnika II. (, web)</v>
      </c>
      <c r="Z1152" t="str">
        <f t="shared" si="943"/>
        <v/>
      </c>
      <c r="AA1152" t="str">
        <f t="shared" si="944"/>
        <v/>
      </c>
      <c r="AB1152" t="str">
        <f t="shared" si="945"/>
        <v/>
      </c>
      <c r="AC1152" t="str">
        <f t="shared" si="946"/>
        <v>5163</v>
      </c>
      <c r="AD1152" t="str">
        <f t="shared" si="947"/>
        <v/>
      </c>
      <c r="AE1152" t="str">
        <f t="shared" si="948"/>
        <v/>
      </c>
      <c r="AF1152" t="str">
        <f t="shared" si="949"/>
        <v/>
      </c>
      <c r="AG1152" t="str">
        <f t="shared" si="950"/>
        <v/>
      </c>
      <c r="AH1152" t="str">
        <f t="shared" si="951"/>
        <v/>
      </c>
      <c r="AI1152" t="str">
        <f t="shared" si="952"/>
        <v/>
      </c>
      <c r="AJ1152" t="str">
        <f t="shared" si="953"/>
        <v/>
      </c>
      <c r="AK1152" t="str">
        <f t="shared" si="954"/>
        <v>5163</v>
      </c>
      <c r="AL1152" t="str">
        <f t="shared" si="955"/>
        <v/>
      </c>
      <c r="AM1152" t="str">
        <f t="shared" si="956"/>
        <v/>
      </c>
      <c r="AN1152" t="str">
        <f t="shared" si="957"/>
        <v/>
      </c>
      <c r="AO1152" t="str">
        <f t="shared" si="958"/>
        <v/>
      </c>
      <c r="AP1152" t="str">
        <f t="shared" si="959"/>
        <v/>
      </c>
      <c r="AQ1152" t="str">
        <f t="shared" si="960"/>
        <v/>
      </c>
      <c r="AR1152" t="str">
        <f t="shared" si="961"/>
        <v/>
      </c>
      <c r="AS1152" t="str">
        <f t="shared" si="962"/>
        <v/>
      </c>
      <c r="AT1152" t="str">
        <f t="shared" si="963"/>
        <v/>
      </c>
      <c r="AU1152" t="str">
        <f t="shared" si="964"/>
        <v/>
      </c>
      <c r="AV1152" t="str">
        <f t="shared" si="965"/>
        <v/>
      </c>
      <c r="AW1152" t="str">
        <f t="shared" si="966"/>
        <v/>
      </c>
      <c r="AX1152" t="str">
        <f t="shared" si="967"/>
        <v>Elektrotechnika II. (601, web)</v>
      </c>
      <c r="AY1152" s="2">
        <v>516</v>
      </c>
      <c r="AZ1152" s="2">
        <v>3</v>
      </c>
      <c r="BA1152" s="18">
        <f>VLOOKUP(AY1152,segéd!$F$9:$G$38,2,FALSE)</f>
        <v>46158</v>
      </c>
      <c r="BB1152" s="2" t="str">
        <f>VLOOKUP(AZ1152,segéd!$F$1:$G$7,2,FALSE)</f>
        <v>11.30-13.00</v>
      </c>
      <c r="BC1152" t="s">
        <v>78</v>
      </c>
      <c r="BD1152" s="20" t="s">
        <v>219</v>
      </c>
      <c r="BE1152" t="s">
        <v>164</v>
      </c>
      <c r="BG1152" s="2">
        <v>601</v>
      </c>
      <c r="BH1152" s="2" t="s">
        <v>66</v>
      </c>
      <c r="BI1152" s="30" t="s">
        <v>2022</v>
      </c>
      <c r="BJ1152" s="2">
        <f t="shared" si="917"/>
        <v>92</v>
      </c>
      <c r="BK1152" s="2" t="str">
        <f>IF(BF1152="","",VLOOKUP(BC1152,segéd!O:P,2,FALSE))</f>
        <v/>
      </c>
      <c r="BL1152" s="2">
        <f>IF(BG1152="","",VLOOKUP(BC1152,segéd!T:U,2,FALSE))</f>
        <v>92</v>
      </c>
      <c r="BM1152" s="2"/>
      <c r="BN1152" s="2"/>
      <c r="BO1152" s="2"/>
      <c r="BP1152" s="2"/>
      <c r="BQ1152" s="2"/>
      <c r="BR1152" s="2"/>
      <c r="BS1152" s="2"/>
      <c r="BT1152" s="2"/>
      <c r="BU1152" s="2"/>
      <c r="BZ1152" s="2"/>
      <c r="CA1152" s="2"/>
      <c r="CD1152" s="2"/>
      <c r="CE1152" s="2"/>
      <c r="CF1152" s="19"/>
      <c r="CG1152" s="2"/>
      <c r="CH1152" s="2">
        <v>57</v>
      </c>
      <c r="CI1152" s="2"/>
      <c r="CJ1152" s="2"/>
      <c r="CP1152" s="2">
        <v>52</v>
      </c>
      <c r="CQ1152" s="2"/>
      <c r="CR1152" s="2"/>
      <c r="CS1152" s="2"/>
      <c r="CU1152" s="2"/>
      <c r="CV1152" s="2"/>
      <c r="DA1152" s="19"/>
    </row>
    <row r="1153" spans="1:106" x14ac:dyDescent="0.3">
      <c r="A1153" t="str">
        <f t="shared" si="918"/>
        <v>2075163</v>
      </c>
      <c r="B1153" t="str">
        <f t="shared" si="919"/>
        <v>Ellátásilánc-men. felj. és kontr. (gépterem) 7</v>
      </c>
      <c r="C1153" t="str">
        <f t="shared" si="920"/>
        <v>5163</v>
      </c>
      <c r="D1153" t="str">
        <f t="shared" si="921"/>
        <v xml:space="preserve">Ellátásilánc-men. felj. és kontr. (gépterem) </v>
      </c>
      <c r="E1153" t="str">
        <f t="shared" si="922"/>
        <v>Cservenyi Dóra5163</v>
      </c>
      <c r="F1153" s="24" t="str">
        <f t="shared" si="923"/>
        <v>Ellátásilánc-men. felj. és kontr. (Bp. 207, gépterem)</v>
      </c>
      <c r="G1153" t="str">
        <f t="shared" si="924"/>
        <v/>
      </c>
      <c r="H1153" t="str">
        <f t="shared" si="925"/>
        <v/>
      </c>
      <c r="I1153" t="str">
        <f t="shared" si="926"/>
        <v/>
      </c>
      <c r="J1153" t="str">
        <f t="shared" si="927"/>
        <v/>
      </c>
      <c r="K1153" t="str">
        <f t="shared" si="928"/>
        <v>5163</v>
      </c>
      <c r="L1153" t="str">
        <f t="shared" si="929"/>
        <v/>
      </c>
      <c r="M1153" t="str">
        <f t="shared" si="930"/>
        <v/>
      </c>
      <c r="N1153" t="str">
        <f t="shared" si="931"/>
        <v/>
      </c>
      <c r="O1153" t="str">
        <f t="shared" si="932"/>
        <v/>
      </c>
      <c r="P1153" t="str">
        <f t="shared" si="933"/>
        <v/>
      </c>
      <c r="Q1153" t="str">
        <f t="shared" si="934"/>
        <v/>
      </c>
      <c r="R1153" t="str">
        <f t="shared" si="935"/>
        <v/>
      </c>
      <c r="S1153" t="str">
        <f t="shared" si="936"/>
        <v/>
      </c>
      <c r="T1153" t="str">
        <f t="shared" si="937"/>
        <v/>
      </c>
      <c r="U1153" t="str">
        <f t="shared" si="938"/>
        <v/>
      </c>
      <c r="V1153" t="str">
        <f t="shared" si="939"/>
        <v/>
      </c>
      <c r="W1153" t="str">
        <f t="shared" si="940"/>
        <v/>
      </c>
      <c r="X1153" t="str">
        <f t="shared" si="941"/>
        <v/>
      </c>
      <c r="Y1153" t="str">
        <f t="shared" si="942"/>
        <v>Ellátásilánc-men. felj. és kontr. (207, gépterem)</v>
      </c>
      <c r="Z1153" t="str">
        <f t="shared" si="943"/>
        <v/>
      </c>
      <c r="AA1153" t="str">
        <f t="shared" si="944"/>
        <v/>
      </c>
      <c r="AB1153" t="str">
        <f t="shared" si="945"/>
        <v/>
      </c>
      <c r="AC1153" t="str">
        <f t="shared" si="946"/>
        <v/>
      </c>
      <c r="AD1153" t="str">
        <f t="shared" si="947"/>
        <v/>
      </c>
      <c r="AE1153" t="str">
        <f t="shared" si="948"/>
        <v/>
      </c>
      <c r="AF1153" t="str">
        <f t="shared" si="949"/>
        <v/>
      </c>
      <c r="AG1153" t="str">
        <f t="shared" si="950"/>
        <v/>
      </c>
      <c r="AH1153" t="str">
        <f t="shared" si="951"/>
        <v/>
      </c>
      <c r="AI1153" t="str">
        <f t="shared" si="952"/>
        <v/>
      </c>
      <c r="AJ1153" t="str">
        <f t="shared" si="953"/>
        <v/>
      </c>
      <c r="AK1153" t="str">
        <f t="shared" si="954"/>
        <v/>
      </c>
      <c r="AL1153" t="str">
        <f t="shared" si="955"/>
        <v/>
      </c>
      <c r="AM1153" t="str">
        <f t="shared" si="956"/>
        <v/>
      </c>
      <c r="AN1153" t="str">
        <f t="shared" si="957"/>
        <v/>
      </c>
      <c r="AO1153" t="str">
        <f t="shared" si="958"/>
        <v/>
      </c>
      <c r="AP1153" t="str">
        <f t="shared" si="959"/>
        <v/>
      </c>
      <c r="AQ1153" t="str">
        <f t="shared" si="960"/>
        <v/>
      </c>
      <c r="AR1153" t="str">
        <f t="shared" si="961"/>
        <v/>
      </c>
      <c r="AS1153" t="str">
        <f t="shared" si="962"/>
        <v/>
      </c>
      <c r="AT1153" t="str">
        <f t="shared" si="963"/>
        <v/>
      </c>
      <c r="AU1153" t="str">
        <f t="shared" si="964"/>
        <v/>
      </c>
      <c r="AV1153" t="str">
        <f t="shared" si="965"/>
        <v/>
      </c>
      <c r="AW1153" t="str">
        <f t="shared" si="966"/>
        <v/>
      </c>
      <c r="AX1153" t="str">
        <f t="shared" si="967"/>
        <v>Ellátásilánc-men. felj. és kontr. (, gépterem)</v>
      </c>
      <c r="AY1153" s="2">
        <v>516</v>
      </c>
      <c r="AZ1153" s="2">
        <v>3</v>
      </c>
      <c r="BA1153" s="18">
        <f>VLOOKUP(AY1153,segéd!$F$9:$G$38,2,FALSE)</f>
        <v>46158</v>
      </c>
      <c r="BB1153" s="2" t="str">
        <f>VLOOKUP(AZ1153,segéd!$F$1:$G$7,2,FALSE)</f>
        <v>11.30-13.00</v>
      </c>
      <c r="BC1153" s="20" t="s">
        <v>293</v>
      </c>
      <c r="BD1153" t="s">
        <v>294</v>
      </c>
      <c r="BE1153" s="20" t="s">
        <v>175</v>
      </c>
      <c r="BF1153" s="19">
        <v>207</v>
      </c>
      <c r="BH1153" s="19" t="s">
        <v>267</v>
      </c>
      <c r="BJ1153" s="2">
        <f t="shared" si="917"/>
        <v>7</v>
      </c>
      <c r="BK1153" s="2">
        <f>IF(BF1153="","",VLOOKUP(BC1153,segéd!O:P,2,FALSE))</f>
        <v>7</v>
      </c>
      <c r="BL1153" s="2" t="str">
        <f>IF(BG1153="","",VLOOKUP(BC1153,segéd!T:U,2,FALSE))</f>
        <v/>
      </c>
      <c r="BP1153" s="2"/>
      <c r="BQ1153" s="2">
        <v>12</v>
      </c>
      <c r="BR1153" s="2"/>
      <c r="BY1153" s="2"/>
      <c r="CH1153" s="2"/>
      <c r="CP1153" s="2"/>
    </row>
    <row r="1154" spans="1:106" x14ac:dyDescent="0.3">
      <c r="A1154" t="str">
        <f t="shared" si="918"/>
        <v>5163</v>
      </c>
      <c r="B1154" t="str">
        <f t="shared" si="919"/>
        <v xml:space="preserve">Integrált irányítási rendszerek (web) </v>
      </c>
      <c r="C1154" t="str">
        <f t="shared" si="920"/>
        <v>4025163</v>
      </c>
      <c r="D1154" t="str">
        <f t="shared" si="921"/>
        <v>Integrált irányítási rendszerek (web) 5</v>
      </c>
      <c r="E1154" t="str">
        <f t="shared" si="922"/>
        <v>Nyeste Zsolt5163</v>
      </c>
      <c r="F1154" s="24" t="str">
        <f t="shared" si="923"/>
        <v>Integrált irányítási rendszerek (Tb. 402, web)</v>
      </c>
      <c r="G1154" t="str">
        <f t="shared" si="924"/>
        <v/>
      </c>
      <c r="H1154" t="str">
        <f t="shared" si="925"/>
        <v/>
      </c>
      <c r="I1154" t="str">
        <f t="shared" si="926"/>
        <v/>
      </c>
      <c r="J1154" t="str">
        <f t="shared" si="927"/>
        <v/>
      </c>
      <c r="K1154" t="str">
        <f t="shared" si="928"/>
        <v/>
      </c>
      <c r="L1154" t="str">
        <f t="shared" si="929"/>
        <v/>
      </c>
      <c r="M1154" t="str">
        <f t="shared" si="930"/>
        <v/>
      </c>
      <c r="N1154" t="str">
        <f t="shared" si="931"/>
        <v/>
      </c>
      <c r="O1154" t="str">
        <f t="shared" si="932"/>
        <v/>
      </c>
      <c r="P1154" t="str">
        <f t="shared" si="933"/>
        <v/>
      </c>
      <c r="Q1154" t="str">
        <f t="shared" si="934"/>
        <v/>
      </c>
      <c r="R1154" t="str">
        <f t="shared" si="935"/>
        <v/>
      </c>
      <c r="S1154" t="str">
        <f t="shared" si="936"/>
        <v/>
      </c>
      <c r="T1154" t="str">
        <f t="shared" si="937"/>
        <v/>
      </c>
      <c r="U1154" t="str">
        <f t="shared" si="938"/>
        <v/>
      </c>
      <c r="V1154" t="str">
        <f t="shared" si="939"/>
        <v/>
      </c>
      <c r="W1154" t="str">
        <f t="shared" si="940"/>
        <v/>
      </c>
      <c r="X1154" t="str">
        <f t="shared" si="941"/>
        <v/>
      </c>
      <c r="Y1154" t="str">
        <f t="shared" si="942"/>
        <v>Integrált irányítási rendszerek (, web)</v>
      </c>
      <c r="Z1154" t="str">
        <f t="shared" si="943"/>
        <v/>
      </c>
      <c r="AA1154" t="str">
        <f t="shared" si="944"/>
        <v/>
      </c>
      <c r="AB1154" t="str">
        <f t="shared" si="945"/>
        <v/>
      </c>
      <c r="AC1154" t="str">
        <f t="shared" si="946"/>
        <v/>
      </c>
      <c r="AD1154" t="str">
        <f t="shared" si="947"/>
        <v>5163</v>
      </c>
      <c r="AE1154" t="str">
        <f t="shared" si="948"/>
        <v/>
      </c>
      <c r="AF1154" t="str">
        <f t="shared" si="949"/>
        <v/>
      </c>
      <c r="AG1154" t="str">
        <f t="shared" si="950"/>
        <v/>
      </c>
      <c r="AH1154" t="str">
        <f t="shared" si="951"/>
        <v/>
      </c>
      <c r="AI1154" t="str">
        <f t="shared" si="952"/>
        <v/>
      </c>
      <c r="AJ1154" t="str">
        <f t="shared" si="953"/>
        <v/>
      </c>
      <c r="AK1154" t="str">
        <f t="shared" si="954"/>
        <v/>
      </c>
      <c r="AL1154" t="str">
        <f t="shared" si="955"/>
        <v/>
      </c>
      <c r="AM1154" t="str">
        <f t="shared" si="956"/>
        <v/>
      </c>
      <c r="AN1154" t="str">
        <f t="shared" si="957"/>
        <v/>
      </c>
      <c r="AO1154" t="str">
        <f t="shared" si="958"/>
        <v/>
      </c>
      <c r="AP1154" t="str">
        <f t="shared" si="959"/>
        <v/>
      </c>
      <c r="AQ1154" t="str">
        <f t="shared" si="960"/>
        <v/>
      </c>
      <c r="AR1154" t="str">
        <f t="shared" si="961"/>
        <v/>
      </c>
      <c r="AS1154" t="str">
        <f t="shared" si="962"/>
        <v/>
      </c>
      <c r="AT1154" t="str">
        <f t="shared" si="963"/>
        <v/>
      </c>
      <c r="AU1154" t="str">
        <f t="shared" si="964"/>
        <v/>
      </c>
      <c r="AV1154" t="str">
        <f t="shared" si="965"/>
        <v/>
      </c>
      <c r="AW1154" t="str">
        <f t="shared" si="966"/>
        <v/>
      </c>
      <c r="AX1154" t="str">
        <f t="shared" si="967"/>
        <v>Integrált irányítási rendszerek (402, web)</v>
      </c>
      <c r="AY1154" s="2">
        <v>516</v>
      </c>
      <c r="AZ1154" s="2">
        <v>3</v>
      </c>
      <c r="BA1154" s="18">
        <f>VLOOKUP(AY1154,segéd!$F$9:$G$38,2,FALSE)</f>
        <v>46158</v>
      </c>
      <c r="BB1154" s="2" t="str">
        <f>VLOOKUP(AZ1154,segéd!$F$1:$G$7,2,FALSE)</f>
        <v>11.30-13.00</v>
      </c>
      <c r="BC1154" t="s">
        <v>132</v>
      </c>
      <c r="BD1154" t="s">
        <v>303</v>
      </c>
      <c r="BE1154" t="s">
        <v>177</v>
      </c>
      <c r="BG1154" s="2">
        <v>402</v>
      </c>
      <c r="BH1154" s="2" t="s">
        <v>66</v>
      </c>
      <c r="BI1154" s="30" t="s">
        <v>1979</v>
      </c>
      <c r="BJ1154" s="2">
        <f t="shared" si="917"/>
        <v>5</v>
      </c>
      <c r="BK1154" s="2" t="str">
        <f>IF(BF1154="","",VLOOKUP(BC1154,segéd!O:P,2,FALSE))</f>
        <v/>
      </c>
      <c r="BL1154" s="2">
        <f>IF(BG1154="","",VLOOKUP(BC1154,segéd!T:U,2,FALSE))</f>
        <v>5</v>
      </c>
      <c r="CH1154" s="2"/>
      <c r="CI1154" s="2">
        <v>5</v>
      </c>
      <c r="CP1154" s="2"/>
    </row>
    <row r="1155" spans="1:106" x14ac:dyDescent="0.3">
      <c r="A1155" t="str">
        <f t="shared" si="918"/>
        <v>5163</v>
      </c>
      <c r="B1155" t="str">
        <f t="shared" si="919"/>
        <v xml:space="preserve">Közgazdaságtan II. (otthonról web) </v>
      </c>
      <c r="C1155" t="str">
        <f t="shared" si="920"/>
        <v>5015163</v>
      </c>
      <c r="D1155" t="str">
        <f t="shared" si="921"/>
        <v>Közgazdaságtan II. (otthonról web) 95</v>
      </c>
      <c r="E1155" t="str">
        <f t="shared" si="922"/>
        <v>Barócsi Zoltán5163</v>
      </c>
      <c r="F1155" s="24" t="str">
        <f t="shared" si="923"/>
        <v>Közgazdaságtan II. (Tb. 501, otthonról web)</v>
      </c>
      <c r="G1155" t="str">
        <f t="shared" si="924"/>
        <v/>
      </c>
      <c r="H1155" t="str">
        <f t="shared" si="925"/>
        <v/>
      </c>
      <c r="I1155" t="str">
        <f t="shared" si="926"/>
        <v/>
      </c>
      <c r="J1155" t="str">
        <f t="shared" si="927"/>
        <v/>
      </c>
      <c r="K1155" t="str">
        <f t="shared" si="928"/>
        <v/>
      </c>
      <c r="L1155" t="str">
        <f t="shared" si="929"/>
        <v/>
      </c>
      <c r="M1155" t="str">
        <f t="shared" si="930"/>
        <v/>
      </c>
      <c r="N1155" t="str">
        <f t="shared" si="931"/>
        <v/>
      </c>
      <c r="O1155" t="str">
        <f t="shared" si="932"/>
        <v/>
      </c>
      <c r="P1155" t="str">
        <f t="shared" si="933"/>
        <v/>
      </c>
      <c r="Q1155" t="str">
        <f t="shared" si="934"/>
        <v/>
      </c>
      <c r="R1155" t="str">
        <f t="shared" si="935"/>
        <v/>
      </c>
      <c r="S1155" t="str">
        <f t="shared" si="936"/>
        <v/>
      </c>
      <c r="T1155" t="str">
        <f t="shared" si="937"/>
        <v/>
      </c>
      <c r="U1155" t="str">
        <f t="shared" si="938"/>
        <v/>
      </c>
      <c r="V1155" t="str">
        <f t="shared" si="939"/>
        <v/>
      </c>
      <c r="W1155" t="str">
        <f t="shared" si="940"/>
        <v/>
      </c>
      <c r="X1155" t="str">
        <f t="shared" si="941"/>
        <v/>
      </c>
      <c r="Y1155" t="str">
        <f t="shared" si="942"/>
        <v>Közgazdaságtan II. (, otthonról web)</v>
      </c>
      <c r="Z1155" t="str">
        <f t="shared" si="943"/>
        <v>5163</v>
      </c>
      <c r="AA1155" t="str">
        <f t="shared" si="944"/>
        <v/>
      </c>
      <c r="AB1155" t="str">
        <f t="shared" si="945"/>
        <v>5163</v>
      </c>
      <c r="AC1155" t="str">
        <f t="shared" si="946"/>
        <v/>
      </c>
      <c r="AD1155" t="str">
        <f t="shared" si="947"/>
        <v/>
      </c>
      <c r="AE1155" t="str">
        <f t="shared" si="948"/>
        <v/>
      </c>
      <c r="AF1155" t="str">
        <f t="shared" si="949"/>
        <v/>
      </c>
      <c r="AG1155" t="str">
        <f t="shared" si="950"/>
        <v/>
      </c>
      <c r="AH1155" t="str">
        <f t="shared" si="951"/>
        <v/>
      </c>
      <c r="AI1155" t="str">
        <f t="shared" si="952"/>
        <v/>
      </c>
      <c r="AJ1155" t="str">
        <f t="shared" si="953"/>
        <v/>
      </c>
      <c r="AK1155" t="str">
        <f t="shared" si="954"/>
        <v/>
      </c>
      <c r="AL1155" t="str">
        <f t="shared" si="955"/>
        <v/>
      </c>
      <c r="AM1155" t="str">
        <f t="shared" si="956"/>
        <v/>
      </c>
      <c r="AN1155" t="str">
        <f t="shared" si="957"/>
        <v/>
      </c>
      <c r="AO1155" t="str">
        <f t="shared" si="958"/>
        <v/>
      </c>
      <c r="AP1155" t="str">
        <f t="shared" si="959"/>
        <v/>
      </c>
      <c r="AQ1155" t="str">
        <f t="shared" si="960"/>
        <v/>
      </c>
      <c r="AR1155" t="str">
        <f t="shared" si="961"/>
        <v/>
      </c>
      <c r="AS1155" t="str">
        <f t="shared" si="962"/>
        <v/>
      </c>
      <c r="AT1155" t="str">
        <f t="shared" si="963"/>
        <v/>
      </c>
      <c r="AU1155" t="str">
        <f t="shared" si="964"/>
        <v/>
      </c>
      <c r="AV1155" t="str">
        <f t="shared" si="965"/>
        <v/>
      </c>
      <c r="AW1155" t="str">
        <f t="shared" si="966"/>
        <v/>
      </c>
      <c r="AX1155" t="str">
        <f t="shared" si="967"/>
        <v>Közgazdaságtan II. (501, otthonról web)</v>
      </c>
      <c r="AY1155" s="2">
        <v>516</v>
      </c>
      <c r="AZ1155" s="2">
        <v>3</v>
      </c>
      <c r="BA1155" s="18">
        <f>VLOOKUP(AY1155,segéd!$F$9:$G$38,2,FALSE)</f>
        <v>46158</v>
      </c>
      <c r="BB1155" s="2" t="str">
        <f>VLOOKUP(AZ1155,segéd!$F$1:$G$7,2,FALSE)</f>
        <v>11.30-13.00</v>
      </c>
      <c r="BC1155" t="s">
        <v>32</v>
      </c>
      <c r="BD1155" s="20" t="s">
        <v>29</v>
      </c>
      <c r="BE1155" t="s">
        <v>164</v>
      </c>
      <c r="BG1155" s="2">
        <v>501</v>
      </c>
      <c r="BH1155" s="2" t="s">
        <v>485</v>
      </c>
      <c r="BI1155" s="30" t="s">
        <v>2001</v>
      </c>
      <c r="BJ1155" s="2">
        <f t="shared" ref="BJ1155:BJ1177" si="968">SUM(BK1155:BL1155)</f>
        <v>95</v>
      </c>
      <c r="BK1155" s="2" t="str">
        <f>IF(BF1155="","",VLOOKUP(BC1155,segéd!O:P,2,FALSE))</f>
        <v/>
      </c>
      <c r="BL1155" s="2">
        <f>IF(BG1155="","",VLOOKUP(BC1155,segéd!T:U,2,FALSE))</f>
        <v>95</v>
      </c>
      <c r="BM1155" s="2"/>
      <c r="BN1155" s="2"/>
      <c r="BO1155" s="2"/>
      <c r="BP1155" s="2"/>
      <c r="BQ1155" s="2"/>
      <c r="BR1155" s="2"/>
      <c r="BS1155" s="2"/>
      <c r="BT1155" s="2"/>
      <c r="BU1155" s="2"/>
      <c r="BV1155" s="2"/>
      <c r="BW1155" s="2"/>
      <c r="BX1155" s="2"/>
      <c r="BY1155" s="2"/>
      <c r="BZ1155" s="2"/>
      <c r="CA1155" s="2"/>
      <c r="CB1155" s="2"/>
      <c r="CC1155" s="2"/>
      <c r="CD1155" s="2"/>
      <c r="CE1155" s="2">
        <v>74</v>
      </c>
      <c r="CG1155" s="2">
        <v>59</v>
      </c>
      <c r="CH1155" s="2"/>
      <c r="CI1155" s="2"/>
      <c r="CJ1155" s="2"/>
      <c r="CK1155" s="2"/>
      <c r="CL1155" s="2"/>
      <c r="CM1155" s="2"/>
      <c r="CN1155" s="2"/>
      <c r="CO1155" s="2"/>
      <c r="CP1155" s="2"/>
      <c r="CQ1155" s="2"/>
      <c r="CR1155" s="2"/>
      <c r="CS1155" s="2"/>
      <c r="CT1155" s="2"/>
      <c r="CU1155" s="2"/>
      <c r="CV1155" s="2"/>
      <c r="CY1155" s="2"/>
    </row>
    <row r="1156" spans="1:106" x14ac:dyDescent="0.3">
      <c r="A1156" t="str">
        <f t="shared" si="918"/>
        <v>5163</v>
      </c>
      <c r="B1156" t="str">
        <f t="shared" si="919"/>
        <v xml:space="preserve">Minőségmenedzsment II. (web) </v>
      </c>
      <c r="C1156" t="str">
        <f t="shared" si="920"/>
        <v>4035163</v>
      </c>
      <c r="D1156" t="str">
        <f t="shared" si="921"/>
        <v>Minőségmenedzsment II. (web) 10</v>
      </c>
      <c r="E1156" t="str">
        <f t="shared" si="922"/>
        <v>Szamosi Barna5163</v>
      </c>
      <c r="F1156" s="24" t="str">
        <f t="shared" si="923"/>
        <v>Minőségmenedzsment II. (Tb. 403, web)</v>
      </c>
      <c r="G1156" t="str">
        <f t="shared" si="924"/>
        <v/>
      </c>
      <c r="H1156" t="str">
        <f t="shared" si="925"/>
        <v/>
      </c>
      <c r="I1156" t="str">
        <f t="shared" si="926"/>
        <v/>
      </c>
      <c r="J1156" t="str">
        <f t="shared" si="927"/>
        <v/>
      </c>
      <c r="K1156" t="str">
        <f t="shared" si="928"/>
        <v/>
      </c>
      <c r="L1156" t="str">
        <f t="shared" si="929"/>
        <v/>
      </c>
      <c r="M1156" t="str">
        <f t="shared" si="930"/>
        <v/>
      </c>
      <c r="N1156" t="str">
        <f t="shared" si="931"/>
        <v/>
      </c>
      <c r="O1156" t="str">
        <f t="shared" si="932"/>
        <v/>
      </c>
      <c r="P1156" t="str">
        <f t="shared" si="933"/>
        <v/>
      </c>
      <c r="Q1156" t="str">
        <f t="shared" si="934"/>
        <v/>
      </c>
      <c r="R1156" t="str">
        <f t="shared" si="935"/>
        <v/>
      </c>
      <c r="S1156" t="str">
        <f t="shared" si="936"/>
        <v/>
      </c>
      <c r="T1156" t="str">
        <f t="shared" si="937"/>
        <v/>
      </c>
      <c r="U1156" t="str">
        <f t="shared" si="938"/>
        <v/>
      </c>
      <c r="V1156" t="str">
        <f t="shared" si="939"/>
        <v/>
      </c>
      <c r="W1156" t="str">
        <f t="shared" si="940"/>
        <v/>
      </c>
      <c r="X1156" t="str">
        <f t="shared" si="941"/>
        <v/>
      </c>
      <c r="Y1156" t="str">
        <f t="shared" si="942"/>
        <v>Minőségmenedzsment II. (, web)</v>
      </c>
      <c r="Z1156" t="str">
        <f t="shared" si="943"/>
        <v/>
      </c>
      <c r="AA1156" t="str">
        <f t="shared" si="944"/>
        <v/>
      </c>
      <c r="AB1156" t="str">
        <f t="shared" si="945"/>
        <v/>
      </c>
      <c r="AC1156" t="str">
        <f t="shared" si="946"/>
        <v/>
      </c>
      <c r="AD1156" t="str">
        <f t="shared" si="947"/>
        <v/>
      </c>
      <c r="AE1156" t="str">
        <f t="shared" si="948"/>
        <v/>
      </c>
      <c r="AF1156" t="str">
        <f t="shared" si="949"/>
        <v/>
      </c>
      <c r="AG1156" t="str">
        <f t="shared" si="950"/>
        <v/>
      </c>
      <c r="AH1156" t="str">
        <f t="shared" si="951"/>
        <v/>
      </c>
      <c r="AI1156" t="str">
        <f t="shared" si="952"/>
        <v/>
      </c>
      <c r="AJ1156" t="str">
        <f t="shared" si="953"/>
        <v/>
      </c>
      <c r="AK1156" t="str">
        <f t="shared" si="954"/>
        <v/>
      </c>
      <c r="AL1156" t="str">
        <f t="shared" si="955"/>
        <v/>
      </c>
      <c r="AM1156" t="str">
        <f t="shared" si="956"/>
        <v/>
      </c>
      <c r="AN1156" t="str">
        <f t="shared" si="957"/>
        <v/>
      </c>
      <c r="AO1156" t="str">
        <f t="shared" si="958"/>
        <v/>
      </c>
      <c r="AP1156" t="str">
        <f t="shared" si="959"/>
        <v/>
      </c>
      <c r="AQ1156" t="str">
        <f t="shared" si="960"/>
        <v/>
      </c>
      <c r="AR1156" t="str">
        <f t="shared" si="961"/>
        <v/>
      </c>
      <c r="AS1156" t="str">
        <f t="shared" si="962"/>
        <v/>
      </c>
      <c r="AT1156" t="str">
        <f t="shared" si="963"/>
        <v>5163</v>
      </c>
      <c r="AU1156" t="str">
        <f t="shared" si="964"/>
        <v/>
      </c>
      <c r="AV1156" t="str">
        <f t="shared" si="965"/>
        <v/>
      </c>
      <c r="AW1156" t="str">
        <f t="shared" si="966"/>
        <v/>
      </c>
      <c r="AX1156" t="str">
        <f t="shared" si="967"/>
        <v>Minőségmenedzsment II. (403, web)</v>
      </c>
      <c r="AY1156" s="2">
        <v>516</v>
      </c>
      <c r="AZ1156" s="2">
        <v>3</v>
      </c>
      <c r="BA1156" s="18">
        <f>VLOOKUP(AY1156,segéd!$F$9:$G$38,2,FALSE)</f>
        <v>46158</v>
      </c>
      <c r="BB1156" s="2" t="str">
        <f>VLOOKUP(AZ1156,segéd!$F$1:$G$7,2,FALSE)</f>
        <v>11.30-13.00</v>
      </c>
      <c r="BC1156" t="s">
        <v>402</v>
      </c>
      <c r="BD1156" s="20" t="s">
        <v>304</v>
      </c>
      <c r="BE1156" t="s">
        <v>164</v>
      </c>
      <c r="BG1156" s="2">
        <v>403</v>
      </c>
      <c r="BH1156" s="2" t="s">
        <v>66</v>
      </c>
      <c r="BI1156" s="30" t="s">
        <v>1939</v>
      </c>
      <c r="BJ1156" s="2">
        <f t="shared" si="968"/>
        <v>10</v>
      </c>
      <c r="BK1156" s="2" t="str">
        <f>IF(BF1156="","",VLOOKUP(BC1156,segéd!O:P,2,FALSE))</f>
        <v/>
      </c>
      <c r="BL1156" s="2">
        <f>IF(BG1156="","",VLOOKUP(BC1156,segéd!T:U,2,FALSE))</f>
        <v>10</v>
      </c>
      <c r="BM1156" s="2"/>
      <c r="BN1156" s="2"/>
      <c r="BO1156" s="2"/>
      <c r="BP1156" s="2"/>
      <c r="BQ1156" s="2"/>
      <c r="BR1156" s="2"/>
      <c r="BS1156" s="2"/>
      <c r="BT1156" s="2"/>
      <c r="BU1156" s="2"/>
      <c r="CA1156" s="2"/>
      <c r="CD1156" s="2"/>
      <c r="CE1156" s="2"/>
      <c r="CF1156" s="19"/>
      <c r="CG1156" s="2"/>
      <c r="CH1156" s="2"/>
      <c r="CI1156" s="2"/>
      <c r="CP1156" s="2"/>
      <c r="CQ1156" s="2"/>
      <c r="CR1156" s="2"/>
      <c r="CS1156" s="2"/>
      <c r="CU1156" s="2"/>
      <c r="CV1156" s="2"/>
      <c r="CY1156" s="19">
        <v>13</v>
      </c>
    </row>
    <row r="1157" spans="1:106" x14ac:dyDescent="0.3">
      <c r="A1157" t="str">
        <f t="shared" si="918"/>
        <v>2175163</v>
      </c>
      <c r="B1157" t="str">
        <f t="shared" si="919"/>
        <v>Nemz. és interk. marketing (web) 5</v>
      </c>
      <c r="C1157" t="str">
        <f t="shared" si="920"/>
        <v>5163</v>
      </c>
      <c r="D1157" t="str">
        <f t="shared" si="921"/>
        <v xml:space="preserve">Nemz. és interk. marketing (web) </v>
      </c>
      <c r="E1157" t="str">
        <f t="shared" si="922"/>
        <v>Duga Zsófia5163</v>
      </c>
      <c r="F1157" s="24" t="str">
        <f t="shared" si="923"/>
        <v>Nemz. és interk. marketing (Bp. 217, web)</v>
      </c>
      <c r="G1157" t="str">
        <f t="shared" si="924"/>
        <v/>
      </c>
      <c r="H1157" t="str">
        <f t="shared" si="925"/>
        <v/>
      </c>
      <c r="I1157" t="str">
        <f t="shared" si="926"/>
        <v/>
      </c>
      <c r="J1157" t="str">
        <f t="shared" si="927"/>
        <v>5163</v>
      </c>
      <c r="K1157" t="str">
        <f t="shared" si="928"/>
        <v/>
      </c>
      <c r="L1157" t="str">
        <f t="shared" si="929"/>
        <v/>
      </c>
      <c r="M1157" t="str">
        <f t="shared" si="930"/>
        <v/>
      </c>
      <c r="N1157" t="str">
        <f t="shared" si="931"/>
        <v/>
      </c>
      <c r="O1157" t="str">
        <f t="shared" si="932"/>
        <v/>
      </c>
      <c r="P1157" t="str">
        <f t="shared" si="933"/>
        <v/>
      </c>
      <c r="Q1157" t="str">
        <f t="shared" si="934"/>
        <v/>
      </c>
      <c r="R1157" t="str">
        <f t="shared" si="935"/>
        <v/>
      </c>
      <c r="S1157" t="str">
        <f t="shared" si="936"/>
        <v/>
      </c>
      <c r="T1157" t="str">
        <f t="shared" si="937"/>
        <v/>
      </c>
      <c r="U1157" t="str">
        <f t="shared" si="938"/>
        <v/>
      </c>
      <c r="V1157" t="str">
        <f t="shared" si="939"/>
        <v/>
      </c>
      <c r="W1157" t="str">
        <f t="shared" si="940"/>
        <v/>
      </c>
      <c r="X1157" t="str">
        <f t="shared" si="941"/>
        <v/>
      </c>
      <c r="Y1157" t="str">
        <f t="shared" si="942"/>
        <v>Nemz. és interk. marketing (217, web)</v>
      </c>
      <c r="Z1157" t="str">
        <f t="shared" si="943"/>
        <v/>
      </c>
      <c r="AA1157" t="str">
        <f t="shared" si="944"/>
        <v/>
      </c>
      <c r="AB1157" t="str">
        <f t="shared" si="945"/>
        <v/>
      </c>
      <c r="AC1157" t="str">
        <f t="shared" si="946"/>
        <v/>
      </c>
      <c r="AD1157" t="str">
        <f t="shared" si="947"/>
        <v/>
      </c>
      <c r="AE1157" t="str">
        <f t="shared" si="948"/>
        <v/>
      </c>
      <c r="AF1157" t="str">
        <f t="shared" si="949"/>
        <v/>
      </c>
      <c r="AG1157" t="str">
        <f t="shared" si="950"/>
        <v/>
      </c>
      <c r="AH1157" t="str">
        <f t="shared" si="951"/>
        <v/>
      </c>
      <c r="AI1157" t="str">
        <f t="shared" si="952"/>
        <v/>
      </c>
      <c r="AJ1157" t="str">
        <f t="shared" si="953"/>
        <v/>
      </c>
      <c r="AK1157" t="str">
        <f t="shared" si="954"/>
        <v/>
      </c>
      <c r="AL1157" t="str">
        <f t="shared" si="955"/>
        <v/>
      </c>
      <c r="AM1157" t="str">
        <f t="shared" si="956"/>
        <v/>
      </c>
      <c r="AN1157" t="str">
        <f t="shared" si="957"/>
        <v/>
      </c>
      <c r="AO1157" t="str">
        <f t="shared" si="958"/>
        <v/>
      </c>
      <c r="AP1157" t="str">
        <f t="shared" si="959"/>
        <v/>
      </c>
      <c r="AQ1157" t="str">
        <f t="shared" si="960"/>
        <v/>
      </c>
      <c r="AR1157" t="str">
        <f t="shared" si="961"/>
        <v/>
      </c>
      <c r="AS1157" t="str">
        <f t="shared" si="962"/>
        <v/>
      </c>
      <c r="AT1157" t="str">
        <f t="shared" si="963"/>
        <v/>
      </c>
      <c r="AU1157" t="str">
        <f t="shared" si="964"/>
        <v/>
      </c>
      <c r="AV1157" t="str">
        <f t="shared" si="965"/>
        <v/>
      </c>
      <c r="AW1157" t="str">
        <f t="shared" si="966"/>
        <v/>
      </c>
      <c r="AX1157" t="str">
        <f t="shared" si="967"/>
        <v>Nemz. és interk. marketing (, web)</v>
      </c>
      <c r="AY1157" s="2">
        <v>516</v>
      </c>
      <c r="AZ1157" s="2">
        <v>3</v>
      </c>
      <c r="BA1157" s="18">
        <f>VLOOKUP(AY1157,segéd!$F$9:$G$38,2,FALSE)</f>
        <v>46158</v>
      </c>
      <c r="BB1157" s="2" t="str">
        <f>VLOOKUP(AZ1157,segéd!$F$1:$G$7,2,FALSE)</f>
        <v>11.30-13.00</v>
      </c>
      <c r="BC1157" t="s">
        <v>74</v>
      </c>
      <c r="BD1157" t="s">
        <v>103</v>
      </c>
      <c r="BE1157" t="s">
        <v>175</v>
      </c>
      <c r="BF1157" s="19">
        <v>217</v>
      </c>
      <c r="BH1157" s="2" t="s">
        <v>66</v>
      </c>
      <c r="BI1157" s="30" t="s">
        <v>1986</v>
      </c>
      <c r="BJ1157" s="2">
        <f t="shared" si="968"/>
        <v>5</v>
      </c>
      <c r="BK1157" s="2">
        <f>IF(BF1157="","",VLOOKUP(BC1157,segéd!O:P,2,FALSE))</f>
        <v>5</v>
      </c>
      <c r="BL1157" s="2" t="str">
        <f>IF(BG1157="","",VLOOKUP(BC1157,segéd!T:U,2,FALSE))</f>
        <v/>
      </c>
      <c r="BP1157" s="2">
        <v>9</v>
      </c>
      <c r="BQ1157" s="2"/>
      <c r="BR1157" s="2"/>
      <c r="BY1157" s="2"/>
      <c r="CH1157" s="2"/>
      <c r="CP1157" s="2"/>
    </row>
    <row r="1158" spans="1:106" x14ac:dyDescent="0.3">
      <c r="A1158" t="str">
        <f t="shared" si="918"/>
        <v>2055163</v>
      </c>
      <c r="B1158" t="str">
        <f t="shared" si="919"/>
        <v>Pénzügyi alapismeretek (Tb.-ről web) 4</v>
      </c>
      <c r="C1158" t="str">
        <f t="shared" si="920"/>
        <v>2125163</v>
      </c>
      <c r="D1158" t="str">
        <f t="shared" si="921"/>
        <v>Pénzügyi alapismeretek (Tb.-ről web) 12</v>
      </c>
      <c r="E1158" t="str">
        <f t="shared" si="922"/>
        <v>Belyó Pál5163</v>
      </c>
      <c r="F1158" s="24" t="str">
        <f t="shared" si="923"/>
        <v>Pénzügyi alapismeretek (Tb. 212, Tb.-ről web)</v>
      </c>
      <c r="G1158" t="str">
        <f t="shared" si="924"/>
        <v/>
      </c>
      <c r="H1158" t="str">
        <f t="shared" si="925"/>
        <v/>
      </c>
      <c r="I1158" t="str">
        <f t="shared" si="926"/>
        <v>5163</v>
      </c>
      <c r="J1158" t="str">
        <f t="shared" si="927"/>
        <v/>
      </c>
      <c r="K1158" t="str">
        <f t="shared" si="928"/>
        <v/>
      </c>
      <c r="L1158" t="str">
        <f t="shared" si="929"/>
        <v/>
      </c>
      <c r="M1158" t="str">
        <f t="shared" si="930"/>
        <v/>
      </c>
      <c r="N1158" t="str">
        <f t="shared" si="931"/>
        <v/>
      </c>
      <c r="O1158" t="str">
        <f t="shared" si="932"/>
        <v/>
      </c>
      <c r="P1158" t="str">
        <f t="shared" si="933"/>
        <v/>
      </c>
      <c r="Q1158" t="str">
        <f t="shared" si="934"/>
        <v/>
      </c>
      <c r="R1158" t="str">
        <f t="shared" si="935"/>
        <v/>
      </c>
      <c r="S1158" t="str">
        <f t="shared" si="936"/>
        <v/>
      </c>
      <c r="T1158" t="str">
        <f t="shared" si="937"/>
        <v/>
      </c>
      <c r="U1158" t="str">
        <f t="shared" si="938"/>
        <v/>
      </c>
      <c r="V1158" t="str">
        <f t="shared" si="939"/>
        <v/>
      </c>
      <c r="W1158" t="str">
        <f t="shared" si="940"/>
        <v/>
      </c>
      <c r="X1158" t="str">
        <f t="shared" si="941"/>
        <v/>
      </c>
      <c r="Y1158" t="str">
        <f t="shared" si="942"/>
        <v>Pénzügyi alapismeretek (205, Tb.-ről web)</v>
      </c>
      <c r="Z1158" t="str">
        <f t="shared" si="943"/>
        <v/>
      </c>
      <c r="AA1158" t="str">
        <f t="shared" si="944"/>
        <v>5163</v>
      </c>
      <c r="AB1158" t="str">
        <f t="shared" si="945"/>
        <v/>
      </c>
      <c r="AC1158" t="str">
        <f t="shared" si="946"/>
        <v/>
      </c>
      <c r="AD1158" t="str">
        <f t="shared" si="947"/>
        <v/>
      </c>
      <c r="AE1158" t="str">
        <f t="shared" si="948"/>
        <v/>
      </c>
      <c r="AF1158" t="str">
        <f t="shared" si="949"/>
        <v/>
      </c>
      <c r="AG1158" t="str">
        <f t="shared" si="950"/>
        <v/>
      </c>
      <c r="AH1158" t="str">
        <f t="shared" si="951"/>
        <v/>
      </c>
      <c r="AI1158" t="str">
        <f t="shared" si="952"/>
        <v/>
      </c>
      <c r="AJ1158" t="str">
        <f t="shared" si="953"/>
        <v/>
      </c>
      <c r="AK1158" t="str">
        <f t="shared" si="954"/>
        <v/>
      </c>
      <c r="AL1158" t="str">
        <f t="shared" si="955"/>
        <v/>
      </c>
      <c r="AM1158" t="str">
        <f t="shared" si="956"/>
        <v/>
      </c>
      <c r="AN1158" t="str">
        <f t="shared" si="957"/>
        <v/>
      </c>
      <c r="AO1158" t="str">
        <f t="shared" si="958"/>
        <v/>
      </c>
      <c r="AP1158" t="str">
        <f t="shared" si="959"/>
        <v/>
      </c>
      <c r="AQ1158" t="str">
        <f t="shared" si="960"/>
        <v/>
      </c>
      <c r="AR1158" t="str">
        <f t="shared" si="961"/>
        <v/>
      </c>
      <c r="AS1158" t="str">
        <f t="shared" si="962"/>
        <v/>
      </c>
      <c r="AT1158" t="str">
        <f t="shared" si="963"/>
        <v/>
      </c>
      <c r="AU1158" t="str">
        <f t="shared" si="964"/>
        <v/>
      </c>
      <c r="AV1158" t="str">
        <f t="shared" si="965"/>
        <v/>
      </c>
      <c r="AW1158" t="str">
        <f t="shared" si="966"/>
        <v/>
      </c>
      <c r="AX1158" t="str">
        <f t="shared" si="967"/>
        <v>Pénzügyi alapismeretek (212, Tb.-ről web)</v>
      </c>
      <c r="AY1158" s="2">
        <v>516</v>
      </c>
      <c r="AZ1158" s="2">
        <v>3</v>
      </c>
      <c r="BA1158" s="18">
        <f>VLOOKUP(AY1158,segéd!$F$9:$G$38,2,FALSE)</f>
        <v>46158</v>
      </c>
      <c r="BB1158" s="2" t="str">
        <f>VLOOKUP(AZ1158,segéd!$F$1:$G$7,2,FALSE)</f>
        <v>11.30-13.00</v>
      </c>
      <c r="BC1158" t="s">
        <v>261</v>
      </c>
      <c r="BD1158" t="s">
        <v>36</v>
      </c>
      <c r="BE1158" t="s">
        <v>411</v>
      </c>
      <c r="BF1158" s="19">
        <v>205</v>
      </c>
      <c r="BG1158" s="2">
        <v>212</v>
      </c>
      <c r="BH1158" s="19" t="s">
        <v>76</v>
      </c>
      <c r="BI1158" s="30" t="s">
        <v>2031</v>
      </c>
      <c r="BJ1158" s="2">
        <f t="shared" si="968"/>
        <v>16</v>
      </c>
      <c r="BK1158" s="2">
        <f>IF(BF1158="","",VLOOKUP(BC1158,segéd!O:P,2,FALSE))</f>
        <v>4</v>
      </c>
      <c r="BL1158" s="2">
        <f>IF(BG1158="","",VLOOKUP(BC1158,segéd!T:U,2,FALSE))</f>
        <v>12</v>
      </c>
      <c r="BM1158" s="2"/>
      <c r="BN1158" s="2"/>
      <c r="BO1158" s="2">
        <v>13</v>
      </c>
      <c r="BP1158" s="2"/>
      <c r="BQ1158" s="2"/>
      <c r="BR1158" s="2"/>
      <c r="BS1158" s="2"/>
      <c r="BT1158" s="2"/>
      <c r="BU1158" s="2"/>
      <c r="BV1158" s="2"/>
      <c r="BW1158" s="2"/>
      <c r="BX1158" s="2"/>
      <c r="BY1158" s="2"/>
      <c r="BZ1158" s="2"/>
      <c r="CA1158" s="2"/>
      <c r="CB1158" s="2"/>
      <c r="CC1158" s="2"/>
      <c r="CD1158" s="2"/>
      <c r="CE1158" s="2"/>
      <c r="CF1158" s="2">
        <v>19</v>
      </c>
      <c r="CG1158" s="2"/>
      <c r="CH1158" s="2"/>
      <c r="CI1158" s="2"/>
      <c r="CJ1158" s="2"/>
      <c r="CK1158" s="2"/>
      <c r="CL1158" s="2"/>
      <c r="CM1158" s="2"/>
      <c r="CN1158" s="2"/>
      <c r="CO1158" s="2"/>
      <c r="CP1158" s="2"/>
      <c r="CR1158" s="2"/>
      <c r="CS1158" s="2"/>
      <c r="CT1158" s="2"/>
      <c r="CU1158" s="2"/>
      <c r="CV1158" s="2"/>
      <c r="CY1158" s="2"/>
    </row>
    <row r="1159" spans="1:106" x14ac:dyDescent="0.3">
      <c r="A1159" t="str">
        <f t="shared" si="918"/>
        <v>5163</v>
      </c>
      <c r="B1159" t="str">
        <f t="shared" si="919"/>
        <v xml:space="preserve">Szám. seg. mérés (NI-Labv.), 2. csop. (gépterem, web) </v>
      </c>
      <c r="C1159" t="str">
        <f t="shared" si="920"/>
        <v>6045163</v>
      </c>
      <c r="D1159" t="str">
        <f t="shared" si="921"/>
        <v>Szám. seg. mérés (NI-Labv.), 2. csop. (gépterem, web) 64</v>
      </c>
      <c r="E1159" t="str">
        <f t="shared" si="922"/>
        <v>Vavra Gábor5163</v>
      </c>
      <c r="F1159" s="24" t="str">
        <f t="shared" si="923"/>
        <v>Szám. seg. mérés (NI-Labv.), 2. csop. (Tb. 604, gépterem, web)</v>
      </c>
      <c r="G1159" t="str">
        <f t="shared" si="924"/>
        <v/>
      </c>
      <c r="H1159" t="str">
        <f t="shared" si="925"/>
        <v/>
      </c>
      <c r="I1159" t="str">
        <f t="shared" si="926"/>
        <v/>
      </c>
      <c r="J1159" t="str">
        <f t="shared" si="927"/>
        <v/>
      </c>
      <c r="K1159" t="str">
        <f t="shared" si="928"/>
        <v/>
      </c>
      <c r="L1159" t="str">
        <f t="shared" si="929"/>
        <v/>
      </c>
      <c r="M1159" t="str">
        <f t="shared" si="930"/>
        <v/>
      </c>
      <c r="N1159" t="str">
        <f t="shared" si="931"/>
        <v/>
      </c>
      <c r="O1159" t="str">
        <f t="shared" si="932"/>
        <v/>
      </c>
      <c r="P1159" t="str">
        <f t="shared" si="933"/>
        <v/>
      </c>
      <c r="Q1159" t="str">
        <f t="shared" si="934"/>
        <v/>
      </c>
      <c r="R1159" t="str">
        <f t="shared" si="935"/>
        <v/>
      </c>
      <c r="S1159" t="str">
        <f t="shared" si="936"/>
        <v/>
      </c>
      <c r="T1159" t="str">
        <f t="shared" si="937"/>
        <v/>
      </c>
      <c r="U1159" t="str">
        <f t="shared" si="938"/>
        <v/>
      </c>
      <c r="V1159" t="str">
        <f t="shared" si="939"/>
        <v/>
      </c>
      <c r="W1159" t="str">
        <f t="shared" si="940"/>
        <v/>
      </c>
      <c r="X1159" t="str">
        <f t="shared" si="941"/>
        <v/>
      </c>
      <c r="Y1159" t="str">
        <f t="shared" si="942"/>
        <v>Szám. seg. mérés (NI-Labv.), 2. csop. (, gépterem, web)</v>
      </c>
      <c r="Z1159" t="str">
        <f t="shared" si="943"/>
        <v/>
      </c>
      <c r="AA1159" t="str">
        <f t="shared" si="944"/>
        <v/>
      </c>
      <c r="AB1159" t="str">
        <f t="shared" si="945"/>
        <v/>
      </c>
      <c r="AC1159" t="str">
        <f t="shared" si="946"/>
        <v/>
      </c>
      <c r="AD1159" t="str">
        <f t="shared" si="947"/>
        <v/>
      </c>
      <c r="AE1159" t="str">
        <f t="shared" si="948"/>
        <v/>
      </c>
      <c r="AF1159" t="str">
        <f t="shared" si="949"/>
        <v/>
      </c>
      <c r="AG1159" t="str">
        <f t="shared" si="950"/>
        <v/>
      </c>
      <c r="AH1159" t="str">
        <f t="shared" si="951"/>
        <v/>
      </c>
      <c r="AI1159" t="str">
        <f t="shared" si="952"/>
        <v/>
      </c>
      <c r="AJ1159" t="str">
        <f t="shared" si="953"/>
        <v/>
      </c>
      <c r="AK1159" t="str">
        <f t="shared" si="954"/>
        <v/>
      </c>
      <c r="AL1159" t="str">
        <f t="shared" si="955"/>
        <v>5163</v>
      </c>
      <c r="AM1159" t="str">
        <f t="shared" si="956"/>
        <v/>
      </c>
      <c r="AN1159" t="str">
        <f t="shared" si="957"/>
        <v/>
      </c>
      <c r="AO1159" t="str">
        <f t="shared" si="958"/>
        <v/>
      </c>
      <c r="AP1159" t="str">
        <f t="shared" si="959"/>
        <v/>
      </c>
      <c r="AQ1159" t="str">
        <f t="shared" si="960"/>
        <v/>
      </c>
      <c r="AR1159" t="str">
        <f t="shared" si="961"/>
        <v/>
      </c>
      <c r="AS1159" t="str">
        <f t="shared" si="962"/>
        <v/>
      </c>
      <c r="AT1159" t="str">
        <f t="shared" si="963"/>
        <v/>
      </c>
      <c r="AU1159" t="str">
        <f t="shared" si="964"/>
        <v/>
      </c>
      <c r="AV1159" t="str">
        <f t="shared" si="965"/>
        <v/>
      </c>
      <c r="AW1159" t="str">
        <f t="shared" si="966"/>
        <v/>
      </c>
      <c r="AX1159" t="str">
        <f t="shared" si="967"/>
        <v>Szám. seg. mérés (NI-Labv.), 2. csop. (604, gépterem, web)</v>
      </c>
      <c r="AY1159" s="2">
        <v>516</v>
      </c>
      <c r="AZ1159" s="2">
        <v>3</v>
      </c>
      <c r="BA1159" s="18">
        <f>VLOOKUP(AY1159,segéd!$F$9:$G$38,2,FALSE)</f>
        <v>46158</v>
      </c>
      <c r="BB1159" s="2" t="str">
        <f>VLOOKUP(AZ1159,segéd!$F$1:$G$7,2,FALSE)</f>
        <v>11.30-13.00</v>
      </c>
      <c r="BC1159" t="s">
        <v>464</v>
      </c>
      <c r="BD1159" s="20" t="s">
        <v>424</v>
      </c>
      <c r="BE1159" t="s">
        <v>164</v>
      </c>
      <c r="BG1159" s="2">
        <v>604</v>
      </c>
      <c r="BH1159" s="2" t="s">
        <v>220</v>
      </c>
      <c r="BI1159" s="30" t="s">
        <v>2030</v>
      </c>
      <c r="BJ1159" s="2">
        <f t="shared" si="968"/>
        <v>64</v>
      </c>
      <c r="BK1159" s="2" t="str">
        <f>IF(BF1159="","",VLOOKUP(BC1159,segéd!O:P,2,FALSE))</f>
        <v/>
      </c>
      <c r="BL1159" s="2">
        <f>IF(BG1159="","",VLOOKUP(BC1159,segéd!T:U,2,FALSE))</f>
        <v>64</v>
      </c>
      <c r="BM1159" s="2"/>
      <c r="BN1159" s="2"/>
      <c r="BO1159" s="2"/>
      <c r="BP1159" s="2"/>
      <c r="BQ1159" s="2"/>
      <c r="BR1159" s="2"/>
      <c r="BS1159" s="2"/>
      <c r="BT1159" s="2"/>
      <c r="BU1159" s="2"/>
      <c r="BZ1159" s="2"/>
      <c r="CA1159" s="2"/>
      <c r="CD1159" s="2"/>
      <c r="CE1159" s="2"/>
      <c r="CF1159" s="19"/>
      <c r="CG1159" s="2"/>
      <c r="CJ1159" s="2"/>
      <c r="CP1159" s="2"/>
      <c r="CQ1159" s="2">
        <v>59</v>
      </c>
      <c r="CR1159" s="2"/>
      <c r="CS1159" s="2"/>
      <c r="CU1159" s="2"/>
      <c r="CV1159" s="2"/>
      <c r="DA1159" s="19"/>
    </row>
    <row r="1160" spans="1:106" x14ac:dyDescent="0.3">
      <c r="A1160" t="str">
        <f t="shared" si="918"/>
        <v>5163</v>
      </c>
      <c r="B1160" t="str">
        <f t="shared" si="919"/>
        <v xml:space="preserve">Szám. seg. mérés (plusz terem) (gépterem, web) </v>
      </c>
      <c r="C1160" t="str">
        <f t="shared" si="920"/>
        <v>6035163</v>
      </c>
      <c r="D1160" t="str">
        <f t="shared" si="921"/>
        <v>Szám. seg. mérés (plusz terem) (gépterem, web) 0</v>
      </c>
      <c r="E1160" t="str">
        <f t="shared" si="922"/>
        <v>Vavra Gábor5163</v>
      </c>
      <c r="F1160" s="24" t="str">
        <f t="shared" si="923"/>
        <v>Szám. seg. mérés (plusz terem) (Tb. 603, gépterem, web)</v>
      </c>
      <c r="G1160" t="str">
        <f t="shared" si="924"/>
        <v/>
      </c>
      <c r="H1160" t="str">
        <f t="shared" si="925"/>
        <v/>
      </c>
      <c r="I1160" t="str">
        <f t="shared" si="926"/>
        <v/>
      </c>
      <c r="J1160" t="str">
        <f t="shared" si="927"/>
        <v/>
      </c>
      <c r="K1160" t="str">
        <f t="shared" si="928"/>
        <v/>
      </c>
      <c r="L1160" t="str">
        <f t="shared" si="929"/>
        <v/>
      </c>
      <c r="M1160" t="str">
        <f t="shared" si="930"/>
        <v/>
      </c>
      <c r="N1160" t="str">
        <f t="shared" si="931"/>
        <v/>
      </c>
      <c r="O1160" t="str">
        <f t="shared" si="932"/>
        <v/>
      </c>
      <c r="P1160" t="str">
        <f t="shared" si="933"/>
        <v/>
      </c>
      <c r="Q1160" t="str">
        <f t="shared" si="934"/>
        <v/>
      </c>
      <c r="R1160" t="str">
        <f t="shared" si="935"/>
        <v/>
      </c>
      <c r="S1160" t="str">
        <f t="shared" si="936"/>
        <v/>
      </c>
      <c r="T1160" t="str">
        <f t="shared" si="937"/>
        <v/>
      </c>
      <c r="U1160" t="str">
        <f t="shared" si="938"/>
        <v/>
      </c>
      <c r="V1160" t="str">
        <f t="shared" si="939"/>
        <v/>
      </c>
      <c r="W1160" t="str">
        <f t="shared" si="940"/>
        <v/>
      </c>
      <c r="X1160" t="str">
        <f t="shared" si="941"/>
        <v/>
      </c>
      <c r="Y1160" t="str">
        <f t="shared" si="942"/>
        <v>Szám. seg. mérés (plusz terem) (, gépterem, web)</v>
      </c>
      <c r="Z1160" t="str">
        <f t="shared" si="943"/>
        <v/>
      </c>
      <c r="AA1160" t="str">
        <f t="shared" si="944"/>
        <v/>
      </c>
      <c r="AB1160" t="str">
        <f t="shared" si="945"/>
        <v/>
      </c>
      <c r="AC1160" t="str">
        <f t="shared" si="946"/>
        <v/>
      </c>
      <c r="AD1160" t="str">
        <f t="shared" si="947"/>
        <v/>
      </c>
      <c r="AE1160" t="str">
        <f t="shared" si="948"/>
        <v/>
      </c>
      <c r="AF1160" t="str">
        <f t="shared" si="949"/>
        <v/>
      </c>
      <c r="AG1160" t="str">
        <f t="shared" si="950"/>
        <v/>
      </c>
      <c r="AH1160" t="str">
        <f t="shared" si="951"/>
        <v/>
      </c>
      <c r="AI1160" t="str">
        <f t="shared" si="952"/>
        <v/>
      </c>
      <c r="AJ1160" t="str">
        <f t="shared" si="953"/>
        <v/>
      </c>
      <c r="AK1160" t="str">
        <f t="shared" si="954"/>
        <v/>
      </c>
      <c r="AL1160" t="str">
        <f t="shared" si="955"/>
        <v/>
      </c>
      <c r="AM1160" t="str">
        <f t="shared" si="956"/>
        <v/>
      </c>
      <c r="AN1160" t="str">
        <f t="shared" si="957"/>
        <v/>
      </c>
      <c r="AO1160" t="str">
        <f t="shared" si="958"/>
        <v/>
      </c>
      <c r="AP1160" t="str">
        <f t="shared" si="959"/>
        <v/>
      </c>
      <c r="AQ1160" t="str">
        <f t="shared" si="960"/>
        <v/>
      </c>
      <c r="AR1160" t="str">
        <f t="shared" si="961"/>
        <v/>
      </c>
      <c r="AS1160" t="str">
        <f t="shared" si="962"/>
        <v/>
      </c>
      <c r="AT1160" t="str">
        <f t="shared" si="963"/>
        <v/>
      </c>
      <c r="AU1160" t="str">
        <f t="shared" si="964"/>
        <v/>
      </c>
      <c r="AV1160" t="str">
        <f t="shared" si="965"/>
        <v/>
      </c>
      <c r="AW1160" t="str">
        <f t="shared" si="966"/>
        <v/>
      </c>
      <c r="AX1160" t="str">
        <f t="shared" si="967"/>
        <v>Szám. seg. mérés (plusz terem) (603, gépterem, web)</v>
      </c>
      <c r="AY1160" s="2">
        <v>516</v>
      </c>
      <c r="AZ1160" s="2">
        <v>3</v>
      </c>
      <c r="BA1160" s="18">
        <f>VLOOKUP(AY1160,segéd!$F$9:$G$38,2,FALSE)</f>
        <v>46158</v>
      </c>
      <c r="BB1160" s="2" t="str">
        <f>VLOOKUP(AZ1160,segéd!$F$1:$G$7,2,FALSE)</f>
        <v>11.30-13.00</v>
      </c>
      <c r="BC1160" t="s">
        <v>2257</v>
      </c>
      <c r="BD1160" s="20" t="s">
        <v>424</v>
      </c>
      <c r="BE1160" t="s">
        <v>164</v>
      </c>
      <c r="BG1160" s="2">
        <v>603</v>
      </c>
      <c r="BH1160" s="2" t="s">
        <v>220</v>
      </c>
      <c r="BI1160" s="30" t="s">
        <v>1942</v>
      </c>
      <c r="BJ1160" s="2">
        <f t="shared" si="968"/>
        <v>0</v>
      </c>
      <c r="BK1160" s="2" t="str">
        <f>IF(BF1160="","",VLOOKUP(BC1160,segéd!O:P,2,FALSE))</f>
        <v/>
      </c>
      <c r="BL1160" s="2">
        <f>IF(BG1160="","",VLOOKUP(BC1160,segéd!T:U,2,FALSE))</f>
        <v>0</v>
      </c>
      <c r="BM1160" s="2"/>
      <c r="BN1160" s="2"/>
      <c r="BO1160" s="2"/>
      <c r="BP1160" s="2"/>
      <c r="BQ1160" s="2"/>
      <c r="BR1160" s="2"/>
      <c r="BS1160" s="2"/>
      <c r="BT1160" s="2"/>
      <c r="BU1160" s="2"/>
      <c r="BZ1160" s="2"/>
      <c r="CA1160" s="2"/>
      <c r="CD1160" s="2"/>
      <c r="CE1160" s="2"/>
      <c r="CF1160" s="19"/>
      <c r="CG1160" s="2"/>
      <c r="CJ1160" s="2"/>
      <c r="CP1160" s="2"/>
      <c r="CQ1160" s="2"/>
      <c r="CR1160" s="2"/>
      <c r="CS1160" s="2"/>
      <c r="CU1160" s="2"/>
      <c r="CV1160" s="2"/>
      <c r="DA1160" s="19"/>
    </row>
    <row r="1161" spans="1:106" x14ac:dyDescent="0.3">
      <c r="A1161" t="str">
        <f t="shared" si="918"/>
        <v>5163</v>
      </c>
      <c r="B1161" t="str">
        <f t="shared" si="919"/>
        <v xml:space="preserve">UAS repülési teljesítménye (3. csop.) </v>
      </c>
      <c r="C1161" t="str">
        <f t="shared" si="920"/>
        <v>Külső5163</v>
      </c>
      <c r="D1161" t="str">
        <f t="shared" si="921"/>
        <v>UAS repülési teljesítménye (3. csop.) 11</v>
      </c>
      <c r="E1161" t="str">
        <f t="shared" si="922"/>
        <v>Wellner András Csaba5163</v>
      </c>
      <c r="F1161" s="24" t="str">
        <f t="shared" si="923"/>
        <v>UAS repülési teljesítménye (3. csop.) (Tb. Külső)</v>
      </c>
      <c r="G1161" t="str">
        <f t="shared" si="924"/>
        <v/>
      </c>
      <c r="H1161" t="str">
        <f t="shared" si="925"/>
        <v/>
      </c>
      <c r="I1161" t="str">
        <f t="shared" si="926"/>
        <v/>
      </c>
      <c r="J1161" t="str">
        <f t="shared" si="927"/>
        <v/>
      </c>
      <c r="K1161" t="str">
        <f t="shared" si="928"/>
        <v/>
      </c>
      <c r="L1161" t="str">
        <f t="shared" si="929"/>
        <v/>
      </c>
      <c r="M1161" t="str">
        <f t="shared" si="930"/>
        <v/>
      </c>
      <c r="N1161" t="str">
        <f t="shared" si="931"/>
        <v/>
      </c>
      <c r="O1161" t="str">
        <f t="shared" si="932"/>
        <v/>
      </c>
      <c r="P1161" t="str">
        <f t="shared" si="933"/>
        <v/>
      </c>
      <c r="Q1161" t="str">
        <f t="shared" si="934"/>
        <v/>
      </c>
      <c r="R1161" t="str">
        <f t="shared" si="935"/>
        <v/>
      </c>
      <c r="S1161" t="str">
        <f t="shared" si="936"/>
        <v/>
      </c>
      <c r="T1161" t="str">
        <f t="shared" si="937"/>
        <v/>
      </c>
      <c r="U1161" t="str">
        <f t="shared" si="938"/>
        <v/>
      </c>
      <c r="V1161" t="str">
        <f t="shared" si="939"/>
        <v/>
      </c>
      <c r="W1161" t="str">
        <f t="shared" si="940"/>
        <v/>
      </c>
      <c r="X1161" t="str">
        <f t="shared" si="941"/>
        <v/>
      </c>
      <c r="Y1161" t="str">
        <f t="shared" si="942"/>
        <v>UAS repülési teljesítménye (3. csop.) ()</v>
      </c>
      <c r="Z1161" t="str">
        <f t="shared" si="943"/>
        <v/>
      </c>
      <c r="AA1161" t="str">
        <f t="shared" si="944"/>
        <v/>
      </c>
      <c r="AB1161" t="str">
        <f t="shared" si="945"/>
        <v/>
      </c>
      <c r="AC1161" t="str">
        <f t="shared" si="946"/>
        <v/>
      </c>
      <c r="AD1161" t="str">
        <f t="shared" si="947"/>
        <v/>
      </c>
      <c r="AE1161" t="str">
        <f t="shared" si="948"/>
        <v/>
      </c>
      <c r="AF1161" t="str">
        <f t="shared" si="949"/>
        <v/>
      </c>
      <c r="AG1161" t="str">
        <f t="shared" si="950"/>
        <v/>
      </c>
      <c r="AH1161" t="str">
        <f t="shared" si="951"/>
        <v/>
      </c>
      <c r="AI1161" t="str">
        <f t="shared" si="952"/>
        <v/>
      </c>
      <c r="AJ1161" t="str">
        <f t="shared" si="953"/>
        <v/>
      </c>
      <c r="AK1161" t="str">
        <f t="shared" si="954"/>
        <v/>
      </c>
      <c r="AL1161" t="str">
        <f t="shared" si="955"/>
        <v/>
      </c>
      <c r="AM1161" t="str">
        <f t="shared" si="956"/>
        <v/>
      </c>
      <c r="AN1161" t="str">
        <f t="shared" si="957"/>
        <v/>
      </c>
      <c r="AO1161" t="str">
        <f t="shared" si="958"/>
        <v/>
      </c>
      <c r="AP1161" t="str">
        <f t="shared" si="959"/>
        <v/>
      </c>
      <c r="AQ1161" t="str">
        <f t="shared" si="960"/>
        <v/>
      </c>
      <c r="AR1161" t="str">
        <f t="shared" si="961"/>
        <v/>
      </c>
      <c r="AS1161" t="str">
        <f t="shared" si="962"/>
        <v/>
      </c>
      <c r="AT1161" t="str">
        <f t="shared" si="963"/>
        <v/>
      </c>
      <c r="AU1161" t="str">
        <f t="shared" si="964"/>
        <v/>
      </c>
      <c r="AV1161" t="str">
        <f t="shared" si="965"/>
        <v/>
      </c>
      <c r="AW1161" t="str">
        <f t="shared" si="966"/>
        <v>5163</v>
      </c>
      <c r="AX1161" t="str">
        <f t="shared" si="967"/>
        <v>UAS repülési teljesítménye (3. csop.) (Külső)</v>
      </c>
      <c r="AY1161" s="2">
        <v>516</v>
      </c>
      <c r="AZ1161" s="2">
        <v>3</v>
      </c>
      <c r="BA1161" s="18">
        <f>VLOOKUP(AY1161,segéd!$F$9:$G$38,2,FALSE)</f>
        <v>46158</v>
      </c>
      <c r="BB1161" s="2" t="str">
        <f>VLOOKUP(AZ1161,segéd!$F$1:$G$7,2,FALSE)</f>
        <v>11.30-13.00</v>
      </c>
      <c r="BC1161" t="s">
        <v>482</v>
      </c>
      <c r="BD1161" t="s">
        <v>2252</v>
      </c>
      <c r="BE1161" t="s">
        <v>164</v>
      </c>
      <c r="BG1161" s="2" t="s">
        <v>270</v>
      </c>
      <c r="BJ1161" s="2">
        <f t="shared" si="968"/>
        <v>11</v>
      </c>
      <c r="BK1161" s="2" t="str">
        <f>IF(BF1161="","",VLOOKUP(BC1161,segéd!O:P,2,FALSE))</f>
        <v/>
      </c>
      <c r="BL1161" s="2">
        <f>IF(BG1161="","",VLOOKUP(BC1161,segéd!T:U,2,FALSE))</f>
        <v>11</v>
      </c>
      <c r="BM1161" s="2"/>
      <c r="BN1161" s="2"/>
      <c r="BO1161" s="2"/>
      <c r="BP1161" s="2"/>
      <c r="BQ1161" s="2"/>
      <c r="BR1161" s="2"/>
      <c r="BS1161" s="2"/>
      <c r="BT1161" s="2"/>
      <c r="BU1161" s="2"/>
      <c r="CA1161" s="2"/>
      <c r="CD1161" s="2"/>
      <c r="CE1161" s="2"/>
      <c r="CF1161" s="19"/>
      <c r="CG1161" s="2"/>
      <c r="CP1161" s="2"/>
      <c r="CQ1161" s="2"/>
      <c r="CR1161" s="2"/>
      <c r="CS1161" s="2"/>
      <c r="CU1161" s="2"/>
      <c r="CV1161" s="2"/>
      <c r="DA1161" s="19"/>
      <c r="DB1161" s="2">
        <v>11</v>
      </c>
    </row>
    <row r="1162" spans="1:106" x14ac:dyDescent="0.3">
      <c r="A1162" t="str">
        <f t="shared" si="918"/>
        <v>5164</v>
      </c>
      <c r="B1162" t="str">
        <f t="shared" si="919"/>
        <v xml:space="preserve">Angol gazdasági szaknyelv II., 1. csop. </v>
      </c>
      <c r="C1162" t="str">
        <f t="shared" si="920"/>
        <v>4085164</v>
      </c>
      <c r="D1162" t="str">
        <f t="shared" si="921"/>
        <v>Angol gazdasági szaknyelv II., 1. csop. 17</v>
      </c>
      <c r="E1162" t="str">
        <f t="shared" si="922"/>
        <v>Nagy Mónika5164</v>
      </c>
      <c r="F1162" s="24" t="str">
        <f t="shared" si="923"/>
        <v>Angol gazdasági szaknyelv II., 1. csop. (Tb. 408)</v>
      </c>
      <c r="G1162" t="str">
        <f t="shared" si="924"/>
        <v/>
      </c>
      <c r="H1162" t="str">
        <f t="shared" si="925"/>
        <v/>
      </c>
      <c r="I1162" t="str">
        <f t="shared" si="926"/>
        <v/>
      </c>
      <c r="J1162" t="str">
        <f t="shared" si="927"/>
        <v/>
      </c>
      <c r="K1162" t="str">
        <f t="shared" si="928"/>
        <v/>
      </c>
      <c r="L1162" t="str">
        <f t="shared" si="929"/>
        <v/>
      </c>
      <c r="M1162" t="str">
        <f t="shared" si="930"/>
        <v/>
      </c>
      <c r="N1162" t="str">
        <f t="shared" si="931"/>
        <v/>
      </c>
      <c r="O1162" t="str">
        <f t="shared" si="932"/>
        <v/>
      </c>
      <c r="P1162" t="str">
        <f t="shared" si="933"/>
        <v/>
      </c>
      <c r="Q1162" t="str">
        <f t="shared" si="934"/>
        <v/>
      </c>
      <c r="R1162" t="str">
        <f t="shared" si="935"/>
        <v/>
      </c>
      <c r="S1162" t="str">
        <f t="shared" si="936"/>
        <v/>
      </c>
      <c r="T1162" t="str">
        <f t="shared" si="937"/>
        <v/>
      </c>
      <c r="U1162" t="str">
        <f t="shared" si="938"/>
        <v/>
      </c>
      <c r="V1162" t="str">
        <f t="shared" si="939"/>
        <v/>
      </c>
      <c r="W1162" t="str">
        <f t="shared" si="940"/>
        <v/>
      </c>
      <c r="X1162" t="str">
        <f t="shared" si="941"/>
        <v/>
      </c>
      <c r="Y1162" t="str">
        <f t="shared" si="942"/>
        <v>Angol gazdasági szaknyelv II., 1. csop. ()</v>
      </c>
      <c r="Z1162" t="str">
        <f t="shared" si="943"/>
        <v>5164</v>
      </c>
      <c r="AA1162" t="str">
        <f t="shared" si="944"/>
        <v/>
      </c>
      <c r="AB1162" t="str">
        <f t="shared" si="945"/>
        <v/>
      </c>
      <c r="AC1162" t="str">
        <f t="shared" si="946"/>
        <v/>
      </c>
      <c r="AD1162" t="str">
        <f t="shared" si="947"/>
        <v/>
      </c>
      <c r="AE1162" t="str">
        <f t="shared" si="948"/>
        <v/>
      </c>
      <c r="AF1162" t="str">
        <f t="shared" si="949"/>
        <v/>
      </c>
      <c r="AG1162" t="str">
        <f t="shared" si="950"/>
        <v/>
      </c>
      <c r="AH1162" t="str">
        <f t="shared" si="951"/>
        <v/>
      </c>
      <c r="AI1162" t="str">
        <f t="shared" si="952"/>
        <v/>
      </c>
      <c r="AJ1162" t="str">
        <f t="shared" si="953"/>
        <v/>
      </c>
      <c r="AK1162" t="str">
        <f t="shared" si="954"/>
        <v/>
      </c>
      <c r="AL1162" t="str">
        <f t="shared" si="955"/>
        <v/>
      </c>
      <c r="AM1162" t="str">
        <f t="shared" si="956"/>
        <v/>
      </c>
      <c r="AN1162" t="str">
        <f t="shared" si="957"/>
        <v/>
      </c>
      <c r="AO1162" t="str">
        <f t="shared" si="958"/>
        <v/>
      </c>
      <c r="AP1162" t="str">
        <f t="shared" si="959"/>
        <v/>
      </c>
      <c r="AQ1162" t="str">
        <f t="shared" si="960"/>
        <v/>
      </c>
      <c r="AR1162" t="str">
        <f t="shared" si="961"/>
        <v/>
      </c>
      <c r="AS1162" t="str">
        <f t="shared" si="962"/>
        <v/>
      </c>
      <c r="AT1162" t="str">
        <f t="shared" si="963"/>
        <v/>
      </c>
      <c r="AU1162" t="str">
        <f t="shared" si="964"/>
        <v/>
      </c>
      <c r="AV1162" t="str">
        <f t="shared" si="965"/>
        <v/>
      </c>
      <c r="AW1162" t="str">
        <f t="shared" si="966"/>
        <v/>
      </c>
      <c r="AX1162" t="str">
        <f t="shared" si="967"/>
        <v>Angol gazdasági szaknyelv II., 1. csop. (408)</v>
      </c>
      <c r="AY1162" s="2">
        <v>516</v>
      </c>
      <c r="AZ1162" s="2">
        <v>4</v>
      </c>
      <c r="BA1162" s="18">
        <f>VLOOKUP(AY1162,segéd!$F$9:$G$38,2,FALSE)</f>
        <v>46158</v>
      </c>
      <c r="BB1162" s="2" t="str">
        <f>VLOOKUP(AZ1162,segéd!$F$1:$G$7,2,FALSE)</f>
        <v>13.30-15.00</v>
      </c>
      <c r="BC1162" t="s">
        <v>252</v>
      </c>
      <c r="BD1162" t="s">
        <v>441</v>
      </c>
      <c r="BE1162" t="s">
        <v>164</v>
      </c>
      <c r="BG1162" s="2">
        <v>408</v>
      </c>
      <c r="BJ1162" s="2">
        <f t="shared" si="968"/>
        <v>17</v>
      </c>
      <c r="BK1162" s="2" t="str">
        <f>IF(BF1162="","",VLOOKUP(BC1162,segéd!O:P,2,FALSE))</f>
        <v/>
      </c>
      <c r="BL1162" s="2">
        <f>IF(BG1162="","",VLOOKUP(BC1162,segéd!T:U,2,FALSE))</f>
        <v>17</v>
      </c>
      <c r="BM1162" s="2"/>
      <c r="BN1162" s="2"/>
      <c r="BO1162" s="2"/>
      <c r="BP1162" s="2"/>
      <c r="BQ1162" s="2"/>
      <c r="BR1162" s="2"/>
      <c r="BS1162" s="2"/>
      <c r="BT1162" s="2"/>
      <c r="BU1162" s="2"/>
      <c r="BV1162" s="2"/>
      <c r="BW1162" s="2"/>
      <c r="BX1162" s="2"/>
      <c r="BY1162" s="2"/>
      <c r="BZ1162" s="2"/>
      <c r="CA1162" s="2"/>
      <c r="CB1162" s="2"/>
      <c r="CC1162" s="2"/>
      <c r="CD1162" s="2"/>
      <c r="CE1162" s="2">
        <v>17</v>
      </c>
      <c r="CG1162" s="2"/>
      <c r="CH1162" s="2"/>
      <c r="CI1162" s="2"/>
      <c r="CJ1162" s="2"/>
      <c r="CK1162" s="2"/>
      <c r="CL1162" s="2"/>
      <c r="CM1162" s="2"/>
      <c r="CN1162" s="2"/>
      <c r="CO1162" s="2"/>
      <c r="CP1162" s="2"/>
      <c r="CQ1162" s="2"/>
      <c r="CR1162" s="2"/>
      <c r="CS1162" s="2"/>
      <c r="CT1162" s="2"/>
      <c r="CU1162" s="2"/>
      <c r="CV1162" s="2"/>
      <c r="CY1162" s="2"/>
    </row>
    <row r="1163" spans="1:106" x14ac:dyDescent="0.3">
      <c r="A1163" t="str">
        <f t="shared" si="918"/>
        <v>5164</v>
      </c>
      <c r="B1163" t="str">
        <f t="shared" si="919"/>
        <v xml:space="preserve">Angol gazdasági szaknyelv II., 2. csop. </v>
      </c>
      <c r="C1163" t="str">
        <f t="shared" si="920"/>
        <v>2135164</v>
      </c>
      <c r="D1163" t="str">
        <f t="shared" si="921"/>
        <v>Angol gazdasági szaknyelv II., 2. csop. 18</v>
      </c>
      <c r="E1163" t="str">
        <f t="shared" si="922"/>
        <v>Szabó Zsófia5164</v>
      </c>
      <c r="F1163" s="24" t="str">
        <f t="shared" si="923"/>
        <v>Angol gazdasági szaknyelv II., 2. csop. (Tb. 213)</v>
      </c>
      <c r="G1163" t="str">
        <f t="shared" si="924"/>
        <v/>
      </c>
      <c r="H1163" t="str">
        <f t="shared" si="925"/>
        <v/>
      </c>
      <c r="I1163" t="str">
        <f t="shared" si="926"/>
        <v/>
      </c>
      <c r="J1163" t="str">
        <f t="shared" si="927"/>
        <v/>
      </c>
      <c r="K1163" t="str">
        <f t="shared" si="928"/>
        <v/>
      </c>
      <c r="L1163" t="str">
        <f t="shared" si="929"/>
        <v/>
      </c>
      <c r="M1163" t="str">
        <f t="shared" si="930"/>
        <v/>
      </c>
      <c r="N1163" t="str">
        <f t="shared" si="931"/>
        <v/>
      </c>
      <c r="O1163" t="str">
        <f t="shared" si="932"/>
        <v/>
      </c>
      <c r="P1163" t="str">
        <f t="shared" si="933"/>
        <v/>
      </c>
      <c r="Q1163" t="str">
        <f t="shared" si="934"/>
        <v/>
      </c>
      <c r="R1163" t="str">
        <f t="shared" si="935"/>
        <v/>
      </c>
      <c r="S1163" t="str">
        <f t="shared" si="936"/>
        <v/>
      </c>
      <c r="T1163" t="str">
        <f t="shared" si="937"/>
        <v/>
      </c>
      <c r="U1163" t="str">
        <f t="shared" si="938"/>
        <v/>
      </c>
      <c r="V1163" t="str">
        <f t="shared" si="939"/>
        <v/>
      </c>
      <c r="W1163" t="str">
        <f t="shared" si="940"/>
        <v/>
      </c>
      <c r="X1163" t="str">
        <f t="shared" si="941"/>
        <v/>
      </c>
      <c r="Y1163" t="str">
        <f t="shared" si="942"/>
        <v>Angol gazdasági szaknyelv II., 2. csop. ()</v>
      </c>
      <c r="Z1163" t="str">
        <f t="shared" si="943"/>
        <v>5164</v>
      </c>
      <c r="AA1163" t="str">
        <f t="shared" si="944"/>
        <v/>
      </c>
      <c r="AB1163" t="str">
        <f t="shared" si="945"/>
        <v/>
      </c>
      <c r="AC1163" t="str">
        <f t="shared" si="946"/>
        <v/>
      </c>
      <c r="AD1163" t="str">
        <f t="shared" si="947"/>
        <v/>
      </c>
      <c r="AE1163" t="str">
        <f t="shared" si="948"/>
        <v/>
      </c>
      <c r="AF1163" t="str">
        <f t="shared" si="949"/>
        <v/>
      </c>
      <c r="AG1163" t="str">
        <f t="shared" si="950"/>
        <v/>
      </c>
      <c r="AH1163" t="str">
        <f t="shared" si="951"/>
        <v/>
      </c>
      <c r="AI1163" t="str">
        <f t="shared" si="952"/>
        <v/>
      </c>
      <c r="AJ1163" t="str">
        <f t="shared" si="953"/>
        <v/>
      </c>
      <c r="AK1163" t="str">
        <f t="shared" si="954"/>
        <v/>
      </c>
      <c r="AL1163" t="str">
        <f t="shared" si="955"/>
        <v/>
      </c>
      <c r="AM1163" t="str">
        <f t="shared" si="956"/>
        <v/>
      </c>
      <c r="AN1163" t="str">
        <f t="shared" si="957"/>
        <v/>
      </c>
      <c r="AO1163" t="str">
        <f t="shared" si="958"/>
        <v/>
      </c>
      <c r="AP1163" t="str">
        <f t="shared" si="959"/>
        <v/>
      </c>
      <c r="AQ1163" t="str">
        <f t="shared" si="960"/>
        <v/>
      </c>
      <c r="AR1163" t="str">
        <f t="shared" si="961"/>
        <v/>
      </c>
      <c r="AS1163" t="str">
        <f t="shared" si="962"/>
        <v/>
      </c>
      <c r="AT1163" t="str">
        <f t="shared" si="963"/>
        <v/>
      </c>
      <c r="AU1163" t="str">
        <f t="shared" si="964"/>
        <v/>
      </c>
      <c r="AV1163" t="str">
        <f t="shared" si="965"/>
        <v/>
      </c>
      <c r="AW1163" t="str">
        <f t="shared" si="966"/>
        <v/>
      </c>
      <c r="AX1163" t="str">
        <f t="shared" si="967"/>
        <v>Angol gazdasági szaknyelv II., 2. csop. (213)</v>
      </c>
      <c r="AY1163" s="2">
        <v>516</v>
      </c>
      <c r="AZ1163" s="2">
        <v>4</v>
      </c>
      <c r="BA1163" s="18">
        <f>VLOOKUP(AY1163,segéd!$F$9:$G$38,2,FALSE)</f>
        <v>46158</v>
      </c>
      <c r="BB1163" s="2" t="str">
        <f>VLOOKUP(AZ1163,segéd!$F$1:$G$7,2,FALSE)</f>
        <v>13.30-15.00</v>
      </c>
      <c r="BC1163" t="s">
        <v>253</v>
      </c>
      <c r="BD1163" t="s">
        <v>306</v>
      </c>
      <c r="BE1163" t="s">
        <v>164</v>
      </c>
      <c r="BG1163" s="2">
        <v>213</v>
      </c>
      <c r="BJ1163" s="2">
        <f t="shared" si="968"/>
        <v>18</v>
      </c>
      <c r="BK1163" s="2" t="str">
        <f>IF(BF1163="","",VLOOKUP(BC1163,segéd!O:P,2,FALSE))</f>
        <v/>
      </c>
      <c r="BL1163" s="2">
        <f>IF(BG1163="","",VLOOKUP(BC1163,segéd!T:U,2,FALSE))</f>
        <v>18</v>
      </c>
      <c r="BM1163" s="2"/>
      <c r="BN1163" s="2"/>
      <c r="BO1163" s="2"/>
      <c r="BP1163" s="2"/>
      <c r="BQ1163" s="2"/>
      <c r="BR1163" s="2"/>
      <c r="BS1163" s="2"/>
      <c r="BT1163" s="2"/>
      <c r="BU1163" s="2"/>
      <c r="BV1163" s="2"/>
      <c r="BW1163" s="2"/>
      <c r="BX1163" s="2"/>
      <c r="BY1163" s="2"/>
      <c r="BZ1163" s="2"/>
      <c r="CA1163" s="2"/>
      <c r="CB1163" s="2"/>
      <c r="CC1163" s="2"/>
      <c r="CD1163" s="2"/>
      <c r="CE1163" s="2">
        <v>16</v>
      </c>
      <c r="CG1163" s="2"/>
      <c r="CH1163" s="2"/>
      <c r="CI1163" s="2"/>
      <c r="CJ1163" s="2"/>
      <c r="CK1163" s="2"/>
      <c r="CL1163" s="2"/>
      <c r="CM1163" s="2"/>
      <c r="CN1163" s="2"/>
      <c r="CO1163" s="2"/>
      <c r="CP1163" s="2"/>
      <c r="CQ1163" s="2"/>
      <c r="CR1163" s="2"/>
      <c r="CS1163" s="2"/>
      <c r="CT1163" s="2"/>
      <c r="CU1163" s="2"/>
      <c r="CV1163" s="2"/>
      <c r="CY1163" s="2"/>
    </row>
    <row r="1164" spans="1:106" x14ac:dyDescent="0.3">
      <c r="A1164" t="str">
        <f t="shared" si="918"/>
        <v>2145164</v>
      </c>
      <c r="B1164" t="str">
        <f t="shared" si="919"/>
        <v>B2B marketingkommunikáció (Bp.-ről web) 8</v>
      </c>
      <c r="C1164" t="str">
        <f t="shared" si="920"/>
        <v>2175164</v>
      </c>
      <c r="D1164" t="str">
        <f t="shared" si="921"/>
        <v>B2B marketingkommunikáció (Bp.-ről web) 4</v>
      </c>
      <c r="E1164" t="str">
        <f t="shared" si="922"/>
        <v>Duchai Márta5164</v>
      </c>
      <c r="F1164" s="24" t="str">
        <f t="shared" si="923"/>
        <v>B2B marketingkommunikáció (Bp. 214, Bp.-ről web)</v>
      </c>
      <c r="G1164" t="str">
        <f t="shared" si="924"/>
        <v/>
      </c>
      <c r="H1164" t="str">
        <f t="shared" si="925"/>
        <v/>
      </c>
      <c r="I1164" t="str">
        <f t="shared" si="926"/>
        <v/>
      </c>
      <c r="J1164" t="str">
        <f t="shared" si="927"/>
        <v/>
      </c>
      <c r="K1164" t="str">
        <f t="shared" si="928"/>
        <v/>
      </c>
      <c r="L1164" t="str">
        <f t="shared" si="929"/>
        <v/>
      </c>
      <c r="M1164" t="str">
        <f t="shared" si="930"/>
        <v/>
      </c>
      <c r="N1164" t="str">
        <f t="shared" si="931"/>
        <v/>
      </c>
      <c r="O1164" t="str">
        <f t="shared" si="932"/>
        <v/>
      </c>
      <c r="P1164" t="str">
        <f t="shared" si="933"/>
        <v/>
      </c>
      <c r="Q1164" t="str">
        <f t="shared" si="934"/>
        <v/>
      </c>
      <c r="R1164" t="str">
        <f t="shared" si="935"/>
        <v/>
      </c>
      <c r="S1164" t="str">
        <f t="shared" si="936"/>
        <v/>
      </c>
      <c r="T1164" t="str">
        <f t="shared" si="937"/>
        <v/>
      </c>
      <c r="U1164" t="str">
        <f t="shared" si="938"/>
        <v/>
      </c>
      <c r="V1164" t="str">
        <f t="shared" si="939"/>
        <v/>
      </c>
      <c r="W1164" t="str">
        <f t="shared" si="940"/>
        <v>5164</v>
      </c>
      <c r="X1164" t="str">
        <f t="shared" si="941"/>
        <v/>
      </c>
      <c r="Y1164" t="str">
        <f t="shared" si="942"/>
        <v>B2B marketingkommunikáció (214, Bp.-ről web)</v>
      </c>
      <c r="Z1164" t="str">
        <f t="shared" si="943"/>
        <v/>
      </c>
      <c r="AA1164" t="str">
        <f t="shared" si="944"/>
        <v/>
      </c>
      <c r="AB1164" t="str">
        <f t="shared" si="945"/>
        <v/>
      </c>
      <c r="AC1164" t="str">
        <f t="shared" si="946"/>
        <v/>
      </c>
      <c r="AD1164" t="str">
        <f t="shared" si="947"/>
        <v/>
      </c>
      <c r="AE1164" t="str">
        <f t="shared" si="948"/>
        <v/>
      </c>
      <c r="AF1164" t="str">
        <f t="shared" si="949"/>
        <v/>
      </c>
      <c r="AG1164" t="str">
        <f t="shared" si="950"/>
        <v/>
      </c>
      <c r="AH1164" t="str">
        <f t="shared" si="951"/>
        <v/>
      </c>
      <c r="AI1164" t="str">
        <f t="shared" si="952"/>
        <v/>
      </c>
      <c r="AJ1164" t="str">
        <f t="shared" si="953"/>
        <v/>
      </c>
      <c r="AK1164" t="str">
        <f t="shared" si="954"/>
        <v/>
      </c>
      <c r="AL1164" t="str">
        <f t="shared" si="955"/>
        <v/>
      </c>
      <c r="AM1164" t="str">
        <f t="shared" si="956"/>
        <v/>
      </c>
      <c r="AN1164" t="str">
        <f t="shared" si="957"/>
        <v/>
      </c>
      <c r="AO1164" t="str">
        <f t="shared" si="958"/>
        <v/>
      </c>
      <c r="AP1164" t="str">
        <f t="shared" si="959"/>
        <v>5164</v>
      </c>
      <c r="AQ1164" t="str">
        <f t="shared" si="960"/>
        <v/>
      </c>
      <c r="AR1164" t="str">
        <f t="shared" si="961"/>
        <v/>
      </c>
      <c r="AS1164" t="str">
        <f t="shared" si="962"/>
        <v/>
      </c>
      <c r="AT1164" t="str">
        <f t="shared" si="963"/>
        <v/>
      </c>
      <c r="AU1164" t="str">
        <f t="shared" si="964"/>
        <v/>
      </c>
      <c r="AV1164" t="str">
        <f t="shared" si="965"/>
        <v/>
      </c>
      <c r="AW1164" t="str">
        <f t="shared" si="966"/>
        <v/>
      </c>
      <c r="AX1164" t="str">
        <f t="shared" si="967"/>
        <v>B2B marketingkommunikáció (217, Bp.-ről web)</v>
      </c>
      <c r="AY1164" s="2">
        <v>516</v>
      </c>
      <c r="AZ1164" s="2">
        <v>4</v>
      </c>
      <c r="BA1164" s="18">
        <f>VLOOKUP(AY1164,segéd!$F$9:$G$38,2,FALSE)</f>
        <v>46158</v>
      </c>
      <c r="BB1164" s="2" t="str">
        <f>VLOOKUP(AZ1164,segéd!$F$1:$G$7,2,FALSE)</f>
        <v>13.30-15.00</v>
      </c>
      <c r="BC1164" t="s">
        <v>396</v>
      </c>
      <c r="BD1164" t="s">
        <v>459</v>
      </c>
      <c r="BE1164" t="s">
        <v>167</v>
      </c>
      <c r="BF1164" s="19">
        <v>214</v>
      </c>
      <c r="BG1164" s="2">
        <v>217</v>
      </c>
      <c r="BH1164" s="2" t="s">
        <v>75</v>
      </c>
      <c r="BI1164" s="30" t="s">
        <v>1992</v>
      </c>
      <c r="BJ1164" s="2">
        <f t="shared" si="968"/>
        <v>12</v>
      </c>
      <c r="BK1164" s="2">
        <f>IF(BF1164="","",VLOOKUP(BC1164,segéd!O:P,2,FALSE))</f>
        <v>8</v>
      </c>
      <c r="BL1164" s="2">
        <f>IF(BG1164="","",VLOOKUP(BC1164,segéd!T:U,2,FALSE))</f>
        <v>4</v>
      </c>
      <c r="BP1164" s="2"/>
      <c r="BQ1164" s="2"/>
      <c r="BR1164" s="2"/>
      <c r="BY1164" s="2"/>
      <c r="CB1164" s="2"/>
      <c r="CC1164" s="2">
        <v>8</v>
      </c>
      <c r="CH1164" s="2"/>
      <c r="CI1164" s="2"/>
      <c r="CP1164" s="2"/>
      <c r="CT1164" s="2"/>
      <c r="CU1164" s="2">
        <v>6</v>
      </c>
      <c r="CY1164" s="2"/>
    </row>
    <row r="1165" spans="1:106" x14ac:dyDescent="0.3">
      <c r="A1165" t="str">
        <f t="shared" si="918"/>
        <v>5164</v>
      </c>
      <c r="B1165" t="str">
        <f t="shared" si="919"/>
        <v xml:space="preserve">Elektrotechnika II. (web) </v>
      </c>
      <c r="C1165" t="str">
        <f t="shared" si="920"/>
        <v>6015164</v>
      </c>
      <c r="D1165" t="str">
        <f t="shared" si="921"/>
        <v>Elektrotechnika II. (web) 92</v>
      </c>
      <c r="E1165" t="str">
        <f t="shared" si="922"/>
        <v>Varga István5164</v>
      </c>
      <c r="F1165" s="24" t="str">
        <f t="shared" si="923"/>
        <v>Elektrotechnika II. (Tb. 601, web)</v>
      </c>
      <c r="G1165" t="str">
        <f t="shared" si="924"/>
        <v/>
      </c>
      <c r="H1165" t="str">
        <f t="shared" si="925"/>
        <v/>
      </c>
      <c r="I1165" t="str">
        <f t="shared" si="926"/>
        <v/>
      </c>
      <c r="J1165" t="str">
        <f t="shared" si="927"/>
        <v/>
      </c>
      <c r="K1165" t="str">
        <f t="shared" si="928"/>
        <v/>
      </c>
      <c r="L1165" t="str">
        <f t="shared" si="929"/>
        <v/>
      </c>
      <c r="M1165" t="str">
        <f t="shared" si="930"/>
        <v/>
      </c>
      <c r="N1165" t="str">
        <f t="shared" si="931"/>
        <v/>
      </c>
      <c r="O1165" t="str">
        <f t="shared" si="932"/>
        <v/>
      </c>
      <c r="P1165" t="str">
        <f t="shared" si="933"/>
        <v/>
      </c>
      <c r="Q1165" t="str">
        <f t="shared" si="934"/>
        <v/>
      </c>
      <c r="R1165" t="str">
        <f t="shared" si="935"/>
        <v/>
      </c>
      <c r="S1165" t="str">
        <f t="shared" si="936"/>
        <v/>
      </c>
      <c r="T1165" t="str">
        <f t="shared" si="937"/>
        <v/>
      </c>
      <c r="U1165" t="str">
        <f t="shared" si="938"/>
        <v/>
      </c>
      <c r="V1165" t="str">
        <f t="shared" si="939"/>
        <v/>
      </c>
      <c r="W1165" t="str">
        <f t="shared" si="940"/>
        <v/>
      </c>
      <c r="X1165" t="str">
        <f t="shared" si="941"/>
        <v/>
      </c>
      <c r="Y1165" t="str">
        <f t="shared" si="942"/>
        <v>Elektrotechnika II. (, web)</v>
      </c>
      <c r="Z1165" t="str">
        <f t="shared" si="943"/>
        <v/>
      </c>
      <c r="AA1165" t="str">
        <f t="shared" si="944"/>
        <v/>
      </c>
      <c r="AB1165" t="str">
        <f t="shared" si="945"/>
        <v/>
      </c>
      <c r="AC1165" t="str">
        <f t="shared" si="946"/>
        <v>5164</v>
      </c>
      <c r="AD1165" t="str">
        <f t="shared" si="947"/>
        <v/>
      </c>
      <c r="AE1165" t="str">
        <f t="shared" si="948"/>
        <v/>
      </c>
      <c r="AF1165" t="str">
        <f t="shared" si="949"/>
        <v/>
      </c>
      <c r="AG1165" t="str">
        <f t="shared" si="950"/>
        <v/>
      </c>
      <c r="AH1165" t="str">
        <f t="shared" si="951"/>
        <v/>
      </c>
      <c r="AI1165" t="str">
        <f t="shared" si="952"/>
        <v/>
      </c>
      <c r="AJ1165" t="str">
        <f t="shared" si="953"/>
        <v/>
      </c>
      <c r="AK1165" t="str">
        <f t="shared" si="954"/>
        <v>5164</v>
      </c>
      <c r="AL1165" t="str">
        <f t="shared" si="955"/>
        <v/>
      </c>
      <c r="AM1165" t="str">
        <f t="shared" si="956"/>
        <v/>
      </c>
      <c r="AN1165" t="str">
        <f t="shared" si="957"/>
        <v/>
      </c>
      <c r="AO1165" t="str">
        <f t="shared" si="958"/>
        <v/>
      </c>
      <c r="AP1165" t="str">
        <f t="shared" si="959"/>
        <v/>
      </c>
      <c r="AQ1165" t="str">
        <f t="shared" si="960"/>
        <v/>
      </c>
      <c r="AR1165" t="str">
        <f t="shared" si="961"/>
        <v/>
      </c>
      <c r="AS1165" t="str">
        <f t="shared" si="962"/>
        <v/>
      </c>
      <c r="AT1165" t="str">
        <f t="shared" si="963"/>
        <v/>
      </c>
      <c r="AU1165" t="str">
        <f t="shared" si="964"/>
        <v/>
      </c>
      <c r="AV1165" t="str">
        <f t="shared" si="965"/>
        <v/>
      </c>
      <c r="AW1165" t="str">
        <f t="shared" si="966"/>
        <v/>
      </c>
      <c r="AX1165" t="str">
        <f t="shared" si="967"/>
        <v>Elektrotechnika II. (601, web)</v>
      </c>
      <c r="AY1165" s="2">
        <v>516</v>
      </c>
      <c r="AZ1165" s="2">
        <v>4</v>
      </c>
      <c r="BA1165" s="18">
        <f>VLOOKUP(AY1165,segéd!$F$9:$G$38,2,FALSE)</f>
        <v>46158</v>
      </c>
      <c r="BB1165" s="2" t="str">
        <f>VLOOKUP(AZ1165,segéd!$F$1:$G$7,2,FALSE)</f>
        <v>13.30-15.00</v>
      </c>
      <c r="BC1165" t="s">
        <v>78</v>
      </c>
      <c r="BD1165" s="20" t="s">
        <v>219</v>
      </c>
      <c r="BE1165" t="s">
        <v>164</v>
      </c>
      <c r="BG1165" s="2">
        <v>601</v>
      </c>
      <c r="BH1165" s="2" t="s">
        <v>66</v>
      </c>
      <c r="BI1165" s="30" t="s">
        <v>2022</v>
      </c>
      <c r="BJ1165" s="2">
        <f t="shared" si="968"/>
        <v>92</v>
      </c>
      <c r="BK1165" s="2" t="str">
        <f>IF(BF1165="","",VLOOKUP(BC1165,segéd!O:P,2,FALSE))</f>
        <v/>
      </c>
      <c r="BL1165" s="2">
        <f>IF(BG1165="","",VLOOKUP(BC1165,segéd!T:U,2,FALSE))</f>
        <v>92</v>
      </c>
      <c r="BM1165" s="2"/>
      <c r="BN1165" s="2"/>
      <c r="BO1165" s="2"/>
      <c r="BP1165" s="2"/>
      <c r="BQ1165" s="2"/>
      <c r="BR1165" s="2"/>
      <c r="BS1165" s="2"/>
      <c r="BT1165" s="2"/>
      <c r="BU1165" s="2"/>
      <c r="BZ1165" s="2"/>
      <c r="CA1165" s="2"/>
      <c r="CD1165" s="2"/>
      <c r="CE1165" s="2"/>
      <c r="CF1165" s="19"/>
      <c r="CG1165" s="2"/>
      <c r="CH1165" s="2">
        <v>57</v>
      </c>
      <c r="CI1165" s="2"/>
      <c r="CJ1165" s="2"/>
      <c r="CP1165" s="2">
        <v>52</v>
      </c>
      <c r="CQ1165" s="2"/>
      <c r="CR1165" s="2"/>
      <c r="CS1165" s="2"/>
      <c r="CU1165" s="2"/>
      <c r="CV1165" s="2"/>
      <c r="DA1165" s="19"/>
    </row>
    <row r="1166" spans="1:106" x14ac:dyDescent="0.3">
      <c r="A1166" t="str">
        <f t="shared" si="918"/>
        <v>2075164</v>
      </c>
      <c r="B1166" t="str">
        <f t="shared" si="919"/>
        <v>Ellátásilánc-men. felj. és kontr. (gépterem) 7</v>
      </c>
      <c r="C1166" t="str">
        <f t="shared" si="920"/>
        <v>5164</v>
      </c>
      <c r="D1166" t="str">
        <f t="shared" si="921"/>
        <v xml:space="preserve">Ellátásilánc-men. felj. és kontr. (gépterem) </v>
      </c>
      <c r="E1166" t="str">
        <f t="shared" si="922"/>
        <v>Cservenyi Dóra5164</v>
      </c>
      <c r="F1166" s="24" t="str">
        <f t="shared" si="923"/>
        <v>Ellátásilánc-men. felj. és kontr. (Bp. 207, gépterem)</v>
      </c>
      <c r="G1166" t="str">
        <f t="shared" si="924"/>
        <v/>
      </c>
      <c r="H1166" t="str">
        <f t="shared" si="925"/>
        <v/>
      </c>
      <c r="I1166" t="str">
        <f t="shared" si="926"/>
        <v/>
      </c>
      <c r="J1166" t="str">
        <f t="shared" si="927"/>
        <v/>
      </c>
      <c r="K1166" t="str">
        <f t="shared" si="928"/>
        <v>5164</v>
      </c>
      <c r="L1166" t="str">
        <f t="shared" si="929"/>
        <v/>
      </c>
      <c r="M1166" t="str">
        <f t="shared" si="930"/>
        <v/>
      </c>
      <c r="N1166" t="str">
        <f t="shared" si="931"/>
        <v/>
      </c>
      <c r="O1166" t="str">
        <f t="shared" si="932"/>
        <v/>
      </c>
      <c r="P1166" t="str">
        <f t="shared" si="933"/>
        <v/>
      </c>
      <c r="Q1166" t="str">
        <f t="shared" si="934"/>
        <v/>
      </c>
      <c r="R1166" t="str">
        <f t="shared" si="935"/>
        <v/>
      </c>
      <c r="S1166" t="str">
        <f t="shared" si="936"/>
        <v/>
      </c>
      <c r="T1166" t="str">
        <f t="shared" si="937"/>
        <v/>
      </c>
      <c r="U1166" t="str">
        <f t="shared" si="938"/>
        <v/>
      </c>
      <c r="V1166" t="str">
        <f t="shared" si="939"/>
        <v/>
      </c>
      <c r="W1166" t="str">
        <f t="shared" si="940"/>
        <v/>
      </c>
      <c r="X1166" t="str">
        <f t="shared" si="941"/>
        <v/>
      </c>
      <c r="Y1166" t="str">
        <f t="shared" si="942"/>
        <v>Ellátásilánc-men. felj. és kontr. (207, gépterem)</v>
      </c>
      <c r="Z1166" t="str">
        <f t="shared" si="943"/>
        <v/>
      </c>
      <c r="AA1166" t="str">
        <f t="shared" si="944"/>
        <v/>
      </c>
      <c r="AB1166" t="str">
        <f t="shared" si="945"/>
        <v/>
      </c>
      <c r="AC1166" t="str">
        <f t="shared" si="946"/>
        <v/>
      </c>
      <c r="AD1166" t="str">
        <f t="shared" si="947"/>
        <v/>
      </c>
      <c r="AE1166" t="str">
        <f t="shared" si="948"/>
        <v/>
      </c>
      <c r="AF1166" t="str">
        <f t="shared" si="949"/>
        <v/>
      </c>
      <c r="AG1166" t="str">
        <f t="shared" si="950"/>
        <v/>
      </c>
      <c r="AH1166" t="str">
        <f t="shared" si="951"/>
        <v/>
      </c>
      <c r="AI1166" t="str">
        <f t="shared" si="952"/>
        <v/>
      </c>
      <c r="AJ1166" t="str">
        <f t="shared" si="953"/>
        <v/>
      </c>
      <c r="AK1166" t="str">
        <f t="shared" si="954"/>
        <v/>
      </c>
      <c r="AL1166" t="str">
        <f t="shared" si="955"/>
        <v/>
      </c>
      <c r="AM1166" t="str">
        <f t="shared" si="956"/>
        <v/>
      </c>
      <c r="AN1166" t="str">
        <f t="shared" si="957"/>
        <v/>
      </c>
      <c r="AO1166" t="str">
        <f t="shared" si="958"/>
        <v/>
      </c>
      <c r="AP1166" t="str">
        <f t="shared" si="959"/>
        <v/>
      </c>
      <c r="AQ1166" t="str">
        <f t="shared" si="960"/>
        <v/>
      </c>
      <c r="AR1166" t="str">
        <f t="shared" si="961"/>
        <v/>
      </c>
      <c r="AS1166" t="str">
        <f t="shared" si="962"/>
        <v/>
      </c>
      <c r="AT1166" t="str">
        <f t="shared" si="963"/>
        <v/>
      </c>
      <c r="AU1166" t="str">
        <f t="shared" si="964"/>
        <v/>
      </c>
      <c r="AV1166" t="str">
        <f t="shared" si="965"/>
        <v/>
      </c>
      <c r="AW1166" t="str">
        <f t="shared" si="966"/>
        <v/>
      </c>
      <c r="AX1166" t="str">
        <f t="shared" si="967"/>
        <v>Ellátásilánc-men. felj. és kontr. (, gépterem)</v>
      </c>
      <c r="AY1166" s="2">
        <v>516</v>
      </c>
      <c r="AZ1166" s="2">
        <v>4</v>
      </c>
      <c r="BA1166" s="18">
        <f>VLOOKUP(AY1166,segéd!$F$9:$G$38,2,FALSE)</f>
        <v>46158</v>
      </c>
      <c r="BB1166" s="2" t="str">
        <f>VLOOKUP(AZ1166,segéd!$F$1:$G$7,2,FALSE)</f>
        <v>13.30-15.00</v>
      </c>
      <c r="BC1166" s="20" t="s">
        <v>293</v>
      </c>
      <c r="BD1166" t="s">
        <v>294</v>
      </c>
      <c r="BE1166" s="20" t="s">
        <v>175</v>
      </c>
      <c r="BF1166" s="19">
        <v>207</v>
      </c>
      <c r="BH1166" s="19" t="s">
        <v>267</v>
      </c>
      <c r="BJ1166" s="2">
        <f t="shared" si="968"/>
        <v>7</v>
      </c>
      <c r="BK1166" s="2">
        <f>IF(BF1166="","",VLOOKUP(BC1166,segéd!O:P,2,FALSE))</f>
        <v>7</v>
      </c>
      <c r="BL1166" s="2" t="str">
        <f>IF(BG1166="","",VLOOKUP(BC1166,segéd!T:U,2,FALSE))</f>
        <v/>
      </c>
      <c r="BP1166" s="2"/>
      <c r="BQ1166" s="2">
        <v>12</v>
      </c>
      <c r="BR1166" s="2"/>
      <c r="BY1166" s="2"/>
      <c r="CH1166" s="2"/>
      <c r="CP1166" s="2"/>
    </row>
    <row r="1167" spans="1:106" x14ac:dyDescent="0.3">
      <c r="A1167" t="str">
        <f t="shared" si="918"/>
        <v>5164</v>
      </c>
      <c r="B1167" t="str">
        <f t="shared" si="919"/>
        <v xml:space="preserve">Integrált irányítási rendszerek (web) </v>
      </c>
      <c r="C1167" t="str">
        <f t="shared" si="920"/>
        <v>4025164</v>
      </c>
      <c r="D1167" t="str">
        <f t="shared" si="921"/>
        <v>Integrált irányítási rendszerek (web) 5</v>
      </c>
      <c r="E1167" t="str">
        <f t="shared" si="922"/>
        <v>Nyeste Zsolt5164</v>
      </c>
      <c r="F1167" s="24" t="str">
        <f t="shared" si="923"/>
        <v>Integrált irányítási rendszerek (Tb. 402, web)</v>
      </c>
      <c r="G1167" t="str">
        <f t="shared" si="924"/>
        <v/>
      </c>
      <c r="H1167" t="str">
        <f t="shared" si="925"/>
        <v/>
      </c>
      <c r="I1167" t="str">
        <f t="shared" si="926"/>
        <v/>
      </c>
      <c r="J1167" t="str">
        <f t="shared" si="927"/>
        <v/>
      </c>
      <c r="K1167" t="str">
        <f t="shared" si="928"/>
        <v/>
      </c>
      <c r="L1167" t="str">
        <f t="shared" si="929"/>
        <v/>
      </c>
      <c r="M1167" t="str">
        <f t="shared" si="930"/>
        <v/>
      </c>
      <c r="N1167" t="str">
        <f t="shared" si="931"/>
        <v/>
      </c>
      <c r="O1167" t="str">
        <f t="shared" si="932"/>
        <v/>
      </c>
      <c r="P1167" t="str">
        <f t="shared" si="933"/>
        <v/>
      </c>
      <c r="Q1167" t="str">
        <f t="shared" si="934"/>
        <v/>
      </c>
      <c r="R1167" t="str">
        <f t="shared" si="935"/>
        <v/>
      </c>
      <c r="S1167" t="str">
        <f t="shared" si="936"/>
        <v/>
      </c>
      <c r="T1167" t="str">
        <f t="shared" si="937"/>
        <v/>
      </c>
      <c r="U1167" t="str">
        <f t="shared" si="938"/>
        <v/>
      </c>
      <c r="V1167" t="str">
        <f t="shared" si="939"/>
        <v/>
      </c>
      <c r="W1167" t="str">
        <f t="shared" si="940"/>
        <v/>
      </c>
      <c r="X1167" t="str">
        <f t="shared" si="941"/>
        <v/>
      </c>
      <c r="Y1167" t="str">
        <f t="shared" si="942"/>
        <v>Integrált irányítási rendszerek (, web)</v>
      </c>
      <c r="Z1167" t="str">
        <f t="shared" si="943"/>
        <v/>
      </c>
      <c r="AA1167" t="str">
        <f t="shared" si="944"/>
        <v/>
      </c>
      <c r="AB1167" t="str">
        <f t="shared" si="945"/>
        <v/>
      </c>
      <c r="AC1167" t="str">
        <f t="shared" si="946"/>
        <v/>
      </c>
      <c r="AD1167" t="str">
        <f t="shared" si="947"/>
        <v>5164</v>
      </c>
      <c r="AE1167" t="str">
        <f t="shared" si="948"/>
        <v/>
      </c>
      <c r="AF1167" t="str">
        <f t="shared" si="949"/>
        <v/>
      </c>
      <c r="AG1167" t="str">
        <f t="shared" si="950"/>
        <v/>
      </c>
      <c r="AH1167" t="str">
        <f t="shared" si="951"/>
        <v/>
      </c>
      <c r="AI1167" t="str">
        <f t="shared" si="952"/>
        <v/>
      </c>
      <c r="AJ1167" t="str">
        <f t="shared" si="953"/>
        <v/>
      </c>
      <c r="AK1167" t="str">
        <f t="shared" si="954"/>
        <v/>
      </c>
      <c r="AL1167" t="str">
        <f t="shared" si="955"/>
        <v/>
      </c>
      <c r="AM1167" t="str">
        <f t="shared" si="956"/>
        <v/>
      </c>
      <c r="AN1167" t="str">
        <f t="shared" si="957"/>
        <v/>
      </c>
      <c r="AO1167" t="str">
        <f t="shared" si="958"/>
        <v/>
      </c>
      <c r="AP1167" t="str">
        <f t="shared" si="959"/>
        <v/>
      </c>
      <c r="AQ1167" t="str">
        <f t="shared" si="960"/>
        <v/>
      </c>
      <c r="AR1167" t="str">
        <f t="shared" si="961"/>
        <v/>
      </c>
      <c r="AS1167" t="str">
        <f t="shared" si="962"/>
        <v/>
      </c>
      <c r="AT1167" t="str">
        <f t="shared" si="963"/>
        <v/>
      </c>
      <c r="AU1167" t="str">
        <f t="shared" si="964"/>
        <v/>
      </c>
      <c r="AV1167" t="str">
        <f t="shared" si="965"/>
        <v/>
      </c>
      <c r="AW1167" t="str">
        <f t="shared" si="966"/>
        <v/>
      </c>
      <c r="AX1167" t="str">
        <f t="shared" si="967"/>
        <v>Integrált irányítási rendszerek (402, web)</v>
      </c>
      <c r="AY1167" s="2">
        <v>516</v>
      </c>
      <c r="AZ1167" s="2">
        <v>4</v>
      </c>
      <c r="BA1167" s="18">
        <f>VLOOKUP(AY1167,segéd!$F$9:$G$38,2,FALSE)</f>
        <v>46158</v>
      </c>
      <c r="BB1167" s="2" t="str">
        <f>VLOOKUP(AZ1167,segéd!$F$1:$G$7,2,FALSE)</f>
        <v>13.30-15.00</v>
      </c>
      <c r="BC1167" t="s">
        <v>132</v>
      </c>
      <c r="BD1167" t="s">
        <v>303</v>
      </c>
      <c r="BE1167" t="s">
        <v>177</v>
      </c>
      <c r="BG1167" s="2">
        <v>402</v>
      </c>
      <c r="BH1167" s="2" t="s">
        <v>66</v>
      </c>
      <c r="BI1167" s="30" t="s">
        <v>1979</v>
      </c>
      <c r="BJ1167" s="2">
        <f t="shared" si="968"/>
        <v>5</v>
      </c>
      <c r="BK1167" s="2" t="str">
        <f>IF(BF1167="","",VLOOKUP(BC1167,segéd!O:P,2,FALSE))</f>
        <v/>
      </c>
      <c r="BL1167" s="2">
        <f>IF(BG1167="","",VLOOKUP(BC1167,segéd!T:U,2,FALSE))</f>
        <v>5</v>
      </c>
      <c r="CH1167" s="2"/>
      <c r="CI1167" s="2">
        <v>5</v>
      </c>
      <c r="CP1167" s="2"/>
    </row>
    <row r="1168" spans="1:106" x14ac:dyDescent="0.3">
      <c r="A1168" t="str">
        <f t="shared" si="918"/>
        <v>5164</v>
      </c>
      <c r="B1168" t="str">
        <f t="shared" si="919"/>
        <v xml:space="preserve">Német gazdasági szaknyelv II. </v>
      </c>
      <c r="C1168" t="str">
        <f t="shared" si="920"/>
        <v>4015164</v>
      </c>
      <c r="D1168" t="str">
        <f t="shared" si="921"/>
        <v>Német gazdasági szaknyelv II. 4</v>
      </c>
      <c r="E1168" t="str">
        <f t="shared" si="922"/>
        <v>Árendás Bence5164</v>
      </c>
      <c r="F1168" s="24" t="str">
        <f t="shared" si="923"/>
        <v>Német gazdasági szaknyelv II. (Tb. 401)</v>
      </c>
      <c r="G1168" t="str">
        <f t="shared" si="924"/>
        <v/>
      </c>
      <c r="H1168" t="str">
        <f t="shared" si="925"/>
        <v/>
      </c>
      <c r="I1168" t="str">
        <f t="shared" si="926"/>
        <v/>
      </c>
      <c r="J1168" t="str">
        <f t="shared" si="927"/>
        <v/>
      </c>
      <c r="K1168" t="str">
        <f t="shared" si="928"/>
        <v/>
      </c>
      <c r="L1168" t="str">
        <f t="shared" si="929"/>
        <v/>
      </c>
      <c r="M1168" t="str">
        <f t="shared" si="930"/>
        <v/>
      </c>
      <c r="N1168" t="str">
        <f t="shared" si="931"/>
        <v/>
      </c>
      <c r="O1168" t="str">
        <f t="shared" si="932"/>
        <v/>
      </c>
      <c r="P1168" t="str">
        <f t="shared" si="933"/>
        <v/>
      </c>
      <c r="Q1168" t="str">
        <f t="shared" si="934"/>
        <v/>
      </c>
      <c r="R1168" t="str">
        <f t="shared" si="935"/>
        <v/>
      </c>
      <c r="S1168" t="str">
        <f t="shared" si="936"/>
        <v/>
      </c>
      <c r="T1168" t="str">
        <f t="shared" si="937"/>
        <v/>
      </c>
      <c r="U1168" t="str">
        <f t="shared" si="938"/>
        <v/>
      </c>
      <c r="V1168" t="str">
        <f t="shared" si="939"/>
        <v/>
      </c>
      <c r="W1168" t="str">
        <f t="shared" si="940"/>
        <v/>
      </c>
      <c r="X1168" t="str">
        <f t="shared" si="941"/>
        <v/>
      </c>
      <c r="Y1168" t="str">
        <f t="shared" si="942"/>
        <v>Német gazdasági szaknyelv II. ()</v>
      </c>
      <c r="Z1168" t="str">
        <f t="shared" si="943"/>
        <v>5164</v>
      </c>
      <c r="AA1168" t="str">
        <f t="shared" si="944"/>
        <v/>
      </c>
      <c r="AB1168" t="str">
        <f t="shared" si="945"/>
        <v/>
      </c>
      <c r="AC1168" t="str">
        <f t="shared" si="946"/>
        <v/>
      </c>
      <c r="AD1168" t="str">
        <f t="shared" si="947"/>
        <v/>
      </c>
      <c r="AE1168" t="str">
        <f t="shared" si="948"/>
        <v/>
      </c>
      <c r="AF1168" t="str">
        <f t="shared" si="949"/>
        <v/>
      </c>
      <c r="AG1168" t="str">
        <f t="shared" si="950"/>
        <v/>
      </c>
      <c r="AH1168" t="str">
        <f t="shared" si="951"/>
        <v/>
      </c>
      <c r="AI1168" t="str">
        <f t="shared" si="952"/>
        <v/>
      </c>
      <c r="AJ1168" t="str">
        <f t="shared" si="953"/>
        <v/>
      </c>
      <c r="AK1168" t="str">
        <f t="shared" si="954"/>
        <v/>
      </c>
      <c r="AL1168" t="str">
        <f t="shared" si="955"/>
        <v/>
      </c>
      <c r="AM1168" t="str">
        <f t="shared" si="956"/>
        <v/>
      </c>
      <c r="AN1168" t="str">
        <f t="shared" si="957"/>
        <v/>
      </c>
      <c r="AO1168" t="str">
        <f t="shared" si="958"/>
        <v/>
      </c>
      <c r="AP1168" t="str">
        <f t="shared" si="959"/>
        <v/>
      </c>
      <c r="AQ1168" t="str">
        <f t="shared" si="960"/>
        <v/>
      </c>
      <c r="AR1168" t="str">
        <f t="shared" si="961"/>
        <v/>
      </c>
      <c r="AS1168" t="str">
        <f t="shared" si="962"/>
        <v/>
      </c>
      <c r="AT1168" t="str">
        <f t="shared" si="963"/>
        <v/>
      </c>
      <c r="AU1168" t="str">
        <f t="shared" si="964"/>
        <v/>
      </c>
      <c r="AV1168" t="str">
        <f t="shared" si="965"/>
        <v/>
      </c>
      <c r="AW1168" t="str">
        <f t="shared" si="966"/>
        <v/>
      </c>
      <c r="AX1168" t="str">
        <f t="shared" si="967"/>
        <v>Német gazdasági szaknyelv II. (401)</v>
      </c>
      <c r="AY1168" s="2">
        <v>516</v>
      </c>
      <c r="AZ1168" s="2">
        <v>4</v>
      </c>
      <c r="BA1168" s="18">
        <f>VLOOKUP(AY1168,segéd!$F$9:$G$38,2,FALSE)</f>
        <v>46158</v>
      </c>
      <c r="BB1168" s="2" t="str">
        <f>VLOOKUP(AZ1168,segéd!$F$1:$G$7,2,FALSE)</f>
        <v>13.30-15.00</v>
      </c>
      <c r="BC1168" t="s">
        <v>465</v>
      </c>
      <c r="BD1168" t="s">
        <v>466</v>
      </c>
      <c r="BE1168" t="s">
        <v>164</v>
      </c>
      <c r="BG1168" s="2">
        <v>401</v>
      </c>
      <c r="BJ1168" s="2">
        <f t="shared" si="968"/>
        <v>4</v>
      </c>
      <c r="BK1168" s="2" t="str">
        <f>IF(BF1168="","",VLOOKUP(BC1168,segéd!O:P,2,FALSE))</f>
        <v/>
      </c>
      <c r="BL1168" s="2">
        <f>IF(BG1168="","",VLOOKUP(BC1168,segéd!T:U,2,FALSE))</f>
        <v>4</v>
      </c>
      <c r="BM1168" s="2"/>
      <c r="BN1168" s="2"/>
      <c r="BO1168" s="2"/>
      <c r="BP1168" s="2"/>
      <c r="BQ1168" s="2"/>
      <c r="BR1168" s="2"/>
      <c r="BS1168" s="2"/>
      <c r="BT1168" s="2"/>
      <c r="BU1168" s="2"/>
      <c r="BV1168" s="2"/>
      <c r="BW1168" s="2"/>
      <c r="BX1168" s="2"/>
      <c r="BY1168" s="2"/>
      <c r="BZ1168" s="2"/>
      <c r="CA1168" s="2"/>
      <c r="CB1168" s="2"/>
      <c r="CC1168" s="2"/>
      <c r="CD1168" s="2"/>
      <c r="CE1168" s="2">
        <v>6</v>
      </c>
      <c r="CG1168" s="2"/>
      <c r="CH1168" s="2"/>
      <c r="CI1168" s="2"/>
      <c r="CJ1168" s="2"/>
      <c r="CK1168" s="2"/>
      <c r="CL1168" s="2"/>
      <c r="CM1168" s="2"/>
      <c r="CN1168" s="2"/>
      <c r="CO1168" s="2"/>
      <c r="CP1168" s="2"/>
      <c r="CQ1168" s="2"/>
      <c r="CR1168" s="2"/>
      <c r="CS1168" s="2"/>
      <c r="CT1168" s="2"/>
      <c r="CU1168" s="2"/>
      <c r="CV1168" s="2"/>
      <c r="CY1168" s="2"/>
    </row>
    <row r="1169" spans="1:105" x14ac:dyDescent="0.3">
      <c r="A1169" t="str">
        <f t="shared" si="918"/>
        <v>2175164</v>
      </c>
      <c r="B1169" t="str">
        <f t="shared" si="919"/>
        <v>Nemz. és interk. marketing (14.15-ig, web) 5</v>
      </c>
      <c r="C1169" t="str">
        <f t="shared" si="920"/>
        <v>5164</v>
      </c>
      <c r="D1169" t="str">
        <f t="shared" si="921"/>
        <v xml:space="preserve">Nemz. és interk. marketing (14.15-ig, web) </v>
      </c>
      <c r="E1169" t="str">
        <f t="shared" si="922"/>
        <v>Duga Zsófia5164</v>
      </c>
      <c r="F1169" s="24" t="str">
        <f t="shared" si="923"/>
        <v>Nemz. és interk. marketing (Bp. 217, 14.15-ig, web)</v>
      </c>
      <c r="G1169" t="str">
        <f t="shared" si="924"/>
        <v/>
      </c>
      <c r="H1169" t="str">
        <f t="shared" si="925"/>
        <v/>
      </c>
      <c r="I1169" t="str">
        <f t="shared" si="926"/>
        <v/>
      </c>
      <c r="J1169" t="str">
        <f t="shared" si="927"/>
        <v>5164</v>
      </c>
      <c r="K1169" t="str">
        <f t="shared" si="928"/>
        <v/>
      </c>
      <c r="L1169" t="str">
        <f t="shared" si="929"/>
        <v/>
      </c>
      <c r="M1169" t="str">
        <f t="shared" si="930"/>
        <v/>
      </c>
      <c r="N1169" t="str">
        <f t="shared" si="931"/>
        <v/>
      </c>
      <c r="O1169" t="str">
        <f t="shared" si="932"/>
        <v/>
      </c>
      <c r="P1169" t="str">
        <f t="shared" si="933"/>
        <v/>
      </c>
      <c r="Q1169" t="str">
        <f t="shared" si="934"/>
        <v/>
      </c>
      <c r="R1169" t="str">
        <f t="shared" si="935"/>
        <v/>
      </c>
      <c r="S1169" t="str">
        <f t="shared" si="936"/>
        <v/>
      </c>
      <c r="T1169" t="str">
        <f t="shared" si="937"/>
        <v/>
      </c>
      <c r="U1169" t="str">
        <f t="shared" si="938"/>
        <v/>
      </c>
      <c r="V1169" t="str">
        <f t="shared" si="939"/>
        <v/>
      </c>
      <c r="W1169" t="str">
        <f t="shared" si="940"/>
        <v/>
      </c>
      <c r="X1169" t="str">
        <f t="shared" si="941"/>
        <v/>
      </c>
      <c r="Y1169" t="str">
        <f t="shared" si="942"/>
        <v>Nemz. és interk. marketing (217, 14.15-ig, web)</v>
      </c>
      <c r="Z1169" t="str">
        <f t="shared" si="943"/>
        <v/>
      </c>
      <c r="AA1169" t="str">
        <f t="shared" si="944"/>
        <v/>
      </c>
      <c r="AB1169" t="str">
        <f t="shared" si="945"/>
        <v/>
      </c>
      <c r="AC1169" t="str">
        <f t="shared" si="946"/>
        <v/>
      </c>
      <c r="AD1169" t="str">
        <f t="shared" si="947"/>
        <v/>
      </c>
      <c r="AE1169" t="str">
        <f t="shared" si="948"/>
        <v/>
      </c>
      <c r="AF1169" t="str">
        <f t="shared" si="949"/>
        <v/>
      </c>
      <c r="AG1169" t="str">
        <f t="shared" si="950"/>
        <v/>
      </c>
      <c r="AH1169" t="str">
        <f t="shared" si="951"/>
        <v/>
      </c>
      <c r="AI1169" t="str">
        <f t="shared" si="952"/>
        <v/>
      </c>
      <c r="AJ1169" t="str">
        <f t="shared" si="953"/>
        <v/>
      </c>
      <c r="AK1169" t="str">
        <f t="shared" si="954"/>
        <v/>
      </c>
      <c r="AL1169" t="str">
        <f t="shared" si="955"/>
        <v/>
      </c>
      <c r="AM1169" t="str">
        <f t="shared" si="956"/>
        <v/>
      </c>
      <c r="AN1169" t="str">
        <f t="shared" si="957"/>
        <v/>
      </c>
      <c r="AO1169" t="str">
        <f t="shared" si="958"/>
        <v/>
      </c>
      <c r="AP1169" t="str">
        <f t="shared" si="959"/>
        <v/>
      </c>
      <c r="AQ1169" t="str">
        <f t="shared" si="960"/>
        <v/>
      </c>
      <c r="AR1169" t="str">
        <f t="shared" si="961"/>
        <v/>
      </c>
      <c r="AS1169" t="str">
        <f t="shared" si="962"/>
        <v/>
      </c>
      <c r="AT1169" t="str">
        <f t="shared" si="963"/>
        <v/>
      </c>
      <c r="AU1169" t="str">
        <f t="shared" si="964"/>
        <v/>
      </c>
      <c r="AV1169" t="str">
        <f t="shared" si="965"/>
        <v/>
      </c>
      <c r="AW1169" t="str">
        <f t="shared" si="966"/>
        <v/>
      </c>
      <c r="AX1169" t="str">
        <f t="shared" si="967"/>
        <v>Nemz. és interk. marketing (, 14.15-ig, web)</v>
      </c>
      <c r="AY1169" s="2">
        <v>516</v>
      </c>
      <c r="AZ1169" s="2">
        <v>4</v>
      </c>
      <c r="BA1169" s="18">
        <f>VLOOKUP(AY1169,segéd!$F$9:$G$38,2,FALSE)</f>
        <v>46158</v>
      </c>
      <c r="BB1169" s="2" t="s">
        <v>2261</v>
      </c>
      <c r="BC1169" t="s">
        <v>74</v>
      </c>
      <c r="BD1169" t="s">
        <v>103</v>
      </c>
      <c r="BE1169" t="s">
        <v>175</v>
      </c>
      <c r="BF1169" s="19">
        <v>217</v>
      </c>
      <c r="BH1169" s="2" t="s">
        <v>2262</v>
      </c>
      <c r="BI1169" s="30" t="s">
        <v>1986</v>
      </c>
      <c r="BJ1169" s="2">
        <f t="shared" si="968"/>
        <v>5</v>
      </c>
      <c r="BK1169" s="2">
        <f>IF(BF1169="","",VLOOKUP(BC1169,segéd!O:P,2,FALSE))</f>
        <v>5</v>
      </c>
      <c r="BL1169" s="2" t="str">
        <f>IF(BG1169="","",VLOOKUP(BC1169,segéd!T:U,2,FALSE))</f>
        <v/>
      </c>
      <c r="BP1169" s="2">
        <v>9</v>
      </c>
      <c r="BQ1169" s="2"/>
      <c r="BR1169" s="2"/>
      <c r="BY1169" s="2"/>
      <c r="CH1169" s="2"/>
      <c r="CP1169" s="2"/>
    </row>
    <row r="1170" spans="1:105" x14ac:dyDescent="0.3">
      <c r="A1170" t="str">
        <f t="shared" si="918"/>
        <v>5164</v>
      </c>
      <c r="B1170" t="str">
        <f t="shared" si="919"/>
        <v xml:space="preserve">Szám. seg. mérés (NI-Labv.), 2. csop. (gépterem, web) </v>
      </c>
      <c r="C1170" t="str">
        <f t="shared" si="920"/>
        <v>6045164</v>
      </c>
      <c r="D1170" t="str">
        <f t="shared" si="921"/>
        <v>Szám. seg. mérés (NI-Labv.), 2. csop. (gépterem, web) 64</v>
      </c>
      <c r="E1170" t="str">
        <f t="shared" si="922"/>
        <v>Vavra Gábor5164</v>
      </c>
      <c r="F1170" s="24" t="str">
        <f t="shared" si="923"/>
        <v>Szám. seg. mérés (NI-Labv.), 2. csop. (Tb. 604, gépterem, web)</v>
      </c>
      <c r="G1170" t="str">
        <f t="shared" si="924"/>
        <v/>
      </c>
      <c r="H1170" t="str">
        <f t="shared" si="925"/>
        <v/>
      </c>
      <c r="I1170" t="str">
        <f t="shared" si="926"/>
        <v/>
      </c>
      <c r="J1170" t="str">
        <f t="shared" si="927"/>
        <v/>
      </c>
      <c r="K1170" t="str">
        <f t="shared" si="928"/>
        <v/>
      </c>
      <c r="L1170" t="str">
        <f t="shared" si="929"/>
        <v/>
      </c>
      <c r="M1170" t="str">
        <f t="shared" si="930"/>
        <v/>
      </c>
      <c r="N1170" t="str">
        <f t="shared" si="931"/>
        <v/>
      </c>
      <c r="O1170" t="str">
        <f t="shared" si="932"/>
        <v/>
      </c>
      <c r="P1170" t="str">
        <f t="shared" si="933"/>
        <v/>
      </c>
      <c r="Q1170" t="str">
        <f t="shared" si="934"/>
        <v/>
      </c>
      <c r="R1170" t="str">
        <f t="shared" si="935"/>
        <v/>
      </c>
      <c r="S1170" t="str">
        <f t="shared" si="936"/>
        <v/>
      </c>
      <c r="T1170" t="str">
        <f t="shared" si="937"/>
        <v/>
      </c>
      <c r="U1170" t="str">
        <f t="shared" si="938"/>
        <v/>
      </c>
      <c r="V1170" t="str">
        <f t="shared" si="939"/>
        <v/>
      </c>
      <c r="W1170" t="str">
        <f t="shared" si="940"/>
        <v/>
      </c>
      <c r="X1170" t="str">
        <f t="shared" si="941"/>
        <v/>
      </c>
      <c r="Y1170" t="str">
        <f t="shared" si="942"/>
        <v>Szám. seg. mérés (NI-Labv.), 2. csop. (, gépterem, web)</v>
      </c>
      <c r="Z1170" t="str">
        <f t="shared" si="943"/>
        <v/>
      </c>
      <c r="AA1170" t="str">
        <f t="shared" si="944"/>
        <v/>
      </c>
      <c r="AB1170" t="str">
        <f t="shared" si="945"/>
        <v/>
      </c>
      <c r="AC1170" t="str">
        <f t="shared" si="946"/>
        <v/>
      </c>
      <c r="AD1170" t="str">
        <f t="shared" si="947"/>
        <v/>
      </c>
      <c r="AE1170" t="str">
        <f t="shared" si="948"/>
        <v/>
      </c>
      <c r="AF1170" t="str">
        <f t="shared" si="949"/>
        <v/>
      </c>
      <c r="AG1170" t="str">
        <f t="shared" si="950"/>
        <v/>
      </c>
      <c r="AH1170" t="str">
        <f t="shared" si="951"/>
        <v/>
      </c>
      <c r="AI1170" t="str">
        <f t="shared" si="952"/>
        <v/>
      </c>
      <c r="AJ1170" t="str">
        <f t="shared" si="953"/>
        <v/>
      </c>
      <c r="AK1170" t="str">
        <f t="shared" si="954"/>
        <v/>
      </c>
      <c r="AL1170" t="str">
        <f t="shared" si="955"/>
        <v>5164</v>
      </c>
      <c r="AM1170" t="str">
        <f t="shared" si="956"/>
        <v/>
      </c>
      <c r="AN1170" t="str">
        <f t="shared" si="957"/>
        <v/>
      </c>
      <c r="AO1170" t="str">
        <f t="shared" si="958"/>
        <v/>
      </c>
      <c r="AP1170" t="str">
        <f t="shared" si="959"/>
        <v/>
      </c>
      <c r="AQ1170" t="str">
        <f t="shared" si="960"/>
        <v/>
      </c>
      <c r="AR1170" t="str">
        <f t="shared" si="961"/>
        <v/>
      </c>
      <c r="AS1170" t="str">
        <f t="shared" si="962"/>
        <v/>
      </c>
      <c r="AT1170" t="str">
        <f t="shared" si="963"/>
        <v/>
      </c>
      <c r="AU1170" t="str">
        <f t="shared" si="964"/>
        <v/>
      </c>
      <c r="AV1170" t="str">
        <f t="shared" si="965"/>
        <v/>
      </c>
      <c r="AW1170" t="str">
        <f t="shared" si="966"/>
        <v/>
      </c>
      <c r="AX1170" t="str">
        <f t="shared" si="967"/>
        <v>Szám. seg. mérés (NI-Labv.), 2. csop. (604, gépterem, web)</v>
      </c>
      <c r="AY1170" s="2">
        <v>516</v>
      </c>
      <c r="AZ1170" s="2">
        <v>4</v>
      </c>
      <c r="BA1170" s="18">
        <f>VLOOKUP(AY1170,segéd!$F$9:$G$38,2,FALSE)</f>
        <v>46158</v>
      </c>
      <c r="BB1170" s="2" t="str">
        <f>VLOOKUP(AZ1170,segéd!$F$1:$G$7,2,FALSE)</f>
        <v>13.30-15.00</v>
      </c>
      <c r="BC1170" t="s">
        <v>464</v>
      </c>
      <c r="BD1170" s="20" t="s">
        <v>424</v>
      </c>
      <c r="BE1170" t="s">
        <v>164</v>
      </c>
      <c r="BG1170" s="2">
        <v>604</v>
      </c>
      <c r="BH1170" s="2" t="s">
        <v>220</v>
      </c>
      <c r="BI1170" s="30" t="s">
        <v>2030</v>
      </c>
      <c r="BJ1170" s="2">
        <f t="shared" si="968"/>
        <v>64</v>
      </c>
      <c r="BK1170" s="2" t="str">
        <f>IF(BF1170="","",VLOOKUP(BC1170,segéd!O:P,2,FALSE))</f>
        <v/>
      </c>
      <c r="BL1170" s="2">
        <f>IF(BG1170="","",VLOOKUP(BC1170,segéd!T:U,2,FALSE))</f>
        <v>64</v>
      </c>
      <c r="BM1170" s="2"/>
      <c r="BN1170" s="2"/>
      <c r="BO1170" s="2"/>
      <c r="BP1170" s="2"/>
      <c r="BQ1170" s="2"/>
      <c r="BR1170" s="2"/>
      <c r="BS1170" s="2"/>
      <c r="BT1170" s="2"/>
      <c r="BU1170" s="2"/>
      <c r="BZ1170" s="2"/>
      <c r="CA1170" s="2"/>
      <c r="CD1170" s="2"/>
      <c r="CE1170" s="2"/>
      <c r="CF1170" s="19"/>
      <c r="CG1170" s="2"/>
      <c r="CJ1170" s="2"/>
      <c r="CP1170" s="2"/>
      <c r="CQ1170" s="2">
        <v>59</v>
      </c>
      <c r="CR1170" s="2"/>
      <c r="CS1170" s="2"/>
      <c r="CU1170" s="2"/>
      <c r="CV1170" s="2"/>
      <c r="DA1170" s="19"/>
    </row>
    <row r="1171" spans="1:105" x14ac:dyDescent="0.3">
      <c r="A1171" t="str">
        <f t="shared" si="918"/>
        <v>5164</v>
      </c>
      <c r="B1171" t="str">
        <f t="shared" si="919"/>
        <v xml:space="preserve">Szám. seg. mérés (plusz terem) (gépterem, web) </v>
      </c>
      <c r="C1171" t="str">
        <f t="shared" si="920"/>
        <v>6035164</v>
      </c>
      <c r="D1171" t="str">
        <f t="shared" si="921"/>
        <v>Szám. seg. mérés (plusz terem) (gépterem, web) 0</v>
      </c>
      <c r="E1171" t="str">
        <f t="shared" si="922"/>
        <v>Vavra Gábor5164</v>
      </c>
      <c r="F1171" s="24" t="str">
        <f t="shared" si="923"/>
        <v>Szám. seg. mérés (plusz terem) (Tb. 603, gépterem, web)</v>
      </c>
      <c r="G1171" t="str">
        <f t="shared" si="924"/>
        <v/>
      </c>
      <c r="H1171" t="str">
        <f t="shared" si="925"/>
        <v/>
      </c>
      <c r="I1171" t="str">
        <f t="shared" si="926"/>
        <v/>
      </c>
      <c r="J1171" t="str">
        <f t="shared" si="927"/>
        <v/>
      </c>
      <c r="K1171" t="str">
        <f t="shared" si="928"/>
        <v/>
      </c>
      <c r="L1171" t="str">
        <f t="shared" si="929"/>
        <v/>
      </c>
      <c r="M1171" t="str">
        <f t="shared" si="930"/>
        <v/>
      </c>
      <c r="N1171" t="str">
        <f t="shared" si="931"/>
        <v/>
      </c>
      <c r="O1171" t="str">
        <f t="shared" si="932"/>
        <v/>
      </c>
      <c r="P1171" t="str">
        <f t="shared" si="933"/>
        <v/>
      </c>
      <c r="Q1171" t="str">
        <f t="shared" si="934"/>
        <v/>
      </c>
      <c r="R1171" t="str">
        <f t="shared" si="935"/>
        <v/>
      </c>
      <c r="S1171" t="str">
        <f t="shared" si="936"/>
        <v/>
      </c>
      <c r="T1171" t="str">
        <f t="shared" si="937"/>
        <v/>
      </c>
      <c r="U1171" t="str">
        <f t="shared" si="938"/>
        <v/>
      </c>
      <c r="V1171" t="str">
        <f t="shared" si="939"/>
        <v/>
      </c>
      <c r="W1171" t="str">
        <f t="shared" si="940"/>
        <v/>
      </c>
      <c r="X1171" t="str">
        <f t="shared" si="941"/>
        <v/>
      </c>
      <c r="Y1171" t="str">
        <f t="shared" si="942"/>
        <v>Szám. seg. mérés (plusz terem) (, gépterem, web)</v>
      </c>
      <c r="Z1171" t="str">
        <f t="shared" si="943"/>
        <v/>
      </c>
      <c r="AA1171" t="str">
        <f t="shared" si="944"/>
        <v/>
      </c>
      <c r="AB1171" t="str">
        <f t="shared" si="945"/>
        <v/>
      </c>
      <c r="AC1171" t="str">
        <f t="shared" si="946"/>
        <v/>
      </c>
      <c r="AD1171" t="str">
        <f t="shared" si="947"/>
        <v/>
      </c>
      <c r="AE1171" t="str">
        <f t="shared" si="948"/>
        <v/>
      </c>
      <c r="AF1171" t="str">
        <f t="shared" si="949"/>
        <v/>
      </c>
      <c r="AG1171" t="str">
        <f t="shared" si="950"/>
        <v/>
      </c>
      <c r="AH1171" t="str">
        <f t="shared" si="951"/>
        <v/>
      </c>
      <c r="AI1171" t="str">
        <f t="shared" si="952"/>
        <v/>
      </c>
      <c r="AJ1171" t="str">
        <f t="shared" si="953"/>
        <v/>
      </c>
      <c r="AK1171" t="str">
        <f t="shared" si="954"/>
        <v/>
      </c>
      <c r="AL1171" t="str">
        <f t="shared" si="955"/>
        <v/>
      </c>
      <c r="AM1171" t="str">
        <f t="shared" si="956"/>
        <v/>
      </c>
      <c r="AN1171" t="str">
        <f t="shared" si="957"/>
        <v/>
      </c>
      <c r="AO1171" t="str">
        <f t="shared" si="958"/>
        <v/>
      </c>
      <c r="AP1171" t="str">
        <f t="shared" si="959"/>
        <v/>
      </c>
      <c r="AQ1171" t="str">
        <f t="shared" si="960"/>
        <v/>
      </c>
      <c r="AR1171" t="str">
        <f t="shared" si="961"/>
        <v/>
      </c>
      <c r="AS1171" t="str">
        <f t="shared" si="962"/>
        <v/>
      </c>
      <c r="AT1171" t="str">
        <f t="shared" si="963"/>
        <v/>
      </c>
      <c r="AU1171" t="str">
        <f t="shared" si="964"/>
        <v/>
      </c>
      <c r="AV1171" t="str">
        <f t="shared" si="965"/>
        <v/>
      </c>
      <c r="AW1171" t="str">
        <f t="shared" si="966"/>
        <v/>
      </c>
      <c r="AX1171" t="str">
        <f t="shared" si="967"/>
        <v>Szám. seg. mérés (plusz terem) (603, gépterem, web)</v>
      </c>
      <c r="AY1171" s="2">
        <v>516</v>
      </c>
      <c r="AZ1171" s="2">
        <v>4</v>
      </c>
      <c r="BA1171" s="18">
        <f>VLOOKUP(AY1171,segéd!$F$9:$G$38,2,FALSE)</f>
        <v>46158</v>
      </c>
      <c r="BB1171" s="2" t="str">
        <f>VLOOKUP(AZ1171,segéd!$F$1:$G$7,2,FALSE)</f>
        <v>13.30-15.00</v>
      </c>
      <c r="BC1171" t="s">
        <v>2257</v>
      </c>
      <c r="BD1171" s="20" t="s">
        <v>424</v>
      </c>
      <c r="BE1171" t="s">
        <v>164</v>
      </c>
      <c r="BG1171" s="2">
        <v>603</v>
      </c>
      <c r="BH1171" s="2" t="s">
        <v>220</v>
      </c>
      <c r="BI1171" s="30" t="s">
        <v>1942</v>
      </c>
      <c r="BJ1171" s="2">
        <f t="shared" si="968"/>
        <v>0</v>
      </c>
      <c r="BK1171" s="2" t="str">
        <f>IF(BF1171="","",VLOOKUP(BC1171,segéd!O:P,2,FALSE))</f>
        <v/>
      </c>
      <c r="BL1171" s="2">
        <f>IF(BG1171="","",VLOOKUP(BC1171,segéd!T:U,2,FALSE))</f>
        <v>0</v>
      </c>
      <c r="BM1171" s="2"/>
      <c r="BN1171" s="2"/>
      <c r="BO1171" s="2"/>
      <c r="BP1171" s="2"/>
      <c r="BQ1171" s="2"/>
      <c r="BR1171" s="2"/>
      <c r="BS1171" s="2"/>
      <c r="BT1171" s="2"/>
      <c r="BU1171" s="2"/>
      <c r="BZ1171" s="2"/>
      <c r="CA1171" s="2"/>
      <c r="CD1171" s="2"/>
      <c r="CE1171" s="2"/>
      <c r="CF1171" s="19"/>
      <c r="CG1171" s="2"/>
      <c r="CJ1171" s="2"/>
      <c r="CP1171" s="2"/>
      <c r="CQ1171" s="2"/>
      <c r="CR1171" s="2"/>
      <c r="CS1171" s="2"/>
      <c r="CU1171" s="2"/>
      <c r="CV1171" s="2"/>
      <c r="DA1171" s="19"/>
    </row>
    <row r="1172" spans="1:105" x14ac:dyDescent="0.3">
      <c r="A1172" t="str">
        <f t="shared" ref="A1172:A1177" si="969">CONCATENATE(BF1172,AY1172,AZ1172)</f>
        <v>5164</v>
      </c>
      <c r="B1172" t="str">
        <f t="shared" ref="B1172:B1177" si="970">CONCATENATE(BC1172,IF(BH1172="","",CONCATENATE(" (",BH1172,")"))," ",BK1172)</f>
        <v xml:space="preserve">Tribológia (web) </v>
      </c>
      <c r="C1172" t="str">
        <f t="shared" si="920"/>
        <v>4045164</v>
      </c>
      <c r="D1172" t="str">
        <f t="shared" si="921"/>
        <v>Tribológia (web) 6</v>
      </c>
      <c r="E1172" t="str">
        <f t="shared" si="922"/>
        <v>Szamosi Barna5164</v>
      </c>
      <c r="F1172" s="24" t="str">
        <f t="shared" si="923"/>
        <v>Tribológia (Tb. 404, web)</v>
      </c>
      <c r="G1172" t="str">
        <f t="shared" si="924"/>
        <v/>
      </c>
      <c r="H1172" t="str">
        <f t="shared" si="925"/>
        <v/>
      </c>
      <c r="I1172" t="str">
        <f t="shared" si="926"/>
        <v/>
      </c>
      <c r="J1172" t="str">
        <f t="shared" si="927"/>
        <v/>
      </c>
      <c r="K1172" t="str">
        <f t="shared" si="928"/>
        <v/>
      </c>
      <c r="L1172" t="str">
        <f t="shared" si="929"/>
        <v/>
      </c>
      <c r="M1172" t="str">
        <f t="shared" si="930"/>
        <v/>
      </c>
      <c r="N1172" t="str">
        <f t="shared" si="931"/>
        <v/>
      </c>
      <c r="O1172" t="str">
        <f t="shared" si="932"/>
        <v/>
      </c>
      <c r="P1172" t="str">
        <f t="shared" si="933"/>
        <v/>
      </c>
      <c r="Q1172" t="str">
        <f t="shared" si="934"/>
        <v/>
      </c>
      <c r="R1172" t="str">
        <f t="shared" si="935"/>
        <v/>
      </c>
      <c r="S1172" t="str">
        <f t="shared" si="936"/>
        <v/>
      </c>
      <c r="T1172" t="str">
        <f t="shared" si="937"/>
        <v/>
      </c>
      <c r="U1172" t="str">
        <f t="shared" si="938"/>
        <v/>
      </c>
      <c r="V1172" t="str">
        <f t="shared" si="939"/>
        <v/>
      </c>
      <c r="W1172" t="str">
        <f t="shared" si="940"/>
        <v/>
      </c>
      <c r="X1172" t="str">
        <f t="shared" si="941"/>
        <v/>
      </c>
      <c r="Y1172" t="str">
        <f t="shared" si="942"/>
        <v>Tribológia (, web)</v>
      </c>
      <c r="Z1172" t="str">
        <f t="shared" si="943"/>
        <v/>
      </c>
      <c r="AA1172" t="str">
        <f t="shared" si="944"/>
        <v/>
      </c>
      <c r="AB1172" t="str">
        <f t="shared" si="945"/>
        <v/>
      </c>
      <c r="AC1172" t="str">
        <f t="shared" si="946"/>
        <v/>
      </c>
      <c r="AD1172" t="str">
        <f t="shared" si="947"/>
        <v/>
      </c>
      <c r="AE1172" t="str">
        <f t="shared" si="948"/>
        <v/>
      </c>
      <c r="AF1172" t="str">
        <f t="shared" si="949"/>
        <v/>
      </c>
      <c r="AG1172" t="str">
        <f t="shared" si="950"/>
        <v/>
      </c>
      <c r="AH1172" t="str">
        <f t="shared" si="951"/>
        <v/>
      </c>
      <c r="AI1172" t="str">
        <f t="shared" si="952"/>
        <v/>
      </c>
      <c r="AJ1172" t="str">
        <f t="shared" si="953"/>
        <v/>
      </c>
      <c r="AK1172" t="str">
        <f t="shared" si="954"/>
        <v/>
      </c>
      <c r="AL1172" t="str">
        <f t="shared" si="955"/>
        <v/>
      </c>
      <c r="AM1172" t="str">
        <f t="shared" si="956"/>
        <v/>
      </c>
      <c r="AN1172" t="str">
        <f t="shared" si="957"/>
        <v/>
      </c>
      <c r="AO1172" t="str">
        <f t="shared" si="958"/>
        <v/>
      </c>
      <c r="AP1172" t="str">
        <f t="shared" si="959"/>
        <v/>
      </c>
      <c r="AQ1172" t="str">
        <f t="shared" si="960"/>
        <v/>
      </c>
      <c r="AR1172" t="str">
        <f t="shared" si="961"/>
        <v/>
      </c>
      <c r="AS1172" t="str">
        <f t="shared" si="962"/>
        <v/>
      </c>
      <c r="AT1172" t="str">
        <f t="shared" si="963"/>
        <v/>
      </c>
      <c r="AU1172" t="str">
        <f t="shared" si="964"/>
        <v>5164</v>
      </c>
      <c r="AV1172" t="str">
        <f t="shared" si="965"/>
        <v/>
      </c>
      <c r="AW1172" t="str">
        <f t="shared" si="966"/>
        <v/>
      </c>
      <c r="AX1172" t="str">
        <f t="shared" si="967"/>
        <v>Tribológia (404, web)</v>
      </c>
      <c r="AY1172" s="2">
        <v>516</v>
      </c>
      <c r="AZ1172" s="2">
        <v>4</v>
      </c>
      <c r="BA1172" s="18">
        <f>VLOOKUP(AY1172,segéd!$F$9:$G$38,2,FALSE)</f>
        <v>46158</v>
      </c>
      <c r="BB1172" s="2" t="str">
        <f>VLOOKUP(AZ1172,segéd!$F$1:$G$7,2,FALSE)</f>
        <v>13.30-15.00</v>
      </c>
      <c r="BC1172" t="s">
        <v>407</v>
      </c>
      <c r="BD1172" s="20" t="s">
        <v>304</v>
      </c>
      <c r="BE1172" t="s">
        <v>164</v>
      </c>
      <c r="BG1172" s="2">
        <v>404</v>
      </c>
      <c r="BH1172" s="2" t="s">
        <v>66</v>
      </c>
      <c r="BI1172" s="30" t="s">
        <v>1953</v>
      </c>
      <c r="BJ1172" s="2">
        <f t="shared" si="968"/>
        <v>6</v>
      </c>
      <c r="BK1172" s="2" t="str">
        <f>IF(BF1172="","",VLOOKUP(BC1172,segéd!O:P,2,FALSE))</f>
        <v/>
      </c>
      <c r="BL1172" s="2">
        <f>IF(BG1172="","",VLOOKUP(BC1172,segéd!T:U,2,FALSE))</f>
        <v>6</v>
      </c>
      <c r="BM1172" s="2"/>
      <c r="BN1172" s="2"/>
      <c r="BO1172" s="2"/>
      <c r="BP1172" s="2"/>
      <c r="BQ1172" s="2"/>
      <c r="BR1172" s="2"/>
      <c r="BS1172" s="2"/>
      <c r="BT1172" s="2"/>
      <c r="BU1172" s="2"/>
      <c r="CA1172" s="2"/>
      <c r="CD1172" s="2"/>
      <c r="CE1172" s="2"/>
      <c r="CF1172" s="19"/>
      <c r="CG1172" s="2"/>
      <c r="CP1172" s="2"/>
      <c r="CQ1172" s="2"/>
      <c r="CR1172" s="2"/>
      <c r="CS1172" s="2"/>
      <c r="CU1172" s="2"/>
      <c r="CV1172" s="2"/>
      <c r="CZ1172" s="2">
        <v>9</v>
      </c>
      <c r="DA1172" s="19"/>
    </row>
    <row r="1173" spans="1:105" x14ac:dyDescent="0.3">
      <c r="A1173" t="str">
        <f t="shared" si="969"/>
        <v>5165</v>
      </c>
      <c r="B1173" t="str">
        <f t="shared" si="970"/>
        <v xml:space="preserve">Angol gazdasági szaknyelv II., 1. csop. </v>
      </c>
      <c r="C1173" t="str">
        <f t="shared" si="920"/>
        <v>4085165</v>
      </c>
      <c r="D1173" t="str">
        <f t="shared" si="921"/>
        <v>Angol gazdasági szaknyelv II., 1. csop. 17</v>
      </c>
      <c r="E1173" t="str">
        <f t="shared" si="922"/>
        <v>Nagy Mónika5165</v>
      </c>
      <c r="F1173" s="24" t="str">
        <f t="shared" si="923"/>
        <v>Angol gazdasági szaknyelv II., 1. csop. (Tb. 408)</v>
      </c>
      <c r="G1173" t="str">
        <f t="shared" si="924"/>
        <v/>
      </c>
      <c r="H1173" t="str">
        <f t="shared" si="925"/>
        <v/>
      </c>
      <c r="I1173" t="str">
        <f t="shared" si="926"/>
        <v/>
      </c>
      <c r="J1173" t="str">
        <f t="shared" si="927"/>
        <v/>
      </c>
      <c r="K1173" t="str">
        <f t="shared" si="928"/>
        <v/>
      </c>
      <c r="L1173" t="str">
        <f t="shared" si="929"/>
        <v/>
      </c>
      <c r="M1173" t="str">
        <f t="shared" si="930"/>
        <v/>
      </c>
      <c r="N1173" t="str">
        <f t="shared" si="931"/>
        <v/>
      </c>
      <c r="O1173" t="str">
        <f t="shared" si="932"/>
        <v/>
      </c>
      <c r="P1173" t="str">
        <f t="shared" si="933"/>
        <v/>
      </c>
      <c r="Q1173" t="str">
        <f t="shared" si="934"/>
        <v/>
      </c>
      <c r="R1173" t="str">
        <f t="shared" si="935"/>
        <v/>
      </c>
      <c r="S1173" t="str">
        <f t="shared" si="936"/>
        <v/>
      </c>
      <c r="T1173" t="str">
        <f t="shared" si="937"/>
        <v/>
      </c>
      <c r="U1173" t="str">
        <f t="shared" si="938"/>
        <v/>
      </c>
      <c r="V1173" t="str">
        <f t="shared" si="939"/>
        <v/>
      </c>
      <c r="W1173" t="str">
        <f t="shared" si="940"/>
        <v/>
      </c>
      <c r="X1173" t="str">
        <f t="shared" si="941"/>
        <v/>
      </c>
      <c r="Y1173" t="str">
        <f t="shared" si="942"/>
        <v>Angol gazdasági szaknyelv II., 1. csop. ()</v>
      </c>
      <c r="Z1173" t="str">
        <f t="shared" si="943"/>
        <v>5165</v>
      </c>
      <c r="AA1173" t="str">
        <f t="shared" si="944"/>
        <v/>
      </c>
      <c r="AB1173" t="str">
        <f t="shared" si="945"/>
        <v/>
      </c>
      <c r="AC1173" t="str">
        <f t="shared" si="946"/>
        <v/>
      </c>
      <c r="AD1173" t="str">
        <f t="shared" si="947"/>
        <v/>
      </c>
      <c r="AE1173" t="str">
        <f t="shared" si="948"/>
        <v/>
      </c>
      <c r="AF1173" t="str">
        <f t="shared" si="949"/>
        <v/>
      </c>
      <c r="AG1173" t="str">
        <f t="shared" si="950"/>
        <v/>
      </c>
      <c r="AH1173" t="str">
        <f t="shared" si="951"/>
        <v/>
      </c>
      <c r="AI1173" t="str">
        <f t="shared" si="952"/>
        <v/>
      </c>
      <c r="AJ1173" t="str">
        <f t="shared" si="953"/>
        <v/>
      </c>
      <c r="AK1173" t="str">
        <f t="shared" si="954"/>
        <v/>
      </c>
      <c r="AL1173" t="str">
        <f t="shared" si="955"/>
        <v/>
      </c>
      <c r="AM1173" t="str">
        <f t="shared" si="956"/>
        <v/>
      </c>
      <c r="AN1173" t="str">
        <f t="shared" si="957"/>
        <v/>
      </c>
      <c r="AO1173" t="str">
        <f t="shared" si="958"/>
        <v/>
      </c>
      <c r="AP1173" t="str">
        <f t="shared" si="959"/>
        <v/>
      </c>
      <c r="AQ1173" t="str">
        <f t="shared" si="960"/>
        <v/>
      </c>
      <c r="AR1173" t="str">
        <f t="shared" si="961"/>
        <v/>
      </c>
      <c r="AS1173" t="str">
        <f t="shared" si="962"/>
        <v/>
      </c>
      <c r="AT1173" t="str">
        <f t="shared" si="963"/>
        <v/>
      </c>
      <c r="AU1173" t="str">
        <f t="shared" si="964"/>
        <v/>
      </c>
      <c r="AV1173" t="str">
        <f t="shared" si="965"/>
        <v/>
      </c>
      <c r="AW1173" t="str">
        <f t="shared" si="966"/>
        <v/>
      </c>
      <c r="AX1173" t="str">
        <f t="shared" si="967"/>
        <v>Angol gazdasági szaknyelv II., 1. csop. (408)</v>
      </c>
      <c r="AY1173" s="2">
        <v>516</v>
      </c>
      <c r="AZ1173" s="2">
        <v>5</v>
      </c>
      <c r="BA1173" s="18">
        <f>VLOOKUP(AY1173,segéd!$F$9:$G$38,2,FALSE)</f>
        <v>46158</v>
      </c>
      <c r="BB1173" s="2" t="str">
        <f>VLOOKUP(AZ1173,segéd!$F$1:$G$7,2,FALSE)</f>
        <v>15.15-16.45</v>
      </c>
      <c r="BC1173" t="s">
        <v>252</v>
      </c>
      <c r="BD1173" t="s">
        <v>441</v>
      </c>
      <c r="BE1173" t="s">
        <v>164</v>
      </c>
      <c r="BG1173" s="2">
        <v>408</v>
      </c>
      <c r="BJ1173" s="2">
        <f t="shared" si="968"/>
        <v>17</v>
      </c>
      <c r="BK1173" s="2" t="str">
        <f>IF(BF1173="","",VLOOKUP(BC1173,segéd!O:P,2,FALSE))</f>
        <v/>
      </c>
      <c r="BL1173" s="2">
        <f>IF(BG1173="","",VLOOKUP(BC1173,segéd!T:U,2,FALSE))</f>
        <v>17</v>
      </c>
      <c r="BM1173" s="2"/>
      <c r="BN1173" s="2"/>
      <c r="BO1173" s="2"/>
      <c r="BP1173" s="2"/>
      <c r="BQ1173" s="2"/>
      <c r="BR1173" s="2"/>
      <c r="BS1173" s="2"/>
      <c r="BT1173" s="2"/>
      <c r="BU1173" s="2"/>
      <c r="BV1173" s="2"/>
      <c r="BW1173" s="2"/>
      <c r="BX1173" s="2"/>
      <c r="BY1173" s="2"/>
      <c r="BZ1173" s="2"/>
      <c r="CA1173" s="2"/>
      <c r="CB1173" s="2"/>
      <c r="CC1173" s="2"/>
      <c r="CD1173" s="2"/>
      <c r="CE1173" s="2">
        <v>17</v>
      </c>
      <c r="CG1173" s="2"/>
      <c r="CH1173" s="2"/>
      <c r="CI1173" s="2"/>
      <c r="CJ1173" s="2"/>
      <c r="CK1173" s="2"/>
      <c r="CL1173" s="2"/>
      <c r="CM1173" s="2"/>
      <c r="CN1173" s="2"/>
      <c r="CO1173" s="2"/>
      <c r="CP1173" s="2"/>
      <c r="CQ1173" s="2"/>
      <c r="CR1173" s="2"/>
      <c r="CS1173" s="2"/>
      <c r="CT1173" s="2"/>
      <c r="CU1173" s="2"/>
      <c r="CV1173" s="2"/>
      <c r="CY1173" s="2"/>
    </row>
    <row r="1174" spans="1:105" x14ac:dyDescent="0.3">
      <c r="A1174" t="str">
        <f t="shared" si="969"/>
        <v>5165</v>
      </c>
      <c r="B1174" t="str">
        <f t="shared" si="970"/>
        <v xml:space="preserve">Angol gazdasági szaknyelv II., 2. csop. </v>
      </c>
      <c r="C1174" t="str">
        <f t="shared" si="920"/>
        <v>2135165</v>
      </c>
      <c r="D1174" t="str">
        <f t="shared" si="921"/>
        <v>Angol gazdasági szaknyelv II., 2. csop. 18</v>
      </c>
      <c r="E1174" t="str">
        <f t="shared" si="922"/>
        <v>Szabó Zsófia5165</v>
      </c>
      <c r="F1174" s="24" t="str">
        <f t="shared" si="923"/>
        <v>Angol gazdasági szaknyelv II., 2. csop. (Tb. 213)</v>
      </c>
      <c r="G1174" t="str">
        <f t="shared" si="924"/>
        <v/>
      </c>
      <c r="H1174" t="str">
        <f t="shared" si="925"/>
        <v/>
      </c>
      <c r="I1174" t="str">
        <f t="shared" si="926"/>
        <v/>
      </c>
      <c r="J1174" t="str">
        <f t="shared" si="927"/>
        <v/>
      </c>
      <c r="K1174" t="str">
        <f t="shared" si="928"/>
        <v/>
      </c>
      <c r="L1174" t="str">
        <f t="shared" si="929"/>
        <v/>
      </c>
      <c r="M1174" t="str">
        <f t="shared" si="930"/>
        <v/>
      </c>
      <c r="N1174" t="str">
        <f t="shared" si="931"/>
        <v/>
      </c>
      <c r="O1174" t="str">
        <f t="shared" si="932"/>
        <v/>
      </c>
      <c r="P1174" t="str">
        <f t="shared" si="933"/>
        <v/>
      </c>
      <c r="Q1174" t="str">
        <f t="shared" si="934"/>
        <v/>
      </c>
      <c r="R1174" t="str">
        <f t="shared" si="935"/>
        <v/>
      </c>
      <c r="S1174" t="str">
        <f t="shared" si="936"/>
        <v/>
      </c>
      <c r="T1174" t="str">
        <f t="shared" si="937"/>
        <v/>
      </c>
      <c r="U1174" t="str">
        <f t="shared" si="938"/>
        <v/>
      </c>
      <c r="V1174" t="str">
        <f t="shared" si="939"/>
        <v/>
      </c>
      <c r="W1174" t="str">
        <f t="shared" si="940"/>
        <v/>
      </c>
      <c r="X1174" t="str">
        <f t="shared" si="941"/>
        <v/>
      </c>
      <c r="Y1174" t="str">
        <f t="shared" si="942"/>
        <v>Angol gazdasági szaknyelv II., 2. csop. ()</v>
      </c>
      <c r="Z1174" t="str">
        <f t="shared" si="943"/>
        <v>5165</v>
      </c>
      <c r="AA1174" t="str">
        <f t="shared" si="944"/>
        <v/>
      </c>
      <c r="AB1174" t="str">
        <f t="shared" si="945"/>
        <v/>
      </c>
      <c r="AC1174" t="str">
        <f t="shared" si="946"/>
        <v/>
      </c>
      <c r="AD1174" t="str">
        <f t="shared" si="947"/>
        <v/>
      </c>
      <c r="AE1174" t="str">
        <f t="shared" si="948"/>
        <v/>
      </c>
      <c r="AF1174" t="str">
        <f t="shared" si="949"/>
        <v/>
      </c>
      <c r="AG1174" t="str">
        <f t="shared" si="950"/>
        <v/>
      </c>
      <c r="AH1174" t="str">
        <f t="shared" si="951"/>
        <v/>
      </c>
      <c r="AI1174" t="str">
        <f t="shared" si="952"/>
        <v/>
      </c>
      <c r="AJ1174" t="str">
        <f t="shared" si="953"/>
        <v/>
      </c>
      <c r="AK1174" t="str">
        <f t="shared" si="954"/>
        <v/>
      </c>
      <c r="AL1174" t="str">
        <f t="shared" si="955"/>
        <v/>
      </c>
      <c r="AM1174" t="str">
        <f t="shared" si="956"/>
        <v/>
      </c>
      <c r="AN1174" t="str">
        <f t="shared" si="957"/>
        <v/>
      </c>
      <c r="AO1174" t="str">
        <f t="shared" si="958"/>
        <v/>
      </c>
      <c r="AP1174" t="str">
        <f t="shared" si="959"/>
        <v/>
      </c>
      <c r="AQ1174" t="str">
        <f t="shared" si="960"/>
        <v/>
      </c>
      <c r="AR1174" t="str">
        <f t="shared" si="961"/>
        <v/>
      </c>
      <c r="AS1174" t="str">
        <f t="shared" si="962"/>
        <v/>
      </c>
      <c r="AT1174" t="str">
        <f t="shared" si="963"/>
        <v/>
      </c>
      <c r="AU1174" t="str">
        <f t="shared" si="964"/>
        <v/>
      </c>
      <c r="AV1174" t="str">
        <f t="shared" si="965"/>
        <v/>
      </c>
      <c r="AW1174" t="str">
        <f t="shared" si="966"/>
        <v/>
      </c>
      <c r="AX1174" t="str">
        <f t="shared" si="967"/>
        <v>Angol gazdasági szaknyelv II., 2. csop. (213)</v>
      </c>
      <c r="AY1174" s="2">
        <v>516</v>
      </c>
      <c r="AZ1174" s="2">
        <v>5</v>
      </c>
      <c r="BA1174" s="18">
        <f>VLOOKUP(AY1174,segéd!$F$9:$G$38,2,FALSE)</f>
        <v>46158</v>
      </c>
      <c r="BB1174" s="2" t="str">
        <f>VLOOKUP(AZ1174,segéd!$F$1:$G$7,2,FALSE)</f>
        <v>15.15-16.45</v>
      </c>
      <c r="BC1174" t="s">
        <v>253</v>
      </c>
      <c r="BD1174" t="s">
        <v>306</v>
      </c>
      <c r="BE1174" t="s">
        <v>164</v>
      </c>
      <c r="BG1174" s="2">
        <v>213</v>
      </c>
      <c r="BJ1174" s="2">
        <f t="shared" si="968"/>
        <v>18</v>
      </c>
      <c r="BK1174" s="2" t="str">
        <f>IF(BF1174="","",VLOOKUP(BC1174,segéd!O:P,2,FALSE))</f>
        <v/>
      </c>
      <c r="BL1174" s="2">
        <f>IF(BG1174="","",VLOOKUP(BC1174,segéd!T:U,2,FALSE))</f>
        <v>18</v>
      </c>
      <c r="BM1174" s="2"/>
      <c r="BN1174" s="2"/>
      <c r="BO1174" s="2"/>
      <c r="BP1174" s="2"/>
      <c r="BQ1174" s="2"/>
      <c r="BR1174" s="2"/>
      <c r="BS1174" s="2"/>
      <c r="BT1174" s="2"/>
      <c r="BU1174" s="2"/>
      <c r="BV1174" s="2"/>
      <c r="BW1174" s="2"/>
      <c r="BX1174" s="2"/>
      <c r="BY1174" s="2"/>
      <c r="BZ1174" s="2"/>
      <c r="CA1174" s="2"/>
      <c r="CB1174" s="2"/>
      <c r="CC1174" s="2"/>
      <c r="CD1174" s="2"/>
      <c r="CE1174" s="2">
        <v>16</v>
      </c>
      <c r="CG1174" s="2"/>
      <c r="CH1174" s="2"/>
      <c r="CI1174" s="2"/>
      <c r="CJ1174" s="2"/>
      <c r="CK1174" s="2"/>
      <c r="CL1174" s="2"/>
      <c r="CM1174" s="2"/>
      <c r="CN1174" s="2"/>
      <c r="CO1174" s="2"/>
      <c r="CP1174" s="2"/>
      <c r="CQ1174" s="2"/>
      <c r="CR1174" s="2"/>
      <c r="CS1174" s="2"/>
      <c r="CT1174" s="2"/>
      <c r="CU1174" s="2"/>
      <c r="CV1174" s="2"/>
      <c r="CY1174" s="2"/>
    </row>
    <row r="1175" spans="1:105" x14ac:dyDescent="0.3">
      <c r="A1175" t="str">
        <f t="shared" si="969"/>
        <v>5165</v>
      </c>
      <c r="B1175" t="str">
        <f t="shared" si="970"/>
        <v xml:space="preserve">Német gazdasági szaknyelv II. </v>
      </c>
      <c r="C1175" t="str">
        <f t="shared" si="920"/>
        <v>4015165</v>
      </c>
      <c r="D1175" t="str">
        <f t="shared" si="921"/>
        <v>Német gazdasági szaknyelv II. 4</v>
      </c>
      <c r="E1175" t="str">
        <f t="shared" si="922"/>
        <v>Árendás Bence5165</v>
      </c>
      <c r="F1175" s="24" t="str">
        <f t="shared" si="923"/>
        <v>Német gazdasági szaknyelv II. (Tb. 401)</v>
      </c>
      <c r="G1175" t="str">
        <f t="shared" si="924"/>
        <v/>
      </c>
      <c r="H1175" t="str">
        <f t="shared" si="925"/>
        <v/>
      </c>
      <c r="I1175" t="str">
        <f t="shared" si="926"/>
        <v/>
      </c>
      <c r="J1175" t="str">
        <f t="shared" si="927"/>
        <v/>
      </c>
      <c r="K1175" t="str">
        <f t="shared" si="928"/>
        <v/>
      </c>
      <c r="L1175" t="str">
        <f t="shared" si="929"/>
        <v/>
      </c>
      <c r="M1175" t="str">
        <f t="shared" si="930"/>
        <v/>
      </c>
      <c r="N1175" t="str">
        <f t="shared" si="931"/>
        <v/>
      </c>
      <c r="O1175" t="str">
        <f t="shared" si="932"/>
        <v/>
      </c>
      <c r="P1175" t="str">
        <f t="shared" si="933"/>
        <v/>
      </c>
      <c r="Q1175" t="str">
        <f t="shared" si="934"/>
        <v/>
      </c>
      <c r="R1175" t="str">
        <f t="shared" si="935"/>
        <v/>
      </c>
      <c r="S1175" t="str">
        <f t="shared" si="936"/>
        <v/>
      </c>
      <c r="T1175" t="str">
        <f t="shared" si="937"/>
        <v/>
      </c>
      <c r="U1175" t="str">
        <f t="shared" si="938"/>
        <v/>
      </c>
      <c r="V1175" t="str">
        <f t="shared" si="939"/>
        <v/>
      </c>
      <c r="W1175" t="str">
        <f t="shared" si="940"/>
        <v/>
      </c>
      <c r="X1175" t="str">
        <f t="shared" si="941"/>
        <v/>
      </c>
      <c r="Y1175" t="str">
        <f t="shared" si="942"/>
        <v>Német gazdasági szaknyelv II. ()</v>
      </c>
      <c r="Z1175" t="str">
        <f t="shared" si="943"/>
        <v>5165</v>
      </c>
      <c r="AA1175" t="str">
        <f t="shared" si="944"/>
        <v/>
      </c>
      <c r="AB1175" t="str">
        <f t="shared" si="945"/>
        <v/>
      </c>
      <c r="AC1175" t="str">
        <f t="shared" si="946"/>
        <v/>
      </c>
      <c r="AD1175" t="str">
        <f t="shared" si="947"/>
        <v/>
      </c>
      <c r="AE1175" t="str">
        <f t="shared" si="948"/>
        <v/>
      </c>
      <c r="AF1175" t="str">
        <f t="shared" si="949"/>
        <v/>
      </c>
      <c r="AG1175" t="str">
        <f t="shared" si="950"/>
        <v/>
      </c>
      <c r="AH1175" t="str">
        <f t="shared" si="951"/>
        <v/>
      </c>
      <c r="AI1175" t="str">
        <f t="shared" si="952"/>
        <v/>
      </c>
      <c r="AJ1175" t="str">
        <f t="shared" si="953"/>
        <v/>
      </c>
      <c r="AK1175" t="str">
        <f t="shared" si="954"/>
        <v/>
      </c>
      <c r="AL1175" t="str">
        <f t="shared" si="955"/>
        <v/>
      </c>
      <c r="AM1175" t="str">
        <f t="shared" si="956"/>
        <v/>
      </c>
      <c r="AN1175" t="str">
        <f t="shared" si="957"/>
        <v/>
      </c>
      <c r="AO1175" t="str">
        <f t="shared" si="958"/>
        <v/>
      </c>
      <c r="AP1175" t="str">
        <f t="shared" si="959"/>
        <v/>
      </c>
      <c r="AQ1175" t="str">
        <f t="shared" si="960"/>
        <v/>
      </c>
      <c r="AR1175" t="str">
        <f t="shared" si="961"/>
        <v/>
      </c>
      <c r="AS1175" t="str">
        <f t="shared" si="962"/>
        <v/>
      </c>
      <c r="AT1175" t="str">
        <f t="shared" si="963"/>
        <v/>
      </c>
      <c r="AU1175" t="str">
        <f t="shared" si="964"/>
        <v/>
      </c>
      <c r="AV1175" t="str">
        <f t="shared" si="965"/>
        <v/>
      </c>
      <c r="AW1175" t="str">
        <f t="shared" si="966"/>
        <v/>
      </c>
      <c r="AX1175" t="str">
        <f t="shared" si="967"/>
        <v>Német gazdasági szaknyelv II. (401)</v>
      </c>
      <c r="AY1175" s="2">
        <v>516</v>
      </c>
      <c r="AZ1175" s="2">
        <v>5</v>
      </c>
      <c r="BA1175" s="18">
        <f>VLOOKUP(AY1175,segéd!$F$9:$G$38,2,FALSE)</f>
        <v>46158</v>
      </c>
      <c r="BB1175" s="2" t="str">
        <f>VLOOKUP(AZ1175,segéd!$F$1:$G$7,2,FALSE)</f>
        <v>15.15-16.45</v>
      </c>
      <c r="BC1175" t="s">
        <v>465</v>
      </c>
      <c r="BD1175" t="s">
        <v>466</v>
      </c>
      <c r="BE1175" t="s">
        <v>164</v>
      </c>
      <c r="BG1175" s="2">
        <v>401</v>
      </c>
      <c r="BJ1175" s="2">
        <f t="shared" si="968"/>
        <v>4</v>
      </c>
      <c r="BK1175" s="2" t="str">
        <f>IF(BF1175="","",VLOOKUP(BC1175,segéd!O:P,2,FALSE))</f>
        <v/>
      </c>
      <c r="BL1175" s="2">
        <f>IF(BG1175="","",VLOOKUP(BC1175,segéd!T:U,2,FALSE))</f>
        <v>4</v>
      </c>
      <c r="BM1175" s="2"/>
      <c r="BN1175" s="2"/>
      <c r="BO1175" s="2"/>
      <c r="BP1175" s="2"/>
      <c r="BQ1175" s="2"/>
      <c r="BR1175" s="2"/>
      <c r="BS1175" s="2"/>
      <c r="BT1175" s="2"/>
      <c r="BU1175" s="2"/>
      <c r="BV1175" s="2"/>
      <c r="BW1175" s="2"/>
      <c r="BX1175" s="2"/>
      <c r="BY1175" s="2"/>
      <c r="BZ1175" s="2"/>
      <c r="CA1175" s="2"/>
      <c r="CB1175" s="2"/>
      <c r="CC1175" s="2"/>
      <c r="CD1175" s="2"/>
      <c r="CE1175" s="2">
        <v>6</v>
      </c>
      <c r="CG1175" s="2"/>
      <c r="CH1175" s="2"/>
      <c r="CI1175" s="2"/>
      <c r="CJ1175" s="2"/>
      <c r="CK1175" s="2"/>
      <c r="CL1175" s="2"/>
      <c r="CM1175" s="2"/>
      <c r="CN1175" s="2"/>
      <c r="CO1175" s="2"/>
      <c r="CP1175" s="2"/>
      <c r="CQ1175" s="2"/>
      <c r="CR1175" s="2"/>
      <c r="CS1175" s="2"/>
      <c r="CT1175" s="2"/>
      <c r="CU1175" s="2"/>
      <c r="CV1175" s="2"/>
      <c r="CY1175" s="2"/>
    </row>
    <row r="1176" spans="1:105" x14ac:dyDescent="0.3">
      <c r="A1176" t="str">
        <f t="shared" si="969"/>
        <v>2175165</v>
      </c>
      <c r="B1176" t="str">
        <f t="shared" si="970"/>
        <v>Strat. men. a marketingben (14.30-tól web) 9</v>
      </c>
      <c r="C1176" t="str">
        <f t="shared" si="920"/>
        <v>5165</v>
      </c>
      <c r="D1176" t="str">
        <f t="shared" si="921"/>
        <v xml:space="preserve">Strat. men. a marketingben (14.30-tól web) </v>
      </c>
      <c r="E1176" t="str">
        <f t="shared" si="922"/>
        <v>Gaál Béla5165</v>
      </c>
      <c r="F1176" s="24" t="str">
        <f t="shared" si="923"/>
        <v>Strat. men. a marketingben (Bp. 217, 14.30-tól web)</v>
      </c>
      <c r="G1176" t="str">
        <f t="shared" si="924"/>
        <v/>
      </c>
      <c r="H1176" t="str">
        <f t="shared" si="925"/>
        <v/>
      </c>
      <c r="I1176" t="str">
        <f t="shared" si="926"/>
        <v/>
      </c>
      <c r="J1176" t="str">
        <f t="shared" si="927"/>
        <v>5165</v>
      </c>
      <c r="K1176" t="str">
        <f t="shared" si="928"/>
        <v/>
      </c>
      <c r="L1176" t="str">
        <f t="shared" si="929"/>
        <v/>
      </c>
      <c r="M1176" t="str">
        <f t="shared" si="930"/>
        <v/>
      </c>
      <c r="N1176" t="str">
        <f t="shared" si="931"/>
        <v/>
      </c>
      <c r="O1176" t="str">
        <f t="shared" si="932"/>
        <v/>
      </c>
      <c r="P1176" t="str">
        <f t="shared" si="933"/>
        <v/>
      </c>
      <c r="Q1176" t="str">
        <f t="shared" si="934"/>
        <v/>
      </c>
      <c r="R1176" t="str">
        <f t="shared" si="935"/>
        <v/>
      </c>
      <c r="S1176" t="str">
        <f t="shared" si="936"/>
        <v/>
      </c>
      <c r="T1176" t="str">
        <f t="shared" si="937"/>
        <v/>
      </c>
      <c r="U1176" t="str">
        <f t="shared" si="938"/>
        <v/>
      </c>
      <c r="V1176" t="str">
        <f t="shared" si="939"/>
        <v/>
      </c>
      <c r="W1176" t="str">
        <f t="shared" si="940"/>
        <v/>
      </c>
      <c r="X1176" t="str">
        <f t="shared" si="941"/>
        <v/>
      </c>
      <c r="Y1176" t="str">
        <f t="shared" si="942"/>
        <v>Strat. men. a marketingben (217, 14.30-tól web)</v>
      </c>
      <c r="Z1176" t="str">
        <f t="shared" si="943"/>
        <v/>
      </c>
      <c r="AA1176" t="str">
        <f t="shared" si="944"/>
        <v/>
      </c>
      <c r="AB1176" t="str">
        <f t="shared" si="945"/>
        <v/>
      </c>
      <c r="AC1176" t="str">
        <f t="shared" si="946"/>
        <v/>
      </c>
      <c r="AD1176" t="str">
        <f t="shared" si="947"/>
        <v/>
      </c>
      <c r="AE1176" t="str">
        <f t="shared" si="948"/>
        <v/>
      </c>
      <c r="AF1176" t="str">
        <f t="shared" si="949"/>
        <v/>
      </c>
      <c r="AG1176" t="str">
        <f t="shared" si="950"/>
        <v/>
      </c>
      <c r="AH1176" t="str">
        <f t="shared" si="951"/>
        <v/>
      </c>
      <c r="AI1176" t="str">
        <f t="shared" si="952"/>
        <v/>
      </c>
      <c r="AJ1176" t="str">
        <f t="shared" si="953"/>
        <v/>
      </c>
      <c r="AK1176" t="str">
        <f t="shared" si="954"/>
        <v/>
      </c>
      <c r="AL1176" t="str">
        <f t="shared" si="955"/>
        <v/>
      </c>
      <c r="AM1176" t="str">
        <f t="shared" si="956"/>
        <v/>
      </c>
      <c r="AN1176" t="str">
        <f t="shared" si="957"/>
        <v/>
      </c>
      <c r="AO1176" t="str">
        <f t="shared" si="958"/>
        <v/>
      </c>
      <c r="AP1176" t="str">
        <f t="shared" si="959"/>
        <v/>
      </c>
      <c r="AQ1176" t="str">
        <f t="shared" si="960"/>
        <v/>
      </c>
      <c r="AR1176" t="str">
        <f t="shared" si="961"/>
        <v/>
      </c>
      <c r="AS1176" t="str">
        <f t="shared" si="962"/>
        <v/>
      </c>
      <c r="AT1176" t="str">
        <f t="shared" si="963"/>
        <v/>
      </c>
      <c r="AU1176" t="str">
        <f t="shared" si="964"/>
        <v/>
      </c>
      <c r="AV1176" t="str">
        <f t="shared" si="965"/>
        <v/>
      </c>
      <c r="AW1176" t="str">
        <f t="shared" si="966"/>
        <v/>
      </c>
      <c r="AX1176" t="str">
        <f t="shared" si="967"/>
        <v>Strat. men. a marketingben (, 14.30-tól web)</v>
      </c>
      <c r="AY1176" s="2">
        <v>516</v>
      </c>
      <c r="AZ1176" s="2">
        <v>5</v>
      </c>
      <c r="BA1176" s="18">
        <f>VLOOKUP(AY1176,segéd!$F$9:$G$38,2,FALSE)</f>
        <v>46158</v>
      </c>
      <c r="BB1176" s="2" t="s">
        <v>2317</v>
      </c>
      <c r="BC1176" t="s">
        <v>70</v>
      </c>
      <c r="BD1176" t="s">
        <v>24</v>
      </c>
      <c r="BE1176" t="s">
        <v>175</v>
      </c>
      <c r="BF1176" s="19">
        <v>217</v>
      </c>
      <c r="BH1176" s="2" t="s">
        <v>2319</v>
      </c>
      <c r="BI1176" s="30" t="s">
        <v>2008</v>
      </c>
      <c r="BJ1176" s="2">
        <f t="shared" si="968"/>
        <v>9</v>
      </c>
      <c r="BK1176" s="2">
        <f>IF(BF1176="","",VLOOKUP(BC1176,segéd!O:P,2,FALSE))</f>
        <v>9</v>
      </c>
      <c r="BL1176" s="2" t="str">
        <f>IF(BG1176="","",VLOOKUP(BC1176,segéd!T:U,2,FALSE))</f>
        <v/>
      </c>
      <c r="BP1176" s="19">
        <v>11</v>
      </c>
      <c r="BY1176" s="2"/>
      <c r="CH1176" s="2"/>
      <c r="CP1176" s="2"/>
    </row>
    <row r="1177" spans="1:105" x14ac:dyDescent="0.3">
      <c r="A1177" t="str">
        <f t="shared" si="969"/>
        <v>2175166</v>
      </c>
      <c r="B1177" t="str">
        <f t="shared" si="970"/>
        <v>Strat. men. a marketingben (17.45-ig web) 9</v>
      </c>
      <c r="C1177" t="str">
        <f t="shared" si="920"/>
        <v>5166</v>
      </c>
      <c r="D1177" t="str">
        <f t="shared" si="921"/>
        <v xml:space="preserve">Strat. men. a marketingben (17.45-ig web) </v>
      </c>
      <c r="E1177" t="str">
        <f t="shared" si="922"/>
        <v>Gaál Béla5166</v>
      </c>
      <c r="F1177" s="24" t="str">
        <f t="shared" si="923"/>
        <v>Strat. men. a marketingben (Bp. 217, 17.45-ig web)</v>
      </c>
      <c r="G1177" t="str">
        <f t="shared" si="924"/>
        <v/>
      </c>
      <c r="H1177" t="str">
        <f t="shared" si="925"/>
        <v/>
      </c>
      <c r="I1177" t="str">
        <f t="shared" si="926"/>
        <v/>
      </c>
      <c r="J1177" t="str">
        <f t="shared" si="927"/>
        <v>5166</v>
      </c>
      <c r="K1177" t="str">
        <f t="shared" si="928"/>
        <v/>
      </c>
      <c r="L1177" t="str">
        <f t="shared" si="929"/>
        <v/>
      </c>
      <c r="M1177" t="str">
        <f t="shared" si="930"/>
        <v/>
      </c>
      <c r="N1177" t="str">
        <f t="shared" si="931"/>
        <v/>
      </c>
      <c r="O1177" t="str">
        <f t="shared" si="932"/>
        <v/>
      </c>
      <c r="P1177" t="str">
        <f t="shared" si="933"/>
        <v/>
      </c>
      <c r="Q1177" t="str">
        <f t="shared" si="934"/>
        <v/>
      </c>
      <c r="R1177" t="str">
        <f t="shared" si="935"/>
        <v/>
      </c>
      <c r="S1177" t="str">
        <f t="shared" si="936"/>
        <v/>
      </c>
      <c r="T1177" t="str">
        <f t="shared" si="937"/>
        <v/>
      </c>
      <c r="U1177" t="str">
        <f t="shared" si="938"/>
        <v/>
      </c>
      <c r="V1177" t="str">
        <f t="shared" si="939"/>
        <v/>
      </c>
      <c r="W1177" t="str">
        <f t="shared" si="940"/>
        <v/>
      </c>
      <c r="X1177" t="str">
        <f t="shared" si="941"/>
        <v/>
      </c>
      <c r="Y1177" t="str">
        <f t="shared" si="942"/>
        <v>Strat. men. a marketingben (217, 17.45-ig web)</v>
      </c>
      <c r="Z1177" t="str">
        <f t="shared" si="943"/>
        <v/>
      </c>
      <c r="AA1177" t="str">
        <f t="shared" si="944"/>
        <v/>
      </c>
      <c r="AB1177" t="str">
        <f t="shared" si="945"/>
        <v/>
      </c>
      <c r="AC1177" t="str">
        <f t="shared" si="946"/>
        <v/>
      </c>
      <c r="AD1177" t="str">
        <f t="shared" si="947"/>
        <v/>
      </c>
      <c r="AE1177" t="str">
        <f t="shared" si="948"/>
        <v/>
      </c>
      <c r="AF1177" t="str">
        <f t="shared" si="949"/>
        <v/>
      </c>
      <c r="AG1177" t="str">
        <f t="shared" si="950"/>
        <v/>
      </c>
      <c r="AH1177" t="str">
        <f t="shared" si="951"/>
        <v/>
      </c>
      <c r="AI1177" t="str">
        <f t="shared" si="952"/>
        <v/>
      </c>
      <c r="AJ1177" t="str">
        <f t="shared" si="953"/>
        <v/>
      </c>
      <c r="AK1177" t="str">
        <f t="shared" si="954"/>
        <v/>
      </c>
      <c r="AL1177" t="str">
        <f t="shared" si="955"/>
        <v/>
      </c>
      <c r="AM1177" t="str">
        <f t="shared" si="956"/>
        <v/>
      </c>
      <c r="AN1177" t="str">
        <f t="shared" si="957"/>
        <v/>
      </c>
      <c r="AO1177" t="str">
        <f t="shared" si="958"/>
        <v/>
      </c>
      <c r="AP1177" t="str">
        <f t="shared" si="959"/>
        <v/>
      </c>
      <c r="AQ1177" t="str">
        <f t="shared" si="960"/>
        <v/>
      </c>
      <c r="AR1177" t="str">
        <f t="shared" si="961"/>
        <v/>
      </c>
      <c r="AS1177" t="str">
        <f t="shared" si="962"/>
        <v/>
      </c>
      <c r="AT1177" t="str">
        <f t="shared" si="963"/>
        <v/>
      </c>
      <c r="AU1177" t="str">
        <f t="shared" si="964"/>
        <v/>
      </c>
      <c r="AV1177" t="str">
        <f t="shared" si="965"/>
        <v/>
      </c>
      <c r="AW1177" t="str">
        <f t="shared" si="966"/>
        <v/>
      </c>
      <c r="AX1177" t="str">
        <f t="shared" si="967"/>
        <v>Strat. men. a marketingben (, 17.45-ig web)</v>
      </c>
      <c r="AY1177" s="2">
        <v>516</v>
      </c>
      <c r="AZ1177" s="2">
        <v>6</v>
      </c>
      <c r="BA1177" s="18">
        <f>VLOOKUP(AY1177,segéd!$F$9:$G$38,2,FALSE)</f>
        <v>46158</v>
      </c>
      <c r="BB1177" s="2" t="s">
        <v>2318</v>
      </c>
      <c r="BC1177" t="s">
        <v>70</v>
      </c>
      <c r="BD1177" t="s">
        <v>24</v>
      </c>
      <c r="BE1177" t="s">
        <v>175</v>
      </c>
      <c r="BF1177" s="19">
        <v>217</v>
      </c>
      <c r="BH1177" s="2" t="s">
        <v>2320</v>
      </c>
      <c r="BI1177" s="30" t="s">
        <v>2008</v>
      </c>
      <c r="BJ1177" s="2">
        <f t="shared" si="968"/>
        <v>9</v>
      </c>
      <c r="BK1177" s="2">
        <f>IF(BF1177="","",VLOOKUP(BC1177,segéd!O:P,2,FALSE))</f>
        <v>9</v>
      </c>
      <c r="BL1177" s="2" t="str">
        <f>IF(BG1177="","",VLOOKUP(BC1177,segéd!T:U,2,FALSE))</f>
        <v/>
      </c>
      <c r="BP1177" s="19">
        <v>11</v>
      </c>
      <c r="BY1177" s="2"/>
      <c r="CH1177" s="2"/>
      <c r="CP1177" s="2"/>
    </row>
    <row r="1178" spans="1:105" x14ac:dyDescent="0.3">
      <c r="BD1178" s="12"/>
      <c r="CP1178" s="2"/>
    </row>
    <row r="1179" spans="1:105" x14ac:dyDescent="0.3">
      <c r="BD1179" s="12"/>
      <c r="CP1179" s="2"/>
    </row>
    <row r="1180" spans="1:105" x14ac:dyDescent="0.3">
      <c r="BD1180" s="12"/>
      <c r="CP1180" s="2"/>
    </row>
    <row r="1181" spans="1:105" x14ac:dyDescent="0.3">
      <c r="BD1181" s="12"/>
      <c r="CP1181" s="2"/>
    </row>
    <row r="1182" spans="1:105" x14ac:dyDescent="0.3">
      <c r="BD1182" s="12"/>
      <c r="CP1182" s="2"/>
    </row>
    <row r="1183" spans="1:105" x14ac:dyDescent="0.3">
      <c r="BD1183" s="12"/>
      <c r="CP1183" s="2"/>
    </row>
    <row r="1184" spans="1:105" x14ac:dyDescent="0.3">
      <c r="BD1184" s="12"/>
      <c r="CP1184" s="2"/>
    </row>
    <row r="1185" spans="56:94" x14ac:dyDescent="0.3">
      <c r="BD1185" s="12"/>
      <c r="CP1185" s="2"/>
    </row>
    <row r="1186" spans="56:94" x14ac:dyDescent="0.3">
      <c r="BD1186" s="12"/>
      <c r="CP1186" s="2"/>
    </row>
    <row r="1187" spans="56:94" x14ac:dyDescent="0.3">
      <c r="BD1187" s="12"/>
      <c r="CP1187" s="2"/>
    </row>
    <row r="1188" spans="56:94" x14ac:dyDescent="0.3">
      <c r="BD1188" s="12"/>
      <c r="CP1188" s="2"/>
    </row>
    <row r="1189" spans="56:94" x14ac:dyDescent="0.3">
      <c r="BD1189" s="12"/>
      <c r="CP1189" s="2"/>
    </row>
    <row r="1190" spans="56:94" x14ac:dyDescent="0.3">
      <c r="BD1190" s="12"/>
      <c r="CP1190" s="2"/>
    </row>
    <row r="1191" spans="56:94" x14ac:dyDescent="0.3">
      <c r="BD1191" s="12"/>
      <c r="CP1191" s="2"/>
    </row>
    <row r="1192" spans="56:94" x14ac:dyDescent="0.3">
      <c r="BD1192" s="12"/>
      <c r="CP1192" s="2"/>
    </row>
    <row r="1193" spans="56:94" x14ac:dyDescent="0.3">
      <c r="BD1193" s="12"/>
      <c r="CP1193" s="2"/>
    </row>
    <row r="1194" spans="56:94" x14ac:dyDescent="0.3">
      <c r="BD1194" s="12"/>
      <c r="CP1194" s="2"/>
    </row>
    <row r="1195" spans="56:94" x14ac:dyDescent="0.3">
      <c r="BD1195" s="12"/>
      <c r="CP1195" s="2"/>
    </row>
    <row r="1196" spans="56:94" x14ac:dyDescent="0.3">
      <c r="BD1196" s="12"/>
      <c r="CP1196" s="2"/>
    </row>
    <row r="1197" spans="56:94" x14ac:dyDescent="0.3">
      <c r="BD1197" s="12"/>
      <c r="CP1197" s="2"/>
    </row>
    <row r="1198" spans="56:94" x14ac:dyDescent="0.3">
      <c r="BD1198" s="12"/>
      <c r="CP1198" s="2"/>
    </row>
    <row r="1199" spans="56:94" x14ac:dyDescent="0.3">
      <c r="BD1199" s="12"/>
      <c r="CP1199" s="2"/>
    </row>
    <row r="1200" spans="56:94" x14ac:dyDescent="0.3">
      <c r="BD1200" s="12"/>
      <c r="CP1200" s="2"/>
    </row>
    <row r="1201" spans="56:94" x14ac:dyDescent="0.3">
      <c r="BD1201" s="12"/>
      <c r="CP1201" s="2"/>
    </row>
    <row r="1202" spans="56:94" x14ac:dyDescent="0.3">
      <c r="BD1202" s="12"/>
      <c r="CP1202" s="2"/>
    </row>
    <row r="1203" spans="56:94" x14ac:dyDescent="0.3">
      <c r="BD1203" s="12"/>
      <c r="CP1203" s="2"/>
    </row>
    <row r="1204" spans="56:94" x14ac:dyDescent="0.3">
      <c r="BD1204" s="12"/>
      <c r="CP1204" s="2"/>
    </row>
    <row r="1205" spans="56:94" x14ac:dyDescent="0.3">
      <c r="BD1205" s="12"/>
      <c r="CP1205" s="2"/>
    </row>
    <row r="1206" spans="56:94" x14ac:dyDescent="0.3">
      <c r="BD1206" s="12"/>
      <c r="CP1206" s="2"/>
    </row>
    <row r="1207" spans="56:94" x14ac:dyDescent="0.3">
      <c r="BD1207" s="12"/>
      <c r="CP1207" s="2"/>
    </row>
    <row r="1208" spans="56:94" x14ac:dyDescent="0.3">
      <c r="BD1208" s="12"/>
      <c r="CP1208" s="2"/>
    </row>
    <row r="1209" spans="56:94" x14ac:dyDescent="0.3">
      <c r="BD1209" s="12"/>
      <c r="CP1209" s="2"/>
    </row>
    <row r="1210" spans="56:94" x14ac:dyDescent="0.3">
      <c r="BD1210" s="12"/>
      <c r="CP1210" s="2"/>
    </row>
    <row r="1211" spans="56:94" x14ac:dyDescent="0.3">
      <c r="BD1211" s="12"/>
      <c r="CP1211" s="2"/>
    </row>
    <row r="1212" spans="56:94" x14ac:dyDescent="0.3">
      <c r="BD1212" s="12"/>
      <c r="CP1212" s="2"/>
    </row>
    <row r="1213" spans="56:94" x14ac:dyDescent="0.3">
      <c r="BD1213" s="12"/>
      <c r="CP1213" s="2"/>
    </row>
    <row r="1214" spans="56:94" x14ac:dyDescent="0.3">
      <c r="BD1214" s="12"/>
      <c r="CP1214" s="2"/>
    </row>
    <row r="1215" spans="56:94" x14ac:dyDescent="0.3">
      <c r="BD1215" s="12"/>
      <c r="CP1215" s="2"/>
    </row>
    <row r="1216" spans="56:94" x14ac:dyDescent="0.3">
      <c r="BD1216" s="12"/>
      <c r="CP1216" s="2"/>
    </row>
    <row r="1217" spans="56:94" x14ac:dyDescent="0.3">
      <c r="BD1217" s="12"/>
      <c r="CP1217" s="2"/>
    </row>
    <row r="1218" spans="56:94" x14ac:dyDescent="0.3">
      <c r="BD1218" s="12"/>
      <c r="CP1218" s="2"/>
    </row>
    <row r="1219" spans="56:94" x14ac:dyDescent="0.3">
      <c r="BD1219" s="12"/>
      <c r="CP1219" s="2"/>
    </row>
    <row r="1220" spans="56:94" x14ac:dyDescent="0.3">
      <c r="BD1220" s="12"/>
      <c r="CP1220" s="2"/>
    </row>
    <row r="1221" spans="56:94" x14ac:dyDescent="0.3">
      <c r="BD1221" s="12"/>
      <c r="CP1221" s="2"/>
    </row>
    <row r="1222" spans="56:94" x14ac:dyDescent="0.3">
      <c r="BD1222" s="12"/>
      <c r="CP1222" s="2"/>
    </row>
    <row r="1223" spans="56:94" x14ac:dyDescent="0.3">
      <c r="BD1223" s="12"/>
      <c r="CP1223" s="2"/>
    </row>
    <row r="1224" spans="56:94" x14ac:dyDescent="0.3">
      <c r="BD1224" s="12"/>
      <c r="CP1224" s="2"/>
    </row>
    <row r="1225" spans="56:94" x14ac:dyDescent="0.3">
      <c r="BD1225" s="12"/>
    </row>
    <row r="1226" spans="56:94" x14ac:dyDescent="0.3">
      <c r="BD1226" s="12"/>
    </row>
    <row r="1227" spans="56:94" x14ac:dyDescent="0.3">
      <c r="BD1227" s="12"/>
    </row>
    <row r="1228" spans="56:94" x14ac:dyDescent="0.3">
      <c r="BD1228" s="12"/>
    </row>
    <row r="1229" spans="56:94" x14ac:dyDescent="0.3">
      <c r="BD1229" s="12"/>
    </row>
    <row r="1230" spans="56:94" x14ac:dyDescent="0.3">
      <c r="BD1230" s="12"/>
    </row>
    <row r="1231" spans="56:94" x14ac:dyDescent="0.3">
      <c r="BD1231" s="12"/>
    </row>
    <row r="1232" spans="56:94" x14ac:dyDescent="0.3">
      <c r="BD1232" s="12"/>
    </row>
    <row r="1233" spans="56:56" x14ac:dyDescent="0.3">
      <c r="BD1233" s="12"/>
    </row>
    <row r="1234" spans="56:56" x14ac:dyDescent="0.3">
      <c r="BD1234" s="12"/>
    </row>
    <row r="1235" spans="56:56" x14ac:dyDescent="0.3">
      <c r="BD1235" s="12"/>
    </row>
    <row r="1236" spans="56:56" x14ac:dyDescent="0.3">
      <c r="BD1236" s="12"/>
    </row>
    <row r="1237" spans="56:56" x14ac:dyDescent="0.3">
      <c r="BD1237" s="12"/>
    </row>
    <row r="1238" spans="56:56" x14ac:dyDescent="0.3">
      <c r="BD1238" s="12"/>
    </row>
    <row r="1239" spans="56:56" x14ac:dyDescent="0.3">
      <c r="BD1239" s="12"/>
    </row>
    <row r="1240" spans="56:56" x14ac:dyDescent="0.3">
      <c r="BD1240" s="12"/>
    </row>
    <row r="1241" spans="56:56" x14ac:dyDescent="0.3">
      <c r="BD1241" s="12"/>
    </row>
    <row r="1242" spans="56:56" x14ac:dyDescent="0.3">
      <c r="BD1242" s="12"/>
    </row>
    <row r="1243" spans="56:56" x14ac:dyDescent="0.3">
      <c r="BD1243" s="12"/>
    </row>
    <row r="1244" spans="56:56" x14ac:dyDescent="0.3">
      <c r="BD1244" s="12"/>
    </row>
    <row r="1245" spans="56:56" x14ac:dyDescent="0.3">
      <c r="BD1245" s="12"/>
    </row>
    <row r="1246" spans="56:56" x14ac:dyDescent="0.3">
      <c r="BD1246" s="12"/>
    </row>
    <row r="1247" spans="56:56" x14ac:dyDescent="0.3">
      <c r="BD1247" s="12"/>
    </row>
    <row r="1248" spans="56:56" x14ac:dyDescent="0.3">
      <c r="BD1248" s="12"/>
    </row>
    <row r="1249" spans="56:56" x14ac:dyDescent="0.3">
      <c r="BD1249" s="12"/>
    </row>
    <row r="1250" spans="56:56" x14ac:dyDescent="0.3">
      <c r="BD1250" s="12"/>
    </row>
    <row r="1251" spans="56:56" x14ac:dyDescent="0.3">
      <c r="BD1251" s="12"/>
    </row>
    <row r="1252" spans="56:56" x14ac:dyDescent="0.3">
      <c r="BD1252" s="12"/>
    </row>
    <row r="1253" spans="56:56" x14ac:dyDescent="0.3">
      <c r="BD1253" s="12"/>
    </row>
    <row r="1254" spans="56:56" x14ac:dyDescent="0.3">
      <c r="BD1254" s="12"/>
    </row>
    <row r="1255" spans="56:56" x14ac:dyDescent="0.3">
      <c r="BD1255" s="12"/>
    </row>
    <row r="1256" spans="56:56" x14ac:dyDescent="0.3">
      <c r="BD1256" s="12"/>
    </row>
    <row r="1257" spans="56:56" x14ac:dyDescent="0.3">
      <c r="BD1257" s="12"/>
    </row>
    <row r="1258" spans="56:56" x14ac:dyDescent="0.3">
      <c r="BD1258" s="12"/>
    </row>
    <row r="1259" spans="56:56" x14ac:dyDescent="0.3">
      <c r="BD1259" s="12"/>
    </row>
    <row r="1260" spans="56:56" x14ac:dyDescent="0.3">
      <c r="BD1260" s="12"/>
    </row>
    <row r="1261" spans="56:56" x14ac:dyDescent="0.3">
      <c r="BD1261" s="12"/>
    </row>
    <row r="1262" spans="56:56" x14ac:dyDescent="0.3">
      <c r="BD1262" s="12"/>
    </row>
    <row r="1263" spans="56:56" x14ac:dyDescent="0.3">
      <c r="BD1263" s="12"/>
    </row>
    <row r="1264" spans="56:56" x14ac:dyDescent="0.3">
      <c r="BD1264" s="12"/>
    </row>
    <row r="1265" spans="56:56" x14ac:dyDescent="0.3">
      <c r="BD1265" s="12"/>
    </row>
    <row r="1266" spans="56:56" x14ac:dyDescent="0.3">
      <c r="BD1266" s="12"/>
    </row>
    <row r="1267" spans="56:56" x14ac:dyDescent="0.3">
      <c r="BD1267" s="12"/>
    </row>
    <row r="1268" spans="56:56" x14ac:dyDescent="0.3">
      <c r="BD1268" s="12"/>
    </row>
    <row r="1269" spans="56:56" x14ac:dyDescent="0.3">
      <c r="BD1269" s="12"/>
    </row>
    <row r="1270" spans="56:56" x14ac:dyDescent="0.3">
      <c r="BD1270" s="12"/>
    </row>
    <row r="1271" spans="56:56" x14ac:dyDescent="0.3">
      <c r="BD1271" s="12"/>
    </row>
    <row r="1272" spans="56:56" x14ac:dyDescent="0.3">
      <c r="BD1272" s="12"/>
    </row>
    <row r="1273" spans="56:56" x14ac:dyDescent="0.3">
      <c r="BD1273" s="12"/>
    </row>
    <row r="1274" spans="56:56" x14ac:dyDescent="0.3">
      <c r="BD1274" s="12"/>
    </row>
    <row r="1275" spans="56:56" x14ac:dyDescent="0.3">
      <c r="BD1275" s="12"/>
    </row>
    <row r="1276" spans="56:56" x14ac:dyDescent="0.3">
      <c r="BD1276" s="12"/>
    </row>
    <row r="1277" spans="56:56" x14ac:dyDescent="0.3">
      <c r="BD1277" s="12"/>
    </row>
    <row r="1278" spans="56:56" x14ac:dyDescent="0.3">
      <c r="BD1278" s="12"/>
    </row>
    <row r="1279" spans="56:56" x14ac:dyDescent="0.3">
      <c r="BD1279" s="12"/>
    </row>
    <row r="1280" spans="56:56" x14ac:dyDescent="0.3">
      <c r="BD1280" s="12"/>
    </row>
    <row r="1281" spans="56:56" x14ac:dyDescent="0.3">
      <c r="BD1281" s="12"/>
    </row>
    <row r="1282" spans="56:56" x14ac:dyDescent="0.3">
      <c r="BD1282" s="12"/>
    </row>
    <row r="1283" spans="56:56" x14ac:dyDescent="0.3">
      <c r="BD1283" s="12"/>
    </row>
    <row r="1284" spans="56:56" x14ac:dyDescent="0.3">
      <c r="BD1284" s="12"/>
    </row>
    <row r="1285" spans="56:56" x14ac:dyDescent="0.3">
      <c r="BD1285" s="12"/>
    </row>
    <row r="1286" spans="56:56" x14ac:dyDescent="0.3">
      <c r="BD1286" s="12"/>
    </row>
    <row r="1287" spans="56:56" x14ac:dyDescent="0.3">
      <c r="BD1287" s="12"/>
    </row>
    <row r="1288" spans="56:56" x14ac:dyDescent="0.3">
      <c r="BD1288" s="12"/>
    </row>
    <row r="1289" spans="56:56" x14ac:dyDescent="0.3">
      <c r="BD1289" s="12"/>
    </row>
    <row r="1290" spans="56:56" x14ac:dyDescent="0.3">
      <c r="BD1290" s="12"/>
    </row>
    <row r="1291" spans="56:56" x14ac:dyDescent="0.3">
      <c r="BD1291" s="12"/>
    </row>
    <row r="1292" spans="56:56" x14ac:dyDescent="0.3">
      <c r="BD1292" s="12"/>
    </row>
    <row r="1293" spans="56:56" x14ac:dyDescent="0.3">
      <c r="BD1293" s="12"/>
    </row>
    <row r="1294" spans="56:56" x14ac:dyDescent="0.3">
      <c r="BD1294" s="12"/>
    </row>
    <row r="1295" spans="56:56" x14ac:dyDescent="0.3">
      <c r="BD1295" s="12"/>
    </row>
    <row r="1296" spans="56:56" x14ac:dyDescent="0.3">
      <c r="BD1296" s="12"/>
    </row>
    <row r="1297" spans="56:56" x14ac:dyDescent="0.3">
      <c r="BD1297" s="12"/>
    </row>
    <row r="1298" spans="56:56" x14ac:dyDescent="0.3">
      <c r="BD1298" s="12"/>
    </row>
    <row r="1299" spans="56:56" x14ac:dyDescent="0.3">
      <c r="BD1299" s="12"/>
    </row>
    <row r="1300" spans="56:56" x14ac:dyDescent="0.3">
      <c r="BD1300" s="12"/>
    </row>
    <row r="1301" spans="56:56" x14ac:dyDescent="0.3">
      <c r="BD1301" s="12"/>
    </row>
    <row r="1302" spans="56:56" x14ac:dyDescent="0.3">
      <c r="BD1302" s="12"/>
    </row>
    <row r="1303" spans="56:56" x14ac:dyDescent="0.3">
      <c r="BD1303" s="12"/>
    </row>
    <row r="1304" spans="56:56" x14ac:dyDescent="0.3">
      <c r="BD1304" s="12"/>
    </row>
    <row r="1305" spans="56:56" x14ac:dyDescent="0.3">
      <c r="BD1305" s="12"/>
    </row>
    <row r="1306" spans="56:56" x14ac:dyDescent="0.3">
      <c r="BD1306" s="12"/>
    </row>
    <row r="1307" spans="56:56" x14ac:dyDescent="0.3">
      <c r="BD1307" s="12"/>
    </row>
    <row r="1308" spans="56:56" x14ac:dyDescent="0.3">
      <c r="BD1308" s="12"/>
    </row>
    <row r="1309" spans="56:56" x14ac:dyDescent="0.3">
      <c r="BD1309" s="12"/>
    </row>
    <row r="1310" spans="56:56" x14ac:dyDescent="0.3">
      <c r="BD1310" s="12"/>
    </row>
    <row r="1311" spans="56:56" x14ac:dyDescent="0.3">
      <c r="BD1311" s="12"/>
    </row>
    <row r="1312" spans="56:56" x14ac:dyDescent="0.3">
      <c r="BD1312" s="12"/>
    </row>
    <row r="1313" spans="56:56" x14ac:dyDescent="0.3">
      <c r="BD1313" s="12"/>
    </row>
    <row r="1314" spans="56:56" x14ac:dyDescent="0.3">
      <c r="BD1314" s="12"/>
    </row>
    <row r="1315" spans="56:56" x14ac:dyDescent="0.3">
      <c r="BD1315" s="12"/>
    </row>
    <row r="1316" spans="56:56" x14ac:dyDescent="0.3">
      <c r="BD1316" s="12"/>
    </row>
    <row r="1317" spans="56:56" x14ac:dyDescent="0.3">
      <c r="BD1317" s="12"/>
    </row>
    <row r="1318" spans="56:56" x14ac:dyDescent="0.3">
      <c r="BD1318" s="12"/>
    </row>
    <row r="1319" spans="56:56" x14ac:dyDescent="0.3">
      <c r="BD1319" s="12"/>
    </row>
    <row r="1320" spans="56:56" x14ac:dyDescent="0.3">
      <c r="BD1320" s="12"/>
    </row>
    <row r="1321" spans="56:56" x14ac:dyDescent="0.3">
      <c r="BD1321" s="12"/>
    </row>
    <row r="1322" spans="56:56" x14ac:dyDescent="0.3">
      <c r="BD1322" s="12"/>
    </row>
    <row r="1323" spans="56:56" x14ac:dyDescent="0.3">
      <c r="BD1323" s="12"/>
    </row>
    <row r="1324" spans="56:56" x14ac:dyDescent="0.3">
      <c r="BD1324" s="12"/>
    </row>
    <row r="1325" spans="56:56" x14ac:dyDescent="0.3">
      <c r="BD1325" s="12"/>
    </row>
    <row r="1326" spans="56:56" x14ac:dyDescent="0.3">
      <c r="BD1326" s="12"/>
    </row>
    <row r="1327" spans="56:56" x14ac:dyDescent="0.3">
      <c r="BD1327" s="12"/>
    </row>
    <row r="1328" spans="56:56" x14ac:dyDescent="0.3">
      <c r="BD1328" s="12"/>
    </row>
    <row r="1329" spans="56:56" x14ac:dyDescent="0.3">
      <c r="BD1329" s="12"/>
    </row>
    <row r="1330" spans="56:56" x14ac:dyDescent="0.3">
      <c r="BD1330" s="12"/>
    </row>
    <row r="1331" spans="56:56" x14ac:dyDescent="0.3">
      <c r="BD1331" s="12"/>
    </row>
    <row r="1332" spans="56:56" x14ac:dyDescent="0.3">
      <c r="BD1332" s="12"/>
    </row>
    <row r="1333" spans="56:56" x14ac:dyDescent="0.3">
      <c r="BD1333" s="12"/>
    </row>
    <row r="1334" spans="56:56" x14ac:dyDescent="0.3">
      <c r="BD1334" s="12"/>
    </row>
    <row r="1335" spans="56:56" x14ac:dyDescent="0.3">
      <c r="BD1335" s="12"/>
    </row>
    <row r="1336" spans="56:56" x14ac:dyDescent="0.3">
      <c r="BD1336" s="12"/>
    </row>
    <row r="1337" spans="56:56" x14ac:dyDescent="0.3">
      <c r="BD1337" s="12"/>
    </row>
    <row r="1338" spans="56:56" x14ac:dyDescent="0.3">
      <c r="BD1338" s="12"/>
    </row>
    <row r="1339" spans="56:56" x14ac:dyDescent="0.3">
      <c r="BD1339" s="12"/>
    </row>
    <row r="1340" spans="56:56" x14ac:dyDescent="0.3">
      <c r="BD1340" s="12"/>
    </row>
    <row r="1341" spans="56:56" x14ac:dyDescent="0.3">
      <c r="BD1341" s="12"/>
    </row>
    <row r="1342" spans="56:56" x14ac:dyDescent="0.3">
      <c r="BD1342" s="12"/>
    </row>
    <row r="1343" spans="56:56" x14ac:dyDescent="0.3">
      <c r="BD1343" s="12"/>
    </row>
    <row r="1344" spans="56:56" x14ac:dyDescent="0.3">
      <c r="BD1344" s="12"/>
    </row>
    <row r="1345" spans="56:56" x14ac:dyDescent="0.3">
      <c r="BD1345" s="12"/>
    </row>
    <row r="1346" spans="56:56" x14ac:dyDescent="0.3">
      <c r="BD1346" s="12"/>
    </row>
    <row r="1347" spans="56:56" x14ac:dyDescent="0.3">
      <c r="BD1347" s="12"/>
    </row>
    <row r="1348" spans="56:56" x14ac:dyDescent="0.3">
      <c r="BD1348" s="12"/>
    </row>
    <row r="1349" spans="56:56" x14ac:dyDescent="0.3">
      <c r="BD1349" s="12"/>
    </row>
    <row r="1350" spans="56:56" x14ac:dyDescent="0.3">
      <c r="BD1350" s="12"/>
    </row>
    <row r="1351" spans="56:56" x14ac:dyDescent="0.3">
      <c r="BD1351" s="12"/>
    </row>
    <row r="1352" spans="56:56" x14ac:dyDescent="0.3">
      <c r="BD1352" s="12"/>
    </row>
    <row r="1353" spans="56:56" x14ac:dyDescent="0.3">
      <c r="BD1353" s="12"/>
    </row>
    <row r="1354" spans="56:56" x14ac:dyDescent="0.3">
      <c r="BD1354" s="12"/>
    </row>
    <row r="1355" spans="56:56" x14ac:dyDescent="0.3">
      <c r="BD1355" s="12"/>
    </row>
    <row r="1356" spans="56:56" x14ac:dyDescent="0.3">
      <c r="BD1356" s="12"/>
    </row>
    <row r="1357" spans="56:56" x14ac:dyDescent="0.3">
      <c r="BD1357" s="12"/>
    </row>
    <row r="1358" spans="56:56" x14ac:dyDescent="0.3">
      <c r="BD1358" s="12"/>
    </row>
    <row r="1359" spans="56:56" x14ac:dyDescent="0.3">
      <c r="BD1359" s="12"/>
    </row>
    <row r="1360" spans="56:56" x14ac:dyDescent="0.3">
      <c r="BD1360" s="12"/>
    </row>
    <row r="1361" spans="56:56" x14ac:dyDescent="0.3">
      <c r="BD1361" s="12"/>
    </row>
    <row r="1362" spans="56:56" x14ac:dyDescent="0.3">
      <c r="BD1362" s="12"/>
    </row>
    <row r="1363" spans="56:56" x14ac:dyDescent="0.3">
      <c r="BD1363" s="12"/>
    </row>
    <row r="1364" spans="56:56" x14ac:dyDescent="0.3">
      <c r="BD1364" s="12"/>
    </row>
    <row r="1365" spans="56:56" x14ac:dyDescent="0.3">
      <c r="BD1365" s="12"/>
    </row>
    <row r="1366" spans="56:56" x14ac:dyDescent="0.3">
      <c r="BD1366" s="12"/>
    </row>
    <row r="1367" spans="56:56" x14ac:dyDescent="0.3">
      <c r="BD1367" s="12"/>
    </row>
    <row r="1368" spans="56:56" x14ac:dyDescent="0.3">
      <c r="BD1368" s="12"/>
    </row>
    <row r="1369" spans="56:56" x14ac:dyDescent="0.3">
      <c r="BD1369" s="12"/>
    </row>
    <row r="1370" spans="56:56" x14ac:dyDescent="0.3">
      <c r="BD1370" s="12"/>
    </row>
    <row r="1371" spans="56:56" x14ac:dyDescent="0.3">
      <c r="BD1371" s="12"/>
    </row>
    <row r="1372" spans="56:56" x14ac:dyDescent="0.3">
      <c r="BD1372" s="12"/>
    </row>
    <row r="1373" spans="56:56" x14ac:dyDescent="0.3">
      <c r="BD1373" s="12"/>
    </row>
    <row r="1374" spans="56:56" x14ac:dyDescent="0.3">
      <c r="BD1374" s="12"/>
    </row>
    <row r="1375" spans="56:56" x14ac:dyDescent="0.3">
      <c r="BD1375" s="12"/>
    </row>
    <row r="1376" spans="56:56" x14ac:dyDescent="0.3">
      <c r="BD1376" s="12"/>
    </row>
    <row r="1377" spans="56:56" x14ac:dyDescent="0.3">
      <c r="BD1377" s="12"/>
    </row>
    <row r="1378" spans="56:56" x14ac:dyDescent="0.3">
      <c r="BD1378" s="12"/>
    </row>
    <row r="1379" spans="56:56" x14ac:dyDescent="0.3">
      <c r="BD1379" s="12"/>
    </row>
    <row r="1380" spans="56:56" x14ac:dyDescent="0.3">
      <c r="BD1380" s="12"/>
    </row>
    <row r="1381" spans="56:56" x14ac:dyDescent="0.3">
      <c r="BD1381" s="12"/>
    </row>
    <row r="1382" spans="56:56" x14ac:dyDescent="0.3">
      <c r="BD1382" s="12"/>
    </row>
    <row r="1383" spans="56:56" x14ac:dyDescent="0.3">
      <c r="BD1383" s="12"/>
    </row>
    <row r="1384" spans="56:56" x14ac:dyDescent="0.3">
      <c r="BD1384" s="12"/>
    </row>
    <row r="1385" spans="56:56" x14ac:dyDescent="0.3">
      <c r="BD1385" s="12"/>
    </row>
    <row r="1386" spans="56:56" x14ac:dyDescent="0.3">
      <c r="BD1386" s="12"/>
    </row>
    <row r="1387" spans="56:56" x14ac:dyDescent="0.3">
      <c r="BD1387" s="12"/>
    </row>
    <row r="1388" spans="56:56" x14ac:dyDescent="0.3">
      <c r="BD1388" s="12"/>
    </row>
    <row r="1389" spans="56:56" x14ac:dyDescent="0.3">
      <c r="BD1389" s="12"/>
    </row>
    <row r="1390" spans="56:56" x14ac:dyDescent="0.3">
      <c r="BD1390" s="12"/>
    </row>
    <row r="1391" spans="56:56" x14ac:dyDescent="0.3">
      <c r="BD1391" s="12"/>
    </row>
    <row r="1392" spans="56:56" x14ac:dyDescent="0.3">
      <c r="BD1392" s="12"/>
    </row>
    <row r="1393" spans="56:56" x14ac:dyDescent="0.3">
      <c r="BD1393" s="12"/>
    </row>
    <row r="1394" spans="56:56" x14ac:dyDescent="0.3">
      <c r="BD1394" s="12"/>
    </row>
    <row r="1395" spans="56:56" x14ac:dyDescent="0.3">
      <c r="BD1395" s="12"/>
    </row>
    <row r="1396" spans="56:56" x14ac:dyDescent="0.3">
      <c r="BD1396" s="12"/>
    </row>
    <row r="1397" spans="56:56" x14ac:dyDescent="0.3">
      <c r="BD1397" s="12"/>
    </row>
    <row r="1398" spans="56:56" x14ac:dyDescent="0.3">
      <c r="BD1398" s="12"/>
    </row>
    <row r="1399" spans="56:56" x14ac:dyDescent="0.3">
      <c r="BD1399" s="12"/>
    </row>
    <row r="1400" spans="56:56" x14ac:dyDescent="0.3">
      <c r="BD1400" s="12"/>
    </row>
    <row r="1401" spans="56:56" x14ac:dyDescent="0.3">
      <c r="BD1401" s="12"/>
    </row>
    <row r="1402" spans="56:56" x14ac:dyDescent="0.3">
      <c r="BD1402" s="12"/>
    </row>
    <row r="1403" spans="56:56" x14ac:dyDescent="0.3">
      <c r="BD1403" s="12"/>
    </row>
    <row r="1404" spans="56:56" x14ac:dyDescent="0.3">
      <c r="BD1404" s="12"/>
    </row>
    <row r="1405" spans="56:56" x14ac:dyDescent="0.3">
      <c r="BD1405" s="12"/>
    </row>
    <row r="1406" spans="56:56" x14ac:dyDescent="0.3">
      <c r="BD1406" s="12"/>
    </row>
    <row r="1407" spans="56:56" x14ac:dyDescent="0.3">
      <c r="BD1407" s="12"/>
    </row>
    <row r="1408" spans="56:56" x14ac:dyDescent="0.3">
      <c r="BD1408" s="12"/>
    </row>
    <row r="1409" spans="56:56" x14ac:dyDescent="0.3">
      <c r="BD1409" s="12"/>
    </row>
    <row r="1410" spans="56:56" x14ac:dyDescent="0.3">
      <c r="BD1410" s="12"/>
    </row>
    <row r="1411" spans="56:56" x14ac:dyDescent="0.3">
      <c r="BD1411" s="12"/>
    </row>
    <row r="1412" spans="56:56" x14ac:dyDescent="0.3">
      <c r="BD1412" s="12"/>
    </row>
    <row r="1413" spans="56:56" x14ac:dyDescent="0.3">
      <c r="BD1413" s="12"/>
    </row>
    <row r="1414" spans="56:56" x14ac:dyDescent="0.3">
      <c r="BD1414" s="12"/>
    </row>
    <row r="1415" spans="56:56" x14ac:dyDescent="0.3">
      <c r="BD1415" s="12"/>
    </row>
    <row r="1416" spans="56:56" x14ac:dyDescent="0.3">
      <c r="BD1416" s="12"/>
    </row>
  </sheetData>
  <autoFilter ref="A2:DB1177" xr:uid="{00000000-0009-0000-0000-000006000000}">
    <sortState xmlns:xlrd2="http://schemas.microsoft.com/office/spreadsheetml/2017/richdata2" ref="A3:DB1177">
      <sortCondition ref="AY3:AY1177"/>
      <sortCondition ref="AZ3:AZ1177"/>
      <sortCondition ref="BC3:BC1177"/>
      <sortCondition ref="BD3:BD1177"/>
    </sortState>
  </autoFilter>
  <sortState xmlns:xlrd2="http://schemas.microsoft.com/office/spreadsheetml/2017/richdata2" ref="A2:DB1172">
    <sortCondition ref="AY2:AY1172"/>
    <sortCondition ref="AZ2:AZ1172"/>
    <sortCondition ref="BC2:BC1172"/>
    <sortCondition ref="BD2:BD1172"/>
  </sortState>
  <pageMargins left="0.70866141732283472" right="1.8897637795275593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8"/>
  <sheetViews>
    <sheetView workbookViewId="0">
      <pane ySplit="1" topLeftCell="A2" activePane="bottomLeft" state="frozen"/>
      <selection pane="bottomLeft" sqref="A1:C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9" s="4" customFormat="1" ht="14.4" x14ac:dyDescent="0.3">
      <c r="A1" s="36" t="s">
        <v>178</v>
      </c>
      <c r="B1" s="36"/>
      <c r="C1" s="36"/>
      <c r="D1" s="37" t="s">
        <v>27</v>
      </c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9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9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9" ht="63.9" customHeight="1" thickBot="1" x14ac:dyDescent="0.35">
      <c r="A4" s="9" t="s">
        <v>1</v>
      </c>
      <c r="B4" s="9" t="str">
        <f>IFERROR(VLOOKUP(CONCATENATE($A$1,B$2,$Q4),Alap!$E:$F,2,FALSE),"")</f>
        <v>Pénzügyi menedzsment (Bp. 202, Bp.-ről web)</v>
      </c>
      <c r="C4" s="9" t="str">
        <f>IFERROR(VLOOKUP(CONCATENATE($A$1,C$2,$Q4),Alap!$E:$F,2,FALSE),"")</f>
        <v/>
      </c>
      <c r="D4" s="9" t="str">
        <f>IFERROR(VLOOKUP(CONCATENATE($A$1,D$2,$Q4),Alap!$E:$F,2,FALSE),"")</f>
        <v>Pénzügyi menedzsment (Tb. 603, Tb.-ről web)</v>
      </c>
      <c r="E4" s="9" t="str">
        <f>IFERROR(VLOOKUP(CONCATENATE($A$1,E$2,$Q4),Alap!$E:$F,2,FALSE),"")</f>
        <v/>
      </c>
      <c r="F4" s="9" t="str">
        <f>IFERROR(VLOOKUP(CONCATENATE($A$1,F$2,$Q4),Alap!$E:$F,2,FALSE),"")</f>
        <v>Vállalati pénzügy (Bp. 208, web)</v>
      </c>
      <c r="G4" s="9" t="str">
        <f>IFERROR(VLOOKUP(CONCATENATE($A$1,G$2,$Q4),Alap!$E:$F,2,FALSE),"")</f>
        <v/>
      </c>
      <c r="H4" s="9" t="str">
        <f>IFERROR(VLOOKUP(CONCATENATE($A$1,H$2,$Q4),Alap!$E:$F,2,FALSE),"")</f>
        <v/>
      </c>
      <c r="I4" s="9" t="str">
        <f>IFERROR(VLOOKUP(CONCATENATE($A$1,I$2,$Q4),Alap!$E:$F,2,FALSE),"")</f>
        <v>Vállalati pénzügy (Tb. 215, web)</v>
      </c>
      <c r="J4" s="9" t="str">
        <f>IFERROR(VLOOKUP(CONCATENATE($A$1,J$2,$Q4),Alap!$E:$F,2,FALSE),"")</f>
        <v/>
      </c>
      <c r="K4" s="9" t="str">
        <f>IFERROR(VLOOKUP(CONCATENATE($A$1,K$2,$Q4),Alap!$E:$F,2,FALSE),"")</f>
        <v/>
      </c>
      <c r="L4" s="9" t="str">
        <f>IFERROR(VLOOKUP(CONCATENATE($A$1,L$2,$Q4),Alap!$E:$F,2,FALSE),"")</f>
        <v>Vállalati pénzügy (Tb. 215, web)</v>
      </c>
      <c r="M4" s="9" t="str">
        <f>IFERROR(VLOOKUP(CONCATENATE($A$1,M$2,$Q4),Alap!$E:$F,2,FALSE),"")</f>
        <v>Vállalati pénzügy (Bp. 208, web)</v>
      </c>
      <c r="N4" s="9" t="str">
        <f>IFERROR(VLOOKUP(CONCATENATE($A$1,N$2,$Q4),Alap!$E:$F,2,FALSE),"")</f>
        <v/>
      </c>
      <c r="O4" s="9" t="str">
        <f>IFERROR(VLOOKUP(CONCATENATE($A$1,O$2,$Q4),Alap!$E:$F,2,FALSE),"")</f>
        <v/>
      </c>
      <c r="P4" s="9" t="str">
        <f>IFERROR(VLOOKUP(CONCATENATE($A$1,P$2,$Q4),Alap!$E:$F,2,FALSE),"")</f>
        <v/>
      </c>
      <c r="Q4" s="3">
        <v>1</v>
      </c>
      <c r="S4"/>
    </row>
    <row r="5" spans="1:19" ht="63.9" customHeight="1" thickBot="1" x14ac:dyDescent="0.35">
      <c r="A5" s="9" t="s">
        <v>2</v>
      </c>
      <c r="B5" s="9" t="str">
        <f>IFERROR(VLOOKUP(CONCATENATE($A$1,B$2,$Q5),Alap!$E:$F,2,FALSE),"")</f>
        <v>Pénzügyi menedzsment (Bp. 202, Bp.-ről web)</v>
      </c>
      <c r="C5" s="9" t="str">
        <f>IFERROR(VLOOKUP(CONCATENATE($A$1,C$2,$Q5),Alap!$E:$F,2,FALSE),"")</f>
        <v/>
      </c>
      <c r="D5" s="9" t="str">
        <f>IFERROR(VLOOKUP(CONCATENATE($A$1,D$2,$Q5),Alap!$E:$F,2,FALSE),"")</f>
        <v>Pénzügyi menedzsment (Tb. 603, Tb.-ről web)</v>
      </c>
      <c r="E5" s="9" t="str">
        <f>IFERROR(VLOOKUP(CONCATENATE($A$1,E$2,$Q5),Alap!$E:$F,2,FALSE),"")</f>
        <v/>
      </c>
      <c r="F5" s="9" t="str">
        <f>IFERROR(VLOOKUP(CONCATENATE($A$1,F$2,$Q5),Alap!$E:$F,2,FALSE),"")</f>
        <v>Vállalati pénzügy (Bp. 208, web)</v>
      </c>
      <c r="G5" s="9" t="str">
        <f>IFERROR(VLOOKUP(CONCATENATE($A$1,G$2,$Q5),Alap!$E:$F,2,FALSE),"")</f>
        <v/>
      </c>
      <c r="H5" s="9" t="str">
        <f>IFERROR(VLOOKUP(CONCATENATE($A$1,H$2,$Q5),Alap!$E:$F,2,FALSE),"")</f>
        <v/>
      </c>
      <c r="I5" s="9" t="str">
        <f>IFERROR(VLOOKUP(CONCATENATE($A$1,I$2,$Q5),Alap!$E:$F,2,FALSE),"")</f>
        <v>Vállalati pénzügy (Tb. 215, web)</v>
      </c>
      <c r="J5" s="9" t="str">
        <f>IFERROR(VLOOKUP(CONCATENATE($A$1,J$2,$Q5),Alap!$E:$F,2,FALSE),"")</f>
        <v/>
      </c>
      <c r="K5" s="9" t="str">
        <f>IFERROR(VLOOKUP(CONCATENATE($A$1,K$2,$Q5),Alap!$E:$F,2,FALSE),"")</f>
        <v/>
      </c>
      <c r="L5" s="9" t="str">
        <f>IFERROR(VLOOKUP(CONCATENATE($A$1,L$2,$Q5),Alap!$E:$F,2,FALSE),"")</f>
        <v>Vállalati pénzügy (Tb. 215, web)</v>
      </c>
      <c r="M5" s="9" t="str">
        <f>IFERROR(VLOOKUP(CONCATENATE($A$1,M$2,$Q5),Alap!$E:$F,2,FALSE),"")</f>
        <v>Vállalati pénzügy (Bp. 208, web)</v>
      </c>
      <c r="N5" s="9" t="str">
        <f>IFERROR(VLOOKUP(CONCATENATE($A$1,N$2,$Q5),Alap!$E:$F,2,FALSE),"")</f>
        <v/>
      </c>
      <c r="O5" s="9" t="str">
        <f>IFERROR(VLOOKUP(CONCATENATE($A$1,O$2,$Q5),Alap!$E:$F,2,FALSE),"")</f>
        <v/>
      </c>
      <c r="P5" s="9" t="str">
        <f>IFERROR(VLOOKUP(CONCATENATE($A$1,P$2,$Q5),Alap!$E:$F,2,FALSE),"")</f>
        <v/>
      </c>
      <c r="Q5" s="3">
        <v>2</v>
      </c>
      <c r="S5"/>
    </row>
    <row r="6" spans="1:19" ht="63.9" customHeight="1" thickBot="1" x14ac:dyDescent="0.35">
      <c r="A6" s="9" t="s">
        <v>3</v>
      </c>
      <c r="B6" s="9" t="str">
        <f>IFERROR(VLOOKUP(CONCATENATE($A$1,B$2,$Q6),Alap!$E:$F,2,FALSE),"")</f>
        <v>Vállalati pénzügy (Bp. 208, web)</v>
      </c>
      <c r="C6" s="9" t="str">
        <f>IFERROR(VLOOKUP(CONCATENATE($A$1,C$2,$Q6),Alap!$E:$F,2,FALSE),"")</f>
        <v/>
      </c>
      <c r="D6" s="9" t="str">
        <f>IFERROR(VLOOKUP(CONCATENATE($A$1,D$2,$Q6),Alap!$E:$F,2,FALSE),"")</f>
        <v>Vállalati pénzügy (Tb. 215, web)</v>
      </c>
      <c r="E6" s="9" t="str">
        <f>IFERROR(VLOOKUP(CONCATENATE($A$1,E$2,$Q6),Alap!$E:$F,2,FALSE),"")</f>
        <v/>
      </c>
      <c r="F6" s="9" t="str">
        <f>IFERROR(VLOOKUP(CONCATENATE($A$1,F$2,$Q6),Alap!$E:$F,2,FALSE),"")</f>
        <v/>
      </c>
      <c r="G6" s="9" t="str">
        <f>IFERROR(VLOOKUP(CONCATENATE($A$1,G$2,$Q6),Alap!$E:$F,2,FALSE),"")</f>
        <v/>
      </c>
      <c r="H6" s="9" t="str">
        <f>IFERROR(VLOOKUP(CONCATENATE($A$1,H$2,$Q6),Alap!$E:$F,2,FALSE),"")</f>
        <v/>
      </c>
      <c r="I6" s="9" t="str">
        <f>IFERROR(VLOOKUP(CONCATENATE($A$1,I$2,$Q6),Alap!$E:$F,2,FALSE),"")</f>
        <v/>
      </c>
      <c r="J6" s="9" t="str">
        <f>IFERROR(VLOOKUP(CONCATENATE($A$1,J$2,$Q6),Alap!$E:$F,2,FALSE),"")</f>
        <v/>
      </c>
      <c r="K6" s="9" t="str">
        <f>IFERROR(VLOOKUP(CONCATENATE($A$1,K$2,$Q6),Alap!$E:$F,2,FALSE),"")</f>
        <v/>
      </c>
      <c r="L6" s="9" t="str">
        <f>IFERROR(VLOOKUP(CONCATENATE($A$1,L$2,$Q6),Alap!$E:$F,2,FALSE),"")</f>
        <v/>
      </c>
      <c r="M6" s="9" t="str">
        <f>IFERROR(VLOOKUP(CONCATENATE($A$1,M$2,$Q6),Alap!$E:$F,2,FALSE),"")</f>
        <v>Pénzügyi menedzsment (Bp. 210, Bp.-ről web)</v>
      </c>
      <c r="N6" s="9" t="str">
        <f>IFERROR(VLOOKUP(CONCATENATE($A$1,N$2,$Q6),Alap!$E:$F,2,FALSE),"")</f>
        <v/>
      </c>
      <c r="O6" s="9" t="str">
        <f>IFERROR(VLOOKUP(CONCATENATE($A$1,O$2,$Q6),Alap!$E:$F,2,FALSE),"")</f>
        <v/>
      </c>
      <c r="P6" s="9" t="str">
        <f>IFERROR(VLOOKUP(CONCATENATE($A$1,P$2,$Q6),Alap!$E:$F,2,FALSE),"")</f>
        <v/>
      </c>
      <c r="Q6" s="3">
        <v>3</v>
      </c>
      <c r="S6"/>
    </row>
    <row r="7" spans="1:19" ht="63.9" customHeight="1" thickBot="1" x14ac:dyDescent="0.35">
      <c r="A7" s="9" t="s">
        <v>4</v>
      </c>
      <c r="B7" s="9" t="str">
        <f>IFERROR(VLOOKUP(CONCATENATE($A$1,B$2,$Q7),Alap!$E:$F,2,FALSE),"")</f>
        <v>Vállalati pénzügy (Bp. 208, web)</v>
      </c>
      <c r="C7" s="9" t="str">
        <f>IFERROR(VLOOKUP(CONCATENATE($A$1,C$2,$Q7),Alap!$E:$F,2,FALSE),"")</f>
        <v/>
      </c>
      <c r="D7" s="9" t="str">
        <f>IFERROR(VLOOKUP(CONCATENATE($A$1,D$2,$Q7),Alap!$E:$F,2,FALSE),"")</f>
        <v>Vállalati pénzügy (Tb. 215, web)</v>
      </c>
      <c r="E7" s="9" t="str">
        <f>IFERROR(VLOOKUP(CONCATENATE($A$1,E$2,$Q7),Alap!$E:$F,2,FALSE),"")</f>
        <v/>
      </c>
      <c r="F7" s="9" t="str">
        <f>IFERROR(VLOOKUP(CONCATENATE($A$1,F$2,$Q7),Alap!$E:$F,2,FALSE),"")</f>
        <v>Vállalati pénzügy (Tb. 212, web)</v>
      </c>
      <c r="G7" s="9" t="str">
        <f>IFERROR(VLOOKUP(CONCATENATE($A$1,G$2,$Q7),Alap!$E:$F,2,FALSE),"")</f>
        <v/>
      </c>
      <c r="H7" s="9" t="str">
        <f>IFERROR(VLOOKUP(CONCATENATE($A$1,H$2,$Q7),Alap!$E:$F,2,FALSE),"")</f>
        <v/>
      </c>
      <c r="I7" s="9" t="str">
        <f>IFERROR(VLOOKUP(CONCATENATE($A$1,I$2,$Q7),Alap!$E:$F,2,FALSE),"")</f>
        <v>Vállalati pénzügy (Bp. 208, web)</v>
      </c>
      <c r="J7" s="9" t="str">
        <f>IFERROR(VLOOKUP(CONCATENATE($A$1,J$2,$Q7),Alap!$E:$F,2,FALSE),"")</f>
        <v/>
      </c>
      <c r="K7" s="9" t="str">
        <f>IFERROR(VLOOKUP(CONCATENATE($A$1,K$2,$Q7),Alap!$E:$F,2,FALSE),"")</f>
        <v/>
      </c>
      <c r="L7" s="9" t="str">
        <f>IFERROR(VLOOKUP(CONCATENATE($A$1,L$2,$Q7),Alap!$E:$F,2,FALSE),"")</f>
        <v/>
      </c>
      <c r="M7" s="9" t="str">
        <f>IFERROR(VLOOKUP(CONCATENATE($A$1,M$2,$Q7),Alap!$E:$F,2,FALSE),"")</f>
        <v>Pénzügyi menedzsment (Bp. 210, Bp.-ről web)</v>
      </c>
      <c r="N7" s="9" t="str">
        <f>IFERROR(VLOOKUP(CONCATENATE($A$1,N$2,$Q7),Alap!$E:$F,2,FALSE),"")</f>
        <v/>
      </c>
      <c r="O7" s="9" t="str">
        <f>IFERROR(VLOOKUP(CONCATENATE($A$1,O$2,$Q7),Alap!$E:$F,2,FALSE),"")</f>
        <v/>
      </c>
      <c r="P7" s="9" t="str">
        <f>IFERROR(VLOOKUP(CONCATENATE($A$1,P$2,$Q7),Alap!$E:$F,2,FALSE),"")</f>
        <v/>
      </c>
      <c r="Q7" s="3">
        <v>4</v>
      </c>
      <c r="S7"/>
    </row>
    <row r="8" spans="1:19" ht="63.9" customHeight="1" thickBot="1" x14ac:dyDescent="0.35">
      <c r="A8" s="9" t="s">
        <v>5</v>
      </c>
      <c r="B8" s="9" t="str">
        <f>IFERROR(VLOOKUP(CONCATENATE($A$1,B$2,$Q8),Alap!$E:$F,2,FALSE),"")</f>
        <v/>
      </c>
      <c r="C8" s="9" t="str">
        <f>IFERROR(VLOOKUP(CONCATENATE($A$1,C$2,$Q8),Alap!$E:$F,2,FALSE),"")</f>
        <v/>
      </c>
      <c r="D8" s="9" t="str">
        <f>IFERROR(VLOOKUP(CONCATENATE($A$1,D$2,$Q8),Alap!$E:$F,2,FALSE),"")</f>
        <v/>
      </c>
      <c r="E8" s="9" t="str">
        <f>IFERROR(VLOOKUP(CONCATENATE($A$1,E$2,$Q8),Alap!$E:$F,2,FALSE),"")</f>
        <v/>
      </c>
      <c r="F8" s="9" t="str">
        <f>IFERROR(VLOOKUP(CONCATENATE($A$1,F$2,$Q8),Alap!$E:$F,2,FALSE),"")</f>
        <v>Vállalati pénzügy (Tb. 212, web)</v>
      </c>
      <c r="G8" s="9" t="str">
        <f>IFERROR(VLOOKUP(CONCATENATE($A$1,G$2,$Q8),Alap!$E:$F,2,FALSE),"")</f>
        <v/>
      </c>
      <c r="H8" s="9" t="str">
        <f>IFERROR(VLOOKUP(CONCATENATE($A$1,H$2,$Q8),Alap!$E:$F,2,FALSE),"")</f>
        <v/>
      </c>
      <c r="I8" s="9" t="str">
        <f>IFERROR(VLOOKUP(CONCATENATE($A$1,I$2,$Q8),Alap!$E:$F,2,FALSE),"")</f>
        <v>Vállalati pénzügy (Bp. 208, web)</v>
      </c>
      <c r="J8" s="9" t="str">
        <f>IFERROR(VLOOKUP(CONCATENATE($A$1,J$2,$Q8),Alap!$E:$F,2,FALSE),"")</f>
        <v/>
      </c>
      <c r="K8" s="9" t="str">
        <f>IFERROR(VLOOKUP(CONCATENATE($A$1,K$2,$Q8),Alap!$E:$F,2,FALSE),"")</f>
        <v/>
      </c>
      <c r="L8" s="9" t="str">
        <f>IFERROR(VLOOKUP(CONCATENATE($A$1,L$2,$Q8),Alap!$E:$F,2,FALSE),"")</f>
        <v/>
      </c>
      <c r="M8" s="9" t="str">
        <f>IFERROR(VLOOKUP(CONCATENATE($A$1,M$2,$Q8),Alap!$E:$F,2,FALSE),"")</f>
        <v/>
      </c>
      <c r="N8" s="9" t="str">
        <f>IFERROR(VLOOKUP(CONCATENATE($A$1,N$2,$Q8),Alap!$E:$F,2,FALSE),"")</f>
        <v/>
      </c>
      <c r="O8" s="9" t="str">
        <f>IFERROR(VLOOKUP(CONCATENATE($A$1,O$2,$Q8),Alap!$E:$F,2,FALSE),"")</f>
        <v/>
      </c>
      <c r="P8" s="9" t="str">
        <f>IFERROR(VLOOKUP(CONCATENATE($A$1,P$2,$Q8),Alap!$E:$F,2,FALSE),"")</f>
        <v/>
      </c>
      <c r="Q8" s="3">
        <v>5</v>
      </c>
      <c r="S8"/>
    </row>
    <row r="9" spans="1:19" ht="63.9" customHeight="1" thickBot="1" x14ac:dyDescent="0.35">
      <c r="A9" s="9" t="s">
        <v>6</v>
      </c>
      <c r="B9" s="9" t="str">
        <f>IFERROR(VLOOKUP(CONCATENATE($A$1,B$2,$Q9),Alap!$E:$F,2,FALSE),"")</f>
        <v/>
      </c>
      <c r="C9" s="9" t="str">
        <f>IFERROR(VLOOKUP(CONCATENATE($A$1,C$2,$Q9),Alap!$E:$F,2,FALSE),"")</f>
        <v/>
      </c>
      <c r="D9" s="9" t="str">
        <f>IFERROR(VLOOKUP(CONCATENATE($A$1,D$2,$Q9),Alap!$E:$F,2,FALSE),"")</f>
        <v/>
      </c>
      <c r="E9" s="9" t="str">
        <f>IFERROR(VLOOKUP(CONCATENATE($A$1,E$2,$Q9),Alap!$E:$F,2,FALSE),"")</f>
        <v/>
      </c>
      <c r="F9" s="9" t="str">
        <f>IFERROR(VLOOKUP(CONCATENATE($A$1,F$2,$Q9),Alap!$E:$F,2,FALSE),"")</f>
        <v/>
      </c>
      <c r="G9" s="9" t="str">
        <f>IFERROR(VLOOKUP(CONCATENATE($A$1,G$2,$Q9),Alap!$E:$F,2,FALSE),"")</f>
        <v/>
      </c>
      <c r="H9" s="9" t="str">
        <f>IFERROR(VLOOKUP(CONCATENATE($A$1,H$2,$Q9),Alap!$E:$F,2,FALSE),"")</f>
        <v/>
      </c>
      <c r="I9" s="9" t="str">
        <f>IFERROR(VLOOKUP(CONCATENATE($A$1,I$2,$Q9),Alap!$E:$F,2,FALSE),"")</f>
        <v/>
      </c>
      <c r="J9" s="9" t="str">
        <f>IFERROR(VLOOKUP(CONCATENATE($A$1,J$2,$Q9),Alap!$E:$F,2,FALSE),"")</f>
        <v/>
      </c>
      <c r="K9" s="9" t="str">
        <f>IFERROR(VLOOKUP(CONCATENATE($A$1,K$2,$Q9),Alap!$E:$F,2,FALSE),"")</f>
        <v/>
      </c>
      <c r="L9" s="9" t="str">
        <f>IFERROR(VLOOKUP(CONCATENATE($A$1,L$2,$Q9),Alap!$E:$F,2,FALSE),"")</f>
        <v/>
      </c>
      <c r="M9" s="9" t="str">
        <f>IFERROR(VLOOKUP(CONCATENATE($A$1,M$2,$Q9),Alap!$E:$F,2,FALSE),"")</f>
        <v/>
      </c>
      <c r="N9" s="9" t="str">
        <f>IFERROR(VLOOKUP(CONCATENATE($A$1,N$2,$Q9),Alap!$E:$F,2,FALSE),"")</f>
        <v/>
      </c>
      <c r="O9" s="9" t="str">
        <f>IFERROR(VLOOKUP(CONCATENATE($A$1,O$2,$Q9),Alap!$E:$F,2,FALSE),"")</f>
        <v/>
      </c>
      <c r="P9" s="9" t="str">
        <f>IFERROR(VLOOKUP(CONCATENATE($A$1,P$2,$Q9),Alap!$E:$F,2,FALSE),"")</f>
        <v/>
      </c>
      <c r="Q9" s="3">
        <v>6</v>
      </c>
      <c r="S9"/>
    </row>
    <row r="10" spans="1:19" s="7" customFormat="1" ht="14.4" x14ac:dyDescent="0.3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  <c r="S10"/>
    </row>
    <row r="11" spans="1:19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S11"/>
    </row>
    <row r="12" spans="1:19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  <c r="S12"/>
    </row>
    <row r="13" spans="1:19" ht="63.9" customHeight="1" thickBot="1" x14ac:dyDescent="0.35">
      <c r="A13" s="9" t="s">
        <v>4</v>
      </c>
      <c r="B13" s="9" t="str">
        <f>IFERROR(VLOOKUP(CONCATENATE($A$1,B$10,$Q13),Alap!$E:$F,2,FALSE),"")</f>
        <v/>
      </c>
      <c r="C13" s="9" t="str">
        <f>IFERROR(VLOOKUP(CONCATENATE($A$1,C$10,$Q13),Alap!$E:$F,2,FALSE),"")</f>
        <v/>
      </c>
      <c r="D13" s="9" t="str">
        <f>IFERROR(VLOOKUP(CONCATENATE($A$1,D$10,$Q13),Alap!$E:$F,2,FALSE),"")</f>
        <v/>
      </c>
      <c r="E13" s="9" t="str">
        <f>IFERROR(VLOOKUP(CONCATENATE($A$1,E$10,$Q13),Alap!$E:$F,2,FALSE),"")</f>
        <v/>
      </c>
      <c r="F13" s="9" t="str">
        <f>IFERROR(VLOOKUP(CONCATENATE($A$1,F$10,$Q13),Alap!$E:$F,2,FALSE),"")</f>
        <v/>
      </c>
      <c r="G13" s="9" t="str">
        <f>IFERROR(VLOOKUP(CONCATENATE($A$1,G$10,$Q13),Alap!$E:$F,2,FALSE),"")</f>
        <v/>
      </c>
      <c r="H13" s="9" t="str">
        <f>IFERROR(VLOOKUP(CONCATENATE($A$1,H$10,$Q13),Alap!$E:$F,2,FALSE),"")</f>
        <v/>
      </c>
      <c r="I13" s="9" t="str">
        <f>IFERROR(VLOOKUP(CONCATENATE($A$1,I$10,$Q13),Alap!$E:$F,2,FALSE),"")</f>
        <v/>
      </c>
      <c r="J13" s="9" t="str">
        <f>IFERROR(VLOOKUP(CONCATENATE($A$1,J$10,$Q13),Alap!$E:$F,2,FALSE),"")</f>
        <v/>
      </c>
      <c r="K13" s="9" t="str">
        <f>IFERROR(VLOOKUP(CONCATENATE($A$1,K$10,$Q13),Alap!$E:$F,2,FALSE),"")</f>
        <v/>
      </c>
      <c r="L13" s="9" t="str">
        <f>IFERROR(VLOOKUP(CONCATENATE($A$1,L$10,$Q13),Alap!$E:$F,2,FALSE),"")</f>
        <v/>
      </c>
      <c r="M13" s="9" t="str">
        <f>IFERROR(VLOOKUP(CONCATENATE($A$1,M$10,$Q13),Alap!$E:$F,2,FALSE),"")</f>
        <v/>
      </c>
      <c r="N13" s="9" t="str">
        <f>IFERROR(VLOOKUP(CONCATENATE($A$1,N$10,$Q13),Alap!$E:$F,2,FALSE),"")</f>
        <v/>
      </c>
      <c r="O13" s="9" t="str">
        <f>IFERROR(VLOOKUP(CONCATENATE($A$1,O$10,$Q13),Alap!$E:$F,2,FALSE),"")</f>
        <v/>
      </c>
      <c r="P13" s="9" t="str">
        <f>IFERROR(VLOOKUP(CONCATENATE($A$1,P$10,$Q13),Alap!$E:$F,2,FALSE),"")</f>
        <v/>
      </c>
      <c r="Q13" s="3">
        <v>4</v>
      </c>
      <c r="S13"/>
    </row>
    <row r="14" spans="1:19" ht="63.9" customHeight="1" thickBot="1" x14ac:dyDescent="0.35">
      <c r="A14" s="9" t="s">
        <v>5</v>
      </c>
      <c r="B14" s="9" t="str">
        <f>IFERROR(VLOOKUP(CONCATENATE($A$1,B$10,$Q14),Alap!$E:$F,2,FALSE),"")</f>
        <v/>
      </c>
      <c r="C14" s="9" t="str">
        <f>IFERROR(VLOOKUP(CONCATENATE($A$1,C$10,$Q14),Alap!$E:$F,2,FALSE),"")</f>
        <v/>
      </c>
      <c r="D14" s="9" t="str">
        <f>IFERROR(VLOOKUP(CONCATENATE($A$1,D$10,$Q14),Alap!$E:$F,2,FALSE),"")</f>
        <v/>
      </c>
      <c r="E14" s="9" t="str">
        <f>IFERROR(VLOOKUP(CONCATENATE($A$1,E$10,$Q14),Alap!$E:$F,2,FALSE),"")</f>
        <v/>
      </c>
      <c r="F14" s="9" t="str">
        <f>IFERROR(VLOOKUP(CONCATENATE($A$1,F$10,$Q14),Alap!$E:$F,2,FALSE),"")</f>
        <v/>
      </c>
      <c r="G14" s="9" t="str">
        <f>IFERROR(VLOOKUP(CONCATENATE($A$1,G$10,$Q14),Alap!$E:$F,2,FALSE),"")</f>
        <v/>
      </c>
      <c r="H14" s="9" t="str">
        <f>IFERROR(VLOOKUP(CONCATENATE($A$1,H$10,$Q14),Alap!$E:$F,2,FALSE),"")</f>
        <v/>
      </c>
      <c r="I14" s="9" t="str">
        <f>IFERROR(VLOOKUP(CONCATENATE($A$1,I$10,$Q14),Alap!$E:$F,2,FALSE),"")</f>
        <v/>
      </c>
      <c r="J14" s="9" t="str">
        <f>IFERROR(VLOOKUP(CONCATENATE($A$1,J$10,$Q14),Alap!$E:$F,2,FALSE),"")</f>
        <v/>
      </c>
      <c r="K14" s="9" t="str">
        <f>IFERROR(VLOOKUP(CONCATENATE($A$1,K$10,$Q14),Alap!$E:$F,2,FALSE),"")</f>
        <v/>
      </c>
      <c r="L14" s="9" t="str">
        <f>IFERROR(VLOOKUP(CONCATENATE($A$1,L$10,$Q14),Alap!$E:$F,2,FALSE),"")</f>
        <v/>
      </c>
      <c r="M14" s="9" t="str">
        <f>IFERROR(VLOOKUP(CONCATENATE($A$1,M$10,$Q14),Alap!$E:$F,2,FALSE),"")</f>
        <v/>
      </c>
      <c r="N14" s="9" t="str">
        <f>IFERROR(VLOOKUP(CONCATENATE($A$1,N$10,$Q14),Alap!$E:$F,2,FALSE),"")</f>
        <v/>
      </c>
      <c r="O14" s="9" t="str">
        <f>IFERROR(VLOOKUP(CONCATENATE($A$1,O$10,$Q14),Alap!$E:$F,2,FALSE),"")</f>
        <v/>
      </c>
      <c r="P14" s="9" t="str">
        <f>IFERROR(VLOOKUP(CONCATENATE($A$1,P$10,$Q14),Alap!$E:$F,2,FALSE),"")</f>
        <v/>
      </c>
      <c r="Q14" s="3">
        <v>5</v>
      </c>
      <c r="S14"/>
    </row>
    <row r="15" spans="1:19" ht="63.9" customHeight="1" thickBot="1" x14ac:dyDescent="0.35">
      <c r="A15" s="9" t="s">
        <v>6</v>
      </c>
      <c r="B15" s="9" t="str">
        <f>IFERROR(VLOOKUP(CONCATENATE($A$1,B$10,$Q15),Alap!$E:$F,2,FALSE),"")</f>
        <v/>
      </c>
      <c r="C15" s="9" t="str">
        <f>IFERROR(VLOOKUP(CONCATENATE($A$1,C$10,$Q15),Alap!$E:$F,2,FALSE),"")</f>
        <v/>
      </c>
      <c r="D15" s="9" t="str">
        <f>IFERROR(VLOOKUP(CONCATENATE($A$1,D$10,$Q15),Alap!$E:$F,2,FALSE),"")</f>
        <v/>
      </c>
      <c r="E15" s="9" t="str">
        <f>IFERROR(VLOOKUP(CONCATENATE($A$1,E$10,$Q15),Alap!$E:$F,2,FALSE),"")</f>
        <v/>
      </c>
      <c r="F15" s="9" t="str">
        <f>IFERROR(VLOOKUP(CONCATENATE($A$1,F$10,$Q15),Alap!$E:$F,2,FALSE),"")</f>
        <v/>
      </c>
      <c r="G15" s="9" t="str">
        <f>IFERROR(VLOOKUP(CONCATENATE($A$1,G$10,$Q15),Alap!$E:$F,2,FALSE),"")</f>
        <v/>
      </c>
      <c r="H15" s="9" t="str">
        <f>IFERROR(VLOOKUP(CONCATENATE($A$1,H$10,$Q15),Alap!$E:$F,2,FALSE),"")</f>
        <v/>
      </c>
      <c r="I15" s="9" t="str">
        <f>IFERROR(VLOOKUP(CONCATENATE($A$1,I$10,$Q15),Alap!$E:$F,2,FALSE),"")</f>
        <v/>
      </c>
      <c r="J15" s="9" t="str">
        <f>IFERROR(VLOOKUP(CONCATENATE($A$1,J$10,$Q15),Alap!$E:$F,2,FALSE),"")</f>
        <v/>
      </c>
      <c r="K15" s="9" t="str">
        <f>IFERROR(VLOOKUP(CONCATENATE($A$1,K$10,$Q15),Alap!$E:$F,2,FALSE),"")</f>
        <v/>
      </c>
      <c r="L15" s="9" t="str">
        <f>IFERROR(VLOOKUP(CONCATENATE($A$1,L$10,$Q15),Alap!$E:$F,2,FALSE),"")</f>
        <v/>
      </c>
      <c r="M15" s="9" t="str">
        <f>IFERROR(VLOOKUP(CONCATENATE($A$1,M$10,$Q15),Alap!$E:$F,2,FALSE),"")</f>
        <v/>
      </c>
      <c r="N15" s="9" t="str">
        <f>IFERROR(VLOOKUP(CONCATENATE($A$1,N$10,$Q15),Alap!$E:$F,2,FALSE),"")</f>
        <v/>
      </c>
      <c r="O15" s="9" t="str">
        <f>IFERROR(VLOOKUP(CONCATENATE($A$1,O$10,$Q15),Alap!$E:$F,2,FALSE),"")</f>
        <v/>
      </c>
      <c r="P15" s="9" t="str">
        <f>IFERROR(VLOOKUP(CONCATENATE($A$1,P$10,$Q15),Alap!$E:$F,2,FALSE),"")</f>
        <v/>
      </c>
      <c r="Q15" s="3">
        <v>6</v>
      </c>
      <c r="S15"/>
    </row>
    <row r="16" spans="1:19" ht="63.9" customHeight="1" thickBot="1" x14ac:dyDescent="0.35">
      <c r="A16" s="9" t="s">
        <v>7</v>
      </c>
      <c r="B16" s="9" t="str">
        <f>IFERROR(VLOOKUP(CONCATENATE($A$1,B$10,$Q16),Alap!$E:$F,2,FALSE),"")</f>
        <v/>
      </c>
      <c r="C16" s="9" t="str">
        <f>IFERROR(VLOOKUP(CONCATENATE($A$1,C$10,$Q16),Alap!$E:$F,2,FALSE),"")</f>
        <v/>
      </c>
      <c r="D16" s="9" t="str">
        <f>IFERROR(VLOOKUP(CONCATENATE($A$1,D$10,$Q16),Alap!$E:$F,2,FALSE),"")</f>
        <v/>
      </c>
      <c r="E16" s="9" t="str">
        <f>IFERROR(VLOOKUP(CONCATENATE($A$1,E$10,$Q16),Alap!$E:$F,2,FALSE),"")</f>
        <v/>
      </c>
      <c r="F16" s="9" t="str">
        <f>IFERROR(VLOOKUP(CONCATENATE($A$1,F$10,$Q16),Alap!$E:$F,2,FALSE),"")</f>
        <v/>
      </c>
      <c r="G16" s="9" t="str">
        <f>IFERROR(VLOOKUP(CONCATENATE($A$1,G$10,$Q16),Alap!$E:$F,2,FALSE),"")</f>
        <v/>
      </c>
      <c r="H16" s="9" t="str">
        <f>IFERROR(VLOOKUP(CONCATENATE($A$1,H$10,$Q16),Alap!$E:$F,2,FALSE),"")</f>
        <v/>
      </c>
      <c r="I16" s="9" t="str">
        <f>IFERROR(VLOOKUP(CONCATENATE($A$1,I$10,$Q16),Alap!$E:$F,2,FALSE),"")</f>
        <v/>
      </c>
      <c r="J16" s="9" t="str">
        <f>IFERROR(VLOOKUP(CONCATENATE($A$1,J$10,$Q16),Alap!$E:$F,2,FALSE),"")</f>
        <v/>
      </c>
      <c r="K16" s="9" t="str">
        <f>IFERROR(VLOOKUP(CONCATENATE($A$1,K$10,$Q16),Alap!$E:$F,2,FALSE),"")</f>
        <v/>
      </c>
      <c r="L16" s="9" t="str">
        <f>IFERROR(VLOOKUP(CONCATENATE($A$1,L$10,$Q16),Alap!$E:$F,2,FALSE),"")</f>
        <v/>
      </c>
      <c r="M16" s="9" t="str">
        <f>IFERROR(VLOOKUP(CONCATENATE($A$1,M$10,$Q16),Alap!$E:$F,2,FALSE),"")</f>
        <v/>
      </c>
      <c r="N16" s="9" t="str">
        <f>IFERROR(VLOOKUP(CONCATENATE($A$1,N$10,$Q16),Alap!$E:$F,2,FALSE),"")</f>
        <v/>
      </c>
      <c r="O16" s="9" t="str">
        <f>IFERROR(VLOOKUP(CONCATENATE($A$1,O$10,$Q16),Alap!$E:$F,2,FALSE),"")</f>
        <v/>
      </c>
      <c r="P16" s="9" t="str">
        <f>IFERROR(VLOOKUP(CONCATENATE($A$1,P$10,$Q16),Alap!$E:$F,2,FALSE),"")</f>
        <v/>
      </c>
      <c r="Q16" s="3">
        <v>7</v>
      </c>
      <c r="S16"/>
    </row>
    <row r="17" spans="1:19" ht="14.4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S17"/>
    </row>
    <row r="18" spans="1:19" ht="14.4" x14ac:dyDescent="0.3">
      <c r="S18"/>
    </row>
    <row r="19" spans="1:19" ht="14.4" x14ac:dyDescent="0.3">
      <c r="S19"/>
    </row>
    <row r="20" spans="1:19" ht="14.4" x14ac:dyDescent="0.3">
      <c r="S20"/>
    </row>
    <row r="21" spans="1:19" ht="14.4" x14ac:dyDescent="0.3">
      <c r="S21"/>
    </row>
    <row r="22" spans="1:19" ht="14.4" x14ac:dyDescent="0.3">
      <c r="S22"/>
    </row>
    <row r="23" spans="1:19" ht="14.4" x14ac:dyDescent="0.3">
      <c r="S23"/>
    </row>
    <row r="24" spans="1:19" ht="14.4" x14ac:dyDescent="0.3">
      <c r="S24"/>
    </row>
    <row r="25" spans="1:19" ht="14.4" x14ac:dyDescent="0.3">
      <c r="S25"/>
    </row>
    <row r="26" spans="1:19" ht="14.4" x14ac:dyDescent="0.3">
      <c r="S26"/>
    </row>
    <row r="27" spans="1:19" ht="14.4" x14ac:dyDescent="0.3">
      <c r="S27"/>
    </row>
    <row r="28" spans="1:19" ht="14.4" x14ac:dyDescent="0.3">
      <c r="S28"/>
    </row>
  </sheetData>
  <mergeCells count="3">
    <mergeCell ref="A1:C1"/>
    <mergeCell ref="A11:P11"/>
    <mergeCell ref="D1:P1"/>
  </mergeCells>
  <dataValidations count="1">
    <dataValidation type="list" allowBlank="1" showInputMessage="1" showErrorMessage="1" sqref="A1" xr:uid="{00000000-0002-0000-0700-000000000000}">
      <formula1>Oktató</formula1>
    </dataValidation>
  </dataValidation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3BFDE-FDC2-4EB5-9113-E0944803B7F6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185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IFERROR(VLOOKUP(CONCATENATE(B$2,$Q4),Alap!$G:$Y,19,FALSE),"")</f>
        <v>Statisztika I. (201, web)</v>
      </c>
      <c r="C4" s="9" t="str">
        <f>IFERROR(VLOOKUP(CONCATENATE(C$2,$Q4),Alap!$G:$Y,19,FALSE),"")</f>
        <v>Gazdasági matematika II. (201, web)</v>
      </c>
      <c r="D4" s="9" t="str">
        <f>IFERROR(VLOOKUP(CONCATENATE(D$2,$Q4),Alap!$G:$Y,19,FALSE),"")</f>
        <v>Vezetés, szervezés (201, web)</v>
      </c>
      <c r="E4" s="9" t="str">
        <f>IFERROR(VLOOKUP(CONCATENATE(E$2,$Q4),Alap!$G:$Y,19,FALSE),"")</f>
        <v>Közgazdaságtan II. (201, web)</v>
      </c>
      <c r="F4" s="9" t="str">
        <f>IFERROR(VLOOKUP(CONCATENATE(F$2,$Q4),Alap!$G:$Y,19,FALSE),"")</f>
        <v>Pénzügy (201, web)</v>
      </c>
      <c r="G4" s="9" t="str">
        <f>IFERROR(VLOOKUP(CONCATENATE(G$2,$Q4),Alap!$G:$Y,19,FALSE),"")</f>
        <v>Statisztika I. (201, web)</v>
      </c>
      <c r="H4" s="9" t="str">
        <f>IFERROR(VLOOKUP(CONCATENATE(H$2,$Q4),Alap!$G:$Y,19,FALSE),"")</f>
        <v>Vezetés, szervezés (201, web)</v>
      </c>
      <c r="I4" s="9" t="str">
        <f>IFERROR(VLOOKUP(CONCATENATE(I$2,$Q4),Alap!$G:$Y,19,FALSE),"")</f>
        <v>Közgazdaságtan II. (201, web)</v>
      </c>
      <c r="J4" s="9" t="str">
        <f>IFERROR(VLOOKUP(CONCATENATE(J$2,$Q4),Alap!$G:$Y,19,FALSE),"")</f>
        <v/>
      </c>
      <c r="K4" s="9" t="str">
        <f>IFERROR(VLOOKUP(CONCATENATE(K$2,$Q4),Alap!$G:$Y,19,FALSE),"")</f>
        <v>Pénzügy (201, web)</v>
      </c>
      <c r="L4" s="9" t="str">
        <f>IFERROR(VLOOKUP(CONCATENATE(L$2,$Q4),Alap!$G:$Y,19,FALSE),"")</f>
        <v>Közgazdaságtan II. (201, web)</v>
      </c>
      <c r="M4" s="9" t="str">
        <f>IFERROR(VLOOKUP(CONCATENATE(M$2,$Q4),Alap!$G:$Y,19,FALSE),"")</f>
        <v>Közgazdaságtan II. (201, web)</v>
      </c>
      <c r="N4" s="9" t="str">
        <f>IFERROR(VLOOKUP(CONCATENATE(N$2,$Q4),Alap!$G:$Y,19,FALSE),"")</f>
        <v/>
      </c>
      <c r="O4" s="9" t="str">
        <f>IFERROR(VLOOKUP(CONCATENATE(O$2,$Q4),Alap!$G:$Y,19,FALSE),"")</f>
        <v>Közgazdaságtan II. (201, web)</v>
      </c>
      <c r="P4" s="9" t="str">
        <f>IFERROR(VLOOKUP(CONCATENATE(P$2,$Q4),Alap!$G:$Y,19,FALSE),"")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IFERROR(VLOOKUP(CONCATENATE(B$2,$Q5),Alap!$G:$Y,19,FALSE),"")</f>
        <v>Statisztika I. (201, web)</v>
      </c>
      <c r="C5" s="9" t="str">
        <f>IFERROR(VLOOKUP(CONCATENATE(C$2,$Q5),Alap!$G:$Y,19,FALSE),"")</f>
        <v>Gazdasági matematika II. (201, web)</v>
      </c>
      <c r="D5" s="9" t="str">
        <f>IFERROR(VLOOKUP(CONCATENATE(D$2,$Q5),Alap!$G:$Y,19,FALSE),"")</f>
        <v>Vezetés, szervezés (201, web)</v>
      </c>
      <c r="E5" s="9" t="str">
        <f>IFERROR(VLOOKUP(CONCATENATE(E$2,$Q5),Alap!$G:$Y,19,FALSE),"")</f>
        <v>Közgazdaságtan II. (201, web)</v>
      </c>
      <c r="F5" s="9" t="str">
        <f>IFERROR(VLOOKUP(CONCATENATE(F$2,$Q5),Alap!$G:$Y,19,FALSE),"")</f>
        <v>Pénzügy (201, web)</v>
      </c>
      <c r="G5" s="9" t="str">
        <f>IFERROR(VLOOKUP(CONCATENATE(G$2,$Q5),Alap!$G:$Y,19,FALSE),"")</f>
        <v>Statisztika I. (201, web)</v>
      </c>
      <c r="H5" s="9" t="str">
        <f>IFERROR(VLOOKUP(CONCATENATE(H$2,$Q5),Alap!$G:$Y,19,FALSE),"")</f>
        <v>Vezetés, szervezés (201, web)</v>
      </c>
      <c r="I5" s="9" t="str">
        <f>IFERROR(VLOOKUP(CONCATENATE(I$2,$Q5),Alap!$G:$Y,19,FALSE),"")</f>
        <v>Közgazdaságtan II. (201, web)</v>
      </c>
      <c r="J5" s="9" t="str">
        <f>IFERROR(VLOOKUP(CONCATENATE(J$2,$Q5),Alap!$G:$Y,19,FALSE),"")</f>
        <v/>
      </c>
      <c r="K5" s="9" t="str">
        <f>IFERROR(VLOOKUP(CONCATENATE(K$2,$Q5),Alap!$G:$Y,19,FALSE),"")</f>
        <v>Pénzügy (201, web)</v>
      </c>
      <c r="L5" s="9" t="str">
        <f>IFERROR(VLOOKUP(CONCATENATE(L$2,$Q5),Alap!$G:$Y,19,FALSE),"")</f>
        <v>Közgazdaságtan II. (201, web)</v>
      </c>
      <c r="M5" s="9" t="str">
        <f>IFERROR(VLOOKUP(CONCATENATE(M$2,$Q5),Alap!$G:$Y,19,FALSE),"")</f>
        <v>Közgazdaságtan II. (201, web)</v>
      </c>
      <c r="N5" s="9" t="str">
        <f>IFERROR(VLOOKUP(CONCATENATE(N$2,$Q5),Alap!$G:$Y,19,FALSE),"")</f>
        <v/>
      </c>
      <c r="O5" s="9" t="str">
        <f>IFERROR(VLOOKUP(CONCATENATE(O$2,$Q5),Alap!$G:$Y,19,FALSE),"")</f>
        <v>Közgazdaságtan II. (201, web)</v>
      </c>
      <c r="P5" s="9" t="str">
        <f>IFERROR(VLOOKUP(CONCATENATE(P$2,$Q5),Alap!$G:$Y,19,FALSE),"")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IFERROR(VLOOKUP(CONCATENATE(B$2,$Q6),Alap!$G:$Y,19,FALSE),"")</f>
        <v>Üzleti és szakmai kommunikáció (201, web)</v>
      </c>
      <c r="C6" s="9" t="str">
        <f>IFERROR(VLOOKUP(CONCATENATE(C$2,$Q6),Alap!$G:$Y,19,FALSE),"")</f>
        <v>Statisztika I. (201, web)</v>
      </c>
      <c r="D6" s="9" t="str">
        <f>IFERROR(VLOOKUP(CONCATENATE(D$2,$Q6),Alap!$G:$Y,19,FALSE),"")</f>
        <v>Statisztika I. (201, web)</v>
      </c>
      <c r="E6" s="9" t="str">
        <f>IFERROR(VLOOKUP(CONCATENATE(E$2,$Q6),Alap!$G:$Y,19,FALSE),"")</f>
        <v>Gazdasági matematika II. (201, web)</v>
      </c>
      <c r="F6" s="9" t="str">
        <f>IFERROR(VLOOKUP(CONCATENATE(F$2,$Q6),Alap!$G:$Y,19,FALSE),"")</f>
        <v>Gazdasági matematika II. (201, web)</v>
      </c>
      <c r="G6" s="9" t="str">
        <f>IFERROR(VLOOKUP(CONCATENATE(G$2,$Q6),Alap!$G:$Y,19,FALSE),"")</f>
        <v>Üzleti és szakmai kommunikáció (201, web)</v>
      </c>
      <c r="H6" s="9" t="str">
        <f>IFERROR(VLOOKUP(CONCATENATE(H$2,$Q6),Alap!$G:$Y,19,FALSE),"")</f>
        <v>Vezetés, szervezés (201, web)</v>
      </c>
      <c r="I6" s="9" t="str">
        <f>IFERROR(VLOOKUP(CONCATENATE(I$2,$Q6),Alap!$G:$Y,19,FALSE),"")</f>
        <v>Gazdasági matematika II. (201, web)</v>
      </c>
      <c r="J6" s="9" t="str">
        <f>IFERROR(VLOOKUP(CONCATENATE(J$2,$Q6),Alap!$G:$Y,19,FALSE),"")</f>
        <v/>
      </c>
      <c r="K6" s="9" t="str">
        <f>IFERROR(VLOOKUP(CONCATENATE(K$2,$Q6),Alap!$G:$Y,19,FALSE),"")</f>
        <v>Pénzügy (201, web)</v>
      </c>
      <c r="L6" s="9" t="str">
        <f>IFERROR(VLOOKUP(CONCATENATE(L$2,$Q6),Alap!$G:$Y,19,FALSE),"")</f>
        <v>Vezetés, szervezés (201, web)</v>
      </c>
      <c r="M6" s="9" t="str">
        <f>IFERROR(VLOOKUP(CONCATENATE(M$2,$Q6),Alap!$G:$Y,19,FALSE),"")</f>
        <v>Üzleti és szakmai kommunikáció (201, web)</v>
      </c>
      <c r="N6" s="9" t="str">
        <f>IFERROR(VLOOKUP(CONCATENATE(N$2,$Q6),Alap!$G:$Y,19,FALSE),"")</f>
        <v/>
      </c>
      <c r="O6" s="9" t="str">
        <f>IFERROR(VLOOKUP(CONCATENATE(O$2,$Q6),Alap!$G:$Y,19,FALSE),"")</f>
        <v/>
      </c>
      <c r="P6" s="9" t="str">
        <f>IFERROR(VLOOKUP(CONCATENATE(P$2,$Q6),Alap!$G:$Y,19,FALSE),"")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IFERROR(VLOOKUP(CONCATENATE(B$2,$Q7),Alap!$G:$Y,19,FALSE),"")</f>
        <v>Üzleti és szakmai kommunikáció (201, web)</v>
      </c>
      <c r="C7" s="9" t="str">
        <f>IFERROR(VLOOKUP(CONCATENATE(C$2,$Q7),Alap!$G:$Y,19,FALSE),"")</f>
        <v>Statisztika I. (201, web)</v>
      </c>
      <c r="D7" s="9" t="str">
        <f>IFERROR(VLOOKUP(CONCATENATE(D$2,$Q7),Alap!$G:$Y,19,FALSE),"")</f>
        <v>Statisztika I. (201, web)</v>
      </c>
      <c r="E7" s="9" t="str">
        <f>IFERROR(VLOOKUP(CONCATENATE(E$2,$Q7),Alap!$G:$Y,19,FALSE),"")</f>
        <v>Gazdasági matematika II. (201, web)</v>
      </c>
      <c r="F7" s="9" t="str">
        <f>IFERROR(VLOOKUP(CONCATENATE(F$2,$Q7),Alap!$G:$Y,19,FALSE),"")</f>
        <v>Gazdasági matematika II. (201, web)</v>
      </c>
      <c r="G7" s="9" t="str">
        <f>IFERROR(VLOOKUP(CONCATENATE(G$2,$Q7),Alap!$G:$Y,19,FALSE),"")</f>
        <v>Üzleti és szakmai kommunikáció (201, web)</v>
      </c>
      <c r="H7" s="9" t="str">
        <f>IFERROR(VLOOKUP(CONCATENATE(H$2,$Q7),Alap!$G:$Y,19,FALSE),"")</f>
        <v>Gazdasági matematika II. (201, web)</v>
      </c>
      <c r="I7" s="9" t="str">
        <f>IFERROR(VLOOKUP(CONCATENATE(I$2,$Q7),Alap!$G:$Y,19,FALSE),"")</f>
        <v>Gazdasági matematika II. (201, web)</v>
      </c>
      <c r="J7" s="9" t="str">
        <f>IFERROR(VLOOKUP(CONCATENATE(J$2,$Q7),Alap!$G:$Y,19,FALSE),"")</f>
        <v/>
      </c>
      <c r="K7" s="9" t="str">
        <f>IFERROR(VLOOKUP(CONCATENATE(K$2,$Q7),Alap!$G:$Y,19,FALSE),"")</f>
        <v/>
      </c>
      <c r="L7" s="9" t="str">
        <f>IFERROR(VLOOKUP(CONCATENATE(L$2,$Q7),Alap!$G:$Y,19,FALSE),"")</f>
        <v>Vezetés, szervezés (201, web)</v>
      </c>
      <c r="M7" s="9" t="str">
        <f>IFERROR(VLOOKUP(CONCATENATE(M$2,$Q7),Alap!$G:$Y,19,FALSE),"")</f>
        <v>Üzleti és szakmai kommunikáció (201, web)</v>
      </c>
      <c r="N7" s="9" t="str">
        <f>IFERROR(VLOOKUP(CONCATENATE(N$2,$Q7),Alap!$G:$Y,19,FALSE),"")</f>
        <v/>
      </c>
      <c r="O7" s="9" t="str">
        <f>IFERROR(VLOOKUP(CONCATENATE(O$2,$Q7),Alap!$G:$Y,19,FALSE),"")</f>
        <v/>
      </c>
      <c r="P7" s="9" t="str">
        <f>IFERROR(VLOOKUP(CONCATENATE(P$2,$Q7),Alap!$G:$Y,19,FALSE),"")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IFERROR(VLOOKUP(CONCATENATE(B$2,$Q8),Alap!$G:$Y,19,FALSE),"")</f>
        <v/>
      </c>
      <c r="C8" s="9" t="str">
        <f>IFERROR(VLOOKUP(CONCATENATE(C$2,$Q8),Alap!$G:$Y,19,FALSE),"")</f>
        <v>Angol gazdasági szaknyelv II., 1. csop. (202)</v>
      </c>
      <c r="D8" s="9" t="str">
        <f>IFERROR(VLOOKUP(CONCATENATE(D$2,$Q8),Alap!$G:$Y,19,FALSE),"")</f>
        <v>Gazdasági matematika II. (201, web)</v>
      </c>
      <c r="E8" s="9" t="str">
        <f>IFERROR(VLOOKUP(CONCATENATE(E$2,$Q8),Alap!$G:$Y,19,FALSE),"")</f>
        <v/>
      </c>
      <c r="F8" s="9" t="str">
        <f>IFERROR(VLOOKUP(CONCATENATE(F$2,$Q8),Alap!$G:$Y,19,FALSE),"")</f>
        <v>Angol gazdasági szaknyelv II., 1. csop. (202)</v>
      </c>
      <c r="G8" s="9" t="str">
        <f>IFERROR(VLOOKUP(CONCATENATE(G$2,$Q8),Alap!$G:$Y,19,FALSE),"")</f>
        <v>Üzleti és szakmai kommunikáció (201, web)</v>
      </c>
      <c r="H8" s="9" t="str">
        <f>IFERROR(VLOOKUP(CONCATENATE(H$2,$Q8),Alap!$G:$Y,19,FALSE),"")</f>
        <v>Angol gazdasági szaknyelv II., 1. csop. (202)</v>
      </c>
      <c r="I8" s="9" t="str">
        <f>IFERROR(VLOOKUP(CONCATENATE(I$2,$Q8),Alap!$G:$Y,19,FALSE),"")</f>
        <v/>
      </c>
      <c r="J8" s="9" t="str">
        <f>IFERROR(VLOOKUP(CONCATENATE(J$2,$Q8),Alap!$G:$Y,19,FALSE),"")</f>
        <v/>
      </c>
      <c r="K8" s="9" t="str">
        <f>IFERROR(VLOOKUP(CONCATENATE(K$2,$Q8),Alap!$G:$Y,19,FALSE),"")</f>
        <v/>
      </c>
      <c r="L8" s="9" t="str">
        <f>IFERROR(VLOOKUP(CONCATENATE(L$2,$Q8),Alap!$G:$Y,19,FALSE),"")</f>
        <v>Vezetés, szervezés (201, web)</v>
      </c>
      <c r="M8" s="9" t="str">
        <f>IFERROR(VLOOKUP(CONCATENATE(M$2,$Q8),Alap!$G:$Y,19,FALSE),"")</f>
        <v>Üzleti és szakmai kommunikáció (201, web)</v>
      </c>
      <c r="N8" s="9" t="str">
        <f>IFERROR(VLOOKUP(CONCATENATE(N$2,$Q8),Alap!$G:$Y,19,FALSE),"")</f>
        <v/>
      </c>
      <c r="O8" s="9" t="str">
        <f>IFERROR(VLOOKUP(CONCATENATE(O$2,$Q8),Alap!$G:$Y,19,FALSE),"")</f>
        <v/>
      </c>
      <c r="P8" s="9" t="str">
        <f>IFERROR(VLOOKUP(CONCATENATE(P$2,$Q8),Alap!$G:$Y,19,FALSE),"")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IFERROR(VLOOKUP(CONCATENATE(B$2,$Q9),Alap!$G:$Y,19,FALSE),"")</f>
        <v/>
      </c>
      <c r="C9" s="9" t="str">
        <f>IFERROR(VLOOKUP(CONCATENATE(C$2,$Q9),Alap!$G:$Y,19,FALSE),"")</f>
        <v>Angol gazdasági szaknyelv II., 1. csop. (202)</v>
      </c>
      <c r="D9" s="9" t="str">
        <f>IFERROR(VLOOKUP(CONCATENATE(D$2,$Q9),Alap!$G:$Y,19,FALSE),"")</f>
        <v/>
      </c>
      <c r="E9" s="9" t="str">
        <f>IFERROR(VLOOKUP(CONCATENATE(E$2,$Q9),Alap!$G:$Y,19,FALSE),"")</f>
        <v/>
      </c>
      <c r="F9" s="9" t="str">
        <f>IFERROR(VLOOKUP(CONCATENATE(F$2,$Q9),Alap!$G:$Y,19,FALSE),"")</f>
        <v>Angol gazdasági szaknyelv II., 1. csop. (202)</v>
      </c>
      <c r="G9" s="9" t="str">
        <f>IFERROR(VLOOKUP(CONCATENATE(G$2,$Q9),Alap!$G:$Y,19,FALSE),"")</f>
        <v/>
      </c>
      <c r="H9" s="9" t="str">
        <f>IFERROR(VLOOKUP(CONCATENATE(H$2,$Q9),Alap!$G:$Y,19,FALSE),"")</f>
        <v>Angol gazdasági szaknyelv II., 1. csop. (202)</v>
      </c>
      <c r="I9" s="9" t="str">
        <f>IFERROR(VLOOKUP(CONCATENATE(I$2,$Q9),Alap!$G:$Y,19,FALSE),"")</f>
        <v/>
      </c>
      <c r="J9" s="9" t="str">
        <f>IFERROR(VLOOKUP(CONCATENATE(J$2,$Q9),Alap!$G:$Y,19,FALSE),"")</f>
        <v/>
      </c>
      <c r="K9" s="9" t="str">
        <f>IFERROR(VLOOKUP(CONCATENATE(K$2,$Q9),Alap!$G:$Y,19,FALSE),"")</f>
        <v/>
      </c>
      <c r="L9" s="9" t="str">
        <f>IFERROR(VLOOKUP(CONCATENATE(L$2,$Q9),Alap!$G:$Y,19,FALSE),"")</f>
        <v/>
      </c>
      <c r="M9" s="9" t="str">
        <f>IFERROR(VLOOKUP(CONCATENATE(M$2,$Q9),Alap!$G:$Y,19,FALSE),"")</f>
        <v/>
      </c>
      <c r="N9" s="9" t="str">
        <f>IFERROR(VLOOKUP(CONCATENATE(N$2,$Q9),Alap!$G:$Y,19,FALSE),"")</f>
        <v/>
      </c>
      <c r="O9" s="9" t="str">
        <f>IFERROR(VLOOKUP(CONCATENATE(O$2,$Q9),Alap!$G:$Y,19,FALSE),"")</f>
        <v/>
      </c>
      <c r="P9" s="9" t="str">
        <f>IFERROR(VLOOKUP(CONCATENATE(P$2,$Q9),Alap!$G:$Y,19,FALSE),"")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IFERROR(VLOOKUP(CONCATENATE(B$10,$Q13),Alap!$G:$Y,19,FALSE),"")</f>
        <v/>
      </c>
      <c r="C13" s="22" t="str">
        <f>IFERROR(VLOOKUP(CONCATENATE(C$10,$Q13),Alap!$G:$Y,19,FALSE),"")</f>
        <v/>
      </c>
      <c r="D13" s="22" t="str">
        <f>IFERROR(VLOOKUP(CONCATENATE(D$10,$Q13),Alap!$G:$Y,19,FALSE),"")</f>
        <v/>
      </c>
      <c r="E13" s="22" t="str">
        <f>IFERROR(VLOOKUP(CONCATENATE(E$10,$Q13),Alap!$G:$Y,19,FALSE),"")</f>
        <v/>
      </c>
      <c r="F13" s="22" t="str">
        <f>IFERROR(VLOOKUP(CONCATENATE(F$10,$Q13),Alap!$G:$Y,19,FALSE),"")</f>
        <v/>
      </c>
      <c r="G13" s="22" t="str">
        <f>IFERROR(VLOOKUP(CONCATENATE(G$10,$Q13),Alap!$G:$Y,19,FALSE),"")</f>
        <v/>
      </c>
      <c r="H13" s="22" t="str">
        <f>IFERROR(VLOOKUP(CONCATENATE(H$10,$Q13),Alap!$G:$Y,19,FALSE),"")</f>
        <v/>
      </c>
      <c r="I13" s="22" t="str">
        <f>IFERROR(VLOOKUP(CONCATENATE(I$10,$Q13),Alap!$G:$Y,19,FALSE),"")</f>
        <v/>
      </c>
      <c r="J13" s="22" t="str">
        <f>IFERROR(VLOOKUP(CONCATENATE(J$10,$Q13),Alap!$G:$Y,19,FALSE),"")</f>
        <v/>
      </c>
      <c r="K13" s="22" t="str">
        <f>IFERROR(VLOOKUP(CONCATENATE(K$10,$Q13),Alap!$G:$Y,19,FALSE),"")</f>
        <v/>
      </c>
      <c r="L13" s="22" t="str">
        <f>IFERROR(VLOOKUP(CONCATENATE(L$10,$Q13),Alap!$G:$Y,19,FALSE),"")</f>
        <v/>
      </c>
      <c r="M13" s="22" t="str">
        <f>IFERROR(VLOOKUP(CONCATENATE(M$10,$Q13),Alap!$G:$Y,19,FALSE),"")</f>
        <v/>
      </c>
      <c r="N13" s="22" t="str">
        <f>IFERROR(VLOOKUP(CONCATENATE(N$10,$Q13),Alap!$G:$Y,19,FALSE),"")</f>
        <v/>
      </c>
      <c r="O13" s="22" t="str">
        <f>IFERROR(VLOOKUP(CONCATENATE(O$10,$Q13),Alap!$G:$Y,19,FALSE),"")</f>
        <v/>
      </c>
      <c r="P13" s="22" t="str">
        <f>IFERROR(VLOOKUP(CONCATENATE(P$10,$Q13),Alap!$G:$Y,19,FALSE),"")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IFERROR(VLOOKUP(CONCATENATE(B$10,$Q14),Alap!$G:$Y,19,FALSE),"")</f>
        <v/>
      </c>
      <c r="C14" s="22" t="str">
        <f>IFERROR(VLOOKUP(CONCATENATE(C$10,$Q14),Alap!$G:$Y,19,FALSE),"")</f>
        <v/>
      </c>
      <c r="D14" s="22" t="str">
        <f>IFERROR(VLOOKUP(CONCATENATE(D$10,$Q14),Alap!$G:$Y,19,FALSE),"")</f>
        <v/>
      </c>
      <c r="E14" s="22" t="str">
        <f>IFERROR(VLOOKUP(CONCATENATE(E$10,$Q14),Alap!$G:$Y,19,FALSE),"")</f>
        <v/>
      </c>
      <c r="F14" s="22" t="str">
        <f>IFERROR(VLOOKUP(CONCATENATE(F$10,$Q14),Alap!$G:$Y,19,FALSE),"")</f>
        <v/>
      </c>
      <c r="G14" s="22" t="str">
        <f>IFERROR(VLOOKUP(CONCATENATE(G$10,$Q14),Alap!$G:$Y,19,FALSE),"")</f>
        <v/>
      </c>
      <c r="H14" s="22" t="str">
        <f>IFERROR(VLOOKUP(CONCATENATE(H$10,$Q14),Alap!$G:$Y,19,FALSE),"")</f>
        <v>Közgazdaságtan I. (206, otthonról web)</v>
      </c>
      <c r="I14" s="22" t="str">
        <f>IFERROR(VLOOKUP(CONCATENATE(I$10,$Q14),Alap!$G:$Y,19,FALSE),"")</f>
        <v>Közgazdaságtan I. (214, Tb.-ről web)</v>
      </c>
      <c r="J14" s="22" t="str">
        <f>IFERROR(VLOOKUP(CONCATENATE(J$10,$Q14),Alap!$G:$Y,19,FALSE),"")</f>
        <v/>
      </c>
      <c r="K14" s="21" t="str">
        <f>IFERROR(VLOOKUP(CONCATENATE(K$10,$Q14),Alap!$G:$Y,19,FALSE),"")</f>
        <v/>
      </c>
      <c r="L14" s="22" t="str">
        <f>IFERROR(VLOOKUP(CONCATENATE(L$10,$Q14),Alap!$G:$Y,19,FALSE),"")</f>
        <v>Közgazdaságtan I. (202, Tb.-ről web)</v>
      </c>
      <c r="M14" s="22" t="str">
        <f>IFERROR(VLOOKUP(CONCATENATE(M$10,$Q14),Alap!$G:$Y,19,FALSE),"")</f>
        <v/>
      </c>
      <c r="N14" s="22" t="str">
        <f>IFERROR(VLOOKUP(CONCATENATE(N$10,$Q14),Alap!$G:$Y,19,FALSE),"")</f>
        <v/>
      </c>
      <c r="O14" s="22" t="str">
        <f>IFERROR(VLOOKUP(CONCATENATE(O$10,$Q14),Alap!$G:$Y,19,FALSE),"")</f>
        <v>Közgazdaságtan I. (202, otthonról web)</v>
      </c>
      <c r="P14" s="22" t="str">
        <f>IFERROR(VLOOKUP(CONCATENATE(P$10,$Q14),Alap!$G:$Y,19,FALSE),"")</f>
        <v>Közgazdaságtan I. (202, otthonról web)</v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IFERROR(VLOOKUP(CONCATENATE(B$10,$Q15),Alap!$G:$Y,19,FALSE),"")</f>
        <v/>
      </c>
      <c r="C15" s="21" t="s">
        <v>2046</v>
      </c>
      <c r="D15" s="22" t="str">
        <f>IFERROR(VLOOKUP(CONCATENATE(D$10,$Q15),Alap!$G:$Y,19,FALSE),"")</f>
        <v/>
      </c>
      <c r="E15" s="21" t="s">
        <v>2046</v>
      </c>
      <c r="F15" s="21" t="str">
        <f>IFERROR(VLOOKUP(CONCATENATE(F$10,$Q15),Alap!$G:$Y,19,FALSE),"")</f>
        <v>Angol gazdasági szaknyelv II., 2. csop. (otthon, otthonról web)</v>
      </c>
      <c r="G15" s="22" t="s">
        <v>2045</v>
      </c>
      <c r="H15" s="22" t="str">
        <f>IFERROR(VLOOKUP(CONCATENATE(H$10,$Q15),Alap!$G:$Y,19,FALSE),"")</f>
        <v>Közgazdaságtan I. (206, otthonról web)</v>
      </c>
      <c r="I15" s="22" t="s">
        <v>2045</v>
      </c>
      <c r="J15" s="22" t="str">
        <f>IFERROR(VLOOKUP(CONCATENATE(J$10,$Q15),Alap!$G:$Y,19,FALSE),"")</f>
        <v/>
      </c>
      <c r="K15" s="21" t="str">
        <f>IFERROR(VLOOKUP(CONCATENATE(K$10,$Q15),Alap!$G:$Y,19,FALSE),"")</f>
        <v>Angol gazdasági szaknyelv II., 2. csop. (otthon, otthonról web)</v>
      </c>
      <c r="L15" s="22" t="s">
        <v>2045</v>
      </c>
      <c r="M15" s="21" t="s">
        <v>2254</v>
      </c>
      <c r="N15" s="22" t="str">
        <f>IFERROR(VLOOKUP(CONCATENATE(N$10,$Q15),Alap!$G:$Y,19,FALSE),"")</f>
        <v/>
      </c>
      <c r="O15" s="22" t="s">
        <v>2253</v>
      </c>
      <c r="P15" s="22" t="str">
        <f>IFERROR(VLOOKUP(CONCATENATE(P$10,$Q15),Alap!$G:$Y,19,FALSE),"")</f>
        <v>Közgazdaságtan I. (202, otthonról web)</v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IFERROR(VLOOKUP(CONCATENATE(B$10,$Q16),Alap!$G:$Y,19,FALSE),"")</f>
        <v/>
      </c>
      <c r="C16" s="21" t="s">
        <v>2046</v>
      </c>
      <c r="D16" s="22" t="str">
        <f>IFERROR(VLOOKUP(CONCATENATE(D$10,$Q16),Alap!$G:$Y,19,FALSE),"")</f>
        <v/>
      </c>
      <c r="E16" s="21" t="s">
        <v>2046</v>
      </c>
      <c r="F16" s="21" t="str">
        <f>IFERROR(VLOOKUP(CONCATENATE(F$10,$Q16),Alap!$G:$Y,19,FALSE),"")</f>
        <v>Angol gazdasági szaknyelv II., 2. csop. (otthon, otthonról web)</v>
      </c>
      <c r="G16" s="22" t="str">
        <f>IFERROR(VLOOKUP(CONCATENATE(G$10,$Q16),Alap!$G:$Y,19,FALSE),"")</f>
        <v>Angol gazdasági szaknyelv I. (otthon, otthonról web)</v>
      </c>
      <c r="H16" s="22" t="str">
        <f>IFERROR(VLOOKUP(CONCATENATE(H$10,$Q16),Alap!$G:$Y,19,FALSE),"")</f>
        <v/>
      </c>
      <c r="I16" s="22" t="str">
        <f>IFERROR(VLOOKUP(CONCATENATE(I$10,$Q16),Alap!$G:$Y,19,FALSE),"")</f>
        <v>Angol gazdasági szaknyelv I. (otthon, otthonról web)</v>
      </c>
      <c r="J16" s="22" t="str">
        <f>IFERROR(VLOOKUP(CONCATENATE(J$10,$Q16),Alap!$G:$Y,19,FALSE),"")</f>
        <v/>
      </c>
      <c r="K16" s="21" t="str">
        <f>IFERROR(VLOOKUP(CONCATENATE(K$10,$Q16),Alap!$G:$Y,19,FALSE),"")</f>
        <v>Angol gazdasági szaknyelv II., 2. csop. (otthon, otthonról web)</v>
      </c>
      <c r="L16" s="22" t="str">
        <f>IFERROR(VLOOKUP(CONCATENATE(L$10,$Q16),Alap!$G:$Y,19,FALSE),"")</f>
        <v>Angol gazdasági szaknyelv I. (otthon, otthonról web)</v>
      </c>
      <c r="M16" s="21" t="s">
        <v>2254</v>
      </c>
      <c r="N16" s="22" t="str">
        <f>IFERROR(VLOOKUP(CONCATENATE(N$10,$Q16),Alap!$G:$Y,19,FALSE),"")</f>
        <v/>
      </c>
      <c r="O16" s="22" t="str">
        <f>IFERROR(VLOOKUP(CONCATENATE(O$10,$Q16),Alap!$G:$Y,19,FALSE),"")</f>
        <v>Nyelvi szintfelmérő-előkészítő (otthon, otthonról web)</v>
      </c>
      <c r="P16" s="22" t="str">
        <f>IFERROR(VLOOKUP(CONCATENATE(P$10,$Q16),Alap!$G:$Y,19,FALSE),"")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81E72-E4AA-496C-B442-6582DEC6B7B2}">
  <dimension ref="A1:Q17"/>
  <sheetViews>
    <sheetView workbookViewId="0">
      <selection activeCell="B4" sqref="B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IFERROR(VLOOKUP(CONCATENATE(B$2,$Q4),Alap!$H:$Y,18,FALSE),"")</f>
        <v>Statisztika I. (201, web)</v>
      </c>
      <c r="C4" s="9" t="str">
        <f>IFERROR(VLOOKUP(CONCATENATE(C$2,$Q4),Alap!$H:$Y,18,FALSE),"")</f>
        <v>Gazdasági matematika II. (201, web)</v>
      </c>
      <c r="D4" s="9" t="str">
        <f>IFERROR(VLOOKUP(CONCATENATE(D$2,$Q4),Alap!$H:$Y,18,FALSE),"")</f>
        <v>Vezetés, szervezés (201, web)</v>
      </c>
      <c r="E4" s="9" t="str">
        <f>IFERROR(VLOOKUP(CONCATENATE(E$2,$Q4),Alap!$H:$Y,18,FALSE),"")</f>
        <v>Közgazdaságtan II. (201, web)</v>
      </c>
      <c r="F4" s="9" t="str">
        <f>IFERROR(VLOOKUP(CONCATENATE(F$2,$Q4),Alap!$H:$Y,18,FALSE),"")</f>
        <v>Pénzügy (201, web)</v>
      </c>
      <c r="G4" s="9" t="str">
        <f>IFERROR(VLOOKUP(CONCATENATE(G$2,$Q4),Alap!$H:$Y,18,FALSE),"")</f>
        <v>Statisztika I. (201, web)</v>
      </c>
      <c r="H4" s="9" t="str">
        <f>IFERROR(VLOOKUP(CONCATENATE(H$2,$Q4),Alap!$H:$Y,18,FALSE),"")</f>
        <v>Vezetés, szervezés (201, web)</v>
      </c>
      <c r="I4" s="9" t="str">
        <f>IFERROR(VLOOKUP(CONCATENATE(I$2,$Q4),Alap!$H:$Y,18,FALSE),"")</f>
        <v>Közgazdaságtan II. (201, web)</v>
      </c>
      <c r="J4" s="9" t="str">
        <f>IFERROR(VLOOKUP(CONCATENATE(J$2,$Q4),Alap!$H:$Y,18,FALSE),"")</f>
        <v/>
      </c>
      <c r="K4" s="9" t="str">
        <f>IFERROR(VLOOKUP(CONCATENATE(K$2,$Q4),Alap!$H:$Y,18,FALSE),"")</f>
        <v>Pénzügy (201, web)</v>
      </c>
      <c r="L4" s="9" t="str">
        <f>IFERROR(VLOOKUP(CONCATENATE(L$2,$Q4),Alap!$H:$Y,18,FALSE),"")</f>
        <v>Közgazdaságtan II. (201, web)</v>
      </c>
      <c r="M4" s="9" t="str">
        <f>IFERROR(VLOOKUP(CONCATENATE(M$2,$Q4),Alap!$H:$Y,18,FALSE),"")</f>
        <v>Közgazdaságtan II. (201, web)</v>
      </c>
      <c r="N4" s="9" t="str">
        <f>IFERROR(VLOOKUP(CONCATENATE(N$2,$Q4),Alap!$H:$Y,18,FALSE),"")</f>
        <v/>
      </c>
      <c r="O4" s="9" t="str">
        <f>IFERROR(VLOOKUP(CONCATENATE(O$2,$Q4),Alap!$H:$Y,18,FALSE),"")</f>
        <v>Közgazdaságtan II. (201, web)</v>
      </c>
      <c r="P4" s="9" t="str">
        <f>IFERROR(VLOOKUP(CONCATENATE(P$2,$Q4),Alap!$H:$Y,18,FALSE),"")</f>
        <v>Turizmus társ. és gazd. alapjai (217,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IFERROR(VLOOKUP(CONCATENATE(B$2,$Q5),Alap!$H:$Y,18,FALSE),"")</f>
        <v>Statisztika I. (201, web)</v>
      </c>
      <c r="C5" s="9" t="str">
        <f>IFERROR(VLOOKUP(CONCATENATE(C$2,$Q5),Alap!$H:$Y,18,FALSE),"")</f>
        <v>Gazdasági matematika II. (201, web)</v>
      </c>
      <c r="D5" s="9" t="str">
        <f>IFERROR(VLOOKUP(CONCATENATE(D$2,$Q5),Alap!$H:$Y,18,FALSE),"")</f>
        <v>Vezetés, szervezés (201, web)</v>
      </c>
      <c r="E5" s="9" t="str">
        <f>IFERROR(VLOOKUP(CONCATENATE(E$2,$Q5),Alap!$H:$Y,18,FALSE),"")</f>
        <v>Közgazdaságtan II. (201, web)</v>
      </c>
      <c r="F5" s="9" t="str">
        <f>IFERROR(VLOOKUP(CONCATENATE(F$2,$Q5),Alap!$H:$Y,18,FALSE),"")</f>
        <v>Pénzügy (201, web)</v>
      </c>
      <c r="G5" s="9" t="str">
        <f>IFERROR(VLOOKUP(CONCATENATE(G$2,$Q5),Alap!$H:$Y,18,FALSE),"")</f>
        <v>Statisztika I. (201, web)</v>
      </c>
      <c r="H5" s="9" t="str">
        <f>IFERROR(VLOOKUP(CONCATENATE(H$2,$Q5),Alap!$H:$Y,18,FALSE),"")</f>
        <v>Vezetés, szervezés (201, web)</v>
      </c>
      <c r="I5" s="9" t="str">
        <f>IFERROR(VLOOKUP(CONCATENATE(I$2,$Q5),Alap!$H:$Y,18,FALSE),"")</f>
        <v>Közgazdaságtan II. (201, web)</v>
      </c>
      <c r="J5" s="9" t="str">
        <f>IFERROR(VLOOKUP(CONCATENATE(J$2,$Q5),Alap!$H:$Y,18,FALSE),"")</f>
        <v/>
      </c>
      <c r="K5" s="9" t="str">
        <f>IFERROR(VLOOKUP(CONCATENATE(K$2,$Q5),Alap!$H:$Y,18,FALSE),"")</f>
        <v>Pénzügy (201, web)</v>
      </c>
      <c r="L5" s="9" t="str">
        <f>IFERROR(VLOOKUP(CONCATENATE(L$2,$Q5),Alap!$H:$Y,18,FALSE),"")</f>
        <v>Közgazdaságtan II. (201, web)</v>
      </c>
      <c r="M5" s="9" t="str">
        <f>IFERROR(VLOOKUP(CONCATENATE(M$2,$Q5),Alap!$H:$Y,18,FALSE),"")</f>
        <v>Közgazdaságtan II. (201, web)</v>
      </c>
      <c r="N5" s="9" t="str">
        <f>IFERROR(VLOOKUP(CONCATENATE(N$2,$Q5),Alap!$H:$Y,18,FALSE),"")</f>
        <v/>
      </c>
      <c r="O5" s="9" t="str">
        <f>IFERROR(VLOOKUP(CONCATENATE(O$2,$Q5),Alap!$H:$Y,18,FALSE),"")</f>
        <v>Közgazdaságtan II. (201, web)</v>
      </c>
      <c r="P5" s="9" t="str">
        <f>IFERROR(VLOOKUP(CONCATENATE(P$2,$Q5),Alap!$H:$Y,18,FALSE),"")</f>
        <v>Turizmus társ. és gazd. alapjai (217,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IFERROR(VLOOKUP(CONCATENATE(B$2,$Q6),Alap!$H:$Y,18,FALSE),"")</f>
        <v>Turizmus társ. és gazd. alapjai (202, web)</v>
      </c>
      <c r="C6" s="9" t="str">
        <f>IFERROR(VLOOKUP(CONCATENATE(C$2,$Q6),Alap!$H:$Y,18,FALSE),"")</f>
        <v>Statisztika I. (201, web)</v>
      </c>
      <c r="D6" s="9" t="str">
        <f>IFERROR(VLOOKUP(CONCATENATE(D$2,$Q6),Alap!$H:$Y,18,FALSE),"")</f>
        <v>Statisztika I. (201, web)</v>
      </c>
      <c r="E6" s="9" t="str">
        <f>IFERROR(VLOOKUP(CONCATENATE(E$2,$Q6),Alap!$H:$Y,18,FALSE),"")</f>
        <v>Gazdasági matematika II. (201, web)</v>
      </c>
      <c r="F6" s="9" t="str">
        <f>IFERROR(VLOOKUP(CONCATENATE(F$2,$Q6),Alap!$H:$Y,18,FALSE),"")</f>
        <v>Gazdasági matematika II. (201, web)</v>
      </c>
      <c r="G6" s="9" t="str">
        <f>IFERROR(VLOOKUP(CONCATENATE(G$2,$Q6),Alap!$H:$Y,18,FALSE),"")</f>
        <v>Turizmus társ. és gazd. alapjai (202, web)</v>
      </c>
      <c r="H6" s="9" t="str">
        <f>IFERROR(VLOOKUP(CONCATENATE(H$2,$Q6),Alap!$H:$Y,18,FALSE),"")</f>
        <v>Vezetés, szervezés (201, web)</v>
      </c>
      <c r="I6" s="9" t="str">
        <f>IFERROR(VLOOKUP(CONCATENATE(I$2,$Q6),Alap!$H:$Y,18,FALSE),"")</f>
        <v>Gazdasági matematika II. (201, web)</v>
      </c>
      <c r="J6" s="9" t="str">
        <f>IFERROR(VLOOKUP(CONCATENATE(J$2,$Q6),Alap!$H:$Y,18,FALSE),"")</f>
        <v/>
      </c>
      <c r="K6" s="9" t="str">
        <f>IFERROR(VLOOKUP(CONCATENATE(K$2,$Q6),Alap!$H:$Y,18,FALSE),"")</f>
        <v>Pénzügy (201, web)</v>
      </c>
      <c r="L6" s="9" t="str">
        <f>IFERROR(VLOOKUP(CONCATENATE(L$2,$Q6),Alap!$H:$Y,18,FALSE),"")</f>
        <v>Vezetés, szervezés (201, web)</v>
      </c>
      <c r="M6" s="9" t="str">
        <f>IFERROR(VLOOKUP(CONCATENATE(M$2,$Q6),Alap!$H:$Y,18,FALSE),"")</f>
        <v>Turizmus társ. és gazd. alapjai (217, web)</v>
      </c>
      <c r="N6" s="9" t="str">
        <f>IFERROR(VLOOKUP(CONCATENATE(N$2,$Q6),Alap!$H:$Y,18,FALSE),"")</f>
        <v/>
      </c>
      <c r="O6" s="9" t="str">
        <f>IFERROR(VLOOKUP(CONCATENATE(O$2,$Q6),Alap!$H:$Y,18,FALSE),"")</f>
        <v>Turizmus társ. és gazd. alapjai (217, web)</v>
      </c>
      <c r="P6" s="9" t="str">
        <f>IFERROR(VLOOKUP(CONCATENATE(P$2,$Q6),Alap!$H:$Y,18,FALSE),"")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IFERROR(VLOOKUP(CONCATENATE(B$2,$Q7),Alap!$H:$Y,18,FALSE),"")</f>
        <v>Turizmus társ. és gazd. alapjai (202, web)</v>
      </c>
      <c r="C7" s="9" t="str">
        <f>IFERROR(VLOOKUP(CONCATENATE(C$2,$Q7),Alap!$H:$Y,18,FALSE),"")</f>
        <v>Statisztika I. (201, web)</v>
      </c>
      <c r="D7" s="9" t="str">
        <f>IFERROR(VLOOKUP(CONCATENATE(D$2,$Q7),Alap!$H:$Y,18,FALSE),"")</f>
        <v>Statisztika I. (201, web)</v>
      </c>
      <c r="E7" s="9" t="str">
        <f>IFERROR(VLOOKUP(CONCATENATE(E$2,$Q7),Alap!$H:$Y,18,FALSE),"")</f>
        <v>Gazdasági matematika II. (201, web)</v>
      </c>
      <c r="F7" s="9" t="str">
        <f>IFERROR(VLOOKUP(CONCATENATE(F$2,$Q7),Alap!$H:$Y,18,FALSE),"")</f>
        <v>Gazdasági matematika II. (201, web)</v>
      </c>
      <c r="G7" s="9" t="str">
        <f>IFERROR(VLOOKUP(CONCATENATE(G$2,$Q7),Alap!$H:$Y,18,FALSE),"")</f>
        <v>Turizmus társ. és gazd. alapjai (202, web)</v>
      </c>
      <c r="H7" s="9" t="str">
        <f>IFERROR(VLOOKUP(CONCATENATE(H$2,$Q7),Alap!$H:$Y,18,FALSE),"")</f>
        <v>Gazdasági matematika II. (201, web)</v>
      </c>
      <c r="I7" s="9" t="str">
        <f>IFERROR(VLOOKUP(CONCATENATE(I$2,$Q7),Alap!$H:$Y,18,FALSE),"")</f>
        <v>Gazdasági matematika II. (201, web)</v>
      </c>
      <c r="J7" s="9" t="str">
        <f>IFERROR(VLOOKUP(CONCATENATE(J$2,$Q7),Alap!$H:$Y,18,FALSE),"")</f>
        <v/>
      </c>
      <c r="K7" s="9" t="str">
        <f>IFERROR(VLOOKUP(CONCATENATE(K$2,$Q7),Alap!$H:$Y,18,FALSE),"")</f>
        <v/>
      </c>
      <c r="L7" s="9" t="str">
        <f>IFERROR(VLOOKUP(CONCATENATE(L$2,$Q7),Alap!$H:$Y,18,FALSE),"")</f>
        <v>Vezetés, szervezés (201, web)</v>
      </c>
      <c r="M7" s="9" t="str">
        <f>IFERROR(VLOOKUP(CONCATENATE(M$2,$Q7),Alap!$H:$Y,18,FALSE),"")</f>
        <v>Turizmus társ. és gazd. alapjai (217, web)</v>
      </c>
      <c r="N7" s="9" t="str">
        <f>IFERROR(VLOOKUP(CONCATENATE(N$2,$Q7),Alap!$H:$Y,18,FALSE),"")</f>
        <v/>
      </c>
      <c r="O7" s="9" t="str">
        <f>IFERROR(VLOOKUP(CONCATENATE(O$2,$Q7),Alap!$H:$Y,18,FALSE),"")</f>
        <v>Turizmus társ. és gazd. alapjai (217, web)</v>
      </c>
      <c r="P7" s="9" t="str">
        <f>IFERROR(VLOOKUP(CONCATENATE(P$2,$Q7),Alap!$H:$Y,18,FALSE),"")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IFERROR(VLOOKUP(CONCATENATE(B$2,$Q8),Alap!$H:$Y,18,FALSE),"")</f>
        <v/>
      </c>
      <c r="C8" s="9" t="str">
        <f>IFERROR(VLOOKUP(CONCATENATE(C$2,$Q8),Alap!$H:$Y,18,FALSE),"")</f>
        <v>Angol gazdasági szaknyelv II., 1. csop. (202)</v>
      </c>
      <c r="D8" s="9" t="str">
        <f>IFERROR(VLOOKUP(CONCATENATE(D$2,$Q8),Alap!$H:$Y,18,FALSE),"")</f>
        <v>Gazdasági matematika II. (201, web)</v>
      </c>
      <c r="E8" s="9" t="str">
        <f>IFERROR(VLOOKUP(CONCATENATE(E$2,$Q8),Alap!$H:$Y,18,FALSE),"")</f>
        <v/>
      </c>
      <c r="F8" s="9" t="str">
        <f>IFERROR(VLOOKUP(CONCATENATE(F$2,$Q8),Alap!$H:$Y,18,FALSE),"")</f>
        <v>Angol gazdasági szaknyelv II., 1. csop. (202)</v>
      </c>
      <c r="G8" s="9" t="str">
        <f>IFERROR(VLOOKUP(CONCATENATE(G$2,$Q8),Alap!$H:$Y,18,FALSE),"")</f>
        <v/>
      </c>
      <c r="H8" s="9" t="str">
        <f>IFERROR(VLOOKUP(CONCATENATE(H$2,$Q8),Alap!$H:$Y,18,FALSE),"")</f>
        <v>Angol gazdasági szaknyelv II., 1. csop. (202)</v>
      </c>
      <c r="I8" s="9" t="str">
        <f>IFERROR(VLOOKUP(CONCATENATE(I$2,$Q8),Alap!$H:$Y,18,FALSE),"")</f>
        <v/>
      </c>
      <c r="J8" s="9" t="str">
        <f>IFERROR(VLOOKUP(CONCATENATE(J$2,$Q8),Alap!$H:$Y,18,FALSE),"")</f>
        <v/>
      </c>
      <c r="K8" s="9" t="str">
        <f>IFERROR(VLOOKUP(CONCATENATE(K$2,$Q8),Alap!$H:$Y,18,FALSE),"")</f>
        <v/>
      </c>
      <c r="L8" s="9" t="str">
        <f>IFERROR(VLOOKUP(CONCATENATE(L$2,$Q8),Alap!$H:$Y,18,FALSE),"")</f>
        <v>Vezetés, szervezés (201, web)</v>
      </c>
      <c r="M8" s="9" t="str">
        <f>IFERROR(VLOOKUP(CONCATENATE(M$2,$Q8),Alap!$H:$Y,18,FALSE),"")</f>
        <v/>
      </c>
      <c r="N8" s="9" t="str">
        <f>IFERROR(VLOOKUP(CONCATENATE(N$2,$Q8),Alap!$H:$Y,18,FALSE),"")</f>
        <v/>
      </c>
      <c r="O8" s="9" t="str">
        <f>IFERROR(VLOOKUP(CONCATENATE(O$2,$Q8),Alap!$H:$Y,18,FALSE),"")</f>
        <v/>
      </c>
      <c r="P8" s="9" t="str">
        <f>IFERROR(VLOOKUP(CONCATENATE(P$2,$Q8),Alap!$H:$Y,18,FALSE),"")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IFERROR(VLOOKUP(CONCATENATE(B$2,$Q9),Alap!$H:$Y,18,FALSE),"")</f>
        <v/>
      </c>
      <c r="C9" s="9" t="str">
        <f>IFERROR(VLOOKUP(CONCATENATE(C$2,$Q9),Alap!$H:$Y,18,FALSE),"")</f>
        <v>Angol gazdasági szaknyelv II., 1. csop. (202)</v>
      </c>
      <c r="D9" s="9" t="str">
        <f>IFERROR(VLOOKUP(CONCATENATE(D$2,$Q9),Alap!$H:$Y,18,FALSE),"")</f>
        <v/>
      </c>
      <c r="E9" s="9" t="str">
        <f>IFERROR(VLOOKUP(CONCATENATE(E$2,$Q9),Alap!$H:$Y,18,FALSE),"")</f>
        <v/>
      </c>
      <c r="F9" s="9" t="str">
        <f>IFERROR(VLOOKUP(CONCATENATE(F$2,$Q9),Alap!$H:$Y,18,FALSE),"")</f>
        <v>Angol gazdasági szaknyelv II., 1. csop. (202)</v>
      </c>
      <c r="G9" s="9" t="str">
        <f>IFERROR(VLOOKUP(CONCATENATE(G$2,$Q9),Alap!$H:$Y,18,FALSE),"")</f>
        <v/>
      </c>
      <c r="H9" s="9" t="str">
        <f>IFERROR(VLOOKUP(CONCATENATE(H$2,$Q9),Alap!$H:$Y,18,FALSE),"")</f>
        <v>Angol gazdasági szaknyelv II., 1. csop. (202)</v>
      </c>
      <c r="I9" s="9" t="str">
        <f>IFERROR(VLOOKUP(CONCATENATE(I$2,$Q9),Alap!$H:$Y,18,FALSE),"")</f>
        <v/>
      </c>
      <c r="J9" s="9" t="str">
        <f>IFERROR(VLOOKUP(CONCATENATE(J$2,$Q9),Alap!$H:$Y,18,FALSE),"")</f>
        <v/>
      </c>
      <c r="K9" s="9" t="str">
        <f>IFERROR(VLOOKUP(CONCATENATE(K$2,$Q9),Alap!$H:$Y,18,FALSE),"")</f>
        <v/>
      </c>
      <c r="L9" s="9" t="str">
        <f>IFERROR(VLOOKUP(CONCATENATE(L$2,$Q9),Alap!$H:$Y,18,FALSE),"")</f>
        <v/>
      </c>
      <c r="M9" s="9" t="str">
        <f>IFERROR(VLOOKUP(CONCATENATE(M$2,$Q9),Alap!$H:$Y,18,FALSE),"")</f>
        <v/>
      </c>
      <c r="N9" s="9" t="str">
        <f>IFERROR(VLOOKUP(CONCATENATE(N$2,$Q9),Alap!$H:$Y,18,FALSE),"")</f>
        <v/>
      </c>
      <c r="O9" s="9" t="str">
        <f>IFERROR(VLOOKUP(CONCATENATE(O$2,$Q9),Alap!$H:$Y,18,FALSE),"")</f>
        <v/>
      </c>
      <c r="P9" s="9" t="str">
        <f>IFERROR(VLOOKUP(CONCATENATE(P$2,$Q9),Alap!$H:$Y,18,FALSE),"")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IFERROR(VLOOKUP(CONCATENATE(B$10,$Q13),Alap!$H:$Y,18,FALSE),"")</f>
        <v/>
      </c>
      <c r="C13" s="22" t="str">
        <f>IFERROR(VLOOKUP(CONCATENATE(C$10,$Q13),Alap!$H:$Y,18,FALSE),"")</f>
        <v/>
      </c>
      <c r="D13" s="22" t="str">
        <f>IFERROR(VLOOKUP(CONCATENATE(D$10,$Q13),Alap!$H:$Y,18,FALSE),"")</f>
        <v/>
      </c>
      <c r="E13" s="22" t="str">
        <f>IFERROR(VLOOKUP(CONCATENATE(E$10,$Q13),Alap!$H:$Y,18,FALSE),"")</f>
        <v/>
      </c>
      <c r="F13" s="22" t="str">
        <f>IFERROR(VLOOKUP(CONCATENATE(F$10,$Q13),Alap!$H:$Y,18,FALSE),"")</f>
        <v/>
      </c>
      <c r="G13" s="22" t="str">
        <f>IFERROR(VLOOKUP(CONCATENATE(G$10,$Q13),Alap!$H:$Y,18,FALSE),"")</f>
        <v/>
      </c>
      <c r="H13" s="22" t="str">
        <f>IFERROR(VLOOKUP(CONCATENATE(H$10,$Q13),Alap!$H:$Y,18,FALSE),"")</f>
        <v/>
      </c>
      <c r="I13" s="22" t="str">
        <f>IFERROR(VLOOKUP(CONCATENATE(I$10,$Q13),Alap!$H:$Y,18,FALSE),"")</f>
        <v/>
      </c>
      <c r="J13" s="22" t="str">
        <f>IFERROR(VLOOKUP(CONCATENATE(J$10,$Q13),Alap!$H:$Y,18,FALSE),"")</f>
        <v/>
      </c>
      <c r="K13" s="22" t="str">
        <f>IFERROR(VLOOKUP(CONCATENATE(K$10,$Q13),Alap!$H:$Y,18,FALSE),"")</f>
        <v/>
      </c>
      <c r="L13" s="22" t="str">
        <f>IFERROR(VLOOKUP(CONCATENATE(L$10,$Q13),Alap!$H:$Y,18,FALSE),"")</f>
        <v/>
      </c>
      <c r="M13" s="22" t="str">
        <f>IFERROR(VLOOKUP(CONCATENATE(M$10,$Q13),Alap!$H:$Y,18,FALSE),"")</f>
        <v/>
      </c>
      <c r="N13" s="22" t="str">
        <f>IFERROR(VLOOKUP(CONCATENATE(N$10,$Q13),Alap!$H:$Y,18,FALSE),"")</f>
        <v/>
      </c>
      <c r="O13" s="22" t="str">
        <f>IFERROR(VLOOKUP(CONCATENATE(O$10,$Q13),Alap!$H:$Y,18,FALSE),"")</f>
        <v/>
      </c>
      <c r="P13" s="22" t="str">
        <f>IFERROR(VLOOKUP(CONCATENATE(P$10,$Q13),Alap!$H:$Y,18,FALSE),"")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IFERROR(VLOOKUP(CONCATENATE(B$10,$Q14),Alap!$H:$Y,18,FALSE),"")</f>
        <v/>
      </c>
      <c r="C14" s="22" t="str">
        <f>IFERROR(VLOOKUP(CONCATENATE(C$10,$Q14),Alap!$H:$Y,18,FALSE),"")</f>
        <v/>
      </c>
      <c r="D14" s="22" t="str">
        <f>IFERROR(VLOOKUP(CONCATENATE(D$10,$Q14),Alap!$H:$Y,18,FALSE),"")</f>
        <v/>
      </c>
      <c r="E14" s="22" t="str">
        <f>IFERROR(VLOOKUP(CONCATENATE(E$10,$Q14),Alap!$H:$Y,18,FALSE),"")</f>
        <v/>
      </c>
      <c r="F14" s="22" t="str">
        <f>IFERROR(VLOOKUP(CONCATENATE(F$10,$Q14),Alap!$H:$Y,18,FALSE),"")</f>
        <v/>
      </c>
      <c r="G14" s="22" t="str">
        <f>IFERROR(VLOOKUP(CONCATENATE(G$10,$Q14),Alap!$H:$Y,18,FALSE),"")</f>
        <v/>
      </c>
      <c r="H14" s="22" t="str">
        <f>IFERROR(VLOOKUP(CONCATENATE(H$10,$Q14),Alap!$H:$Y,18,FALSE),"")</f>
        <v>Közgazdaságtan I. (206, otthonról web)</v>
      </c>
      <c r="I14" s="22" t="str">
        <f>IFERROR(VLOOKUP(CONCATENATE(I$10,$Q14),Alap!$H:$Y,18,FALSE),"")</f>
        <v>Közgazdaságtan I. (214, Tb.-ről web)</v>
      </c>
      <c r="J14" s="22" t="str">
        <f>IFERROR(VLOOKUP(CONCATENATE(J$10,$Q14),Alap!$H:$Y,18,FALSE),"")</f>
        <v/>
      </c>
      <c r="K14" s="22" t="str">
        <f>IFERROR(VLOOKUP(CONCATENATE(K$10,$Q14),Alap!$H:$Y,18,FALSE),"")</f>
        <v/>
      </c>
      <c r="L14" s="22" t="str">
        <f>IFERROR(VLOOKUP(CONCATENATE(L$10,$Q14),Alap!$H:$Y,18,FALSE),"")</f>
        <v>Közgazdaságtan I. (202, Tb.-ről web)</v>
      </c>
      <c r="M14" s="22" t="str">
        <f>IFERROR(VLOOKUP(CONCATENATE(M$10,$Q14),Alap!$H:$Y,18,FALSE),"")</f>
        <v/>
      </c>
      <c r="N14" s="22" t="str">
        <f>IFERROR(VLOOKUP(CONCATENATE(N$10,$Q14),Alap!$H:$Y,18,FALSE),"")</f>
        <v/>
      </c>
      <c r="O14" s="22" t="str">
        <f>IFERROR(VLOOKUP(CONCATENATE(O$10,$Q14),Alap!$H:$Y,18,FALSE),"")</f>
        <v>Közgazdaságtan I. (202, otthonról web)</v>
      </c>
      <c r="P14" s="22" t="str">
        <f>IFERROR(VLOOKUP(CONCATENATE(P$10,$Q14),Alap!$H:$Y,18,FALSE),"")</f>
        <v>Közgazdaságtan I. (202, otthonról web)</v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IFERROR(VLOOKUP(CONCATENATE(B$10,$Q15),Alap!$H:$Y,18,FALSE),"")</f>
        <v/>
      </c>
      <c r="C15" s="21" t="s">
        <v>2046</v>
      </c>
      <c r="D15" s="22" t="str">
        <f>IFERROR(VLOOKUP(CONCATENATE(D$10,$Q15),Alap!$H:$Y,18,FALSE),"")</f>
        <v/>
      </c>
      <c r="E15" s="21" t="s">
        <v>2046</v>
      </c>
      <c r="F15" s="21" t="str">
        <f>IFERROR(VLOOKUP(CONCATENATE(F$10,$Q15),Alap!$H:$Y,18,FALSE),"")</f>
        <v>Angol gazdasági szaknyelv II., 2. csop. (otthon, otthonról web)</v>
      </c>
      <c r="G15" s="22" t="s">
        <v>2045</v>
      </c>
      <c r="H15" s="22" t="str">
        <f>IFERROR(VLOOKUP(CONCATENATE(H$10,$Q15),Alap!$H:$Y,18,FALSE),"")</f>
        <v>Közgazdaságtan I. (206, otthonról web)</v>
      </c>
      <c r="I15" s="22" t="s">
        <v>2045</v>
      </c>
      <c r="J15" s="22" t="str">
        <f>IFERROR(VLOOKUP(CONCATENATE(J$10,$Q15),Alap!$H:$Y,18,FALSE),"")</f>
        <v/>
      </c>
      <c r="K15" s="21" t="str">
        <f>IFERROR(VLOOKUP(CONCATENATE(K$10,$Q15),Alap!$H:$Y,18,FALSE),"")</f>
        <v>Angol gazdasági szaknyelv II., 2. csop. (otthon, otthonról web)</v>
      </c>
      <c r="L15" s="22" t="s">
        <v>2045</v>
      </c>
      <c r="M15" s="21" t="s">
        <v>2254</v>
      </c>
      <c r="N15" s="22" t="str">
        <f>IFERROR(VLOOKUP(CONCATENATE(N$10,$Q15),Alap!$H:$Y,18,FALSE),"")</f>
        <v/>
      </c>
      <c r="O15" s="22" t="s">
        <v>2253</v>
      </c>
      <c r="P15" s="22" t="str">
        <f>IFERROR(VLOOKUP(CONCATENATE(P$10,$Q15),Alap!$H:$Y,18,FALSE),"")</f>
        <v>Közgazdaságtan I. (202, otthonról web)</v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IFERROR(VLOOKUP(CONCATENATE(B$10,$Q16),Alap!$H:$Y,18,FALSE),"")</f>
        <v/>
      </c>
      <c r="C16" s="21" t="s">
        <v>2046</v>
      </c>
      <c r="D16" s="22" t="str">
        <f>IFERROR(VLOOKUP(CONCATENATE(D$10,$Q16),Alap!$H:$Y,18,FALSE),"")</f>
        <v/>
      </c>
      <c r="E16" s="21" t="s">
        <v>2046</v>
      </c>
      <c r="F16" s="21" t="str">
        <f>IFERROR(VLOOKUP(CONCATENATE(F$10,$Q16),Alap!$H:$Y,18,FALSE),"")</f>
        <v>Angol gazdasági szaknyelv II., 2. csop. (otthon, otthonról web)</v>
      </c>
      <c r="G16" s="22" t="str">
        <f>IFERROR(VLOOKUP(CONCATENATE(G$10,$Q16),Alap!$H:$Y,18,FALSE),"")</f>
        <v>Angol gazdasági szaknyelv I. (otthon, otthonról web)</v>
      </c>
      <c r="H16" s="22" t="str">
        <f>IFERROR(VLOOKUP(CONCATENATE(H$10,$Q16),Alap!$H:$Y,18,FALSE),"")</f>
        <v/>
      </c>
      <c r="I16" s="22" t="str">
        <f>IFERROR(VLOOKUP(CONCATENATE(I$10,$Q16),Alap!$H:$Y,18,FALSE),"")</f>
        <v>Angol gazdasági szaknyelv I. (otthon, otthonról web)</v>
      </c>
      <c r="J16" s="22" t="str">
        <f>IFERROR(VLOOKUP(CONCATENATE(J$10,$Q16),Alap!$H:$Y,18,FALSE),"")</f>
        <v/>
      </c>
      <c r="K16" s="21" t="str">
        <f>IFERROR(VLOOKUP(CONCATENATE(K$10,$Q16),Alap!$H:$Y,18,FALSE),"")</f>
        <v>Angol gazdasági szaknyelv II., 2. csop. (otthon, otthonról web)</v>
      </c>
      <c r="L16" s="22" t="str">
        <f>IFERROR(VLOOKUP(CONCATENATE(L$10,$Q16),Alap!$H:$Y,18,FALSE),"")</f>
        <v>Angol gazdasági szaknyelv I. (otthon, otthonról web)</v>
      </c>
      <c r="M16" s="21" t="s">
        <v>2254</v>
      </c>
      <c r="N16" s="22" t="str">
        <f>IFERROR(VLOOKUP(CONCATENATE(N$10,$Q16),Alap!$H:$Y,18,FALSE),"")</f>
        <v/>
      </c>
      <c r="O16" s="22" t="str">
        <f>IFERROR(VLOOKUP(CONCATENATE(O$10,$Q16),Alap!$H:$Y,18,FALSE),"")</f>
        <v>Nyelvi szintfelmérő-előkészítő (otthon, otthonról web)</v>
      </c>
      <c r="P16" s="22" t="str">
        <f>IFERROR(VLOOKUP(CONCATENATE(P$10,$Q16),Alap!$H:$Y,18,FALSE),"")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CEFD8-A784-4956-950B-8CC3ECC29A37}">
  <dimension ref="A1:Q17"/>
  <sheetViews>
    <sheetView workbookViewId="0">
      <selection activeCell="P4" sqref="P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448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IFERROR(VLOOKUP(CONCATENATE(B$2,$Q4),Alap!$I:$Y,17,FALSE),"")</f>
        <v>Prezentációs és karrt. tech. (205, Tb.-ről web)</v>
      </c>
      <c r="C4" s="9" t="str">
        <f>IFERROR(VLOOKUP(CONCATENATE(C$2,$Q4),Alap!$I:$Y,17,FALSE),"")</f>
        <v>Fogy. és szer. vás. magatartás (208, Bp.-ről web)</v>
      </c>
      <c r="D4" s="9" t="str">
        <f>IFERROR(VLOOKUP(CONCATENATE(D$2,$Q4),Alap!$I:$Y,17,FALSE),"")</f>
        <v>Vezetés, szervezés (201, web)</v>
      </c>
      <c r="E4" s="9" t="str">
        <f>IFERROR(VLOOKUP(CONCATENATE(E$2,$Q4),Alap!$I:$Y,17,FALSE),"")</f>
        <v>Fogy. és szer. vás. magatartás (208, Bp.-ről web)</v>
      </c>
      <c r="F4" s="9" t="str">
        <f>IFERROR(VLOOKUP(CONCATENATE(F$2,$Q4),Alap!$I:$Y,17,FALSE),"")</f>
        <v>Prezentációs és karrt. tech. (202, Bp.-ről web)</v>
      </c>
      <c r="G4" s="9" t="str">
        <f>IFERROR(VLOOKUP(CONCATENATE(G$2,$Q4),Alap!$I:$Y,17,FALSE),"")</f>
        <v>Munkaerőpiaci technikák (217, Bp.-ről web)</v>
      </c>
      <c r="H4" s="9" t="str">
        <f>IFERROR(VLOOKUP(CONCATENATE(H$2,$Q4),Alap!$I:$Y,17,FALSE),"")</f>
        <v>Vezetés, szervezés (201, web)</v>
      </c>
      <c r="I4" s="9" t="str">
        <f>IFERROR(VLOOKUP(CONCATENATE(I$2,$Q4),Alap!$I:$Y,17,FALSE),"")</f>
        <v>Logisztikai technológiák (214, otthonról web)</v>
      </c>
      <c r="J4" s="9" t="str">
        <f>IFERROR(VLOOKUP(CONCATENATE(J$2,$Q4),Alap!$I:$Y,17,FALSE),"")</f>
        <v/>
      </c>
      <c r="K4" s="9" t="str">
        <f>IFERROR(VLOOKUP(CONCATENATE(K$2,$Q4),Alap!$I:$Y,17,FALSE),"")</f>
        <v>Fogy. és szer. vás. magatartás (208, Tb.-ről web)</v>
      </c>
      <c r="L4" s="9" t="str">
        <f>IFERROR(VLOOKUP(CONCATENATE(L$2,$Q4),Alap!$I:$Y,17,FALSE),"")</f>
        <v>Pénzügyi alapismeretek (217, Bp.-ről web)</v>
      </c>
      <c r="M4" s="9" t="str">
        <f>IFERROR(VLOOKUP(CONCATENATE(M$2,$Q4),Alap!$I:$Y,17,FALSE),"")</f>
        <v>Idegen nyelv II. (202)</v>
      </c>
      <c r="N4" s="9" t="str">
        <f>IFERROR(VLOOKUP(CONCATENATE(N$2,$Q4),Alap!$I:$Y,17,FALSE),"")</f>
        <v/>
      </c>
      <c r="O4" s="9" t="str">
        <f>IFERROR(VLOOKUP(CONCATENATE(O$2,$Q4),Alap!$I:$Y,17,FALSE),"")</f>
        <v>Logisztikai technológiák (210, otthonról web)</v>
      </c>
      <c r="P4" s="9" t="str">
        <f>IFERROR(VLOOKUP(CONCATENATE(P$2,$Q4),Alap!$I:$Y,17,FALSE),"")</f>
        <v>Pénzügyi alapismeretek (205, Tb.-ről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IFERROR(VLOOKUP(CONCATENATE(B$2,$Q5),Alap!$I:$Y,17,FALSE),"")</f>
        <v>Prezentációs és karrt. tech. (205, Tb.-ről web)</v>
      </c>
      <c r="C5" s="9" t="str">
        <f>IFERROR(VLOOKUP(CONCATENATE(C$2,$Q5),Alap!$I:$Y,17,FALSE),"")</f>
        <v>Fogy. és szer. vás. magatartás (208, Bp.-ről web)</v>
      </c>
      <c r="D5" s="9" t="str">
        <f>IFERROR(VLOOKUP(CONCATENATE(D$2,$Q5),Alap!$I:$Y,17,FALSE),"")</f>
        <v>Vezetés, szervezés (201, web)</v>
      </c>
      <c r="E5" s="9" t="str">
        <f>IFERROR(VLOOKUP(CONCATENATE(E$2,$Q5),Alap!$I:$Y,17,FALSE),"")</f>
        <v>Fogy. és szer. vás. magatartás (208, Bp.-ről web)</v>
      </c>
      <c r="F5" s="9" t="str">
        <f>IFERROR(VLOOKUP(CONCATENATE(F$2,$Q5),Alap!$I:$Y,17,FALSE),"")</f>
        <v>Prezentációs és karrt. tech. (202, Bp.-ről web)</v>
      </c>
      <c r="G5" s="9" t="str">
        <f>IFERROR(VLOOKUP(CONCATENATE(G$2,$Q5),Alap!$I:$Y,17,FALSE),"")</f>
        <v>Munkaerőpiaci technikák (217, Bp.-ről web)</v>
      </c>
      <c r="H5" s="9" t="str">
        <f>IFERROR(VLOOKUP(CONCATENATE(H$2,$Q5),Alap!$I:$Y,17,FALSE),"")</f>
        <v>Vezetés, szervezés (201, web)</v>
      </c>
      <c r="I5" s="9" t="str">
        <f>IFERROR(VLOOKUP(CONCATENATE(I$2,$Q5),Alap!$I:$Y,17,FALSE),"")</f>
        <v>Logisztikai technológiák (214, otthonról web)</v>
      </c>
      <c r="J5" s="9" t="str">
        <f>IFERROR(VLOOKUP(CONCATENATE(J$2,$Q5),Alap!$I:$Y,17,FALSE),"")</f>
        <v/>
      </c>
      <c r="K5" s="9" t="str">
        <f>IFERROR(VLOOKUP(CONCATENATE(K$2,$Q5),Alap!$I:$Y,17,FALSE),"")</f>
        <v>Fogy. és szer. vás. magatartás (208, Tb.-ről web)</v>
      </c>
      <c r="L5" s="9" t="str">
        <f>IFERROR(VLOOKUP(CONCATENATE(L$2,$Q5),Alap!$I:$Y,17,FALSE),"")</f>
        <v>Pénzügyi alapismeretek (217, Bp.-ről web)</v>
      </c>
      <c r="M5" s="9" t="str">
        <f>IFERROR(VLOOKUP(CONCATENATE(M$2,$Q5),Alap!$I:$Y,17,FALSE),"")</f>
        <v>Idegen nyelv II. (202)</v>
      </c>
      <c r="N5" s="9" t="str">
        <f>IFERROR(VLOOKUP(CONCATENATE(N$2,$Q5),Alap!$I:$Y,17,FALSE),"")</f>
        <v/>
      </c>
      <c r="O5" s="9" t="str">
        <f>IFERROR(VLOOKUP(CONCATENATE(O$2,$Q5),Alap!$I:$Y,17,FALSE),"")</f>
        <v>Logisztikai technológiák (210, otthonról web)</v>
      </c>
      <c r="P5" s="9" t="str">
        <f>IFERROR(VLOOKUP(CONCATENATE(P$2,$Q5),Alap!$I:$Y,17,FALSE),"")</f>
        <v>Pénzügyi alapismeretek (205, Tb.-ről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IFERROR(VLOOKUP(CONCATENATE(B$2,$Q6),Alap!$I:$Y,17,FALSE),"")</f>
        <v>Üzleti és szakmai kommunikáció (201, web)</v>
      </c>
      <c r="C6" s="9" t="str">
        <f>IFERROR(VLOOKUP(CONCATENATE(C$2,$Q6),Alap!$I:$Y,17,FALSE),"")</f>
        <v>Fogy. és szer. vás. magatartás (208, Bp.-ről web)</v>
      </c>
      <c r="D6" s="9" t="str">
        <f>IFERROR(VLOOKUP(CONCATENATE(D$2,$Q6),Alap!$I:$Y,17,FALSE),"")</f>
        <v>Logisztikai technológiák (214, otthonról web)</v>
      </c>
      <c r="E6" s="9" t="str">
        <f>IFERROR(VLOOKUP(CONCATENATE(E$2,$Q6),Alap!$I:$Y,17,FALSE),"")</f>
        <v>Fogy. és szer. vás. magatartás (208, Bp.-ről web)</v>
      </c>
      <c r="F6" s="9" t="str">
        <f>IFERROR(VLOOKUP(CONCATENATE(F$2,$Q6),Alap!$I:$Y,17,FALSE),"")</f>
        <v>Prezentációs és karrt. tech. (202, Bp.-ről web)</v>
      </c>
      <c r="G6" s="9" t="str">
        <f>IFERROR(VLOOKUP(CONCATENATE(G$2,$Q6),Alap!$I:$Y,17,FALSE),"")</f>
        <v>Üzleti és szakmai kommunikáció (201, web)</v>
      </c>
      <c r="H6" s="9" t="str">
        <f>IFERROR(VLOOKUP(CONCATENATE(H$2,$Q6),Alap!$I:$Y,17,FALSE),"")</f>
        <v>Vezetés, szervezés (201, web)</v>
      </c>
      <c r="I6" s="9" t="str">
        <f>IFERROR(VLOOKUP(CONCATENATE(I$2,$Q6),Alap!$I:$Y,17,FALSE),"")</f>
        <v>Munkaerőpiaci technikák (214, Tb.-ről web)</v>
      </c>
      <c r="J6" s="9" t="str">
        <f>IFERROR(VLOOKUP(CONCATENATE(J$2,$Q6),Alap!$I:$Y,17,FALSE),"")</f>
        <v/>
      </c>
      <c r="K6" s="9" t="str">
        <f>IFERROR(VLOOKUP(CONCATENATE(K$2,$Q6),Alap!$I:$Y,17,FALSE),"")</f>
        <v/>
      </c>
      <c r="L6" s="9" t="str">
        <f>IFERROR(VLOOKUP(CONCATENATE(L$2,$Q6),Alap!$I:$Y,17,FALSE),"")</f>
        <v>Vezetés, szervezés (201, web)</v>
      </c>
      <c r="M6" s="9" t="str">
        <f>IFERROR(VLOOKUP(CONCATENATE(M$2,$Q6),Alap!$I:$Y,17,FALSE),"")</f>
        <v>Üzleti és szakmai kommunikáció (201, web)</v>
      </c>
      <c r="N6" s="9" t="str">
        <f>IFERROR(VLOOKUP(CONCATENATE(N$2,$Q6),Alap!$I:$Y,17,FALSE),"")</f>
        <v/>
      </c>
      <c r="O6" s="9" t="str">
        <f>IFERROR(VLOOKUP(CONCATENATE(O$2,$Q6),Alap!$I:$Y,17,FALSE),"")</f>
        <v/>
      </c>
      <c r="P6" s="9" t="str">
        <f>IFERROR(VLOOKUP(CONCATENATE(P$2,$Q6),Alap!$I:$Y,17,FALSE),"")</f>
        <v>Pénzügyi alapismeretek (205, Tb.-ről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IFERROR(VLOOKUP(CONCATENATE(B$2,$Q7),Alap!$I:$Y,17,FALSE),"")</f>
        <v>Üzleti és szakmai kommunikáció (201, web)</v>
      </c>
      <c r="C7" s="9" t="str">
        <f>IFERROR(VLOOKUP(CONCATENATE(C$2,$Q7),Alap!$I:$Y,17,FALSE),"")</f>
        <v>Idegen nyelv II. (215)</v>
      </c>
      <c r="D7" s="9" t="str">
        <f>IFERROR(VLOOKUP(CONCATENATE(D$2,$Q7),Alap!$I:$Y,17,FALSE),"")</f>
        <v>Logisztikai technológiák (214, otthonról web)</v>
      </c>
      <c r="E7" s="9" t="str">
        <f>IFERROR(VLOOKUP(CONCATENATE(E$2,$Q7),Alap!$I:$Y,17,FALSE),"")</f>
        <v/>
      </c>
      <c r="F7" s="9" t="str">
        <f>IFERROR(VLOOKUP(CONCATENATE(F$2,$Q7),Alap!$I:$Y,17,FALSE),"")</f>
        <v>Idegen nyelv II. (202)</v>
      </c>
      <c r="G7" s="9" t="str">
        <f>IFERROR(VLOOKUP(CONCATENATE(G$2,$Q7),Alap!$I:$Y,17,FALSE),"")</f>
        <v>Üzleti és szakmai kommunikáció (201, web)</v>
      </c>
      <c r="H7" s="9" t="str">
        <f>IFERROR(VLOOKUP(CONCATENATE(H$2,$Q7),Alap!$I:$Y,17,FALSE),"")</f>
        <v>Idegen nyelv II. (202)</v>
      </c>
      <c r="I7" s="9" t="str">
        <f>IFERROR(VLOOKUP(CONCATENATE(I$2,$Q7),Alap!$I:$Y,17,FALSE),"")</f>
        <v>Munkaerőpiaci technikák (214, Tb.-ről web)</v>
      </c>
      <c r="J7" s="9" t="str">
        <f>IFERROR(VLOOKUP(CONCATENATE(J$2,$Q7),Alap!$I:$Y,17,FALSE),"")</f>
        <v/>
      </c>
      <c r="K7" s="9" t="str">
        <f>IFERROR(VLOOKUP(CONCATENATE(K$2,$Q7),Alap!$I:$Y,17,FALSE),"")</f>
        <v>Logisztikai technológiák (Külső, 13.00-tól)</v>
      </c>
      <c r="L7" s="9" t="str">
        <f>IFERROR(VLOOKUP(CONCATENATE(L$2,$Q7),Alap!$I:$Y,17,FALSE),"")</f>
        <v>Vezetés, szervezés (201, web)</v>
      </c>
      <c r="M7" s="9" t="str">
        <f>IFERROR(VLOOKUP(CONCATENATE(M$2,$Q7),Alap!$I:$Y,17,FALSE),"")</f>
        <v>Üzleti és szakmai kommunikáció (201, web)</v>
      </c>
      <c r="N7" s="9" t="str">
        <f>IFERROR(VLOOKUP(CONCATENATE(N$2,$Q7),Alap!$I:$Y,17,FALSE),"")</f>
        <v/>
      </c>
      <c r="O7" s="9" t="str">
        <f>IFERROR(VLOOKUP(CONCATENATE(O$2,$Q7),Alap!$I:$Y,17,FALSE),"")</f>
        <v/>
      </c>
      <c r="P7" s="9" t="str">
        <f>IFERROR(VLOOKUP(CONCATENATE(P$2,$Q7),Alap!$I:$Y,17,FALSE),"")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IFERROR(VLOOKUP(CONCATENATE(B$2,$Q8),Alap!$I:$Y,17,FALSE),"")</f>
        <v/>
      </c>
      <c r="C8" s="9" t="str">
        <f>IFERROR(VLOOKUP(CONCATENATE(C$2,$Q8),Alap!$I:$Y,17,FALSE),"")</f>
        <v/>
      </c>
      <c r="D8" s="9" t="str">
        <f>IFERROR(VLOOKUP(CONCATENATE(D$2,$Q8),Alap!$I:$Y,17,FALSE),"")</f>
        <v/>
      </c>
      <c r="E8" s="9" t="str">
        <f>IFERROR(VLOOKUP(CONCATENATE(E$2,$Q8),Alap!$I:$Y,17,FALSE),"")</f>
        <v/>
      </c>
      <c r="F8" s="9" t="str">
        <f>IFERROR(VLOOKUP(CONCATENATE(F$2,$Q8),Alap!$I:$Y,17,FALSE),"")</f>
        <v/>
      </c>
      <c r="G8" s="9" t="str">
        <f>IFERROR(VLOOKUP(CONCATENATE(G$2,$Q8),Alap!$I:$Y,17,FALSE),"")</f>
        <v>Üzleti és szakmai kommunikáció (201, web)</v>
      </c>
      <c r="H8" s="9" t="str">
        <f>IFERROR(VLOOKUP(CONCATENATE(H$2,$Q8),Alap!$I:$Y,17,FALSE),"")</f>
        <v/>
      </c>
      <c r="I8" s="9" t="str">
        <f>IFERROR(VLOOKUP(CONCATENATE(I$2,$Q8),Alap!$I:$Y,17,FALSE),"")</f>
        <v>Munkaerőpiaci technikák (214, Tb.-ről web)</v>
      </c>
      <c r="J8" s="9" t="str">
        <f>IFERROR(VLOOKUP(CONCATENATE(J$2,$Q8),Alap!$I:$Y,17,FALSE),"")</f>
        <v/>
      </c>
      <c r="K8" s="9" t="str">
        <f>IFERROR(VLOOKUP(CONCATENATE(K$2,$Q8),Alap!$I:$Y,17,FALSE),"")</f>
        <v>Logisztikai technológiák (Külső, 16.15-ig)</v>
      </c>
      <c r="L8" s="9" t="str">
        <f>IFERROR(VLOOKUP(CONCATENATE(L$2,$Q8),Alap!$I:$Y,17,FALSE),"")</f>
        <v>Vezetés, szervezés (201, web)</v>
      </c>
      <c r="M8" s="9" t="str">
        <f>IFERROR(VLOOKUP(CONCATENATE(M$2,$Q8),Alap!$I:$Y,17,FALSE),"")</f>
        <v>Üzleti és szakmai kommunikáció (201, web)</v>
      </c>
      <c r="N8" s="9" t="str">
        <f>IFERROR(VLOOKUP(CONCATENATE(N$2,$Q8),Alap!$I:$Y,17,FALSE),"")</f>
        <v/>
      </c>
      <c r="O8" s="9" t="str">
        <f>IFERROR(VLOOKUP(CONCATENATE(O$2,$Q8),Alap!$I:$Y,17,FALSE),"")</f>
        <v/>
      </c>
      <c r="P8" s="9" t="str">
        <f>IFERROR(VLOOKUP(CONCATENATE(P$2,$Q8),Alap!$I:$Y,17,FALSE),"")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IFERROR(VLOOKUP(CONCATENATE(B$2,$Q9),Alap!$I:$Y,17,FALSE),"")</f>
        <v/>
      </c>
      <c r="C9" s="9" t="str">
        <f>IFERROR(VLOOKUP(CONCATENATE(C$2,$Q9),Alap!$I:$Y,17,FALSE),"")</f>
        <v/>
      </c>
      <c r="D9" s="9" t="str">
        <f>IFERROR(VLOOKUP(CONCATENATE(D$2,$Q9),Alap!$I:$Y,17,FALSE),"")</f>
        <v/>
      </c>
      <c r="E9" s="9" t="str">
        <f>IFERROR(VLOOKUP(CONCATENATE(E$2,$Q9),Alap!$I:$Y,17,FALSE),"")</f>
        <v/>
      </c>
      <c r="F9" s="9" t="str">
        <f>IFERROR(VLOOKUP(CONCATENATE(F$2,$Q9),Alap!$I:$Y,17,FALSE),"")</f>
        <v/>
      </c>
      <c r="G9" s="9" t="str">
        <f>IFERROR(VLOOKUP(CONCATENATE(G$2,$Q9),Alap!$I:$Y,17,FALSE),"")</f>
        <v/>
      </c>
      <c r="H9" s="9" t="str">
        <f>IFERROR(VLOOKUP(CONCATENATE(H$2,$Q9),Alap!$I:$Y,17,FALSE),"")</f>
        <v/>
      </c>
      <c r="I9" s="9" t="str">
        <f>IFERROR(VLOOKUP(CONCATENATE(I$2,$Q9),Alap!$I:$Y,17,FALSE),"")</f>
        <v/>
      </c>
      <c r="J9" s="9" t="str">
        <f>IFERROR(VLOOKUP(CONCATENATE(J$2,$Q9),Alap!$I:$Y,17,FALSE),"")</f>
        <v/>
      </c>
      <c r="K9" s="9" t="str">
        <f>IFERROR(VLOOKUP(CONCATENATE(K$2,$Q9),Alap!$I:$Y,17,FALSE),"")</f>
        <v/>
      </c>
      <c r="L9" s="9" t="str">
        <f>IFERROR(VLOOKUP(CONCATENATE(L$2,$Q9),Alap!$I:$Y,17,FALSE),"")</f>
        <v/>
      </c>
      <c r="M9" s="9" t="str">
        <f>IFERROR(VLOOKUP(CONCATENATE(M$2,$Q9),Alap!$I:$Y,17,FALSE),"")</f>
        <v/>
      </c>
      <c r="N9" s="9" t="str">
        <f>IFERROR(VLOOKUP(CONCATENATE(N$2,$Q9),Alap!$I:$Y,17,FALSE),"")</f>
        <v/>
      </c>
      <c r="O9" s="9" t="str">
        <f>IFERROR(VLOOKUP(CONCATENATE(O$2,$Q9),Alap!$I:$Y,17,FALSE),"")</f>
        <v/>
      </c>
      <c r="P9" s="9" t="str">
        <f>IFERROR(VLOOKUP(CONCATENATE(P$2,$Q9),Alap!$I:$Y,17,FALSE),"")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IFERROR(VLOOKUP(CONCATENATE(B$10,$Q13),Alap!$I:$Y,17,FALSE),"")</f>
        <v/>
      </c>
      <c r="C13" s="22" t="str">
        <f>IFERROR(VLOOKUP(CONCATENATE(C$10,$Q13),Alap!$I:$Y,17,FALSE),"")</f>
        <v/>
      </c>
      <c r="D13" s="22" t="str">
        <f>IFERROR(VLOOKUP(CONCATENATE(D$10,$Q13),Alap!$I:$Y,17,FALSE),"")</f>
        <v/>
      </c>
      <c r="E13" s="22" t="str">
        <f>IFERROR(VLOOKUP(CONCATENATE(E$10,$Q13),Alap!$I:$Y,17,FALSE),"")</f>
        <v/>
      </c>
      <c r="F13" s="22" t="str">
        <f>IFERROR(VLOOKUP(CONCATENATE(F$10,$Q13),Alap!$I:$Y,17,FALSE),"")</f>
        <v/>
      </c>
      <c r="G13" s="22" t="str">
        <f>IFERROR(VLOOKUP(CONCATENATE(G$10,$Q13),Alap!$I:$Y,17,FALSE),"")</f>
        <v/>
      </c>
      <c r="H13" s="22" t="str">
        <f>IFERROR(VLOOKUP(CONCATENATE(H$10,$Q13),Alap!$I:$Y,17,FALSE),"")</f>
        <v/>
      </c>
      <c r="I13" s="22" t="str">
        <f>IFERROR(VLOOKUP(CONCATENATE(I$10,$Q13),Alap!$I:$Y,17,FALSE),"")</f>
        <v/>
      </c>
      <c r="J13" s="22" t="str">
        <f>IFERROR(VLOOKUP(CONCATENATE(J$10,$Q13),Alap!$I:$Y,17,FALSE),"")</f>
        <v/>
      </c>
      <c r="K13" s="22" t="str">
        <f>IFERROR(VLOOKUP(CONCATENATE(K$10,$Q13),Alap!$I:$Y,17,FALSE),"")</f>
        <v/>
      </c>
      <c r="L13" s="22" t="str">
        <f>IFERROR(VLOOKUP(CONCATENATE(L$10,$Q13),Alap!$I:$Y,17,FALSE),"")</f>
        <v/>
      </c>
      <c r="M13" s="22" t="str">
        <f>IFERROR(VLOOKUP(CONCATENATE(M$10,$Q13),Alap!$I:$Y,17,FALSE),"")</f>
        <v/>
      </c>
      <c r="N13" s="22" t="str">
        <f>IFERROR(VLOOKUP(CONCATENATE(N$10,$Q13),Alap!$I:$Y,17,FALSE),"")</f>
        <v/>
      </c>
      <c r="O13" s="22" t="str">
        <f>IFERROR(VLOOKUP(CONCATENATE(O$10,$Q13),Alap!$I:$Y,17,FALSE),"")</f>
        <v/>
      </c>
      <c r="P13" s="22" t="str">
        <f>IFERROR(VLOOKUP(CONCATENATE(P$10,$Q13),Alap!$I:$Y,17,FALSE),"")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IFERROR(VLOOKUP(CONCATENATE(B$10,$Q14),Alap!$I:$Y,17,FALSE),"")</f>
        <v/>
      </c>
      <c r="C14" s="22" t="str">
        <f>IFERROR(VLOOKUP(CONCATENATE(C$10,$Q14),Alap!$I:$Y,17,FALSE),"")</f>
        <v/>
      </c>
      <c r="D14" s="22" t="str">
        <f>IFERROR(VLOOKUP(CONCATENATE(D$10,$Q14),Alap!$I:$Y,17,FALSE),"")</f>
        <v/>
      </c>
      <c r="E14" s="22" t="str">
        <f>IFERROR(VLOOKUP(CONCATENATE(E$10,$Q14),Alap!$I:$Y,17,FALSE),"")</f>
        <v/>
      </c>
      <c r="F14" s="22" t="str">
        <f>IFERROR(VLOOKUP(CONCATENATE(F$10,$Q14),Alap!$I:$Y,17,FALSE),"")</f>
        <v/>
      </c>
      <c r="G14" s="22" t="str">
        <f>IFERROR(VLOOKUP(CONCATENATE(G$10,$Q14),Alap!$I:$Y,17,FALSE),"")</f>
        <v/>
      </c>
      <c r="H14" s="22" t="str">
        <f>IFERROR(VLOOKUP(CONCATENATE(H$10,$Q14),Alap!$I:$Y,17,FALSE),"")</f>
        <v/>
      </c>
      <c r="I14" s="22" t="str">
        <f>IFERROR(VLOOKUP(CONCATENATE(I$10,$Q14),Alap!$I:$Y,17,FALSE),"")</f>
        <v/>
      </c>
      <c r="J14" s="22" t="str">
        <f>IFERROR(VLOOKUP(CONCATENATE(J$10,$Q14),Alap!$I:$Y,17,FALSE),"")</f>
        <v/>
      </c>
      <c r="K14" s="22" t="str">
        <f>IFERROR(VLOOKUP(CONCATENATE(K$10,$Q14),Alap!$I:$Y,17,FALSE),"")</f>
        <v/>
      </c>
      <c r="L14" s="22" t="str">
        <f>IFERROR(VLOOKUP(CONCATENATE(L$10,$Q14),Alap!$I:$Y,17,FALSE),"")</f>
        <v/>
      </c>
      <c r="M14" s="22" t="str">
        <f>IFERROR(VLOOKUP(CONCATENATE(M$10,$Q14),Alap!$I:$Y,17,FALSE),"")</f>
        <v/>
      </c>
      <c r="N14" s="22" t="str">
        <f>IFERROR(VLOOKUP(CONCATENATE(N$10,$Q14),Alap!$I:$Y,17,FALSE),"")</f>
        <v/>
      </c>
      <c r="O14" s="22" t="str">
        <f>IFERROR(VLOOKUP(CONCATENATE(O$10,$Q14),Alap!$I:$Y,17,FALSE),"")</f>
        <v/>
      </c>
      <c r="P14" s="22" t="str">
        <f>IFERROR(VLOOKUP(CONCATENATE(P$10,$Q14),Alap!$I:$Y,17,FALSE),"")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IFERROR(VLOOKUP(CONCATENATE(B$10,$Q15),Alap!$I:$Y,17,FALSE),"")</f>
        <v/>
      </c>
      <c r="C15" s="21" t="str">
        <f>IFERROR(VLOOKUP(CONCATENATE(C$10,$Q15),Alap!$I:$Y,17,FALSE),"")</f>
        <v/>
      </c>
      <c r="D15" s="22" t="str">
        <f>IFERROR(VLOOKUP(CONCATENATE(D$10,$Q15),Alap!$I:$Y,17,FALSE),"")</f>
        <v/>
      </c>
      <c r="E15" s="22" t="str">
        <f>IFERROR(VLOOKUP(CONCATENATE(E$10,$Q15),Alap!$I:$Y,17,FALSE),"")</f>
        <v/>
      </c>
      <c r="F15" s="21" t="str">
        <f>IFERROR(VLOOKUP(CONCATENATE(F$10,$Q15),Alap!$I:$Y,17,FALSE),"")</f>
        <v/>
      </c>
      <c r="G15" s="22" t="str">
        <f>IFERROR(VLOOKUP(CONCATENATE(G$10,$Q15),Alap!$I:$Y,17,FALSE),"")</f>
        <v/>
      </c>
      <c r="H15" s="22" t="str">
        <f>IFERROR(VLOOKUP(CONCATENATE(H$10,$Q15),Alap!$I:$Y,17,FALSE),"")</f>
        <v/>
      </c>
      <c r="I15" s="22" t="str">
        <f>IFERROR(VLOOKUP(CONCATENATE(I$10,$Q15),Alap!$I:$Y,17,FALSE),"")</f>
        <v/>
      </c>
      <c r="J15" s="22" t="str">
        <f>IFERROR(VLOOKUP(CONCATENATE(J$10,$Q15),Alap!$I:$Y,17,FALSE),"")</f>
        <v/>
      </c>
      <c r="K15" s="22" t="str">
        <f>IFERROR(VLOOKUP(CONCATENATE(K$10,$Q15),Alap!$I:$Y,17,FALSE),"")</f>
        <v/>
      </c>
      <c r="L15" s="22" t="str">
        <f>IFERROR(VLOOKUP(CONCATENATE(L$10,$Q15),Alap!$I:$Y,17,FALSE),"")</f>
        <v/>
      </c>
      <c r="M15" s="22" t="str">
        <f>IFERROR(VLOOKUP(CONCATENATE(M$10,$Q15),Alap!$I:$Y,17,FALSE),"")</f>
        <v/>
      </c>
      <c r="N15" s="22" t="str">
        <f>IFERROR(VLOOKUP(CONCATENATE(N$10,$Q15),Alap!$I:$Y,17,FALSE),"")</f>
        <v/>
      </c>
      <c r="O15" s="22" t="str">
        <f>IFERROR(VLOOKUP(CONCATENATE(O$10,$Q15),Alap!$I:$Y,17,FALSE),"")</f>
        <v/>
      </c>
      <c r="P15" s="22" t="str">
        <f>IFERROR(VLOOKUP(CONCATENATE(P$10,$Q15),Alap!$I:$Y,17,FALSE),"")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IFERROR(VLOOKUP(CONCATENATE(B$10,$Q16),Alap!$I:$Y,17,FALSE),"")</f>
        <v/>
      </c>
      <c r="C16" s="21" t="str">
        <f>IFERROR(VLOOKUP(CONCATENATE(C$10,$Q16),Alap!$I:$Y,17,FALSE),"")</f>
        <v/>
      </c>
      <c r="D16" s="22" t="str">
        <f>IFERROR(VLOOKUP(CONCATENATE(D$10,$Q16),Alap!$I:$Y,17,FALSE),"")</f>
        <v/>
      </c>
      <c r="E16" s="22" t="str">
        <f>IFERROR(VLOOKUP(CONCATENATE(E$10,$Q16),Alap!$I:$Y,17,FALSE),"")</f>
        <v/>
      </c>
      <c r="F16" s="21" t="str">
        <f>IFERROR(VLOOKUP(CONCATENATE(F$10,$Q16),Alap!$I:$Y,17,FALSE),"")</f>
        <v/>
      </c>
      <c r="G16" s="22" t="str">
        <f>IFERROR(VLOOKUP(CONCATENATE(G$10,$Q16),Alap!$I:$Y,17,FALSE),"")</f>
        <v/>
      </c>
      <c r="H16" s="22" t="str">
        <f>IFERROR(VLOOKUP(CONCATENATE(H$10,$Q16),Alap!$I:$Y,17,FALSE),"")</f>
        <v/>
      </c>
      <c r="I16" s="22" t="str">
        <f>IFERROR(VLOOKUP(CONCATENATE(I$10,$Q16),Alap!$I:$Y,17,FALSE),"")</f>
        <v/>
      </c>
      <c r="J16" s="22" t="str">
        <f>IFERROR(VLOOKUP(CONCATENATE(J$10,$Q16),Alap!$I:$Y,17,FALSE),"")</f>
        <v/>
      </c>
      <c r="K16" s="22" t="str">
        <f>IFERROR(VLOOKUP(CONCATENATE(K$10,$Q16),Alap!$I:$Y,17,FALSE),"")</f>
        <v/>
      </c>
      <c r="L16" s="22" t="str">
        <f>IFERROR(VLOOKUP(CONCATENATE(L$10,$Q16),Alap!$I:$Y,17,FALSE),"")</f>
        <v/>
      </c>
      <c r="M16" s="22" t="str">
        <f>IFERROR(VLOOKUP(CONCATENATE(M$10,$Q16),Alap!$I:$Y,17,FALSE),"")</f>
        <v/>
      </c>
      <c r="N16" s="22" t="str">
        <f>IFERROR(VLOOKUP(CONCATENATE(N$10,$Q16),Alap!$I:$Y,17,FALSE),"")</f>
        <v/>
      </c>
      <c r="O16" s="22" t="str">
        <f>IFERROR(VLOOKUP(CONCATENATE(O$10,$Q16),Alap!$I:$Y,17,FALSE),"")</f>
        <v/>
      </c>
      <c r="P16" s="22" t="str">
        <f>IFERROR(VLOOKUP(CONCATENATE(P$10,$Q16),Alap!$I:$Y,17,FALSE),"")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7D37B-5484-406C-9057-8203869DA89B}">
  <dimension ref="A1:Q17"/>
  <sheetViews>
    <sheetView workbookViewId="0">
      <selection activeCell="P6" sqref="P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161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IFERROR(VLOOKUP(CONCATENATE(B$2,$Q4),Alap!$J:$Y,16,FALSE),"")</f>
        <v>Pénzügyi menedzsment (202, Bp.-ről web)</v>
      </c>
      <c r="C4" s="9" t="str">
        <f>IFERROR(VLOOKUP(CONCATENATE(C$2,$Q4),Alap!$J:$Y,16,FALSE),"")</f>
        <v>Marketingkutatás, k. és piacel. (210, web)</v>
      </c>
      <c r="D4" s="33" t="s">
        <v>490</v>
      </c>
      <c r="E4" s="9" t="str">
        <f>IFERROR(VLOOKUP(CONCATENATE(E$2,$Q4),Alap!$J:$Y,16,FALSE),"")</f>
        <v/>
      </c>
      <c r="F4" s="9" t="str">
        <f>IFERROR(VLOOKUP(CONCATENATE(F$2,$Q4),Alap!$J:$Y,16,FALSE),"")</f>
        <v>Marketingkutatás, k. és piacel. (210, 8.45-től, web)</v>
      </c>
      <c r="G4" s="9" t="str">
        <f>IFERROR(VLOOKUP(CONCATENATE(G$2,$Q4),Alap!$J:$Y,16,FALSE),"")</f>
        <v>Szolgáltatásmarketing (szv.) (210, web)</v>
      </c>
      <c r="H4" s="9" t="str">
        <f>IFERROR(VLOOKUP(CONCATENATE(H$2,$Q4),Alap!$J:$Y,16,FALSE),"")</f>
        <v>Strat. men. a marketingben (210, web)</v>
      </c>
      <c r="I4" s="9" t="str">
        <f>IFERROR(VLOOKUP(CONCATENATE(I$2,$Q4),Alap!$J:$Y,16,FALSE),"")</f>
        <v/>
      </c>
      <c r="J4" s="9" t="str">
        <f>IFERROR(VLOOKUP(CONCATENATE(J$2,$Q4),Alap!$J:$Y,16,FALSE),"")</f>
        <v/>
      </c>
      <c r="K4" s="9" t="str">
        <f>IFERROR(VLOOKUP(CONCATENATE(K$2,$Q4),Alap!$J:$Y,16,FALSE),"")</f>
        <v/>
      </c>
      <c r="L4" s="9" t="str">
        <f>IFERROR(VLOOKUP(CONCATENATE(L$2,$Q4),Alap!$J:$Y,16,FALSE),"")</f>
        <v>Nemz. és interk. marketing (otthon, 8.45-től, otthonról web)</v>
      </c>
      <c r="M4" s="9" t="str">
        <f>IFERROR(VLOOKUP(CONCATENATE(M$2,$Q4),Alap!$J:$Y,16,FALSE),"")</f>
        <v>Fogy. és vás. magatartás (210, web)</v>
      </c>
      <c r="N4" s="9" t="str">
        <f>IFERROR(VLOOKUP(CONCATENATE(N$2,$Q4),Alap!$J:$Y,16,FALSE),"")</f>
        <v/>
      </c>
      <c r="O4" s="9" t="str">
        <f>IFERROR(VLOOKUP(CONCATENATE(O$2,$Q4),Alap!$J:$Y,16,FALSE),"")</f>
        <v>Marketingkutatás, k. és piacel. (203, 8.45-től, web)</v>
      </c>
      <c r="P4" s="9" t="str">
        <f>IFERROR(VLOOKUP(CONCATENATE(P$2,$Q4),Alap!$J:$Y,16,FALSE),"")</f>
        <v>Fogy. és vás. magatartás (214,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IFERROR(VLOOKUP(CONCATENATE(B$2,$Q5),Alap!$J:$Y,16,FALSE),"")</f>
        <v>Pénzügyi menedzsment (202, Bp.-ről web)</v>
      </c>
      <c r="C5" s="9" t="str">
        <f>IFERROR(VLOOKUP(CONCATENATE(C$2,$Q5),Alap!$J:$Y,16,FALSE),"")</f>
        <v>Marketingkutatás, k. és piacel. (210, web)</v>
      </c>
      <c r="D5" s="33" t="s">
        <v>490</v>
      </c>
      <c r="E5" s="9" t="str">
        <f>IFERROR(VLOOKUP(CONCATENATE(E$2,$Q5),Alap!$J:$Y,16,FALSE),"")</f>
        <v>Strat. men. a marketingben (205, web)</v>
      </c>
      <c r="F5" s="9" t="str">
        <f>IFERROR(VLOOKUP(CONCATENATE(F$2,$Q5),Alap!$J:$Y,16,FALSE),"")</f>
        <v>Marketingkutatás, k. és piacel. (210, web)</v>
      </c>
      <c r="G5" s="9" t="str">
        <f>IFERROR(VLOOKUP(CONCATENATE(G$2,$Q5),Alap!$J:$Y,16,FALSE),"")</f>
        <v>Szolgáltatásmarketing (szv.) (210, web)</v>
      </c>
      <c r="H5" s="9" t="str">
        <f>IFERROR(VLOOKUP(CONCATENATE(H$2,$Q5),Alap!$J:$Y,16,FALSE),"")</f>
        <v>Strat. men. a marketingben (210, web)</v>
      </c>
      <c r="I5" s="9" t="str">
        <f>IFERROR(VLOOKUP(CONCATENATE(I$2,$Q5),Alap!$J:$Y,16,FALSE),"")</f>
        <v/>
      </c>
      <c r="J5" s="9" t="str">
        <f>IFERROR(VLOOKUP(CONCATENATE(J$2,$Q5),Alap!$J:$Y,16,FALSE),"")</f>
        <v/>
      </c>
      <c r="K5" s="9" t="str">
        <f>IFERROR(VLOOKUP(CONCATENATE(K$2,$Q5),Alap!$J:$Y,16,FALSE),"")</f>
        <v/>
      </c>
      <c r="L5" s="9" t="str">
        <f>IFERROR(VLOOKUP(CONCATENATE(L$2,$Q5),Alap!$J:$Y,16,FALSE),"")</f>
        <v>Nemz. és interk. marketing (otthon, otthonról web)</v>
      </c>
      <c r="M5" s="9" t="str">
        <f>IFERROR(VLOOKUP(CONCATENATE(M$2,$Q5),Alap!$J:$Y,16,FALSE),"")</f>
        <v>Fogy. és vás. magatartás (210, web)</v>
      </c>
      <c r="N5" s="9" t="str">
        <f>IFERROR(VLOOKUP(CONCATENATE(N$2,$Q5),Alap!$J:$Y,16,FALSE),"")</f>
        <v/>
      </c>
      <c r="O5" s="9" t="str">
        <f>IFERROR(VLOOKUP(CONCATENATE(O$2,$Q5),Alap!$J:$Y,16,FALSE),"")</f>
        <v>Marketingkutatás, k. és piacel. (203, web)</v>
      </c>
      <c r="P5" s="9" t="str">
        <f>IFERROR(VLOOKUP(CONCATENATE(P$2,$Q5),Alap!$J:$Y,16,FALSE),"")</f>
        <v>Fogy. és vás. magatartás (214,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IFERROR(VLOOKUP(CONCATENATE(B$2,$Q6),Alap!$J:$Y,16,FALSE),"")</f>
        <v/>
      </c>
      <c r="C6" s="9" t="str">
        <f>IFERROR(VLOOKUP(CONCATENATE(C$2,$Q6),Alap!$J:$Y,16,FALSE),"")</f>
        <v>Értékesítés-menedzsment (205, web)</v>
      </c>
      <c r="D6" s="9" t="str">
        <f>IFERROR(VLOOKUP(CONCATENATE(D$2,$Q6),Alap!$J:$Y,16,FALSE),"")</f>
        <v>Értékesítés-menedzsment (217, web)</v>
      </c>
      <c r="E6" s="9" t="str">
        <f>IFERROR(VLOOKUP(CONCATENATE(E$2,$Q6),Alap!$J:$Y,16,FALSE),"")</f>
        <v>Strat. men. a marketingben (205, web)</v>
      </c>
      <c r="F6" s="9" t="str">
        <f>IFERROR(VLOOKUP(CONCATENATE(F$2,$Q6),Alap!$J:$Y,16,FALSE),"")</f>
        <v>Marketingkutatás, k. és piacel. (210, web)</v>
      </c>
      <c r="G6" s="9" t="str">
        <f>IFERROR(VLOOKUP(CONCATENATE(G$2,$Q6),Alap!$J:$Y,16,FALSE),"")</f>
        <v>Fogy. és vás. magatartás (210, web)</v>
      </c>
      <c r="H6" s="9" t="str">
        <f>IFERROR(VLOOKUP(CONCATENATE(H$2,$Q6),Alap!$J:$Y,16,FALSE),"")</f>
        <v>Marketingkutatás, k. és piacel. (210, web)</v>
      </c>
      <c r="I6" s="9" t="str">
        <f>IFERROR(VLOOKUP(CONCATENATE(I$2,$Q6),Alap!$J:$Y,16,FALSE),"")</f>
        <v>Értékesítés-menedzsment (217, web)</v>
      </c>
      <c r="J6" s="9" t="str">
        <f>IFERROR(VLOOKUP(CONCATENATE(J$2,$Q6),Alap!$J:$Y,16,FALSE),"")</f>
        <v/>
      </c>
      <c r="K6" s="9" t="str">
        <f>IFERROR(VLOOKUP(CONCATENATE(K$2,$Q6),Alap!$J:$Y,16,FALSE),"")</f>
        <v>Szolgáltatásmarketing (szv.) (otthon, otthonról web)</v>
      </c>
      <c r="L6" s="9" t="str">
        <f>IFERROR(VLOOKUP(CONCATENATE(L$2,$Q6),Alap!$J:$Y,16,FALSE),"")</f>
        <v>Szolgáltatásmarketing (szv.) (otthon, otthonról web)</v>
      </c>
      <c r="M6" s="33" t="s">
        <v>490</v>
      </c>
      <c r="N6" s="9" t="str">
        <f>IFERROR(VLOOKUP(CONCATENATE(N$2,$Q6),Alap!$J:$Y,16,FALSE),"")</f>
        <v/>
      </c>
      <c r="O6" s="9" t="str">
        <f>IFERROR(VLOOKUP(CONCATENATE(O$2,$Q6),Alap!$J:$Y,16,FALSE),"")</f>
        <v>Marketingkutatás, k. és piacel. (203, web)</v>
      </c>
      <c r="P6" s="9" t="str">
        <f>IFERROR(VLOOKUP(CONCATENATE(P$2,$Q6),Alap!$J:$Y,16,FALSE),"")</f>
        <v>Nemz. és interk. marketing (217,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IFERROR(VLOOKUP(CONCATENATE(B$2,$Q7),Alap!$J:$Y,16,FALSE),"")</f>
        <v/>
      </c>
      <c r="C7" s="9" t="str">
        <f>IFERROR(VLOOKUP(CONCATENATE(C$2,$Q7),Alap!$J:$Y,16,FALSE),"")</f>
        <v>Fogy. és vás. magatartás (205, web)</v>
      </c>
      <c r="D7" s="9" t="str">
        <f>IFERROR(VLOOKUP(CONCATENATE(D$2,$Q7),Alap!$J:$Y,16,FALSE),"")</f>
        <v>Értékesítés-menedzsment (217, web)</v>
      </c>
      <c r="E7" s="9" t="str">
        <f>IFERROR(VLOOKUP(CONCATENATE(E$2,$Q7),Alap!$J:$Y,16,FALSE),"")</f>
        <v>Fogy. és vás. magatartás (205, web)</v>
      </c>
      <c r="F7" s="9" t="str">
        <f>IFERROR(VLOOKUP(CONCATENATE(F$2,$Q7),Alap!$J:$Y,16,FALSE),"")</f>
        <v>Nemz. és interk. marketing (210, web)</v>
      </c>
      <c r="G7" s="9" t="str">
        <f>IFERROR(VLOOKUP(CONCATENATE(G$2,$Q7),Alap!$J:$Y,16,FALSE),"")</f>
        <v>Fogy. és vás. magatartás (210, web)</v>
      </c>
      <c r="H7" s="9" t="str">
        <f>IFERROR(VLOOKUP(CONCATENATE(H$2,$Q7),Alap!$J:$Y,16,FALSE),"")</f>
        <v>Marketingkutatás, k. és piacel. (210, web)</v>
      </c>
      <c r="I7" s="9" t="str">
        <f>IFERROR(VLOOKUP(CONCATENATE(I$2,$Q7),Alap!$J:$Y,16,FALSE),"")</f>
        <v>Értékesítés-menedzsment (217, web)</v>
      </c>
      <c r="J7" s="9" t="str">
        <f>IFERROR(VLOOKUP(CONCATENATE(J$2,$Q7),Alap!$J:$Y,16,FALSE),"")</f>
        <v/>
      </c>
      <c r="K7" s="9" t="str">
        <f>IFERROR(VLOOKUP(CONCATENATE(K$2,$Q7),Alap!$J:$Y,16,FALSE),"")</f>
        <v>Szolgáltatásmarketing (szv.) (otthon, otthonról web)</v>
      </c>
      <c r="L7" s="9" t="str">
        <f>IFERROR(VLOOKUP(CONCATENATE(L$2,$Q7),Alap!$J:$Y,16,FALSE),"")</f>
        <v>Szolgáltatásmarketing (szv.) (otthon, otthonról web)</v>
      </c>
      <c r="M7" s="33" t="s">
        <v>490</v>
      </c>
      <c r="N7" s="9" t="str">
        <f>IFERROR(VLOOKUP(CONCATENATE(N$2,$Q7),Alap!$J:$Y,16,FALSE),"")</f>
        <v/>
      </c>
      <c r="O7" s="9" t="str">
        <f>IFERROR(VLOOKUP(CONCATENATE(O$2,$Q7),Alap!$J:$Y,16,FALSE),"")</f>
        <v>Nemz. és interk. marketing (203, web)</v>
      </c>
      <c r="P7" s="9" t="str">
        <f>IFERROR(VLOOKUP(CONCATENATE(P$2,$Q7),Alap!$J:$Y,16,FALSE),"")</f>
        <v>Nemz. és interk. marketing (217, 14.15-ig,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IFERROR(VLOOKUP(CONCATENATE(B$2,$Q8),Alap!$J:$Y,16,FALSE),"")</f>
        <v/>
      </c>
      <c r="C8" s="9" t="str">
        <f>IFERROR(VLOOKUP(CONCATENATE(C$2,$Q8),Alap!$J:$Y,16,FALSE),"")</f>
        <v>Fogy. és vás. magatartás (205, web)</v>
      </c>
      <c r="D8" s="9" t="str">
        <f>IFERROR(VLOOKUP(CONCATENATE(D$2,$Q8),Alap!$J:$Y,16,FALSE),"")</f>
        <v>Értékesítés-menedzsment (217, web)</v>
      </c>
      <c r="E8" s="9" t="str">
        <f>IFERROR(VLOOKUP(CONCATENATE(E$2,$Q8),Alap!$J:$Y,16,FALSE),"")</f>
        <v>Fogy. és vás. magatartás (205, web)</v>
      </c>
      <c r="F8" s="9" t="str">
        <f>IFERROR(VLOOKUP(CONCATENATE(F$2,$Q8),Alap!$J:$Y,16,FALSE),"")</f>
        <v>Nemz. és interk. marketing (210, web)</v>
      </c>
      <c r="G8" s="9" t="str">
        <f>IFERROR(VLOOKUP(CONCATENATE(G$2,$Q8),Alap!$J:$Y,16,FALSE),"")</f>
        <v/>
      </c>
      <c r="H8" s="9" t="str">
        <f>IFERROR(VLOOKUP(CONCATENATE(H$2,$Q8),Alap!$J:$Y,16,FALSE),"")</f>
        <v>Marketingkutatás, k. és piacel. (210, web)</v>
      </c>
      <c r="I8" s="9" t="str">
        <f>IFERROR(VLOOKUP(CONCATENATE(I$2,$Q8),Alap!$J:$Y,16,FALSE),"")</f>
        <v/>
      </c>
      <c r="J8" s="9" t="str">
        <f>IFERROR(VLOOKUP(CONCATENATE(J$2,$Q8),Alap!$J:$Y,16,FALSE),"")</f>
        <v/>
      </c>
      <c r="K8" s="9" t="str">
        <f>IFERROR(VLOOKUP(CONCATENATE(K$2,$Q8),Alap!$J:$Y,16,FALSE),"")</f>
        <v/>
      </c>
      <c r="L8" s="9" t="str">
        <f>IFERROR(VLOOKUP(CONCATENATE(L$2,$Q8),Alap!$J:$Y,16,FALSE),"")</f>
        <v/>
      </c>
      <c r="M8" s="9" t="str">
        <f>IFERROR(VLOOKUP(CONCATENATE(M$2,$Q8),Alap!$J:$Y,16,FALSE),"")</f>
        <v>Nemz. és interk. marketing (otthon, otthonról web)</v>
      </c>
      <c r="N8" s="9" t="str">
        <f>IFERROR(VLOOKUP(CONCATENATE(N$2,$Q8),Alap!$J:$Y,16,FALSE),"")</f>
        <v/>
      </c>
      <c r="O8" s="9" t="str">
        <f>IFERROR(VLOOKUP(CONCATENATE(O$2,$Q8),Alap!$J:$Y,16,FALSE),"")</f>
        <v>Nemz. és interk. marketing (203, web)</v>
      </c>
      <c r="P8" s="9" t="str">
        <f>IFERROR(VLOOKUP(CONCATENATE(P$2,$Q8),Alap!$J:$Y,16,FALSE),"")</f>
        <v>Strat. men. a marketingben (217, 14.30-tól web)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IFERROR(VLOOKUP(CONCATENATE(B$2,$Q9),Alap!$J:$Y,16,FALSE),"")</f>
        <v/>
      </c>
      <c r="C9" s="9" t="str">
        <f>IFERROR(VLOOKUP(CONCATENATE(C$2,$Q9),Alap!$J:$Y,16,FALSE),"")</f>
        <v/>
      </c>
      <c r="D9" s="9" t="str">
        <f>IFERROR(VLOOKUP(CONCATENATE(D$2,$Q9),Alap!$J:$Y,16,FALSE),"")</f>
        <v/>
      </c>
      <c r="E9" s="9" t="str">
        <f>IFERROR(VLOOKUP(CONCATENATE(E$2,$Q9),Alap!$J:$Y,16,FALSE),"")</f>
        <v/>
      </c>
      <c r="F9" s="9" t="str">
        <f>IFERROR(VLOOKUP(CONCATENATE(F$2,$Q9),Alap!$J:$Y,16,FALSE),"")</f>
        <v/>
      </c>
      <c r="G9" s="9" t="str">
        <f>IFERROR(VLOOKUP(CONCATENATE(G$2,$Q9),Alap!$J:$Y,16,FALSE),"")</f>
        <v/>
      </c>
      <c r="H9" s="9" t="str">
        <f>IFERROR(VLOOKUP(CONCATENATE(H$2,$Q9),Alap!$J:$Y,16,FALSE),"")</f>
        <v/>
      </c>
      <c r="I9" s="9" t="str">
        <f>IFERROR(VLOOKUP(CONCATENATE(I$2,$Q9),Alap!$J:$Y,16,FALSE),"")</f>
        <v/>
      </c>
      <c r="J9" s="9" t="str">
        <f>IFERROR(VLOOKUP(CONCATENATE(J$2,$Q9),Alap!$J:$Y,16,FALSE),"")</f>
        <v/>
      </c>
      <c r="K9" s="9" t="str">
        <f>IFERROR(VLOOKUP(CONCATENATE(K$2,$Q9),Alap!$J:$Y,16,FALSE),"")</f>
        <v/>
      </c>
      <c r="L9" s="9" t="str">
        <f>IFERROR(VLOOKUP(CONCATENATE(L$2,$Q9),Alap!$J:$Y,16,FALSE),"")</f>
        <v/>
      </c>
      <c r="M9" s="9" t="str">
        <f>IFERROR(VLOOKUP(CONCATENATE(M$2,$Q9),Alap!$J:$Y,16,FALSE),"")</f>
        <v/>
      </c>
      <c r="N9" s="9" t="str">
        <f>IFERROR(VLOOKUP(CONCATENATE(N$2,$Q9),Alap!$J:$Y,16,FALSE),"")</f>
        <v/>
      </c>
      <c r="O9" s="9" t="str">
        <f>IFERROR(VLOOKUP(CONCATENATE(O$2,$Q9),Alap!$J:$Y,16,FALSE),"")</f>
        <v/>
      </c>
      <c r="P9" s="9" t="str">
        <f>IFERROR(VLOOKUP(CONCATENATE(P$2,$Q9),Alap!$J:$Y,16,FALSE),"")</f>
        <v>Strat. men. a marketingben (217, 17.45-ig web)</v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IFERROR(VLOOKUP(CONCATENATE(B$10,$Q13),Alap!$J:$Y,16,FALSE),"")</f>
        <v/>
      </c>
      <c r="C13" s="22" t="str">
        <f>IFERROR(VLOOKUP(CONCATENATE(C$10,$Q13),Alap!$J:$Y,16,FALSE),"")</f>
        <v/>
      </c>
      <c r="D13" s="22" t="str">
        <f>IFERROR(VLOOKUP(CONCATENATE(D$10,$Q13),Alap!$J:$Y,16,FALSE),"")</f>
        <v/>
      </c>
      <c r="E13" s="22" t="str">
        <f>IFERROR(VLOOKUP(CONCATENATE(E$10,$Q13),Alap!$J:$Y,16,FALSE),"")</f>
        <v/>
      </c>
      <c r="F13" s="22" t="str">
        <f>IFERROR(VLOOKUP(CONCATENATE(F$10,$Q13),Alap!$J:$Y,16,FALSE),"")</f>
        <v/>
      </c>
      <c r="G13" s="22" t="str">
        <f>IFERROR(VLOOKUP(CONCATENATE(G$10,$Q13),Alap!$J:$Y,16,FALSE),"")</f>
        <v/>
      </c>
      <c r="H13" s="22" t="str">
        <f>IFERROR(VLOOKUP(CONCATENATE(H$10,$Q13),Alap!$J:$Y,16,FALSE),"")</f>
        <v/>
      </c>
      <c r="I13" s="22" t="str">
        <f>IFERROR(VLOOKUP(CONCATENATE(I$10,$Q13),Alap!$J:$Y,16,FALSE),"")</f>
        <v/>
      </c>
      <c r="J13" s="22" t="str">
        <f>IFERROR(VLOOKUP(CONCATENATE(J$10,$Q13),Alap!$J:$Y,16,FALSE),"")</f>
        <v/>
      </c>
      <c r="K13" s="22" t="str">
        <f>IFERROR(VLOOKUP(CONCATENATE(K$10,$Q13),Alap!$J:$Y,16,FALSE),"")</f>
        <v/>
      </c>
      <c r="L13" s="22" t="str">
        <f>IFERROR(VLOOKUP(CONCATENATE(L$10,$Q13),Alap!$J:$Y,16,FALSE),"")</f>
        <v/>
      </c>
      <c r="M13" s="22" t="str">
        <f>IFERROR(VLOOKUP(CONCATENATE(M$10,$Q13),Alap!$J:$Y,16,FALSE),"")</f>
        <v/>
      </c>
      <c r="N13" s="22" t="str">
        <f>IFERROR(VLOOKUP(CONCATENATE(N$10,$Q13),Alap!$J:$Y,16,FALSE),"")</f>
        <v/>
      </c>
      <c r="O13" s="22" t="str">
        <f>IFERROR(VLOOKUP(CONCATENATE(O$10,$Q13),Alap!$J:$Y,16,FALSE),"")</f>
        <v/>
      </c>
      <c r="P13" s="22" t="str">
        <f>IFERROR(VLOOKUP(CONCATENATE(P$10,$Q13),Alap!$J:$Y,16,FALSE),"")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IFERROR(VLOOKUP(CONCATENATE(B$10,$Q14),Alap!$J:$Y,16,FALSE),"")</f>
        <v/>
      </c>
      <c r="C14" s="22" t="str">
        <f>IFERROR(VLOOKUP(CONCATENATE(C$10,$Q14),Alap!$J:$Y,16,FALSE),"")</f>
        <v/>
      </c>
      <c r="D14" s="22" t="str">
        <f>IFERROR(VLOOKUP(CONCATENATE(D$10,$Q14),Alap!$J:$Y,16,FALSE),"")</f>
        <v/>
      </c>
      <c r="E14" s="22" t="str">
        <f>IFERROR(VLOOKUP(CONCATENATE(E$10,$Q14),Alap!$J:$Y,16,FALSE),"")</f>
        <v/>
      </c>
      <c r="F14" s="22" t="str">
        <f>IFERROR(VLOOKUP(CONCATENATE(F$10,$Q14),Alap!$J:$Y,16,FALSE),"")</f>
        <v/>
      </c>
      <c r="G14" s="22" t="str">
        <f>IFERROR(VLOOKUP(CONCATENATE(G$10,$Q14),Alap!$J:$Y,16,FALSE),"")</f>
        <v/>
      </c>
      <c r="H14" s="22" t="str">
        <f>IFERROR(VLOOKUP(CONCATENATE(H$10,$Q14),Alap!$J:$Y,16,FALSE),"")</f>
        <v/>
      </c>
      <c r="I14" s="22" t="str">
        <f>IFERROR(VLOOKUP(CONCATENATE(I$10,$Q14),Alap!$J:$Y,16,FALSE),"")</f>
        <v/>
      </c>
      <c r="J14" s="22" t="str">
        <f>IFERROR(VLOOKUP(CONCATENATE(J$10,$Q14),Alap!$J:$Y,16,FALSE),"")</f>
        <v/>
      </c>
      <c r="K14" s="22" t="str">
        <f>IFERROR(VLOOKUP(CONCATENATE(K$10,$Q14),Alap!$J:$Y,16,FALSE),"")</f>
        <v/>
      </c>
      <c r="L14" s="22" t="str">
        <f>IFERROR(VLOOKUP(CONCATENATE(L$10,$Q14),Alap!$J:$Y,16,FALSE),"")</f>
        <v/>
      </c>
      <c r="M14" s="22" t="str">
        <f>IFERROR(VLOOKUP(CONCATENATE(M$10,$Q14),Alap!$J:$Y,16,FALSE),"")</f>
        <v/>
      </c>
      <c r="N14" s="22" t="str">
        <f>IFERROR(VLOOKUP(CONCATENATE(N$10,$Q14),Alap!$J:$Y,16,FALSE),"")</f>
        <v/>
      </c>
      <c r="O14" s="22" t="str">
        <f>IFERROR(VLOOKUP(CONCATENATE(O$10,$Q14),Alap!$J:$Y,16,FALSE),"")</f>
        <v/>
      </c>
      <c r="P14" s="22" t="str">
        <f>IFERROR(VLOOKUP(CONCATENATE(P$10,$Q14),Alap!$J:$Y,16,FALSE),"")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IFERROR(VLOOKUP(CONCATENATE(B$10,$Q15),Alap!$J:$Y,16,FALSE),"")</f>
        <v/>
      </c>
      <c r="C15" s="21" t="str">
        <f>IFERROR(VLOOKUP(CONCATENATE(C$10,$Q15),Alap!$J:$Y,16,FALSE),"")</f>
        <v/>
      </c>
      <c r="D15" s="21" t="str">
        <f>IFERROR(VLOOKUP(CONCATENATE(D$10,$Q15),Alap!$J:$Y,16,FALSE),"")</f>
        <v/>
      </c>
      <c r="E15" s="21" t="str">
        <f>IFERROR(VLOOKUP(CONCATENATE(E$10,$Q15),Alap!$J:$Y,16,FALSE),"")</f>
        <v/>
      </c>
      <c r="F15" s="21" t="str">
        <f>IFERROR(VLOOKUP(CONCATENATE(F$10,$Q15),Alap!$J:$Y,16,FALSE),"")</f>
        <v>Ellátásilánc menedzsment (otthon, otthonról web)</v>
      </c>
      <c r="G15" s="21" t="str">
        <f>IFERROR(VLOOKUP(CONCATENATE(G$10,$Q15),Alap!$J:$Y,16,FALSE),"")</f>
        <v>Ellátásilánc menedzsment (otthon, otthonról web)</v>
      </c>
      <c r="H15" s="21" t="str">
        <f>IFERROR(VLOOKUP(CONCATENATE(H$10,$Q15),Alap!$J:$Y,16,FALSE),"")</f>
        <v/>
      </c>
      <c r="I15" s="21" t="str">
        <f>IFERROR(VLOOKUP(CONCATENATE(I$10,$Q15),Alap!$J:$Y,16,FALSE),"")</f>
        <v/>
      </c>
      <c r="J15" s="21" t="str">
        <f>IFERROR(VLOOKUP(CONCATENATE(J$10,$Q15),Alap!$J:$Y,16,FALSE),"")</f>
        <v/>
      </c>
      <c r="K15" s="21" t="str">
        <f>IFERROR(VLOOKUP(CONCATENATE(K$10,$Q15),Alap!$J:$Y,16,FALSE),"")</f>
        <v>Ellátásilánc menedzsment (otthon, otthonról web)</v>
      </c>
      <c r="L15" s="21" t="str">
        <f>IFERROR(VLOOKUP(CONCATENATE(L$10,$Q15),Alap!$J:$Y,16,FALSE),"")</f>
        <v>Ellátásilánc menedzsment (otthon, otthonról web)</v>
      </c>
      <c r="M15" s="22" t="str">
        <f>IFERROR(VLOOKUP(CONCATENATE(M$10,$Q15),Alap!$J:$Y,16,FALSE),"")</f>
        <v/>
      </c>
      <c r="N15" s="22" t="str">
        <f>IFERROR(VLOOKUP(CONCATENATE(N$10,$Q15),Alap!$J:$Y,16,FALSE),"")</f>
        <v/>
      </c>
      <c r="O15" s="22" t="str">
        <f>IFERROR(VLOOKUP(CONCATENATE(O$10,$Q15),Alap!$J:$Y,16,FALSE),"")</f>
        <v>Ellátásilánc menedzsment (otthon, otthonról web)</v>
      </c>
      <c r="P15" s="22" t="str">
        <f>IFERROR(VLOOKUP(CONCATENATE(P$10,$Q15),Alap!$J:$Y,16,FALSE),"")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IFERROR(VLOOKUP(CONCATENATE(B$10,$Q16),Alap!$J:$Y,16,FALSE),"")</f>
        <v/>
      </c>
      <c r="C16" s="21" t="str">
        <f>IFERROR(VLOOKUP(CONCATENATE(C$10,$Q16),Alap!$J:$Y,16,FALSE),"")</f>
        <v/>
      </c>
      <c r="D16" s="21" t="str">
        <f>IFERROR(VLOOKUP(CONCATENATE(D$10,$Q16),Alap!$J:$Y,16,FALSE),"")</f>
        <v/>
      </c>
      <c r="E16" s="21" t="str">
        <f>IFERROR(VLOOKUP(CONCATENATE(E$10,$Q16),Alap!$J:$Y,16,FALSE),"")</f>
        <v/>
      </c>
      <c r="F16" s="21" t="str">
        <f>IFERROR(VLOOKUP(CONCATENATE(F$10,$Q16),Alap!$J:$Y,16,FALSE),"")</f>
        <v>Ellátásilánc menedzsment (otthon, otthonról web)</v>
      </c>
      <c r="G16" s="21" t="str">
        <f>IFERROR(VLOOKUP(CONCATENATE(G$10,$Q16),Alap!$J:$Y,16,FALSE),"")</f>
        <v>Ellátásilánc menedzsment (otthon, otthonról web)</v>
      </c>
      <c r="H16" s="21" t="str">
        <f>IFERROR(VLOOKUP(CONCATENATE(H$10,$Q16),Alap!$J:$Y,16,FALSE),"")</f>
        <v/>
      </c>
      <c r="I16" s="21" t="str">
        <f>IFERROR(VLOOKUP(CONCATENATE(I$10,$Q16),Alap!$J:$Y,16,FALSE),"")</f>
        <v/>
      </c>
      <c r="J16" s="21" t="str">
        <f>IFERROR(VLOOKUP(CONCATENATE(J$10,$Q16),Alap!$J:$Y,16,FALSE),"")</f>
        <v/>
      </c>
      <c r="K16" s="21" t="str">
        <f>IFERROR(VLOOKUP(CONCATENATE(K$10,$Q16),Alap!$J:$Y,16,FALSE),"")</f>
        <v>Ellátásilánc menedzsment (otthon, otthonról web)</v>
      </c>
      <c r="L16" s="21" t="str">
        <f>IFERROR(VLOOKUP(CONCATENATE(L$10,$Q16),Alap!$J:$Y,16,FALSE),"")</f>
        <v>Ellátásilánc menedzsment (otthon, otthonról web)</v>
      </c>
      <c r="M16" s="22" t="str">
        <f>IFERROR(VLOOKUP(CONCATENATE(M$10,$Q16),Alap!$J:$Y,16,FALSE),"")</f>
        <v/>
      </c>
      <c r="N16" s="22" t="str">
        <f>IFERROR(VLOOKUP(CONCATENATE(N$10,$Q16),Alap!$J:$Y,16,FALSE),"")</f>
        <v/>
      </c>
      <c r="O16" s="22" t="str">
        <f>IFERROR(VLOOKUP(CONCATENATE(O$10,$Q16),Alap!$J:$Y,16,FALSE),"")</f>
        <v>Ellátásilánc menedzsment (otthon, otthonról web)</v>
      </c>
      <c r="P16" s="22" t="str">
        <f>IFERROR(VLOOKUP(CONCATENATE(P$10,$Q16),Alap!$J:$Y,16,FALSE),"")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17"/>
  <sheetViews>
    <sheetView workbookViewId="0">
      <selection activeCell="H3" sqref="H3:H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IFERROR(VLOOKUP(CONCATENATE(B$2,$Q4),Alap!$K:$Y,15,FALSE),"")</f>
        <v>Pénzügyi menedzsment (202, Bp.-ről web)</v>
      </c>
      <c r="C4" s="9" t="str">
        <f>IFERROR(VLOOKUP(CONCATENATE(C$2,$Q4),Alap!$K:$Y,15,FALSE),"")</f>
        <v>Bev. az ellátási láncok men. (214, otthonról web)</v>
      </c>
      <c r="D4" s="9" t="str">
        <f>IFERROR(VLOOKUP(CONCATENATE(D$2,$Q4),Alap!$K:$Y,15,FALSE),"")</f>
        <v>Pénzügyi menedzsment (217, Tb.-ről web)</v>
      </c>
      <c r="E4" s="9" t="str">
        <f>IFERROR(VLOOKUP(CONCATENATE(E$2,$Q4),Alap!$K:$Y,15,FALSE),"")</f>
        <v>Kvantitatív módszerek, ökonometria (207, gépterem, Bp.-ről web)</v>
      </c>
      <c r="F4" s="9" t="str">
        <f>IFERROR(VLOOKUP(CONCATENATE(F$2,$Q4),Alap!$K:$Y,15,FALSE),"")</f>
        <v>Ökológiai közgazdaságtan (214, web)</v>
      </c>
      <c r="G4" s="9" t="str">
        <f>IFERROR(VLOOKUP(CONCATENATE(G$2,$Q4),Alap!$K:$Y,15,FALSE),"")</f>
        <v>Logisztikai folyamatok és techn. (207, gépterem)</v>
      </c>
      <c r="H4" s="33" t="s">
        <v>491</v>
      </c>
      <c r="I4" s="9" t="str">
        <f>IFERROR(VLOOKUP(CONCATENATE(I$2,$Q4),Alap!$K:$Y,15,FALSE),"")</f>
        <v>Logisztikai folyamatok és techn. (207, gépterem)</v>
      </c>
      <c r="J4" s="9" t="str">
        <f>IFERROR(VLOOKUP(CONCATENATE(J$2,$Q4),Alap!$K:$Y,15,FALSE),"")</f>
        <v/>
      </c>
      <c r="K4" s="33" t="s">
        <v>492</v>
      </c>
      <c r="L4" s="9" t="str">
        <f>IFERROR(VLOOKUP(CONCATENATE(L$2,$Q4),Alap!$K:$Y,15,FALSE),"")</f>
        <v>Szállítási log. az ellátási láncban (214, web)</v>
      </c>
      <c r="M4" s="9" t="str">
        <f>IFERROR(VLOOKUP(CONCATENATE(M$2,$Q4),Alap!$K:$Y,15,FALSE),"")</f>
        <v>Kvantitatív módszerek, ökonometria (207, gépterem, Tb.-ről web)</v>
      </c>
      <c r="N4" s="9" t="str">
        <f>IFERROR(VLOOKUP(CONCATENATE(N$2,$Q4),Alap!$K:$Y,15,FALSE),"")</f>
        <v/>
      </c>
      <c r="O4" s="9" t="str">
        <f>IFERROR(VLOOKUP(CONCATENATE(O$2,$Q4),Alap!$K:$Y,15,FALSE),"")</f>
        <v>Ellátásilánc-men. felj. és kontr. (207, gépterem)</v>
      </c>
      <c r="P4" s="9" t="str">
        <f>IFERROR(VLOOKUP(CONCATENATE(P$2,$Q4),Alap!$K:$Y,15,FALSE),"")</f>
        <v>Kvantitatív módszerek, ökonometria (207, gépterem, Bp.-ről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IFERROR(VLOOKUP(CONCATENATE(B$2,$Q5),Alap!$K:$Y,15,FALSE),"")</f>
        <v>Pénzügyi menedzsment (202, Bp.-ről web)</v>
      </c>
      <c r="C5" s="9" t="str">
        <f>IFERROR(VLOOKUP(CONCATENATE(C$2,$Q5),Alap!$K:$Y,15,FALSE),"")</f>
        <v>Bev. az ellátási láncok men. (214, otthonról web)</v>
      </c>
      <c r="D5" s="9" t="str">
        <f>IFERROR(VLOOKUP(CONCATENATE(D$2,$Q5),Alap!$K:$Y,15,FALSE),"")</f>
        <v>Pénzügyi menedzsment (217, Tb.-ről web)</v>
      </c>
      <c r="E5" s="9" t="str">
        <f>IFERROR(VLOOKUP(CONCATENATE(E$2,$Q5),Alap!$K:$Y,15,FALSE),"")</f>
        <v>Kvantitatív módszerek, ökonometria (207, gépterem, Bp.-ről web)</v>
      </c>
      <c r="F5" s="9" t="str">
        <f>IFERROR(VLOOKUP(CONCATENATE(F$2,$Q5),Alap!$K:$Y,15,FALSE),"")</f>
        <v>Ökológiai közgazdaságtan (214, web)</v>
      </c>
      <c r="G5" s="9" t="str">
        <f>IFERROR(VLOOKUP(CONCATENATE(G$2,$Q5),Alap!$K:$Y,15,FALSE),"")</f>
        <v>Logisztikai folyamatok és techn. (207, gépterem)</v>
      </c>
      <c r="H5" s="33" t="s">
        <v>491</v>
      </c>
      <c r="I5" s="9" t="str">
        <f>IFERROR(VLOOKUP(CONCATENATE(I$2,$Q5),Alap!$K:$Y,15,FALSE),"")</f>
        <v>Ellátásilánc-men. felj. és kontr. (463)</v>
      </c>
      <c r="J5" s="9" t="str">
        <f>IFERROR(VLOOKUP(CONCATENATE(J$2,$Q5),Alap!$K:$Y,15,FALSE),"")</f>
        <v/>
      </c>
      <c r="K5" s="33" t="s">
        <v>492</v>
      </c>
      <c r="L5" s="9" t="str">
        <f>IFERROR(VLOOKUP(CONCATENATE(L$2,$Q5),Alap!$K:$Y,15,FALSE),"")</f>
        <v>Szállítási log. az ellátási láncban (214, web)</v>
      </c>
      <c r="M5" s="9" t="str">
        <f>IFERROR(VLOOKUP(CONCATENATE(M$2,$Q5),Alap!$K:$Y,15,FALSE),"")</f>
        <v>Kvantitatív módszerek, ökonometria (207, gépterem, Tb.-ről web)</v>
      </c>
      <c r="N5" s="9" t="str">
        <f>IFERROR(VLOOKUP(CONCATENATE(N$2,$Q5),Alap!$K:$Y,15,FALSE),"")</f>
        <v/>
      </c>
      <c r="O5" s="9" t="str">
        <f>IFERROR(VLOOKUP(CONCATENATE(O$2,$Q5),Alap!$K:$Y,15,FALSE),"")</f>
        <v>Ellátásilánc-men. felj. és kontr. (207, gépterem)</v>
      </c>
      <c r="P5" s="9" t="str">
        <f>IFERROR(VLOOKUP(CONCATENATE(P$2,$Q5),Alap!$K:$Y,15,FALSE),"")</f>
        <v>Kvantitatív módszerek, ökonometria (207, gépterem, Bp.-ről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IFERROR(VLOOKUP(CONCATENATE(B$2,$Q6),Alap!$K:$Y,15,FALSE),"")</f>
        <v/>
      </c>
      <c r="C6" s="9" t="str">
        <f>IFERROR(VLOOKUP(CONCATENATE(C$2,$Q6),Alap!$K:$Y,15,FALSE),"")</f>
        <v>Értékesítés-menedzsment (205, web)</v>
      </c>
      <c r="D6" s="9" t="str">
        <f>IFERROR(VLOOKUP(CONCATENATE(D$2,$Q6),Alap!$K:$Y,15,FALSE),"")</f>
        <v>Értékesítés-menedzsment (217, web)</v>
      </c>
      <c r="E6" s="9" t="str">
        <f>IFERROR(VLOOKUP(CONCATENATE(E$2,$Q6),Alap!$K:$Y,15,FALSE),"")</f>
        <v>Szállítási log. az ellátási láncban (207, web)</v>
      </c>
      <c r="F6" s="9" t="str">
        <f>IFERROR(VLOOKUP(CONCATENATE(F$2,$Q6),Alap!$K:$Y,15,FALSE),"")</f>
        <v>Ökológiai közgazdaságtan (214, web)</v>
      </c>
      <c r="G6" s="9" t="str">
        <f>IFERROR(VLOOKUP(CONCATENATE(G$2,$Q6),Alap!$K:$Y,15,FALSE),"")</f>
        <v>Bev. az ellátási láncok men. (217, otthonról web)</v>
      </c>
      <c r="H6" s="9" t="str">
        <f>IFERROR(VLOOKUP(CONCATENATE(H$2,$Q6),Alap!$K:$Y,15,FALSE),"")</f>
        <v>Logisztikai folyamatok és techn. (207, gépterem)</v>
      </c>
      <c r="I6" s="9" t="str">
        <f>IFERROR(VLOOKUP(CONCATENATE(I$2,$Q6),Alap!$K:$Y,15,FALSE),"")</f>
        <v>Értékesítés-menedzsment (217, web)</v>
      </c>
      <c r="J6" s="9" t="str">
        <f>IFERROR(VLOOKUP(CONCATENATE(J$2,$Q6),Alap!$K:$Y,15,FALSE),"")</f>
        <v/>
      </c>
      <c r="K6" s="9" t="str">
        <f>IFERROR(VLOOKUP(CONCATENATE(K$2,$Q6),Alap!$K:$Y,15,FALSE),"")</f>
        <v>Kvantitatív módszerek, ökonometria (207, gépterem, Bp.-ről web)</v>
      </c>
      <c r="L6" s="9" t="str">
        <f>IFERROR(VLOOKUP(CONCATENATE(L$2,$Q6),Alap!$K:$Y,15,FALSE),"")</f>
        <v>Ellátásilánc-men. felj. és kontr. (207, gépterem)</v>
      </c>
      <c r="M6" s="9" t="str">
        <f>IFERROR(VLOOKUP(CONCATENATE(M$2,$Q6),Alap!$K:$Y,15,FALSE),"")</f>
        <v>Pénzügyi menedzsment (210, Bp.-ről web)</v>
      </c>
      <c r="N6" s="9" t="str">
        <f>IFERROR(VLOOKUP(CONCATENATE(N$2,$Q6),Alap!$K:$Y,15,FALSE),"")</f>
        <v/>
      </c>
      <c r="O6" s="9" t="str">
        <f>IFERROR(VLOOKUP(CONCATENATE(O$2,$Q6),Alap!$K:$Y,15,FALSE),"")</f>
        <v>Ökológiai közgazdaságtan (210, otthonról web)</v>
      </c>
      <c r="P6" s="9" t="str">
        <f>IFERROR(VLOOKUP(CONCATENATE(P$2,$Q6),Alap!$K:$Y,15,FALSE),"")</f>
        <v>Ellátásilánc-men. felj. és kontr. (207, gépterem)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IFERROR(VLOOKUP(CONCATENATE(B$2,$Q7),Alap!$K:$Y,15,FALSE),"")</f>
        <v/>
      </c>
      <c r="C7" s="9" t="str">
        <f>IFERROR(VLOOKUP(CONCATENATE(C$2,$Q7),Alap!$K:$Y,15,FALSE),"")</f>
        <v>Logisztikai folyamatok és techn. (207, gépterem)</v>
      </c>
      <c r="D7" s="9" t="str">
        <f>IFERROR(VLOOKUP(CONCATENATE(D$2,$Q7),Alap!$K:$Y,15,FALSE),"")</f>
        <v>Értékesítés-menedzsment (217, web)</v>
      </c>
      <c r="E7" s="9" t="str">
        <f>IFERROR(VLOOKUP(CONCATENATE(E$2,$Q7),Alap!$K:$Y,15,FALSE),"")</f>
        <v>Szállítási log. az ellátási láncban (210, web)</v>
      </c>
      <c r="F7" s="9" t="str">
        <f>IFERROR(VLOOKUP(CONCATENATE(F$2,$Q7),Alap!$K:$Y,15,FALSE),"")</f>
        <v>Szállítási log. az ellátási láncban (214, web)</v>
      </c>
      <c r="G7" s="9" t="str">
        <f>IFERROR(VLOOKUP(CONCATENATE(G$2,$Q7),Alap!$K:$Y,15,FALSE),"")</f>
        <v>Bev. az ellátási láncok men. (217, otthonról web)</v>
      </c>
      <c r="H7" s="9" t="str">
        <f>IFERROR(VLOOKUP(CONCATENATE(H$2,$Q7),Alap!$K:$Y,15,FALSE),"")</f>
        <v>Kvantitatív módszerek, ökonometria (207, gépterem, Bp.-ről web)</v>
      </c>
      <c r="I7" s="9" t="str">
        <f>IFERROR(VLOOKUP(CONCATENATE(I$2,$Q7),Alap!$K:$Y,15,FALSE),"")</f>
        <v>Értékesítés-menedzsment (217, web)</v>
      </c>
      <c r="J7" s="9" t="str">
        <f>IFERROR(VLOOKUP(CONCATENATE(J$2,$Q7),Alap!$K:$Y,15,FALSE),"")</f>
        <v/>
      </c>
      <c r="K7" s="9" t="str">
        <f>IFERROR(VLOOKUP(CONCATENATE(K$2,$Q7),Alap!$K:$Y,15,FALSE),"")</f>
        <v>Kvantitatív módszerek, ökonometria (207, gépterem, Bp.-ről web)</v>
      </c>
      <c r="L7" s="9" t="str">
        <f>IFERROR(VLOOKUP(CONCATENATE(L$2,$Q7),Alap!$K:$Y,15,FALSE),"")</f>
        <v>Ellátásilánc-men. felj. és kontr. (207, gépterem)</v>
      </c>
      <c r="M7" s="9" t="str">
        <f>IFERROR(VLOOKUP(CONCATENATE(M$2,$Q7),Alap!$K:$Y,15,FALSE),"")</f>
        <v>Pénzügyi menedzsment (210, Bp.-ről web)</v>
      </c>
      <c r="N7" s="9" t="str">
        <f>IFERROR(VLOOKUP(CONCATENATE(N$2,$Q7),Alap!$K:$Y,15,FALSE),"")</f>
        <v/>
      </c>
      <c r="O7" s="9" t="str">
        <f>IFERROR(VLOOKUP(CONCATENATE(O$2,$Q7),Alap!$K:$Y,15,FALSE),"")</f>
        <v>Ökológiai közgazdaságtan (210, otthonról web)</v>
      </c>
      <c r="P7" s="9" t="str">
        <f>IFERROR(VLOOKUP(CONCATENATE(P$2,$Q7),Alap!$K:$Y,15,FALSE),"")</f>
        <v>Ellátásilánc-men. felj. és kontr. (207, gépterem)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IFERROR(VLOOKUP(CONCATENATE(B$2,$Q8),Alap!$K:$Y,15,FALSE),"")</f>
        <v/>
      </c>
      <c r="C8" s="9" t="str">
        <f>IFERROR(VLOOKUP(CONCATENATE(C$2,$Q8),Alap!$K:$Y,15,FALSE),"")</f>
        <v>Logisztikai folyamatok és techn. (207, gépterem)</v>
      </c>
      <c r="D8" s="9" t="str">
        <f>IFERROR(VLOOKUP(CONCATENATE(D$2,$Q8),Alap!$K:$Y,15,FALSE),"")</f>
        <v>Értékesítés-menedzsment (217, web)</v>
      </c>
      <c r="E8" s="9" t="str">
        <f>IFERROR(VLOOKUP(CONCATENATE(E$2,$Q8),Alap!$K:$Y,15,FALSE),"")</f>
        <v>Szállítási log. az ellátási láncban (210, web)</v>
      </c>
      <c r="F8" s="9" t="str">
        <f>IFERROR(VLOOKUP(CONCATENATE(F$2,$Q8),Alap!$K:$Y,15,FALSE),"")</f>
        <v>Szállítási log. az ellátási láncban (214, web)</v>
      </c>
      <c r="G8" s="9" t="str">
        <f>IFERROR(VLOOKUP(CONCATENATE(G$2,$Q8),Alap!$K:$Y,15,FALSE),"")</f>
        <v/>
      </c>
      <c r="H8" s="9" t="str">
        <f>IFERROR(VLOOKUP(CONCATENATE(H$2,$Q8),Alap!$K:$Y,15,FALSE),"")</f>
        <v>Kvantitatív módszerek, ökonometria (207, gépterem, Bp.-ről web)</v>
      </c>
      <c r="I8" s="9" t="str">
        <f>IFERROR(VLOOKUP(CONCATENATE(I$2,$Q8),Alap!$K:$Y,15,FALSE),"")</f>
        <v/>
      </c>
      <c r="J8" s="9" t="str">
        <f>IFERROR(VLOOKUP(CONCATENATE(J$2,$Q8),Alap!$K:$Y,15,FALSE),"")</f>
        <v/>
      </c>
      <c r="K8" s="9" t="str">
        <f>IFERROR(VLOOKUP(CONCATENATE(K$2,$Q8),Alap!$K:$Y,15,FALSE),"")</f>
        <v>Ökológiai közgazdaságtan (208, web)</v>
      </c>
      <c r="L8" s="9" t="str">
        <f>IFERROR(VLOOKUP(CONCATENATE(L$2,$Q8),Alap!$K:$Y,15,FALSE),"")</f>
        <v>Ellátásilánc-men. felj. és kontr. (207, gépterem)</v>
      </c>
      <c r="M8" s="9" t="str">
        <f>IFERROR(VLOOKUP(CONCATENATE(M$2,$Q8),Alap!$K:$Y,15,FALSE),"")</f>
        <v>Szállítási log. az ellátási láncban (210, otthonról web)</v>
      </c>
      <c r="N8" s="9" t="str">
        <f>IFERROR(VLOOKUP(CONCATENATE(N$2,$Q8),Alap!$K:$Y,15,FALSE),"")</f>
        <v/>
      </c>
      <c r="O8" s="9" t="str">
        <f>IFERROR(VLOOKUP(CONCATENATE(O$2,$Q8),Alap!$K:$Y,15,FALSE),"")</f>
        <v/>
      </c>
      <c r="P8" s="9" t="str">
        <f>IFERROR(VLOOKUP(CONCATENATE(P$2,$Q8),Alap!$K:$Y,15,FALSE),"")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IFERROR(VLOOKUP(CONCATENATE(B$2,$Q9),Alap!$K:$Y,15,FALSE),"")</f>
        <v/>
      </c>
      <c r="C9" s="9" t="str">
        <f>IFERROR(VLOOKUP(CONCATENATE(C$2,$Q9),Alap!$K:$Y,15,FALSE),"")</f>
        <v/>
      </c>
      <c r="D9" s="9" t="str">
        <f>IFERROR(VLOOKUP(CONCATENATE(D$2,$Q9),Alap!$K:$Y,15,FALSE),"")</f>
        <v/>
      </c>
      <c r="E9" s="9" t="str">
        <f>IFERROR(VLOOKUP(CONCATENATE(E$2,$Q9),Alap!$K:$Y,15,FALSE),"")</f>
        <v/>
      </c>
      <c r="F9" s="9" t="str">
        <f>IFERROR(VLOOKUP(CONCATENATE(F$2,$Q9),Alap!$K:$Y,15,FALSE),"")</f>
        <v/>
      </c>
      <c r="G9" s="9" t="str">
        <f>IFERROR(VLOOKUP(CONCATENATE(G$2,$Q9),Alap!$K:$Y,15,FALSE),"")</f>
        <v/>
      </c>
      <c r="H9" s="9" t="str">
        <f>IFERROR(VLOOKUP(CONCATENATE(H$2,$Q9),Alap!$K:$Y,15,FALSE),"")</f>
        <v/>
      </c>
      <c r="I9" s="9" t="str">
        <f>IFERROR(VLOOKUP(CONCATENATE(I$2,$Q9),Alap!$K:$Y,15,FALSE),"")</f>
        <v/>
      </c>
      <c r="J9" s="9" t="str">
        <f>IFERROR(VLOOKUP(CONCATENATE(J$2,$Q9),Alap!$K:$Y,15,FALSE),"")</f>
        <v/>
      </c>
      <c r="K9" s="9" t="str">
        <f>IFERROR(VLOOKUP(CONCATENATE(K$2,$Q9),Alap!$K:$Y,15,FALSE),"")</f>
        <v/>
      </c>
      <c r="L9" s="9" t="str">
        <f>IFERROR(VLOOKUP(CONCATENATE(L$2,$Q9),Alap!$K:$Y,15,FALSE),"")</f>
        <v/>
      </c>
      <c r="M9" s="9" t="str">
        <f>IFERROR(VLOOKUP(CONCATENATE(M$2,$Q9),Alap!$K:$Y,15,FALSE),"")</f>
        <v/>
      </c>
      <c r="N9" s="9" t="str">
        <f>IFERROR(VLOOKUP(CONCATENATE(N$2,$Q9),Alap!$K:$Y,15,FALSE),"")</f>
        <v/>
      </c>
      <c r="O9" s="9" t="str">
        <f>IFERROR(VLOOKUP(CONCATENATE(O$2,$Q9),Alap!$K:$Y,15,FALSE),"")</f>
        <v/>
      </c>
      <c r="P9" s="9" t="str">
        <f>IFERROR(VLOOKUP(CONCATENATE(P$2,$Q9),Alap!$K:$Y,15,FALSE),"")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IFERROR(VLOOKUP(CONCATENATE(B$10,$Q13),Alap!$K:$Y,15,FALSE),"")</f>
        <v/>
      </c>
      <c r="C13" s="22" t="str">
        <f>IFERROR(VLOOKUP(CONCATENATE(C$10,$Q13),Alap!$K:$Y,15,FALSE),"")</f>
        <v/>
      </c>
      <c r="D13" s="22" t="str">
        <f>IFERROR(VLOOKUP(CONCATENATE(D$10,$Q13),Alap!$K:$Y,15,FALSE),"")</f>
        <v/>
      </c>
      <c r="E13" s="22" t="str">
        <f>IFERROR(VLOOKUP(CONCATENATE(E$10,$Q13),Alap!$K:$Y,15,FALSE),"")</f>
        <v/>
      </c>
      <c r="F13" s="22" t="str">
        <f>IFERROR(VLOOKUP(CONCATENATE(F$10,$Q13),Alap!$K:$Y,15,FALSE),"")</f>
        <v/>
      </c>
      <c r="G13" s="22" t="str">
        <f>IFERROR(VLOOKUP(CONCATENATE(G$10,$Q13),Alap!$K:$Y,15,FALSE),"")</f>
        <v/>
      </c>
      <c r="H13" s="22" t="str">
        <f>IFERROR(VLOOKUP(CONCATENATE(H$10,$Q13),Alap!$K:$Y,15,FALSE),"")</f>
        <v/>
      </c>
      <c r="I13" s="22" t="str">
        <f>IFERROR(VLOOKUP(CONCATENATE(I$10,$Q13),Alap!$K:$Y,15,FALSE),"")</f>
        <v/>
      </c>
      <c r="J13" s="22" t="str">
        <f>IFERROR(VLOOKUP(CONCATENATE(J$10,$Q13),Alap!$K:$Y,15,FALSE),"")</f>
        <v/>
      </c>
      <c r="K13" s="22" t="str">
        <f>IFERROR(VLOOKUP(CONCATENATE(K$10,$Q13),Alap!$K:$Y,15,FALSE),"")</f>
        <v/>
      </c>
      <c r="L13" s="22" t="str">
        <f>IFERROR(VLOOKUP(CONCATENATE(L$10,$Q13),Alap!$K:$Y,15,FALSE),"")</f>
        <v/>
      </c>
      <c r="M13" s="22" t="str">
        <f>IFERROR(VLOOKUP(CONCATENATE(M$10,$Q13),Alap!$K:$Y,15,FALSE),"")</f>
        <v/>
      </c>
      <c r="N13" s="22" t="str">
        <f>IFERROR(VLOOKUP(CONCATENATE(N$10,$Q13),Alap!$K:$Y,15,FALSE),"")</f>
        <v/>
      </c>
      <c r="O13" s="22" t="str">
        <f>IFERROR(VLOOKUP(CONCATENATE(O$10,$Q13),Alap!$K:$Y,15,FALSE),"")</f>
        <v/>
      </c>
      <c r="P13" s="22" t="str">
        <f>IFERROR(VLOOKUP(CONCATENATE(P$10,$Q13),Alap!$K:$Y,15,FALSE),"")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IFERROR(VLOOKUP(CONCATENATE(B$10,$Q14),Alap!$K:$Y,15,FALSE),"")</f>
        <v/>
      </c>
      <c r="C14" s="22" t="str">
        <f>IFERROR(VLOOKUP(CONCATENATE(C$10,$Q14),Alap!$K:$Y,15,FALSE),"")</f>
        <v/>
      </c>
      <c r="D14" s="22" t="str">
        <f>IFERROR(VLOOKUP(CONCATENATE(D$10,$Q14),Alap!$K:$Y,15,FALSE),"")</f>
        <v/>
      </c>
      <c r="E14" s="22" t="str">
        <f>IFERROR(VLOOKUP(CONCATENATE(E$10,$Q14),Alap!$K:$Y,15,FALSE),"")</f>
        <v/>
      </c>
      <c r="F14" s="22" t="str">
        <f>IFERROR(VLOOKUP(CONCATENATE(F$10,$Q14),Alap!$K:$Y,15,FALSE),"")</f>
        <v/>
      </c>
      <c r="G14" s="22" t="str">
        <f>IFERROR(VLOOKUP(CONCATENATE(G$10,$Q14),Alap!$K:$Y,15,FALSE),"")</f>
        <v/>
      </c>
      <c r="H14" s="22" t="str">
        <f>IFERROR(VLOOKUP(CONCATENATE(H$10,$Q14),Alap!$K:$Y,15,FALSE),"")</f>
        <v/>
      </c>
      <c r="I14" s="22" t="str">
        <f>IFERROR(VLOOKUP(CONCATENATE(I$10,$Q14),Alap!$K:$Y,15,FALSE),"")</f>
        <v/>
      </c>
      <c r="J14" s="22" t="str">
        <f>IFERROR(VLOOKUP(CONCATENATE(J$10,$Q14),Alap!$K:$Y,15,FALSE),"")</f>
        <v/>
      </c>
      <c r="K14" s="22" t="str">
        <f>IFERROR(VLOOKUP(CONCATENATE(K$10,$Q14),Alap!$K:$Y,15,FALSE),"")</f>
        <v/>
      </c>
      <c r="L14" s="22" t="str">
        <f>IFERROR(VLOOKUP(CONCATENATE(L$10,$Q14),Alap!$K:$Y,15,FALSE),"")</f>
        <v/>
      </c>
      <c r="M14" s="22" t="str">
        <f>IFERROR(VLOOKUP(CONCATENATE(M$10,$Q14),Alap!$K:$Y,15,FALSE),"")</f>
        <v/>
      </c>
      <c r="N14" s="22" t="str">
        <f>IFERROR(VLOOKUP(CONCATENATE(N$10,$Q14),Alap!$K:$Y,15,FALSE),"")</f>
        <v/>
      </c>
      <c r="O14" s="22" t="str">
        <f>IFERROR(VLOOKUP(CONCATENATE(O$10,$Q14),Alap!$K:$Y,15,FALSE),"")</f>
        <v/>
      </c>
      <c r="P14" s="22" t="str">
        <f>IFERROR(VLOOKUP(CONCATENATE(P$10,$Q14),Alap!$K:$Y,15,FALSE),"")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IFERROR(VLOOKUP(CONCATENATE(B$10,$Q15),Alap!$K:$Y,15,FALSE),"")</f>
        <v/>
      </c>
      <c r="C15" s="22" t="str">
        <f>IFERROR(VLOOKUP(CONCATENATE(C$10,$Q15),Alap!$K:$Y,15,FALSE),"")</f>
        <v/>
      </c>
      <c r="D15" s="22" t="str">
        <f>IFERROR(VLOOKUP(CONCATENATE(D$10,$Q15),Alap!$K:$Y,15,FALSE),"")</f>
        <v/>
      </c>
      <c r="E15" s="22" t="str">
        <f>IFERROR(VLOOKUP(CONCATENATE(E$10,$Q15),Alap!$K:$Y,15,FALSE),"")</f>
        <v>Ellátásilánc-menedzsment esettan. (otthon, otthonról web)</v>
      </c>
      <c r="F15" s="22" t="str">
        <f>IFERROR(VLOOKUP(CONCATENATE(F$10,$Q15),Alap!$K:$Y,15,FALSE),"")</f>
        <v/>
      </c>
      <c r="G15" s="22" t="str">
        <f>IFERROR(VLOOKUP(CONCATENATE(G$10,$Q15),Alap!$K:$Y,15,FALSE),"")</f>
        <v/>
      </c>
      <c r="H15" s="22" t="str">
        <f>IFERROR(VLOOKUP(CONCATENATE(H$10,$Q15),Alap!$K:$Y,15,FALSE),"")</f>
        <v>Ellátásilánc-menedzsment esettan. (otthon, otthonról web)</v>
      </c>
      <c r="I15" s="22" t="str">
        <f>IFERROR(VLOOKUP(CONCATENATE(I$10,$Q15),Alap!$K:$Y,15,FALSE),"")</f>
        <v/>
      </c>
      <c r="J15" s="22" t="str">
        <f>IFERROR(VLOOKUP(CONCATENATE(J$10,$Q15),Alap!$K:$Y,15,FALSE),"")</f>
        <v/>
      </c>
      <c r="K15" s="22" t="str">
        <f>IFERROR(VLOOKUP(CONCATENATE(K$10,$Q15),Alap!$K:$Y,15,FALSE),"")</f>
        <v/>
      </c>
      <c r="L15" s="22" t="str">
        <f>IFERROR(VLOOKUP(CONCATENATE(L$10,$Q15),Alap!$K:$Y,15,FALSE),"")</f>
        <v/>
      </c>
      <c r="M15" s="22" t="str">
        <f>IFERROR(VLOOKUP(CONCATENATE(M$10,$Q15),Alap!$K:$Y,15,FALSE),"")</f>
        <v>Ellátásilánc-menedzsment esettan. (otthon, otthonról web)</v>
      </c>
      <c r="N15" s="22" t="str">
        <f>IFERROR(VLOOKUP(CONCATENATE(N$10,$Q15),Alap!$K:$Y,15,FALSE),"")</f>
        <v/>
      </c>
      <c r="O15" s="22" t="str">
        <f>IFERROR(VLOOKUP(CONCATENATE(O$10,$Q15),Alap!$K:$Y,15,FALSE),"")</f>
        <v/>
      </c>
      <c r="P15" s="22" t="str">
        <f>IFERROR(VLOOKUP(CONCATENATE(P$10,$Q15),Alap!$K:$Y,15,FALSE),"")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IFERROR(VLOOKUP(CONCATENATE(B$10,$Q16),Alap!$K:$Y,15,FALSE),"")</f>
        <v/>
      </c>
      <c r="C16" s="22" t="str">
        <f>IFERROR(VLOOKUP(CONCATENATE(C$10,$Q16),Alap!$K:$Y,15,FALSE),"")</f>
        <v/>
      </c>
      <c r="D16" s="22" t="str">
        <f>IFERROR(VLOOKUP(CONCATENATE(D$10,$Q16),Alap!$K:$Y,15,FALSE),"")</f>
        <v/>
      </c>
      <c r="E16" s="22" t="str">
        <f>IFERROR(VLOOKUP(CONCATENATE(E$10,$Q16),Alap!$K:$Y,15,FALSE),"")</f>
        <v>Ellátásilánc-menedzsment esettan. (otthon, otthonról web)</v>
      </c>
      <c r="F16" s="22" t="str">
        <f>IFERROR(VLOOKUP(CONCATENATE(F$10,$Q16),Alap!$K:$Y,15,FALSE),"")</f>
        <v/>
      </c>
      <c r="G16" s="22" t="str">
        <f>IFERROR(VLOOKUP(CONCATENATE(G$10,$Q16),Alap!$K:$Y,15,FALSE),"")</f>
        <v/>
      </c>
      <c r="H16" s="22" t="str">
        <f>IFERROR(VLOOKUP(CONCATENATE(H$10,$Q16),Alap!$K:$Y,15,FALSE),"")</f>
        <v>Ellátásilánc-menedzsment esettan. (otthon, otthonról web)</v>
      </c>
      <c r="I16" s="22" t="str">
        <f>IFERROR(VLOOKUP(CONCATENATE(I$10,$Q16),Alap!$K:$Y,15,FALSE),"")</f>
        <v/>
      </c>
      <c r="J16" s="22" t="str">
        <f>IFERROR(VLOOKUP(CONCATENATE(J$10,$Q16),Alap!$K:$Y,15,FALSE),"")</f>
        <v/>
      </c>
      <c r="K16" s="22" t="str">
        <f>IFERROR(VLOOKUP(CONCATENATE(K$10,$Q16),Alap!$K:$Y,15,FALSE),"")</f>
        <v/>
      </c>
      <c r="L16" s="22" t="str">
        <f>IFERROR(VLOOKUP(CONCATENATE(L$10,$Q16),Alap!$K:$Y,15,FALSE),"")</f>
        <v/>
      </c>
      <c r="M16" s="22" t="str">
        <f>IFERROR(VLOOKUP(CONCATENATE(M$10,$Q16),Alap!$K:$Y,15,FALSE),"")</f>
        <v>Ellátásilánc-menedzsment esettan. (otthon, otthonról web)</v>
      </c>
      <c r="N16" s="22" t="str">
        <f>IFERROR(VLOOKUP(CONCATENATE(N$10,$Q16),Alap!$K:$Y,15,FALSE),"")</f>
        <v/>
      </c>
      <c r="O16" s="22" t="str">
        <f>IFERROR(VLOOKUP(CONCATENATE(O$10,$Q16),Alap!$K:$Y,15,FALSE),"")</f>
        <v/>
      </c>
      <c r="P16" s="22" t="str">
        <f>IFERROR(VLOOKUP(CONCATENATE(P$10,$Q16),Alap!$K:$Y,15,FALSE),"")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5DBB6-EC24-4894-8840-28A8B0C5CC5D}">
  <dimension ref="A1:Q17"/>
  <sheetViews>
    <sheetView workbookViewId="0">
      <selection activeCell="K7" sqref="K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447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IFERROR(VLOOKUP(CONCATENATE(B$2,$Q4),Alap!$L:$Y,14,FALSE),"")</f>
        <v>Marketing stratégia és tervezés (217, web)</v>
      </c>
      <c r="C4" s="9" t="str">
        <f>IFERROR(VLOOKUP(CONCATENATE(C$2,$Q4),Alap!$L:$Y,14,FALSE),"")</f>
        <v>K+F+I projektek és finanszírozásuk (217, web)</v>
      </c>
      <c r="D4" s="9" t="str">
        <f>IFERROR(VLOOKUP(CONCATENATE(D$2,$Q4),Alap!$L:$Y,14,FALSE),"")</f>
        <v/>
      </c>
      <c r="E4" s="9" t="str">
        <f>IFERROR(VLOOKUP(CONCATENATE(E$2,$Q4),Alap!$L:$Y,14,FALSE),"")</f>
        <v>Stratégiai és változásmenedzsment (210, web)</v>
      </c>
      <c r="F4" s="9" t="str">
        <f>IFERROR(VLOOKUP(CONCATENATE(F$2,$Q4),Alap!$L:$Y,14,FALSE),"")</f>
        <v>Stratégiai és változásmenedzsment (217, web)</v>
      </c>
      <c r="G4" s="9" t="str">
        <f>IFERROR(VLOOKUP(CONCATENATE(G$2,$Q4),Alap!$L:$Y,14,FALSE),"")</f>
        <v/>
      </c>
      <c r="H4" s="9" t="str">
        <f>IFERROR(VLOOKUP(CONCATENATE(H$2,$Q4),Alap!$L:$Y,14,FALSE),"")</f>
        <v>Marketing stratégia és tervezés (217, web)</v>
      </c>
      <c r="I4" s="9" t="str">
        <f>IFERROR(VLOOKUP(CONCATENATE(I$2,$Q4),Alap!$L:$Y,14,FALSE),"")</f>
        <v>Gyártórendszerek modellezése (202, web)</v>
      </c>
      <c r="J4" s="9" t="str">
        <f>IFERROR(VLOOKUP(CONCATENATE(J$2,$Q4),Alap!$L:$Y,14,FALSE),"")</f>
        <v/>
      </c>
      <c r="K4" s="9" t="str">
        <f>IFERROR(VLOOKUP(CONCATENATE(K$2,$Q4),Alap!$L:$Y,14,FALSE),"")</f>
        <v/>
      </c>
      <c r="L4" s="9" t="str">
        <f>IFERROR(VLOOKUP(CONCATENATE(L$2,$Q4),Alap!$L:$Y,14,FALSE),"")</f>
        <v>Gyártórendszerek modellezése (202, web)</v>
      </c>
      <c r="M4" s="9" t="str">
        <f>IFERROR(VLOOKUP(CONCATENATE(M$2,$Q4),Alap!$L:$Y,14,FALSE),"")</f>
        <v>Marketing stratégia és tervezés (209, web)</v>
      </c>
      <c r="N4" s="9" t="str">
        <f>IFERROR(VLOOKUP(CONCATENATE(N$2,$Q4),Alap!$L:$Y,14,FALSE),"")</f>
        <v/>
      </c>
      <c r="O4" s="9" t="str">
        <f>IFERROR(VLOOKUP(CONCATENATE(O$2,$Q4),Alap!$L:$Y,14,FALSE),"")</f>
        <v>K+F+I projektek és finanszírozásuk (206, web)</v>
      </c>
      <c r="P4" s="9" t="str">
        <f>IFERROR(VLOOKUP(CONCATENATE(P$2,$Q4),Alap!$L:$Y,14,FALSE),"")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IFERROR(VLOOKUP(CONCATENATE(B$2,$Q5),Alap!$L:$Y,14,FALSE),"")</f>
        <v>Marketing stratégia és tervezés (217, web)</v>
      </c>
      <c r="C5" s="9" t="str">
        <f>IFERROR(VLOOKUP(CONCATENATE(C$2,$Q5),Alap!$L:$Y,14,FALSE),"")</f>
        <v>K+F+I projektek és finanszírozásuk (217, web)</v>
      </c>
      <c r="D5" s="9" t="str">
        <f>IFERROR(VLOOKUP(CONCATENATE(D$2,$Q5),Alap!$L:$Y,14,FALSE),"")</f>
        <v/>
      </c>
      <c r="E5" s="9" t="str">
        <f>IFERROR(VLOOKUP(CONCATENATE(E$2,$Q5),Alap!$L:$Y,14,FALSE),"")</f>
        <v>Stratégiai és változásmenedzsment (210, web)</v>
      </c>
      <c r="F5" s="9" t="str">
        <f>IFERROR(VLOOKUP(CONCATENATE(F$2,$Q5),Alap!$L:$Y,14,FALSE),"")</f>
        <v>Megújuló energiaforrások és fennt. (217, web)</v>
      </c>
      <c r="G5" s="9" t="str">
        <f>IFERROR(VLOOKUP(CONCATENATE(G$2,$Q5),Alap!$L:$Y,14,FALSE),"")</f>
        <v/>
      </c>
      <c r="H5" s="9" t="str">
        <f>IFERROR(VLOOKUP(CONCATENATE(H$2,$Q5),Alap!$L:$Y,14,FALSE),"")</f>
        <v>Marketing stratégia és tervezés (217, web)</v>
      </c>
      <c r="I5" s="9" t="str">
        <f>IFERROR(VLOOKUP(CONCATENATE(I$2,$Q5),Alap!$L:$Y,14,FALSE),"")</f>
        <v>Gyártórendszerek modellezése (202, web)</v>
      </c>
      <c r="J5" s="9" t="str">
        <f>IFERROR(VLOOKUP(CONCATENATE(J$2,$Q5),Alap!$L:$Y,14,FALSE),"")</f>
        <v/>
      </c>
      <c r="K5" s="9" t="str">
        <f>IFERROR(VLOOKUP(CONCATENATE(K$2,$Q5),Alap!$L:$Y,14,FALSE),"")</f>
        <v>Stratégiai és változásmenedzsment (210, web)</v>
      </c>
      <c r="L5" s="9" t="str">
        <f>IFERROR(VLOOKUP(CONCATENATE(L$2,$Q5),Alap!$L:$Y,14,FALSE),"")</f>
        <v>Gyártórendszerek modellezése (202, web)</v>
      </c>
      <c r="M5" s="9" t="str">
        <f>IFERROR(VLOOKUP(CONCATENATE(M$2,$Q5),Alap!$L:$Y,14,FALSE),"")</f>
        <v>Marketing stratégia és tervezés (209, web)</v>
      </c>
      <c r="N5" s="9" t="str">
        <f>IFERROR(VLOOKUP(CONCATENATE(N$2,$Q5),Alap!$L:$Y,14,FALSE),"")</f>
        <v/>
      </c>
      <c r="O5" s="9" t="str">
        <f>IFERROR(VLOOKUP(CONCATENATE(O$2,$Q5),Alap!$L:$Y,14,FALSE),"")</f>
        <v>K+F+I projektek és finanszírozásuk (206, web)</v>
      </c>
      <c r="P5" s="9" t="str">
        <f>IFERROR(VLOOKUP(CONCATENATE(P$2,$Q5),Alap!$L:$Y,14,FALSE),"")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IFERROR(VLOOKUP(CONCATENATE(B$2,$Q6),Alap!$L:$Y,14,FALSE),"")</f>
        <v>Fogyasztói magatartásvizsgálat (217, web)</v>
      </c>
      <c r="C6" s="9" t="str">
        <f>IFERROR(VLOOKUP(CONCATENATE(C$2,$Q6),Alap!$L:$Y,14,FALSE),"")</f>
        <v>Megújuló energiaforrások és fennt. (217, web)</v>
      </c>
      <c r="D6" s="9" t="str">
        <f>IFERROR(VLOOKUP(CONCATENATE(D$2,$Q6),Alap!$L:$Y,14,FALSE),"")</f>
        <v/>
      </c>
      <c r="E6" s="9" t="str">
        <f>IFERROR(VLOOKUP(CONCATENATE(E$2,$Q6),Alap!$L:$Y,14,FALSE),"")</f>
        <v>Stratégiai és változásmenedzsment (210, web)</v>
      </c>
      <c r="F6" s="9" t="str">
        <f>IFERROR(VLOOKUP(CONCATENATE(F$2,$Q6),Alap!$L:$Y,14,FALSE),"")</f>
        <v>Megújuló energiaforrások és fennt. (217, web)</v>
      </c>
      <c r="G6" s="9" t="str">
        <f>IFERROR(VLOOKUP(CONCATENATE(G$2,$Q6),Alap!$L:$Y,14,FALSE),"")</f>
        <v/>
      </c>
      <c r="H6" s="9" t="str">
        <f>IFERROR(VLOOKUP(CONCATENATE(H$2,$Q6),Alap!$L:$Y,14,FALSE),"")</f>
        <v>Fogyasztói magatartásvizsgálat (217, web)</v>
      </c>
      <c r="I6" s="9" t="str">
        <f>IFERROR(VLOOKUP(CONCATENATE(I$2,$Q6),Alap!$L:$Y,14,FALSE),"")</f>
        <v>Kiterjesztett ellátási láncok (202, otthonról web)</v>
      </c>
      <c r="J6" s="9" t="str">
        <f>IFERROR(VLOOKUP(CONCATENATE(J$2,$Q6),Alap!$L:$Y,14,FALSE),"")</f>
        <v/>
      </c>
      <c r="K6" s="9" t="str">
        <f>IFERROR(VLOOKUP(CONCATENATE(K$2,$Q6),Alap!$L:$Y,14,FALSE),"")</f>
        <v>Stratégiai és változásmenedzsment (210, web)</v>
      </c>
      <c r="L6" s="9" t="str">
        <f>IFERROR(VLOOKUP(CONCATENATE(L$2,$Q6),Alap!$L:$Y,14,FALSE),"")</f>
        <v>K+F+I projektek és finanszírozásuk (202, web)</v>
      </c>
      <c r="M6" s="9" t="str">
        <f>IFERROR(VLOOKUP(CONCATENATE(M$2,$Q6),Alap!$L:$Y,14,FALSE),"")</f>
        <v>Fogyasztói magatartásvizsgálat (209, web)</v>
      </c>
      <c r="N6" s="9" t="str">
        <f>IFERROR(VLOOKUP(CONCATENATE(N$2,$Q6),Alap!$L:$Y,14,FALSE),"")</f>
        <v/>
      </c>
      <c r="O6" s="9" t="str">
        <f>IFERROR(VLOOKUP(CONCATENATE(O$2,$Q6),Alap!$L:$Y,14,FALSE),"")</f>
        <v>Kiterjesztett ellátási láncok (206, otthonról web)</v>
      </c>
      <c r="P6" s="9" t="str">
        <f>IFERROR(VLOOKUP(CONCATENATE(P$2,$Q6),Alap!$L:$Y,14,FALSE),"")</f>
        <v/>
      </c>
      <c r="Q6" s="3">
        <v>3</v>
      </c>
    </row>
    <row r="7" spans="1:17" ht="63.9" customHeight="1" thickBot="1" x14ac:dyDescent="0.3">
      <c r="A7" s="9" t="s">
        <v>4</v>
      </c>
      <c r="B7" s="33" t="s">
        <v>322</v>
      </c>
      <c r="C7" s="9" t="str">
        <f>IFERROR(VLOOKUP(CONCATENATE(C$2,$Q7),Alap!$L:$Y,14,FALSE),"")</f>
        <v>Megújuló energiaforrások és fennt. (217, web)</v>
      </c>
      <c r="D7" s="9" t="str">
        <f>IFERROR(VLOOKUP(CONCATENATE(D$2,$Q7),Alap!$L:$Y,14,FALSE),"")</f>
        <v/>
      </c>
      <c r="E7" s="9" t="str">
        <f>IFERROR(VLOOKUP(CONCATENATE(E$2,$Q7),Alap!$L:$Y,14,FALSE),"")</f>
        <v/>
      </c>
      <c r="F7" s="9" t="str">
        <f>IFERROR(VLOOKUP(CONCATENATE(F$2,$Q7),Alap!$L:$Y,14,FALSE),"")</f>
        <v>Megújuló energiaforrások és fennt. (217, web)</v>
      </c>
      <c r="G7" s="9" t="str">
        <f>IFERROR(VLOOKUP(CONCATENATE(G$2,$Q7),Alap!$L:$Y,14,FALSE),"")</f>
        <v/>
      </c>
      <c r="H7" s="9" t="str">
        <f>IFERROR(VLOOKUP(CONCATENATE(H$2,$Q7),Alap!$L:$Y,14,FALSE),"")</f>
        <v>Fogyasztói magatartásvizsgálat (217, web)</v>
      </c>
      <c r="I7" s="9" t="str">
        <f>IFERROR(VLOOKUP(CONCATENATE(I$2,$Q7),Alap!$L:$Y,14,FALSE),"")</f>
        <v>Kiterjesztett ellátási láncok (202, otthonról web)</v>
      </c>
      <c r="J7" s="9" t="str">
        <f>IFERROR(VLOOKUP(CONCATENATE(J$2,$Q7),Alap!$L:$Y,14,FALSE),"")</f>
        <v/>
      </c>
      <c r="K7" s="9" t="str">
        <f>IFERROR(VLOOKUP(CONCATENATE(K$2,$Q7),Alap!$L:$Y,14,FALSE),"")</f>
        <v/>
      </c>
      <c r="L7" s="9" t="str">
        <f>IFERROR(VLOOKUP(CONCATENATE(L$2,$Q7),Alap!$L:$Y,14,FALSE),"")</f>
        <v>K+F+I projektek és finanszírozásuk (202, web)</v>
      </c>
      <c r="M7" s="9" t="str">
        <f>IFERROR(VLOOKUP(CONCATENATE(M$2,$Q7),Alap!$L:$Y,14,FALSE),"")</f>
        <v>Fogyasztói magatartásvizsgálat (209, web)</v>
      </c>
      <c r="N7" s="9" t="str">
        <f>IFERROR(VLOOKUP(CONCATENATE(N$2,$Q7),Alap!$L:$Y,14,FALSE),"")</f>
        <v/>
      </c>
      <c r="O7" s="9" t="str">
        <f>IFERROR(VLOOKUP(CONCATENATE(O$2,$Q7),Alap!$L:$Y,14,FALSE),"")</f>
        <v>Kiterjesztett ellátási láncok (206, otthonról web)</v>
      </c>
      <c r="P7" s="9" t="str">
        <f>IFERROR(VLOOKUP(CONCATENATE(P$2,$Q7),Alap!$L:$Y,14,FALSE),"")</f>
        <v/>
      </c>
      <c r="Q7" s="3">
        <v>4</v>
      </c>
    </row>
    <row r="8" spans="1:17" ht="63.9" customHeight="1" thickBot="1" x14ac:dyDescent="0.3">
      <c r="A8" s="9" t="s">
        <v>5</v>
      </c>
      <c r="B8" s="33" t="s">
        <v>322</v>
      </c>
      <c r="C8" s="9" t="str">
        <f>IFERROR(VLOOKUP(CONCATENATE(C$2,$Q8),Alap!$L:$Y,14,FALSE),"")</f>
        <v/>
      </c>
      <c r="D8" s="9" t="str">
        <f>IFERROR(VLOOKUP(CONCATENATE(D$2,$Q8),Alap!$L:$Y,14,FALSE),"")</f>
        <v/>
      </c>
      <c r="E8" s="9" t="str">
        <f>IFERROR(VLOOKUP(CONCATENATE(E$2,$Q8),Alap!$L:$Y,14,FALSE),"")</f>
        <v/>
      </c>
      <c r="F8" s="9" t="str">
        <f>IFERROR(VLOOKUP(CONCATENATE(F$2,$Q8),Alap!$L:$Y,14,FALSE),"")</f>
        <v/>
      </c>
      <c r="G8" s="9" t="str">
        <f>IFERROR(VLOOKUP(CONCATENATE(G$2,$Q8),Alap!$L:$Y,14,FALSE),"")</f>
        <v/>
      </c>
      <c r="H8" s="9" t="str">
        <f>IFERROR(VLOOKUP(CONCATENATE(H$2,$Q8),Alap!$L:$Y,14,FALSE),"")</f>
        <v/>
      </c>
      <c r="I8" s="9" t="str">
        <f>IFERROR(VLOOKUP(CONCATENATE(I$2,$Q8),Alap!$L:$Y,14,FALSE),"")</f>
        <v/>
      </c>
      <c r="J8" s="9" t="str">
        <f>IFERROR(VLOOKUP(CONCATENATE(J$2,$Q8),Alap!$L:$Y,14,FALSE),"")</f>
        <v/>
      </c>
      <c r="K8" s="9" t="str">
        <f>IFERROR(VLOOKUP(CONCATENATE(K$2,$Q8),Alap!$L:$Y,14,FALSE),"")</f>
        <v/>
      </c>
      <c r="L8" s="9" t="str">
        <f>IFERROR(VLOOKUP(CONCATENATE(L$2,$Q8),Alap!$L:$Y,14,FALSE),"")</f>
        <v/>
      </c>
      <c r="M8" s="9" t="str">
        <f>IFERROR(VLOOKUP(CONCATENATE(M$2,$Q8),Alap!$L:$Y,14,FALSE),"")</f>
        <v/>
      </c>
      <c r="N8" s="9" t="str">
        <f>IFERROR(VLOOKUP(CONCATENATE(N$2,$Q8),Alap!$L:$Y,14,FALSE),"")</f>
        <v/>
      </c>
      <c r="O8" s="9" t="str">
        <f>IFERROR(VLOOKUP(CONCATENATE(O$2,$Q8),Alap!$L:$Y,14,FALSE),"")</f>
        <v/>
      </c>
      <c r="P8" s="9" t="str">
        <f>IFERROR(VLOOKUP(CONCATENATE(P$2,$Q8),Alap!$L:$Y,14,FALSE),"")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IFERROR(VLOOKUP(CONCATENATE(B$2,$Q9),Alap!$L:$Y,14,FALSE),"")</f>
        <v/>
      </c>
      <c r="C9" s="9" t="str">
        <f>IFERROR(VLOOKUP(CONCATENATE(C$2,$Q9),Alap!$L:$Y,14,FALSE),"")</f>
        <v/>
      </c>
      <c r="D9" s="9" t="str">
        <f>IFERROR(VLOOKUP(CONCATENATE(D$2,$Q9),Alap!$L:$Y,14,FALSE),"")</f>
        <v/>
      </c>
      <c r="E9" s="9" t="str">
        <f>IFERROR(VLOOKUP(CONCATENATE(E$2,$Q9),Alap!$L:$Y,14,FALSE),"")</f>
        <v/>
      </c>
      <c r="F9" s="9" t="str">
        <f>IFERROR(VLOOKUP(CONCATENATE(F$2,$Q9),Alap!$L:$Y,14,FALSE),"")</f>
        <v/>
      </c>
      <c r="G9" s="9" t="str">
        <f>IFERROR(VLOOKUP(CONCATENATE(G$2,$Q9),Alap!$L:$Y,14,FALSE),"")</f>
        <v/>
      </c>
      <c r="H9" s="9" t="str">
        <f>IFERROR(VLOOKUP(CONCATENATE(H$2,$Q9),Alap!$L:$Y,14,FALSE),"")</f>
        <v/>
      </c>
      <c r="I9" s="9" t="str">
        <f>IFERROR(VLOOKUP(CONCATENATE(I$2,$Q9),Alap!$L:$Y,14,FALSE),"")</f>
        <v/>
      </c>
      <c r="J9" s="9" t="str">
        <f>IFERROR(VLOOKUP(CONCATENATE(J$2,$Q9),Alap!$L:$Y,14,FALSE),"")</f>
        <v/>
      </c>
      <c r="K9" s="9" t="str">
        <f>IFERROR(VLOOKUP(CONCATENATE(K$2,$Q9),Alap!$L:$Y,14,FALSE),"")</f>
        <v/>
      </c>
      <c r="L9" s="9" t="str">
        <f>IFERROR(VLOOKUP(CONCATENATE(L$2,$Q9),Alap!$L:$Y,14,FALSE),"")</f>
        <v/>
      </c>
      <c r="M9" s="9" t="str">
        <f>IFERROR(VLOOKUP(CONCATENATE(M$2,$Q9),Alap!$L:$Y,14,FALSE),"")</f>
        <v/>
      </c>
      <c r="N9" s="9" t="str">
        <f>IFERROR(VLOOKUP(CONCATENATE(N$2,$Q9),Alap!$L:$Y,14,FALSE),"")</f>
        <v/>
      </c>
      <c r="O9" s="9" t="str">
        <f>IFERROR(VLOOKUP(CONCATENATE(O$2,$Q9),Alap!$L:$Y,14,FALSE),"")</f>
        <v/>
      </c>
      <c r="P9" s="9" t="str">
        <f>IFERROR(VLOOKUP(CONCATENATE(P$2,$Q9),Alap!$L:$Y,14,FALSE),"")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IFERROR(VLOOKUP(CONCATENATE(B$10,$Q13),Alap!$L:$Y,14,FALSE),"")</f>
        <v/>
      </c>
      <c r="C13" s="22" t="str">
        <f>IFERROR(VLOOKUP(CONCATENATE(C$10,$Q13),Alap!$L:$Y,14,FALSE),"")</f>
        <v/>
      </c>
      <c r="D13" s="22" t="str">
        <f>IFERROR(VLOOKUP(CONCATENATE(D$10,$Q13),Alap!$L:$Y,14,FALSE),"")</f>
        <v/>
      </c>
      <c r="E13" s="22" t="str">
        <f>IFERROR(VLOOKUP(CONCATENATE(E$10,$Q13),Alap!$L:$Y,14,FALSE),"")</f>
        <v/>
      </c>
      <c r="F13" s="22" t="str">
        <f>IFERROR(VLOOKUP(CONCATENATE(F$10,$Q13),Alap!$L:$Y,14,FALSE),"")</f>
        <v/>
      </c>
      <c r="G13" s="22" t="str">
        <f>IFERROR(VLOOKUP(CONCATENATE(G$10,$Q13),Alap!$L:$Y,14,FALSE),"")</f>
        <v/>
      </c>
      <c r="H13" s="22" t="str">
        <f>IFERROR(VLOOKUP(CONCATENATE(H$10,$Q13),Alap!$L:$Y,14,FALSE),"")</f>
        <v/>
      </c>
      <c r="I13" s="22" t="str">
        <f>IFERROR(VLOOKUP(CONCATENATE(I$10,$Q13),Alap!$L:$Y,14,FALSE),"")</f>
        <v/>
      </c>
      <c r="J13" s="22" t="str">
        <f>IFERROR(VLOOKUP(CONCATENATE(J$10,$Q13),Alap!$L:$Y,14,FALSE),"")</f>
        <v/>
      </c>
      <c r="K13" s="22" t="str">
        <f>IFERROR(VLOOKUP(CONCATENATE(K$10,$Q13),Alap!$L:$Y,14,FALSE),"")</f>
        <v/>
      </c>
      <c r="L13" s="22" t="str">
        <f>IFERROR(VLOOKUP(CONCATENATE(L$10,$Q13),Alap!$L:$Y,14,FALSE),"")</f>
        <v/>
      </c>
      <c r="M13" s="22" t="str">
        <f>IFERROR(VLOOKUP(CONCATENATE(M$10,$Q13),Alap!$L:$Y,14,FALSE),"")</f>
        <v/>
      </c>
      <c r="N13" s="22" t="str">
        <f>IFERROR(VLOOKUP(CONCATENATE(N$10,$Q13),Alap!$L:$Y,14,FALSE),"")</f>
        <v/>
      </c>
      <c r="O13" s="22" t="str">
        <f>IFERROR(VLOOKUP(CONCATENATE(O$10,$Q13),Alap!$L:$Y,14,FALSE),"")</f>
        <v/>
      </c>
      <c r="P13" s="22" t="str">
        <f>IFERROR(VLOOKUP(CONCATENATE(P$10,$Q13),Alap!$L:$Y,14,FALSE),"")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IFERROR(VLOOKUP(CONCATENATE(B$10,$Q14),Alap!$L:$Y,14,FALSE),"")</f>
        <v/>
      </c>
      <c r="C14" s="22" t="str">
        <f>IFERROR(VLOOKUP(CONCATENATE(C$10,$Q14),Alap!$L:$Y,14,FALSE),"")</f>
        <v/>
      </c>
      <c r="D14" s="22" t="str">
        <f>IFERROR(VLOOKUP(CONCATENATE(D$10,$Q14),Alap!$L:$Y,14,FALSE),"")</f>
        <v/>
      </c>
      <c r="E14" s="22" t="str">
        <f>IFERROR(VLOOKUP(CONCATENATE(E$10,$Q14),Alap!$L:$Y,14,FALSE),"")</f>
        <v/>
      </c>
      <c r="F14" s="22" t="str">
        <f>IFERROR(VLOOKUP(CONCATENATE(F$10,$Q14),Alap!$L:$Y,14,FALSE),"")</f>
        <v/>
      </c>
      <c r="G14" s="22" t="str">
        <f>IFERROR(VLOOKUP(CONCATENATE(G$10,$Q14),Alap!$L:$Y,14,FALSE),"")</f>
        <v/>
      </c>
      <c r="H14" s="22" t="str">
        <f>IFERROR(VLOOKUP(CONCATENATE(H$10,$Q14),Alap!$L:$Y,14,FALSE),"")</f>
        <v/>
      </c>
      <c r="I14" s="22" t="str">
        <f>IFERROR(VLOOKUP(CONCATENATE(I$10,$Q14),Alap!$L:$Y,14,FALSE),"")</f>
        <v/>
      </c>
      <c r="J14" s="22" t="str">
        <f>IFERROR(VLOOKUP(CONCATENATE(J$10,$Q14),Alap!$L:$Y,14,FALSE),"")</f>
        <v/>
      </c>
      <c r="K14" s="22" t="str">
        <f>IFERROR(VLOOKUP(CONCATENATE(K$10,$Q14),Alap!$L:$Y,14,FALSE),"")</f>
        <v/>
      </c>
      <c r="L14" s="22" t="str">
        <f>IFERROR(VLOOKUP(CONCATENATE(L$10,$Q14),Alap!$L:$Y,14,FALSE),"")</f>
        <v/>
      </c>
      <c r="M14" s="22" t="str">
        <f>IFERROR(VLOOKUP(CONCATENATE(M$10,$Q14),Alap!$L:$Y,14,FALSE),"")</f>
        <v/>
      </c>
      <c r="N14" s="22" t="str">
        <f>IFERROR(VLOOKUP(CONCATENATE(N$10,$Q14),Alap!$L:$Y,14,FALSE),"")</f>
        <v/>
      </c>
      <c r="O14" s="22" t="str">
        <f>IFERROR(VLOOKUP(CONCATENATE(O$10,$Q14),Alap!$L:$Y,14,FALSE),"")</f>
        <v/>
      </c>
      <c r="P14" s="22" t="str">
        <f>IFERROR(VLOOKUP(CONCATENATE(P$10,$Q14),Alap!$L:$Y,14,FALSE),"")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IFERROR(VLOOKUP(CONCATENATE(B$10,$Q15),Alap!$L:$Y,14,FALSE),"")</f>
        <v/>
      </c>
      <c r="C15" s="22" t="str">
        <f>IFERROR(VLOOKUP(CONCATENATE(C$10,$Q15),Alap!$L:$Y,14,FALSE),"")</f>
        <v/>
      </c>
      <c r="D15" s="22" t="str">
        <f>IFERROR(VLOOKUP(CONCATENATE(D$10,$Q15),Alap!$L:$Y,14,FALSE),"")</f>
        <v/>
      </c>
      <c r="E15" s="22" t="str">
        <f>IFERROR(VLOOKUP(CONCATENATE(E$10,$Q15),Alap!$L:$Y,14,FALSE),"")</f>
        <v/>
      </c>
      <c r="F15" s="22" t="str">
        <f>IFERROR(VLOOKUP(CONCATENATE(F$10,$Q15),Alap!$L:$Y,14,FALSE),"")</f>
        <v/>
      </c>
      <c r="G15" s="22" t="str">
        <f>IFERROR(VLOOKUP(CONCATENATE(G$10,$Q15),Alap!$L:$Y,14,FALSE),"")</f>
        <v/>
      </c>
      <c r="H15" s="22" t="str">
        <f>IFERROR(VLOOKUP(CONCATENATE(H$10,$Q15),Alap!$L:$Y,14,FALSE),"")</f>
        <v/>
      </c>
      <c r="I15" s="22" t="str">
        <f>IFERROR(VLOOKUP(CONCATENATE(I$10,$Q15),Alap!$L:$Y,14,FALSE),"")</f>
        <v/>
      </c>
      <c r="J15" s="22" t="str">
        <f>IFERROR(VLOOKUP(CONCATENATE(J$10,$Q15),Alap!$L:$Y,14,FALSE),"")</f>
        <v/>
      </c>
      <c r="K15" s="22" t="str">
        <f>IFERROR(VLOOKUP(CONCATENATE(K$10,$Q15),Alap!$L:$Y,14,FALSE),"")</f>
        <v/>
      </c>
      <c r="L15" s="22" t="str">
        <f>IFERROR(VLOOKUP(CONCATENATE(L$10,$Q15),Alap!$L:$Y,14,FALSE),"")</f>
        <v/>
      </c>
      <c r="M15" s="22" t="str">
        <f>IFERROR(VLOOKUP(CONCATENATE(M$10,$Q15),Alap!$L:$Y,14,FALSE),"")</f>
        <v/>
      </c>
      <c r="N15" s="22" t="str">
        <f>IFERROR(VLOOKUP(CONCATENATE(N$10,$Q15),Alap!$L:$Y,14,FALSE),"")</f>
        <v/>
      </c>
      <c r="O15" s="22" t="str">
        <f>IFERROR(VLOOKUP(CONCATENATE(O$10,$Q15),Alap!$L:$Y,14,FALSE),"")</f>
        <v/>
      </c>
      <c r="P15" s="22" t="str">
        <f>IFERROR(VLOOKUP(CONCATENATE(P$10,$Q15),Alap!$L:$Y,14,FALSE),"")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IFERROR(VLOOKUP(CONCATENATE(B$10,$Q16),Alap!$L:$Y,14,FALSE),"")</f>
        <v/>
      </c>
      <c r="C16" s="22" t="str">
        <f>IFERROR(VLOOKUP(CONCATENATE(C$10,$Q16),Alap!$L:$Y,14,FALSE),"")</f>
        <v/>
      </c>
      <c r="D16" s="22" t="str">
        <f>IFERROR(VLOOKUP(CONCATENATE(D$10,$Q16),Alap!$L:$Y,14,FALSE),"")</f>
        <v/>
      </c>
      <c r="E16" s="22" t="str">
        <f>IFERROR(VLOOKUP(CONCATENATE(E$10,$Q16),Alap!$L:$Y,14,FALSE),"")</f>
        <v/>
      </c>
      <c r="F16" s="22" t="str">
        <f>IFERROR(VLOOKUP(CONCATENATE(F$10,$Q16),Alap!$L:$Y,14,FALSE),"")</f>
        <v/>
      </c>
      <c r="G16" s="22" t="str">
        <f>IFERROR(VLOOKUP(CONCATENATE(G$10,$Q16),Alap!$L:$Y,14,FALSE),"")</f>
        <v/>
      </c>
      <c r="H16" s="22" t="str">
        <f>IFERROR(VLOOKUP(CONCATENATE(H$10,$Q16),Alap!$L:$Y,14,FALSE),"")</f>
        <v/>
      </c>
      <c r="I16" s="22" t="str">
        <f>IFERROR(VLOOKUP(CONCATENATE(I$10,$Q16),Alap!$L:$Y,14,FALSE),"")</f>
        <v/>
      </c>
      <c r="J16" s="22" t="str">
        <f>IFERROR(VLOOKUP(CONCATENATE(J$10,$Q16),Alap!$L:$Y,14,FALSE),"")</f>
        <v/>
      </c>
      <c r="K16" s="22" t="str">
        <f>IFERROR(VLOOKUP(CONCATENATE(K$10,$Q16),Alap!$L:$Y,14,FALSE),"")</f>
        <v/>
      </c>
      <c r="L16" s="22" t="str">
        <f>IFERROR(VLOOKUP(CONCATENATE(L$10,$Q16),Alap!$L:$Y,14,FALSE),"")</f>
        <v/>
      </c>
      <c r="M16" s="22" t="str">
        <f>IFERROR(VLOOKUP(CONCATENATE(M$10,$Q16),Alap!$L:$Y,14,FALSE),"")</f>
        <v/>
      </c>
      <c r="N16" s="22" t="str">
        <f>IFERROR(VLOOKUP(CONCATENATE(N$10,$Q16),Alap!$L:$Y,14,FALSE),"")</f>
        <v/>
      </c>
      <c r="O16" s="22" t="str">
        <f>IFERROR(VLOOKUP(CONCATENATE(O$10,$Q16),Alap!$L:$Y,14,FALSE),"")</f>
        <v/>
      </c>
      <c r="P16" s="22" t="str">
        <f>IFERROR(VLOOKUP(CONCATENATE(P$10,$Q16),Alap!$L:$Y,14,FALSE),"")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7710D-76CE-42E8-B349-7FA574B358C7}">
  <dimension ref="A1:Q17"/>
  <sheetViews>
    <sheetView workbookViewId="0">
      <selection activeCell="E7" sqref="E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IFERROR(VLOOKUP(CONCATENATE(B$2,$Q4),Alap!$Z:$AX,25,FALSE),"")</f>
        <v>Statisztika I. (501, web)</v>
      </c>
      <c r="C4" s="9" t="str">
        <f>IFERROR(VLOOKUP(CONCATENATE(C$2,$Q4),Alap!$Z:$AX,25,FALSE),"")</f>
        <v>Pénzügy (215, web)</v>
      </c>
      <c r="D4" s="9" t="str">
        <f>IFERROR(VLOOKUP(CONCATENATE(D$2,$Q4),Alap!$Z:$AX,25,FALSE),"")</f>
        <v>Gazdasági matematika II. (604, web)</v>
      </c>
      <c r="E4" s="9" t="str">
        <f>IFERROR(VLOOKUP(CONCATENATE(E$2,$Q4),Alap!$Z:$AX,25,FALSE),"")</f>
        <v>Üzleti és szakmai kommunikáció (501, web)</v>
      </c>
      <c r="F4" s="9" t="str">
        <f>IFERROR(VLOOKUP(CONCATENATE(F$2,$Q4),Alap!$Z:$AX,25,FALSE),"")</f>
        <v>Vezetés, szervezés (601, web)</v>
      </c>
      <c r="G4" s="9" t="str">
        <f>IFERROR(VLOOKUP(CONCATENATE(G$2,$Q4),Alap!$Z:$AX,25,FALSE),"")</f>
        <v>Gazdasági matematika II. (601, web)</v>
      </c>
      <c r="H4" s="9" t="str">
        <f>IFERROR(VLOOKUP(CONCATENATE(H$2,$Q4),Alap!$Z:$AX,25,FALSE),"")</f>
        <v>Gazdasági matematika II. (212, web)</v>
      </c>
      <c r="I4" s="9" t="str">
        <f>IFERROR(VLOOKUP(CONCATENATE(I$2,$Q4),Alap!$Z:$AX,25,FALSE),"")</f>
        <v>Vezetés, szervezés (501, web)</v>
      </c>
      <c r="J4" s="9" t="str">
        <f>IFERROR(VLOOKUP(CONCATENATE(J$2,$Q4),Alap!$Z:$AX,25,FALSE),"")</f>
        <v/>
      </c>
      <c r="K4" s="9" t="str">
        <f>IFERROR(VLOOKUP(CONCATENATE(K$2,$Q4),Alap!$Z:$AX,25,FALSE),"")</f>
        <v>Statisztika I. (501, web)</v>
      </c>
      <c r="L4" s="9" t="str">
        <f>IFERROR(VLOOKUP(CONCATENATE(L$2,$Q4),Alap!$Z:$AX,25,FALSE),"")</f>
        <v>Közgazdaságtan II. (A/Nae., web)</v>
      </c>
      <c r="M4" s="9" t="str">
        <f>IFERROR(VLOOKUP(CONCATENATE(M$2,$Q4),Alap!$Z:$AX,25,FALSE),"")</f>
        <v>Pénzügy (215, web)</v>
      </c>
      <c r="N4" s="9" t="str">
        <f>IFERROR(VLOOKUP(CONCATENATE(N$2,$Q4),Alap!$Z:$AX,25,FALSE),"")</f>
        <v/>
      </c>
      <c r="O4" s="9" t="str">
        <f>IFERROR(VLOOKUP(CONCATENATE(O$2,$Q4),Alap!$Z:$AX,25,FALSE),"")</f>
        <v>Üzleti és szakmai kommunikáció (501, web)</v>
      </c>
      <c r="P4" s="9" t="str">
        <f>IFERROR(VLOOKUP(CONCATENATE(P$2,$Q4),Alap!$Z:$AX,25,FALSE),"")</f>
        <v>Közgazdaságtan II. (501, otthonról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IFERROR(VLOOKUP(CONCATENATE(B$2,$Q5),Alap!$Z:$AX,25,FALSE),"")</f>
        <v>Statisztika I. (501, web)</v>
      </c>
      <c r="C5" s="9" t="str">
        <f>IFERROR(VLOOKUP(CONCATENATE(C$2,$Q5),Alap!$Z:$AX,25,FALSE),"")</f>
        <v>Pénzügy (215, web)</v>
      </c>
      <c r="D5" s="9" t="str">
        <f>IFERROR(VLOOKUP(CONCATENATE(D$2,$Q5),Alap!$Z:$AX,25,FALSE),"")</f>
        <v>Gazdasági matematika II. (604, web)</v>
      </c>
      <c r="E5" s="9" t="str">
        <f>IFERROR(VLOOKUP(CONCATENATE(E$2,$Q5),Alap!$Z:$AX,25,FALSE),"")</f>
        <v>Üzleti és szakmai kommunikáció (501, web)</v>
      </c>
      <c r="F5" s="9" t="str">
        <f>IFERROR(VLOOKUP(CONCATENATE(F$2,$Q5),Alap!$Z:$AX,25,FALSE),"")</f>
        <v>Vezetés, szervezés (601, web)</v>
      </c>
      <c r="G5" s="9" t="str">
        <f>IFERROR(VLOOKUP(CONCATENATE(G$2,$Q5),Alap!$Z:$AX,25,FALSE),"")</f>
        <v>Gazdasági matematika II. (601, web)</v>
      </c>
      <c r="H5" s="9" t="str">
        <f>IFERROR(VLOOKUP(CONCATENATE(H$2,$Q5),Alap!$Z:$AX,25,FALSE),"")</f>
        <v>Gazdasági matematika II. (212, web)</v>
      </c>
      <c r="I5" s="9" t="str">
        <f>IFERROR(VLOOKUP(CONCATENATE(I$2,$Q5),Alap!$Z:$AX,25,FALSE),"")</f>
        <v>Vezetés, szervezés (501, web)</v>
      </c>
      <c r="J5" s="9" t="str">
        <f>IFERROR(VLOOKUP(CONCATENATE(J$2,$Q5),Alap!$Z:$AX,25,FALSE),"")</f>
        <v/>
      </c>
      <c r="K5" s="9" t="str">
        <f>IFERROR(VLOOKUP(CONCATENATE(K$2,$Q5),Alap!$Z:$AX,25,FALSE),"")</f>
        <v>Statisztika I. (501, web)</v>
      </c>
      <c r="L5" s="9" t="str">
        <f>IFERROR(VLOOKUP(CONCATENATE(L$2,$Q5),Alap!$Z:$AX,25,FALSE),"")</f>
        <v>Közgazdaságtan II. (A/Nae., web)</v>
      </c>
      <c r="M5" s="9" t="str">
        <f>IFERROR(VLOOKUP(CONCATENATE(M$2,$Q5),Alap!$Z:$AX,25,FALSE),"")</f>
        <v>Pénzügy (215, web)</v>
      </c>
      <c r="N5" s="9" t="str">
        <f>IFERROR(VLOOKUP(CONCATENATE(N$2,$Q5),Alap!$Z:$AX,25,FALSE),"")</f>
        <v/>
      </c>
      <c r="O5" s="9" t="str">
        <f>IFERROR(VLOOKUP(CONCATENATE(O$2,$Q5),Alap!$Z:$AX,25,FALSE),"")</f>
        <v>Üzleti és szakmai kommunikáció (501, web)</v>
      </c>
      <c r="P5" s="9" t="str">
        <f>IFERROR(VLOOKUP(CONCATENATE(P$2,$Q5),Alap!$Z:$AX,25,FALSE),"")</f>
        <v>Közgazdaságtan II. (501, otthonról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IFERROR(VLOOKUP(CONCATENATE(B$2,$Q6),Alap!$Z:$AX,25,FALSE),"")</f>
        <v>Gazdasági matematika II. (215, web)</v>
      </c>
      <c r="C6" s="9" t="str">
        <f>IFERROR(VLOOKUP(CONCATENATE(C$2,$Q6),Alap!$Z:$AX,25,FALSE),"")</f>
        <v>Pénzügy (215, web)</v>
      </c>
      <c r="D6" s="9" t="str">
        <f>IFERROR(VLOOKUP(CONCATENATE(D$2,$Q6),Alap!$Z:$AX,25,FALSE),"")</f>
        <v>Statisztika I. (501, web)</v>
      </c>
      <c r="E6" s="9" t="str">
        <f>IFERROR(VLOOKUP(CONCATENATE(E$2,$Q6),Alap!$Z:$AX,25,FALSE),"")</f>
        <v>Üzleti és szakmai kommunikáció (501, web)</v>
      </c>
      <c r="F6" s="9" t="str">
        <f>IFERROR(VLOOKUP(CONCATENATE(F$2,$Q6),Alap!$Z:$AX,25,FALSE),"")</f>
        <v>Vezetés, szervezés (601, web)</v>
      </c>
      <c r="G6" s="9" t="str">
        <f>IFERROR(VLOOKUP(CONCATENATE(G$2,$Q6),Alap!$Z:$AX,25,FALSE),"")</f>
        <v>Közgazdaságtan II. (501, web)</v>
      </c>
      <c r="H6" s="9" t="str">
        <f>IFERROR(VLOOKUP(CONCATENATE(H$2,$Q6),Alap!$Z:$AX,25,FALSE),"")</f>
        <v>Statisztika I. (501, web)</v>
      </c>
      <c r="I6" s="9" t="str">
        <f>IFERROR(VLOOKUP(CONCATENATE(I$2,$Q6),Alap!$Z:$AX,25,FALSE),"")</f>
        <v>Közgazdaságtan II. (501, web)</v>
      </c>
      <c r="J6" s="9" t="str">
        <f>IFERROR(VLOOKUP(CONCATENATE(J$2,$Q6),Alap!$Z:$AX,25,FALSE),"")</f>
        <v/>
      </c>
      <c r="K6" s="9" t="str">
        <f>IFERROR(VLOOKUP(CONCATENATE(K$2,$Q6),Alap!$Z:$AX,25,FALSE),"")</f>
        <v>Üzleti és szakmai kommunikáció (601, web)</v>
      </c>
      <c r="L6" s="33" t="s">
        <v>468</v>
      </c>
      <c r="M6" s="9" t="str">
        <f>IFERROR(VLOOKUP(CONCATENATE(M$2,$Q6),Alap!$Z:$AX,25,FALSE),"")</f>
        <v>Vezetés, szervezés (501, web)</v>
      </c>
      <c r="N6" s="9" t="str">
        <f>IFERROR(VLOOKUP(CONCATENATE(N$2,$Q6),Alap!$Z:$AX,25,FALSE),"")</f>
        <v/>
      </c>
      <c r="O6" s="9" t="str">
        <f>IFERROR(VLOOKUP(CONCATENATE(O$2,$Q6),Alap!$Z:$AX,25,FALSE),"")</f>
        <v>Üzleti és szakmai kommunikáció (501, web)</v>
      </c>
      <c r="P6" s="9" t="str">
        <f>IFERROR(VLOOKUP(CONCATENATE(P$2,$Q6),Alap!$Z:$AX,25,FALSE),"")</f>
        <v>Közgazdaságtan II. (501, otthonról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IFERROR(VLOOKUP(CONCATENATE(B$2,$Q7),Alap!$Z:$AX,25,FALSE),"")</f>
        <v>Gazdasági matematika II. (215, web)</v>
      </c>
      <c r="C7" s="9" t="str">
        <f>IFERROR(VLOOKUP(CONCATENATE(C$2,$Q7),Alap!$Z:$AX,25,FALSE),"")</f>
        <v>Gazdasági matematika II. (215, web)</v>
      </c>
      <c r="D7" s="9" t="str">
        <f>IFERROR(VLOOKUP(CONCATENATE(D$2,$Q7),Alap!$Z:$AX,25,FALSE),"")</f>
        <v>Statisztika I. (501, web)</v>
      </c>
      <c r="E7" s="33" t="s">
        <v>468</v>
      </c>
      <c r="F7" s="33" t="s">
        <v>471</v>
      </c>
      <c r="G7" s="9" t="str">
        <f>IFERROR(VLOOKUP(CONCATENATE(G$2,$Q7),Alap!$Z:$AX,25,FALSE),"")</f>
        <v>Közgazdaságtan II. (501, web)</v>
      </c>
      <c r="H7" s="9" t="str">
        <f>IFERROR(VLOOKUP(CONCATENATE(H$2,$Q7),Alap!$Z:$AX,25,FALSE),"")</f>
        <v>Statisztika I. (501, web)</v>
      </c>
      <c r="I7" s="9" t="str">
        <f>IFERROR(VLOOKUP(CONCATENATE(I$2,$Q7),Alap!$Z:$AX,25,FALSE),"")</f>
        <v>Közgazdaságtan II. (501, web)</v>
      </c>
      <c r="J7" s="9" t="str">
        <f>IFERROR(VLOOKUP(CONCATENATE(J$2,$Q7),Alap!$Z:$AX,25,FALSE),"")</f>
        <v/>
      </c>
      <c r="K7" s="9" t="str">
        <f>IFERROR(VLOOKUP(CONCATENATE(K$2,$Q7),Alap!$Z:$AX,25,FALSE),"")</f>
        <v>Üzleti és szakmai kommunikáció (601, web)</v>
      </c>
      <c r="L7" s="33" t="s">
        <v>468</v>
      </c>
      <c r="M7" s="9" t="str">
        <f>IFERROR(VLOOKUP(CONCATENATE(M$2,$Q7),Alap!$Z:$AX,25,FALSE),"")</f>
        <v>Vezetés, szervezés (501, web)</v>
      </c>
      <c r="N7" s="9" t="str">
        <f>IFERROR(VLOOKUP(CONCATENATE(N$2,$Q7),Alap!$Z:$AX,25,FALSE),"")</f>
        <v/>
      </c>
      <c r="O7" s="33" t="s">
        <v>470</v>
      </c>
      <c r="P7" s="33" t="s">
        <v>468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IFERROR(VLOOKUP(CONCATENATE(B$2,$Q8),Alap!$Z:$AX,25,FALSE),"")</f>
        <v/>
      </c>
      <c r="C8" s="9" t="str">
        <f>IFERROR(VLOOKUP(CONCATENATE(C$2,$Q8),Alap!$Z:$AX,25,FALSE),"")</f>
        <v>Gazdasági matematika II. (215, web)</v>
      </c>
      <c r="D8" s="9" t="str">
        <f>IFERROR(VLOOKUP(CONCATENATE(D$2,$Q8),Alap!$Z:$AX,25,FALSE),"")</f>
        <v/>
      </c>
      <c r="E8" s="33" t="s">
        <v>468</v>
      </c>
      <c r="F8" s="33" t="s">
        <v>471</v>
      </c>
      <c r="G8" s="9" t="str">
        <f>IFERROR(VLOOKUP(CONCATENATE(G$2,$Q8),Alap!$Z:$AX,25,FALSE),"")</f>
        <v>Német gazdasági szaknyelv II. (401)</v>
      </c>
      <c r="H8" s="9" t="str">
        <f>IFERROR(VLOOKUP(CONCATENATE(H$2,$Q8),Alap!$Z:$AX,25,FALSE),"")</f>
        <v/>
      </c>
      <c r="I8" s="9" t="str">
        <f>IFERROR(VLOOKUP(CONCATENATE(I$2,$Q8),Alap!$Z:$AX,25,FALSE),"")</f>
        <v>Közgazdaságtan II. (501, web)</v>
      </c>
      <c r="J8" s="9" t="str">
        <f>IFERROR(VLOOKUP(CONCATENATE(J$2,$Q8),Alap!$Z:$AX,25,FALSE),"")</f>
        <v/>
      </c>
      <c r="K8" s="9" t="str">
        <f>IFERROR(VLOOKUP(CONCATENATE(K$2,$Q8),Alap!$Z:$AX,25,FALSE),"")</f>
        <v/>
      </c>
      <c r="L8" s="33" t="s">
        <v>471</v>
      </c>
      <c r="M8" s="9" t="str">
        <f>IFERROR(VLOOKUP(CONCATENATE(M$2,$Q8),Alap!$Z:$AX,25,FALSE),"")</f>
        <v>Vezetés, szervezés (501, web)</v>
      </c>
      <c r="N8" s="9" t="str">
        <f>IFERROR(VLOOKUP(CONCATENATE(N$2,$Q8),Alap!$Z:$AX,25,FALSE),"")</f>
        <v/>
      </c>
      <c r="O8" s="9" t="str">
        <f>IFERROR(VLOOKUP(CONCATENATE(O$2,$Q8),Alap!$Z:$AX,25,FALSE),"")</f>
        <v>Német gazdasági szaknyelv II. (401)</v>
      </c>
      <c r="P8" s="33" t="s">
        <v>468</v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IFERROR(VLOOKUP(CONCATENATE(B$2,$Q9),Alap!$Z:$AX,25,FALSE),"")</f>
        <v/>
      </c>
      <c r="C9" s="9" t="str">
        <f>IFERROR(VLOOKUP(CONCATENATE(C$2,$Q9),Alap!$Z:$AX,25,FALSE),"")</f>
        <v/>
      </c>
      <c r="D9" s="9" t="str">
        <f>IFERROR(VLOOKUP(CONCATENATE(D$2,$Q9),Alap!$Z:$AX,25,FALSE),"")</f>
        <v/>
      </c>
      <c r="E9" s="9" t="str">
        <f>IFERROR(VLOOKUP(CONCATENATE(E$2,$Q9),Alap!$Z:$AX,25,FALSE),"")</f>
        <v/>
      </c>
      <c r="F9" s="9" t="str">
        <f>IFERROR(VLOOKUP(CONCATENATE(F$2,$Q9),Alap!$Z:$AX,25,FALSE),"")</f>
        <v>Angol gazdasági szaknyelv II., 1. csop. (408)</v>
      </c>
      <c r="G9" s="9" t="str">
        <f>IFERROR(VLOOKUP(CONCATENATE(G$2,$Q9),Alap!$Z:$AX,25,FALSE),"")</f>
        <v>Német gazdasági szaknyelv II. (401)</v>
      </c>
      <c r="H9" s="9" t="str">
        <f>IFERROR(VLOOKUP(CONCATENATE(H$2,$Q9),Alap!$Z:$AX,25,FALSE),"")</f>
        <v/>
      </c>
      <c r="I9" s="9" t="str">
        <f>IFERROR(VLOOKUP(CONCATENATE(I$2,$Q9),Alap!$Z:$AX,25,FALSE),"")</f>
        <v/>
      </c>
      <c r="J9" s="9" t="str">
        <f>IFERROR(VLOOKUP(CONCATENATE(J$2,$Q9),Alap!$Z:$AX,25,FALSE),"")</f>
        <v/>
      </c>
      <c r="K9" s="9" t="str">
        <f>IFERROR(VLOOKUP(CONCATENATE(K$2,$Q9),Alap!$Z:$AX,25,FALSE),"")</f>
        <v/>
      </c>
      <c r="L9" s="9" t="str">
        <f>IFERROR(VLOOKUP(CONCATENATE(L$2,$Q9),Alap!$Z:$AX,25,FALSE),"")</f>
        <v/>
      </c>
      <c r="M9" s="9" t="str">
        <f>IFERROR(VLOOKUP(CONCATENATE(M$2,$Q9),Alap!$Z:$AX,25,FALSE),"")</f>
        <v/>
      </c>
      <c r="N9" s="9" t="str">
        <f>IFERROR(VLOOKUP(CONCATENATE(N$2,$Q9),Alap!$Z:$AX,25,FALSE),"")</f>
        <v/>
      </c>
      <c r="O9" s="9" t="str">
        <f>IFERROR(VLOOKUP(CONCATENATE(O$2,$Q9),Alap!$Z:$AX,25,FALSE),"")</f>
        <v/>
      </c>
      <c r="P9" s="9" t="str">
        <f>IFERROR(VLOOKUP(CONCATENATE(P$2,$Q9),Alap!$Z:$AX,25,FALSE),"")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IFERROR(VLOOKUP(CONCATENATE(B$10,$Q13),Alap!$Z:$AX,25,FALSE),"")</f>
        <v/>
      </c>
      <c r="C13" s="22" t="str">
        <f>IFERROR(VLOOKUP(CONCATENATE(C$10,$Q13),Alap!$Z:$AX,25,FALSE),"")</f>
        <v/>
      </c>
      <c r="D13" s="22" t="str">
        <f>IFERROR(VLOOKUP(CONCATENATE(D$10,$Q13),Alap!$Z:$AX,25,FALSE),"")</f>
        <v/>
      </c>
      <c r="E13" s="22" t="str">
        <f>IFERROR(VLOOKUP(CONCATENATE(E$10,$Q13),Alap!$Z:$AX,25,FALSE),"")</f>
        <v/>
      </c>
      <c r="F13" s="22" t="str">
        <f>IFERROR(VLOOKUP(CONCATENATE(F$10,$Q13),Alap!$Z:$AX,25,FALSE),"")</f>
        <v/>
      </c>
      <c r="G13" s="22" t="str">
        <f>IFERROR(VLOOKUP(CONCATENATE(G$10,$Q13),Alap!$Z:$AX,25,FALSE),"")</f>
        <v/>
      </c>
      <c r="H13" s="22" t="str">
        <f>IFERROR(VLOOKUP(CONCATENATE(H$10,$Q13),Alap!$Z:$AX,25,FALSE),"")</f>
        <v/>
      </c>
      <c r="I13" s="22" t="str">
        <f>IFERROR(VLOOKUP(CONCATENATE(I$10,$Q13),Alap!$Z:$AX,25,FALSE),"")</f>
        <v/>
      </c>
      <c r="J13" s="22" t="str">
        <f>IFERROR(VLOOKUP(CONCATENATE(J$10,$Q13),Alap!$Z:$AX,25,FALSE),"")</f>
        <v/>
      </c>
      <c r="K13" s="22" t="str">
        <f>IFERROR(VLOOKUP(CONCATENATE(K$10,$Q13),Alap!$Z:$AX,25,FALSE),"")</f>
        <v/>
      </c>
      <c r="L13" s="22" t="str">
        <f>IFERROR(VLOOKUP(CONCATENATE(L$10,$Q13),Alap!$Z:$AX,25,FALSE),"")</f>
        <v/>
      </c>
      <c r="M13" s="22" t="str">
        <f>IFERROR(VLOOKUP(CONCATENATE(M$10,$Q13),Alap!$Z:$AX,25,FALSE),"")</f>
        <v/>
      </c>
      <c r="N13" s="22" t="str">
        <f>IFERROR(VLOOKUP(CONCATENATE(N$10,$Q13),Alap!$Z:$AX,25,FALSE),"")</f>
        <v/>
      </c>
      <c r="O13" s="22" t="str">
        <f>IFERROR(VLOOKUP(CONCATENATE(O$10,$Q13),Alap!$Z:$AX,25,FALSE),"")</f>
        <v/>
      </c>
      <c r="P13" s="22" t="str">
        <f>IFERROR(VLOOKUP(CONCATENATE(P$10,$Q13),Alap!$Z:$AX,25,FALSE),"")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IFERROR(VLOOKUP(CONCATENATE(B$10,$Q14),Alap!$Z:$AX,25,FALSE),"")</f>
        <v/>
      </c>
      <c r="C14" s="22" t="str">
        <f>IFERROR(VLOOKUP(CONCATENATE(C$10,$Q14),Alap!$Z:$AX,25,FALSE),"")</f>
        <v/>
      </c>
      <c r="D14" s="22" t="str">
        <f>IFERROR(VLOOKUP(CONCATENATE(D$10,$Q14),Alap!$Z:$AX,25,FALSE),"")</f>
        <v/>
      </c>
      <c r="E14" s="22" t="str">
        <f>IFERROR(VLOOKUP(CONCATENATE(E$10,$Q14),Alap!$Z:$AX,25,FALSE),"")</f>
        <v/>
      </c>
      <c r="F14" s="22" t="str">
        <f>IFERROR(VLOOKUP(CONCATENATE(F$10,$Q14),Alap!$Z:$AX,25,FALSE),"")</f>
        <v/>
      </c>
      <c r="G14" s="22" t="str">
        <f>IFERROR(VLOOKUP(CONCATENATE(G$10,$Q14),Alap!$Z:$AX,25,FALSE),"")</f>
        <v/>
      </c>
      <c r="H14" s="22" t="str">
        <f>IFERROR(VLOOKUP(CONCATENATE(H$10,$Q14),Alap!$Z:$AX,25,FALSE),"")</f>
        <v>Közgazdaságtan I. (214, otthonról web)</v>
      </c>
      <c r="I14" s="22" t="str">
        <f>IFERROR(VLOOKUP(CONCATENATE(I$10,$Q14),Alap!$Z:$AX,25,FALSE),"")</f>
        <v>Közgazdaságtan I. (214, Tb.-ről web)</v>
      </c>
      <c r="J14" s="22" t="str">
        <f>IFERROR(VLOOKUP(CONCATENATE(J$10,$Q14),Alap!$Z:$AX,25,FALSE),"")</f>
        <v/>
      </c>
      <c r="K14" s="22" t="str">
        <f>IFERROR(VLOOKUP(CONCATENATE(K$10,$Q14),Alap!$Z:$AX,25,FALSE),"")</f>
        <v/>
      </c>
      <c r="L14" s="22" t="str">
        <f>IFERROR(VLOOKUP(CONCATENATE(L$10,$Q14),Alap!$Z:$AX,25,FALSE),"")</f>
        <v>Közgazdaságtan I. (214, Tb.-ről web)</v>
      </c>
      <c r="M14" s="22" t="str">
        <f>IFERROR(VLOOKUP(CONCATENATE(M$10,$Q14),Alap!$Z:$AX,25,FALSE),"")</f>
        <v/>
      </c>
      <c r="N14" s="22" t="str">
        <f>IFERROR(VLOOKUP(CONCATENATE(N$10,$Q14),Alap!$Z:$AX,25,FALSE),"")</f>
        <v/>
      </c>
      <c r="O14" s="22" t="str">
        <f>IFERROR(VLOOKUP(CONCATENATE(O$10,$Q14),Alap!$Z:$AX,25,FALSE),"")</f>
        <v>Közgazdaságtan I. (214, otthonról web)</v>
      </c>
      <c r="P14" s="22" t="str">
        <f>IFERROR(VLOOKUP(CONCATENATE(P$10,$Q14),Alap!$Z:$AX,25,FALSE),"")</f>
        <v>Közgazdaságtan I. (212, otthonról web)</v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IFERROR(VLOOKUP(CONCATENATE(B$10,$Q15),Alap!$Z:$AX,25,FALSE),"")</f>
        <v/>
      </c>
      <c r="C15" s="22" t="str">
        <f>IFERROR(VLOOKUP(CONCATENATE(C$10,$Q15),Alap!$Z:$AX,25,FALSE),"")</f>
        <v>Angol gazdasági szaknyelv I. (otthon, otthonról web)</v>
      </c>
      <c r="D15" s="22" t="str">
        <f>IFERROR(VLOOKUP(CONCATENATE(D$10,$Q15),Alap!$Z:$AX,25,FALSE),"")</f>
        <v/>
      </c>
      <c r="E15" s="22" t="str">
        <f>IFERROR(VLOOKUP(CONCATENATE(E$10,$Q15),Alap!$Z:$AX,25,FALSE),"")</f>
        <v>Angol gazdasági szaknyelv I. (otthon, otthonról web)</v>
      </c>
      <c r="F15" s="22" t="str">
        <f>IFERROR(VLOOKUP(CONCATENATE(F$10,$Q15),Alap!$Z:$AX,25,FALSE),"")</f>
        <v/>
      </c>
      <c r="G15" s="22" t="s">
        <v>2045</v>
      </c>
      <c r="H15" s="22" t="str">
        <f>IFERROR(VLOOKUP(CONCATENATE(H$10,$Q15),Alap!$Z:$AX,25,FALSE),"")</f>
        <v>Közgazdaságtan I. (214, otthonról web)</v>
      </c>
      <c r="I15" s="22" t="s">
        <v>2045</v>
      </c>
      <c r="J15" s="22" t="str">
        <f>IFERROR(VLOOKUP(CONCATENATE(J$10,$Q15),Alap!$Z:$AX,25,FALSE),"")</f>
        <v/>
      </c>
      <c r="K15" s="22" t="str">
        <f>IFERROR(VLOOKUP(CONCATENATE(K$10,$Q15),Alap!$Z:$AX,25,FALSE),"")</f>
        <v/>
      </c>
      <c r="L15" s="22" t="s">
        <v>2045</v>
      </c>
      <c r="M15" s="22" t="str">
        <f>IFERROR(VLOOKUP(CONCATENATE(M$10,$Q15),Alap!$Z:$AX,25,FALSE),"")</f>
        <v>Nyelvi szintfelmérő-előkészítő (otthon, otthonról web)</v>
      </c>
      <c r="N15" s="22" t="str">
        <f>IFERROR(VLOOKUP(CONCATENATE(N$10,$Q15),Alap!$Z:$AX,25,FALSE),"")</f>
        <v/>
      </c>
      <c r="O15" s="22" t="s">
        <v>2253</v>
      </c>
      <c r="P15" s="22" t="str">
        <f>IFERROR(VLOOKUP(CONCATENATE(P$10,$Q15),Alap!$Z:$AX,25,FALSE),"")</f>
        <v>Közgazdaságtan I. (212, otthonról web)</v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IFERROR(VLOOKUP(CONCATENATE(B$10,$Q16),Alap!$Z:$AX,25,FALSE),"")</f>
        <v/>
      </c>
      <c r="C16" s="22" t="str">
        <f>IFERROR(VLOOKUP(CONCATENATE(C$10,$Q16),Alap!$Z:$AX,25,FALSE),"")</f>
        <v>Angol gazdasági szaknyelv I. (otthon, otthonról web)</v>
      </c>
      <c r="D16" s="22" t="str">
        <f>IFERROR(VLOOKUP(CONCATENATE(D$10,$Q16),Alap!$Z:$AX,25,FALSE),"")</f>
        <v/>
      </c>
      <c r="E16" s="22" t="str">
        <f>IFERROR(VLOOKUP(CONCATENATE(E$10,$Q16),Alap!$Z:$AX,25,FALSE),"")</f>
        <v>Angol gazdasági szaknyelv I. (otthon, otthonról web)</v>
      </c>
      <c r="F16" s="22" t="str">
        <f>IFERROR(VLOOKUP(CONCATENATE(F$10,$Q16),Alap!$Z:$AX,25,FALSE),"")</f>
        <v/>
      </c>
      <c r="G16" s="22" t="str">
        <f>IFERROR(VLOOKUP(CONCATENATE(G$10,$Q16),Alap!$Z:$AX,25,FALSE),"")</f>
        <v>Angol gazdasági szaknyelv I. (otthon, otthonról web)</v>
      </c>
      <c r="H16" s="22" t="str">
        <f>IFERROR(VLOOKUP(CONCATENATE(H$10,$Q16),Alap!$Z:$AX,25,FALSE),"")</f>
        <v/>
      </c>
      <c r="I16" s="22" t="str">
        <f>IFERROR(VLOOKUP(CONCATENATE(I$10,$Q16),Alap!$Z:$AX,25,FALSE),"")</f>
        <v>Angol gazdasági szaknyelv I. (otthon, otthonról web)</v>
      </c>
      <c r="J16" s="22" t="str">
        <f>IFERROR(VLOOKUP(CONCATENATE(J$10,$Q16),Alap!$Z:$AX,25,FALSE),"")</f>
        <v/>
      </c>
      <c r="K16" s="22" t="str">
        <f>IFERROR(VLOOKUP(CONCATENATE(K$10,$Q16),Alap!$Z:$AX,25,FALSE),"")</f>
        <v/>
      </c>
      <c r="L16" s="22" t="str">
        <f>IFERROR(VLOOKUP(CONCATENATE(L$10,$Q16),Alap!$Z:$AX,25,FALSE),"")</f>
        <v>Angol gazdasági szaknyelv I. (otthon, otthonról web)</v>
      </c>
      <c r="M16" s="22" t="str">
        <f>IFERROR(VLOOKUP(CONCATENATE(M$10,$Q16),Alap!$Z:$AX,25,FALSE),"")</f>
        <v>Nyelvi szintfelmérő-előkészítő (otthon, otthonról web)</v>
      </c>
      <c r="N16" s="22" t="str">
        <f>IFERROR(VLOOKUP(CONCATENATE(N$10,$Q16),Alap!$Z:$AX,25,FALSE),"")</f>
        <v/>
      </c>
      <c r="O16" s="22" t="str">
        <f>IFERROR(VLOOKUP(CONCATENATE(O$10,$Q16),Alap!$Z:$AX,25,FALSE),"")</f>
        <v>Nyelvi szintfelmérő-előkészítő (otthon, otthonról web)</v>
      </c>
      <c r="P16" s="22" t="str">
        <f>IFERROR(VLOOKUP(CONCATENATE(P$10,$Q16),Alap!$Z:$AX,25,FALSE),"")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BCAE2-B86F-4430-B480-03BC80A9A093}">
  <dimension ref="A1:Q17"/>
  <sheetViews>
    <sheetView workbookViewId="0">
      <selection activeCell="L6" sqref="L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IFERROR(VLOOKUP(CONCATENATE(B$2,$Q4),Alap!$AA:$AX,24,FALSE),"")</f>
        <v>Az elektrotechnika alapjai (6, web)</v>
      </c>
      <c r="C4" s="9" t="str">
        <f>IFERROR(VLOOKUP(CONCATENATE(C$2,$Q4),Alap!$AA:$AX,24,FALSE),"")</f>
        <v>Gépgyártás technológia (501, web)</v>
      </c>
      <c r="D4" s="9" t="str">
        <f>IFERROR(VLOOKUP(CONCATENATE(D$2,$Q4),Alap!$AA:$AX,24,FALSE),"")</f>
        <v>Idegen nyelv II. (213)</v>
      </c>
      <c r="E4" s="9" t="str">
        <f>IFERROR(VLOOKUP(CONCATENATE(E$2,$Q4),Alap!$AA:$AX,24,FALSE),"")</f>
        <v>Üzleti és szakmai kommunikáció (501, web)</v>
      </c>
      <c r="F4" s="9" t="str">
        <f>IFERROR(VLOOKUP(CONCATENATE(F$2,$Q4),Alap!$AA:$AX,24,FALSE),"")</f>
        <v>Idegen nyelv II. (213)</v>
      </c>
      <c r="G4" s="9" t="str">
        <f>IFERROR(VLOOKUP(CONCATENATE(G$2,$Q4),Alap!$AA:$AX,24,FALSE),"")</f>
        <v>Munkaerőpiaci technikák (404, Bp.-ről web)</v>
      </c>
      <c r="H4" s="9" t="str">
        <f>IFERROR(VLOOKUP(CONCATENATE(H$2,$Q4),Alap!$AA:$AX,24,FALSE),"")</f>
        <v>Az elektrotechnika alapjai (6, web)</v>
      </c>
      <c r="I4" s="9" t="str">
        <f>IFERROR(VLOOKUP(CONCATENATE(I$2,$Q4),Alap!$AA:$AX,24,FALSE),"")</f>
        <v>Gépgyártás technológia (601, web)</v>
      </c>
      <c r="J4" s="9" t="str">
        <f>IFERROR(VLOOKUP(CONCATENATE(J$2,$Q4),Alap!$AA:$AX,24,FALSE),"")</f>
        <v/>
      </c>
      <c r="K4" s="9" t="str">
        <f>IFERROR(VLOOKUP(CONCATENATE(K$2,$Q4),Alap!$AA:$AX,24,FALSE),"")</f>
        <v>Idegen nyelv II. (213)</v>
      </c>
      <c r="L4" s="9" t="str">
        <f>IFERROR(VLOOKUP(CONCATENATE(L$2,$Q4),Alap!$AA:$AX,24,FALSE),"")</f>
        <v>Pénzügyi alapismeretek (404, Bp.-ről web)</v>
      </c>
      <c r="M4" s="9" t="str">
        <f>IFERROR(VLOOKUP(CONCATENATE(M$2,$Q4),Alap!$AA:$AX,24,FALSE),"")</f>
        <v>Gépgyártás technológia (501, web)</v>
      </c>
      <c r="N4" s="9" t="str">
        <f>IFERROR(VLOOKUP(CONCATENATE(N$2,$Q4),Alap!$AA:$AX,24,FALSE),"")</f>
        <v/>
      </c>
      <c r="O4" s="9" t="str">
        <f>IFERROR(VLOOKUP(CONCATENATE(O$2,$Q4),Alap!$AA:$AX,24,FALSE),"")</f>
        <v>Üzleti és szakmai kommunikáció (501, web)</v>
      </c>
      <c r="P4" s="9" t="str">
        <f>IFERROR(VLOOKUP(CONCATENATE(P$2,$Q4),Alap!$AA:$AX,24,FALSE),"")</f>
        <v>Pénzügyi alapismeretek (212, Tb.-ről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IFERROR(VLOOKUP(CONCATENATE(B$2,$Q5),Alap!$AA:$AX,24,FALSE),"")</f>
        <v>Az elektrotechnika alapjai (6, web)</v>
      </c>
      <c r="C5" s="9" t="str">
        <f>IFERROR(VLOOKUP(CONCATENATE(C$2,$Q5),Alap!$AA:$AX,24,FALSE),"")</f>
        <v>Gépgyártás technológia (501, web)</v>
      </c>
      <c r="D5" s="9" t="str">
        <f>IFERROR(VLOOKUP(CONCATENATE(D$2,$Q5),Alap!$AA:$AX,24,FALSE),"")</f>
        <v>Az elektrotechnika alapjai (6, web)</v>
      </c>
      <c r="E5" s="9" t="str">
        <f>IFERROR(VLOOKUP(CONCATENATE(E$2,$Q5),Alap!$AA:$AX,24,FALSE),"")</f>
        <v>Üzleti és szakmai kommunikáció (501, web)</v>
      </c>
      <c r="F5" s="9" t="str">
        <f>IFERROR(VLOOKUP(CONCATENATE(F$2,$Q5),Alap!$AA:$AX,24,FALSE),"")</f>
        <v>A CAD alapjai (604, gépterem, web)</v>
      </c>
      <c r="G5" s="9" t="str">
        <f>IFERROR(VLOOKUP(CONCATENATE(G$2,$Q5),Alap!$AA:$AX,24,FALSE),"")</f>
        <v>Munkaerőpiaci technikák (404, Bp.-ről web)</v>
      </c>
      <c r="H5" s="9" t="str">
        <f>IFERROR(VLOOKUP(CONCATENATE(H$2,$Q5),Alap!$AA:$AX,24,FALSE),"")</f>
        <v>Az elektrotechnika alapjai (6, web)</v>
      </c>
      <c r="I5" s="9" t="str">
        <f>IFERROR(VLOOKUP(CONCATENATE(I$2,$Q5),Alap!$AA:$AX,24,FALSE),"")</f>
        <v>Gépgyártás technológia (601, web)</v>
      </c>
      <c r="J5" s="9" t="str">
        <f>IFERROR(VLOOKUP(CONCATENATE(J$2,$Q5),Alap!$AA:$AX,24,FALSE),"")</f>
        <v/>
      </c>
      <c r="K5" s="9" t="str">
        <f>IFERROR(VLOOKUP(CONCATENATE(K$2,$Q5),Alap!$AA:$AX,24,FALSE),"")</f>
        <v>Idegen nyelv II. (213)</v>
      </c>
      <c r="L5" s="9" t="str">
        <f>IFERROR(VLOOKUP(CONCATENATE(L$2,$Q5),Alap!$AA:$AX,24,FALSE),"")</f>
        <v>Pénzügyi alapismeretek (404, Bp.-ről web)</v>
      </c>
      <c r="M5" s="9" t="str">
        <f>IFERROR(VLOOKUP(CONCATENATE(M$2,$Q5),Alap!$AA:$AX,24,FALSE),"")</f>
        <v>Gépgyártás technológia (501, web)</v>
      </c>
      <c r="N5" s="9" t="str">
        <f>IFERROR(VLOOKUP(CONCATENATE(N$2,$Q5),Alap!$AA:$AX,24,FALSE),"")</f>
        <v/>
      </c>
      <c r="O5" s="9" t="str">
        <f>IFERROR(VLOOKUP(CONCATENATE(O$2,$Q5),Alap!$AA:$AX,24,FALSE),"")</f>
        <v>Üzleti és szakmai kommunikáció (501, web)</v>
      </c>
      <c r="P5" s="9" t="str">
        <f>IFERROR(VLOOKUP(CONCATENATE(P$2,$Q5),Alap!$AA:$AX,24,FALSE),"")</f>
        <v>Pénzügyi alapismeretek (212, Tb.-ről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IFERROR(VLOOKUP(CONCATENATE(B$2,$Q6),Alap!$AA:$AX,24,FALSE),"")</f>
        <v>A CAD alapjai (603, gépterem, web)</v>
      </c>
      <c r="C6" s="9" t="str">
        <f>IFERROR(VLOOKUP(CONCATENATE(C$2,$Q6),Alap!$AA:$AX,24,FALSE),"")</f>
        <v>Gépgyártás technológia (501, web)</v>
      </c>
      <c r="D6" s="9" t="str">
        <f>IFERROR(VLOOKUP(CONCATENATE(D$2,$Q6),Alap!$AA:$AX,24,FALSE),"")</f>
        <v>Az elektrotechnika alapjai (6, web)</v>
      </c>
      <c r="E6" s="9" t="str">
        <f>IFERROR(VLOOKUP(CONCATENATE(E$2,$Q6),Alap!$AA:$AX,24,FALSE),"")</f>
        <v>Üzleti és szakmai kommunikáció (501, web)</v>
      </c>
      <c r="F6" s="9" t="str">
        <f>IFERROR(VLOOKUP(CONCATENATE(F$2,$Q6),Alap!$AA:$AX,24,FALSE),"")</f>
        <v>A CAD alapjai (604, gépterem, web)</v>
      </c>
      <c r="G6" s="9" t="str">
        <f>IFERROR(VLOOKUP(CONCATENATE(G$2,$Q6),Alap!$AA:$AX,24,FALSE),"")</f>
        <v>A CAD alapjai (3, gépterem, web)</v>
      </c>
      <c r="H6" s="9" t="str">
        <f>IFERROR(VLOOKUP(CONCATENATE(H$2,$Q6),Alap!$AA:$AX,24,FALSE),"")</f>
        <v>Az elektrotechnika alapjai (6, web)</v>
      </c>
      <c r="I6" s="9" t="str">
        <f>IFERROR(VLOOKUP(CONCATENATE(I$2,$Q6),Alap!$AA:$AX,24,FALSE),"")</f>
        <v>Munkaerőpiaci technikák (402, Tb.-ről web)</v>
      </c>
      <c r="J6" s="9" t="str">
        <f>IFERROR(VLOOKUP(CONCATENATE(J$2,$Q6),Alap!$AA:$AX,24,FALSE),"")</f>
        <v/>
      </c>
      <c r="K6" s="9" t="str">
        <f>IFERROR(VLOOKUP(CONCATENATE(K$2,$Q6),Alap!$AA:$AX,24,FALSE),"")</f>
        <v>Üzleti és szakmai kommunikáció (601, web)</v>
      </c>
      <c r="L6" s="9" t="str">
        <f>IFERROR(VLOOKUP(CONCATENATE(L$2,$Q6),Alap!$AA:$AX,24,FALSE),"")</f>
        <v>Idegen nyelv II. (402)</v>
      </c>
      <c r="M6" s="9" t="str">
        <f>IFERROR(VLOOKUP(CONCATENATE(M$2,$Q6),Alap!$AA:$AX,24,FALSE),"")</f>
        <v>A CAD alapjai (604, gépterem, web)</v>
      </c>
      <c r="N6" s="9" t="str">
        <f>IFERROR(VLOOKUP(CONCATENATE(N$2,$Q6),Alap!$AA:$AX,24,FALSE),"")</f>
        <v/>
      </c>
      <c r="O6" s="9" t="str">
        <f>IFERROR(VLOOKUP(CONCATENATE(O$2,$Q6),Alap!$AA:$AX,24,FALSE),"")</f>
        <v>Üzleti és szakmai kommunikáció (501, web)</v>
      </c>
      <c r="P6" s="9" t="str">
        <f>IFERROR(VLOOKUP(CONCATENATE(P$2,$Q6),Alap!$AA:$AX,24,FALSE),"")</f>
        <v>Pénzügyi alapismeretek (212, Tb.-ről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IFERROR(VLOOKUP(CONCATENATE(B$2,$Q7),Alap!$AA:$AX,24,FALSE),"")</f>
        <v>A CAD alapjai (603, gépterem, web)</v>
      </c>
      <c r="C7" s="9" t="str">
        <f>IFERROR(VLOOKUP(CONCATENATE(C$2,$Q7),Alap!$AA:$AX,24,FALSE),"")</f>
        <v>Az elektrotechnika alapjai (6, web)</v>
      </c>
      <c r="D7" s="9" t="str">
        <f>IFERROR(VLOOKUP(CONCATENATE(D$2,$Q7),Alap!$AA:$AX,24,FALSE),"")</f>
        <v>Munka-, körny. és egészségvéd. (212, web)</v>
      </c>
      <c r="E7" s="9" t="str">
        <f>IFERROR(VLOOKUP(CONCATENATE(E$2,$Q7),Alap!$AA:$AX,24,FALSE),"")</f>
        <v>Gépgyártás technológia (501, web)</v>
      </c>
      <c r="F7" s="9" t="str">
        <f>IFERROR(VLOOKUP(CONCATENATE(F$2,$Q7),Alap!$AA:$AX,24,FALSE),"")</f>
        <v>Gépgyártás technológia (501, web)</v>
      </c>
      <c r="G7" s="9" t="str">
        <f>IFERROR(VLOOKUP(CONCATENATE(G$2,$Q7),Alap!$AA:$AX,24,FALSE),"")</f>
        <v>A CAD alapjai (3, gépterem, web)</v>
      </c>
      <c r="H7" s="9" t="str">
        <f>IFERROR(VLOOKUP(CONCATENATE(H$2,$Q7),Alap!$AA:$AX,24,FALSE),"")</f>
        <v>Munka-, körny. és egészségvéd. (215, web)</v>
      </c>
      <c r="I7" s="9" t="str">
        <f>IFERROR(VLOOKUP(CONCATENATE(I$2,$Q7),Alap!$AA:$AX,24,FALSE),"")</f>
        <v>Munkaerőpiaci technikák (402, Tb.-ről web)</v>
      </c>
      <c r="J7" s="9" t="str">
        <f>IFERROR(VLOOKUP(CONCATENATE(J$2,$Q7),Alap!$AA:$AX,24,FALSE),"")</f>
        <v/>
      </c>
      <c r="K7" s="9" t="str">
        <f>IFERROR(VLOOKUP(CONCATENATE(K$2,$Q7),Alap!$AA:$AX,24,FALSE),"")</f>
        <v>Üzleti és szakmai kommunikáció (601, web)</v>
      </c>
      <c r="L7" s="9" t="str">
        <f>IFERROR(VLOOKUP(CONCATENATE(L$2,$Q7),Alap!$AA:$AX,24,FALSE),"")</f>
        <v>Az elektrotechnika alapjai (6, web)</v>
      </c>
      <c r="M7" s="9" t="str">
        <f>IFERROR(VLOOKUP(CONCATENATE(M$2,$Q7),Alap!$AA:$AX,24,FALSE),"")</f>
        <v>A CAD alapjai (604, gépterem, web)</v>
      </c>
      <c r="N7" s="9" t="str">
        <f>IFERROR(VLOOKUP(CONCATENATE(N$2,$Q7),Alap!$AA:$AX,24,FALSE),"")</f>
        <v/>
      </c>
      <c r="O7" s="9" t="str">
        <f>IFERROR(VLOOKUP(CONCATENATE(O$2,$Q7),Alap!$AA:$AX,24,FALSE),"")</f>
        <v>Az elektrotechnika alapjai (6, web)</v>
      </c>
      <c r="P7" s="9" t="str">
        <f>IFERROR(VLOOKUP(CONCATENATE(P$2,$Q7),Alap!$AA:$AX,24,FALSE),"")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IFERROR(VLOOKUP(CONCATENATE(B$2,$Q8),Alap!$AA:$AX,24,FALSE),"")</f>
        <v/>
      </c>
      <c r="C8" s="9" t="str">
        <f>IFERROR(VLOOKUP(CONCATENATE(C$2,$Q8),Alap!$AA:$AX,24,FALSE),"")</f>
        <v/>
      </c>
      <c r="D8" s="9" t="str">
        <f>IFERROR(VLOOKUP(CONCATENATE(D$2,$Q8),Alap!$AA:$AX,24,FALSE),"")</f>
        <v>Munka-, körny. és egészségvéd. (212, web)</v>
      </c>
      <c r="E8" s="9" t="str">
        <f>IFERROR(VLOOKUP(CONCATENATE(E$2,$Q8),Alap!$AA:$AX,24,FALSE),"")</f>
        <v>Munka-, körny. és egészségvéd. (601, web)</v>
      </c>
      <c r="F8" s="9" t="str">
        <f>IFERROR(VLOOKUP(CONCATENATE(F$2,$Q8),Alap!$AA:$AX,24,FALSE),"")</f>
        <v>Gépgyártás technológia (501, web)</v>
      </c>
      <c r="G8" s="9" t="str">
        <f>IFERROR(VLOOKUP(CONCATENATE(G$2,$Q8),Alap!$AA:$AX,24,FALSE),"")</f>
        <v>A CAD alapjai (3, gépterem, web)</v>
      </c>
      <c r="H8" s="9" t="str">
        <f>IFERROR(VLOOKUP(CONCATENATE(H$2,$Q8),Alap!$AA:$AX,24,FALSE),"")</f>
        <v>Munka-, körny. és egészségvéd. (215, web)</v>
      </c>
      <c r="I8" s="9" t="str">
        <f>IFERROR(VLOOKUP(CONCATENATE(I$2,$Q8),Alap!$AA:$AX,24,FALSE),"")</f>
        <v>Munkaerőpiaci technikák (402, Tb.-ről web)</v>
      </c>
      <c r="J8" s="9" t="str">
        <f>IFERROR(VLOOKUP(CONCATENATE(J$2,$Q8),Alap!$AA:$AX,24,FALSE),"")</f>
        <v/>
      </c>
      <c r="K8" s="9" t="str">
        <f>IFERROR(VLOOKUP(CONCATENATE(K$2,$Q8),Alap!$AA:$AX,24,FALSE),"")</f>
        <v/>
      </c>
      <c r="L8" s="9" t="str">
        <f>IFERROR(VLOOKUP(CONCATENATE(L$2,$Q8),Alap!$AA:$AX,24,FALSE),"")</f>
        <v>Az elektrotechnika alapjai (6, web)</v>
      </c>
      <c r="M8" s="9" t="str">
        <f>IFERROR(VLOOKUP(CONCATENATE(M$2,$Q8),Alap!$AA:$AX,24,FALSE),"")</f>
        <v>A CAD alapjai (604, gépterem, web)</v>
      </c>
      <c r="N8" s="9" t="str">
        <f>IFERROR(VLOOKUP(CONCATENATE(N$2,$Q8),Alap!$AA:$AX,24,FALSE),"")</f>
        <v/>
      </c>
      <c r="O8" s="9" t="str">
        <f>IFERROR(VLOOKUP(CONCATENATE(O$2,$Q8),Alap!$AA:$AX,24,FALSE),"")</f>
        <v>Az elektrotechnika alapjai (6, web)</v>
      </c>
      <c r="P8" s="9" t="str">
        <f>IFERROR(VLOOKUP(CONCATENATE(P$2,$Q8),Alap!$AA:$AX,24,FALSE),"")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IFERROR(VLOOKUP(CONCATENATE(B$2,$Q9),Alap!$AA:$AX,24,FALSE),"")</f>
        <v/>
      </c>
      <c r="C9" s="9" t="str">
        <f>IFERROR(VLOOKUP(CONCATENATE(C$2,$Q9),Alap!$AA:$AX,24,FALSE),"")</f>
        <v/>
      </c>
      <c r="D9" s="9" t="str">
        <f>IFERROR(VLOOKUP(CONCATENATE(D$2,$Q9),Alap!$AA:$AX,24,FALSE),"")</f>
        <v/>
      </c>
      <c r="E9" s="9" t="str">
        <f>IFERROR(VLOOKUP(CONCATENATE(E$2,$Q9),Alap!$AA:$AX,24,FALSE),"")</f>
        <v/>
      </c>
      <c r="F9" s="9" t="str">
        <f>IFERROR(VLOOKUP(CONCATENATE(F$2,$Q9),Alap!$AA:$AX,24,FALSE),"")</f>
        <v/>
      </c>
      <c r="G9" s="9" t="str">
        <f>IFERROR(VLOOKUP(CONCATENATE(G$2,$Q9),Alap!$AA:$AX,24,FALSE),"")</f>
        <v/>
      </c>
      <c r="H9" s="9" t="str">
        <f>IFERROR(VLOOKUP(CONCATENATE(H$2,$Q9),Alap!$AA:$AX,24,FALSE),"")</f>
        <v/>
      </c>
      <c r="I9" s="9" t="str">
        <f>IFERROR(VLOOKUP(CONCATENATE(I$2,$Q9),Alap!$AA:$AX,24,FALSE),"")</f>
        <v/>
      </c>
      <c r="J9" s="9" t="str">
        <f>IFERROR(VLOOKUP(CONCATENATE(J$2,$Q9),Alap!$AA:$AX,24,FALSE),"")</f>
        <v/>
      </c>
      <c r="K9" s="9" t="str">
        <f>IFERROR(VLOOKUP(CONCATENATE(K$2,$Q9),Alap!$AA:$AX,24,FALSE),"")</f>
        <v/>
      </c>
      <c r="L9" s="9" t="str">
        <f>IFERROR(VLOOKUP(CONCATENATE(L$2,$Q9),Alap!$AA:$AX,24,FALSE),"")</f>
        <v/>
      </c>
      <c r="M9" s="9" t="str">
        <f>IFERROR(VLOOKUP(CONCATENATE(M$2,$Q9),Alap!$AA:$AX,24,FALSE),"")</f>
        <v/>
      </c>
      <c r="N9" s="9" t="str">
        <f>IFERROR(VLOOKUP(CONCATENATE(N$2,$Q9),Alap!$AA:$AX,24,FALSE),"")</f>
        <v/>
      </c>
      <c r="O9" s="9" t="str">
        <f>IFERROR(VLOOKUP(CONCATENATE(O$2,$Q9),Alap!$AA:$AX,24,FALSE),"")</f>
        <v/>
      </c>
      <c r="P9" s="9" t="str">
        <f>IFERROR(VLOOKUP(CONCATENATE(P$2,$Q9),Alap!$AA:$AX,24,FALSE),"")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IFERROR(VLOOKUP(CONCATENATE(B$10,$Q13),Alap!$AA:$AX,24,FALSE),"")</f>
        <v/>
      </c>
      <c r="C13" s="22" t="str">
        <f>IFERROR(VLOOKUP(CONCATENATE(C$10,$Q13),Alap!$AA:$AX,24,FALSE),"")</f>
        <v/>
      </c>
      <c r="D13" s="22" t="str">
        <f>IFERROR(VLOOKUP(CONCATENATE(D$10,$Q13),Alap!$AA:$AX,24,FALSE),"")</f>
        <v/>
      </c>
      <c r="E13" s="22" t="str">
        <f>IFERROR(VLOOKUP(CONCATENATE(E$10,$Q13),Alap!$AA:$AX,24,FALSE),"")</f>
        <v/>
      </c>
      <c r="F13" s="22" t="str">
        <f>IFERROR(VLOOKUP(CONCATENATE(F$10,$Q13),Alap!$AA:$AX,24,FALSE),"")</f>
        <v/>
      </c>
      <c r="G13" s="22" t="str">
        <f>IFERROR(VLOOKUP(CONCATENATE(G$10,$Q13),Alap!$AA:$AX,24,FALSE),"")</f>
        <v/>
      </c>
      <c r="H13" s="22" t="str">
        <f>IFERROR(VLOOKUP(CONCATENATE(H$10,$Q13),Alap!$AA:$AX,24,FALSE),"")</f>
        <v/>
      </c>
      <c r="I13" s="22" t="str">
        <f>IFERROR(VLOOKUP(CONCATENATE(I$10,$Q13),Alap!$AA:$AX,24,FALSE),"")</f>
        <v/>
      </c>
      <c r="J13" s="22" t="str">
        <f>IFERROR(VLOOKUP(CONCATENATE(J$10,$Q13),Alap!$AA:$AX,24,FALSE),"")</f>
        <v/>
      </c>
      <c r="K13" s="22" t="str">
        <f>IFERROR(VLOOKUP(CONCATENATE(K$10,$Q13),Alap!$AA:$AX,24,FALSE),"")</f>
        <v/>
      </c>
      <c r="L13" s="22" t="str">
        <f>IFERROR(VLOOKUP(CONCATENATE(L$10,$Q13),Alap!$AA:$AX,24,FALSE),"")</f>
        <v/>
      </c>
      <c r="M13" s="22" t="str">
        <f>IFERROR(VLOOKUP(CONCATENATE(M$10,$Q13),Alap!$AA:$AX,24,FALSE),"")</f>
        <v/>
      </c>
      <c r="N13" s="22" t="str">
        <f>IFERROR(VLOOKUP(CONCATENATE(N$10,$Q13),Alap!$AA:$AX,24,FALSE),"")</f>
        <v/>
      </c>
      <c r="O13" s="22" t="str">
        <f>IFERROR(VLOOKUP(CONCATENATE(O$10,$Q13),Alap!$AA:$AX,24,FALSE),"")</f>
        <v/>
      </c>
      <c r="P13" s="22" t="str">
        <f>IFERROR(VLOOKUP(CONCATENATE(P$10,$Q13),Alap!$AA:$AX,24,FALSE),"")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IFERROR(VLOOKUP(CONCATENATE(B$10,$Q14),Alap!$AA:$AX,24,FALSE),"")</f>
        <v/>
      </c>
      <c r="C14" s="22" t="str">
        <f>IFERROR(VLOOKUP(CONCATENATE(C$10,$Q14),Alap!$AA:$AX,24,FALSE),"")</f>
        <v/>
      </c>
      <c r="D14" s="22" t="str">
        <f>IFERROR(VLOOKUP(CONCATENATE(D$10,$Q14),Alap!$AA:$AX,24,FALSE),"")</f>
        <v/>
      </c>
      <c r="E14" s="22" t="str">
        <f>IFERROR(VLOOKUP(CONCATENATE(E$10,$Q14),Alap!$AA:$AX,24,FALSE),"")</f>
        <v/>
      </c>
      <c r="F14" s="22" t="str">
        <f>IFERROR(VLOOKUP(CONCATENATE(F$10,$Q14),Alap!$AA:$AX,24,FALSE),"")</f>
        <v/>
      </c>
      <c r="G14" s="21" t="str">
        <f>IFERROR(VLOOKUP(CONCATENATE(G$10,$Q14),Alap!$AA:$AX,24,FALSE),"")</f>
        <v/>
      </c>
      <c r="H14" s="22" t="str">
        <f>IFERROR(VLOOKUP(CONCATENATE(H$10,$Q14),Alap!$AA:$AX,24,FALSE),"")</f>
        <v/>
      </c>
      <c r="I14" s="22" t="str">
        <f>IFERROR(VLOOKUP(CONCATENATE(I$10,$Q14),Alap!$AA:$AX,24,FALSE),"")</f>
        <v/>
      </c>
      <c r="J14" s="22" t="str">
        <f>IFERROR(VLOOKUP(CONCATENATE(J$10,$Q14),Alap!$AA:$AX,24,FALSE),"")</f>
        <v/>
      </c>
      <c r="K14" s="21" t="str">
        <f>IFERROR(VLOOKUP(CONCATENATE(K$10,$Q14),Alap!$AA:$AX,24,FALSE),"")</f>
        <v/>
      </c>
      <c r="L14" s="21" t="str">
        <f>IFERROR(VLOOKUP(CONCATENATE(L$10,$Q14),Alap!$AA:$AX,24,FALSE),"")</f>
        <v/>
      </c>
      <c r="M14" s="21" t="str">
        <f>IFERROR(VLOOKUP(CONCATENATE(M$10,$Q14),Alap!$AA:$AX,24,FALSE),"")</f>
        <v/>
      </c>
      <c r="N14" s="21" t="str">
        <f>IFERROR(VLOOKUP(CONCATENATE(N$10,$Q14),Alap!$AA:$AX,24,FALSE),"")</f>
        <v/>
      </c>
      <c r="O14" s="21" t="str">
        <f>IFERROR(VLOOKUP(CONCATENATE(O$10,$Q14),Alap!$AA:$AX,24,FALSE),"")</f>
        <v/>
      </c>
      <c r="P14" s="21" t="str">
        <f>IFERROR(VLOOKUP(CONCATENATE(P$10,$Q14),Alap!$AA:$AX,24,FALSE),"")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IFERROR(VLOOKUP(CONCATENATE(B$10,$Q15),Alap!$AA:$AX,24,FALSE),"")</f>
        <v/>
      </c>
      <c r="C15" s="22" t="str">
        <f>IFERROR(VLOOKUP(CONCATENATE(C$10,$Q15),Alap!$AA:$AX,24,FALSE),"")</f>
        <v/>
      </c>
      <c r="D15" s="22" t="str">
        <f>IFERROR(VLOOKUP(CONCATENATE(D$10,$Q15),Alap!$AA:$AX,24,FALSE),"")</f>
        <v/>
      </c>
      <c r="E15" s="22" t="str">
        <f>IFERROR(VLOOKUP(CONCATENATE(E$10,$Q15),Alap!$AA:$AX,24,FALSE),"")</f>
        <v/>
      </c>
      <c r="F15" s="22" t="str">
        <f>IFERROR(VLOOKUP(CONCATENATE(F$10,$Q15),Alap!$AA:$AX,24,FALSE),"")</f>
        <v/>
      </c>
      <c r="G15" s="21" t="str">
        <f>IFERROR(VLOOKUP(CONCATENATE(G$10,$Q15),Alap!$AA:$AX,24,FALSE),"")</f>
        <v/>
      </c>
      <c r="H15" s="22" t="str">
        <f>IFERROR(VLOOKUP(CONCATENATE(H$10,$Q15),Alap!$AA:$AX,24,FALSE),"")</f>
        <v/>
      </c>
      <c r="I15" s="22" t="str">
        <f>IFERROR(VLOOKUP(CONCATENATE(I$10,$Q15),Alap!$AA:$AX,24,FALSE),"")</f>
        <v/>
      </c>
      <c r="J15" s="22" t="str">
        <f>IFERROR(VLOOKUP(CONCATENATE(J$10,$Q15),Alap!$AA:$AX,24,FALSE),"")</f>
        <v/>
      </c>
      <c r="K15" s="21" t="str">
        <f>IFERROR(VLOOKUP(CONCATENATE(K$10,$Q15),Alap!$AA:$AX,24,FALSE),"")</f>
        <v/>
      </c>
      <c r="L15" s="21" t="str">
        <f>IFERROR(VLOOKUP(CONCATENATE(L$10,$Q15),Alap!$AA:$AX,24,FALSE),"")</f>
        <v/>
      </c>
      <c r="M15" s="21" t="str">
        <f>IFERROR(VLOOKUP(CONCATENATE(M$10,$Q15),Alap!$AA:$AX,24,FALSE),"")</f>
        <v/>
      </c>
      <c r="N15" s="21" t="str">
        <f>IFERROR(VLOOKUP(CONCATENATE(N$10,$Q15),Alap!$AA:$AX,24,FALSE),"")</f>
        <v/>
      </c>
      <c r="O15" s="21" t="str">
        <f>IFERROR(VLOOKUP(CONCATENATE(O$10,$Q15),Alap!$AA:$AX,24,FALSE),"")</f>
        <v/>
      </c>
      <c r="P15" s="21" t="str">
        <f>IFERROR(VLOOKUP(CONCATENATE(P$10,$Q15),Alap!$AA:$AX,24,FALSE),"")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IFERROR(VLOOKUP(CONCATENATE(B$10,$Q16),Alap!$AA:$AX,24,FALSE),"")</f>
        <v/>
      </c>
      <c r="C16" s="22" t="str">
        <f>IFERROR(VLOOKUP(CONCATENATE(C$10,$Q16),Alap!$AA:$AX,24,FALSE),"")</f>
        <v/>
      </c>
      <c r="D16" s="22" t="str">
        <f>IFERROR(VLOOKUP(CONCATENATE(D$10,$Q16),Alap!$AA:$AX,24,FALSE),"")</f>
        <v/>
      </c>
      <c r="E16" s="22" t="str">
        <f>IFERROR(VLOOKUP(CONCATENATE(E$10,$Q16),Alap!$AA:$AX,24,FALSE),"")</f>
        <v/>
      </c>
      <c r="F16" s="22" t="str">
        <f>IFERROR(VLOOKUP(CONCATENATE(F$10,$Q16),Alap!$AA:$AX,24,FALSE),"")</f>
        <v/>
      </c>
      <c r="G16" s="22" t="str">
        <f>IFERROR(VLOOKUP(CONCATENATE(G$10,$Q16),Alap!$AA:$AX,24,FALSE),"")</f>
        <v/>
      </c>
      <c r="H16" s="22" t="str">
        <f>IFERROR(VLOOKUP(CONCATENATE(H$10,$Q16),Alap!$AA:$AX,24,FALSE),"")</f>
        <v/>
      </c>
      <c r="I16" s="22" t="str">
        <f>IFERROR(VLOOKUP(CONCATENATE(I$10,$Q16),Alap!$AA:$AX,24,FALSE),"")</f>
        <v/>
      </c>
      <c r="J16" s="22" t="str">
        <f>IFERROR(VLOOKUP(CONCATENATE(J$10,$Q16),Alap!$AA:$AX,24,FALSE),"")</f>
        <v/>
      </c>
      <c r="K16" s="22" t="str">
        <f>IFERROR(VLOOKUP(CONCATENATE(K$10,$Q16),Alap!$AA:$AX,24,FALSE),"")</f>
        <v/>
      </c>
      <c r="L16" s="22" t="str">
        <f>IFERROR(VLOOKUP(CONCATENATE(L$10,$Q16),Alap!$AA:$AX,24,FALSE),"")</f>
        <v/>
      </c>
      <c r="M16" s="22" t="str">
        <f>IFERROR(VLOOKUP(CONCATENATE(M$10,$Q16),Alap!$AA:$AX,24,FALSE),"")</f>
        <v/>
      </c>
      <c r="N16" s="22" t="str">
        <f>IFERROR(VLOOKUP(CONCATENATE(N$10,$Q16),Alap!$AA:$AX,24,FALSE),"")</f>
        <v/>
      </c>
      <c r="O16" s="22" t="str">
        <f>IFERROR(VLOOKUP(CONCATENATE(O$10,$Q16),Alap!$AA:$AX,24,FALSE),"")</f>
        <v/>
      </c>
      <c r="P16" s="22" t="str">
        <f>IFERROR(VLOOKUP(CONCATENATE(P$10,$Q16),Alap!$AA:$AX,24,FALSE),"")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40CAB-2BDD-4A27-89A6-AA789FEB53C4}">
  <dimension ref="A1:Q17"/>
  <sheetViews>
    <sheetView workbookViewId="0">
      <selection activeCell="G14" sqref="G1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196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IFERROR(VLOOKUP(CONCATENATE(B$2,$Q4),Alap!$AB:$AX,23,FALSE),"")</f>
        <v>Statisztika I. (501, web)</v>
      </c>
      <c r="C4" s="9" t="str">
        <f>IFERROR(VLOOKUP(CONCATENATE(C$2,$Q4),Alap!$AB:$AX,23,FALSE),"")</f>
        <v>Gépgyártás technológia (501, web)</v>
      </c>
      <c r="D4" s="9" t="str">
        <f>IFERROR(VLOOKUP(CONCATENATE(D$2,$Q4),Alap!$AB:$AX,23,FALSE),"")</f>
        <v>Matematika II. (501, web)</v>
      </c>
      <c r="E4" s="9" t="str">
        <f>IFERROR(VLOOKUP(CONCATENATE(E$2,$Q4),Alap!$AB:$AX,23,FALSE),"")</f>
        <v>Matematika II. (601, web)</v>
      </c>
      <c r="F4" s="9" t="str">
        <f>IFERROR(VLOOKUP(CONCATENATE(F$2,$Q4),Alap!$AB:$AX,23,FALSE),"")</f>
        <v>Matematika II. (501, web)</v>
      </c>
      <c r="G4" s="9" t="str">
        <f>IFERROR(VLOOKUP(CONCATENATE(G$2,$Q4),Alap!$AB:$AX,23,FALSE),"")</f>
        <v>Matematika II. (501, web)</v>
      </c>
      <c r="H4" s="9" t="str">
        <f>IFERROR(VLOOKUP(CONCATENATE(H$2,$Q4),Alap!$AB:$AX,23,FALSE),"")</f>
        <v>Matematika II. (501, web)</v>
      </c>
      <c r="I4" s="9" t="str">
        <f>IFERROR(VLOOKUP(CONCATENATE(I$2,$Q4),Alap!$AB:$AX,23,FALSE),"")</f>
        <v>Gépgyártás technológia (601, web)</v>
      </c>
      <c r="J4" s="9" t="str">
        <f>IFERROR(VLOOKUP(CONCATENATE(J$2,$Q4),Alap!$AB:$AX,23,FALSE),"")</f>
        <v/>
      </c>
      <c r="K4" s="9" t="str">
        <f>IFERROR(VLOOKUP(CONCATENATE(K$2,$Q4),Alap!$AB:$AX,23,FALSE),"")</f>
        <v>Statisztika I. (501, web)</v>
      </c>
      <c r="L4" s="9" t="str">
        <f>IFERROR(VLOOKUP(CONCATENATE(L$2,$Q4),Alap!$AB:$AX,23,FALSE),"")</f>
        <v>Közgazdaságtan II. (A/Nae., web)</v>
      </c>
      <c r="M4" s="9" t="str">
        <f>IFERROR(VLOOKUP(CONCATENATE(M$2,$Q4),Alap!$AB:$AX,23,FALSE),"")</f>
        <v>Gépgyártás technológia (501, web)</v>
      </c>
      <c r="N4" s="9" t="str">
        <f>IFERROR(VLOOKUP(CONCATENATE(N$2,$Q4),Alap!$AB:$AX,23,FALSE),"")</f>
        <v/>
      </c>
      <c r="O4" s="9" t="str">
        <f>IFERROR(VLOOKUP(CONCATENATE(O$2,$Q4),Alap!$AB:$AX,23,FALSE),"")</f>
        <v/>
      </c>
      <c r="P4" s="9" t="str">
        <f>IFERROR(VLOOKUP(CONCATENATE(P$2,$Q4),Alap!$AB:$AX,23,FALSE),"")</f>
        <v>Közgazdaságtan II. (501, otthonról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IFERROR(VLOOKUP(CONCATENATE(B$2,$Q5),Alap!$AB:$AX,23,FALSE),"")</f>
        <v>Statisztika I. (501, web)</v>
      </c>
      <c r="C5" s="9" t="str">
        <f>IFERROR(VLOOKUP(CONCATENATE(C$2,$Q5),Alap!$AB:$AX,23,FALSE),"")</f>
        <v>Gépgyártás technológia (501, web)</v>
      </c>
      <c r="D5" s="9" t="str">
        <f>IFERROR(VLOOKUP(CONCATENATE(D$2,$Q5),Alap!$AB:$AX,23,FALSE),"")</f>
        <v>Matematika II. (501, web)</v>
      </c>
      <c r="E5" s="9" t="str">
        <f>IFERROR(VLOOKUP(CONCATENATE(E$2,$Q5),Alap!$AB:$AX,23,FALSE),"")</f>
        <v>Kémia és anyagismeret (601, web)</v>
      </c>
      <c r="F5" s="9" t="str">
        <f>IFERROR(VLOOKUP(CONCATENATE(F$2,$Q5),Alap!$AB:$AX,23,FALSE),"")</f>
        <v>Matematika II. (501, web)</v>
      </c>
      <c r="G5" s="9" t="str">
        <f>IFERROR(VLOOKUP(CONCATENATE(G$2,$Q5),Alap!$AB:$AX,23,FALSE),"")</f>
        <v>Matematika II. (501, web)</v>
      </c>
      <c r="H5" s="9" t="str">
        <f>IFERROR(VLOOKUP(CONCATENATE(H$2,$Q5),Alap!$AB:$AX,23,FALSE),"")</f>
        <v>Matematika II. (501, web)</v>
      </c>
      <c r="I5" s="9" t="str">
        <f>IFERROR(VLOOKUP(CONCATENATE(I$2,$Q5),Alap!$AB:$AX,23,FALSE),"")</f>
        <v>Gépgyártás technológia (601, web)</v>
      </c>
      <c r="J5" s="9" t="str">
        <f>IFERROR(VLOOKUP(CONCATENATE(J$2,$Q5),Alap!$AB:$AX,23,FALSE),"")</f>
        <v/>
      </c>
      <c r="K5" s="9" t="str">
        <f>IFERROR(VLOOKUP(CONCATENATE(K$2,$Q5),Alap!$AB:$AX,23,FALSE),"")</f>
        <v>Statisztika I. (501, web)</v>
      </c>
      <c r="L5" s="9" t="str">
        <f>IFERROR(VLOOKUP(CONCATENATE(L$2,$Q5),Alap!$AB:$AX,23,FALSE),"")</f>
        <v>Közgazdaságtan II. (A/Nae., web)</v>
      </c>
      <c r="M5" s="9" t="str">
        <f>IFERROR(VLOOKUP(CONCATENATE(M$2,$Q5),Alap!$AB:$AX,23,FALSE),"")</f>
        <v>Gépgyártás technológia (501, web)</v>
      </c>
      <c r="N5" s="9" t="str">
        <f>IFERROR(VLOOKUP(CONCATENATE(N$2,$Q5),Alap!$AB:$AX,23,FALSE),"")</f>
        <v/>
      </c>
      <c r="O5" s="9" t="str">
        <f>IFERROR(VLOOKUP(CONCATENATE(O$2,$Q5),Alap!$AB:$AX,23,FALSE),"")</f>
        <v>Kémia és anyagismeret (601, web)</v>
      </c>
      <c r="P5" s="9" t="str">
        <f>IFERROR(VLOOKUP(CONCATENATE(P$2,$Q5),Alap!$AB:$AX,23,FALSE),"")</f>
        <v>Közgazdaságtan II. (501, otthonról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IFERROR(VLOOKUP(CONCATENATE(B$2,$Q6),Alap!$AB:$AX,23,FALSE),"")</f>
        <v>Matematika II. (501, web)</v>
      </c>
      <c r="C6" s="9" t="str">
        <f>IFERROR(VLOOKUP(CONCATENATE(C$2,$Q6),Alap!$AB:$AX,23,FALSE),"")</f>
        <v>Gépgyártás technológia (501, web)</v>
      </c>
      <c r="D6" s="9" t="str">
        <f>IFERROR(VLOOKUP(CONCATENATE(D$2,$Q6),Alap!$AB:$AX,23,FALSE),"")</f>
        <v>Statisztika I. (501, web)</v>
      </c>
      <c r="E6" s="9" t="str">
        <f>IFERROR(VLOOKUP(CONCATENATE(E$2,$Q6),Alap!$AB:$AX,23,FALSE),"")</f>
        <v>Kémia és anyagismeret (601, web)</v>
      </c>
      <c r="F6" s="9" t="str">
        <f>IFERROR(VLOOKUP(CONCATENATE(F$2,$Q6),Alap!$AB:$AX,23,FALSE),"")</f>
        <v>Matematika II. (501, web)</v>
      </c>
      <c r="G6" s="9" t="str">
        <f>IFERROR(VLOOKUP(CONCATENATE(G$2,$Q6),Alap!$AB:$AX,23,FALSE),"")</f>
        <v>Közgazdaságtan II. (501, web)</v>
      </c>
      <c r="H6" s="9" t="str">
        <f>IFERROR(VLOOKUP(CONCATENATE(H$2,$Q6),Alap!$AB:$AX,23,FALSE),"")</f>
        <v>Statisztika I. (501, web)</v>
      </c>
      <c r="I6" s="9" t="str">
        <f>IFERROR(VLOOKUP(CONCATENATE(I$2,$Q6),Alap!$AB:$AX,23,FALSE),"")</f>
        <v>Közgazdaságtan II. (501, web)</v>
      </c>
      <c r="J6" s="9" t="str">
        <f>IFERROR(VLOOKUP(CONCATENATE(J$2,$Q6),Alap!$AB:$AX,23,FALSE),"")</f>
        <v/>
      </c>
      <c r="K6" s="9" t="str">
        <f>IFERROR(VLOOKUP(CONCATENATE(K$2,$Q6),Alap!$AB:$AX,23,FALSE),"")</f>
        <v>Matematika II. (501, web)</v>
      </c>
      <c r="L6" s="9" t="str">
        <f>IFERROR(VLOOKUP(CONCATENATE(L$2,$Q6),Alap!$AB:$AX,23,FALSE),"")</f>
        <v>Alkalmazott mechanika (A/Nae., web)</v>
      </c>
      <c r="M6" s="9" t="str">
        <f>IFERROR(VLOOKUP(CONCATENATE(M$2,$Q6),Alap!$AB:$AX,23,FALSE),"")</f>
        <v>Kémia és anyagismeret (601, web)</v>
      </c>
      <c r="N6" s="9" t="str">
        <f>IFERROR(VLOOKUP(CONCATENATE(N$2,$Q6),Alap!$AB:$AX,23,FALSE),"")</f>
        <v/>
      </c>
      <c r="O6" s="9" t="str">
        <f>IFERROR(VLOOKUP(CONCATENATE(O$2,$Q6),Alap!$AB:$AX,23,FALSE),"")</f>
        <v>Kémia és anyagismeret (601, web)</v>
      </c>
      <c r="P6" s="9" t="str">
        <f>IFERROR(VLOOKUP(CONCATENATE(P$2,$Q6),Alap!$AB:$AX,23,FALSE),"")</f>
        <v>Közgazdaságtan II. (501, otthonról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IFERROR(VLOOKUP(CONCATENATE(B$2,$Q7),Alap!$AB:$AX,23,FALSE),"")</f>
        <v>Matematika II. (501, web)</v>
      </c>
      <c r="C7" s="9" t="str">
        <f>IFERROR(VLOOKUP(CONCATENATE(C$2,$Q7),Alap!$AB:$AX,23,FALSE),"")</f>
        <v>Alkalmazott mechanika (501, web)</v>
      </c>
      <c r="D7" s="9" t="str">
        <f>IFERROR(VLOOKUP(CONCATENATE(D$2,$Q7),Alap!$AB:$AX,23,FALSE),"")</f>
        <v>Statisztika I. (501, web)</v>
      </c>
      <c r="E7" s="9" t="str">
        <f>IFERROR(VLOOKUP(CONCATENATE(E$2,$Q7),Alap!$AB:$AX,23,FALSE),"")</f>
        <v>Gépgyártás technológia (501, web)</v>
      </c>
      <c r="F7" s="9" t="str">
        <f>IFERROR(VLOOKUP(CONCATENATE(F$2,$Q7),Alap!$AB:$AX,23,FALSE),"")</f>
        <v>Gépgyártás technológia (501, web)</v>
      </c>
      <c r="G7" s="9" t="str">
        <f>IFERROR(VLOOKUP(CONCATENATE(G$2,$Q7),Alap!$AB:$AX,23,FALSE),"")</f>
        <v>Közgazdaságtan II. (501, web)</v>
      </c>
      <c r="H7" s="9" t="str">
        <f>IFERROR(VLOOKUP(CONCATENATE(H$2,$Q7),Alap!$AB:$AX,23,FALSE),"")</f>
        <v>Statisztika I. (501, web)</v>
      </c>
      <c r="I7" s="9" t="str">
        <f>IFERROR(VLOOKUP(CONCATENATE(I$2,$Q7),Alap!$AB:$AX,23,FALSE),"")</f>
        <v>Közgazdaságtan II. (501, web)</v>
      </c>
      <c r="J7" s="9" t="str">
        <f>IFERROR(VLOOKUP(CONCATENATE(J$2,$Q7),Alap!$AB:$AX,23,FALSE),"")</f>
        <v/>
      </c>
      <c r="K7" s="9" t="str">
        <f>IFERROR(VLOOKUP(CONCATENATE(K$2,$Q7),Alap!$AB:$AX,23,FALSE),"")</f>
        <v>Kémia és anyagismeret (501, web)</v>
      </c>
      <c r="L7" s="9" t="str">
        <f>IFERROR(VLOOKUP(CONCATENATE(L$2,$Q7),Alap!$AB:$AX,23,FALSE),"")</f>
        <v>Alkalmazott mechanika (A/Nae., web)</v>
      </c>
      <c r="M7" s="9" t="str">
        <f>IFERROR(VLOOKUP(CONCATENATE(M$2,$Q7),Alap!$AB:$AX,23,FALSE),"")</f>
        <v>Kémia és anyagismeret (601, web)</v>
      </c>
      <c r="N7" s="9" t="str">
        <f>IFERROR(VLOOKUP(CONCATENATE(N$2,$Q7),Alap!$AB:$AX,23,FALSE),"")</f>
        <v/>
      </c>
      <c r="O7" s="9" t="str">
        <f>IFERROR(VLOOKUP(CONCATENATE(O$2,$Q7),Alap!$AB:$AX,23,FALSE),"")</f>
        <v>Alkalmazott mechanika (501, web)</v>
      </c>
      <c r="P7" s="9" t="str">
        <f>IFERROR(VLOOKUP(CONCATENATE(P$2,$Q7),Alap!$AB:$AX,23,FALSE),"")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IFERROR(VLOOKUP(CONCATENATE(B$2,$Q8),Alap!$AB:$AX,23,FALSE),"")</f>
        <v>Alkalmazott mechanika (501, web)</v>
      </c>
      <c r="C8" s="9" t="str">
        <f>IFERROR(VLOOKUP(CONCATENATE(C$2,$Q8),Alap!$AB:$AX,23,FALSE),"")</f>
        <v>Alkalmazott mechanika (501, web)</v>
      </c>
      <c r="D8" s="9" t="str">
        <f>IFERROR(VLOOKUP(CONCATENATE(D$2,$Q8),Alap!$AB:$AX,23,FALSE),"")</f>
        <v/>
      </c>
      <c r="E8" s="9" t="str">
        <f>IFERROR(VLOOKUP(CONCATENATE(E$2,$Q8),Alap!$AB:$AX,23,FALSE),"")</f>
        <v>Alkalmazott mechanika (501, web)</v>
      </c>
      <c r="F8" s="9" t="str">
        <f>IFERROR(VLOOKUP(CONCATENATE(F$2,$Q8),Alap!$AB:$AX,23,FALSE),"")</f>
        <v>Gépgyártás technológia (501, web)</v>
      </c>
      <c r="G8" s="9" t="str">
        <f>IFERROR(VLOOKUP(CONCATENATE(G$2,$Q8),Alap!$AB:$AX,23,FALSE),"")</f>
        <v/>
      </c>
      <c r="H8" s="9" t="str">
        <f>IFERROR(VLOOKUP(CONCATENATE(H$2,$Q8),Alap!$AB:$AX,23,FALSE),"")</f>
        <v/>
      </c>
      <c r="I8" s="9" t="str">
        <f>IFERROR(VLOOKUP(CONCATENATE(I$2,$Q8),Alap!$AB:$AX,23,FALSE),"")</f>
        <v>Közgazdaságtan II. (501, web)</v>
      </c>
      <c r="J8" s="9" t="str">
        <f>IFERROR(VLOOKUP(CONCATENATE(J$2,$Q8),Alap!$AB:$AX,23,FALSE),"")</f>
        <v/>
      </c>
      <c r="K8" s="9" t="str">
        <f>IFERROR(VLOOKUP(CONCATENATE(K$2,$Q8),Alap!$AB:$AX,23,FALSE),"")</f>
        <v>Kémia és anyagismeret (501, web)</v>
      </c>
      <c r="L8" s="9" t="str">
        <f>IFERROR(VLOOKUP(CONCATENATE(L$2,$Q8),Alap!$AB:$AX,23,FALSE),"")</f>
        <v>Alkalmazott mechanika (A/Nae., web)</v>
      </c>
      <c r="M8" s="9" t="str">
        <f>IFERROR(VLOOKUP(CONCATENATE(M$2,$Q8),Alap!$AB:$AX,23,FALSE),"")</f>
        <v>Kémia és anyagismeret (601, web)</v>
      </c>
      <c r="N8" s="9" t="str">
        <f>IFERROR(VLOOKUP(CONCATENATE(N$2,$Q8),Alap!$AB:$AX,23,FALSE),"")</f>
        <v/>
      </c>
      <c r="O8" s="9" t="str">
        <f>IFERROR(VLOOKUP(CONCATENATE(O$2,$Q8),Alap!$AB:$AX,23,FALSE),"")</f>
        <v>Alkalmazott mechanika (501, web)</v>
      </c>
      <c r="P8" s="9" t="str">
        <f>IFERROR(VLOOKUP(CONCATENATE(P$2,$Q8),Alap!$AB:$AX,23,FALSE),"")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IFERROR(VLOOKUP(CONCATENATE(B$2,$Q9),Alap!$AB:$AX,23,FALSE),"")</f>
        <v>Alkalmazott mechanika (501, web)</v>
      </c>
      <c r="C9" s="9" t="str">
        <f>IFERROR(VLOOKUP(CONCATENATE(C$2,$Q9),Alap!$AB:$AX,23,FALSE),"")</f>
        <v/>
      </c>
      <c r="D9" s="9" t="str">
        <f>IFERROR(VLOOKUP(CONCATENATE(D$2,$Q9),Alap!$AB:$AX,23,FALSE),"")</f>
        <v/>
      </c>
      <c r="E9" s="9" t="str">
        <f>IFERROR(VLOOKUP(CONCATENATE(E$2,$Q9),Alap!$AB:$AX,23,FALSE),"")</f>
        <v>Alkalmazott mechanika (501, web)</v>
      </c>
      <c r="F9" s="9" t="str">
        <f>IFERROR(VLOOKUP(CONCATENATE(F$2,$Q9),Alap!$AB:$AX,23,FALSE),"")</f>
        <v>Kémia és anyagismeret (501, web)</v>
      </c>
      <c r="G9" s="9" t="str">
        <f>IFERROR(VLOOKUP(CONCATENATE(G$2,$Q9),Alap!$AB:$AX,23,FALSE),"")</f>
        <v/>
      </c>
      <c r="H9" s="9" t="str">
        <f>IFERROR(VLOOKUP(CONCATENATE(H$2,$Q9),Alap!$AB:$AX,23,FALSE),"")</f>
        <v/>
      </c>
      <c r="I9" s="9" t="str">
        <f>IFERROR(VLOOKUP(CONCATENATE(I$2,$Q9),Alap!$AB:$AX,23,FALSE),"")</f>
        <v/>
      </c>
      <c r="J9" s="9" t="str">
        <f>IFERROR(VLOOKUP(CONCATENATE(J$2,$Q9),Alap!$AB:$AX,23,FALSE),"")</f>
        <v/>
      </c>
      <c r="K9" s="9" t="str">
        <f>IFERROR(VLOOKUP(CONCATENATE(K$2,$Q9),Alap!$AB:$AX,23,FALSE),"")</f>
        <v/>
      </c>
      <c r="L9" s="9" t="str">
        <f>IFERROR(VLOOKUP(CONCATENATE(L$2,$Q9),Alap!$AB:$AX,23,FALSE),"")</f>
        <v/>
      </c>
      <c r="M9" s="9" t="str">
        <f>IFERROR(VLOOKUP(CONCATENATE(M$2,$Q9),Alap!$AB:$AX,23,FALSE),"")</f>
        <v/>
      </c>
      <c r="N9" s="9" t="str">
        <f>IFERROR(VLOOKUP(CONCATENATE(N$2,$Q9),Alap!$AB:$AX,23,FALSE),"")</f>
        <v/>
      </c>
      <c r="O9" s="9" t="str">
        <f>IFERROR(VLOOKUP(CONCATENATE(O$2,$Q9),Alap!$AB:$AX,23,FALSE),"")</f>
        <v>Alkalmazott mechanika (501, web)</v>
      </c>
      <c r="P9" s="9" t="str">
        <f>IFERROR(VLOOKUP(CONCATENATE(P$2,$Q9),Alap!$AB:$AX,23,FALSE),"")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IFERROR(VLOOKUP(CONCATENATE(B$10,$Q13),Alap!$AB:$AX,23,FALSE),"")</f>
        <v/>
      </c>
      <c r="C13" s="22" t="str">
        <f>IFERROR(VLOOKUP(CONCATENATE(C$10,$Q13),Alap!$AB:$AX,23,FALSE),"")</f>
        <v/>
      </c>
      <c r="D13" s="22" t="str">
        <f>IFERROR(VLOOKUP(CONCATENATE(D$10,$Q13),Alap!$AB:$AX,23,FALSE),"")</f>
        <v/>
      </c>
      <c r="E13" s="22" t="str">
        <f>IFERROR(VLOOKUP(CONCATENATE(E$10,$Q13),Alap!$AB:$AX,23,FALSE),"")</f>
        <v/>
      </c>
      <c r="F13" s="22" t="str">
        <f>IFERROR(VLOOKUP(CONCATENATE(F$10,$Q13),Alap!$AB:$AX,23,FALSE),"")</f>
        <v/>
      </c>
      <c r="G13" s="22" t="str">
        <f>IFERROR(VLOOKUP(CONCATENATE(G$10,$Q13),Alap!$AB:$AX,23,FALSE),"")</f>
        <v/>
      </c>
      <c r="H13" s="22" t="str">
        <f>IFERROR(VLOOKUP(CONCATENATE(H$10,$Q13),Alap!$AB:$AX,23,FALSE),"")</f>
        <v/>
      </c>
      <c r="I13" s="22" t="str">
        <f>IFERROR(VLOOKUP(CONCATENATE(I$10,$Q13),Alap!$AB:$AX,23,FALSE),"")</f>
        <v/>
      </c>
      <c r="J13" s="22" t="str">
        <f>IFERROR(VLOOKUP(CONCATENATE(J$10,$Q13),Alap!$AB:$AX,23,FALSE),"")</f>
        <v/>
      </c>
      <c r="K13" s="22" t="str">
        <f>IFERROR(VLOOKUP(CONCATENATE(K$10,$Q13),Alap!$AB:$AX,23,FALSE),"")</f>
        <v/>
      </c>
      <c r="L13" s="22" t="str">
        <f>IFERROR(VLOOKUP(CONCATENATE(L$10,$Q13),Alap!$AB:$AX,23,FALSE),"")</f>
        <v/>
      </c>
      <c r="M13" s="22" t="str">
        <f>IFERROR(VLOOKUP(CONCATENATE(M$10,$Q13),Alap!$AB:$AX,23,FALSE),"")</f>
        <v/>
      </c>
      <c r="N13" s="22" t="str">
        <f>IFERROR(VLOOKUP(CONCATENATE(N$10,$Q13),Alap!$AB:$AX,23,FALSE),"")</f>
        <v/>
      </c>
      <c r="O13" s="22" t="str">
        <f>IFERROR(VLOOKUP(CONCATENATE(O$10,$Q13),Alap!$AB:$AX,23,FALSE),"")</f>
        <v/>
      </c>
      <c r="P13" s="22" t="str">
        <f>IFERROR(VLOOKUP(CONCATENATE(P$10,$Q13),Alap!$AB:$AX,23,FALSE),"")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IFERROR(VLOOKUP(CONCATENATE(B$10,$Q14),Alap!$AB:$AX,23,FALSE),"")</f>
        <v/>
      </c>
      <c r="C14" s="22" t="str">
        <f>IFERROR(VLOOKUP(CONCATENATE(C$10,$Q14),Alap!$AB:$AX,23,FALSE),"")</f>
        <v/>
      </c>
      <c r="D14" s="22" t="str">
        <f>IFERROR(VLOOKUP(CONCATENATE(D$10,$Q14),Alap!$AB:$AX,23,FALSE),"")</f>
        <v/>
      </c>
      <c r="E14" s="22" t="str">
        <f>IFERROR(VLOOKUP(CONCATENATE(E$10,$Q14),Alap!$AB:$AX,23,FALSE),"")</f>
        <v/>
      </c>
      <c r="F14" s="22" t="str">
        <f>IFERROR(VLOOKUP(CONCATENATE(F$10,$Q14),Alap!$AB:$AX,23,FALSE),"")</f>
        <v/>
      </c>
      <c r="G14" s="22" t="str">
        <f>IFERROR(VLOOKUP(CONCATENATE(G$10,$Q14),Alap!$AB:$AX,23,FALSE),"")</f>
        <v/>
      </c>
      <c r="H14" s="22" t="str">
        <f>IFERROR(VLOOKUP(CONCATENATE(H$10,$Q14),Alap!$AB:$AX,23,FALSE),"")</f>
        <v>Közgazdaságtan I. (214, otthonról web)</v>
      </c>
      <c r="I14" s="22" t="str">
        <f>IFERROR(VLOOKUP(CONCATENATE(I$10,$Q14),Alap!$AB:$AX,23,FALSE),"")</f>
        <v>Közgazdaságtan I. (214, Tb.-ről web)</v>
      </c>
      <c r="J14" s="22" t="str">
        <f>IFERROR(VLOOKUP(CONCATENATE(J$10,$Q14),Alap!$AB:$AX,23,FALSE),"")</f>
        <v/>
      </c>
      <c r="K14" s="22" t="str">
        <f>IFERROR(VLOOKUP(CONCATENATE(K$10,$Q14),Alap!$AB:$AX,23,FALSE),"")</f>
        <v/>
      </c>
      <c r="L14" s="22" t="str">
        <f>IFERROR(VLOOKUP(CONCATENATE(L$10,$Q14),Alap!$AB:$AX,23,FALSE),"")</f>
        <v>Közgazdaságtan I. (214, Tb.-ről web)</v>
      </c>
      <c r="M14" s="22" t="str">
        <f>IFERROR(VLOOKUP(CONCATENATE(M$10,$Q14),Alap!$AB:$AX,23,FALSE),"")</f>
        <v/>
      </c>
      <c r="N14" s="22" t="str">
        <f>IFERROR(VLOOKUP(CONCATENATE(N$10,$Q14),Alap!$AB:$AX,23,FALSE),"")</f>
        <v/>
      </c>
      <c r="O14" s="22" t="str">
        <f>IFERROR(VLOOKUP(CONCATENATE(O$10,$Q14),Alap!$AB:$AX,23,FALSE),"")</f>
        <v>Közgazdaságtan I. (214, otthonról web)</v>
      </c>
      <c r="P14" s="22" t="str">
        <f>IFERROR(VLOOKUP(CONCATENATE(P$10,$Q14),Alap!$AB:$AX,23,FALSE),"")</f>
        <v>Közgazdaságtan I. (212, otthonról web)</v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IFERROR(VLOOKUP(CONCATENATE(B$10,$Q15),Alap!$AB:$AX,23,FALSE),"")</f>
        <v>Fizikai alapismeretek (215, web)</v>
      </c>
      <c r="C15" s="23" t="str">
        <f>IFERROR(VLOOKUP(CONCATENATE(C$10,$Q15),Alap!$AB:$AX,23,FALSE),"")</f>
        <v>Fizikai alapismeretek (215, web)</v>
      </c>
      <c r="D15" s="23" t="str">
        <f>IFERROR(VLOOKUP(CONCATENATE(D$10,$Q15),Alap!$AB:$AX,23,FALSE),"")</f>
        <v>Fizikai alapismeretek (215, web)</v>
      </c>
      <c r="E15" s="23" t="str">
        <f>IFERROR(VLOOKUP(CONCATENATE(E$10,$Q15),Alap!$AB:$AX,23,FALSE),"")</f>
        <v>Fizikai alapismeretek (215, web)</v>
      </c>
      <c r="F15" s="9" t="str">
        <f>IFERROR(VLOOKUP(CONCATENATE(F$10,$Q15),Alap!$AB:$AX,23,FALSE),"")</f>
        <v>Matematika II. (501, web)</v>
      </c>
      <c r="G15" s="22" t="str">
        <f>IFERROR(VLOOKUP(CONCATENATE(G$10,$Q15),Alap!$AB:$AX,23,FALSE),"")</f>
        <v/>
      </c>
      <c r="H15" s="22" t="str">
        <f>IFERROR(VLOOKUP(CONCATENATE(H$10,$Q15),Alap!$AB:$AX,23,FALSE),"")</f>
        <v>Közgazdaságtan I. (214, otthonról web)</v>
      </c>
      <c r="I15" s="22" t="str">
        <f>IFERROR(VLOOKUP(CONCATENATE(I$10,$Q15),Alap!$AB:$AX,23,FALSE),"")</f>
        <v>Közgazdaságtan I. (214, Tb.-ről web)</v>
      </c>
      <c r="J15" s="22" t="str">
        <f>IFERROR(VLOOKUP(CONCATENATE(J$10,$Q15),Alap!$AB:$AX,23,FALSE),"")</f>
        <v/>
      </c>
      <c r="K15" s="9" t="str">
        <f>IFERROR(VLOOKUP(CONCATENATE(K$10,$Q15),Alap!$AB:$AX,23,FALSE),"")</f>
        <v>Matematika II. (501, web)</v>
      </c>
      <c r="L15" s="22" t="str">
        <f>IFERROR(VLOOKUP(CONCATENATE(L$10,$Q15),Alap!$AB:$AX,23,FALSE),"")</f>
        <v>Közgazdaságtan I. (214, Tb.-ről web)</v>
      </c>
      <c r="M15" s="22" t="str">
        <f>IFERROR(VLOOKUP(CONCATENATE(M$10,$Q15),Alap!$AB:$AX,23,FALSE),"")</f>
        <v/>
      </c>
      <c r="N15" s="22" t="str">
        <f>IFERROR(VLOOKUP(CONCATENATE(N$10,$Q15),Alap!$AB:$AX,23,FALSE),"")</f>
        <v/>
      </c>
      <c r="O15" s="22" t="str">
        <f>IFERROR(VLOOKUP(CONCATENATE(O$10,$Q15),Alap!$AB:$AX,23,FALSE),"")</f>
        <v>Közgazdaságtan I. (214, otthonról web)</v>
      </c>
      <c r="P15" s="22" t="str">
        <f>IFERROR(VLOOKUP(CONCATENATE(P$10,$Q15),Alap!$AB:$AX,23,FALSE),"")</f>
        <v>Közgazdaságtan I. (212, otthonról web)</v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IFERROR(VLOOKUP(CONCATENATE(B$10,$Q16),Alap!$AB:$AX,23,FALSE),"")</f>
        <v>Fizikai alapismeretek (215, 19.30-ig, web)</v>
      </c>
      <c r="C16" s="23" t="str">
        <f>IFERROR(VLOOKUP(CONCATENATE(C$10,$Q16),Alap!$AB:$AX,23,FALSE),"")</f>
        <v>Fizikai alapismeretek (215, 19.30-ig, web)</v>
      </c>
      <c r="D16" s="23" t="str">
        <f>IFERROR(VLOOKUP(CONCATENATE(D$10,$Q16),Alap!$AB:$AX,23,FALSE),"")</f>
        <v>Fizikai alapismeretek (215, 19.30-ig, web)</v>
      </c>
      <c r="E16" s="23" t="str">
        <f>IFERROR(VLOOKUP(CONCATENATE(E$10,$Q16),Alap!$AB:$AX,23,FALSE),"")</f>
        <v>Fizikai alapismeretek (215, 19.30-ig, web)</v>
      </c>
      <c r="F16" s="9" t="str">
        <f>IFERROR(VLOOKUP(CONCATENATE(F$10,$Q16),Alap!$AB:$AX,23,FALSE),"")</f>
        <v>Matematika II. (501, web)</v>
      </c>
      <c r="G16" s="9" t="str">
        <f>IFERROR(VLOOKUP(CONCATENATE(G$10,$Q16),Alap!$AB:$AX,23,FALSE),"")</f>
        <v/>
      </c>
      <c r="H16" s="22" t="str">
        <f>IFERROR(VLOOKUP(CONCATENATE(H$10,$Q16),Alap!$AB:$AX,23,FALSE),"")</f>
        <v/>
      </c>
      <c r="I16" s="22" t="str">
        <f>IFERROR(VLOOKUP(CONCATENATE(I$10,$Q16),Alap!$AB:$AX,23,FALSE),"")</f>
        <v/>
      </c>
      <c r="J16" s="22" t="str">
        <f>IFERROR(VLOOKUP(CONCATENATE(J$10,$Q16),Alap!$AB:$AX,23,FALSE),"")</f>
        <v/>
      </c>
      <c r="K16" s="9" t="str">
        <f>IFERROR(VLOOKUP(CONCATENATE(K$10,$Q16),Alap!$AB:$AX,23,FALSE),"")</f>
        <v>Matematika II. (501, web)</v>
      </c>
      <c r="L16" s="22" t="str">
        <f>IFERROR(VLOOKUP(CONCATENATE(L$10,$Q16),Alap!$AB:$AX,23,FALSE),"")</f>
        <v/>
      </c>
      <c r="M16" s="22" t="str">
        <f>IFERROR(VLOOKUP(CONCATENATE(M$10,$Q16),Alap!$AB:$AX,23,FALSE),"")</f>
        <v/>
      </c>
      <c r="N16" s="22" t="str">
        <f>IFERROR(VLOOKUP(CONCATENATE(N$10,$Q16),Alap!$AB:$AX,23,FALSE),"")</f>
        <v/>
      </c>
      <c r="O16" s="22" t="str">
        <f>IFERROR(VLOOKUP(CONCATENATE(O$10,$Q16),Alap!$AB:$AX,23,FALSE),"")</f>
        <v/>
      </c>
      <c r="P16" s="22" t="str">
        <f>IFERROR(VLOOKUP(CONCATENATE(P$10,$Q16),Alap!$AB:$AX,23,FALSE),"")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Q17"/>
  <sheetViews>
    <sheetView workbookViewId="0">
      <selection activeCell="E5" sqref="E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IFERROR(VLOOKUP(CONCATENATE(B$2,$Q4),Alap!$AC:$AX,22,FALSE),"")</f>
        <v>Mechatronika alapjai (604, gépterem, web)</v>
      </c>
      <c r="C4" s="9" t="str">
        <f>IFERROR(VLOOKUP(CONCATENATE(C$2,$Q4),Alap!$AC:$AX,22,FALSE),"")</f>
        <v>Gépgyártás technológia (501, web)</v>
      </c>
      <c r="D4" s="9" t="str">
        <f>IFERROR(VLOOKUP(CONCATENATE(D$2,$Q4),Alap!$AC:$AX,22,FALSE),"")</f>
        <v>Matematika II. (501, web)</v>
      </c>
      <c r="E4" s="9" t="str">
        <f>IFERROR(VLOOKUP(CONCATENATE(E$2,$Q4),Alap!$AC:$AX,22,FALSE),"")</f>
        <v>Matematika II. (601, web)</v>
      </c>
      <c r="F4" s="9" t="str">
        <f>IFERROR(VLOOKUP(CONCATENATE(F$2,$Q4),Alap!$AC:$AX,22,FALSE),"")</f>
        <v>Matematika II. (501, web)</v>
      </c>
      <c r="G4" s="9" t="str">
        <f>IFERROR(VLOOKUP(CONCATENATE(G$2,$Q4),Alap!$AC:$AX,22,FALSE),"")</f>
        <v>Matematika II. (501, web)</v>
      </c>
      <c r="H4" s="9" t="str">
        <f>IFERROR(VLOOKUP(CONCATENATE(H$2,$Q4),Alap!$AC:$AX,22,FALSE),"")</f>
        <v>Matematika II. (501, web)</v>
      </c>
      <c r="I4" s="9" t="str">
        <f>IFERROR(VLOOKUP(CONCATENATE(I$2,$Q4),Alap!$AC:$AX,22,FALSE),"")</f>
        <v>Gépgyártás technológia (601, web)</v>
      </c>
      <c r="J4" s="9" t="str">
        <f>IFERROR(VLOOKUP(CONCATENATE(J$2,$Q4),Alap!$AC:$AX,22,FALSE),"")</f>
        <v/>
      </c>
      <c r="K4" s="9" t="str">
        <f>IFERROR(VLOOKUP(CONCATENATE(K$2,$Q4),Alap!$AC:$AX,22,FALSE),"")</f>
        <v>Mechatronika alapjai (604, gépterem, web)</v>
      </c>
      <c r="L4" s="9" t="str">
        <f>IFERROR(VLOOKUP(CONCATENATE(L$2,$Q4),Alap!$AC:$AX,22,FALSE),"")</f>
        <v>Elektrotechnika II. (601, web)</v>
      </c>
      <c r="M4" s="9" t="str">
        <f>IFERROR(VLOOKUP(CONCATENATE(M$2,$Q4),Alap!$AC:$AX,22,FALSE),"")</f>
        <v>Gépgyártás technológia (501, web)</v>
      </c>
      <c r="N4" s="9" t="str">
        <f>IFERROR(VLOOKUP(CONCATENATE(N$2,$Q4),Alap!$AC:$AX,22,FALSE),"")</f>
        <v/>
      </c>
      <c r="O4" s="9" t="str">
        <f>IFERROR(VLOOKUP(CONCATENATE(O$2,$Q4),Alap!$AC:$AX,22,FALSE),"")</f>
        <v/>
      </c>
      <c r="P4" s="9" t="str">
        <f>IFERROR(VLOOKUP(CONCATENATE(P$2,$Q4),Alap!$AC:$AX,22,FALSE),"")</f>
        <v>Elektrotechnika II. (601,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IFERROR(VLOOKUP(CONCATENATE(B$2,$Q5),Alap!$AC:$AX,22,FALSE),"")</f>
        <v>Mechatronika alapjai (604, gépterem, web)</v>
      </c>
      <c r="C5" s="9" t="str">
        <f>IFERROR(VLOOKUP(CONCATENATE(C$2,$Q5),Alap!$AC:$AX,22,FALSE),"")</f>
        <v>Gépgyártás technológia (501, web)</v>
      </c>
      <c r="D5" s="9" t="str">
        <f>IFERROR(VLOOKUP(CONCATENATE(D$2,$Q5),Alap!$AC:$AX,22,FALSE),"")</f>
        <v>Matematika II. (501, web)</v>
      </c>
      <c r="E5" s="9" t="str">
        <f>IFERROR(VLOOKUP(CONCATENATE(E$2,$Q5),Alap!$AC:$AX,22,FALSE),"")</f>
        <v>Kémia és anyagismeret (601, web)</v>
      </c>
      <c r="F5" s="9" t="str">
        <f>IFERROR(VLOOKUP(CONCATENATE(F$2,$Q5),Alap!$AC:$AX,22,FALSE),"")</f>
        <v>Matematika II. (501, web)</v>
      </c>
      <c r="G5" s="9" t="str">
        <f>IFERROR(VLOOKUP(CONCATENATE(G$2,$Q5),Alap!$AC:$AX,22,FALSE),"")</f>
        <v>Matematika II. (501, web)</v>
      </c>
      <c r="H5" s="9" t="str">
        <f>IFERROR(VLOOKUP(CONCATENATE(H$2,$Q5),Alap!$AC:$AX,22,FALSE),"")</f>
        <v>Matematika II. (501, web)</v>
      </c>
      <c r="I5" s="9" t="str">
        <f>IFERROR(VLOOKUP(CONCATENATE(I$2,$Q5),Alap!$AC:$AX,22,FALSE),"")</f>
        <v>Gépgyártás technológia (601, web)</v>
      </c>
      <c r="J5" s="9" t="str">
        <f>IFERROR(VLOOKUP(CONCATENATE(J$2,$Q5),Alap!$AC:$AX,22,FALSE),"")</f>
        <v/>
      </c>
      <c r="K5" s="9" t="str">
        <f>IFERROR(VLOOKUP(CONCATENATE(K$2,$Q5),Alap!$AC:$AX,22,FALSE),"")</f>
        <v>Mechatronika alapjai (604, gépterem, web)</v>
      </c>
      <c r="L5" s="9" t="str">
        <f>IFERROR(VLOOKUP(CONCATENATE(L$2,$Q5),Alap!$AC:$AX,22,FALSE),"")</f>
        <v>Elektrotechnika II. (601, web)</v>
      </c>
      <c r="M5" s="9" t="str">
        <f>IFERROR(VLOOKUP(CONCATENATE(M$2,$Q5),Alap!$AC:$AX,22,FALSE),"")</f>
        <v>Gépgyártás technológia (501, web)</v>
      </c>
      <c r="N5" s="9" t="str">
        <f>IFERROR(VLOOKUP(CONCATENATE(N$2,$Q5),Alap!$AC:$AX,22,FALSE),"")</f>
        <v/>
      </c>
      <c r="O5" s="9" t="str">
        <f>IFERROR(VLOOKUP(CONCATENATE(O$2,$Q5),Alap!$AC:$AX,22,FALSE),"")</f>
        <v>Kémia és anyagismeret (601, web)</v>
      </c>
      <c r="P5" s="9" t="str">
        <f>IFERROR(VLOOKUP(CONCATENATE(P$2,$Q5),Alap!$AC:$AX,22,FALSE),"")</f>
        <v>Elektrotechnika II. (601,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IFERROR(VLOOKUP(CONCATENATE(B$2,$Q6),Alap!$AC:$AX,22,FALSE),"")</f>
        <v>Matematika II. (501, web)</v>
      </c>
      <c r="C6" s="9" t="str">
        <f>IFERROR(VLOOKUP(CONCATENATE(C$2,$Q6),Alap!$AC:$AX,22,FALSE),"")</f>
        <v>Gépgyártás technológia (501, web)</v>
      </c>
      <c r="D6" s="9" t="str">
        <f>IFERROR(VLOOKUP(CONCATENATE(D$2,$Q6),Alap!$AC:$AX,22,FALSE),"")</f>
        <v>Mechatronika alapjai (604, gépterem, web)</v>
      </c>
      <c r="E6" s="9" t="str">
        <f>IFERROR(VLOOKUP(CONCATENATE(E$2,$Q6),Alap!$AC:$AX,22,FALSE),"")</f>
        <v>Kémia és anyagismeret (601, web)</v>
      </c>
      <c r="F6" s="9" t="str">
        <f>IFERROR(VLOOKUP(CONCATENATE(F$2,$Q6),Alap!$AC:$AX,22,FALSE),"")</f>
        <v>Matematika II. (501, web)</v>
      </c>
      <c r="G6" s="9" t="str">
        <f>IFERROR(VLOOKUP(CONCATENATE(G$2,$Q6),Alap!$AC:$AX,22,FALSE),"")</f>
        <v>Elektrotechnika II. (601, web)</v>
      </c>
      <c r="H6" s="9" t="str">
        <f>IFERROR(VLOOKUP(CONCATENATE(H$2,$Q6),Alap!$AC:$AX,22,FALSE),"")</f>
        <v>Mechatronika alapjai (604, gépterem, web)</v>
      </c>
      <c r="I6" s="9" t="str">
        <f>IFERROR(VLOOKUP(CONCATENATE(I$2,$Q6),Alap!$AC:$AX,22,FALSE),"")</f>
        <v>Elektrotechnika II. (601, web)</v>
      </c>
      <c r="J6" s="9" t="str">
        <f>IFERROR(VLOOKUP(CONCATENATE(J$2,$Q6),Alap!$AC:$AX,22,FALSE),"")</f>
        <v/>
      </c>
      <c r="K6" s="9" t="str">
        <f>IFERROR(VLOOKUP(CONCATENATE(K$2,$Q6),Alap!$AC:$AX,22,FALSE),"")</f>
        <v>Matematika II. (501, web)</v>
      </c>
      <c r="L6" s="9" t="str">
        <f>IFERROR(VLOOKUP(CONCATENATE(L$2,$Q6),Alap!$AC:$AX,22,FALSE),"")</f>
        <v>Alkalmazott mechanika (A/Nae., web)</v>
      </c>
      <c r="M6" s="9" t="str">
        <f>IFERROR(VLOOKUP(CONCATENATE(M$2,$Q6),Alap!$AC:$AX,22,FALSE),"")</f>
        <v>Kémia és anyagismeret (601, web)</v>
      </c>
      <c r="N6" s="9" t="str">
        <f>IFERROR(VLOOKUP(CONCATENATE(N$2,$Q6),Alap!$AC:$AX,22,FALSE),"")</f>
        <v/>
      </c>
      <c r="O6" s="9" t="str">
        <f>IFERROR(VLOOKUP(CONCATENATE(O$2,$Q6),Alap!$AC:$AX,22,FALSE),"")</f>
        <v>Kémia és anyagismeret (601, web)</v>
      </c>
      <c r="P6" s="9" t="str">
        <f>IFERROR(VLOOKUP(CONCATENATE(P$2,$Q6),Alap!$AC:$AX,22,FALSE),"")</f>
        <v>Elektrotechnika II. (601,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IFERROR(VLOOKUP(CONCATENATE(B$2,$Q7),Alap!$AC:$AX,22,FALSE),"")</f>
        <v>Matematika II. (501, web)</v>
      </c>
      <c r="C7" s="9" t="str">
        <f>IFERROR(VLOOKUP(CONCATENATE(C$2,$Q7),Alap!$AC:$AX,22,FALSE),"")</f>
        <v>Alkalmazott mechanika (501, web)</v>
      </c>
      <c r="D7" s="9" t="str">
        <f>IFERROR(VLOOKUP(CONCATENATE(D$2,$Q7),Alap!$AC:$AX,22,FALSE),"")</f>
        <v>Mechatronika alapjai (604, gépterem, web)</v>
      </c>
      <c r="E7" s="9" t="str">
        <f>IFERROR(VLOOKUP(CONCATENATE(E$2,$Q7),Alap!$AC:$AX,22,FALSE),"")</f>
        <v>Gépgyártás technológia (501, web)</v>
      </c>
      <c r="F7" s="9" t="str">
        <f>IFERROR(VLOOKUP(CONCATENATE(F$2,$Q7),Alap!$AC:$AX,22,FALSE),"")</f>
        <v>Gépgyártás technológia (501, web)</v>
      </c>
      <c r="G7" s="9" t="str">
        <f>IFERROR(VLOOKUP(CONCATENATE(G$2,$Q7),Alap!$AC:$AX,22,FALSE),"")</f>
        <v>Elektrotechnika II. (601, web)</v>
      </c>
      <c r="H7" s="9" t="str">
        <f>IFERROR(VLOOKUP(CONCATENATE(H$2,$Q7),Alap!$AC:$AX,22,FALSE),"")</f>
        <v>Mechatronika alapjai (604, gépterem, web)</v>
      </c>
      <c r="I7" s="9" t="str">
        <f>IFERROR(VLOOKUP(CONCATENATE(I$2,$Q7),Alap!$AC:$AX,22,FALSE),"")</f>
        <v>Elektrotechnika II. (601, web)</v>
      </c>
      <c r="J7" s="9" t="str">
        <f>IFERROR(VLOOKUP(CONCATENATE(J$2,$Q7),Alap!$AC:$AX,22,FALSE),"")</f>
        <v/>
      </c>
      <c r="K7" s="9" t="str">
        <f>IFERROR(VLOOKUP(CONCATENATE(K$2,$Q7),Alap!$AC:$AX,22,FALSE),"")</f>
        <v>Kémia és anyagismeret (501, web)</v>
      </c>
      <c r="L7" s="9" t="str">
        <f>IFERROR(VLOOKUP(CONCATENATE(L$2,$Q7),Alap!$AC:$AX,22,FALSE),"")</f>
        <v>Alkalmazott mechanika (A/Nae., web)</v>
      </c>
      <c r="M7" s="9" t="str">
        <f>IFERROR(VLOOKUP(CONCATENATE(M$2,$Q7),Alap!$AC:$AX,22,FALSE),"")</f>
        <v>Kémia és anyagismeret (601, web)</v>
      </c>
      <c r="N7" s="9" t="str">
        <f>IFERROR(VLOOKUP(CONCATENATE(N$2,$Q7),Alap!$AC:$AX,22,FALSE),"")</f>
        <v/>
      </c>
      <c r="O7" s="9" t="str">
        <f>IFERROR(VLOOKUP(CONCATENATE(O$2,$Q7),Alap!$AC:$AX,22,FALSE),"")</f>
        <v>Alkalmazott mechanika (501, web)</v>
      </c>
      <c r="P7" s="9" t="str">
        <f>IFERROR(VLOOKUP(CONCATENATE(P$2,$Q7),Alap!$AC:$AX,22,FALSE),"")</f>
        <v>Elektrotechnika II. (601,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IFERROR(VLOOKUP(CONCATENATE(B$2,$Q8),Alap!$AC:$AX,22,FALSE),"")</f>
        <v>Alkalmazott mechanika (501, web)</v>
      </c>
      <c r="C8" s="9" t="str">
        <f>IFERROR(VLOOKUP(CONCATENATE(C$2,$Q8),Alap!$AC:$AX,22,FALSE),"")</f>
        <v>Alkalmazott mechanika (501, web)</v>
      </c>
      <c r="D8" s="9" t="str">
        <f>IFERROR(VLOOKUP(CONCATENATE(D$2,$Q8),Alap!$AC:$AX,22,FALSE),"")</f>
        <v>Mechatronika alapjai (604, gépterem, web)</v>
      </c>
      <c r="E8" s="9" t="str">
        <f>IFERROR(VLOOKUP(CONCATENATE(E$2,$Q8),Alap!$AC:$AX,22,FALSE),"")</f>
        <v>Alkalmazott mechanika (501, web)</v>
      </c>
      <c r="F8" s="9" t="str">
        <f>IFERROR(VLOOKUP(CONCATENATE(F$2,$Q8),Alap!$AC:$AX,22,FALSE),"")</f>
        <v>Gépgyártás technológia (501, web)</v>
      </c>
      <c r="G8" s="9" t="str">
        <f>IFERROR(VLOOKUP(CONCATENATE(G$2,$Q8),Alap!$AC:$AX,22,FALSE),"")</f>
        <v>Elektrotechnika II. (601, web)</v>
      </c>
      <c r="H8" s="9" t="str">
        <f>IFERROR(VLOOKUP(CONCATENATE(H$2,$Q8),Alap!$AC:$AX,22,FALSE),"")</f>
        <v>Mechatronika alapjai (604, gépterem, web)</v>
      </c>
      <c r="I8" s="9" t="str">
        <f>IFERROR(VLOOKUP(CONCATENATE(I$2,$Q8),Alap!$AC:$AX,22,FALSE),"")</f>
        <v>Elektrotechnika II. (601, web)</v>
      </c>
      <c r="J8" s="9" t="str">
        <f>IFERROR(VLOOKUP(CONCATENATE(J$2,$Q8),Alap!$AC:$AX,22,FALSE),"")</f>
        <v/>
      </c>
      <c r="K8" s="9" t="str">
        <f>IFERROR(VLOOKUP(CONCATENATE(K$2,$Q8),Alap!$AC:$AX,22,FALSE),"")</f>
        <v>Kémia és anyagismeret (501, web)</v>
      </c>
      <c r="L8" s="9" t="str">
        <f>IFERROR(VLOOKUP(CONCATENATE(L$2,$Q8),Alap!$AC:$AX,22,FALSE),"")</f>
        <v>Alkalmazott mechanika (A/Nae., web)</v>
      </c>
      <c r="M8" s="9" t="str">
        <f>IFERROR(VLOOKUP(CONCATENATE(M$2,$Q8),Alap!$AC:$AX,22,FALSE),"")</f>
        <v>Kémia és anyagismeret (601, web)</v>
      </c>
      <c r="N8" s="9" t="str">
        <f>IFERROR(VLOOKUP(CONCATENATE(N$2,$Q8),Alap!$AC:$AX,22,FALSE),"")</f>
        <v/>
      </c>
      <c r="O8" s="9" t="str">
        <f>IFERROR(VLOOKUP(CONCATENATE(O$2,$Q8),Alap!$AC:$AX,22,FALSE),"")</f>
        <v>Alkalmazott mechanika (501, web)</v>
      </c>
      <c r="P8" s="9" t="str">
        <f>IFERROR(VLOOKUP(CONCATENATE(P$2,$Q8),Alap!$AC:$AX,22,FALSE),"")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IFERROR(VLOOKUP(CONCATENATE(B$2,$Q9),Alap!$AC:$AX,22,FALSE),"")</f>
        <v>Alkalmazott mechanika (501, web)</v>
      </c>
      <c r="C9" s="9" t="str">
        <f>IFERROR(VLOOKUP(CONCATENATE(C$2,$Q9),Alap!$AC:$AX,22,FALSE),"")</f>
        <v/>
      </c>
      <c r="D9" s="9" t="str">
        <f>IFERROR(VLOOKUP(CONCATENATE(D$2,$Q9),Alap!$AC:$AX,22,FALSE),"")</f>
        <v/>
      </c>
      <c r="E9" s="9" t="str">
        <f>IFERROR(VLOOKUP(CONCATENATE(E$2,$Q9),Alap!$AC:$AX,22,FALSE),"")</f>
        <v>Alkalmazott mechanika (501, web)</v>
      </c>
      <c r="F9" s="9" t="str">
        <f>IFERROR(VLOOKUP(CONCATENATE(F$2,$Q9),Alap!$AC:$AX,22,FALSE),"")</f>
        <v>Kémia és anyagismeret (501, web)</v>
      </c>
      <c r="G9" s="9" t="str">
        <f>IFERROR(VLOOKUP(CONCATENATE(G$2,$Q9),Alap!$AC:$AX,22,FALSE),"")</f>
        <v/>
      </c>
      <c r="H9" s="9" t="str">
        <f>IFERROR(VLOOKUP(CONCATENATE(H$2,$Q9),Alap!$AC:$AX,22,FALSE),"")</f>
        <v/>
      </c>
      <c r="I9" s="9" t="str">
        <f>IFERROR(VLOOKUP(CONCATENATE(I$2,$Q9),Alap!$AC:$AX,22,FALSE),"")</f>
        <v/>
      </c>
      <c r="J9" s="9" t="str">
        <f>IFERROR(VLOOKUP(CONCATENATE(J$2,$Q9),Alap!$AC:$AX,22,FALSE),"")</f>
        <v/>
      </c>
      <c r="K9" s="9" t="str">
        <f>IFERROR(VLOOKUP(CONCATENATE(K$2,$Q9),Alap!$AC:$AX,22,FALSE),"")</f>
        <v/>
      </c>
      <c r="L9" s="9" t="str">
        <f>IFERROR(VLOOKUP(CONCATENATE(L$2,$Q9),Alap!$AC:$AX,22,FALSE),"")</f>
        <v/>
      </c>
      <c r="M9" s="9" t="str">
        <f>IFERROR(VLOOKUP(CONCATENATE(M$2,$Q9),Alap!$AC:$AX,22,FALSE),"")</f>
        <v>Elektrotechnika II. (601, web)</v>
      </c>
      <c r="N9" s="9" t="str">
        <f>IFERROR(VLOOKUP(CONCATENATE(N$2,$Q9),Alap!$AC:$AX,22,FALSE),"")</f>
        <v/>
      </c>
      <c r="O9" s="9" t="str">
        <f>IFERROR(VLOOKUP(CONCATENATE(O$2,$Q9),Alap!$AC:$AX,22,FALSE),"")</f>
        <v>Alkalmazott mechanika (501, web)</v>
      </c>
      <c r="P9" s="9" t="str">
        <f>IFERROR(VLOOKUP(CONCATENATE(P$2,$Q9),Alap!$AC:$AX,22,FALSE),"")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IFERROR(VLOOKUP(CONCATENATE(B$10,$Q13),Alap!$AC:$AX,22,FALSE),"")</f>
        <v/>
      </c>
      <c r="C13" s="22" t="str">
        <f>IFERROR(VLOOKUP(CONCATENATE(C$10,$Q13),Alap!$AC:$AX,22,FALSE),"")</f>
        <v/>
      </c>
      <c r="D13" s="22" t="str">
        <f>IFERROR(VLOOKUP(CONCATENATE(D$10,$Q13),Alap!$AC:$AX,22,FALSE),"")</f>
        <v/>
      </c>
      <c r="E13" s="22" t="str">
        <f>IFERROR(VLOOKUP(CONCATENATE(E$10,$Q13),Alap!$AC:$AX,22,FALSE),"")</f>
        <v/>
      </c>
      <c r="F13" s="22" t="str">
        <f>IFERROR(VLOOKUP(CONCATENATE(F$10,$Q13),Alap!$AC:$AX,22,FALSE),"")</f>
        <v/>
      </c>
      <c r="G13" s="22" t="str">
        <f>IFERROR(VLOOKUP(CONCATENATE(G$10,$Q13),Alap!$AC:$AX,22,FALSE),"")</f>
        <v/>
      </c>
      <c r="H13" s="22" t="str">
        <f>IFERROR(VLOOKUP(CONCATENATE(H$10,$Q13),Alap!$AC:$AX,22,FALSE),"")</f>
        <v/>
      </c>
      <c r="I13" s="22" t="str">
        <f>IFERROR(VLOOKUP(CONCATENATE(I$10,$Q13),Alap!$AC:$AX,22,FALSE),"")</f>
        <v/>
      </c>
      <c r="J13" s="22" t="str">
        <f>IFERROR(VLOOKUP(CONCATENATE(J$10,$Q13),Alap!$AC:$AX,22,FALSE),"")</f>
        <v/>
      </c>
      <c r="K13" s="22" t="str">
        <f>IFERROR(VLOOKUP(CONCATENATE(K$10,$Q13),Alap!$AC:$AX,22,FALSE),"")</f>
        <v/>
      </c>
      <c r="L13" s="22" t="str">
        <f>IFERROR(VLOOKUP(CONCATENATE(L$10,$Q13),Alap!$AC:$AX,22,FALSE),"")</f>
        <v/>
      </c>
      <c r="M13" s="22" t="str">
        <f>IFERROR(VLOOKUP(CONCATENATE(M$10,$Q13),Alap!$AC:$AX,22,FALSE),"")</f>
        <v/>
      </c>
      <c r="N13" s="22" t="str">
        <f>IFERROR(VLOOKUP(CONCATENATE(N$10,$Q13),Alap!$AC:$AX,22,FALSE),"")</f>
        <v/>
      </c>
      <c r="O13" s="22" t="str">
        <f>IFERROR(VLOOKUP(CONCATENATE(O$10,$Q13),Alap!$AC:$AX,22,FALSE),"")</f>
        <v/>
      </c>
      <c r="P13" s="22" t="str">
        <f>IFERROR(VLOOKUP(CONCATENATE(P$10,$Q13),Alap!$AC:$AX,22,FALSE),"")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IFERROR(VLOOKUP(CONCATENATE(B$10,$Q14),Alap!$AC:$AX,22,FALSE),"")</f>
        <v/>
      </c>
      <c r="C14" s="22" t="str">
        <f>IFERROR(VLOOKUP(CONCATENATE(C$10,$Q14),Alap!$AC:$AX,22,FALSE),"")</f>
        <v/>
      </c>
      <c r="D14" s="21" t="str">
        <f>IFERROR(VLOOKUP(CONCATENATE(D$10,$Q14),Alap!$AC:$AX,22,FALSE),"")</f>
        <v/>
      </c>
      <c r="E14" s="21" t="str">
        <f>IFERROR(VLOOKUP(CONCATENATE(E$10,$Q14),Alap!$AC:$AX,22,FALSE),"")</f>
        <v/>
      </c>
      <c r="F14" s="22" t="str">
        <f>IFERROR(VLOOKUP(CONCATENATE(F$10,$Q14),Alap!$AC:$AX,22,FALSE),"")</f>
        <v/>
      </c>
      <c r="G14" s="22" t="str">
        <f>IFERROR(VLOOKUP(CONCATENATE(G$10,$Q14),Alap!$AC:$AX,22,FALSE),"")</f>
        <v/>
      </c>
      <c r="H14" s="22" t="str">
        <f>IFERROR(VLOOKUP(CONCATENATE(H$10,$Q14),Alap!$AC:$AX,22,FALSE),"")</f>
        <v/>
      </c>
      <c r="I14" s="21" t="str">
        <f>IFERROR(VLOOKUP(CONCATENATE(I$10,$Q14),Alap!$AC:$AX,22,FALSE),"")</f>
        <v/>
      </c>
      <c r="J14" s="22" t="str">
        <f>IFERROR(VLOOKUP(CONCATENATE(J$10,$Q14),Alap!$AC:$AX,22,FALSE),"")</f>
        <v/>
      </c>
      <c r="K14" s="21" t="str">
        <f>IFERROR(VLOOKUP(CONCATENATE(K$10,$Q14),Alap!$AC:$AX,22,FALSE),"")</f>
        <v/>
      </c>
      <c r="L14" s="22" t="str">
        <f>IFERROR(VLOOKUP(CONCATENATE(L$10,$Q14),Alap!$AC:$AX,22,FALSE),"")</f>
        <v/>
      </c>
      <c r="M14" s="22" t="str">
        <f>IFERROR(VLOOKUP(CONCATENATE(M$10,$Q14),Alap!$AC:$AX,22,FALSE),"")</f>
        <v/>
      </c>
      <c r="N14" s="22" t="str">
        <f>IFERROR(VLOOKUP(CONCATENATE(N$10,$Q14),Alap!$AC:$AX,22,FALSE),"")</f>
        <v/>
      </c>
      <c r="O14" s="22" t="str">
        <f>IFERROR(VLOOKUP(CONCATENATE(O$10,$Q14),Alap!$AC:$AX,22,FALSE),"")</f>
        <v/>
      </c>
      <c r="P14" s="22" t="str">
        <f>IFERROR(VLOOKUP(CONCATENATE(P$10,$Q14),Alap!$AC:$AX,22,FALSE),"")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IFERROR(VLOOKUP(CONCATENATE(B$10,$Q15),Alap!$AC:$AX,22,FALSE),"")</f>
        <v>Fizikai alapismeretek (215, web)</v>
      </c>
      <c r="C15" s="23" t="str">
        <f>IFERROR(VLOOKUP(CONCATENATE(C$10,$Q15),Alap!$AC:$AX,22,FALSE),"")</f>
        <v>Fizikai alapismeretek (215, web)</v>
      </c>
      <c r="D15" s="23" t="str">
        <f>IFERROR(VLOOKUP(CONCATENATE(D$10,$Q15),Alap!$AC:$AX,22,FALSE),"")</f>
        <v>Fizikai alapismeretek (215, web)</v>
      </c>
      <c r="E15" s="23" t="str">
        <f>IFERROR(VLOOKUP(CONCATENATE(E$10,$Q15),Alap!$AC:$AX,22,FALSE),"")</f>
        <v>Fizikai alapismeretek (215, web)</v>
      </c>
      <c r="F15" s="21" t="str">
        <f>IFERROR(VLOOKUP(CONCATENATE(F$10,$Q15),Alap!$AC:$AX,22,FALSE),"")</f>
        <v>Matematika II. (501, web)</v>
      </c>
      <c r="G15" s="21" t="str">
        <f>IFERROR(VLOOKUP(CONCATENATE(G$10,$Q15),Alap!$AC:$AX,22,FALSE),"")</f>
        <v/>
      </c>
      <c r="H15" s="21" t="str">
        <f>IFERROR(VLOOKUP(CONCATENATE(H$10,$Q15),Alap!$AC:$AX,22,FALSE),"")</f>
        <v/>
      </c>
      <c r="I15" s="21" t="str">
        <f>IFERROR(VLOOKUP(CONCATENATE(I$10,$Q15),Alap!$AC:$AX,22,FALSE),"")</f>
        <v/>
      </c>
      <c r="J15" s="21" t="str">
        <f>IFERROR(VLOOKUP(CONCATENATE(J$10,$Q15),Alap!$AC:$AX,22,FALSE),"")</f>
        <v/>
      </c>
      <c r="K15" s="21" t="str">
        <f>IFERROR(VLOOKUP(CONCATENATE(K$10,$Q15),Alap!$AC:$AX,22,FALSE),"")</f>
        <v>Matematika II. (501, web)</v>
      </c>
      <c r="L15" s="21" t="str">
        <f>IFERROR(VLOOKUP(CONCATENATE(L$10,$Q15),Alap!$AC:$AX,22,FALSE),"")</f>
        <v/>
      </c>
      <c r="M15" s="22" t="str">
        <f>IFERROR(VLOOKUP(CONCATENATE(M$10,$Q15),Alap!$AC:$AX,22,FALSE),"")</f>
        <v/>
      </c>
      <c r="N15" s="22" t="str">
        <f>IFERROR(VLOOKUP(CONCATENATE(N$10,$Q15),Alap!$AC:$AX,22,FALSE),"")</f>
        <v/>
      </c>
      <c r="O15" s="22" t="str">
        <f>IFERROR(VLOOKUP(CONCATENATE(O$10,$Q15),Alap!$AC:$AX,22,FALSE),"")</f>
        <v/>
      </c>
      <c r="P15" s="22" t="str">
        <f>IFERROR(VLOOKUP(CONCATENATE(P$10,$Q15),Alap!$AC:$AX,22,FALSE),"")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IFERROR(VLOOKUP(CONCATENATE(B$10,$Q16),Alap!$AC:$AX,22,FALSE),"")</f>
        <v>Fizikai alapismeretek (215, 19.30-ig, web)</v>
      </c>
      <c r="C16" s="23" t="str">
        <f>IFERROR(VLOOKUP(CONCATENATE(C$10,$Q16),Alap!$AC:$AX,22,FALSE),"")</f>
        <v>Fizikai alapismeretek (215, 19.30-ig, web)</v>
      </c>
      <c r="D16" s="23" t="str">
        <f>IFERROR(VLOOKUP(CONCATENATE(D$10,$Q16),Alap!$AC:$AX,22,FALSE),"")</f>
        <v>Fizikai alapismeretek (215, 19.30-ig, web)</v>
      </c>
      <c r="E16" s="23" t="str">
        <f>IFERROR(VLOOKUP(CONCATENATE(E$10,$Q16),Alap!$AC:$AX,22,FALSE),"")</f>
        <v>Fizikai alapismeretek (215, 19.30-ig, web)</v>
      </c>
      <c r="F16" s="21" t="str">
        <f>IFERROR(VLOOKUP(CONCATENATE(F$10,$Q16),Alap!$AC:$AX,22,FALSE),"")</f>
        <v>Matematika II. (501, web)</v>
      </c>
      <c r="G16" s="21" t="str">
        <f>IFERROR(VLOOKUP(CONCATENATE(G$10,$Q16),Alap!$AC:$AX,22,FALSE),"")</f>
        <v/>
      </c>
      <c r="H16" s="21" t="str">
        <f>IFERROR(VLOOKUP(CONCATENATE(H$10,$Q16),Alap!$AC:$AX,22,FALSE),"")</f>
        <v/>
      </c>
      <c r="I16" s="21" t="str">
        <f>IFERROR(VLOOKUP(CONCATENATE(I$10,$Q16),Alap!$AC:$AX,22,FALSE),"")</f>
        <v/>
      </c>
      <c r="J16" s="21" t="str">
        <f>IFERROR(VLOOKUP(CONCATENATE(J$10,$Q16),Alap!$AC:$AX,22,FALSE),"")</f>
        <v/>
      </c>
      <c r="K16" s="21" t="str">
        <f>IFERROR(VLOOKUP(CONCATENATE(K$10,$Q16),Alap!$AC:$AX,22,FALSE),"")</f>
        <v>Matematika II. (501, web)</v>
      </c>
      <c r="L16" s="21" t="str">
        <f>IFERROR(VLOOKUP(CONCATENATE(L$10,$Q16),Alap!$AC:$AX,22,FALSE),"")</f>
        <v/>
      </c>
      <c r="M16" s="22" t="str">
        <f>IFERROR(VLOOKUP(CONCATENATE(M$10,$Q16),Alap!$AC:$AX,22,FALSE),"")</f>
        <v/>
      </c>
      <c r="N16" s="22" t="str">
        <f>IFERROR(VLOOKUP(CONCATENATE(N$10,$Q16),Alap!$AC:$AX,22,FALSE),"")</f>
        <v/>
      </c>
      <c r="O16" s="22" t="str">
        <f>IFERROR(VLOOKUP(CONCATENATE(O$10,$Q16),Alap!$AC:$AX,22,FALSE),"")</f>
        <v/>
      </c>
      <c r="P16" s="22" t="str">
        <f>IFERROR(VLOOKUP(CONCATENATE(P$10,$Q16),Alap!$AC:$AX,22,FALSE),"")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9EED5-0A3D-4E20-9A48-50F5CA8AB59F}">
  <dimension ref="A1:Q17"/>
  <sheetViews>
    <sheetView workbookViewId="0">
      <selection activeCell="H7" sqref="H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IFERROR(VLOOKUP(CONCATENATE(B$2,$Q4),Alap!$AD:$AX,21,FALSE),"")</f>
        <v>Pénzügyi menedzsment (401, Bp.-ről web)</v>
      </c>
      <c r="C4" s="9" t="str">
        <f>IFERROR(VLOOKUP(CONCATENATE(C$2,$Q4),Alap!$AD:$AX,21,FALSE),"")</f>
        <v/>
      </c>
      <c r="D4" s="9" t="str">
        <f>IFERROR(VLOOKUP(CONCATENATE(D$2,$Q4),Alap!$AD:$AX,21,FALSE),"")</f>
        <v>Pénzügyi menedzsment (603, Tb.-ről web)</v>
      </c>
      <c r="E4" s="9" t="str">
        <f>IFERROR(VLOOKUP(CONCATENATE(E$2,$Q4),Alap!$AD:$AX,21,FALSE),"")</f>
        <v>Kvantitatív módszerek, ökonometria (605, gépterem, Bp.-ről web)</v>
      </c>
      <c r="F4" s="9" t="str">
        <f>IFERROR(VLOOKUP(CONCATENATE(F$2,$Q4),Alap!$AD:$AX,21,FALSE),"")</f>
        <v>Nemzetközi gazdaságtan (401, web)</v>
      </c>
      <c r="G4" s="9" t="str">
        <f>IFERROR(VLOOKUP(CONCATENATE(G$2,$Q4),Alap!$AD:$AX,21,FALSE),"")</f>
        <v>Hulladékgazdálkodási tech. (3, web)</v>
      </c>
      <c r="H4" s="9" t="str">
        <f>IFERROR(VLOOKUP(CONCATENATE(H$2,$Q4),Alap!$AD:$AX,21,FALSE),"")</f>
        <v>Nemzetközi gazdaságtan (otthon, otthonról web)</v>
      </c>
      <c r="I4" s="9" t="str">
        <f>IFERROR(VLOOKUP(CONCATENATE(I$2,$Q4),Alap!$AD:$AX,21,FALSE),"")</f>
        <v>Emberi erőforrás menedzsment (401, web)</v>
      </c>
      <c r="J4" s="9" t="str">
        <f>IFERROR(VLOOKUP(CONCATENATE(J$2,$Q4),Alap!$AD:$AX,21,FALSE),"")</f>
        <v/>
      </c>
      <c r="K4" s="9" t="str">
        <f>IFERROR(VLOOKUP(CONCATENATE(K$2,$Q4),Alap!$AD:$AX,21,FALSE),"")</f>
        <v>Integrált irányítási rendszerek (401, web)</v>
      </c>
      <c r="L4" s="9" t="str">
        <f>IFERROR(VLOOKUP(CONCATENATE(L$2,$Q4),Alap!$AD:$AX,21,FALSE),"")</f>
        <v>Hulladékgazdálkodási tech. (Passzív, 8.45-től, web)</v>
      </c>
      <c r="M4" s="9" t="str">
        <f>IFERROR(VLOOKUP(CONCATENATE(M$2,$Q4),Alap!$AD:$AX,21,FALSE),"")</f>
        <v>Kvantitatív módszerek, ökonometria (605, gépterem, Tb.-ről web)</v>
      </c>
      <c r="N4" s="9" t="str">
        <f>IFERROR(VLOOKUP(CONCATENATE(N$2,$Q4),Alap!$AD:$AX,21,FALSE),"")</f>
        <v/>
      </c>
      <c r="O4" s="9" t="str">
        <f>IFERROR(VLOOKUP(CONCATENATE(O$2,$Q4),Alap!$AD:$AX,21,FALSE),"")</f>
        <v>Integrált irányítási rendszerek (401, web)</v>
      </c>
      <c r="P4" s="9" t="str">
        <f>IFERROR(VLOOKUP(CONCATENATE(P$2,$Q4),Alap!$AD:$AX,21,FALSE),"")</f>
        <v>Kvantitatív módszerek, ökonometria (604, gépterem, Bp.-ről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IFERROR(VLOOKUP(CONCATENATE(B$2,$Q5),Alap!$AD:$AX,21,FALSE),"")</f>
        <v>Pénzügyi menedzsment (401, Bp.-ről web)</v>
      </c>
      <c r="C5" s="9" t="str">
        <f>IFERROR(VLOOKUP(CONCATENATE(C$2,$Q5),Alap!$AD:$AX,21,FALSE),"")</f>
        <v>A létesítménygazd. jogi keretei (401, web)</v>
      </c>
      <c r="D5" s="9" t="str">
        <f>IFERROR(VLOOKUP(CONCATENATE(D$2,$Q5),Alap!$AD:$AX,21,FALSE),"")</f>
        <v>Pénzügyi menedzsment (603, Tb.-ről web)</v>
      </c>
      <c r="E5" s="9" t="str">
        <f>IFERROR(VLOOKUP(CONCATENATE(E$2,$Q5),Alap!$AD:$AX,21,FALSE),"")</f>
        <v>Kvantitatív módszerek, ökonometria (605, gépterem, Bp.-ről web)</v>
      </c>
      <c r="F5" s="9" t="str">
        <f>IFERROR(VLOOKUP(CONCATENATE(F$2,$Q5),Alap!$AD:$AX,21,FALSE),"")</f>
        <v/>
      </c>
      <c r="G5" s="9" t="str">
        <f>IFERROR(VLOOKUP(CONCATENATE(G$2,$Q5),Alap!$AD:$AX,21,FALSE),"")</f>
        <v>Hulladékgazdálkodási tech. (3, web)</v>
      </c>
      <c r="H5" s="9" t="str">
        <f>IFERROR(VLOOKUP(CONCATENATE(H$2,$Q5),Alap!$AD:$AX,21,FALSE),"")</f>
        <v>Nemzetközi gazdaságtan (otthon, otthonról web)</v>
      </c>
      <c r="I5" s="9" t="str">
        <f>IFERROR(VLOOKUP(CONCATENATE(I$2,$Q5),Alap!$AD:$AX,21,FALSE),"")</f>
        <v>Emberi erőforrás menedzsment (401, web)</v>
      </c>
      <c r="J5" s="9" t="str">
        <f>IFERROR(VLOOKUP(CONCATENATE(J$2,$Q5),Alap!$AD:$AX,21,FALSE),"")</f>
        <v/>
      </c>
      <c r="K5" s="9" t="str">
        <f>IFERROR(VLOOKUP(CONCATENATE(K$2,$Q5),Alap!$AD:$AX,21,FALSE),"")</f>
        <v>Integrált irányítási rendszerek (401, web)</v>
      </c>
      <c r="L5" s="9" t="str">
        <f>IFERROR(VLOOKUP(CONCATENATE(L$2,$Q5),Alap!$AD:$AX,21,FALSE),"")</f>
        <v>Hulladékgazdálkodási tech. (Passzív, web)</v>
      </c>
      <c r="M5" s="9" t="str">
        <f>IFERROR(VLOOKUP(CONCATENATE(M$2,$Q5),Alap!$AD:$AX,21,FALSE),"")</f>
        <v>Kvantitatív módszerek, ökonometria (605, gépterem, Tb.-ről web)</v>
      </c>
      <c r="N5" s="9" t="str">
        <f>IFERROR(VLOOKUP(CONCATENATE(N$2,$Q5),Alap!$AD:$AX,21,FALSE),"")</f>
        <v/>
      </c>
      <c r="O5" s="9" t="str">
        <f>IFERROR(VLOOKUP(CONCATENATE(O$2,$Q5),Alap!$AD:$AX,21,FALSE),"")</f>
        <v>Integrált irányítási rendszerek (401, web)</v>
      </c>
      <c r="P5" s="9" t="str">
        <f>IFERROR(VLOOKUP(CONCATENATE(P$2,$Q5),Alap!$AD:$AX,21,FALSE),"")</f>
        <v>Kvantitatív módszerek, ökonometria (604, gépterem, Bp.-ről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IFERROR(VLOOKUP(CONCATENATE(B$2,$Q6),Alap!$AD:$AX,21,FALSE),"")</f>
        <v>Emberi erőforrás menedzsment (401, web)</v>
      </c>
      <c r="C6" s="9" t="str">
        <f>IFERROR(VLOOKUP(CONCATENATE(C$2,$Q6),Alap!$AD:$AX,21,FALSE),"")</f>
        <v>A létesítménygazd. jogi keretei (401, web)</v>
      </c>
      <c r="D6" s="9" t="str">
        <f>IFERROR(VLOOKUP(CONCATENATE(D$2,$Q6),Alap!$AD:$AX,21,FALSE),"")</f>
        <v>Integrált irányítási rendszerek (603, web)</v>
      </c>
      <c r="E6" s="9" t="str">
        <f>IFERROR(VLOOKUP(CONCATENATE(E$2,$Q6),Alap!$AD:$AX,21,FALSE),"")</f>
        <v>A létesítménygazd. jogi keretei (401, web)</v>
      </c>
      <c r="F6" s="9" t="str">
        <f>IFERROR(VLOOKUP(CONCATENATE(F$2,$Q6),Alap!$AD:$AX,21,FALSE),"")</f>
        <v/>
      </c>
      <c r="G6" s="9" t="str">
        <f>IFERROR(VLOOKUP(CONCATENATE(G$2,$Q6),Alap!$AD:$AX,21,FALSE),"")</f>
        <v/>
      </c>
      <c r="H6" s="9" t="str">
        <f>IFERROR(VLOOKUP(CONCATENATE(H$2,$Q6),Alap!$AD:$AX,21,FALSE),"")</f>
        <v>Nemzetközi gazdaságtan (otthon, otthonról web)</v>
      </c>
      <c r="I6" s="9" t="str">
        <f>IFERROR(VLOOKUP(CONCATENATE(I$2,$Q6),Alap!$AD:$AX,21,FALSE),"")</f>
        <v>Hulladékgazdálkodási tech. (214, web)</v>
      </c>
      <c r="J6" s="9" t="str">
        <f>IFERROR(VLOOKUP(CONCATENATE(J$2,$Q6),Alap!$AD:$AX,21,FALSE),"")</f>
        <v/>
      </c>
      <c r="K6" s="9" t="str">
        <f>IFERROR(VLOOKUP(CONCATENATE(K$2,$Q6),Alap!$AD:$AX,21,FALSE),"")</f>
        <v>Kvantitatív módszerek, ökonometria (605, gépterem, Bp.-ről web)</v>
      </c>
      <c r="L6" s="9" t="str">
        <f>IFERROR(VLOOKUP(CONCATENATE(L$2,$Q6),Alap!$AD:$AX,21,FALSE),"")</f>
        <v>A létesítménygazd. jogi keretei (401, web)</v>
      </c>
      <c r="M6" s="9" t="str">
        <f>IFERROR(VLOOKUP(CONCATENATE(M$2,$Q6),Alap!$AD:$AX,21,FALSE),"")</f>
        <v>Pénzügyi menedzsment (404, Bp.-ről web)</v>
      </c>
      <c r="N6" s="9" t="str">
        <f>IFERROR(VLOOKUP(CONCATENATE(N$2,$Q6),Alap!$AD:$AX,21,FALSE),"")</f>
        <v/>
      </c>
      <c r="O6" s="9" t="str">
        <f>IFERROR(VLOOKUP(CONCATENATE(O$2,$Q6),Alap!$AD:$AX,21,FALSE),"")</f>
        <v/>
      </c>
      <c r="P6" s="9" t="str">
        <f>IFERROR(VLOOKUP(CONCATENATE(P$2,$Q6),Alap!$AD:$AX,21,FALSE),"")</f>
        <v>Integrált irányítási rendszerek (402,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IFERROR(VLOOKUP(CONCATENATE(B$2,$Q7),Alap!$AD:$AX,21,FALSE),"")</f>
        <v>Emberi erőforrás menedzsment (401, web)</v>
      </c>
      <c r="C7" s="9" t="str">
        <f>IFERROR(VLOOKUP(CONCATENATE(C$2,$Q7),Alap!$AD:$AX,21,FALSE),"")</f>
        <v>Integrált irányítási rendszerek (401, web)</v>
      </c>
      <c r="D7" s="9" t="str">
        <f>IFERROR(VLOOKUP(CONCATENATE(D$2,$Q7),Alap!$AD:$AX,21,FALSE),"")</f>
        <v>Integrált irányítási rendszerek (603, web)</v>
      </c>
      <c r="E7" s="9" t="str">
        <f>IFERROR(VLOOKUP(CONCATENATE(E$2,$Q7),Alap!$AD:$AX,21,FALSE),"")</f>
        <v>A létesítménygazd. jogi keretei (401, web)</v>
      </c>
      <c r="F7" s="9" t="str">
        <f>IFERROR(VLOOKUP(CONCATENATE(F$2,$Q7),Alap!$AD:$AX,21,FALSE),"")</f>
        <v/>
      </c>
      <c r="G7" s="9" t="str">
        <f>IFERROR(VLOOKUP(CONCATENATE(G$2,$Q7),Alap!$AD:$AX,21,FALSE),"")</f>
        <v/>
      </c>
      <c r="H7" s="9" t="str">
        <f>IFERROR(VLOOKUP(CONCATENATE(H$2,$Q7),Alap!$AD:$AX,21,FALSE),"")</f>
        <v>Kvantitatív módszerek, ökonometria (otthon, gépterem, Bp.-ről web)</v>
      </c>
      <c r="I7" s="9" t="str">
        <f>IFERROR(VLOOKUP(CONCATENATE(I$2,$Q7),Alap!$AD:$AX,21,FALSE),"")</f>
        <v>Hulladékgazdálkodási tech. (214, web)</v>
      </c>
      <c r="J7" s="9" t="str">
        <f>IFERROR(VLOOKUP(CONCATENATE(J$2,$Q7),Alap!$AD:$AX,21,FALSE),"")</f>
        <v/>
      </c>
      <c r="K7" s="9" t="str">
        <f>IFERROR(VLOOKUP(CONCATENATE(K$2,$Q7),Alap!$AD:$AX,21,FALSE),"")</f>
        <v>Kvantitatív módszerek, ökonometria (605, gépterem, Bp.-ről web)</v>
      </c>
      <c r="L7" s="9" t="str">
        <f>IFERROR(VLOOKUP(CONCATENATE(L$2,$Q7),Alap!$AD:$AX,21,FALSE),"")</f>
        <v/>
      </c>
      <c r="M7" s="9" t="str">
        <f>IFERROR(VLOOKUP(CONCATENATE(M$2,$Q7),Alap!$AD:$AX,21,FALSE),"")</f>
        <v>Pénzügyi menedzsment (404, Bp.-ről web)</v>
      </c>
      <c r="N7" s="9" t="str">
        <f>IFERROR(VLOOKUP(CONCATENATE(N$2,$Q7),Alap!$AD:$AX,21,FALSE),"")</f>
        <v/>
      </c>
      <c r="O7" s="9" t="str">
        <f>IFERROR(VLOOKUP(CONCATENATE(O$2,$Q7),Alap!$AD:$AX,21,FALSE),"")</f>
        <v/>
      </c>
      <c r="P7" s="9" t="str">
        <f>IFERROR(VLOOKUP(CONCATENATE(P$2,$Q7),Alap!$AD:$AX,21,FALSE),"")</f>
        <v>Integrált irányítási rendszerek (402,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IFERROR(VLOOKUP(CONCATENATE(B$2,$Q8),Alap!$AD:$AX,21,FALSE),"")</f>
        <v>Emberi erőforrás menedzsment (401, web)</v>
      </c>
      <c r="C8" s="9" t="str">
        <f>IFERROR(VLOOKUP(CONCATENATE(C$2,$Q8),Alap!$AD:$AX,21,FALSE),"")</f>
        <v>Integrált irányítási rendszerek (401, web)</v>
      </c>
      <c r="D8" s="9" t="str">
        <f>IFERROR(VLOOKUP(CONCATENATE(D$2,$Q8),Alap!$AD:$AX,21,FALSE),"")</f>
        <v/>
      </c>
      <c r="E8" s="9" t="str">
        <f>IFERROR(VLOOKUP(CONCATENATE(E$2,$Q8),Alap!$AD:$AX,21,FALSE),"")</f>
        <v>Hulladékgazdálkodási tech. (401, web)</v>
      </c>
      <c r="F8" s="9" t="str">
        <f>IFERROR(VLOOKUP(CONCATENATE(F$2,$Q8),Alap!$AD:$AX,21,FALSE),"")</f>
        <v/>
      </c>
      <c r="G8" s="9" t="str">
        <f>IFERROR(VLOOKUP(CONCATENATE(G$2,$Q8),Alap!$AD:$AX,21,FALSE),"")</f>
        <v/>
      </c>
      <c r="H8" s="9" t="str">
        <f>IFERROR(VLOOKUP(CONCATENATE(H$2,$Q8),Alap!$AD:$AX,21,FALSE),"")</f>
        <v>Kvantitatív módszerek, ökonometria (otthon, gépterem, Bp.-ről web)</v>
      </c>
      <c r="I8" s="9" t="str">
        <f>IFERROR(VLOOKUP(CONCATENATE(I$2,$Q8),Alap!$AD:$AX,21,FALSE),"")</f>
        <v/>
      </c>
      <c r="J8" s="9" t="str">
        <f>IFERROR(VLOOKUP(CONCATENATE(J$2,$Q8),Alap!$AD:$AX,21,FALSE),"")</f>
        <v/>
      </c>
      <c r="K8" s="9" t="str">
        <f>IFERROR(VLOOKUP(CONCATENATE(K$2,$Q8),Alap!$AD:$AX,21,FALSE),"")</f>
        <v/>
      </c>
      <c r="L8" s="9" t="str">
        <f>IFERROR(VLOOKUP(CONCATENATE(L$2,$Q8),Alap!$AD:$AX,21,FALSE),"")</f>
        <v/>
      </c>
      <c r="M8" s="9" t="str">
        <f>IFERROR(VLOOKUP(CONCATENATE(M$2,$Q8),Alap!$AD:$AX,21,FALSE),"")</f>
        <v/>
      </c>
      <c r="N8" s="9" t="str">
        <f>IFERROR(VLOOKUP(CONCATENATE(N$2,$Q8),Alap!$AD:$AX,21,FALSE),"")</f>
        <v/>
      </c>
      <c r="O8" s="9" t="str">
        <f>IFERROR(VLOOKUP(CONCATENATE(O$2,$Q8),Alap!$AD:$AX,21,FALSE),"")</f>
        <v/>
      </c>
      <c r="P8" s="9" t="str">
        <f>IFERROR(VLOOKUP(CONCATENATE(P$2,$Q8),Alap!$AD:$AX,21,FALSE),"")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IFERROR(VLOOKUP(CONCATENATE(B$2,$Q9),Alap!$AD:$AX,21,FALSE),"")</f>
        <v/>
      </c>
      <c r="C9" s="9" t="str">
        <f>IFERROR(VLOOKUP(CONCATENATE(C$2,$Q9),Alap!$AD:$AX,21,FALSE),"")</f>
        <v/>
      </c>
      <c r="D9" s="9" t="str">
        <f>IFERROR(VLOOKUP(CONCATENATE(D$2,$Q9),Alap!$AD:$AX,21,FALSE),"")</f>
        <v/>
      </c>
      <c r="E9" s="9" t="str">
        <f>IFERROR(VLOOKUP(CONCATENATE(E$2,$Q9),Alap!$AD:$AX,21,FALSE),"")</f>
        <v>Hulladékgazdálkodási tech. (401, 17.45-ig, web)</v>
      </c>
      <c r="F9" s="9" t="str">
        <f>IFERROR(VLOOKUP(CONCATENATE(F$2,$Q9),Alap!$AD:$AX,21,FALSE),"")</f>
        <v/>
      </c>
      <c r="G9" s="9" t="str">
        <f>IFERROR(VLOOKUP(CONCATENATE(G$2,$Q9),Alap!$AD:$AX,21,FALSE),"")</f>
        <v/>
      </c>
      <c r="H9" s="9" t="str">
        <f>IFERROR(VLOOKUP(CONCATENATE(H$2,$Q9),Alap!$AD:$AX,21,FALSE),"")</f>
        <v/>
      </c>
      <c r="I9" s="9" t="str">
        <f>IFERROR(VLOOKUP(CONCATENATE(I$2,$Q9),Alap!$AD:$AX,21,FALSE),"")</f>
        <v/>
      </c>
      <c r="J9" s="9" t="str">
        <f>IFERROR(VLOOKUP(CONCATENATE(J$2,$Q9),Alap!$AD:$AX,21,FALSE),"")</f>
        <v/>
      </c>
      <c r="K9" s="9" t="str">
        <f>IFERROR(VLOOKUP(CONCATENATE(K$2,$Q9),Alap!$AD:$AX,21,FALSE),"")</f>
        <v/>
      </c>
      <c r="L9" s="9" t="str">
        <f>IFERROR(VLOOKUP(CONCATENATE(L$2,$Q9),Alap!$AD:$AX,21,FALSE),"")</f>
        <v/>
      </c>
      <c r="M9" s="9" t="str">
        <f>IFERROR(VLOOKUP(CONCATENATE(M$2,$Q9),Alap!$AD:$AX,21,FALSE),"")</f>
        <v/>
      </c>
      <c r="N9" s="9" t="str">
        <f>IFERROR(VLOOKUP(CONCATENATE(N$2,$Q9),Alap!$AD:$AX,21,FALSE),"")</f>
        <v/>
      </c>
      <c r="O9" s="9" t="str">
        <f>IFERROR(VLOOKUP(CONCATENATE(O$2,$Q9),Alap!$AD:$AX,21,FALSE),"")</f>
        <v/>
      </c>
      <c r="P9" s="9" t="str">
        <f>IFERROR(VLOOKUP(CONCATENATE(P$2,$Q9),Alap!$AD:$AX,21,FALSE),"")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IFERROR(VLOOKUP(CONCATENATE(B$10,$Q13),Alap!$AD:$AX,21,FALSE),"")</f>
        <v/>
      </c>
      <c r="C13" s="22" t="str">
        <f>IFERROR(VLOOKUP(CONCATENATE(C$10,$Q13),Alap!$AD:$AX,21,FALSE),"")</f>
        <v/>
      </c>
      <c r="D13" s="22" t="str">
        <f>IFERROR(VLOOKUP(CONCATENATE(D$10,$Q13),Alap!$AD:$AX,21,FALSE),"")</f>
        <v/>
      </c>
      <c r="E13" s="22" t="str">
        <f>IFERROR(VLOOKUP(CONCATENATE(E$10,$Q13),Alap!$AD:$AX,21,FALSE),"")</f>
        <v/>
      </c>
      <c r="F13" s="22" t="str">
        <f>IFERROR(VLOOKUP(CONCATENATE(F$10,$Q13),Alap!$AD:$AX,21,FALSE),"")</f>
        <v/>
      </c>
      <c r="G13" s="22" t="str">
        <f>IFERROR(VLOOKUP(CONCATENATE(G$10,$Q13),Alap!$AD:$AX,21,FALSE),"")</f>
        <v/>
      </c>
      <c r="H13" s="22" t="str">
        <f>IFERROR(VLOOKUP(CONCATENATE(H$10,$Q13),Alap!$AD:$AX,21,FALSE),"")</f>
        <v/>
      </c>
      <c r="I13" s="22" t="str">
        <f>IFERROR(VLOOKUP(CONCATENATE(I$10,$Q13),Alap!$AD:$AX,21,FALSE),"")</f>
        <v/>
      </c>
      <c r="J13" s="22" t="str">
        <f>IFERROR(VLOOKUP(CONCATENATE(J$10,$Q13),Alap!$AD:$AX,21,FALSE),"")</f>
        <v/>
      </c>
      <c r="K13" s="22" t="str">
        <f>IFERROR(VLOOKUP(CONCATENATE(K$10,$Q13),Alap!$AD:$AX,21,FALSE),"")</f>
        <v/>
      </c>
      <c r="L13" s="22" t="str">
        <f>IFERROR(VLOOKUP(CONCATENATE(L$10,$Q13),Alap!$AD:$AX,21,FALSE),"")</f>
        <v/>
      </c>
      <c r="M13" s="22" t="str">
        <f>IFERROR(VLOOKUP(CONCATENATE(M$10,$Q13),Alap!$AD:$AX,21,FALSE),"")</f>
        <v/>
      </c>
      <c r="N13" s="22" t="str">
        <f>IFERROR(VLOOKUP(CONCATENATE(N$10,$Q13),Alap!$AD:$AX,21,FALSE),"")</f>
        <v/>
      </c>
      <c r="O13" s="22" t="str">
        <f>IFERROR(VLOOKUP(CONCATENATE(O$10,$Q13),Alap!$AD:$AX,21,FALSE),"")</f>
        <v/>
      </c>
      <c r="P13" s="22" t="str">
        <f>IFERROR(VLOOKUP(CONCATENATE(P$10,$Q13),Alap!$AD:$AX,21,FALSE),"")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IFERROR(VLOOKUP(CONCATENATE(B$10,$Q14),Alap!$AD:$AX,21,FALSE),"")</f>
        <v/>
      </c>
      <c r="C14" s="22" t="str">
        <f>IFERROR(VLOOKUP(CONCATENATE(C$10,$Q14),Alap!$AD:$AX,21,FALSE),"")</f>
        <v/>
      </c>
      <c r="D14" s="22" t="str">
        <f>IFERROR(VLOOKUP(CONCATENATE(D$10,$Q14),Alap!$AD:$AX,21,FALSE),"")</f>
        <v/>
      </c>
      <c r="E14" s="21" t="str">
        <f>IFERROR(VLOOKUP(CONCATENATE(E$10,$Q14),Alap!$AD:$AX,21,FALSE),"")</f>
        <v/>
      </c>
      <c r="F14" s="21" t="str">
        <f>IFERROR(VLOOKUP(CONCATENATE(F$10,$Q14),Alap!$AD:$AX,21,FALSE),"")</f>
        <v/>
      </c>
      <c r="G14" s="21" t="str">
        <f>IFERROR(VLOOKUP(CONCATENATE(G$10,$Q14),Alap!$AD:$AX,21,FALSE),"")</f>
        <v/>
      </c>
      <c r="H14" s="21" t="str">
        <f>IFERROR(VLOOKUP(CONCATENATE(H$10,$Q14),Alap!$AD:$AX,21,FALSE),"")</f>
        <v/>
      </c>
      <c r="I14" s="21" t="str">
        <f>IFERROR(VLOOKUP(CONCATENATE(I$10,$Q14),Alap!$AD:$AX,21,FALSE),"")</f>
        <v/>
      </c>
      <c r="J14" s="22" t="str">
        <f>IFERROR(VLOOKUP(CONCATENATE(J$10,$Q14),Alap!$AD:$AX,21,FALSE),"")</f>
        <v/>
      </c>
      <c r="K14" s="21" t="str">
        <f>IFERROR(VLOOKUP(CONCATENATE(K$10,$Q14),Alap!$AD:$AX,21,FALSE),"")</f>
        <v/>
      </c>
      <c r="L14" s="21" t="str">
        <f>IFERROR(VLOOKUP(CONCATENATE(L$10,$Q14),Alap!$AD:$AX,21,FALSE),"")</f>
        <v/>
      </c>
      <c r="M14" s="22" t="str">
        <f>IFERROR(VLOOKUP(CONCATENATE(M$10,$Q14),Alap!$AD:$AX,21,FALSE),"")</f>
        <v/>
      </c>
      <c r="N14" s="22" t="str">
        <f>IFERROR(VLOOKUP(CONCATENATE(N$10,$Q14),Alap!$AD:$AX,21,FALSE),"")</f>
        <v/>
      </c>
      <c r="O14" s="22" t="str">
        <f>IFERROR(VLOOKUP(CONCATENATE(O$10,$Q14),Alap!$AD:$AX,21,FALSE),"")</f>
        <v/>
      </c>
      <c r="P14" s="22" t="str">
        <f>IFERROR(VLOOKUP(CONCATENATE(P$10,$Q14),Alap!$AD:$AX,21,FALSE),"")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IFERROR(VLOOKUP(CONCATENATE(B$10,$Q15),Alap!$AD:$AX,21,FALSE),"")</f>
        <v/>
      </c>
      <c r="C15" s="23" t="str">
        <f>IFERROR(VLOOKUP(CONCATENATE(C$10,$Q15),Alap!$AD:$AX,21,FALSE),"")</f>
        <v/>
      </c>
      <c r="D15" s="23" t="str">
        <f>IFERROR(VLOOKUP(CONCATENATE(D$10,$Q15),Alap!$AD:$AX,21,FALSE),"")</f>
        <v>Nemzetközi gazdaságtan (otthon, otthonról web)</v>
      </c>
      <c r="E15" s="21" t="str">
        <f>IFERROR(VLOOKUP(CONCATENATE(E$10,$Q15),Alap!$AD:$AX,21,FALSE),"")</f>
        <v/>
      </c>
      <c r="F15" s="23" t="str">
        <f>IFERROR(VLOOKUP(CONCATENATE(F$10,$Q15),Alap!$AD:$AX,21,FALSE),"")</f>
        <v/>
      </c>
      <c r="G15" s="21" t="str">
        <f>IFERROR(VLOOKUP(CONCATENATE(G$10,$Q15),Alap!$AD:$AX,21,FALSE),"")</f>
        <v/>
      </c>
      <c r="H15" s="21" t="str">
        <f>IFERROR(VLOOKUP(CONCATENATE(H$10,$Q15),Alap!$AD:$AX,21,FALSE),"")</f>
        <v/>
      </c>
      <c r="I15" s="21" t="str">
        <f>IFERROR(VLOOKUP(CONCATENATE(I$10,$Q15),Alap!$AD:$AX,21,FALSE),"")</f>
        <v/>
      </c>
      <c r="J15" s="22" t="str">
        <f>IFERROR(VLOOKUP(CONCATENATE(J$10,$Q15),Alap!$AD:$AX,21,FALSE),"")</f>
        <v/>
      </c>
      <c r="K15" s="21" t="str">
        <f>IFERROR(VLOOKUP(CONCATENATE(K$10,$Q15),Alap!$AD:$AX,21,FALSE),"")</f>
        <v/>
      </c>
      <c r="L15" s="21" t="str">
        <f>IFERROR(VLOOKUP(CONCATENATE(L$10,$Q15),Alap!$AD:$AX,21,FALSE),"")</f>
        <v/>
      </c>
      <c r="M15" s="22" t="str">
        <f>IFERROR(VLOOKUP(CONCATENATE(M$10,$Q15),Alap!$AD:$AX,21,FALSE),"")</f>
        <v/>
      </c>
      <c r="N15" s="22" t="str">
        <f>IFERROR(VLOOKUP(CONCATENATE(N$10,$Q15),Alap!$AD:$AX,21,FALSE),"")</f>
        <v/>
      </c>
      <c r="O15" s="22" t="str">
        <f>IFERROR(VLOOKUP(CONCATENATE(O$10,$Q15),Alap!$AD:$AX,21,FALSE),"")</f>
        <v/>
      </c>
      <c r="P15" s="22" t="str">
        <f>IFERROR(VLOOKUP(CONCATENATE(P$10,$Q15),Alap!$AD:$AX,21,FALSE),"")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IFERROR(VLOOKUP(CONCATENATE(B$10,$Q16),Alap!$AD:$AX,21,FALSE),"")</f>
        <v/>
      </c>
      <c r="C16" s="23" t="str">
        <f>IFERROR(VLOOKUP(CONCATENATE(C$10,$Q16),Alap!$AD:$AX,21,FALSE),"")</f>
        <v/>
      </c>
      <c r="D16" s="23" t="str">
        <f>IFERROR(VLOOKUP(CONCATENATE(D$10,$Q16),Alap!$AD:$AX,21,FALSE),"")</f>
        <v/>
      </c>
      <c r="E16" s="22" t="str">
        <f>IFERROR(VLOOKUP(CONCATENATE(E$10,$Q16),Alap!$AD:$AX,21,FALSE),"")</f>
        <v/>
      </c>
      <c r="F16" s="23" t="str">
        <f>IFERROR(VLOOKUP(CONCATENATE(F$10,$Q16),Alap!$AD:$AX,21,FALSE),"")</f>
        <v/>
      </c>
      <c r="G16" s="22" t="str">
        <f>IFERROR(VLOOKUP(CONCATENATE(G$10,$Q16),Alap!$AD:$AX,21,FALSE),"")</f>
        <v/>
      </c>
      <c r="H16" s="22" t="str">
        <f>IFERROR(VLOOKUP(CONCATENATE(H$10,$Q16),Alap!$AD:$AX,21,FALSE),"")</f>
        <v/>
      </c>
      <c r="I16" s="22" t="str">
        <f>IFERROR(VLOOKUP(CONCATENATE(I$10,$Q16),Alap!$AD:$AX,21,FALSE),"")</f>
        <v/>
      </c>
      <c r="J16" s="22" t="str">
        <f>IFERROR(VLOOKUP(CONCATENATE(J$10,$Q16),Alap!$AD:$AX,21,FALSE),"")</f>
        <v/>
      </c>
      <c r="K16" s="21" t="str">
        <f>IFERROR(VLOOKUP(CONCATENATE(K$10,$Q16),Alap!$AD:$AX,21,FALSE),"")</f>
        <v/>
      </c>
      <c r="L16" s="21" t="str">
        <f>IFERROR(VLOOKUP(CONCATENATE(L$10,$Q16),Alap!$AD:$AX,21,FALSE),"")</f>
        <v/>
      </c>
      <c r="M16" s="22" t="str">
        <f>IFERROR(VLOOKUP(CONCATENATE(M$10,$Q16),Alap!$AD:$AX,21,FALSE),"")</f>
        <v/>
      </c>
      <c r="N16" s="22" t="str">
        <f>IFERROR(VLOOKUP(CONCATENATE(N$10,$Q16),Alap!$AD:$AX,21,FALSE),"")</f>
        <v/>
      </c>
      <c r="O16" s="22" t="str">
        <f>IFERROR(VLOOKUP(CONCATENATE(O$10,$Q16),Alap!$AD:$AX,21,FALSE),"")</f>
        <v/>
      </c>
      <c r="P16" s="22" t="str">
        <f>IFERROR(VLOOKUP(CONCATENATE(P$10,$Q16),Alap!$AD:$AX,21,FALSE),"")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17"/>
  <sheetViews>
    <sheetView workbookViewId="0">
      <selection activeCell="O15" sqref="O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213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IFERROR(VLOOKUP(CONCATENATE(B$2,$Q4),Alap!$M:$Y,13,FALSE),"")</f>
        <v>Operációkutatás (208, Tb.-ről web)</v>
      </c>
      <c r="C4" s="9" t="str">
        <f>IFERROR(VLOOKUP(CONCATENATE(C$2,$Q4),Alap!$M:$Y,13,FALSE),"")</f>
        <v>Kontrolling (202, Bp.-ről web)</v>
      </c>
      <c r="D4" s="9" t="str">
        <f>IFERROR(VLOOKUP(CONCATENATE(D$2,$Q4),Alap!$M:$Y,13,FALSE),"")</f>
        <v/>
      </c>
      <c r="E4" s="9" t="str">
        <f>IFERROR(VLOOKUP(CONCATENATE(E$2,$Q4),Alap!$M:$Y,13,FALSE),"")</f>
        <v>Operációkutatás (202, Bp.-ről web)</v>
      </c>
      <c r="F4" s="9" t="str">
        <f>IFERROR(VLOOKUP(CONCATENATE(F$2,$Q4),Alap!$M:$Y,13,FALSE),"")</f>
        <v>Vállalati pénzügy (208, web)</v>
      </c>
      <c r="G4" s="9" t="str">
        <f>IFERROR(VLOOKUP(CONCATENATE(G$2,$Q4),Alap!$M:$Y,13,FALSE),"")</f>
        <v>KKV-k versenyképessége (202, Tb.-ről web)</v>
      </c>
      <c r="H4" s="9" t="str">
        <f>IFERROR(VLOOKUP(CONCATENATE(H$2,$Q4),Alap!$M:$Y,13,FALSE),"")</f>
        <v>Kontrolling (214, Tb.-ről web)</v>
      </c>
      <c r="I4" s="9" t="str">
        <f>IFERROR(VLOOKUP(CONCATENATE(I$2,$Q4),Alap!$M:$Y,13,FALSE),"")</f>
        <v/>
      </c>
      <c r="J4" s="9" t="str">
        <f>IFERROR(VLOOKUP(CONCATENATE(J$2,$Q4),Alap!$M:$Y,13,FALSE),"")</f>
        <v/>
      </c>
      <c r="K4" s="9" t="str">
        <f>IFERROR(VLOOKUP(CONCATENATE(K$2,$Q4),Alap!$M:$Y,13,FALSE),"")</f>
        <v>Kontrolling (202, Bp.-ről web)</v>
      </c>
      <c r="L4" s="9" t="str">
        <f>IFERROR(VLOOKUP(CONCATENATE(L$2,$Q4),Alap!$M:$Y,13,FALSE),"")</f>
        <v>Emberi erőforrás gazd. és men. (208, web)</v>
      </c>
      <c r="M4" s="9" t="str">
        <f>IFERROR(VLOOKUP(CONCATENATE(M$2,$Q4),Alap!$M:$Y,13,FALSE),"")</f>
        <v>Vállalati pénzügy (208, web)</v>
      </c>
      <c r="N4" s="9" t="str">
        <f>IFERROR(VLOOKUP(CONCATENATE(N$2,$Q4),Alap!$M:$Y,13,FALSE),"")</f>
        <v/>
      </c>
      <c r="O4" s="9" t="str">
        <f>IFERROR(VLOOKUP(CONCATENATE(O$2,$Q4),Alap!$M:$Y,13,FALSE),"")</f>
        <v>Kontrolling (208, Tb.-ről web)</v>
      </c>
      <c r="P4" s="9" t="str">
        <f>IFERROR(VLOOKUP(CONCATENATE(P$2,$Q4),Alap!$M:$Y,13,FALSE),"")</f>
        <v>KKV-k versenyképessége (202, Tb.-ről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IFERROR(VLOOKUP(CONCATENATE(B$2,$Q5),Alap!$M:$Y,13,FALSE),"")</f>
        <v>Operációkutatás (208, Tb.-ről web)</v>
      </c>
      <c r="C5" s="9" t="str">
        <f>IFERROR(VLOOKUP(CONCATENATE(C$2,$Q5),Alap!$M:$Y,13,FALSE),"")</f>
        <v>Kontrolling (202, Bp.-ről web)</v>
      </c>
      <c r="D5" s="9" t="str">
        <f>IFERROR(VLOOKUP(CONCATENATE(D$2,$Q5),Alap!$M:$Y,13,FALSE),"")</f>
        <v/>
      </c>
      <c r="E5" s="9" t="str">
        <f>IFERROR(VLOOKUP(CONCATENATE(E$2,$Q5),Alap!$M:$Y,13,FALSE),"")</f>
        <v>Operációkutatás (202, Bp.-ről web)</v>
      </c>
      <c r="F5" s="9" t="str">
        <f>IFERROR(VLOOKUP(CONCATENATE(F$2,$Q5),Alap!$M:$Y,13,FALSE),"")</f>
        <v>Vállalati pénzügy (208, web)</v>
      </c>
      <c r="G5" s="9" t="str">
        <f>IFERROR(VLOOKUP(CONCATENATE(G$2,$Q5),Alap!$M:$Y,13,FALSE),"")</f>
        <v>KKV-k versenyképessége (202, Tb.-ről web)</v>
      </c>
      <c r="H5" s="9" t="str">
        <f>IFERROR(VLOOKUP(CONCATENATE(H$2,$Q5),Alap!$M:$Y,13,FALSE),"")</f>
        <v>Kontrolling (214, Tb.-ről web)</v>
      </c>
      <c r="I5" s="9" t="str">
        <f>IFERROR(VLOOKUP(CONCATENATE(I$2,$Q5),Alap!$M:$Y,13,FALSE),"")</f>
        <v>Alkalmazott informatika (207, gépterem, web)</v>
      </c>
      <c r="J5" s="9" t="str">
        <f>IFERROR(VLOOKUP(CONCATENATE(J$2,$Q5),Alap!$M:$Y,13,FALSE),"")</f>
        <v/>
      </c>
      <c r="K5" s="9" t="str">
        <f>IFERROR(VLOOKUP(CONCATENATE(K$2,$Q5),Alap!$M:$Y,13,FALSE),"")</f>
        <v>Kontrolling (202, Bp.-ről web)</v>
      </c>
      <c r="L5" s="9" t="str">
        <f>IFERROR(VLOOKUP(CONCATENATE(L$2,$Q5),Alap!$M:$Y,13,FALSE),"")</f>
        <v>Emberi erőforrás gazd. és men. (208, web)</v>
      </c>
      <c r="M5" s="9" t="str">
        <f>IFERROR(VLOOKUP(CONCATENATE(M$2,$Q5),Alap!$M:$Y,13,FALSE),"")</f>
        <v>Vállalati pénzügy (208, web)</v>
      </c>
      <c r="N5" s="9" t="str">
        <f>IFERROR(VLOOKUP(CONCATENATE(N$2,$Q5),Alap!$M:$Y,13,FALSE),"")</f>
        <v/>
      </c>
      <c r="O5" s="9" t="str">
        <f>IFERROR(VLOOKUP(CONCATENATE(O$2,$Q5),Alap!$M:$Y,13,FALSE),"")</f>
        <v>Kontrolling (208, Tb.-ről web)</v>
      </c>
      <c r="P5" s="9" t="str">
        <f>IFERROR(VLOOKUP(CONCATENATE(P$2,$Q5),Alap!$M:$Y,13,FALSE),"")</f>
        <v>KKV-k versenyképessége (202, Tb.-ről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IFERROR(VLOOKUP(CONCATENATE(B$2,$Q6),Alap!$M:$Y,13,FALSE),"")</f>
        <v>Vállalati pénzügy (208, web)</v>
      </c>
      <c r="C6" s="9" t="str">
        <f>IFERROR(VLOOKUP(CONCATENATE(C$2,$Q6),Alap!$M:$Y,13,FALSE),"")</f>
        <v>Számvitel II. (202, web)</v>
      </c>
      <c r="D6" s="9" t="str">
        <f>IFERROR(VLOOKUP(CONCATENATE(D$2,$Q6),Alap!$M:$Y,13,FALSE),"")</f>
        <v>Emberi erőforrás gazd. és men. (208, web)</v>
      </c>
      <c r="E6" s="9" t="str">
        <f>IFERROR(VLOOKUP(CONCATENATE(E$2,$Q6),Alap!$M:$Y,13,FALSE),"")</f>
        <v>Számvitel II. (202, web)</v>
      </c>
      <c r="F6" s="9" t="str">
        <f>IFERROR(VLOOKUP(CONCATENATE(F$2,$Q6),Alap!$M:$Y,13,FALSE),"")</f>
        <v>Alkalmazott informatika (207, gépterem, web)</v>
      </c>
      <c r="G6" s="9" t="str">
        <f>IFERROR(VLOOKUP(CONCATENATE(G$2,$Q6),Alap!$M:$Y,13,FALSE),"")</f>
        <v>Operációkutatás (208, Tb.-ről web)</v>
      </c>
      <c r="H6" s="9" t="str">
        <f>IFERROR(VLOOKUP(CONCATENATE(H$2,$Q6),Alap!$M:$Y,13,FALSE),"")</f>
        <v>Számvitel II. (214, web)</v>
      </c>
      <c r="I6" s="9" t="str">
        <f>IFERROR(VLOOKUP(CONCATENATE(I$2,$Q6),Alap!$M:$Y,13,FALSE),"")</f>
        <v>Alkalmazott informatika (207, gépterem, web)</v>
      </c>
      <c r="J6" s="9" t="str">
        <f>IFERROR(VLOOKUP(CONCATENATE(J$2,$Q6),Alap!$M:$Y,13,FALSE),"")</f>
        <v/>
      </c>
      <c r="K6" s="23" t="s">
        <v>483</v>
      </c>
      <c r="L6" s="9" t="str">
        <f>IFERROR(VLOOKUP(CONCATENATE(L$2,$Q6),Alap!$M:$Y,13,FALSE),"")</f>
        <v>KKV-k versenyképessége (205, Bp.-ről web)</v>
      </c>
      <c r="M6" s="23" t="str">
        <f>IFERROR(VLOOKUP(CONCATENATE(M$2,$Q6),Alap!$M:$Y,13,FALSE),"")</f>
        <v>Üzleti földrajz (szv.) (208, Bp.-ről web)</v>
      </c>
      <c r="N6" s="9" t="str">
        <f>IFERROR(VLOOKUP(CONCATENATE(N$2,$Q6),Alap!$M:$Y,13,FALSE),"")</f>
        <v/>
      </c>
      <c r="O6" s="9" t="str">
        <f>IFERROR(VLOOKUP(CONCATENATE(O$2,$Q6),Alap!$M:$Y,13,FALSE),"")</f>
        <v>Számvitel II. (208, web)</v>
      </c>
      <c r="P6" s="9" t="str">
        <f>IFERROR(VLOOKUP(CONCATENATE(P$2,$Q6),Alap!$M:$Y,13,FALSE),"")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IFERROR(VLOOKUP(CONCATENATE(B$2,$Q7),Alap!$M:$Y,13,FALSE),"")</f>
        <v>Vállalati pénzügy (208, web)</v>
      </c>
      <c r="C7" s="9" t="str">
        <f>IFERROR(VLOOKUP(CONCATENATE(C$2,$Q7),Alap!$M:$Y,13,FALSE),"")</f>
        <v>Számvitel II. (202, web)</v>
      </c>
      <c r="D7" s="9" t="str">
        <f>IFERROR(VLOOKUP(CONCATENATE(D$2,$Q7),Alap!$M:$Y,13,FALSE),"")</f>
        <v>Emberi erőforrás gazd. és men. (208, web)</v>
      </c>
      <c r="E7" s="9" t="str">
        <f>IFERROR(VLOOKUP(CONCATENATE(E$2,$Q7),Alap!$M:$Y,13,FALSE),"")</f>
        <v>Számvitel II. (202, web)</v>
      </c>
      <c r="F7" s="9" t="str">
        <f>IFERROR(VLOOKUP(CONCATENATE(F$2,$Q7),Alap!$M:$Y,13,FALSE),"")</f>
        <v>Alkalmazott informatika (207, gépterem, web)</v>
      </c>
      <c r="G7" s="9" t="str">
        <f>IFERROR(VLOOKUP(CONCATENATE(G$2,$Q7),Alap!$M:$Y,13,FALSE),"")</f>
        <v>Operációkutatás (208, Tb.-ről web)</v>
      </c>
      <c r="H7" s="9" t="str">
        <f>IFERROR(VLOOKUP(CONCATENATE(H$2,$Q7),Alap!$M:$Y,13,FALSE),"")</f>
        <v>Számvitel II. (214, web)</v>
      </c>
      <c r="I7" s="9" t="str">
        <f>IFERROR(VLOOKUP(CONCATENATE(I$2,$Q7),Alap!$M:$Y,13,FALSE),"")</f>
        <v>Vállalati pénzügy (208, web)</v>
      </c>
      <c r="J7" s="9" t="str">
        <f>IFERROR(VLOOKUP(CONCATENATE(J$2,$Q7),Alap!$M:$Y,13,FALSE),"")</f>
        <v/>
      </c>
      <c r="K7" s="23" t="s">
        <v>483</v>
      </c>
      <c r="L7" s="9" t="str">
        <f>IFERROR(VLOOKUP(CONCATENATE(L$2,$Q7),Alap!$M:$Y,13,FALSE),"")</f>
        <v>KKV-k versenyképessége (205, Bp.-ről web)</v>
      </c>
      <c r="M7" s="23" t="str">
        <f>IFERROR(VLOOKUP(CONCATENATE(M$2,$Q7),Alap!$M:$Y,13,FALSE),"")</f>
        <v>Üzleti földrajz (szv.) (208, Bp.-ről web)</v>
      </c>
      <c r="N7" s="9" t="str">
        <f>IFERROR(VLOOKUP(CONCATENATE(N$2,$Q7),Alap!$M:$Y,13,FALSE),"")</f>
        <v/>
      </c>
      <c r="O7" s="9" t="str">
        <f>IFERROR(VLOOKUP(CONCATENATE(O$2,$Q7),Alap!$M:$Y,13,FALSE),"")</f>
        <v>Számvitel II. (208, web)</v>
      </c>
      <c r="P7" s="9" t="str">
        <f>IFERROR(VLOOKUP(CONCATENATE(P$2,$Q7),Alap!$M:$Y,13,FALSE),"")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IFERROR(VLOOKUP(CONCATENATE(B$2,$Q8),Alap!$M:$Y,13,FALSE),"")</f>
        <v/>
      </c>
      <c r="C8" s="9" t="str">
        <f>IFERROR(VLOOKUP(CONCATENATE(C$2,$Q8),Alap!$M:$Y,13,FALSE),"")</f>
        <v/>
      </c>
      <c r="D8" s="9" t="str">
        <f>IFERROR(VLOOKUP(CONCATENATE(D$2,$Q8),Alap!$M:$Y,13,FALSE),"")</f>
        <v/>
      </c>
      <c r="E8" s="9" t="str">
        <f>IFERROR(VLOOKUP(CONCATENATE(E$2,$Q8),Alap!$M:$Y,13,FALSE),"")</f>
        <v/>
      </c>
      <c r="F8" s="9" t="str">
        <f>IFERROR(VLOOKUP(CONCATENATE(F$2,$Q8),Alap!$M:$Y,13,FALSE),"")</f>
        <v/>
      </c>
      <c r="G8" s="9" t="str">
        <f>IFERROR(VLOOKUP(CONCATENATE(G$2,$Q8),Alap!$M:$Y,13,FALSE),"")</f>
        <v/>
      </c>
      <c r="H8" s="9" t="str">
        <f>IFERROR(VLOOKUP(CONCATENATE(H$2,$Q8),Alap!$M:$Y,13,FALSE),"")</f>
        <v/>
      </c>
      <c r="I8" s="9" t="str">
        <f>IFERROR(VLOOKUP(CONCATENATE(I$2,$Q8),Alap!$M:$Y,13,FALSE),"")</f>
        <v>Vállalati pénzügy (208, web)</v>
      </c>
      <c r="J8" s="9" t="str">
        <f>IFERROR(VLOOKUP(CONCATENATE(J$2,$Q8),Alap!$M:$Y,13,FALSE),"")</f>
        <v/>
      </c>
      <c r="K8" s="9" t="str">
        <f>IFERROR(VLOOKUP(CONCATENATE(K$2,$Q8),Alap!$M:$Y,13,FALSE),"")</f>
        <v/>
      </c>
      <c r="L8" s="9" t="str">
        <f>IFERROR(VLOOKUP(CONCATENATE(L$2,$Q8),Alap!$M:$Y,13,FALSE),"")</f>
        <v/>
      </c>
      <c r="M8" s="9" t="str">
        <f>IFERROR(VLOOKUP(CONCATENATE(M$2,$Q8),Alap!$M:$Y,13,FALSE),"")</f>
        <v/>
      </c>
      <c r="N8" s="9" t="str">
        <f>IFERROR(VLOOKUP(CONCATENATE(N$2,$Q8),Alap!$M:$Y,13,FALSE),"")</f>
        <v/>
      </c>
      <c r="O8" s="9" t="str">
        <f>IFERROR(VLOOKUP(CONCATENATE(O$2,$Q8),Alap!$M:$Y,13,FALSE),"")</f>
        <v/>
      </c>
      <c r="P8" s="9" t="str">
        <f>IFERROR(VLOOKUP(CONCATENATE(P$2,$Q8),Alap!$M:$Y,13,FALSE),"")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IFERROR(VLOOKUP(CONCATENATE(B$2,$Q9),Alap!$M:$Y,13,FALSE),"")</f>
        <v/>
      </c>
      <c r="C9" s="9" t="str">
        <f>IFERROR(VLOOKUP(CONCATENATE(C$2,$Q9),Alap!$M:$Y,13,FALSE),"")</f>
        <v/>
      </c>
      <c r="D9" s="9" t="str">
        <f>IFERROR(VLOOKUP(CONCATENATE(D$2,$Q9),Alap!$M:$Y,13,FALSE),"")</f>
        <v/>
      </c>
      <c r="E9" s="9" t="str">
        <f>IFERROR(VLOOKUP(CONCATENATE(E$2,$Q9),Alap!$M:$Y,13,FALSE),"")</f>
        <v/>
      </c>
      <c r="F9" s="9" t="str">
        <f>IFERROR(VLOOKUP(CONCATENATE(F$2,$Q9),Alap!$M:$Y,13,FALSE),"")</f>
        <v/>
      </c>
      <c r="G9" s="9" t="str">
        <f>IFERROR(VLOOKUP(CONCATENATE(G$2,$Q9),Alap!$M:$Y,13,FALSE),"")</f>
        <v/>
      </c>
      <c r="H9" s="9" t="str">
        <f>IFERROR(VLOOKUP(CONCATENATE(H$2,$Q9),Alap!$M:$Y,13,FALSE),"")</f>
        <v/>
      </c>
      <c r="I9" s="9" t="str">
        <f>IFERROR(VLOOKUP(CONCATENATE(I$2,$Q9),Alap!$M:$Y,13,FALSE),"")</f>
        <v/>
      </c>
      <c r="J9" s="9" t="str">
        <f>IFERROR(VLOOKUP(CONCATENATE(J$2,$Q9),Alap!$M:$Y,13,FALSE),"")</f>
        <v/>
      </c>
      <c r="K9" s="9" t="str">
        <f>IFERROR(VLOOKUP(CONCATENATE(K$2,$Q9),Alap!$M:$Y,13,FALSE),"")</f>
        <v/>
      </c>
      <c r="L9" s="9" t="str">
        <f>IFERROR(VLOOKUP(CONCATENATE(L$2,$Q9),Alap!$M:$Y,13,FALSE),"")</f>
        <v/>
      </c>
      <c r="M9" s="9" t="str">
        <f>IFERROR(VLOOKUP(CONCATENATE(M$2,$Q9),Alap!$M:$Y,13,FALSE),"")</f>
        <v/>
      </c>
      <c r="N9" s="9" t="str">
        <f>IFERROR(VLOOKUP(CONCATENATE(N$2,$Q9),Alap!$M:$Y,13,FALSE),"")</f>
        <v/>
      </c>
      <c r="O9" s="9" t="str">
        <f>IFERROR(VLOOKUP(CONCATENATE(O$2,$Q9),Alap!$M:$Y,13,FALSE),"")</f>
        <v/>
      </c>
      <c r="P9" s="9" t="str">
        <f>IFERROR(VLOOKUP(CONCATENATE(P$2,$Q9),Alap!$M:$Y,13,FALSE),"")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IFERROR(VLOOKUP(CONCATENATE(B$10,$Q13),Alap!$M:$Y,13,FALSE),"")</f>
        <v/>
      </c>
      <c r="C13" s="9" t="str">
        <f>IFERROR(VLOOKUP(CONCATENATE(C$10,$Q13),Alap!$M:$Y,13,FALSE),"")</f>
        <v/>
      </c>
      <c r="D13" s="9" t="str">
        <f>IFERROR(VLOOKUP(CONCATENATE(D$10,$Q13),Alap!$M:$Y,13,FALSE),"")</f>
        <v/>
      </c>
      <c r="E13" s="9" t="str">
        <f>IFERROR(VLOOKUP(CONCATENATE(E$10,$Q13),Alap!$M:$Y,13,FALSE),"")</f>
        <v/>
      </c>
      <c r="F13" s="9" t="str">
        <f>IFERROR(VLOOKUP(CONCATENATE(F$10,$Q13),Alap!$M:$Y,13,FALSE),"")</f>
        <v/>
      </c>
      <c r="G13" s="9" t="str">
        <f>IFERROR(VLOOKUP(CONCATENATE(G$10,$Q13),Alap!$M:$Y,13,FALSE),"")</f>
        <v/>
      </c>
      <c r="H13" s="9" t="str">
        <f>IFERROR(VLOOKUP(CONCATENATE(H$10,$Q13),Alap!$M:$Y,13,FALSE),"")</f>
        <v/>
      </c>
      <c r="I13" s="9" t="str">
        <f>IFERROR(VLOOKUP(CONCATENATE(I$10,$Q13),Alap!$M:$Y,13,FALSE),"")</f>
        <v/>
      </c>
      <c r="J13" s="9" t="str">
        <f>IFERROR(VLOOKUP(CONCATENATE(J$10,$Q13),Alap!$M:$Y,13,FALSE),"")</f>
        <v/>
      </c>
      <c r="K13" s="9" t="str">
        <f>IFERROR(VLOOKUP(CONCATENATE(K$10,$Q13),Alap!$M:$Y,13,FALSE),"")</f>
        <v/>
      </c>
      <c r="L13" s="9" t="str">
        <f>IFERROR(VLOOKUP(CONCATENATE(L$10,$Q13),Alap!$M:$Y,13,FALSE),"")</f>
        <v/>
      </c>
      <c r="M13" s="9" t="str">
        <f>IFERROR(VLOOKUP(CONCATENATE(M$10,$Q13),Alap!$M:$Y,13,FALSE),"")</f>
        <v/>
      </c>
      <c r="N13" s="9" t="str">
        <f>IFERROR(VLOOKUP(CONCATENATE(N$10,$Q13),Alap!$M:$Y,13,FALSE),"")</f>
        <v/>
      </c>
      <c r="O13" s="9" t="str">
        <f>IFERROR(VLOOKUP(CONCATENATE(O$10,$Q13),Alap!$M:$Y,13,FALSE),"")</f>
        <v/>
      </c>
      <c r="P13" s="9" t="str">
        <f>IFERROR(VLOOKUP(CONCATENATE(P$10,$Q13),Alap!$M:$Y,13,FALSE),"")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IFERROR(VLOOKUP(CONCATENATE(B$10,$Q14),Alap!$M:$Y,13,FALSE),"")</f>
        <v/>
      </c>
      <c r="C14" s="22" t="str">
        <f>IFERROR(VLOOKUP(CONCATENATE(C$10,$Q14),Alap!$M:$Y,13,FALSE),"")</f>
        <v/>
      </c>
      <c r="D14" s="22" t="str">
        <f>IFERROR(VLOOKUP(CONCATENATE(D$10,$Q14),Alap!$M:$Y,13,FALSE),"")</f>
        <v/>
      </c>
      <c r="E14" s="22" t="str">
        <f>IFERROR(VLOOKUP(CONCATENATE(E$10,$Q14),Alap!$M:$Y,13,FALSE),"")</f>
        <v/>
      </c>
      <c r="F14" s="22" t="str">
        <f>IFERROR(VLOOKUP(CONCATENATE(F$10,$Q14),Alap!$M:$Y,13,FALSE),"")</f>
        <v/>
      </c>
      <c r="G14" s="22" t="str">
        <f>IFERROR(VLOOKUP(CONCATENATE(G$10,$Q14),Alap!$M:$Y,13,FALSE),"")</f>
        <v/>
      </c>
      <c r="H14" s="22" t="str">
        <f>IFERROR(VLOOKUP(CONCATENATE(H$10,$Q14),Alap!$M:$Y,13,FALSE),"")</f>
        <v/>
      </c>
      <c r="I14" s="22" t="str">
        <f>IFERROR(VLOOKUP(CONCATENATE(I$10,$Q14),Alap!$M:$Y,13,FALSE),"")</f>
        <v/>
      </c>
      <c r="J14" s="9" t="str">
        <f>IFERROR(VLOOKUP(CONCATENATE(J$10,$Q14),Alap!$M:$Y,13,FALSE),"")</f>
        <v/>
      </c>
      <c r="K14" s="9" t="str">
        <f>IFERROR(VLOOKUP(CONCATENATE(K$10,$Q14),Alap!$M:$Y,13,FALSE),"")</f>
        <v/>
      </c>
      <c r="L14" s="9" t="str">
        <f>IFERROR(VLOOKUP(CONCATENATE(L$10,$Q14),Alap!$M:$Y,13,FALSE),"")</f>
        <v/>
      </c>
      <c r="M14" s="9" t="str">
        <f>IFERROR(VLOOKUP(CONCATENATE(M$10,$Q14),Alap!$M:$Y,13,FALSE),"")</f>
        <v/>
      </c>
      <c r="N14" s="9" t="str">
        <f>IFERROR(VLOOKUP(CONCATENATE(N$10,$Q14),Alap!$M:$Y,13,FALSE),"")</f>
        <v/>
      </c>
      <c r="O14" s="9" t="str">
        <f>IFERROR(VLOOKUP(CONCATENATE(O$10,$Q14),Alap!$M:$Y,13,FALSE),"")</f>
        <v/>
      </c>
      <c r="P14" s="9" t="str">
        <f>IFERROR(VLOOKUP(CONCATENATE(P$10,$Q14),Alap!$M:$Y,13,FALSE),"")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IFERROR(VLOOKUP(CONCATENATE(B$10,$Q15),Alap!$M:$Y,13,FALSE),"")</f>
        <v/>
      </c>
      <c r="C15" s="22" t="str">
        <f>IFERROR(VLOOKUP(CONCATENATE(C$10,$Q15),Alap!$M:$Y,13,FALSE),"")</f>
        <v/>
      </c>
      <c r="D15" s="22" t="str">
        <f>IFERROR(VLOOKUP(CONCATENATE(D$10,$Q15),Alap!$M:$Y,13,FALSE),"")</f>
        <v/>
      </c>
      <c r="E15" s="22" t="str">
        <f>IFERROR(VLOOKUP(CONCATENATE(E$10,$Q15),Alap!$M:$Y,13,FALSE),"")</f>
        <v/>
      </c>
      <c r="F15" s="22" t="str">
        <f>IFERROR(VLOOKUP(CONCATENATE(F$10,$Q15),Alap!$M:$Y,13,FALSE),"")</f>
        <v/>
      </c>
      <c r="G15" s="22" t="str">
        <f>IFERROR(VLOOKUP(CONCATENATE(G$10,$Q15),Alap!$M:$Y,13,FALSE),"")</f>
        <v/>
      </c>
      <c r="H15" s="22" t="str">
        <f>IFERROR(VLOOKUP(CONCATENATE(H$10,$Q15),Alap!$M:$Y,13,FALSE),"")</f>
        <v/>
      </c>
      <c r="I15" s="22" t="str">
        <f>IFERROR(VLOOKUP(CONCATENATE(I$10,$Q15),Alap!$M:$Y,13,FALSE),"")</f>
        <v/>
      </c>
      <c r="J15" s="22" t="str">
        <f>IFERROR(VLOOKUP(CONCATENATE(J$10,$Q15),Alap!$M:$Y,13,FALSE),"")</f>
        <v/>
      </c>
      <c r="K15" s="22" t="str">
        <f>IFERROR(VLOOKUP(CONCATENATE(K$10,$Q15),Alap!$M:$Y,13,FALSE),"")</f>
        <v/>
      </c>
      <c r="L15" s="22" t="str">
        <f>IFERROR(VLOOKUP(CONCATENATE(L$10,$Q15),Alap!$M:$Y,13,FALSE),"")</f>
        <v/>
      </c>
      <c r="M15" s="22" t="str">
        <f>IFERROR(VLOOKUP(CONCATENATE(M$10,$Q15),Alap!$M:$Y,13,FALSE),"")</f>
        <v/>
      </c>
      <c r="N15" s="22" t="str">
        <f>IFERROR(VLOOKUP(CONCATENATE(N$10,$Q15),Alap!$M:$Y,13,FALSE),"")</f>
        <v/>
      </c>
      <c r="O15" s="23" t="str">
        <f>IFERROR(VLOOKUP(CONCATENATE(O$10,$Q15),Alap!$M:$Y,13,FALSE),"")</f>
        <v>Sportprotokoll (szv.) (217, Bp.-ről web)</v>
      </c>
      <c r="P15" s="22" t="str">
        <f>IFERROR(VLOOKUP(CONCATENATE(P$10,$Q15),Alap!$M:$Y,13,FALSE),"")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IFERROR(VLOOKUP(CONCATENATE(B$10,$Q16),Alap!$M:$Y,13,FALSE),"")</f>
        <v/>
      </c>
      <c r="C16" s="9" t="str">
        <f>IFERROR(VLOOKUP(CONCATENATE(C$10,$Q16),Alap!$M:$Y,13,FALSE),"")</f>
        <v/>
      </c>
      <c r="D16" s="22" t="str">
        <f>IFERROR(VLOOKUP(CONCATENATE(D$10,$Q16),Alap!$M:$Y,13,FALSE),"")</f>
        <v/>
      </c>
      <c r="E16" s="22" t="str">
        <f>IFERROR(VLOOKUP(CONCATENATE(E$10,$Q16),Alap!$M:$Y,13,FALSE),"")</f>
        <v/>
      </c>
      <c r="F16" s="22" t="str">
        <f>IFERROR(VLOOKUP(CONCATENATE(F$10,$Q16),Alap!$M:$Y,13,FALSE),"")</f>
        <v/>
      </c>
      <c r="G16" s="22" t="str">
        <f>IFERROR(VLOOKUP(CONCATENATE(G$10,$Q16),Alap!$M:$Y,13,FALSE),"")</f>
        <v/>
      </c>
      <c r="H16" s="22" t="str">
        <f>IFERROR(VLOOKUP(CONCATENATE(H$10,$Q16),Alap!$M:$Y,13,FALSE),"")</f>
        <v/>
      </c>
      <c r="I16" s="22" t="str">
        <f>IFERROR(VLOOKUP(CONCATENATE(I$10,$Q16),Alap!$M:$Y,13,FALSE),"")</f>
        <v/>
      </c>
      <c r="J16" s="22" t="str">
        <f>IFERROR(VLOOKUP(CONCATENATE(J$10,$Q16),Alap!$M:$Y,13,FALSE),"")</f>
        <v/>
      </c>
      <c r="K16" s="22" t="str">
        <f>IFERROR(VLOOKUP(CONCATENATE(K$10,$Q16),Alap!$M:$Y,13,FALSE),"")</f>
        <v/>
      </c>
      <c r="L16" s="22" t="str">
        <f>IFERROR(VLOOKUP(CONCATENATE(L$10,$Q16),Alap!$M:$Y,13,FALSE),"")</f>
        <v/>
      </c>
      <c r="M16" s="22" t="str">
        <f>IFERROR(VLOOKUP(CONCATENATE(M$10,$Q16),Alap!$M:$Y,13,FALSE),"")</f>
        <v/>
      </c>
      <c r="N16" s="22" t="str">
        <f>IFERROR(VLOOKUP(CONCATENATE(N$10,$Q16),Alap!$M:$Y,13,FALSE),"")</f>
        <v/>
      </c>
      <c r="O16" s="23" t="str">
        <f>IFERROR(VLOOKUP(CONCATENATE(O$10,$Q16),Alap!$M:$Y,13,FALSE),"")</f>
        <v>Sportprotokoll (szv.) (217, Bp.-ről web)</v>
      </c>
      <c r="P16" s="22" t="str">
        <f>IFERROR(VLOOKUP(CONCATENATE(P$10,$Q16),Alap!$M:$Y,13,FALSE),"")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8A27D-00FF-47FB-B462-60476B48B70C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446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IFERROR(VLOOKUP(CONCATENATE(B$2,$Q4),Alap!$N:$Y,12,FALSE),"")</f>
        <v>Operációkutatás (208, Tb.-ről web)</v>
      </c>
      <c r="C4" s="9" t="str">
        <f>IFERROR(VLOOKUP(CONCATENATE(C$2,$Q4),Alap!$N:$Y,12,FALSE),"")</f>
        <v>Kontrolling (202, Bp.-ről web)</v>
      </c>
      <c r="D4" s="9" t="str">
        <f>IFERROR(VLOOKUP(CONCATENATE(D$2,$Q4),Alap!$N:$Y,12,FALSE),"")</f>
        <v>Vezetői számvitel és inf. rend. (210, Tb.-ről web)</v>
      </c>
      <c r="E4" s="9" t="str">
        <f>IFERROR(VLOOKUP(CONCATENATE(E$2,$Q4),Alap!$N:$Y,12,FALSE),"")</f>
        <v>Operációkutatás (202, Bp.-ről web)</v>
      </c>
      <c r="F4" s="9" t="str">
        <f>IFERROR(VLOOKUP(CONCATENATE(F$2,$Q4),Alap!$N:$Y,12,FALSE),"")</f>
        <v>Vállalati pénzügy (208, web)</v>
      </c>
      <c r="G4" s="9" t="str">
        <f>IFERROR(VLOOKUP(CONCATENATE(G$2,$Q4),Alap!$N:$Y,12,FALSE),"")</f>
        <v>Vezetői számvitel és inf. rend. (205, Bp.-ről web)</v>
      </c>
      <c r="H4" s="9" t="str">
        <f>IFERROR(VLOOKUP(CONCATENATE(H$2,$Q4),Alap!$N:$Y,12,FALSE),"")</f>
        <v>Kontrolling (214, Tb.-ről web)</v>
      </c>
      <c r="I4" s="9" t="str">
        <f>IFERROR(VLOOKUP(CONCATENATE(I$2,$Q4),Alap!$N:$Y,12,FALSE),"")</f>
        <v/>
      </c>
      <c r="J4" s="9" t="str">
        <f>IFERROR(VLOOKUP(CONCATENATE(J$2,$Q4),Alap!$N:$Y,12,FALSE),"")</f>
        <v/>
      </c>
      <c r="K4" s="9" t="str">
        <f>IFERROR(VLOOKUP(CONCATENATE(K$2,$Q4),Alap!$N:$Y,12,FALSE),"")</f>
        <v>Kontrolling (202, Bp.-ről web)</v>
      </c>
      <c r="L4" s="9" t="str">
        <f>IFERROR(VLOOKUP(CONCATENATE(L$2,$Q4),Alap!$N:$Y,12,FALSE),"")</f>
        <v>Emberi erőforrás gazd. és men. (208, web)</v>
      </c>
      <c r="M4" s="9" t="str">
        <f>IFERROR(VLOOKUP(CONCATENATE(M$2,$Q4),Alap!$N:$Y,12,FALSE),"")</f>
        <v>Vállalati pénzügy (208, web)</v>
      </c>
      <c r="N4" s="9" t="str">
        <f>IFERROR(VLOOKUP(CONCATENATE(N$2,$Q4),Alap!$N:$Y,12,FALSE),"")</f>
        <v/>
      </c>
      <c r="O4" s="9" t="str">
        <f>IFERROR(VLOOKUP(CONCATENATE(O$2,$Q4),Alap!$N:$Y,12,FALSE),"")</f>
        <v>Kontrolling (208, Tb.-ről web)</v>
      </c>
      <c r="P4" s="9" t="str">
        <f>IFERROR(VLOOKUP(CONCATENATE(P$2,$Q4),Alap!$N:$Y,12,FALSE),"")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IFERROR(VLOOKUP(CONCATENATE(B$2,$Q5),Alap!$N:$Y,12,FALSE),"")</f>
        <v>Operációkutatás (208, Tb.-ről web)</v>
      </c>
      <c r="C5" s="9" t="str">
        <f>IFERROR(VLOOKUP(CONCATENATE(C$2,$Q5),Alap!$N:$Y,12,FALSE),"")</f>
        <v>Kontrolling (202, Bp.-ről web)</v>
      </c>
      <c r="D5" s="9" t="str">
        <f>IFERROR(VLOOKUP(CONCATENATE(D$2,$Q5),Alap!$N:$Y,12,FALSE),"")</f>
        <v>Vezetői számvitel és inf. rend. (210, Tb.-ről web)</v>
      </c>
      <c r="E5" s="9" t="str">
        <f>IFERROR(VLOOKUP(CONCATENATE(E$2,$Q5),Alap!$N:$Y,12,FALSE),"")</f>
        <v>Operációkutatás (202, Bp.-ről web)</v>
      </c>
      <c r="F5" s="9" t="str">
        <f>IFERROR(VLOOKUP(CONCATENATE(F$2,$Q5),Alap!$N:$Y,12,FALSE),"")</f>
        <v>Vállalati pénzügy (208, web)</v>
      </c>
      <c r="G5" s="9" t="str">
        <f>IFERROR(VLOOKUP(CONCATENATE(G$2,$Q5),Alap!$N:$Y,12,FALSE),"")</f>
        <v>Vezetői számvitel és inf. rend. (205, Bp.-ről web)</v>
      </c>
      <c r="H5" s="9" t="str">
        <f>IFERROR(VLOOKUP(CONCATENATE(H$2,$Q5),Alap!$N:$Y,12,FALSE),"")</f>
        <v>Kontrolling (214, Tb.-ről web)</v>
      </c>
      <c r="I5" s="9" t="str">
        <f>IFERROR(VLOOKUP(CONCATENATE(I$2,$Q5),Alap!$N:$Y,12,FALSE),"")</f>
        <v>Alkalmazott informatika (207, gépterem, web)</v>
      </c>
      <c r="J5" s="9" t="str">
        <f>IFERROR(VLOOKUP(CONCATENATE(J$2,$Q5),Alap!$N:$Y,12,FALSE),"")</f>
        <v/>
      </c>
      <c r="K5" s="9" t="str">
        <f>IFERROR(VLOOKUP(CONCATENATE(K$2,$Q5),Alap!$N:$Y,12,FALSE),"")</f>
        <v>Kontrolling (202, Bp.-ről web)</v>
      </c>
      <c r="L5" s="9" t="str">
        <f>IFERROR(VLOOKUP(CONCATENATE(L$2,$Q5),Alap!$N:$Y,12,FALSE),"")</f>
        <v>Emberi erőforrás gazd. és men. (208, web)</v>
      </c>
      <c r="M5" s="9" t="str">
        <f>IFERROR(VLOOKUP(CONCATENATE(M$2,$Q5),Alap!$N:$Y,12,FALSE),"")</f>
        <v>Vállalati pénzügy (208, web)</v>
      </c>
      <c r="N5" s="9" t="str">
        <f>IFERROR(VLOOKUP(CONCATENATE(N$2,$Q5),Alap!$N:$Y,12,FALSE),"")</f>
        <v/>
      </c>
      <c r="O5" s="9" t="str">
        <f>IFERROR(VLOOKUP(CONCATENATE(O$2,$Q5),Alap!$N:$Y,12,FALSE),"")</f>
        <v>Kontrolling (208, Tb.-ről web)</v>
      </c>
      <c r="P5" s="9" t="str">
        <f>IFERROR(VLOOKUP(CONCATENATE(P$2,$Q5),Alap!$N:$Y,12,FALSE),"")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IFERROR(VLOOKUP(CONCATENATE(B$2,$Q6),Alap!$N:$Y,12,FALSE),"")</f>
        <v>Vállalati pénzügy (208, web)</v>
      </c>
      <c r="C6" s="9" t="str">
        <f>IFERROR(VLOOKUP(CONCATENATE(C$2,$Q6),Alap!$N:$Y,12,FALSE),"")</f>
        <v>Számvitel II. (202, web)</v>
      </c>
      <c r="D6" s="9" t="str">
        <f>IFERROR(VLOOKUP(CONCATENATE(D$2,$Q6),Alap!$N:$Y,12,FALSE),"")</f>
        <v>Emberi erőforrás gazd. és men. (208, web)</v>
      </c>
      <c r="E6" s="9" t="str">
        <f>IFERROR(VLOOKUP(CONCATENATE(E$2,$Q6),Alap!$N:$Y,12,FALSE),"")</f>
        <v>Számvitel II. (202, web)</v>
      </c>
      <c r="F6" s="9" t="str">
        <f>IFERROR(VLOOKUP(CONCATENATE(F$2,$Q6),Alap!$N:$Y,12,FALSE),"")</f>
        <v>Alkalmazott informatika (207, gépterem, web)</v>
      </c>
      <c r="G6" s="9" t="str">
        <f>IFERROR(VLOOKUP(CONCATENATE(G$2,$Q6),Alap!$N:$Y,12,FALSE),"")</f>
        <v>Operációkutatás (208, Tb.-ről web)</v>
      </c>
      <c r="H6" s="9" t="str">
        <f>IFERROR(VLOOKUP(CONCATENATE(H$2,$Q6),Alap!$N:$Y,12,FALSE),"")</f>
        <v>Számvitel II. (214, web)</v>
      </c>
      <c r="I6" s="9" t="str">
        <f>IFERROR(VLOOKUP(CONCATENATE(I$2,$Q6),Alap!$N:$Y,12,FALSE),"")</f>
        <v>Alkalmazott informatika (207, gépterem, web)</v>
      </c>
      <c r="J6" s="9" t="str">
        <f>IFERROR(VLOOKUP(CONCATENATE(J$2,$Q6),Alap!$N:$Y,12,FALSE),"")</f>
        <v/>
      </c>
      <c r="K6" s="23" t="s">
        <v>483</v>
      </c>
      <c r="L6" s="9" t="str">
        <f>IFERROR(VLOOKUP(CONCATENATE(L$2,$Q6),Alap!$N:$Y,12,FALSE),"")</f>
        <v>Vezetői számvitel és inf. rend. (210, Tb.-ről web)</v>
      </c>
      <c r="M6" s="23" t="str">
        <f>IFERROR(VLOOKUP(CONCATENATE(M$2,$Q6),Alap!$N:$Y,12,FALSE),"")</f>
        <v>Üzleti földrajz (szv.) (208, Bp.-ről web)</v>
      </c>
      <c r="N6" s="9" t="str">
        <f>IFERROR(VLOOKUP(CONCATENATE(N$2,$Q6),Alap!$N:$Y,12,FALSE),"")</f>
        <v/>
      </c>
      <c r="O6" s="9" t="str">
        <f>IFERROR(VLOOKUP(CONCATENATE(O$2,$Q6),Alap!$N:$Y,12,FALSE),"")</f>
        <v>Számvitel II. (208, web)</v>
      </c>
      <c r="P6" s="9" t="str">
        <f>IFERROR(VLOOKUP(CONCATENATE(P$2,$Q6),Alap!$N:$Y,12,FALSE),"")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IFERROR(VLOOKUP(CONCATENATE(B$2,$Q7),Alap!$N:$Y,12,FALSE),"")</f>
        <v>Vállalati pénzügy (208, web)</v>
      </c>
      <c r="C7" s="9" t="str">
        <f>IFERROR(VLOOKUP(CONCATENATE(C$2,$Q7),Alap!$N:$Y,12,FALSE),"")</f>
        <v>Számvitel II. (202, web)</v>
      </c>
      <c r="D7" s="9" t="str">
        <f>IFERROR(VLOOKUP(CONCATENATE(D$2,$Q7),Alap!$N:$Y,12,FALSE),"")</f>
        <v>Emberi erőforrás gazd. és men. (208, web)</v>
      </c>
      <c r="E7" s="9" t="str">
        <f>IFERROR(VLOOKUP(CONCATENATE(E$2,$Q7),Alap!$N:$Y,12,FALSE),"")</f>
        <v>Számvitel II. (202, web)</v>
      </c>
      <c r="F7" s="9" t="str">
        <f>IFERROR(VLOOKUP(CONCATENATE(F$2,$Q7),Alap!$N:$Y,12,FALSE),"")</f>
        <v>Alkalmazott informatika (207, gépterem, web)</v>
      </c>
      <c r="G7" s="9" t="str">
        <f>IFERROR(VLOOKUP(CONCATENATE(G$2,$Q7),Alap!$N:$Y,12,FALSE),"")</f>
        <v>Operációkutatás (208, Tb.-ről web)</v>
      </c>
      <c r="H7" s="9" t="str">
        <f>IFERROR(VLOOKUP(CONCATENATE(H$2,$Q7),Alap!$N:$Y,12,FALSE),"")</f>
        <v>Számvitel II. (214, web)</v>
      </c>
      <c r="I7" s="9" t="str">
        <f>IFERROR(VLOOKUP(CONCATENATE(I$2,$Q7),Alap!$N:$Y,12,FALSE),"")</f>
        <v>Vállalati pénzügy (208, web)</v>
      </c>
      <c r="J7" s="9" t="str">
        <f>IFERROR(VLOOKUP(CONCATENATE(J$2,$Q7),Alap!$N:$Y,12,FALSE),"")</f>
        <v/>
      </c>
      <c r="K7" s="23" t="s">
        <v>483</v>
      </c>
      <c r="L7" s="9" t="str">
        <f>IFERROR(VLOOKUP(CONCATENATE(L$2,$Q7),Alap!$N:$Y,12,FALSE),"")</f>
        <v>Vezetői számvitel és inf. rend. (210, Tb.-ről web)</v>
      </c>
      <c r="M7" s="23" t="str">
        <f>IFERROR(VLOOKUP(CONCATENATE(M$2,$Q7),Alap!$N:$Y,12,FALSE),"")</f>
        <v>Üzleti földrajz (szv.) (208, Bp.-ről web)</v>
      </c>
      <c r="N7" s="9" t="str">
        <f>IFERROR(VLOOKUP(CONCATENATE(N$2,$Q7),Alap!$N:$Y,12,FALSE),"")</f>
        <v/>
      </c>
      <c r="O7" s="9" t="str">
        <f>IFERROR(VLOOKUP(CONCATENATE(O$2,$Q7),Alap!$N:$Y,12,FALSE),"")</f>
        <v>Számvitel II. (208, web)</v>
      </c>
      <c r="P7" s="9" t="str">
        <f>IFERROR(VLOOKUP(CONCATENATE(P$2,$Q7),Alap!$N:$Y,12,FALSE),"")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IFERROR(VLOOKUP(CONCATENATE(B$2,$Q8),Alap!$N:$Y,12,FALSE),"")</f>
        <v/>
      </c>
      <c r="C8" s="9" t="str">
        <f>IFERROR(VLOOKUP(CONCATENATE(C$2,$Q8),Alap!$N:$Y,12,FALSE),"")</f>
        <v/>
      </c>
      <c r="D8" s="9" t="str">
        <f>IFERROR(VLOOKUP(CONCATENATE(D$2,$Q8),Alap!$N:$Y,12,FALSE),"")</f>
        <v/>
      </c>
      <c r="E8" s="9" t="str">
        <f>IFERROR(VLOOKUP(CONCATENATE(E$2,$Q8),Alap!$N:$Y,12,FALSE),"")</f>
        <v/>
      </c>
      <c r="F8" s="9" t="str">
        <f>IFERROR(VLOOKUP(CONCATENATE(F$2,$Q8),Alap!$N:$Y,12,FALSE),"")</f>
        <v/>
      </c>
      <c r="G8" s="9" t="str">
        <f>IFERROR(VLOOKUP(CONCATENATE(G$2,$Q8),Alap!$N:$Y,12,FALSE),"")</f>
        <v/>
      </c>
      <c r="H8" s="9" t="str">
        <f>IFERROR(VLOOKUP(CONCATENATE(H$2,$Q8),Alap!$N:$Y,12,FALSE),"")</f>
        <v/>
      </c>
      <c r="I8" s="9" t="str">
        <f>IFERROR(VLOOKUP(CONCATENATE(I$2,$Q8),Alap!$N:$Y,12,FALSE),"")</f>
        <v>Vállalati pénzügy (208, web)</v>
      </c>
      <c r="J8" s="9" t="str">
        <f>IFERROR(VLOOKUP(CONCATENATE(J$2,$Q8),Alap!$N:$Y,12,FALSE),"")</f>
        <v/>
      </c>
      <c r="K8" s="9" t="str">
        <f>IFERROR(VLOOKUP(CONCATENATE(K$2,$Q8),Alap!$N:$Y,12,FALSE),"")</f>
        <v/>
      </c>
      <c r="L8" s="9" t="str">
        <f>IFERROR(VLOOKUP(CONCATENATE(L$2,$Q8),Alap!$N:$Y,12,FALSE),"")</f>
        <v>Vezetői számvitel és inf. rend. (210, Tb.-ről web)</v>
      </c>
      <c r="M8" s="9" t="str">
        <f>IFERROR(VLOOKUP(CONCATENATE(M$2,$Q8),Alap!$N:$Y,12,FALSE),"")</f>
        <v/>
      </c>
      <c r="N8" s="9" t="str">
        <f>IFERROR(VLOOKUP(CONCATENATE(N$2,$Q8),Alap!$N:$Y,12,FALSE),"")</f>
        <v/>
      </c>
      <c r="O8" s="9" t="str">
        <f>IFERROR(VLOOKUP(CONCATENATE(O$2,$Q8),Alap!$N:$Y,12,FALSE),"")</f>
        <v/>
      </c>
      <c r="P8" s="9" t="str">
        <f>IFERROR(VLOOKUP(CONCATENATE(P$2,$Q8),Alap!$N:$Y,12,FALSE),"")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IFERROR(VLOOKUP(CONCATENATE(B$2,$Q9),Alap!$N:$Y,12,FALSE),"")</f>
        <v/>
      </c>
      <c r="C9" s="9" t="str">
        <f>IFERROR(VLOOKUP(CONCATENATE(C$2,$Q9),Alap!$N:$Y,12,FALSE),"")</f>
        <v/>
      </c>
      <c r="D9" s="9" t="str">
        <f>IFERROR(VLOOKUP(CONCATENATE(D$2,$Q9),Alap!$N:$Y,12,FALSE),"")</f>
        <v/>
      </c>
      <c r="E9" s="9" t="str">
        <f>IFERROR(VLOOKUP(CONCATENATE(E$2,$Q9),Alap!$N:$Y,12,FALSE),"")</f>
        <v/>
      </c>
      <c r="F9" s="9" t="str">
        <f>IFERROR(VLOOKUP(CONCATENATE(F$2,$Q9),Alap!$N:$Y,12,FALSE),"")</f>
        <v/>
      </c>
      <c r="G9" s="9" t="str">
        <f>IFERROR(VLOOKUP(CONCATENATE(G$2,$Q9),Alap!$N:$Y,12,FALSE),"")</f>
        <v/>
      </c>
      <c r="H9" s="9" t="str">
        <f>IFERROR(VLOOKUP(CONCATENATE(H$2,$Q9),Alap!$N:$Y,12,FALSE),"")</f>
        <v/>
      </c>
      <c r="I9" s="9" t="str">
        <f>IFERROR(VLOOKUP(CONCATENATE(I$2,$Q9),Alap!$N:$Y,12,FALSE),"")</f>
        <v/>
      </c>
      <c r="J9" s="9" t="str">
        <f>IFERROR(VLOOKUP(CONCATENATE(J$2,$Q9),Alap!$N:$Y,12,FALSE),"")</f>
        <v/>
      </c>
      <c r="K9" s="9" t="str">
        <f>IFERROR(VLOOKUP(CONCATENATE(K$2,$Q9),Alap!$N:$Y,12,FALSE),"")</f>
        <v/>
      </c>
      <c r="L9" s="9" t="str">
        <f>IFERROR(VLOOKUP(CONCATENATE(L$2,$Q9),Alap!$N:$Y,12,FALSE),"")</f>
        <v/>
      </c>
      <c r="M9" s="9" t="str">
        <f>IFERROR(VLOOKUP(CONCATENATE(M$2,$Q9),Alap!$N:$Y,12,FALSE),"")</f>
        <v/>
      </c>
      <c r="N9" s="9" t="str">
        <f>IFERROR(VLOOKUP(CONCATENATE(N$2,$Q9),Alap!$N:$Y,12,FALSE),"")</f>
        <v/>
      </c>
      <c r="O9" s="9" t="str">
        <f>IFERROR(VLOOKUP(CONCATENATE(O$2,$Q9),Alap!$N:$Y,12,FALSE),"")</f>
        <v/>
      </c>
      <c r="P9" s="9" t="str">
        <f>IFERROR(VLOOKUP(CONCATENATE(P$2,$Q9),Alap!$N:$Y,12,FALSE),"")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IFERROR(VLOOKUP(CONCATENATE(B$10,$Q13),Alap!$N:$Y,12,FALSE),"")</f>
        <v/>
      </c>
      <c r="C13" s="9" t="str">
        <f>IFERROR(VLOOKUP(CONCATENATE(C$10,$Q13),Alap!$N:$Y,12,FALSE),"")</f>
        <v/>
      </c>
      <c r="D13" s="9" t="str">
        <f>IFERROR(VLOOKUP(CONCATENATE(D$10,$Q13),Alap!$N:$Y,12,FALSE),"")</f>
        <v/>
      </c>
      <c r="E13" s="9" t="str">
        <f>IFERROR(VLOOKUP(CONCATENATE(E$10,$Q13),Alap!$N:$Y,12,FALSE),"")</f>
        <v/>
      </c>
      <c r="F13" s="9" t="str">
        <f>IFERROR(VLOOKUP(CONCATENATE(F$10,$Q13),Alap!$N:$Y,12,FALSE),"")</f>
        <v/>
      </c>
      <c r="G13" s="9" t="str">
        <f>IFERROR(VLOOKUP(CONCATENATE(G$10,$Q13),Alap!$N:$Y,12,FALSE),"")</f>
        <v/>
      </c>
      <c r="H13" s="9" t="str">
        <f>IFERROR(VLOOKUP(CONCATENATE(H$10,$Q13),Alap!$N:$Y,12,FALSE),"")</f>
        <v/>
      </c>
      <c r="I13" s="9" t="str">
        <f>IFERROR(VLOOKUP(CONCATENATE(I$10,$Q13),Alap!$N:$Y,12,FALSE),"")</f>
        <v/>
      </c>
      <c r="J13" s="9" t="str">
        <f>IFERROR(VLOOKUP(CONCATENATE(J$10,$Q13),Alap!$N:$Y,12,FALSE),"")</f>
        <v/>
      </c>
      <c r="K13" s="9" t="str">
        <f>IFERROR(VLOOKUP(CONCATENATE(K$10,$Q13),Alap!$N:$Y,12,FALSE),"")</f>
        <v/>
      </c>
      <c r="L13" s="9" t="str">
        <f>IFERROR(VLOOKUP(CONCATENATE(L$10,$Q13),Alap!$N:$Y,12,FALSE),"")</f>
        <v/>
      </c>
      <c r="M13" s="9" t="str">
        <f>IFERROR(VLOOKUP(CONCATENATE(M$10,$Q13),Alap!$N:$Y,12,FALSE),"")</f>
        <v/>
      </c>
      <c r="N13" s="9" t="str">
        <f>IFERROR(VLOOKUP(CONCATENATE(N$10,$Q13),Alap!$N:$Y,12,FALSE),"")</f>
        <v/>
      </c>
      <c r="O13" s="9" t="str">
        <f>IFERROR(VLOOKUP(CONCATENATE(O$10,$Q13),Alap!$N:$Y,12,FALSE),"")</f>
        <v/>
      </c>
      <c r="P13" s="9" t="str">
        <f>IFERROR(VLOOKUP(CONCATENATE(P$10,$Q13),Alap!$N:$Y,12,FALSE),"")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IFERROR(VLOOKUP(CONCATENATE(B$10,$Q14),Alap!$N:$Y,12,FALSE),"")</f>
        <v/>
      </c>
      <c r="C14" s="22" t="str">
        <f>IFERROR(VLOOKUP(CONCATENATE(C$10,$Q14),Alap!$N:$Y,12,FALSE),"")</f>
        <v/>
      </c>
      <c r="D14" s="22" t="str">
        <f>IFERROR(VLOOKUP(CONCATENATE(D$10,$Q14),Alap!$N:$Y,12,FALSE),"")</f>
        <v/>
      </c>
      <c r="E14" s="22" t="str">
        <f>IFERROR(VLOOKUP(CONCATENATE(E$10,$Q14),Alap!$N:$Y,12,FALSE),"")</f>
        <v/>
      </c>
      <c r="F14" s="22" t="str">
        <f>IFERROR(VLOOKUP(CONCATENATE(F$10,$Q14),Alap!$N:$Y,12,FALSE),"")</f>
        <v/>
      </c>
      <c r="G14" s="22" t="str">
        <f>IFERROR(VLOOKUP(CONCATENATE(G$10,$Q14),Alap!$N:$Y,12,FALSE),"")</f>
        <v/>
      </c>
      <c r="H14" s="22" t="str">
        <f>IFERROR(VLOOKUP(CONCATENATE(H$10,$Q14),Alap!$N:$Y,12,FALSE),"")</f>
        <v/>
      </c>
      <c r="I14" s="22" t="str">
        <f>IFERROR(VLOOKUP(CONCATENATE(I$10,$Q14),Alap!$N:$Y,12,FALSE),"")</f>
        <v/>
      </c>
      <c r="J14" s="9" t="str">
        <f>IFERROR(VLOOKUP(CONCATENATE(J$10,$Q14),Alap!$N:$Y,12,FALSE),"")</f>
        <v/>
      </c>
      <c r="K14" s="9" t="str">
        <f>IFERROR(VLOOKUP(CONCATENATE(K$10,$Q14),Alap!$N:$Y,12,FALSE),"")</f>
        <v/>
      </c>
      <c r="L14" s="9" t="str">
        <f>IFERROR(VLOOKUP(CONCATENATE(L$10,$Q14),Alap!$N:$Y,12,FALSE),"")</f>
        <v/>
      </c>
      <c r="M14" s="9" t="str">
        <f>IFERROR(VLOOKUP(CONCATENATE(M$10,$Q14),Alap!$N:$Y,12,FALSE),"")</f>
        <v/>
      </c>
      <c r="N14" s="9" t="str">
        <f>IFERROR(VLOOKUP(CONCATENATE(N$10,$Q14),Alap!$N:$Y,12,FALSE),"")</f>
        <v/>
      </c>
      <c r="O14" s="9" t="str">
        <f>IFERROR(VLOOKUP(CONCATENATE(O$10,$Q14),Alap!$N:$Y,12,FALSE),"")</f>
        <v/>
      </c>
      <c r="P14" s="9" t="str">
        <f>IFERROR(VLOOKUP(CONCATENATE(P$10,$Q14),Alap!$N:$Y,12,FALSE),"")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IFERROR(VLOOKUP(CONCATENATE(B$10,$Q15),Alap!$N:$Y,12,FALSE),"")</f>
        <v/>
      </c>
      <c r="C15" s="22" t="str">
        <f>IFERROR(VLOOKUP(CONCATENATE(C$10,$Q15),Alap!$N:$Y,12,FALSE),"")</f>
        <v/>
      </c>
      <c r="D15" s="22" t="str">
        <f>IFERROR(VLOOKUP(CONCATENATE(D$10,$Q15),Alap!$N:$Y,12,FALSE),"")</f>
        <v/>
      </c>
      <c r="E15" s="22" t="str">
        <f>IFERROR(VLOOKUP(CONCATENATE(E$10,$Q15),Alap!$N:$Y,12,FALSE),"")</f>
        <v/>
      </c>
      <c r="F15" s="22" t="str">
        <f>IFERROR(VLOOKUP(CONCATENATE(F$10,$Q15),Alap!$N:$Y,12,FALSE),"")</f>
        <v/>
      </c>
      <c r="G15" s="22" t="str">
        <f>IFERROR(VLOOKUP(CONCATENATE(G$10,$Q15),Alap!$N:$Y,12,FALSE),"")</f>
        <v/>
      </c>
      <c r="H15" s="22" t="str">
        <f>IFERROR(VLOOKUP(CONCATENATE(H$10,$Q15),Alap!$N:$Y,12,FALSE),"")</f>
        <v/>
      </c>
      <c r="I15" s="22" t="str">
        <f>IFERROR(VLOOKUP(CONCATENATE(I$10,$Q15),Alap!$N:$Y,12,FALSE),"")</f>
        <v/>
      </c>
      <c r="J15" s="22" t="str">
        <f>IFERROR(VLOOKUP(CONCATENATE(J$10,$Q15),Alap!$N:$Y,12,FALSE),"")</f>
        <v/>
      </c>
      <c r="K15" s="22" t="str">
        <f>IFERROR(VLOOKUP(CONCATENATE(K$10,$Q15),Alap!$N:$Y,12,FALSE),"")</f>
        <v/>
      </c>
      <c r="L15" s="22" t="str">
        <f>IFERROR(VLOOKUP(CONCATENATE(L$10,$Q15),Alap!$N:$Y,12,FALSE),"")</f>
        <v/>
      </c>
      <c r="M15" s="22" t="str">
        <f>IFERROR(VLOOKUP(CONCATENATE(M$10,$Q15),Alap!$N:$Y,12,FALSE),"")</f>
        <v/>
      </c>
      <c r="N15" s="22" t="str">
        <f>IFERROR(VLOOKUP(CONCATENATE(N$10,$Q15),Alap!$N:$Y,12,FALSE),"")</f>
        <v/>
      </c>
      <c r="O15" s="23" t="str">
        <f>IFERROR(VLOOKUP(CONCATENATE(O$10,$Q15),Alap!$N:$Y,12,FALSE),"")</f>
        <v>Sportprotokoll (szv.) (217, Bp.-ről web)</v>
      </c>
      <c r="P15" s="22" t="str">
        <f>IFERROR(VLOOKUP(CONCATENATE(P$10,$Q15),Alap!$N:$Y,12,FALSE),"")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IFERROR(VLOOKUP(CONCATENATE(B$10,$Q16),Alap!$N:$Y,12,FALSE),"")</f>
        <v/>
      </c>
      <c r="C16" s="9" t="str">
        <f>IFERROR(VLOOKUP(CONCATENATE(C$10,$Q16),Alap!$N:$Y,12,FALSE),"")</f>
        <v/>
      </c>
      <c r="D16" s="22" t="str">
        <f>IFERROR(VLOOKUP(CONCATENATE(D$10,$Q16),Alap!$N:$Y,12,FALSE),"")</f>
        <v/>
      </c>
      <c r="E16" s="22" t="str">
        <f>IFERROR(VLOOKUP(CONCATENATE(E$10,$Q16),Alap!$N:$Y,12,FALSE),"")</f>
        <v/>
      </c>
      <c r="F16" s="22" t="str">
        <f>IFERROR(VLOOKUP(CONCATENATE(F$10,$Q16),Alap!$N:$Y,12,FALSE),"")</f>
        <v/>
      </c>
      <c r="G16" s="22" t="str">
        <f>IFERROR(VLOOKUP(CONCATENATE(G$10,$Q16),Alap!$N:$Y,12,FALSE),"")</f>
        <v/>
      </c>
      <c r="H16" s="22" t="str">
        <f>IFERROR(VLOOKUP(CONCATENATE(H$10,$Q16),Alap!$N:$Y,12,FALSE),"")</f>
        <v/>
      </c>
      <c r="I16" s="22" t="str">
        <f>IFERROR(VLOOKUP(CONCATENATE(I$10,$Q16),Alap!$N:$Y,12,FALSE),"")</f>
        <v/>
      </c>
      <c r="J16" s="22" t="str">
        <f>IFERROR(VLOOKUP(CONCATENATE(J$10,$Q16),Alap!$N:$Y,12,FALSE),"")</f>
        <v/>
      </c>
      <c r="K16" s="22" t="str">
        <f>IFERROR(VLOOKUP(CONCATENATE(K$10,$Q16),Alap!$N:$Y,12,FALSE),"")</f>
        <v/>
      </c>
      <c r="L16" s="22" t="str">
        <f>IFERROR(VLOOKUP(CONCATENATE(L$10,$Q16),Alap!$N:$Y,12,FALSE),"")</f>
        <v/>
      </c>
      <c r="M16" s="22" t="str">
        <f>IFERROR(VLOOKUP(CONCATENATE(M$10,$Q16),Alap!$N:$Y,12,FALSE),"")</f>
        <v/>
      </c>
      <c r="N16" s="22" t="str">
        <f>IFERROR(VLOOKUP(CONCATENATE(N$10,$Q16),Alap!$N:$Y,12,FALSE),"")</f>
        <v/>
      </c>
      <c r="O16" s="23" t="str">
        <f>IFERROR(VLOOKUP(CONCATENATE(O$10,$Q16),Alap!$N:$Y,12,FALSE),"")</f>
        <v>Sportprotokoll (szv.) (217, Bp.-ről web)</v>
      </c>
      <c r="P16" s="22" t="str">
        <f>IFERROR(VLOOKUP(CONCATENATE(P$10,$Q16),Alap!$N:$Y,12,FALSE),"")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Q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209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IFERROR(VLOOKUP(CONCATENATE(B$2,$Q4),Alap!$O:$Y,11,FALSE),"")</f>
        <v>Operációkutatás (208, Tb.-ről web)</v>
      </c>
      <c r="C4" s="9" t="str">
        <f>IFERROR(VLOOKUP(CONCATENATE(C$2,$Q4),Alap!$O:$Y,11,FALSE),"")</f>
        <v>Kontrolling (202, Bp.-ről web)</v>
      </c>
      <c r="D4" s="9" t="str">
        <f>IFERROR(VLOOKUP(CONCATENATE(D$2,$Q4),Alap!$O:$Y,11,FALSE),"")</f>
        <v>Nemzetközi vállalatok működése (214, Tb.-ről web)</v>
      </c>
      <c r="E4" s="9" t="str">
        <f>IFERROR(VLOOKUP(CONCATENATE(E$2,$Q4),Alap!$O:$Y,11,FALSE),"")</f>
        <v>Operációkutatás (202, Bp.-ről web)</v>
      </c>
      <c r="F4" s="9" t="str">
        <f>IFERROR(VLOOKUP(CONCATENATE(F$2,$Q4),Alap!$O:$Y,11,FALSE),"")</f>
        <v>Vállalati pénzügy (208, web)</v>
      </c>
      <c r="G4" s="9" t="str">
        <f>IFERROR(VLOOKUP(CONCATENATE(G$2,$Q4),Alap!$O:$Y,11,FALSE),"")</f>
        <v>Nemzetközi vállalatok működése (208, Bp.-ről web)</v>
      </c>
      <c r="H4" s="9" t="str">
        <f>IFERROR(VLOOKUP(CONCATENATE(H$2,$Q4),Alap!$O:$Y,11,FALSE),"")</f>
        <v>Kontrolling (214, Tb.-ről web)</v>
      </c>
      <c r="I4" s="9" t="str">
        <f>IFERROR(VLOOKUP(CONCATENATE(I$2,$Q4),Alap!$O:$Y,11,FALSE),"")</f>
        <v/>
      </c>
      <c r="J4" s="9" t="str">
        <f>IFERROR(VLOOKUP(CONCATENATE(J$2,$Q4),Alap!$O:$Y,11,FALSE),"")</f>
        <v/>
      </c>
      <c r="K4" s="9" t="str">
        <f>IFERROR(VLOOKUP(CONCATENATE(K$2,$Q4),Alap!$O:$Y,11,FALSE),"")</f>
        <v>Kontrolling (202, Bp.-ről web)</v>
      </c>
      <c r="L4" s="9" t="str">
        <f>IFERROR(VLOOKUP(CONCATENATE(L$2,$Q4),Alap!$O:$Y,11,FALSE),"")</f>
        <v>Emberi erőforrás gazd. és men. (208, web)</v>
      </c>
      <c r="M4" s="9" t="str">
        <f>IFERROR(VLOOKUP(CONCATENATE(M$2,$Q4),Alap!$O:$Y,11,FALSE),"")</f>
        <v>Vállalati pénzügy (208, web)</v>
      </c>
      <c r="N4" s="9" t="str">
        <f>IFERROR(VLOOKUP(CONCATENATE(N$2,$Q4),Alap!$O:$Y,11,FALSE),"")</f>
        <v/>
      </c>
      <c r="O4" s="9" t="str">
        <f>IFERROR(VLOOKUP(CONCATENATE(O$2,$Q4),Alap!$O:$Y,11,FALSE),"")</f>
        <v>Kontrolling (208, Tb.-ről web)</v>
      </c>
      <c r="P4" s="9" t="str">
        <f>IFERROR(VLOOKUP(CONCATENATE(P$2,$Q4),Alap!$O:$Y,11,FALSE),"")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IFERROR(VLOOKUP(CONCATENATE(B$2,$Q5),Alap!$O:$Y,11,FALSE),"")</f>
        <v>Operációkutatás (208, Tb.-ről web)</v>
      </c>
      <c r="C5" s="9" t="str">
        <f>IFERROR(VLOOKUP(CONCATENATE(C$2,$Q5),Alap!$O:$Y,11,FALSE),"")</f>
        <v>Kontrolling (202, Bp.-ről web)</v>
      </c>
      <c r="D5" s="9" t="str">
        <f>IFERROR(VLOOKUP(CONCATENATE(D$2,$Q5),Alap!$O:$Y,11,FALSE),"")</f>
        <v>Nemzetközi vállalatok működése (214, Tb.-ről web)</v>
      </c>
      <c r="E5" s="9" t="str">
        <f>IFERROR(VLOOKUP(CONCATENATE(E$2,$Q5),Alap!$O:$Y,11,FALSE),"")</f>
        <v>Operációkutatás (202, Bp.-ről web)</v>
      </c>
      <c r="F5" s="9" t="str">
        <f>IFERROR(VLOOKUP(CONCATENATE(F$2,$Q5),Alap!$O:$Y,11,FALSE),"")</f>
        <v>Vállalati pénzügy (208, web)</v>
      </c>
      <c r="G5" s="9" t="str">
        <f>IFERROR(VLOOKUP(CONCATENATE(G$2,$Q5),Alap!$O:$Y,11,FALSE),"")</f>
        <v>Nemzetközi vállalatok működése (208, Bp.-ről web)</v>
      </c>
      <c r="H5" s="9" t="str">
        <f>IFERROR(VLOOKUP(CONCATENATE(H$2,$Q5),Alap!$O:$Y,11,FALSE),"")</f>
        <v>Kontrolling (214, Tb.-ről web)</v>
      </c>
      <c r="I5" s="9" t="str">
        <f>IFERROR(VLOOKUP(CONCATENATE(I$2,$Q5),Alap!$O:$Y,11,FALSE),"")</f>
        <v>Alkalmazott informatika (207, gépterem, web)</v>
      </c>
      <c r="J5" s="9" t="str">
        <f>IFERROR(VLOOKUP(CONCATENATE(J$2,$Q5),Alap!$O:$Y,11,FALSE),"")</f>
        <v/>
      </c>
      <c r="K5" s="9" t="str">
        <f>IFERROR(VLOOKUP(CONCATENATE(K$2,$Q5),Alap!$O:$Y,11,FALSE),"")</f>
        <v>Kontrolling (202, Bp.-ről web)</v>
      </c>
      <c r="L5" s="9" t="str">
        <f>IFERROR(VLOOKUP(CONCATENATE(L$2,$Q5),Alap!$O:$Y,11,FALSE),"")</f>
        <v>Emberi erőforrás gazd. és men. (208, web)</v>
      </c>
      <c r="M5" s="9" t="str">
        <f>IFERROR(VLOOKUP(CONCATENATE(M$2,$Q5),Alap!$O:$Y,11,FALSE),"")</f>
        <v>Vállalati pénzügy (208, web)</v>
      </c>
      <c r="N5" s="9" t="str">
        <f>IFERROR(VLOOKUP(CONCATENATE(N$2,$Q5),Alap!$O:$Y,11,FALSE),"")</f>
        <v/>
      </c>
      <c r="O5" s="9" t="str">
        <f>IFERROR(VLOOKUP(CONCATENATE(O$2,$Q5),Alap!$O:$Y,11,FALSE),"")</f>
        <v>Kontrolling (208, Tb.-ről web)</v>
      </c>
      <c r="P5" s="9" t="str">
        <f>IFERROR(VLOOKUP(CONCATENATE(P$2,$Q5),Alap!$O:$Y,11,FALSE),"")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IFERROR(VLOOKUP(CONCATENATE(B$2,$Q6),Alap!$O:$Y,11,FALSE),"")</f>
        <v>Vállalati pénzügy (208, web)</v>
      </c>
      <c r="C6" s="9" t="str">
        <f>IFERROR(VLOOKUP(CONCATENATE(C$2,$Q6),Alap!$O:$Y,11,FALSE),"")</f>
        <v>Számvitel II. (202, web)</v>
      </c>
      <c r="D6" s="9" t="str">
        <f>IFERROR(VLOOKUP(CONCATENATE(D$2,$Q6),Alap!$O:$Y,11,FALSE),"")</f>
        <v>Emberi erőforrás gazd. és men. (208, web)</v>
      </c>
      <c r="E6" s="9" t="str">
        <f>IFERROR(VLOOKUP(CONCATENATE(E$2,$Q6),Alap!$O:$Y,11,FALSE),"")</f>
        <v>Számvitel II. (202, web)</v>
      </c>
      <c r="F6" s="9" t="str">
        <f>IFERROR(VLOOKUP(CONCATENATE(F$2,$Q6),Alap!$O:$Y,11,FALSE),"")</f>
        <v>Alkalmazott informatika (207, gépterem, web)</v>
      </c>
      <c r="G6" s="9" t="str">
        <f>IFERROR(VLOOKUP(CONCATENATE(G$2,$Q6),Alap!$O:$Y,11,FALSE),"")</f>
        <v>Operációkutatás (208, Tb.-ről web)</v>
      </c>
      <c r="H6" s="9" t="str">
        <f>IFERROR(VLOOKUP(CONCATENATE(H$2,$Q6),Alap!$O:$Y,11,FALSE),"")</f>
        <v>Számvitel II. (214, web)</v>
      </c>
      <c r="I6" s="9" t="str">
        <f>IFERROR(VLOOKUP(CONCATENATE(I$2,$Q6),Alap!$O:$Y,11,FALSE),"")</f>
        <v>Alkalmazott informatika (207, gépterem, web)</v>
      </c>
      <c r="J6" s="9" t="str">
        <f>IFERROR(VLOOKUP(CONCATENATE(J$2,$Q6),Alap!$O:$Y,11,FALSE),"")</f>
        <v/>
      </c>
      <c r="K6" s="23" t="s">
        <v>483</v>
      </c>
      <c r="L6" s="9" t="str">
        <f>IFERROR(VLOOKUP(CONCATENATE(L$2,$Q6),Alap!$O:$Y,11,FALSE),"")</f>
        <v>Nemzetközi vállalatok működése (208, otthonról web)</v>
      </c>
      <c r="M6" s="23" t="str">
        <f>IFERROR(VLOOKUP(CONCATENATE(M$2,$Q6),Alap!$O:$Y,11,FALSE),"")</f>
        <v>Üzleti földrajz (szv.) (208, Bp.-ről web)</v>
      </c>
      <c r="N6" s="9" t="str">
        <f>IFERROR(VLOOKUP(CONCATENATE(N$2,$Q6),Alap!$O:$Y,11,FALSE),"")</f>
        <v/>
      </c>
      <c r="O6" s="9" t="str">
        <f>IFERROR(VLOOKUP(CONCATENATE(O$2,$Q6),Alap!$O:$Y,11,FALSE),"")</f>
        <v>Számvitel II. (208, web)</v>
      </c>
      <c r="P6" s="9" t="str">
        <f>IFERROR(VLOOKUP(CONCATENATE(P$2,$Q6),Alap!$O:$Y,11,FALSE),"")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IFERROR(VLOOKUP(CONCATENATE(B$2,$Q7),Alap!$O:$Y,11,FALSE),"")</f>
        <v>Vállalati pénzügy (208, web)</v>
      </c>
      <c r="C7" s="9" t="str">
        <f>IFERROR(VLOOKUP(CONCATENATE(C$2,$Q7),Alap!$O:$Y,11,FALSE),"")</f>
        <v>Számvitel II. (202, web)</v>
      </c>
      <c r="D7" s="9" t="str">
        <f>IFERROR(VLOOKUP(CONCATENATE(D$2,$Q7),Alap!$O:$Y,11,FALSE),"")</f>
        <v>Emberi erőforrás gazd. és men. (208, web)</v>
      </c>
      <c r="E7" s="9" t="str">
        <f>IFERROR(VLOOKUP(CONCATENATE(E$2,$Q7),Alap!$O:$Y,11,FALSE),"")</f>
        <v>Számvitel II. (202, web)</v>
      </c>
      <c r="F7" s="9" t="str">
        <f>IFERROR(VLOOKUP(CONCATENATE(F$2,$Q7),Alap!$O:$Y,11,FALSE),"")</f>
        <v>Alkalmazott informatika (207, gépterem, web)</v>
      </c>
      <c r="G7" s="9" t="str">
        <f>IFERROR(VLOOKUP(CONCATENATE(G$2,$Q7),Alap!$O:$Y,11,FALSE),"")</f>
        <v>Operációkutatás (208, Tb.-ről web)</v>
      </c>
      <c r="H7" s="9" t="str">
        <f>IFERROR(VLOOKUP(CONCATENATE(H$2,$Q7),Alap!$O:$Y,11,FALSE),"")</f>
        <v>Számvitel II. (214, web)</v>
      </c>
      <c r="I7" s="9" t="str">
        <f>IFERROR(VLOOKUP(CONCATENATE(I$2,$Q7),Alap!$O:$Y,11,FALSE),"")</f>
        <v>Vállalati pénzügy (208, web)</v>
      </c>
      <c r="J7" s="9" t="str">
        <f>IFERROR(VLOOKUP(CONCATENATE(J$2,$Q7),Alap!$O:$Y,11,FALSE),"")</f>
        <v/>
      </c>
      <c r="K7" s="23" t="s">
        <v>483</v>
      </c>
      <c r="L7" s="9" t="str">
        <f>IFERROR(VLOOKUP(CONCATENATE(L$2,$Q7),Alap!$O:$Y,11,FALSE),"")</f>
        <v>Nemzetközi vállalatok működése (208, otthonról web)</v>
      </c>
      <c r="M7" s="23" t="str">
        <f>IFERROR(VLOOKUP(CONCATENATE(M$2,$Q7),Alap!$O:$Y,11,FALSE),"")</f>
        <v>Üzleti földrajz (szv.) (208, Bp.-ről web)</v>
      </c>
      <c r="N7" s="9" t="str">
        <f>IFERROR(VLOOKUP(CONCATENATE(N$2,$Q7),Alap!$O:$Y,11,FALSE),"")</f>
        <v/>
      </c>
      <c r="O7" s="9" t="str">
        <f>IFERROR(VLOOKUP(CONCATENATE(O$2,$Q7),Alap!$O:$Y,11,FALSE),"")</f>
        <v>Számvitel II. (208, web)</v>
      </c>
      <c r="P7" s="9" t="str">
        <f>IFERROR(VLOOKUP(CONCATENATE(P$2,$Q7),Alap!$O:$Y,11,FALSE),"")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IFERROR(VLOOKUP(CONCATENATE(B$2,$Q8),Alap!$O:$Y,11,FALSE),"")</f>
        <v/>
      </c>
      <c r="C8" s="9" t="str">
        <f>IFERROR(VLOOKUP(CONCATENATE(C$2,$Q8),Alap!$O:$Y,11,FALSE),"")</f>
        <v/>
      </c>
      <c r="D8" s="9" t="str">
        <f>IFERROR(VLOOKUP(CONCATENATE(D$2,$Q8),Alap!$O:$Y,11,FALSE),"")</f>
        <v/>
      </c>
      <c r="E8" s="9" t="str">
        <f>IFERROR(VLOOKUP(CONCATENATE(E$2,$Q8),Alap!$O:$Y,11,FALSE),"")</f>
        <v/>
      </c>
      <c r="F8" s="9" t="str">
        <f>IFERROR(VLOOKUP(CONCATENATE(F$2,$Q8),Alap!$O:$Y,11,FALSE),"")</f>
        <v/>
      </c>
      <c r="G8" s="9" t="str">
        <f>IFERROR(VLOOKUP(CONCATENATE(G$2,$Q8),Alap!$O:$Y,11,FALSE),"")</f>
        <v/>
      </c>
      <c r="H8" s="9" t="str">
        <f>IFERROR(VLOOKUP(CONCATENATE(H$2,$Q8),Alap!$O:$Y,11,FALSE),"")</f>
        <v/>
      </c>
      <c r="I8" s="9" t="str">
        <f>IFERROR(VLOOKUP(CONCATENATE(I$2,$Q8),Alap!$O:$Y,11,FALSE),"")</f>
        <v>Vállalati pénzügy (208, web)</v>
      </c>
      <c r="J8" s="9" t="str">
        <f>IFERROR(VLOOKUP(CONCATENATE(J$2,$Q8),Alap!$O:$Y,11,FALSE),"")</f>
        <v/>
      </c>
      <c r="K8" s="9" t="str">
        <f>IFERROR(VLOOKUP(CONCATENATE(K$2,$Q8),Alap!$O:$Y,11,FALSE),"")</f>
        <v/>
      </c>
      <c r="L8" s="9" t="str">
        <f>IFERROR(VLOOKUP(CONCATENATE(L$2,$Q8),Alap!$O:$Y,11,FALSE),"")</f>
        <v/>
      </c>
      <c r="M8" s="9" t="str">
        <f>IFERROR(VLOOKUP(CONCATENATE(M$2,$Q8),Alap!$O:$Y,11,FALSE),"")</f>
        <v/>
      </c>
      <c r="N8" s="9" t="str">
        <f>IFERROR(VLOOKUP(CONCATENATE(N$2,$Q8),Alap!$O:$Y,11,FALSE),"")</f>
        <v/>
      </c>
      <c r="O8" s="9" t="str">
        <f>IFERROR(VLOOKUP(CONCATENATE(O$2,$Q8),Alap!$O:$Y,11,FALSE),"")</f>
        <v/>
      </c>
      <c r="P8" s="9" t="str">
        <f>IFERROR(VLOOKUP(CONCATENATE(P$2,$Q8),Alap!$O:$Y,11,FALSE),"")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IFERROR(VLOOKUP(CONCATENATE(B$2,$Q9),Alap!$O:$Y,11,FALSE),"")</f>
        <v/>
      </c>
      <c r="C9" s="9" t="str">
        <f>IFERROR(VLOOKUP(CONCATENATE(C$2,$Q9),Alap!$O:$Y,11,FALSE),"")</f>
        <v/>
      </c>
      <c r="D9" s="9" t="str">
        <f>IFERROR(VLOOKUP(CONCATENATE(D$2,$Q9),Alap!$O:$Y,11,FALSE),"")</f>
        <v/>
      </c>
      <c r="E9" s="9" t="str">
        <f>IFERROR(VLOOKUP(CONCATENATE(E$2,$Q9),Alap!$O:$Y,11,FALSE),"")</f>
        <v/>
      </c>
      <c r="F9" s="9" t="str">
        <f>IFERROR(VLOOKUP(CONCATENATE(F$2,$Q9),Alap!$O:$Y,11,FALSE),"")</f>
        <v/>
      </c>
      <c r="G9" s="9" t="str">
        <f>IFERROR(VLOOKUP(CONCATENATE(G$2,$Q9),Alap!$O:$Y,11,FALSE),"")</f>
        <v/>
      </c>
      <c r="H9" s="9" t="str">
        <f>IFERROR(VLOOKUP(CONCATENATE(H$2,$Q9),Alap!$O:$Y,11,FALSE),"")</f>
        <v/>
      </c>
      <c r="I9" s="9" t="str">
        <f>IFERROR(VLOOKUP(CONCATENATE(I$2,$Q9),Alap!$O:$Y,11,FALSE),"")</f>
        <v/>
      </c>
      <c r="J9" s="9" t="str">
        <f>IFERROR(VLOOKUP(CONCATENATE(J$2,$Q9),Alap!$O:$Y,11,FALSE),"")</f>
        <v/>
      </c>
      <c r="K9" s="9" t="str">
        <f>IFERROR(VLOOKUP(CONCATENATE(K$2,$Q9),Alap!$O:$Y,11,FALSE),"")</f>
        <v/>
      </c>
      <c r="L9" s="9" t="str">
        <f>IFERROR(VLOOKUP(CONCATENATE(L$2,$Q9),Alap!$O:$Y,11,FALSE),"")</f>
        <v/>
      </c>
      <c r="M9" s="9" t="str">
        <f>IFERROR(VLOOKUP(CONCATENATE(M$2,$Q9),Alap!$O:$Y,11,FALSE),"")</f>
        <v/>
      </c>
      <c r="N9" s="9" t="str">
        <f>IFERROR(VLOOKUP(CONCATENATE(N$2,$Q9),Alap!$O:$Y,11,FALSE),"")</f>
        <v/>
      </c>
      <c r="O9" s="9" t="str">
        <f>IFERROR(VLOOKUP(CONCATENATE(O$2,$Q9),Alap!$O:$Y,11,FALSE),"")</f>
        <v/>
      </c>
      <c r="P9" s="9" t="str">
        <f>IFERROR(VLOOKUP(CONCATENATE(P$2,$Q9),Alap!$O:$Y,11,FALSE),"")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IFERROR(VLOOKUP(CONCATENATE(B$10,$Q13),Alap!$O:$Y,11,FALSE),"")</f>
        <v/>
      </c>
      <c r="C13" s="9" t="str">
        <f>IFERROR(VLOOKUP(CONCATENATE(C$10,$Q13),Alap!$O:$Y,11,FALSE),"")</f>
        <v/>
      </c>
      <c r="D13" s="9" t="str">
        <f>IFERROR(VLOOKUP(CONCATENATE(D$10,$Q13),Alap!$O:$Y,11,FALSE),"")</f>
        <v/>
      </c>
      <c r="E13" s="9" t="str">
        <f>IFERROR(VLOOKUP(CONCATENATE(E$10,$Q13),Alap!$O:$Y,11,FALSE),"")</f>
        <v/>
      </c>
      <c r="F13" s="9" t="str">
        <f>IFERROR(VLOOKUP(CONCATENATE(F$10,$Q13),Alap!$O:$Y,11,FALSE),"")</f>
        <v/>
      </c>
      <c r="G13" s="9" t="str">
        <f>IFERROR(VLOOKUP(CONCATENATE(G$10,$Q13),Alap!$O:$Y,11,FALSE),"")</f>
        <v/>
      </c>
      <c r="H13" s="9" t="str">
        <f>IFERROR(VLOOKUP(CONCATENATE(H$10,$Q13),Alap!$O:$Y,11,FALSE),"")</f>
        <v/>
      </c>
      <c r="I13" s="9" t="str">
        <f>IFERROR(VLOOKUP(CONCATENATE(I$10,$Q13),Alap!$O:$Y,11,FALSE),"")</f>
        <v/>
      </c>
      <c r="J13" s="9" t="str">
        <f>IFERROR(VLOOKUP(CONCATENATE(J$10,$Q13),Alap!$O:$Y,11,FALSE),"")</f>
        <v/>
      </c>
      <c r="K13" s="9" t="str">
        <f>IFERROR(VLOOKUP(CONCATENATE(K$10,$Q13),Alap!$O:$Y,11,FALSE),"")</f>
        <v/>
      </c>
      <c r="L13" s="9" t="str">
        <f>IFERROR(VLOOKUP(CONCATENATE(L$10,$Q13),Alap!$O:$Y,11,FALSE),"")</f>
        <v/>
      </c>
      <c r="M13" s="9" t="str">
        <f>IFERROR(VLOOKUP(CONCATENATE(M$10,$Q13),Alap!$O:$Y,11,FALSE),"")</f>
        <v/>
      </c>
      <c r="N13" s="9" t="str">
        <f>IFERROR(VLOOKUP(CONCATENATE(N$10,$Q13),Alap!$O:$Y,11,FALSE),"")</f>
        <v/>
      </c>
      <c r="O13" s="9" t="str">
        <f>IFERROR(VLOOKUP(CONCATENATE(O$10,$Q13),Alap!$O:$Y,11,FALSE),"")</f>
        <v/>
      </c>
      <c r="P13" s="9" t="str">
        <f>IFERROR(VLOOKUP(CONCATENATE(P$10,$Q13),Alap!$O:$Y,11,FALSE),"")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IFERROR(VLOOKUP(CONCATENATE(B$10,$Q14),Alap!$O:$Y,11,FALSE),"")</f>
        <v/>
      </c>
      <c r="C14" s="9" t="str">
        <f>IFERROR(VLOOKUP(CONCATENATE(C$10,$Q14),Alap!$O:$Y,11,FALSE),"")</f>
        <v/>
      </c>
      <c r="D14" s="9" t="str">
        <f>IFERROR(VLOOKUP(CONCATENATE(D$10,$Q14),Alap!$O:$Y,11,FALSE),"")</f>
        <v/>
      </c>
      <c r="E14" s="9" t="str">
        <f>IFERROR(VLOOKUP(CONCATENATE(E$10,$Q14),Alap!$O:$Y,11,FALSE),"")</f>
        <v/>
      </c>
      <c r="F14" s="9" t="str">
        <f>IFERROR(VLOOKUP(CONCATENATE(F$10,$Q14),Alap!$O:$Y,11,FALSE),"")</f>
        <v/>
      </c>
      <c r="G14" s="9" t="str">
        <f>IFERROR(VLOOKUP(CONCATENATE(G$10,$Q14),Alap!$O:$Y,11,FALSE),"")</f>
        <v/>
      </c>
      <c r="H14" s="9" t="str">
        <f>IFERROR(VLOOKUP(CONCATENATE(H$10,$Q14),Alap!$O:$Y,11,FALSE),"")</f>
        <v/>
      </c>
      <c r="I14" s="9" t="str">
        <f>IFERROR(VLOOKUP(CONCATENATE(I$10,$Q14),Alap!$O:$Y,11,FALSE),"")</f>
        <v/>
      </c>
      <c r="J14" s="9" t="str">
        <f>IFERROR(VLOOKUP(CONCATENATE(J$10,$Q14),Alap!$O:$Y,11,FALSE),"")</f>
        <v/>
      </c>
      <c r="K14" s="9" t="str">
        <f>IFERROR(VLOOKUP(CONCATENATE(K$10,$Q14),Alap!$O:$Y,11,FALSE),"")</f>
        <v/>
      </c>
      <c r="L14" s="9" t="str">
        <f>IFERROR(VLOOKUP(CONCATENATE(L$10,$Q14),Alap!$O:$Y,11,FALSE),"")</f>
        <v/>
      </c>
      <c r="M14" s="9" t="str">
        <f>IFERROR(VLOOKUP(CONCATENATE(M$10,$Q14),Alap!$O:$Y,11,FALSE),"")</f>
        <v/>
      </c>
      <c r="N14" s="9" t="str">
        <f>IFERROR(VLOOKUP(CONCATENATE(N$10,$Q14),Alap!$O:$Y,11,FALSE),"")</f>
        <v/>
      </c>
      <c r="O14" s="9" t="str">
        <f>IFERROR(VLOOKUP(CONCATENATE(O$10,$Q14),Alap!$O:$Y,11,FALSE),"")</f>
        <v/>
      </c>
      <c r="P14" s="9" t="str">
        <f>IFERROR(VLOOKUP(CONCATENATE(P$10,$Q14),Alap!$O:$Y,11,FALSE),"")</f>
        <v/>
      </c>
      <c r="Q14" s="3">
        <v>5</v>
      </c>
    </row>
    <row r="15" spans="1:17" ht="63.9" customHeight="1" thickBot="1" x14ac:dyDescent="0.3">
      <c r="A15" s="9" t="s">
        <v>6</v>
      </c>
      <c r="B15" s="9" t="str">
        <f>IFERROR(VLOOKUP(CONCATENATE(B$10,$Q15),Alap!$O:$Y,11,FALSE),"")</f>
        <v/>
      </c>
      <c r="C15" s="9" t="str">
        <f>IFERROR(VLOOKUP(CONCATENATE(C$10,$Q15),Alap!$O:$Y,11,FALSE),"")</f>
        <v/>
      </c>
      <c r="D15" s="22" t="str">
        <f>IFERROR(VLOOKUP(CONCATENATE(D$10,$Q15),Alap!$O:$Y,11,FALSE),"")</f>
        <v/>
      </c>
      <c r="E15" s="22" t="str">
        <f>IFERROR(VLOOKUP(CONCATENATE(E$10,$Q15),Alap!$O:$Y,11,FALSE),"")</f>
        <v/>
      </c>
      <c r="F15" s="22" t="str">
        <f>IFERROR(VLOOKUP(CONCATENATE(F$10,$Q15),Alap!$O:$Y,11,FALSE),"")</f>
        <v/>
      </c>
      <c r="G15" s="22" t="str">
        <f>IFERROR(VLOOKUP(CONCATENATE(G$10,$Q15),Alap!$O:$Y,11,FALSE),"")</f>
        <v/>
      </c>
      <c r="H15" s="22" t="str">
        <f>IFERROR(VLOOKUP(CONCATENATE(H$10,$Q15),Alap!$O:$Y,11,FALSE),"")</f>
        <v/>
      </c>
      <c r="I15" s="22" t="str">
        <f>IFERROR(VLOOKUP(CONCATENATE(I$10,$Q15),Alap!$O:$Y,11,FALSE),"")</f>
        <v/>
      </c>
      <c r="J15" s="22" t="str">
        <f>IFERROR(VLOOKUP(CONCATENATE(J$10,$Q15),Alap!$O:$Y,11,FALSE),"")</f>
        <v/>
      </c>
      <c r="K15" s="22" t="str">
        <f>IFERROR(VLOOKUP(CONCATENATE(K$10,$Q15),Alap!$O:$Y,11,FALSE),"")</f>
        <v/>
      </c>
      <c r="L15" s="22" t="str">
        <f>IFERROR(VLOOKUP(CONCATENATE(L$10,$Q15),Alap!$O:$Y,11,FALSE),"")</f>
        <v/>
      </c>
      <c r="M15" s="22" t="str">
        <f>IFERROR(VLOOKUP(CONCATENATE(M$10,$Q15),Alap!$O:$Y,11,FALSE),"")</f>
        <v/>
      </c>
      <c r="N15" s="22" t="str">
        <f>IFERROR(VLOOKUP(CONCATENATE(N$10,$Q15),Alap!$O:$Y,11,FALSE),"")</f>
        <v/>
      </c>
      <c r="O15" s="23" t="str">
        <f>IFERROR(VLOOKUP(CONCATENATE(O$10,$Q15),Alap!$O:$Y,11,FALSE),"")</f>
        <v>Sportprotokoll (szv.) (217, Bp.-ről web)</v>
      </c>
      <c r="P15" s="22" t="str">
        <f>IFERROR(VLOOKUP(CONCATENATE(P$10,$Q15),Alap!$O:$Y,11,FALSE),"")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IFERROR(VLOOKUP(CONCATENATE(B$10,$Q16),Alap!$O:$Y,11,FALSE),"")</f>
        <v/>
      </c>
      <c r="C16" s="9" t="str">
        <f>IFERROR(VLOOKUP(CONCATENATE(C$10,$Q16),Alap!$O:$Y,11,FALSE),"")</f>
        <v/>
      </c>
      <c r="D16" s="22" t="str">
        <f>IFERROR(VLOOKUP(CONCATENATE(D$10,$Q16),Alap!$O:$Y,11,FALSE),"")</f>
        <v/>
      </c>
      <c r="E16" s="22" t="str">
        <f>IFERROR(VLOOKUP(CONCATENATE(E$10,$Q16),Alap!$O:$Y,11,FALSE),"")</f>
        <v/>
      </c>
      <c r="F16" s="22" t="str">
        <f>IFERROR(VLOOKUP(CONCATENATE(F$10,$Q16),Alap!$O:$Y,11,FALSE),"")</f>
        <v/>
      </c>
      <c r="G16" s="22" t="str">
        <f>IFERROR(VLOOKUP(CONCATENATE(G$10,$Q16),Alap!$O:$Y,11,FALSE),"")</f>
        <v/>
      </c>
      <c r="H16" s="22" t="str">
        <f>IFERROR(VLOOKUP(CONCATENATE(H$10,$Q16),Alap!$O:$Y,11,FALSE),"")</f>
        <v/>
      </c>
      <c r="I16" s="22" t="str">
        <f>IFERROR(VLOOKUP(CONCATENATE(I$10,$Q16),Alap!$O:$Y,11,FALSE),"")</f>
        <v/>
      </c>
      <c r="J16" s="22" t="str">
        <f>IFERROR(VLOOKUP(CONCATENATE(J$10,$Q16),Alap!$O:$Y,11,FALSE),"")</f>
        <v/>
      </c>
      <c r="K16" s="22" t="str">
        <f>IFERROR(VLOOKUP(CONCATENATE(K$10,$Q16),Alap!$O:$Y,11,FALSE),"")</f>
        <v/>
      </c>
      <c r="L16" s="22" t="str">
        <f>IFERROR(VLOOKUP(CONCATENATE(L$10,$Q16),Alap!$O:$Y,11,FALSE),"")</f>
        <v/>
      </c>
      <c r="M16" s="22" t="str">
        <f>IFERROR(VLOOKUP(CONCATENATE(M$10,$Q16),Alap!$O:$Y,11,FALSE),"")</f>
        <v/>
      </c>
      <c r="N16" s="22" t="str">
        <f>IFERROR(VLOOKUP(CONCATENATE(N$10,$Q16),Alap!$O:$Y,11,FALSE),"")</f>
        <v/>
      </c>
      <c r="O16" s="23" t="str">
        <f>IFERROR(VLOOKUP(CONCATENATE(O$10,$Q16),Alap!$O:$Y,11,FALSE),"")</f>
        <v>Sportprotokoll (szv.) (217, Bp.-ről web)</v>
      </c>
      <c r="P16" s="22" t="str">
        <f>IFERROR(VLOOKUP(CONCATENATE(P$10,$Q16),Alap!$O:$Y,11,FALSE),"")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9" s="4" customFormat="1" ht="14.4" x14ac:dyDescent="0.3">
      <c r="A1" s="37" t="s">
        <v>208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9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9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9" ht="63.9" customHeight="1" thickBot="1" x14ac:dyDescent="0.3">
      <c r="A4" s="9" t="s">
        <v>1</v>
      </c>
      <c r="B4" s="21" t="str">
        <f>IFERROR(VLOOKUP(CONCATENATE(B$2,$Q4),Alap!$P:$Y,10,FALSE),"")</f>
        <v/>
      </c>
      <c r="C4" s="21" t="str">
        <f>IFERROR(VLOOKUP(CONCATENATE(C$2,$Q4),Alap!$P:$Y,10,FALSE),"")</f>
        <v>Fogy. és szer. vás. magatartás (208, Bp.-ről web)</v>
      </c>
      <c r="D4" s="21" t="str">
        <f>IFERROR(VLOOKUP(CONCATENATE(D$2,$Q4),Alap!$P:$Y,10,FALSE),"")</f>
        <v>Ellátáslánc menedzsment alapjai (207, otthonról web)</v>
      </c>
      <c r="E4" s="21" t="str">
        <f>IFERROR(VLOOKUP(CONCATENATE(E$2,$Q4),Alap!$P:$Y,10,FALSE),"")</f>
        <v>Fogy. és szer. vás. magatartás (208, Bp.-ről web)</v>
      </c>
      <c r="F4" s="21" t="str">
        <f>IFERROR(VLOOKUP(CONCATENATE(F$2,$Q4),Alap!$P:$Y,10,FALSE),"")</f>
        <v>Vállalati pénzügy (208, web)</v>
      </c>
      <c r="G4" s="21" t="str">
        <f>IFERROR(VLOOKUP(CONCATENATE(G$2,$Q4),Alap!$P:$Y,10,FALSE),"")</f>
        <v>Ellátáslánc menedzsment alapjai (463, otthonról web)</v>
      </c>
      <c r="H4" s="21" t="str">
        <f>IFERROR(VLOOKUP(CONCATENATE(H$2,$Q4),Alap!$P:$Y,10,FALSE),"")</f>
        <v>Termékfejlesztés, termékpolitika (202, Bp.-ről web)</v>
      </c>
      <c r="I4" s="21" t="str">
        <f>IFERROR(VLOOKUP(CONCATENATE(I$2,$Q4),Alap!$P:$Y,10,FALSE),"")</f>
        <v/>
      </c>
      <c r="J4" s="21" t="str">
        <f>IFERROR(VLOOKUP(CONCATENATE(J$2,$Q4),Alap!$P:$Y,10,FALSE),"")</f>
        <v/>
      </c>
      <c r="K4" s="21" t="str">
        <f>IFERROR(VLOOKUP(CONCATENATE(K$2,$Q4),Alap!$P:$Y,10,FALSE),"")</f>
        <v>Fogy. és szer. vás. magatartás (208, Tb.-ről web)</v>
      </c>
      <c r="L4" s="21" t="str">
        <f>IFERROR(VLOOKUP(CONCATENATE(L$2,$Q4),Alap!$P:$Y,10,FALSE),"")</f>
        <v>Emberi erőforrás gazd. és men. (208, web)</v>
      </c>
      <c r="M4" s="21" t="str">
        <f>IFERROR(VLOOKUP(CONCATENATE(M$2,$Q4),Alap!$P:$Y,10,FALSE),"")</f>
        <v>Vállalati pénzügy (208, web)</v>
      </c>
      <c r="N4" s="21" t="str">
        <f>IFERROR(VLOOKUP(CONCATENATE(N$2,$Q4),Alap!$P:$Y,10,FALSE),"")</f>
        <v/>
      </c>
      <c r="O4" s="21" t="str">
        <f>IFERROR(VLOOKUP(CONCATENATE(O$2,$Q4),Alap!$P:$Y,10,FALSE),"")</f>
        <v/>
      </c>
      <c r="P4" s="21" t="str">
        <f>IFERROR(VLOOKUP(CONCATENATE(P$2,$Q4),Alap!$P:$Y,10,FALSE),"")</f>
        <v/>
      </c>
      <c r="Q4" s="3">
        <v>1</v>
      </c>
    </row>
    <row r="5" spans="1:19" ht="63.9" customHeight="1" thickBot="1" x14ac:dyDescent="0.3">
      <c r="A5" s="9" t="s">
        <v>2</v>
      </c>
      <c r="B5" s="21" t="str">
        <f>IFERROR(VLOOKUP(CONCATENATE(B$2,$Q5),Alap!$P:$Y,10,FALSE),"")</f>
        <v/>
      </c>
      <c r="C5" s="21" t="str">
        <f>IFERROR(VLOOKUP(CONCATENATE(C$2,$Q5),Alap!$P:$Y,10,FALSE),"")</f>
        <v>Fogy. és szer. vás. magatartás (208, Bp.-ről web)</v>
      </c>
      <c r="D5" s="21" t="str">
        <f>IFERROR(VLOOKUP(CONCATENATE(D$2,$Q5),Alap!$P:$Y,10,FALSE),"")</f>
        <v>Ellátáslánc menedzsment alapjai (207, otthonról web)</v>
      </c>
      <c r="E5" s="21" t="str">
        <f>IFERROR(VLOOKUP(CONCATENATE(E$2,$Q5),Alap!$P:$Y,10,FALSE),"")</f>
        <v>Fogy. és szer. vás. magatartás (208, Bp.-ről web)</v>
      </c>
      <c r="F5" s="21" t="str">
        <f>IFERROR(VLOOKUP(CONCATENATE(F$2,$Q5),Alap!$P:$Y,10,FALSE),"")</f>
        <v>Vállalati pénzügy (208, web)</v>
      </c>
      <c r="G5" s="21" t="str">
        <f>IFERROR(VLOOKUP(CONCATENATE(G$2,$Q5),Alap!$P:$Y,10,FALSE),"")</f>
        <v>Ellátáslánc menedzsment alapjai (463, otthonról web)</v>
      </c>
      <c r="H5" s="21" t="str">
        <f>IFERROR(VLOOKUP(CONCATENATE(H$2,$Q5),Alap!$P:$Y,10,FALSE),"")</f>
        <v>Termékfejlesztés, termékpolitika (202, Bp.-ről web)</v>
      </c>
      <c r="I5" s="21" t="str">
        <f>IFERROR(VLOOKUP(CONCATENATE(I$2,$Q5),Alap!$P:$Y,10,FALSE),"")</f>
        <v>Alkalmazott informatika (207, gépterem, web)</v>
      </c>
      <c r="J5" s="21" t="str">
        <f>IFERROR(VLOOKUP(CONCATENATE(J$2,$Q5),Alap!$P:$Y,10,FALSE),"")</f>
        <v/>
      </c>
      <c r="K5" s="21" t="str">
        <f>IFERROR(VLOOKUP(CONCATENATE(K$2,$Q5),Alap!$P:$Y,10,FALSE),"")</f>
        <v>Fogy. és szer. vás. magatartás (208, Tb.-ről web)</v>
      </c>
      <c r="L5" s="21" t="str">
        <f>IFERROR(VLOOKUP(CONCATENATE(L$2,$Q5),Alap!$P:$Y,10,FALSE),"")</f>
        <v>Emberi erőforrás gazd. és men. (208, web)</v>
      </c>
      <c r="M5" s="21" t="str">
        <f>IFERROR(VLOOKUP(CONCATENATE(M$2,$Q5),Alap!$P:$Y,10,FALSE),"")</f>
        <v>Vállalati pénzügy (208, web)</v>
      </c>
      <c r="N5" s="21" t="str">
        <f>IFERROR(VLOOKUP(CONCATENATE(N$2,$Q5),Alap!$P:$Y,10,FALSE),"")</f>
        <v/>
      </c>
      <c r="O5" s="21" t="str">
        <f>IFERROR(VLOOKUP(CONCATENATE(O$2,$Q5),Alap!$P:$Y,10,FALSE),"")</f>
        <v/>
      </c>
      <c r="P5" s="21" t="str">
        <f>IFERROR(VLOOKUP(CONCATENATE(P$2,$Q5),Alap!$P:$Y,10,FALSE),"")</f>
        <v/>
      </c>
      <c r="Q5" s="3">
        <v>2</v>
      </c>
    </row>
    <row r="6" spans="1:19" ht="63.9" customHeight="1" thickBot="1" x14ac:dyDescent="0.3">
      <c r="A6" s="9" t="s">
        <v>3</v>
      </c>
      <c r="B6" s="21" t="str">
        <f>IFERROR(VLOOKUP(CONCATENATE(B$2,$Q6),Alap!$P:$Y,10,FALSE),"")</f>
        <v>Vállalati pénzügy (208, web)</v>
      </c>
      <c r="C6" s="21" t="str">
        <f>IFERROR(VLOOKUP(CONCATENATE(C$2,$Q6),Alap!$P:$Y,10,FALSE),"")</f>
        <v>Fogy. és szer. vás. magatartás (208, Bp.-ről web)</v>
      </c>
      <c r="D6" s="21" t="str">
        <f>IFERROR(VLOOKUP(CONCATENATE(D$2,$Q6),Alap!$P:$Y,10,FALSE),"")</f>
        <v>Emberi erőforrás gazd. és men. (208, web)</v>
      </c>
      <c r="E6" s="21" t="str">
        <f>IFERROR(VLOOKUP(CONCATENATE(E$2,$Q6),Alap!$P:$Y,10,FALSE),"")</f>
        <v>Fogy. és szer. vás. magatartás (208, Bp.-ről web)</v>
      </c>
      <c r="F6" s="21" t="str">
        <f>IFERROR(VLOOKUP(CONCATENATE(F$2,$Q6),Alap!$P:$Y,10,FALSE),"")</f>
        <v>Alkalmazott informatika (207, gépterem, web)</v>
      </c>
      <c r="G6" s="21" t="str">
        <f>IFERROR(VLOOKUP(CONCATENATE(G$2,$Q6),Alap!$P:$Y,10,FALSE),"")</f>
        <v>Termékfejlesztés, termékpolitika (209, Tb.-ről web)</v>
      </c>
      <c r="H6" s="21" t="str">
        <f>IFERROR(VLOOKUP(CONCATENATE(H$2,$Q6),Alap!$P:$Y,10,FALSE),"")</f>
        <v>Termékfejlesztés, termékpolitika (202, Bp.-ről web)</v>
      </c>
      <c r="I6" s="21" t="str">
        <f>IFERROR(VLOOKUP(CONCATENATE(I$2,$Q6),Alap!$P:$Y,10,FALSE),"")</f>
        <v>Alkalmazott informatika (207, gépterem, web)</v>
      </c>
      <c r="J6" s="21" t="str">
        <f>IFERROR(VLOOKUP(CONCATENATE(J$2,$Q6),Alap!$P:$Y,10,FALSE),"")</f>
        <v/>
      </c>
      <c r="K6" s="23" t="s">
        <v>483</v>
      </c>
      <c r="L6" s="21" t="str">
        <f>IFERROR(VLOOKUP(CONCATENATE(L$2,$Q6),Alap!$P:$Y,10,FALSE),"")</f>
        <v>Ellátáslánc menedzsment alapjai (217, otthonról web)</v>
      </c>
      <c r="M6" s="23" t="str">
        <f>IFERROR(VLOOKUP(CONCATENATE(M$2,$Q6),Alap!$P:$Y,10,FALSE),"")</f>
        <v>Üzleti földrajz (szv.) (208, Bp.-ről web)</v>
      </c>
      <c r="N6" s="21" t="str">
        <f>IFERROR(VLOOKUP(CONCATENATE(N$2,$Q6),Alap!$P:$Y,10,FALSE),"")</f>
        <v/>
      </c>
      <c r="O6" s="21" t="str">
        <f>IFERROR(VLOOKUP(CONCATENATE(O$2,$Q6),Alap!$P:$Y,10,FALSE),"")</f>
        <v>Termékfejlesztés, termékpolitika (202, Tb.-ről web)</v>
      </c>
      <c r="P6" s="21" t="str">
        <f>IFERROR(VLOOKUP(CONCATENATE(P$2,$Q6),Alap!$P:$Y,10,FALSE),"")</f>
        <v/>
      </c>
      <c r="Q6" s="3">
        <v>3</v>
      </c>
      <c r="S6" s="27"/>
    </row>
    <row r="7" spans="1:19" ht="63.9" customHeight="1" thickBot="1" x14ac:dyDescent="0.3">
      <c r="A7" s="9" t="s">
        <v>4</v>
      </c>
      <c r="B7" s="21" t="str">
        <f>IFERROR(VLOOKUP(CONCATENATE(B$2,$Q7),Alap!$P:$Y,10,FALSE),"")</f>
        <v>Vállalati pénzügy (208, web)</v>
      </c>
      <c r="C7" s="21" t="str">
        <f>IFERROR(VLOOKUP(CONCATENATE(C$2,$Q7),Alap!$P:$Y,10,FALSE),"")</f>
        <v>Termékfejlesztés, termékpolitika (208, Bp.-ről web)</v>
      </c>
      <c r="D7" s="21" t="str">
        <f>IFERROR(VLOOKUP(CONCATENATE(D$2,$Q7),Alap!$P:$Y,10,FALSE),"")</f>
        <v>Emberi erőforrás gazd. és men. (208, web)</v>
      </c>
      <c r="E7" s="21" t="str">
        <f>IFERROR(VLOOKUP(CONCATENATE(E$2,$Q7),Alap!$P:$Y,10,FALSE),"")</f>
        <v/>
      </c>
      <c r="F7" s="21" t="str">
        <f>IFERROR(VLOOKUP(CONCATENATE(F$2,$Q7),Alap!$P:$Y,10,FALSE),"")</f>
        <v>Alkalmazott informatika (207, gépterem, web)</v>
      </c>
      <c r="G7" s="21" t="str">
        <f>IFERROR(VLOOKUP(CONCATENATE(G$2,$Q7),Alap!$P:$Y,10,FALSE),"")</f>
        <v>Termékfejlesztés, termékpolitika (209, Tb.-ről web)</v>
      </c>
      <c r="H7" s="21" t="str">
        <f>IFERROR(VLOOKUP(CONCATENATE(H$2,$Q7),Alap!$P:$Y,10,FALSE),"")</f>
        <v/>
      </c>
      <c r="I7" s="21" t="str">
        <f>IFERROR(VLOOKUP(CONCATENATE(I$2,$Q7),Alap!$P:$Y,10,FALSE),"")</f>
        <v>Vállalati pénzügy (208, web)</v>
      </c>
      <c r="J7" s="21" t="str">
        <f>IFERROR(VLOOKUP(CONCATENATE(J$2,$Q7),Alap!$P:$Y,10,FALSE),"")</f>
        <v/>
      </c>
      <c r="K7" s="23" t="s">
        <v>483</v>
      </c>
      <c r="L7" s="21" t="str">
        <f>IFERROR(VLOOKUP(CONCATENATE(L$2,$Q7),Alap!$P:$Y,10,FALSE),"")</f>
        <v>Ellátáslánc menedzsment alapjai (217, otthonról web)</v>
      </c>
      <c r="M7" s="23" t="str">
        <f>IFERROR(VLOOKUP(CONCATENATE(M$2,$Q7),Alap!$P:$Y,10,FALSE),"")</f>
        <v>Üzleti földrajz (szv.) (208, Bp.-ről web)</v>
      </c>
      <c r="N7" s="21" t="str">
        <f>IFERROR(VLOOKUP(CONCATENATE(N$2,$Q7),Alap!$P:$Y,10,FALSE),"")</f>
        <v/>
      </c>
      <c r="O7" s="21" t="str">
        <f>IFERROR(VLOOKUP(CONCATENATE(O$2,$Q7),Alap!$P:$Y,10,FALSE),"")</f>
        <v/>
      </c>
      <c r="P7" s="21" t="str">
        <f>IFERROR(VLOOKUP(CONCATENATE(P$2,$Q7),Alap!$P:$Y,10,FALSE),"")</f>
        <v/>
      </c>
      <c r="Q7" s="3">
        <v>4</v>
      </c>
      <c r="S7" s="27"/>
    </row>
    <row r="8" spans="1:19" ht="63.9" customHeight="1" thickBot="1" x14ac:dyDescent="0.3">
      <c r="A8" s="9" t="s">
        <v>5</v>
      </c>
      <c r="B8" s="21" t="str">
        <f>IFERROR(VLOOKUP(CONCATENATE(B$2,$Q8),Alap!$P:$Y,10,FALSE),"")</f>
        <v>Termékfejlesztés, termékpolitika (202, Tb.-ről web)</v>
      </c>
      <c r="C8" s="21" t="str">
        <f>IFERROR(VLOOKUP(CONCATENATE(C$2,$Q8),Alap!$P:$Y,10,FALSE),"")</f>
        <v/>
      </c>
      <c r="D8" s="21" t="str">
        <f>IFERROR(VLOOKUP(CONCATENATE(D$2,$Q8),Alap!$P:$Y,10,FALSE),"")</f>
        <v/>
      </c>
      <c r="E8" s="21" t="str">
        <f>IFERROR(VLOOKUP(CONCATENATE(E$2,$Q8),Alap!$P:$Y,10,FALSE),"")</f>
        <v/>
      </c>
      <c r="F8" s="21" t="str">
        <f>IFERROR(VLOOKUP(CONCATENATE(F$2,$Q8),Alap!$P:$Y,10,FALSE),"")</f>
        <v/>
      </c>
      <c r="G8" s="21" t="str">
        <f>IFERROR(VLOOKUP(CONCATENATE(G$2,$Q8),Alap!$P:$Y,10,FALSE),"")</f>
        <v/>
      </c>
      <c r="H8" s="21" t="str">
        <f>IFERROR(VLOOKUP(CONCATENATE(H$2,$Q8),Alap!$P:$Y,10,FALSE),"")</f>
        <v/>
      </c>
      <c r="I8" s="21" t="str">
        <f>IFERROR(VLOOKUP(CONCATENATE(I$2,$Q8),Alap!$P:$Y,10,FALSE),"")</f>
        <v>Vállalati pénzügy (208, web)</v>
      </c>
      <c r="J8" s="21" t="str">
        <f>IFERROR(VLOOKUP(CONCATENATE(J$2,$Q8),Alap!$P:$Y,10,FALSE),"")</f>
        <v/>
      </c>
      <c r="K8" s="21" t="str">
        <f>IFERROR(VLOOKUP(CONCATENATE(K$2,$Q8),Alap!$P:$Y,10,FALSE),"")</f>
        <v/>
      </c>
      <c r="L8" s="21" t="str">
        <f>IFERROR(VLOOKUP(CONCATENATE(L$2,$Q8),Alap!$P:$Y,10,FALSE),"")</f>
        <v/>
      </c>
      <c r="M8" s="21" t="str">
        <f>IFERROR(VLOOKUP(CONCATENATE(M$2,$Q8),Alap!$P:$Y,10,FALSE),"")</f>
        <v/>
      </c>
      <c r="N8" s="21" t="str">
        <f>IFERROR(VLOOKUP(CONCATENATE(N$2,$Q8),Alap!$P:$Y,10,FALSE),"")</f>
        <v/>
      </c>
      <c r="O8" s="21" t="str">
        <f>IFERROR(VLOOKUP(CONCATENATE(O$2,$Q8),Alap!$P:$Y,10,FALSE),"")</f>
        <v/>
      </c>
      <c r="P8" s="21" t="str">
        <f>IFERROR(VLOOKUP(CONCATENATE(P$2,$Q8),Alap!$P:$Y,10,FALSE),"")</f>
        <v/>
      </c>
      <c r="Q8" s="3">
        <v>5</v>
      </c>
    </row>
    <row r="9" spans="1:19" ht="63.9" customHeight="1" thickBot="1" x14ac:dyDescent="0.3">
      <c r="A9" s="9" t="s">
        <v>6</v>
      </c>
      <c r="B9" s="21" t="str">
        <f>IFERROR(VLOOKUP(CONCATENATE(B$2,$Q9),Alap!$P:$Y,10,FALSE),"")</f>
        <v/>
      </c>
      <c r="C9" s="21" t="str">
        <f>IFERROR(VLOOKUP(CONCATENATE(C$2,$Q9),Alap!$P:$Y,10,FALSE),"")</f>
        <v/>
      </c>
      <c r="D9" s="21" t="str">
        <f>IFERROR(VLOOKUP(CONCATENATE(D$2,$Q9),Alap!$P:$Y,10,FALSE),"")</f>
        <v/>
      </c>
      <c r="E9" s="21" t="str">
        <f>IFERROR(VLOOKUP(CONCATENATE(E$2,$Q9),Alap!$P:$Y,10,FALSE),"")</f>
        <v/>
      </c>
      <c r="F9" s="21" t="str">
        <f>IFERROR(VLOOKUP(CONCATENATE(F$2,$Q9),Alap!$P:$Y,10,FALSE),"")</f>
        <v/>
      </c>
      <c r="G9" s="21" t="str">
        <f>IFERROR(VLOOKUP(CONCATENATE(G$2,$Q9),Alap!$P:$Y,10,FALSE),"")</f>
        <v/>
      </c>
      <c r="H9" s="21" t="str">
        <f>IFERROR(VLOOKUP(CONCATENATE(H$2,$Q9),Alap!$P:$Y,10,FALSE),"")</f>
        <v/>
      </c>
      <c r="I9" s="21" t="str">
        <f>IFERROR(VLOOKUP(CONCATENATE(I$2,$Q9),Alap!$P:$Y,10,FALSE),"")</f>
        <v/>
      </c>
      <c r="J9" s="21" t="str">
        <f>IFERROR(VLOOKUP(CONCATENATE(J$2,$Q9),Alap!$P:$Y,10,FALSE),"")</f>
        <v/>
      </c>
      <c r="K9" s="21" t="str">
        <f>IFERROR(VLOOKUP(CONCATENATE(K$2,$Q9),Alap!$P:$Y,10,FALSE),"")</f>
        <v/>
      </c>
      <c r="L9" s="21" t="str">
        <f>IFERROR(VLOOKUP(CONCATENATE(L$2,$Q9),Alap!$P:$Y,10,FALSE),"")</f>
        <v/>
      </c>
      <c r="M9" s="21" t="str">
        <f>IFERROR(VLOOKUP(CONCATENATE(M$2,$Q9),Alap!$P:$Y,10,FALSE),"")</f>
        <v/>
      </c>
      <c r="N9" s="21" t="str">
        <f>IFERROR(VLOOKUP(CONCATENATE(N$2,$Q9),Alap!$P:$Y,10,FALSE),"")</f>
        <v/>
      </c>
      <c r="O9" s="21" t="str">
        <f>IFERROR(VLOOKUP(CONCATENATE(O$2,$Q9),Alap!$P:$Y,10,FALSE),"")</f>
        <v/>
      </c>
      <c r="P9" s="21" t="str">
        <f>IFERROR(VLOOKUP(CONCATENATE(P$2,$Q9),Alap!$P:$Y,10,FALSE),"")</f>
        <v/>
      </c>
      <c r="Q9" s="3">
        <v>6</v>
      </c>
    </row>
    <row r="10" spans="1:19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9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9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9" ht="63.9" customHeight="1" thickBot="1" x14ac:dyDescent="0.3">
      <c r="A13" s="9" t="s">
        <v>4</v>
      </c>
      <c r="B13" s="22" t="str">
        <f>IFERROR(VLOOKUP(CONCATENATE(B$10,$Q13),Alap!$P:$Y,10,FALSE),"")</f>
        <v/>
      </c>
      <c r="C13" s="22" t="str">
        <f>IFERROR(VLOOKUP(CONCATENATE(C$10,$Q13),Alap!$P:$Y,10,FALSE),"")</f>
        <v/>
      </c>
      <c r="D13" s="22" t="str">
        <f>IFERROR(VLOOKUP(CONCATENATE(D$10,$Q13),Alap!$P:$Y,10,FALSE),"")</f>
        <v/>
      </c>
      <c r="E13" s="22" t="str">
        <f>IFERROR(VLOOKUP(CONCATENATE(E$10,$Q13),Alap!$P:$Y,10,FALSE),"")</f>
        <v/>
      </c>
      <c r="F13" s="22" t="str">
        <f>IFERROR(VLOOKUP(CONCATENATE(F$10,$Q13),Alap!$P:$Y,10,FALSE),"")</f>
        <v/>
      </c>
      <c r="G13" s="22" t="str">
        <f>IFERROR(VLOOKUP(CONCATENATE(G$10,$Q13),Alap!$P:$Y,10,FALSE),"")</f>
        <v/>
      </c>
      <c r="H13" s="22" t="str">
        <f>IFERROR(VLOOKUP(CONCATENATE(H$10,$Q13),Alap!$P:$Y,10,FALSE),"")</f>
        <v/>
      </c>
      <c r="I13" s="22" t="str">
        <f>IFERROR(VLOOKUP(CONCATENATE(I$10,$Q13),Alap!$P:$Y,10,FALSE),"")</f>
        <v/>
      </c>
      <c r="J13" s="22" t="str">
        <f>IFERROR(VLOOKUP(CONCATENATE(J$10,$Q13),Alap!$P:$Y,10,FALSE),"")</f>
        <v/>
      </c>
      <c r="K13" s="22" t="str">
        <f>IFERROR(VLOOKUP(CONCATENATE(K$10,$Q13),Alap!$P:$Y,10,FALSE),"")</f>
        <v/>
      </c>
      <c r="L13" s="22" t="str">
        <f>IFERROR(VLOOKUP(CONCATENATE(L$10,$Q13),Alap!$P:$Y,10,FALSE),"")</f>
        <v/>
      </c>
      <c r="M13" s="22" t="str">
        <f>IFERROR(VLOOKUP(CONCATENATE(M$10,$Q13),Alap!$P:$Y,10,FALSE),"")</f>
        <v/>
      </c>
      <c r="N13" s="22" t="str">
        <f>IFERROR(VLOOKUP(CONCATENATE(N$10,$Q13),Alap!$P:$Y,10,FALSE),"")</f>
        <v/>
      </c>
      <c r="O13" s="22" t="str">
        <f>IFERROR(VLOOKUP(CONCATENATE(O$10,$Q13),Alap!$P:$Y,10,FALSE),"")</f>
        <v/>
      </c>
      <c r="P13" s="22" t="str">
        <f>IFERROR(VLOOKUP(CONCATENATE(P$10,$Q13),Alap!$P:$Y,10,FALSE),"")</f>
        <v/>
      </c>
      <c r="Q13" s="3">
        <v>4</v>
      </c>
    </row>
    <row r="14" spans="1:19" ht="63.9" customHeight="1" thickBot="1" x14ac:dyDescent="0.3">
      <c r="A14" s="9" t="s">
        <v>5</v>
      </c>
      <c r="B14" s="22" t="str">
        <f>IFERROR(VLOOKUP(CONCATENATE(B$10,$Q14),Alap!$P:$Y,10,FALSE),"")</f>
        <v/>
      </c>
      <c r="C14" s="22" t="str">
        <f>IFERROR(VLOOKUP(CONCATENATE(C$10,$Q14),Alap!$P:$Y,10,FALSE),"")</f>
        <v/>
      </c>
      <c r="D14" s="22" t="str">
        <f>IFERROR(VLOOKUP(CONCATENATE(D$10,$Q14),Alap!$P:$Y,10,FALSE),"")</f>
        <v/>
      </c>
      <c r="E14" s="22" t="str">
        <f>IFERROR(VLOOKUP(CONCATENATE(E$10,$Q14),Alap!$P:$Y,10,FALSE),"")</f>
        <v/>
      </c>
      <c r="F14" s="22" t="str">
        <f>IFERROR(VLOOKUP(CONCATENATE(F$10,$Q14),Alap!$P:$Y,10,FALSE),"")</f>
        <v/>
      </c>
      <c r="G14" s="22" t="str">
        <f>IFERROR(VLOOKUP(CONCATENATE(G$10,$Q14),Alap!$P:$Y,10,FALSE),"")</f>
        <v/>
      </c>
      <c r="H14" s="22" t="str">
        <f>IFERROR(VLOOKUP(CONCATENATE(H$10,$Q14),Alap!$P:$Y,10,FALSE),"")</f>
        <v/>
      </c>
      <c r="I14" s="22" t="str">
        <f>IFERROR(VLOOKUP(CONCATENATE(I$10,$Q14),Alap!$P:$Y,10,FALSE),"")</f>
        <v/>
      </c>
      <c r="J14" s="22" t="str">
        <f>IFERROR(VLOOKUP(CONCATENATE(J$10,$Q14),Alap!$P:$Y,10,FALSE),"")</f>
        <v/>
      </c>
      <c r="K14" s="22" t="str">
        <f>IFERROR(VLOOKUP(CONCATENATE(K$10,$Q14),Alap!$P:$Y,10,FALSE),"")</f>
        <v/>
      </c>
      <c r="L14" s="22" t="str">
        <f>IFERROR(VLOOKUP(CONCATENATE(L$10,$Q14),Alap!$P:$Y,10,FALSE),"")</f>
        <v/>
      </c>
      <c r="M14" s="22" t="str">
        <f>IFERROR(VLOOKUP(CONCATENATE(M$10,$Q14),Alap!$P:$Y,10,FALSE),"")</f>
        <v/>
      </c>
      <c r="N14" s="22" t="str">
        <f>IFERROR(VLOOKUP(CONCATENATE(N$10,$Q14),Alap!$P:$Y,10,FALSE),"")</f>
        <v/>
      </c>
      <c r="O14" s="22" t="str">
        <f>IFERROR(VLOOKUP(CONCATENATE(O$10,$Q14),Alap!$P:$Y,10,FALSE),"")</f>
        <v/>
      </c>
      <c r="P14" s="22" t="str">
        <f>IFERROR(VLOOKUP(CONCATENATE(P$10,$Q14),Alap!$P:$Y,10,FALSE),"")</f>
        <v/>
      </c>
      <c r="Q14" s="3">
        <v>5</v>
      </c>
    </row>
    <row r="15" spans="1:19" ht="63.9" customHeight="1" thickBot="1" x14ac:dyDescent="0.3">
      <c r="A15" s="9" t="s">
        <v>6</v>
      </c>
      <c r="B15" s="22" t="str">
        <f>IFERROR(VLOOKUP(CONCATENATE(B$10,$Q15),Alap!$P:$Y,10,FALSE),"")</f>
        <v/>
      </c>
      <c r="C15" s="22" t="str">
        <f>IFERROR(VLOOKUP(CONCATENATE(C$10,$Q15),Alap!$P:$Y,10,FALSE),"")</f>
        <v/>
      </c>
      <c r="D15" s="22" t="str">
        <f>IFERROR(VLOOKUP(CONCATENATE(D$10,$Q15),Alap!$P:$Y,10,FALSE),"")</f>
        <v/>
      </c>
      <c r="E15" s="22" t="str">
        <f>IFERROR(VLOOKUP(CONCATENATE(E$10,$Q15),Alap!$P:$Y,10,FALSE),"")</f>
        <v/>
      </c>
      <c r="F15" s="22" t="str">
        <f>IFERROR(VLOOKUP(CONCATENATE(F$10,$Q15),Alap!$P:$Y,10,FALSE),"")</f>
        <v/>
      </c>
      <c r="G15" s="22" t="str">
        <f>IFERROR(VLOOKUP(CONCATENATE(G$10,$Q15),Alap!$P:$Y,10,FALSE),"")</f>
        <v/>
      </c>
      <c r="H15" s="22" t="str">
        <f>IFERROR(VLOOKUP(CONCATENATE(H$10,$Q15),Alap!$P:$Y,10,FALSE),"")</f>
        <v/>
      </c>
      <c r="I15" s="22" t="str">
        <f>IFERROR(VLOOKUP(CONCATENATE(I$10,$Q15),Alap!$P:$Y,10,FALSE),"")</f>
        <v/>
      </c>
      <c r="J15" s="22" t="str">
        <f>IFERROR(VLOOKUP(CONCATENATE(J$10,$Q15),Alap!$P:$Y,10,FALSE),"")</f>
        <v/>
      </c>
      <c r="K15" s="22" t="str">
        <f>IFERROR(VLOOKUP(CONCATENATE(K$10,$Q15),Alap!$P:$Y,10,FALSE),"")</f>
        <v/>
      </c>
      <c r="L15" s="22" t="str">
        <f>IFERROR(VLOOKUP(CONCATENATE(L$10,$Q15),Alap!$P:$Y,10,FALSE),"")</f>
        <v/>
      </c>
      <c r="M15" s="22" t="str">
        <f>IFERROR(VLOOKUP(CONCATENATE(M$10,$Q15),Alap!$P:$Y,10,FALSE),"")</f>
        <v/>
      </c>
      <c r="N15" s="22" t="str">
        <f>IFERROR(VLOOKUP(CONCATENATE(N$10,$Q15),Alap!$P:$Y,10,FALSE),"")</f>
        <v/>
      </c>
      <c r="O15" s="23" t="str">
        <f>IFERROR(VLOOKUP(CONCATENATE(O$10,$Q15),Alap!$P:$Y,10,FALSE),"")</f>
        <v>Sportprotokoll (szv.) (217, Bp.-ről web)</v>
      </c>
      <c r="P15" s="22" t="str">
        <f>IFERROR(VLOOKUP(CONCATENATE(P$10,$Q15),Alap!$P:$Y,10,FALSE),"")</f>
        <v/>
      </c>
      <c r="Q15" s="3">
        <v>6</v>
      </c>
    </row>
    <row r="16" spans="1:19" ht="63.9" customHeight="1" thickBot="1" x14ac:dyDescent="0.3">
      <c r="A16" s="9" t="s">
        <v>7</v>
      </c>
      <c r="B16" s="22" t="str">
        <f>IFERROR(VLOOKUP(CONCATENATE(B$10,$Q16),Alap!$P:$Y,10,FALSE),"")</f>
        <v/>
      </c>
      <c r="C16" s="22" t="str">
        <f>IFERROR(VLOOKUP(CONCATENATE(C$10,$Q16),Alap!$P:$Y,10,FALSE),"")</f>
        <v/>
      </c>
      <c r="D16" s="22" t="str">
        <f>IFERROR(VLOOKUP(CONCATENATE(D$10,$Q16),Alap!$P:$Y,10,FALSE),"")</f>
        <v/>
      </c>
      <c r="E16" s="22" t="str">
        <f>IFERROR(VLOOKUP(CONCATENATE(E$10,$Q16),Alap!$P:$Y,10,FALSE),"")</f>
        <v/>
      </c>
      <c r="F16" s="22" t="str">
        <f>IFERROR(VLOOKUP(CONCATENATE(F$10,$Q16),Alap!$P:$Y,10,FALSE),"")</f>
        <v/>
      </c>
      <c r="G16" s="22" t="str">
        <f>IFERROR(VLOOKUP(CONCATENATE(G$10,$Q16),Alap!$P:$Y,10,FALSE),"")</f>
        <v/>
      </c>
      <c r="H16" s="22" t="str">
        <f>IFERROR(VLOOKUP(CONCATENATE(H$10,$Q16),Alap!$P:$Y,10,FALSE),"")</f>
        <v/>
      </c>
      <c r="I16" s="22" t="str">
        <f>IFERROR(VLOOKUP(CONCATENATE(I$10,$Q16),Alap!$P:$Y,10,FALSE),"")</f>
        <v/>
      </c>
      <c r="J16" s="22" t="str">
        <f>IFERROR(VLOOKUP(CONCATENATE(J$10,$Q16),Alap!$P:$Y,10,FALSE),"")</f>
        <v/>
      </c>
      <c r="K16" s="22" t="str">
        <f>IFERROR(VLOOKUP(CONCATENATE(K$10,$Q16),Alap!$P:$Y,10,FALSE),"")</f>
        <v/>
      </c>
      <c r="L16" s="22" t="str">
        <f>IFERROR(VLOOKUP(CONCATENATE(L$10,$Q16),Alap!$P:$Y,10,FALSE),"")</f>
        <v/>
      </c>
      <c r="M16" s="22" t="str">
        <f>IFERROR(VLOOKUP(CONCATENATE(M$10,$Q16),Alap!$P:$Y,10,FALSE),"")</f>
        <v/>
      </c>
      <c r="N16" s="22" t="str">
        <f>IFERROR(VLOOKUP(CONCATENATE(N$10,$Q16),Alap!$P:$Y,10,FALSE),"")</f>
        <v/>
      </c>
      <c r="O16" s="23" t="str">
        <f>IFERROR(VLOOKUP(CONCATENATE(O$10,$Q16),Alap!$P:$Y,10,FALSE),"")</f>
        <v>Sportprotokoll (szv.) (217, Bp.-ről web)</v>
      </c>
      <c r="P16" s="22" t="str">
        <f>IFERROR(VLOOKUP(CONCATENATE(P$10,$Q16),Alap!$P:$Y,10,FALSE),"")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Q17"/>
  <sheetViews>
    <sheetView workbookViewId="0">
      <selection activeCell="O15" sqref="O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289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IFERROR(VLOOKUP(CONCATENATE(B$2,$Q4),Alap!$Q:$Y,9,FALSE),"")</f>
        <v/>
      </c>
      <c r="C4" s="9" t="str">
        <f>IFERROR(VLOOKUP(CONCATENATE(C$2,$Q4),Alap!$Q:$Y,9,FALSE),"")</f>
        <v>Fogy. és szer. vás. magatartás (208, Bp.-ről web)</v>
      </c>
      <c r="D4" s="9" t="str">
        <f>IFERROR(VLOOKUP(CONCATENATE(D$2,$Q4),Alap!$Q:$Y,9,FALSE),"")</f>
        <v>Marketingpszichológia (208, Bp.-ről web)</v>
      </c>
      <c r="E4" s="9" t="str">
        <f>IFERROR(VLOOKUP(CONCATENATE(E$2,$Q4),Alap!$Q:$Y,9,FALSE),"")</f>
        <v>Fogy. és szer. vás. magatartás (208, Bp.-ről web)</v>
      </c>
      <c r="F4" s="9" t="str">
        <f>IFERROR(VLOOKUP(CONCATENATE(F$2,$Q4),Alap!$Q:$Y,9,FALSE),"")</f>
        <v>Vállalati pénzügy (208, web)</v>
      </c>
      <c r="G4" s="9" t="str">
        <f>IFERROR(VLOOKUP(CONCATENATE(G$2,$Q4),Alap!$Q:$Y,9,FALSE),"")</f>
        <v>Marketingpszichológia (214, Tb.-ről web)</v>
      </c>
      <c r="H4" s="9" t="str">
        <f>IFERROR(VLOOKUP(CONCATENATE(H$2,$Q4),Alap!$Q:$Y,9,FALSE),"")</f>
        <v>Termékfejlesztés, termékpolitika (202, Bp.-ről web)</v>
      </c>
      <c r="I4" s="9" t="str">
        <f>IFERROR(VLOOKUP(CONCATENATE(I$2,$Q4),Alap!$Q:$Y,9,FALSE),"")</f>
        <v/>
      </c>
      <c r="J4" s="9" t="str">
        <f>IFERROR(VLOOKUP(CONCATENATE(J$2,$Q4),Alap!$Q:$Y,9,FALSE),"")</f>
        <v/>
      </c>
      <c r="K4" s="9" t="str">
        <f>IFERROR(VLOOKUP(CONCATENATE(K$2,$Q4),Alap!$Q:$Y,9,FALSE),"")</f>
        <v>Fogy. és szer. vás. magatartás (208, Tb.-ről web)</v>
      </c>
      <c r="L4" s="9" t="str">
        <f>IFERROR(VLOOKUP(CONCATENATE(L$2,$Q4),Alap!$Q:$Y,9,FALSE),"")</f>
        <v>Emberi erőforrás gazd. és men. (208, web)</v>
      </c>
      <c r="M4" s="9" t="str">
        <f>IFERROR(VLOOKUP(CONCATENATE(M$2,$Q4),Alap!$Q:$Y,9,FALSE),"")</f>
        <v>Vállalati pénzügy (208, web)</v>
      </c>
      <c r="N4" s="23" t="str">
        <f>IFERROR(VLOOKUP(CONCATENATE(N$2,$Q4),Alap!$Q:$Y,9,FALSE),"")</f>
        <v/>
      </c>
      <c r="O4" s="23" t="str">
        <f>IFERROR(VLOOKUP(CONCATENATE(O$2,$Q4),Alap!$Q:$Y,9,FALSE),"")</f>
        <v/>
      </c>
      <c r="P4" s="23" t="str">
        <f>IFERROR(VLOOKUP(CONCATENATE(P$2,$Q4),Alap!$Q:$Y,9,FALSE),"")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IFERROR(VLOOKUP(CONCATENATE(B$2,$Q5),Alap!$Q:$Y,9,FALSE),"")</f>
        <v/>
      </c>
      <c r="C5" s="9" t="str">
        <f>IFERROR(VLOOKUP(CONCATENATE(C$2,$Q5),Alap!$Q:$Y,9,FALSE),"")</f>
        <v>Fogy. és szer. vás. magatartás (208, Bp.-ről web)</v>
      </c>
      <c r="D5" s="9" t="str">
        <f>IFERROR(VLOOKUP(CONCATENATE(D$2,$Q5),Alap!$Q:$Y,9,FALSE),"")</f>
        <v>Marketingpszichológia (208, Bp.-ről web)</v>
      </c>
      <c r="E5" s="9" t="str">
        <f>IFERROR(VLOOKUP(CONCATENATE(E$2,$Q5),Alap!$Q:$Y,9,FALSE),"")</f>
        <v>Fogy. és szer. vás. magatartás (208, Bp.-ről web)</v>
      </c>
      <c r="F5" s="9" t="str">
        <f>IFERROR(VLOOKUP(CONCATENATE(F$2,$Q5),Alap!$Q:$Y,9,FALSE),"")</f>
        <v>Vállalati pénzügy (208, web)</v>
      </c>
      <c r="G5" s="9" t="str">
        <f>IFERROR(VLOOKUP(CONCATENATE(G$2,$Q5),Alap!$Q:$Y,9,FALSE),"")</f>
        <v>Marketingpszichológia (214, Tb.-ről web)</v>
      </c>
      <c r="H5" s="9" t="str">
        <f>IFERROR(VLOOKUP(CONCATENATE(H$2,$Q5),Alap!$Q:$Y,9,FALSE),"")</f>
        <v>Termékfejlesztés, termékpolitika (202, Bp.-ről web)</v>
      </c>
      <c r="I5" s="9" t="str">
        <f>IFERROR(VLOOKUP(CONCATENATE(I$2,$Q5),Alap!$Q:$Y,9,FALSE),"")</f>
        <v>Alkalmazott informatika (207, gépterem, web)</v>
      </c>
      <c r="J5" s="9" t="str">
        <f>IFERROR(VLOOKUP(CONCATENATE(J$2,$Q5),Alap!$Q:$Y,9,FALSE),"")</f>
        <v/>
      </c>
      <c r="K5" s="9" t="str">
        <f>IFERROR(VLOOKUP(CONCATENATE(K$2,$Q5),Alap!$Q:$Y,9,FALSE),"")</f>
        <v>Fogy. és szer. vás. magatartás (208, Tb.-ről web)</v>
      </c>
      <c r="L5" s="9" t="str">
        <f>IFERROR(VLOOKUP(CONCATENATE(L$2,$Q5),Alap!$Q:$Y,9,FALSE),"")</f>
        <v>Emberi erőforrás gazd. és men. (208, web)</v>
      </c>
      <c r="M5" s="9" t="str">
        <f>IFERROR(VLOOKUP(CONCATENATE(M$2,$Q5),Alap!$Q:$Y,9,FALSE),"")</f>
        <v>Vállalati pénzügy (208, web)</v>
      </c>
      <c r="N5" s="9" t="str">
        <f>IFERROR(VLOOKUP(CONCATENATE(N$2,$Q5),Alap!$Q:$Y,9,FALSE),"")</f>
        <v/>
      </c>
      <c r="O5" s="9" t="str">
        <f>IFERROR(VLOOKUP(CONCATENATE(O$2,$Q5),Alap!$Q:$Y,9,FALSE),"")</f>
        <v/>
      </c>
      <c r="P5" s="23" t="str">
        <f>IFERROR(VLOOKUP(CONCATENATE(P$2,$Q5),Alap!$Q:$Y,9,FALSE),"")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IFERROR(VLOOKUP(CONCATENATE(B$2,$Q6),Alap!$Q:$Y,9,FALSE),"")</f>
        <v>Vállalati pénzügy (208, web)</v>
      </c>
      <c r="C6" s="9" t="str">
        <f>IFERROR(VLOOKUP(CONCATENATE(C$2,$Q6),Alap!$Q:$Y,9,FALSE),"")</f>
        <v>Fogy. és szer. vás. magatartás (208, Bp.-ről web)</v>
      </c>
      <c r="D6" s="9" t="str">
        <f>IFERROR(VLOOKUP(CONCATENATE(D$2,$Q6),Alap!$Q:$Y,9,FALSE),"")</f>
        <v>Emberi erőforrás gazd. és men. (208, web)</v>
      </c>
      <c r="E6" s="9" t="str">
        <f>IFERROR(VLOOKUP(CONCATENATE(E$2,$Q6),Alap!$Q:$Y,9,FALSE),"")</f>
        <v>Fogy. és szer. vás. magatartás (208, Bp.-ről web)</v>
      </c>
      <c r="F6" s="9" t="str">
        <f>IFERROR(VLOOKUP(CONCATENATE(F$2,$Q6),Alap!$Q:$Y,9,FALSE),"")</f>
        <v>Alkalmazott informatika (207, gépterem, web)</v>
      </c>
      <c r="G6" s="9" t="str">
        <f>IFERROR(VLOOKUP(CONCATENATE(G$2,$Q6),Alap!$Q:$Y,9,FALSE),"")</f>
        <v>Termékfejlesztés, termékpolitika (209, Tb.-ről web)</v>
      </c>
      <c r="H6" s="9" t="str">
        <f>IFERROR(VLOOKUP(CONCATENATE(H$2,$Q6),Alap!$Q:$Y,9,FALSE),"")</f>
        <v>Termékfejlesztés, termékpolitika (202, Bp.-ről web)</v>
      </c>
      <c r="I6" s="9" t="str">
        <f>IFERROR(VLOOKUP(CONCATENATE(I$2,$Q6),Alap!$Q:$Y,9,FALSE),"")</f>
        <v>Alkalmazott informatika (207, gépterem, web)</v>
      </c>
      <c r="J6" s="23" t="str">
        <f>IFERROR(VLOOKUP(CONCATENATE(J$2,$Q6),Alap!$Q:$Y,9,FALSE),"")</f>
        <v/>
      </c>
      <c r="K6" s="23" t="s">
        <v>483</v>
      </c>
      <c r="L6" s="9" t="str">
        <f>IFERROR(VLOOKUP(CONCATENATE(L$2,$Q6),Alap!$Q:$Y,9,FALSE),"")</f>
        <v>Marketingpszichológia (214, Bp.-ről web)</v>
      </c>
      <c r="M6" s="23" t="str">
        <f>IFERROR(VLOOKUP(CONCATENATE(M$2,$Q6),Alap!$Q:$Y,9,FALSE),"")</f>
        <v>Üzleti földrajz (szv.) (208, Bp.-ről web)</v>
      </c>
      <c r="N6" s="9" t="str">
        <f>IFERROR(VLOOKUP(CONCATENATE(N$2,$Q6),Alap!$Q:$Y,9,FALSE),"")</f>
        <v/>
      </c>
      <c r="O6" s="9" t="str">
        <f>IFERROR(VLOOKUP(CONCATENATE(O$2,$Q6),Alap!$Q:$Y,9,FALSE),"")</f>
        <v>Termékfejlesztés, termékpolitika (202, Tb.-ről web)</v>
      </c>
      <c r="P6" s="23" t="str">
        <f>IFERROR(VLOOKUP(CONCATENATE(P$2,$Q6),Alap!$Q:$Y,9,FALSE),"")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IFERROR(VLOOKUP(CONCATENATE(B$2,$Q7),Alap!$Q:$Y,9,FALSE),"")</f>
        <v>Vállalati pénzügy (208, web)</v>
      </c>
      <c r="C7" s="9" t="str">
        <f>IFERROR(VLOOKUP(CONCATENATE(C$2,$Q7),Alap!$Q:$Y,9,FALSE),"")</f>
        <v>Termékfejlesztés, termékpolitika (208, Bp.-ről web)</v>
      </c>
      <c r="D7" s="9" t="str">
        <f>IFERROR(VLOOKUP(CONCATENATE(D$2,$Q7),Alap!$Q:$Y,9,FALSE),"")</f>
        <v>Emberi erőforrás gazd. és men. (208, web)</v>
      </c>
      <c r="E7" s="9" t="str">
        <f>IFERROR(VLOOKUP(CONCATENATE(E$2,$Q7),Alap!$Q:$Y,9,FALSE),"")</f>
        <v/>
      </c>
      <c r="F7" s="9" t="str">
        <f>IFERROR(VLOOKUP(CONCATENATE(F$2,$Q7),Alap!$Q:$Y,9,FALSE),"")</f>
        <v>Alkalmazott informatika (207, gépterem, web)</v>
      </c>
      <c r="G7" s="9" t="str">
        <f>IFERROR(VLOOKUP(CONCATENATE(G$2,$Q7),Alap!$Q:$Y,9,FALSE),"")</f>
        <v>Termékfejlesztés, termékpolitika (209, Tb.-ről web)</v>
      </c>
      <c r="H7" s="9" t="str">
        <f>IFERROR(VLOOKUP(CONCATENATE(H$2,$Q7),Alap!$Q:$Y,9,FALSE),"")</f>
        <v/>
      </c>
      <c r="I7" s="9" t="str">
        <f>IFERROR(VLOOKUP(CONCATENATE(I$2,$Q7),Alap!$Q:$Y,9,FALSE),"")</f>
        <v>Vállalati pénzügy (208, web)</v>
      </c>
      <c r="J7" s="9" t="str">
        <f>IFERROR(VLOOKUP(CONCATENATE(J$2,$Q7),Alap!$Q:$Y,9,FALSE),"")</f>
        <v/>
      </c>
      <c r="K7" s="23" t="s">
        <v>483</v>
      </c>
      <c r="L7" s="9" t="str">
        <f>IFERROR(VLOOKUP(CONCATENATE(L$2,$Q7),Alap!$Q:$Y,9,FALSE),"")</f>
        <v>Marketingpszichológia (214, Bp.-ről web)</v>
      </c>
      <c r="M7" s="23" t="str">
        <f>IFERROR(VLOOKUP(CONCATENATE(M$2,$Q7),Alap!$Q:$Y,9,FALSE),"")</f>
        <v>Üzleti földrajz (szv.) (208, Bp.-ről web)</v>
      </c>
      <c r="N7" s="9" t="str">
        <f>IFERROR(VLOOKUP(CONCATENATE(N$2,$Q7),Alap!$Q:$Y,9,FALSE),"")</f>
        <v/>
      </c>
      <c r="O7" s="9" t="str">
        <f>IFERROR(VLOOKUP(CONCATENATE(O$2,$Q7),Alap!$Q:$Y,9,FALSE),"")</f>
        <v/>
      </c>
      <c r="P7" s="23" t="str">
        <f>IFERROR(VLOOKUP(CONCATENATE(P$2,$Q7),Alap!$Q:$Y,9,FALSE),"")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IFERROR(VLOOKUP(CONCATENATE(B$2,$Q8),Alap!$Q:$Y,9,FALSE),"")</f>
        <v>Termékfejlesztés, termékpolitika (202, Tb.-ről web)</v>
      </c>
      <c r="C8" s="9" t="str">
        <f>IFERROR(VLOOKUP(CONCATENATE(C$2,$Q8),Alap!$Q:$Y,9,FALSE),"")</f>
        <v/>
      </c>
      <c r="D8" s="9" t="str">
        <f>IFERROR(VLOOKUP(CONCATENATE(D$2,$Q8),Alap!$Q:$Y,9,FALSE),"")</f>
        <v/>
      </c>
      <c r="E8" s="9" t="str">
        <f>IFERROR(VLOOKUP(CONCATENATE(E$2,$Q8),Alap!$Q:$Y,9,FALSE),"")</f>
        <v/>
      </c>
      <c r="F8" s="9" t="str">
        <f>IFERROR(VLOOKUP(CONCATENATE(F$2,$Q8),Alap!$Q:$Y,9,FALSE),"")</f>
        <v/>
      </c>
      <c r="G8" s="9" t="str">
        <f>IFERROR(VLOOKUP(CONCATENATE(G$2,$Q8),Alap!$Q:$Y,9,FALSE),"")</f>
        <v/>
      </c>
      <c r="H8" s="9" t="str">
        <f>IFERROR(VLOOKUP(CONCATENATE(H$2,$Q8),Alap!$Q:$Y,9,FALSE),"")</f>
        <v/>
      </c>
      <c r="I8" s="9" t="str">
        <f>IFERROR(VLOOKUP(CONCATENATE(I$2,$Q8),Alap!$Q:$Y,9,FALSE),"")</f>
        <v>Vállalati pénzügy (208, web)</v>
      </c>
      <c r="J8" s="9" t="str">
        <f>IFERROR(VLOOKUP(CONCATENATE(J$2,$Q8),Alap!$Q:$Y,9,FALSE),"")</f>
        <v/>
      </c>
      <c r="K8" s="9" t="str">
        <f>IFERROR(VLOOKUP(CONCATENATE(K$2,$Q8),Alap!$Q:$Y,9,FALSE),"")</f>
        <v/>
      </c>
      <c r="L8" s="9" t="str">
        <f>IFERROR(VLOOKUP(CONCATENATE(L$2,$Q8),Alap!$Q:$Y,9,FALSE),"")</f>
        <v/>
      </c>
      <c r="M8" s="9" t="str">
        <f>IFERROR(VLOOKUP(CONCATENATE(M$2,$Q8),Alap!$Q:$Y,9,FALSE),"")</f>
        <v/>
      </c>
      <c r="N8" s="9" t="str">
        <f>IFERROR(VLOOKUP(CONCATENATE(N$2,$Q8),Alap!$Q:$Y,9,FALSE),"")</f>
        <v/>
      </c>
      <c r="O8" s="9" t="str">
        <f>IFERROR(VLOOKUP(CONCATENATE(O$2,$Q8),Alap!$Q:$Y,9,FALSE),"")</f>
        <v/>
      </c>
      <c r="P8" s="23" t="str">
        <f>IFERROR(VLOOKUP(CONCATENATE(P$2,$Q8),Alap!$Q:$Y,9,FALSE),"")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IFERROR(VLOOKUP(CONCATENATE(B$2,$Q9),Alap!$Q:$Y,9,FALSE),"")</f>
        <v/>
      </c>
      <c r="C9" s="9" t="str">
        <f>IFERROR(VLOOKUP(CONCATENATE(C$2,$Q9),Alap!$Q:$Y,9,FALSE),"")</f>
        <v/>
      </c>
      <c r="D9" s="9" t="str">
        <f>IFERROR(VLOOKUP(CONCATENATE(D$2,$Q9),Alap!$Q:$Y,9,FALSE),"")</f>
        <v/>
      </c>
      <c r="E9" s="9" t="str">
        <f>IFERROR(VLOOKUP(CONCATENATE(E$2,$Q9),Alap!$Q:$Y,9,FALSE),"")</f>
        <v/>
      </c>
      <c r="F9" s="9" t="str">
        <f>IFERROR(VLOOKUP(CONCATENATE(F$2,$Q9),Alap!$Q:$Y,9,FALSE),"")</f>
        <v/>
      </c>
      <c r="G9" s="9" t="str">
        <f>IFERROR(VLOOKUP(CONCATENATE(G$2,$Q9),Alap!$Q:$Y,9,FALSE),"")</f>
        <v/>
      </c>
      <c r="H9" s="9" t="str">
        <f>IFERROR(VLOOKUP(CONCATENATE(H$2,$Q9),Alap!$Q:$Y,9,FALSE),"")</f>
        <v/>
      </c>
      <c r="I9" s="9" t="str">
        <f>IFERROR(VLOOKUP(CONCATENATE(I$2,$Q9),Alap!$Q:$Y,9,FALSE),"")</f>
        <v/>
      </c>
      <c r="J9" s="9" t="str">
        <f>IFERROR(VLOOKUP(CONCATENATE(J$2,$Q9),Alap!$Q:$Y,9,FALSE),"")</f>
        <v/>
      </c>
      <c r="K9" s="9" t="str">
        <f>IFERROR(VLOOKUP(CONCATENATE(K$2,$Q9),Alap!$Q:$Y,9,FALSE),"")</f>
        <v/>
      </c>
      <c r="L9" s="9" t="str">
        <f>IFERROR(VLOOKUP(CONCATENATE(L$2,$Q9),Alap!$Q:$Y,9,FALSE),"")</f>
        <v/>
      </c>
      <c r="M9" s="9" t="str">
        <f>IFERROR(VLOOKUP(CONCATENATE(M$2,$Q9),Alap!$Q:$Y,9,FALSE),"")</f>
        <v/>
      </c>
      <c r="N9" s="9" t="str">
        <f>IFERROR(VLOOKUP(CONCATENATE(N$2,$Q9),Alap!$Q:$Y,9,FALSE),"")</f>
        <v/>
      </c>
      <c r="O9" s="9" t="str">
        <f>IFERROR(VLOOKUP(CONCATENATE(O$2,$Q9),Alap!$Q:$Y,9,FALSE),"")</f>
        <v/>
      </c>
      <c r="P9" s="9" t="str">
        <f>IFERROR(VLOOKUP(CONCATENATE(P$2,$Q9),Alap!$Q:$Y,9,FALSE),"")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IFERROR(VLOOKUP(CONCATENATE(B$10,$Q13),Alap!$Q:$Y,9,FALSE),"")</f>
        <v/>
      </c>
      <c r="C13" s="22" t="str">
        <f>IFERROR(VLOOKUP(CONCATENATE(C$10,$Q13),Alap!$Q:$Y,9,FALSE),"")</f>
        <v/>
      </c>
      <c r="D13" s="22" t="str">
        <f>IFERROR(VLOOKUP(CONCATENATE(D$10,$Q13),Alap!$Q:$Y,9,FALSE),"")</f>
        <v/>
      </c>
      <c r="E13" s="22" t="str">
        <f>IFERROR(VLOOKUP(CONCATENATE(E$10,$Q13),Alap!$Q:$Y,9,FALSE),"")</f>
        <v/>
      </c>
      <c r="F13" s="22" t="str">
        <f>IFERROR(VLOOKUP(CONCATENATE(F$10,$Q13),Alap!$Q:$Y,9,FALSE),"")</f>
        <v/>
      </c>
      <c r="G13" s="22" t="str">
        <f>IFERROR(VLOOKUP(CONCATENATE(G$10,$Q13),Alap!$Q:$Y,9,FALSE),"")</f>
        <v/>
      </c>
      <c r="H13" s="22" t="str">
        <f>IFERROR(VLOOKUP(CONCATENATE(H$10,$Q13),Alap!$Q:$Y,9,FALSE),"")</f>
        <v/>
      </c>
      <c r="I13" s="22" t="str">
        <f>IFERROR(VLOOKUP(CONCATENATE(I$10,$Q13),Alap!$Q:$Y,9,FALSE),"")</f>
        <v/>
      </c>
      <c r="J13" s="22" t="str">
        <f>IFERROR(VLOOKUP(CONCATENATE(J$10,$Q13),Alap!$Q:$Y,9,FALSE),"")</f>
        <v/>
      </c>
      <c r="K13" s="22" t="str">
        <f>IFERROR(VLOOKUP(CONCATENATE(K$10,$Q13),Alap!$Q:$Y,9,FALSE),"")</f>
        <v/>
      </c>
      <c r="L13" s="22" t="str">
        <f>IFERROR(VLOOKUP(CONCATENATE(L$10,$Q13),Alap!$Q:$Y,9,FALSE),"")</f>
        <v/>
      </c>
      <c r="M13" s="22" t="str">
        <f>IFERROR(VLOOKUP(CONCATENATE(M$10,$Q13),Alap!$Q:$Y,9,FALSE),"")</f>
        <v/>
      </c>
      <c r="N13" s="22" t="str">
        <f>IFERROR(VLOOKUP(CONCATENATE(N$10,$Q13),Alap!$Q:$Y,9,FALSE),"")</f>
        <v/>
      </c>
      <c r="O13" s="22" t="str">
        <f>IFERROR(VLOOKUP(CONCATENATE(O$10,$Q13),Alap!$Q:$Y,9,FALSE),"")</f>
        <v/>
      </c>
      <c r="P13" s="22" t="str">
        <f>IFERROR(VLOOKUP(CONCATENATE(P$10,$Q13),Alap!$Q:$Y,9,FALSE),"")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IFERROR(VLOOKUP(CONCATENATE(B$10,$Q14),Alap!$Q:$Y,9,FALSE),"")</f>
        <v/>
      </c>
      <c r="C14" s="22" t="str">
        <f>IFERROR(VLOOKUP(CONCATENATE(C$10,$Q14),Alap!$Q:$Y,9,FALSE),"")</f>
        <v/>
      </c>
      <c r="D14" s="22" t="str">
        <f>IFERROR(VLOOKUP(CONCATENATE(D$10,$Q14),Alap!$Q:$Y,9,FALSE),"")</f>
        <v/>
      </c>
      <c r="E14" s="22" t="str">
        <f>IFERROR(VLOOKUP(CONCATENATE(E$10,$Q14),Alap!$Q:$Y,9,FALSE),"")</f>
        <v/>
      </c>
      <c r="F14" s="22" t="str">
        <f>IFERROR(VLOOKUP(CONCATENATE(F$10,$Q14),Alap!$Q:$Y,9,FALSE),"")</f>
        <v/>
      </c>
      <c r="G14" s="22" t="str">
        <f>IFERROR(VLOOKUP(CONCATENATE(G$10,$Q14),Alap!$Q:$Y,9,FALSE),"")</f>
        <v/>
      </c>
      <c r="H14" s="22" t="str">
        <f>IFERROR(VLOOKUP(CONCATENATE(H$10,$Q14),Alap!$Q:$Y,9,FALSE),"")</f>
        <v/>
      </c>
      <c r="I14" s="22" t="str">
        <f>IFERROR(VLOOKUP(CONCATENATE(I$10,$Q14),Alap!$Q:$Y,9,FALSE),"")</f>
        <v/>
      </c>
      <c r="J14" s="22" t="str">
        <f>IFERROR(VLOOKUP(CONCATENATE(J$10,$Q14),Alap!$Q:$Y,9,FALSE),"")</f>
        <v/>
      </c>
      <c r="K14" s="22" t="str">
        <f>IFERROR(VLOOKUP(CONCATENATE(K$10,$Q14),Alap!$Q:$Y,9,FALSE),"")</f>
        <v/>
      </c>
      <c r="L14" s="22" t="str">
        <f>IFERROR(VLOOKUP(CONCATENATE(L$10,$Q14),Alap!$Q:$Y,9,FALSE),"")</f>
        <v/>
      </c>
      <c r="M14" s="22" t="str">
        <f>IFERROR(VLOOKUP(CONCATENATE(M$10,$Q14),Alap!$Q:$Y,9,FALSE),"")</f>
        <v/>
      </c>
      <c r="N14" s="22" t="str">
        <f>IFERROR(VLOOKUP(CONCATENATE(N$10,$Q14),Alap!$Q:$Y,9,FALSE),"")</f>
        <v/>
      </c>
      <c r="O14" s="22" t="str">
        <f>IFERROR(VLOOKUP(CONCATENATE(O$10,$Q14),Alap!$Q:$Y,9,FALSE),"")</f>
        <v/>
      </c>
      <c r="P14" s="22" t="str">
        <f>IFERROR(VLOOKUP(CONCATENATE(P$10,$Q14),Alap!$Q:$Y,9,FALSE),"")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IFERROR(VLOOKUP(CONCATENATE(B$10,$Q15),Alap!$Q:$Y,9,FALSE),"")</f>
        <v/>
      </c>
      <c r="C15" s="22" t="str">
        <f>IFERROR(VLOOKUP(CONCATENATE(C$10,$Q15),Alap!$Q:$Y,9,FALSE),"")</f>
        <v/>
      </c>
      <c r="D15" s="22" t="str">
        <f>IFERROR(VLOOKUP(CONCATENATE(D$10,$Q15),Alap!$Q:$Y,9,FALSE),"")</f>
        <v/>
      </c>
      <c r="E15" s="22" t="str">
        <f>IFERROR(VLOOKUP(CONCATENATE(E$10,$Q15),Alap!$Q:$Y,9,FALSE),"")</f>
        <v/>
      </c>
      <c r="F15" s="22" t="str">
        <f>IFERROR(VLOOKUP(CONCATENATE(F$10,$Q15),Alap!$Q:$Y,9,FALSE),"")</f>
        <v/>
      </c>
      <c r="G15" s="22" t="str">
        <f>IFERROR(VLOOKUP(CONCATENATE(G$10,$Q15),Alap!$Q:$Y,9,FALSE),"")</f>
        <v/>
      </c>
      <c r="H15" s="22" t="str">
        <f>IFERROR(VLOOKUP(CONCATENATE(H$10,$Q15),Alap!$Q:$Y,9,FALSE),"")</f>
        <v/>
      </c>
      <c r="I15" s="22" t="str">
        <f>IFERROR(VLOOKUP(CONCATENATE(I$10,$Q15),Alap!$Q:$Y,9,FALSE),"")</f>
        <v/>
      </c>
      <c r="J15" s="22" t="str">
        <f>IFERROR(VLOOKUP(CONCATENATE(J$10,$Q15),Alap!$Q:$Y,9,FALSE),"")</f>
        <v/>
      </c>
      <c r="K15" s="22" t="str">
        <f>IFERROR(VLOOKUP(CONCATENATE(K$10,$Q15),Alap!$Q:$Y,9,FALSE),"")</f>
        <v/>
      </c>
      <c r="L15" s="22" t="str">
        <f>IFERROR(VLOOKUP(CONCATENATE(L$10,$Q15),Alap!$Q:$Y,9,FALSE),"")</f>
        <v/>
      </c>
      <c r="M15" s="22" t="str">
        <f>IFERROR(VLOOKUP(CONCATENATE(M$10,$Q15),Alap!$Q:$Y,9,FALSE),"")</f>
        <v/>
      </c>
      <c r="N15" s="22" t="str">
        <f>IFERROR(VLOOKUP(CONCATENATE(N$10,$Q15),Alap!$Q:$Y,9,FALSE),"")</f>
        <v/>
      </c>
      <c r="O15" s="23" t="str">
        <f>IFERROR(VLOOKUP(CONCATENATE(O$10,$Q15),Alap!$Q:$Y,9,FALSE),"")</f>
        <v>Sportprotokoll (szv.) (217, Bp.-ről web)</v>
      </c>
      <c r="P15" s="22" t="str">
        <f>IFERROR(VLOOKUP(CONCATENATE(P$10,$Q15),Alap!$Q:$Y,9,FALSE),"")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IFERROR(VLOOKUP(CONCATENATE(B$10,$Q16),Alap!$Q:$Y,9,FALSE),"")</f>
        <v/>
      </c>
      <c r="C16" s="22" t="str">
        <f>IFERROR(VLOOKUP(CONCATENATE(C$10,$Q16),Alap!$Q:$Y,9,FALSE),"")</f>
        <v/>
      </c>
      <c r="D16" s="22" t="str">
        <f>IFERROR(VLOOKUP(CONCATENATE(D$10,$Q16),Alap!$Q:$Y,9,FALSE),"")</f>
        <v/>
      </c>
      <c r="E16" s="22" t="str">
        <f>IFERROR(VLOOKUP(CONCATENATE(E$10,$Q16),Alap!$Q:$Y,9,FALSE),"")</f>
        <v/>
      </c>
      <c r="F16" s="22" t="str">
        <f>IFERROR(VLOOKUP(CONCATENATE(F$10,$Q16),Alap!$Q:$Y,9,FALSE),"")</f>
        <v/>
      </c>
      <c r="G16" s="22" t="str">
        <f>IFERROR(VLOOKUP(CONCATENATE(G$10,$Q16),Alap!$Q:$Y,9,FALSE),"")</f>
        <v/>
      </c>
      <c r="H16" s="22" t="str">
        <f>IFERROR(VLOOKUP(CONCATENATE(H$10,$Q16),Alap!$Q:$Y,9,FALSE),"")</f>
        <v/>
      </c>
      <c r="I16" s="22" t="str">
        <f>IFERROR(VLOOKUP(CONCATENATE(I$10,$Q16),Alap!$Q:$Y,9,FALSE),"")</f>
        <v/>
      </c>
      <c r="J16" s="22" t="str">
        <f>IFERROR(VLOOKUP(CONCATENATE(J$10,$Q16),Alap!$Q:$Y,9,FALSE),"")</f>
        <v/>
      </c>
      <c r="K16" s="22" t="str">
        <f>IFERROR(VLOOKUP(CONCATENATE(K$10,$Q16),Alap!$Q:$Y,9,FALSE),"")</f>
        <v/>
      </c>
      <c r="L16" s="22" t="str">
        <f>IFERROR(VLOOKUP(CONCATENATE(L$10,$Q16),Alap!$Q:$Y,9,FALSE),"")</f>
        <v/>
      </c>
      <c r="M16" s="22" t="str">
        <f>IFERROR(VLOOKUP(CONCATENATE(M$10,$Q16),Alap!$Q:$Y,9,FALSE),"")</f>
        <v/>
      </c>
      <c r="N16" s="22" t="str">
        <f>IFERROR(VLOOKUP(CONCATENATE(N$10,$Q16),Alap!$Q:$Y,9,FALSE),"")</f>
        <v/>
      </c>
      <c r="O16" s="23" t="str">
        <f>IFERROR(VLOOKUP(CONCATENATE(O$10,$Q16),Alap!$Q:$Y,9,FALSE),"")</f>
        <v>Sportprotokoll (szv.) (217, Bp.-ről web)</v>
      </c>
      <c r="P16" s="22" t="str">
        <f>IFERROR(VLOOKUP(CONCATENATE(P$10,$Q16),Alap!$Q:$Y,9,FALSE),"")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162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IFERROR(VLOOKUP(CONCATENATE(B$2,$Q4),Alap!$R:$Y,8,FALSE),"")</f>
        <v/>
      </c>
      <c r="C4" s="9" t="str">
        <f>IFERROR(VLOOKUP(CONCATENATE(C$2,$Q4),Alap!$R:$Y,8,FALSE),"")</f>
        <v>Fogy. és szer. vás. magatartás (208, Bp.-ről web)</v>
      </c>
      <c r="D4" s="9" t="str">
        <f>IFERROR(VLOOKUP(CONCATENATE(D$2,$Q4),Alap!$R:$Y,8,FALSE),"")</f>
        <v>Nemzetközi vállalatok működése (214, Tb.-ről web)</v>
      </c>
      <c r="E4" s="9" t="str">
        <f>IFERROR(VLOOKUP(CONCATENATE(E$2,$Q4),Alap!$R:$Y,8,FALSE),"")</f>
        <v>Fogy. és szer. vás. magatartás (208, Bp.-ről web)</v>
      </c>
      <c r="F4" s="9" t="str">
        <f>IFERROR(VLOOKUP(CONCATENATE(F$2,$Q4),Alap!$R:$Y,8,FALSE),"")</f>
        <v>Vállalati pénzügy (208, web)</v>
      </c>
      <c r="G4" s="9" t="str">
        <f>IFERROR(VLOOKUP(CONCATENATE(G$2,$Q4),Alap!$R:$Y,8,FALSE),"")</f>
        <v>Nemzetközi vállalatok működése (208, Bp.-ről web)</v>
      </c>
      <c r="H4" s="9" t="str">
        <f>IFERROR(VLOOKUP(CONCATENATE(H$2,$Q4),Alap!$R:$Y,8,FALSE),"")</f>
        <v>Termékfejlesztés, termékpolitika (202, Bp.-ről web)</v>
      </c>
      <c r="I4" s="9" t="str">
        <f>IFERROR(VLOOKUP(CONCATENATE(I$2,$Q4),Alap!$R:$Y,8,FALSE),"")</f>
        <v/>
      </c>
      <c r="J4" s="9" t="str">
        <f>IFERROR(VLOOKUP(CONCATENATE(J$2,$Q4),Alap!$R:$Y,8,FALSE),"")</f>
        <v/>
      </c>
      <c r="K4" s="9" t="str">
        <f>IFERROR(VLOOKUP(CONCATENATE(K$2,$Q4),Alap!$R:$Y,8,FALSE),"")</f>
        <v>Fogy. és szer. vás. magatartás (208, Tb.-ről web)</v>
      </c>
      <c r="L4" s="9" t="str">
        <f>IFERROR(VLOOKUP(CONCATENATE(L$2,$Q4),Alap!$R:$Y,8,FALSE),"")</f>
        <v>Emberi erőforrás gazd. és men. (208, web)</v>
      </c>
      <c r="M4" s="9" t="str">
        <f>IFERROR(VLOOKUP(CONCATENATE(M$2,$Q4),Alap!$R:$Y,8,FALSE),"")</f>
        <v>Vállalati pénzügy (208, web)</v>
      </c>
      <c r="N4" s="23" t="str">
        <f>IFERROR(VLOOKUP(CONCATENATE(N$2,$Q4),Alap!$R:$Y,8,FALSE),"")</f>
        <v/>
      </c>
      <c r="O4" s="23" t="str">
        <f>IFERROR(VLOOKUP(CONCATENATE(O$2,$Q4),Alap!$R:$Y,8,FALSE),"")</f>
        <v/>
      </c>
      <c r="P4" s="23" t="str">
        <f>IFERROR(VLOOKUP(CONCATENATE(P$2,$Q4),Alap!$R:$Y,8,FALSE),"")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IFERROR(VLOOKUP(CONCATENATE(B$2,$Q5),Alap!$R:$Y,8,FALSE),"")</f>
        <v/>
      </c>
      <c r="C5" s="9" t="str">
        <f>IFERROR(VLOOKUP(CONCATENATE(C$2,$Q5),Alap!$R:$Y,8,FALSE),"")</f>
        <v>Fogy. és szer. vás. magatartás (208, Bp.-ről web)</v>
      </c>
      <c r="D5" s="9" t="str">
        <f>IFERROR(VLOOKUP(CONCATENATE(D$2,$Q5),Alap!$R:$Y,8,FALSE),"")</f>
        <v>Nemzetközi vállalatok működése (214, Tb.-ről web)</v>
      </c>
      <c r="E5" s="9" t="str">
        <f>IFERROR(VLOOKUP(CONCATENATE(E$2,$Q5),Alap!$R:$Y,8,FALSE),"")</f>
        <v>Fogy. és szer. vás. magatartás (208, Bp.-ről web)</v>
      </c>
      <c r="F5" s="9" t="str">
        <f>IFERROR(VLOOKUP(CONCATENATE(F$2,$Q5),Alap!$R:$Y,8,FALSE),"")</f>
        <v>Vállalati pénzügy (208, web)</v>
      </c>
      <c r="G5" s="9" t="str">
        <f>IFERROR(VLOOKUP(CONCATENATE(G$2,$Q5),Alap!$R:$Y,8,FALSE),"")</f>
        <v>Nemzetközi vállalatok működése (208, Bp.-ről web)</v>
      </c>
      <c r="H5" s="9" t="str">
        <f>IFERROR(VLOOKUP(CONCATENATE(H$2,$Q5),Alap!$R:$Y,8,FALSE),"")</f>
        <v>Termékfejlesztés, termékpolitika (202, Bp.-ről web)</v>
      </c>
      <c r="I5" s="9" t="str">
        <f>IFERROR(VLOOKUP(CONCATENATE(I$2,$Q5),Alap!$R:$Y,8,FALSE),"")</f>
        <v>Alkalmazott informatika (207, gépterem, web)</v>
      </c>
      <c r="J5" s="9" t="str">
        <f>IFERROR(VLOOKUP(CONCATENATE(J$2,$Q5),Alap!$R:$Y,8,FALSE),"")</f>
        <v/>
      </c>
      <c r="K5" s="9" t="str">
        <f>IFERROR(VLOOKUP(CONCATENATE(K$2,$Q5),Alap!$R:$Y,8,FALSE),"")</f>
        <v>Fogy. és szer. vás. magatartás (208, Tb.-ről web)</v>
      </c>
      <c r="L5" s="9" t="str">
        <f>IFERROR(VLOOKUP(CONCATENATE(L$2,$Q5),Alap!$R:$Y,8,FALSE),"")</f>
        <v>Emberi erőforrás gazd. és men. (208, web)</v>
      </c>
      <c r="M5" s="9" t="str">
        <f>IFERROR(VLOOKUP(CONCATENATE(M$2,$Q5),Alap!$R:$Y,8,FALSE),"")</f>
        <v>Vállalati pénzügy (208, web)</v>
      </c>
      <c r="N5" s="9" t="str">
        <f>IFERROR(VLOOKUP(CONCATENATE(N$2,$Q5),Alap!$R:$Y,8,FALSE),"")</f>
        <v/>
      </c>
      <c r="O5" s="9" t="str">
        <f>IFERROR(VLOOKUP(CONCATENATE(O$2,$Q5),Alap!$R:$Y,8,FALSE),"")</f>
        <v/>
      </c>
      <c r="P5" s="23" t="str">
        <f>IFERROR(VLOOKUP(CONCATENATE(P$2,$Q5),Alap!$R:$Y,8,FALSE),"")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IFERROR(VLOOKUP(CONCATENATE(B$2,$Q6),Alap!$R:$Y,8,FALSE),"")</f>
        <v>Vállalati pénzügy (208, web)</v>
      </c>
      <c r="C6" s="9" t="str">
        <f>IFERROR(VLOOKUP(CONCATENATE(C$2,$Q6),Alap!$R:$Y,8,FALSE),"")</f>
        <v>Fogy. és szer. vás. magatartás (208, Bp.-ről web)</v>
      </c>
      <c r="D6" s="9" t="str">
        <f>IFERROR(VLOOKUP(CONCATENATE(D$2,$Q6),Alap!$R:$Y,8,FALSE),"")</f>
        <v>Emberi erőforrás gazd. és men. (208, web)</v>
      </c>
      <c r="E6" s="9" t="str">
        <f>IFERROR(VLOOKUP(CONCATENATE(E$2,$Q6),Alap!$R:$Y,8,FALSE),"")</f>
        <v>Fogy. és szer. vás. magatartás (208, Bp.-ről web)</v>
      </c>
      <c r="F6" s="9" t="str">
        <f>IFERROR(VLOOKUP(CONCATENATE(F$2,$Q6),Alap!$R:$Y,8,FALSE),"")</f>
        <v>Alkalmazott informatika (207, gépterem, web)</v>
      </c>
      <c r="G6" s="9" t="str">
        <f>IFERROR(VLOOKUP(CONCATENATE(G$2,$Q6),Alap!$R:$Y,8,FALSE),"")</f>
        <v>Termékfejlesztés, termékpolitika (209, Tb.-ről web)</v>
      </c>
      <c r="H6" s="9" t="str">
        <f>IFERROR(VLOOKUP(CONCATENATE(H$2,$Q6),Alap!$R:$Y,8,FALSE),"")</f>
        <v>Termékfejlesztés, termékpolitika (202, Bp.-ről web)</v>
      </c>
      <c r="I6" s="9" t="str">
        <f>IFERROR(VLOOKUP(CONCATENATE(I$2,$Q6),Alap!$R:$Y,8,FALSE),"")</f>
        <v>Alkalmazott informatika (207, gépterem, web)</v>
      </c>
      <c r="J6" s="9" t="str">
        <f>IFERROR(VLOOKUP(CONCATENATE(J$2,$Q6),Alap!$R:$Y,8,FALSE),"")</f>
        <v/>
      </c>
      <c r="K6" s="23" t="s">
        <v>483</v>
      </c>
      <c r="L6" s="9" t="str">
        <f>IFERROR(VLOOKUP(CONCATENATE(L$2,$Q6),Alap!$R:$Y,8,FALSE),"")</f>
        <v>Nemzetközi vállalatok működése (208, otthonról web)</v>
      </c>
      <c r="M6" s="23" t="str">
        <f>IFERROR(VLOOKUP(CONCATENATE(M$2,$Q6),Alap!$R:$Y,8,FALSE),"")</f>
        <v>Üzleti földrajz (szv.) (208, Bp.-ről web)</v>
      </c>
      <c r="N6" s="9" t="str">
        <f>IFERROR(VLOOKUP(CONCATENATE(N$2,$Q6),Alap!$R:$Y,8,FALSE),"")</f>
        <v/>
      </c>
      <c r="O6" s="9" t="str">
        <f>IFERROR(VLOOKUP(CONCATENATE(O$2,$Q6),Alap!$R:$Y,8,FALSE),"")</f>
        <v>Termékfejlesztés, termékpolitika (202, Tb.-ről web)</v>
      </c>
      <c r="P6" s="23" t="str">
        <f>IFERROR(VLOOKUP(CONCATENATE(P$2,$Q6),Alap!$R:$Y,8,FALSE),"")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IFERROR(VLOOKUP(CONCATENATE(B$2,$Q7),Alap!$R:$Y,8,FALSE),"")</f>
        <v>Vállalati pénzügy (208, web)</v>
      </c>
      <c r="C7" s="9" t="str">
        <f>IFERROR(VLOOKUP(CONCATENATE(C$2,$Q7),Alap!$R:$Y,8,FALSE),"")</f>
        <v>Termékfejlesztés, termékpolitika (208, Bp.-ről web)</v>
      </c>
      <c r="D7" s="9" t="str">
        <f>IFERROR(VLOOKUP(CONCATENATE(D$2,$Q7),Alap!$R:$Y,8,FALSE),"")</f>
        <v>Emberi erőforrás gazd. és men. (208, web)</v>
      </c>
      <c r="E7" s="9" t="str">
        <f>IFERROR(VLOOKUP(CONCATENATE(E$2,$Q7),Alap!$R:$Y,8,FALSE),"")</f>
        <v/>
      </c>
      <c r="F7" s="9" t="str">
        <f>IFERROR(VLOOKUP(CONCATENATE(F$2,$Q7),Alap!$R:$Y,8,FALSE),"")</f>
        <v>Alkalmazott informatika (207, gépterem, web)</v>
      </c>
      <c r="G7" s="9" t="str">
        <f>IFERROR(VLOOKUP(CONCATENATE(G$2,$Q7),Alap!$R:$Y,8,FALSE),"")</f>
        <v>Termékfejlesztés, termékpolitika (209, Tb.-ről web)</v>
      </c>
      <c r="H7" s="9" t="str">
        <f>IFERROR(VLOOKUP(CONCATENATE(H$2,$Q7),Alap!$R:$Y,8,FALSE),"")</f>
        <v/>
      </c>
      <c r="I7" s="9" t="str">
        <f>IFERROR(VLOOKUP(CONCATENATE(I$2,$Q7),Alap!$R:$Y,8,FALSE),"")</f>
        <v>Vállalati pénzügy (208, web)</v>
      </c>
      <c r="J7" s="9" t="str">
        <f>IFERROR(VLOOKUP(CONCATENATE(J$2,$Q7),Alap!$R:$Y,8,FALSE),"")</f>
        <v/>
      </c>
      <c r="K7" s="23" t="s">
        <v>483</v>
      </c>
      <c r="L7" s="9" t="str">
        <f>IFERROR(VLOOKUP(CONCATENATE(L$2,$Q7),Alap!$R:$Y,8,FALSE),"")</f>
        <v>Nemzetközi vállalatok működése (208, otthonról web)</v>
      </c>
      <c r="M7" s="23" t="str">
        <f>IFERROR(VLOOKUP(CONCATENATE(M$2,$Q7),Alap!$R:$Y,8,FALSE),"")</f>
        <v>Üzleti földrajz (szv.) (208, Bp.-ről web)</v>
      </c>
      <c r="N7" s="9" t="str">
        <f>IFERROR(VLOOKUP(CONCATENATE(N$2,$Q7),Alap!$R:$Y,8,FALSE),"")</f>
        <v/>
      </c>
      <c r="O7" s="9" t="str">
        <f>IFERROR(VLOOKUP(CONCATENATE(O$2,$Q7),Alap!$R:$Y,8,FALSE),"")</f>
        <v/>
      </c>
      <c r="P7" s="23" t="str">
        <f>IFERROR(VLOOKUP(CONCATENATE(P$2,$Q7),Alap!$R:$Y,8,FALSE),"")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IFERROR(VLOOKUP(CONCATENATE(B$2,$Q8),Alap!$R:$Y,8,FALSE),"")</f>
        <v>Termékfejlesztés, termékpolitika (202, Tb.-ről web)</v>
      </c>
      <c r="C8" s="9" t="str">
        <f>IFERROR(VLOOKUP(CONCATENATE(C$2,$Q8),Alap!$R:$Y,8,FALSE),"")</f>
        <v/>
      </c>
      <c r="D8" s="9" t="str">
        <f>IFERROR(VLOOKUP(CONCATENATE(D$2,$Q8),Alap!$R:$Y,8,FALSE),"")</f>
        <v/>
      </c>
      <c r="E8" s="9" t="str">
        <f>IFERROR(VLOOKUP(CONCATENATE(E$2,$Q8),Alap!$R:$Y,8,FALSE),"")</f>
        <v/>
      </c>
      <c r="F8" s="9" t="str">
        <f>IFERROR(VLOOKUP(CONCATENATE(F$2,$Q8),Alap!$R:$Y,8,FALSE),"")</f>
        <v/>
      </c>
      <c r="G8" s="9" t="str">
        <f>IFERROR(VLOOKUP(CONCATENATE(G$2,$Q8),Alap!$R:$Y,8,FALSE),"")</f>
        <v/>
      </c>
      <c r="H8" s="9" t="str">
        <f>IFERROR(VLOOKUP(CONCATENATE(H$2,$Q8),Alap!$R:$Y,8,FALSE),"")</f>
        <v/>
      </c>
      <c r="I8" s="9" t="str">
        <f>IFERROR(VLOOKUP(CONCATENATE(I$2,$Q8),Alap!$R:$Y,8,FALSE),"")</f>
        <v>Vállalati pénzügy (208, web)</v>
      </c>
      <c r="J8" s="9" t="str">
        <f>IFERROR(VLOOKUP(CONCATENATE(J$2,$Q8),Alap!$R:$Y,8,FALSE),"")</f>
        <v/>
      </c>
      <c r="K8" s="9" t="str">
        <f>IFERROR(VLOOKUP(CONCATENATE(K$2,$Q8),Alap!$R:$Y,8,FALSE),"")</f>
        <v/>
      </c>
      <c r="L8" s="9" t="str">
        <f>IFERROR(VLOOKUP(CONCATENATE(L$2,$Q8),Alap!$R:$Y,8,FALSE),"")</f>
        <v/>
      </c>
      <c r="M8" s="9" t="str">
        <f>IFERROR(VLOOKUP(CONCATENATE(M$2,$Q8),Alap!$R:$Y,8,FALSE),"")</f>
        <v/>
      </c>
      <c r="N8" s="9" t="str">
        <f>IFERROR(VLOOKUP(CONCATENATE(N$2,$Q8),Alap!$R:$Y,8,FALSE),"")</f>
        <v/>
      </c>
      <c r="O8" s="9" t="str">
        <f>IFERROR(VLOOKUP(CONCATENATE(O$2,$Q8),Alap!$R:$Y,8,FALSE),"")</f>
        <v/>
      </c>
      <c r="P8" s="23" t="str">
        <f>IFERROR(VLOOKUP(CONCATENATE(P$2,$Q8),Alap!$R:$Y,8,FALSE),"")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IFERROR(VLOOKUP(CONCATENATE(B$2,$Q9),Alap!$R:$Y,8,FALSE),"")</f>
        <v/>
      </c>
      <c r="C9" s="9" t="str">
        <f>IFERROR(VLOOKUP(CONCATENATE(C$2,$Q9),Alap!$R:$Y,8,FALSE),"")</f>
        <v/>
      </c>
      <c r="D9" s="9" t="str">
        <f>IFERROR(VLOOKUP(CONCATENATE(D$2,$Q9),Alap!$R:$Y,8,FALSE),"")</f>
        <v/>
      </c>
      <c r="E9" s="9" t="str">
        <f>IFERROR(VLOOKUP(CONCATENATE(E$2,$Q9),Alap!$R:$Y,8,FALSE),"")</f>
        <v/>
      </c>
      <c r="F9" s="9" t="str">
        <f>IFERROR(VLOOKUP(CONCATENATE(F$2,$Q9),Alap!$R:$Y,8,FALSE),"")</f>
        <v/>
      </c>
      <c r="G9" s="9" t="str">
        <f>IFERROR(VLOOKUP(CONCATENATE(G$2,$Q9),Alap!$R:$Y,8,FALSE),"")</f>
        <v/>
      </c>
      <c r="H9" s="9" t="str">
        <f>IFERROR(VLOOKUP(CONCATENATE(H$2,$Q9),Alap!$R:$Y,8,FALSE),"")</f>
        <v/>
      </c>
      <c r="I9" s="9" t="str">
        <f>IFERROR(VLOOKUP(CONCATENATE(I$2,$Q9),Alap!$R:$Y,8,FALSE),"")</f>
        <v/>
      </c>
      <c r="J9" s="9" t="str">
        <f>IFERROR(VLOOKUP(CONCATENATE(J$2,$Q9),Alap!$R:$Y,8,FALSE),"")</f>
        <v/>
      </c>
      <c r="K9" s="9" t="str">
        <f>IFERROR(VLOOKUP(CONCATENATE(K$2,$Q9),Alap!$R:$Y,8,FALSE),"")</f>
        <v/>
      </c>
      <c r="L9" s="9" t="str">
        <f>IFERROR(VLOOKUP(CONCATENATE(L$2,$Q9),Alap!$R:$Y,8,FALSE),"")</f>
        <v/>
      </c>
      <c r="M9" s="9" t="str">
        <f>IFERROR(VLOOKUP(CONCATENATE(M$2,$Q9),Alap!$R:$Y,8,FALSE),"")</f>
        <v/>
      </c>
      <c r="N9" s="9" t="str">
        <f>IFERROR(VLOOKUP(CONCATENATE(N$2,$Q9),Alap!$R:$Y,8,FALSE),"")</f>
        <v/>
      </c>
      <c r="O9" s="9" t="str">
        <f>IFERROR(VLOOKUP(CONCATENATE(O$2,$Q9),Alap!$R:$Y,8,FALSE),"")</f>
        <v/>
      </c>
      <c r="P9" s="9" t="str">
        <f>IFERROR(VLOOKUP(CONCATENATE(P$2,$Q9),Alap!$R:$Y,8,FALSE),"")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IFERROR(VLOOKUP(CONCATENATE(B$10,$Q13),Alap!$R:$Y,8,FALSE),"")</f>
        <v/>
      </c>
      <c r="C13" s="22" t="str">
        <f>IFERROR(VLOOKUP(CONCATENATE(C$10,$Q13),Alap!$R:$Y,8,FALSE),"")</f>
        <v/>
      </c>
      <c r="D13" s="22" t="str">
        <f>IFERROR(VLOOKUP(CONCATENATE(D$10,$Q13),Alap!$R:$Y,8,FALSE),"")</f>
        <v/>
      </c>
      <c r="E13" s="22" t="str">
        <f>IFERROR(VLOOKUP(CONCATENATE(E$10,$Q13),Alap!$R:$Y,8,FALSE),"")</f>
        <v/>
      </c>
      <c r="F13" s="22" t="str">
        <f>IFERROR(VLOOKUP(CONCATENATE(F$10,$Q13),Alap!$R:$Y,8,FALSE),"")</f>
        <v/>
      </c>
      <c r="G13" s="22" t="str">
        <f>IFERROR(VLOOKUP(CONCATENATE(G$10,$Q13),Alap!$R:$Y,8,FALSE),"")</f>
        <v/>
      </c>
      <c r="H13" s="22" t="str">
        <f>IFERROR(VLOOKUP(CONCATENATE(H$10,$Q13),Alap!$R:$Y,8,FALSE),"")</f>
        <v/>
      </c>
      <c r="I13" s="22" t="str">
        <f>IFERROR(VLOOKUP(CONCATENATE(I$10,$Q13),Alap!$R:$Y,8,FALSE),"")</f>
        <v/>
      </c>
      <c r="J13" s="22" t="str">
        <f>IFERROR(VLOOKUP(CONCATENATE(J$10,$Q13),Alap!$R:$Y,8,FALSE),"")</f>
        <v/>
      </c>
      <c r="K13" s="22" t="str">
        <f>IFERROR(VLOOKUP(CONCATENATE(K$10,$Q13),Alap!$R:$Y,8,FALSE),"")</f>
        <v/>
      </c>
      <c r="L13" s="22" t="str">
        <f>IFERROR(VLOOKUP(CONCATENATE(L$10,$Q13),Alap!$R:$Y,8,FALSE),"")</f>
        <v/>
      </c>
      <c r="M13" s="22" t="str">
        <f>IFERROR(VLOOKUP(CONCATENATE(M$10,$Q13),Alap!$R:$Y,8,FALSE),"")</f>
        <v/>
      </c>
      <c r="N13" s="22" t="str">
        <f>IFERROR(VLOOKUP(CONCATENATE(N$10,$Q13),Alap!$R:$Y,8,FALSE),"")</f>
        <v/>
      </c>
      <c r="O13" s="22" t="str">
        <f>IFERROR(VLOOKUP(CONCATENATE(O$10,$Q13),Alap!$R:$Y,8,FALSE),"")</f>
        <v/>
      </c>
      <c r="P13" s="22" t="str">
        <f>IFERROR(VLOOKUP(CONCATENATE(P$10,$Q13),Alap!$R:$Y,8,FALSE),"")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IFERROR(VLOOKUP(CONCATENATE(B$10,$Q14),Alap!$R:$Y,8,FALSE),"")</f>
        <v/>
      </c>
      <c r="C14" s="22" t="str">
        <f>IFERROR(VLOOKUP(CONCATENATE(C$10,$Q14),Alap!$R:$Y,8,FALSE),"")</f>
        <v/>
      </c>
      <c r="D14" s="22" t="str">
        <f>IFERROR(VLOOKUP(CONCATENATE(D$10,$Q14),Alap!$R:$Y,8,FALSE),"")</f>
        <v/>
      </c>
      <c r="E14" s="22" t="str">
        <f>IFERROR(VLOOKUP(CONCATENATE(E$10,$Q14),Alap!$R:$Y,8,FALSE),"")</f>
        <v/>
      </c>
      <c r="F14" s="22" t="str">
        <f>IFERROR(VLOOKUP(CONCATENATE(F$10,$Q14),Alap!$R:$Y,8,FALSE),"")</f>
        <v/>
      </c>
      <c r="G14" s="22" t="str">
        <f>IFERROR(VLOOKUP(CONCATENATE(G$10,$Q14),Alap!$R:$Y,8,FALSE),"")</f>
        <v/>
      </c>
      <c r="H14" s="22" t="str">
        <f>IFERROR(VLOOKUP(CONCATENATE(H$10,$Q14),Alap!$R:$Y,8,FALSE),"")</f>
        <v/>
      </c>
      <c r="I14" s="22" t="str">
        <f>IFERROR(VLOOKUP(CONCATENATE(I$10,$Q14),Alap!$R:$Y,8,FALSE),"")</f>
        <v/>
      </c>
      <c r="J14" s="22" t="str">
        <f>IFERROR(VLOOKUP(CONCATENATE(J$10,$Q14),Alap!$R:$Y,8,FALSE),"")</f>
        <v/>
      </c>
      <c r="K14" s="22" t="str">
        <f>IFERROR(VLOOKUP(CONCATENATE(K$10,$Q14),Alap!$R:$Y,8,FALSE),"")</f>
        <v/>
      </c>
      <c r="L14" s="21" t="str">
        <f>IFERROR(VLOOKUP(CONCATENATE(L$10,$Q14),Alap!$R:$Y,8,FALSE),"")</f>
        <v/>
      </c>
      <c r="M14" s="22" t="str">
        <f>IFERROR(VLOOKUP(CONCATENATE(M$10,$Q14),Alap!$R:$Y,8,FALSE),"")</f>
        <v/>
      </c>
      <c r="N14" s="22" t="str">
        <f>IFERROR(VLOOKUP(CONCATENATE(N$10,$Q14),Alap!$R:$Y,8,FALSE),"")</f>
        <v/>
      </c>
      <c r="O14" s="22" t="str">
        <f>IFERROR(VLOOKUP(CONCATENATE(O$10,$Q14),Alap!$R:$Y,8,FALSE),"")</f>
        <v/>
      </c>
      <c r="P14" s="22" t="str">
        <f>IFERROR(VLOOKUP(CONCATENATE(P$10,$Q14),Alap!$R:$Y,8,FALSE),"")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IFERROR(VLOOKUP(CONCATENATE(B$10,$Q15),Alap!$R:$Y,8,FALSE),"")</f>
        <v/>
      </c>
      <c r="C15" s="22" t="str">
        <f>IFERROR(VLOOKUP(CONCATENATE(C$10,$Q15),Alap!$R:$Y,8,FALSE),"")</f>
        <v/>
      </c>
      <c r="D15" s="22" t="str">
        <f>IFERROR(VLOOKUP(CONCATENATE(D$10,$Q15),Alap!$R:$Y,8,FALSE),"")</f>
        <v/>
      </c>
      <c r="E15" s="22" t="str">
        <f>IFERROR(VLOOKUP(CONCATENATE(E$10,$Q15),Alap!$R:$Y,8,FALSE),"")</f>
        <v/>
      </c>
      <c r="F15" s="22" t="str">
        <f>IFERROR(VLOOKUP(CONCATENATE(F$10,$Q15),Alap!$R:$Y,8,FALSE),"")</f>
        <v/>
      </c>
      <c r="G15" s="22" t="str">
        <f>IFERROR(VLOOKUP(CONCATENATE(G$10,$Q15),Alap!$R:$Y,8,FALSE),"")</f>
        <v/>
      </c>
      <c r="H15" s="22" t="str">
        <f>IFERROR(VLOOKUP(CONCATENATE(H$10,$Q15),Alap!$R:$Y,8,FALSE),"")</f>
        <v/>
      </c>
      <c r="I15" s="22" t="str">
        <f>IFERROR(VLOOKUP(CONCATENATE(I$10,$Q15),Alap!$R:$Y,8,FALSE),"")</f>
        <v/>
      </c>
      <c r="J15" s="22" t="str">
        <f>IFERROR(VLOOKUP(CONCATENATE(J$10,$Q15),Alap!$R:$Y,8,FALSE),"")</f>
        <v/>
      </c>
      <c r="K15" s="22" t="str">
        <f>IFERROR(VLOOKUP(CONCATENATE(K$10,$Q15),Alap!$R:$Y,8,FALSE),"")</f>
        <v/>
      </c>
      <c r="L15" s="21" t="str">
        <f>IFERROR(VLOOKUP(CONCATENATE(L$10,$Q15),Alap!$R:$Y,8,FALSE),"")</f>
        <v/>
      </c>
      <c r="M15" s="22" t="str">
        <f>IFERROR(VLOOKUP(CONCATENATE(M$10,$Q15),Alap!$R:$Y,8,FALSE),"")</f>
        <v/>
      </c>
      <c r="N15" s="22" t="str">
        <f>IFERROR(VLOOKUP(CONCATENATE(N$10,$Q15),Alap!$R:$Y,8,FALSE),"")</f>
        <v/>
      </c>
      <c r="O15" s="23" t="str">
        <f>IFERROR(VLOOKUP(CONCATENATE(O$10,$Q15),Alap!$R:$Y,8,FALSE),"")</f>
        <v>Sportprotokoll (szv.) (217, Bp.-ről web)</v>
      </c>
      <c r="P15" s="22" t="str">
        <f>IFERROR(VLOOKUP(CONCATENATE(P$10,$Q15),Alap!$R:$Y,8,FALSE),"")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IFERROR(VLOOKUP(CONCATENATE(B$10,$Q16),Alap!$R:$Y,8,FALSE),"")</f>
        <v/>
      </c>
      <c r="C16" s="22" t="str">
        <f>IFERROR(VLOOKUP(CONCATENATE(C$10,$Q16),Alap!$R:$Y,8,FALSE),"")</f>
        <v/>
      </c>
      <c r="D16" s="22" t="str">
        <f>IFERROR(VLOOKUP(CONCATENATE(D$10,$Q16),Alap!$R:$Y,8,FALSE),"")</f>
        <v/>
      </c>
      <c r="E16" s="22" t="str">
        <f>IFERROR(VLOOKUP(CONCATENATE(E$10,$Q16),Alap!$R:$Y,8,FALSE),"")</f>
        <v/>
      </c>
      <c r="F16" s="22" t="str">
        <f>IFERROR(VLOOKUP(CONCATENATE(F$10,$Q16),Alap!$R:$Y,8,FALSE),"")</f>
        <v/>
      </c>
      <c r="G16" s="22" t="str">
        <f>IFERROR(VLOOKUP(CONCATENATE(G$10,$Q16),Alap!$R:$Y,8,FALSE),"")</f>
        <v/>
      </c>
      <c r="H16" s="22" t="str">
        <f>IFERROR(VLOOKUP(CONCATENATE(H$10,$Q16),Alap!$R:$Y,8,FALSE),"")</f>
        <v/>
      </c>
      <c r="I16" s="22" t="str">
        <f>IFERROR(VLOOKUP(CONCATENATE(I$10,$Q16),Alap!$R:$Y,8,FALSE),"")</f>
        <v/>
      </c>
      <c r="J16" s="22" t="str">
        <f>IFERROR(VLOOKUP(CONCATENATE(J$10,$Q16),Alap!$R:$Y,8,FALSE),"")</f>
        <v/>
      </c>
      <c r="K16" s="22" t="str">
        <f>IFERROR(VLOOKUP(CONCATENATE(K$10,$Q16),Alap!$R:$Y,8,FALSE),"")</f>
        <v/>
      </c>
      <c r="L16" s="22" t="str">
        <f>IFERROR(VLOOKUP(CONCATENATE(L$10,$Q16),Alap!$R:$Y,8,FALSE),"")</f>
        <v/>
      </c>
      <c r="M16" s="22" t="str">
        <f>IFERROR(VLOOKUP(CONCATENATE(M$10,$Q16),Alap!$R:$Y,8,FALSE),"")</f>
        <v/>
      </c>
      <c r="N16" s="22" t="str">
        <f>IFERROR(VLOOKUP(CONCATENATE(N$10,$Q16),Alap!$R:$Y,8,FALSE),"")</f>
        <v/>
      </c>
      <c r="O16" s="23" t="str">
        <f>IFERROR(VLOOKUP(CONCATENATE(O$10,$Q16),Alap!$R:$Y,8,FALSE),"")</f>
        <v>Sportprotokoll (szv.) (217, Bp.-ről web)</v>
      </c>
      <c r="P16" s="22" t="str">
        <f>IFERROR(VLOOKUP(CONCATENATE(P$10,$Q16),Alap!$R:$Y,8,FALSE),"")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445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75" customHeight="1" thickBot="1" x14ac:dyDescent="0.3">
      <c r="A4" s="9" t="s">
        <v>1</v>
      </c>
      <c r="B4" s="9" t="str">
        <f>IFERROR(VLOOKUP(CONCATENATE(B$2,$Q4),Alap!$S:$Y,7,FALSE),"")</f>
        <v>Turisztikai termékek (206, web)</v>
      </c>
      <c r="C4" s="9" t="str">
        <f>IFERROR(VLOOKUP(CONCATENATE(C$2,$Q4),Alap!$S:$Y,7,FALSE),"")</f>
        <v/>
      </c>
      <c r="D4" s="9" t="str">
        <f>IFERROR(VLOOKUP(CONCATENATE(D$2,$Q4),Alap!$S:$Y,7,FALSE),"")</f>
        <v>Turisztikai erőforrások (206, web)</v>
      </c>
      <c r="E4" s="9" t="str">
        <f>IFERROR(VLOOKUP(CONCATENATE(E$2,$Q4),Alap!$S:$Y,7,FALSE),"")</f>
        <v>Utazás- és rendezvényszervezés (206, web)</v>
      </c>
      <c r="F4" s="9" t="str">
        <f>IFERROR(VLOOKUP(CONCATENATE(F$2,$Q4),Alap!$S:$Y,7,FALSE),"")</f>
        <v/>
      </c>
      <c r="G4" s="9" t="str">
        <f>IFERROR(VLOOKUP(CONCATENATE(G$2,$Q4),Alap!$S:$Y,7,FALSE),"")</f>
        <v>Turisztikai termékek (206, web)</v>
      </c>
      <c r="H4" s="9" t="str">
        <f>IFERROR(VLOOKUP(CONCATENATE(H$2,$Q4),Alap!$S:$Y,7,FALSE),"")</f>
        <v/>
      </c>
      <c r="I4" s="9" t="str">
        <f>IFERROR(VLOOKUP(CONCATENATE(I$2,$Q4),Alap!$S:$Y,7,FALSE),"")</f>
        <v/>
      </c>
      <c r="J4" s="9" t="str">
        <f>IFERROR(VLOOKUP(CONCATENATE(J$2,$Q4),Alap!$S:$Y,7,FALSE),"")</f>
        <v/>
      </c>
      <c r="K4" s="9" t="str">
        <f>IFERROR(VLOOKUP(CONCATENATE(K$2,$Q4),Alap!$S:$Y,7,FALSE),"")</f>
        <v/>
      </c>
      <c r="L4" s="9" t="str">
        <f>IFERROR(VLOOKUP(CONCATENATE(L$2,$Q4),Alap!$S:$Y,7,FALSE),"")</f>
        <v/>
      </c>
      <c r="M4" s="9" t="str">
        <f>IFERROR(VLOOKUP(CONCATENATE(M$2,$Q4),Alap!$S:$Y,7,FALSE),"")</f>
        <v>Utazás- és rendezvényszervezés (217, web)</v>
      </c>
      <c r="N4" s="9" t="str">
        <f>IFERROR(VLOOKUP(CONCATENATE(N$2,$Q4),Alap!$S:$Y,7,FALSE),"")</f>
        <v/>
      </c>
      <c r="O4" s="9" t="str">
        <f>IFERROR(VLOOKUP(CONCATENATE(O$2,$Q4),Alap!$S:$Y,7,FALSE),"")</f>
        <v>Turisztikai termékek (217, web)</v>
      </c>
      <c r="P4" s="9" t="str">
        <f>IFERROR(VLOOKUP(CONCATENATE(P$2,$Q4),Alap!$S:$Y,7,FALSE),"")</f>
        <v/>
      </c>
      <c r="Q4" s="3">
        <v>1</v>
      </c>
    </row>
    <row r="5" spans="1:17" ht="63.75" customHeight="1" thickBot="1" x14ac:dyDescent="0.3">
      <c r="A5" s="9" t="s">
        <v>2</v>
      </c>
      <c r="B5" s="9" t="str">
        <f>IFERROR(VLOOKUP(CONCATENATE(B$2,$Q5),Alap!$S:$Y,7,FALSE),"")</f>
        <v>Turisztikai termékek (206, web)</v>
      </c>
      <c r="C5" s="9" t="str">
        <f>IFERROR(VLOOKUP(CONCATENATE(C$2,$Q5),Alap!$S:$Y,7,FALSE),"")</f>
        <v/>
      </c>
      <c r="D5" s="9" t="str">
        <f>IFERROR(VLOOKUP(CONCATENATE(D$2,$Q5),Alap!$S:$Y,7,FALSE),"")</f>
        <v>Turisztikai erőforrások (206, web)</v>
      </c>
      <c r="E5" s="9" t="str">
        <f>IFERROR(VLOOKUP(CONCATENATE(E$2,$Q5),Alap!$S:$Y,7,FALSE),"")</f>
        <v>Utazás- és rendezvényszervezés (206, web)</v>
      </c>
      <c r="F5" s="9" t="str">
        <f>IFERROR(VLOOKUP(CONCATENATE(F$2,$Q5),Alap!$S:$Y,7,FALSE),"")</f>
        <v>Vendéglátás szervezés, vezetés (206, web)</v>
      </c>
      <c r="G5" s="9" t="str">
        <f>IFERROR(VLOOKUP(CONCATENATE(G$2,$Q5),Alap!$S:$Y,7,FALSE),"")</f>
        <v>Turisztikai termékek (206, web)</v>
      </c>
      <c r="H5" s="9" t="str">
        <f>IFERROR(VLOOKUP(CONCATENATE(H$2,$Q5),Alap!$S:$Y,7,FALSE),"")</f>
        <v/>
      </c>
      <c r="I5" s="9" t="str">
        <f>IFERROR(VLOOKUP(CONCATENATE(I$2,$Q5),Alap!$S:$Y,7,FALSE),"")</f>
        <v/>
      </c>
      <c r="J5" s="9" t="str">
        <f>IFERROR(VLOOKUP(CONCATENATE(J$2,$Q5),Alap!$S:$Y,7,FALSE),"")</f>
        <v/>
      </c>
      <c r="K5" s="9" t="str">
        <f>IFERROR(VLOOKUP(CONCATENATE(K$2,$Q5),Alap!$S:$Y,7,FALSE),"")</f>
        <v/>
      </c>
      <c r="L5" s="9" t="str">
        <f>IFERROR(VLOOKUP(CONCATENATE(L$2,$Q5),Alap!$S:$Y,7,FALSE),"")</f>
        <v/>
      </c>
      <c r="M5" s="9" t="str">
        <f>IFERROR(VLOOKUP(CONCATENATE(M$2,$Q5),Alap!$S:$Y,7,FALSE),"")</f>
        <v>Utazás- és rendezvényszervezés (217, web)</v>
      </c>
      <c r="N5" s="9" t="str">
        <f>IFERROR(VLOOKUP(CONCATENATE(N$2,$Q5),Alap!$S:$Y,7,FALSE),"")</f>
        <v/>
      </c>
      <c r="O5" s="9" t="str">
        <f>IFERROR(VLOOKUP(CONCATENATE(O$2,$Q5),Alap!$S:$Y,7,FALSE),"")</f>
        <v>Turisztikai termékek (217, web)</v>
      </c>
      <c r="P5" s="9" t="str">
        <f>IFERROR(VLOOKUP(CONCATENATE(P$2,$Q5),Alap!$S:$Y,7,FALSE),"")</f>
        <v/>
      </c>
      <c r="Q5" s="3">
        <v>2</v>
      </c>
    </row>
    <row r="6" spans="1:17" ht="63.75" customHeight="1" thickBot="1" x14ac:dyDescent="0.3">
      <c r="A6" s="9" t="s">
        <v>3</v>
      </c>
      <c r="B6" s="9" t="str">
        <f>IFERROR(VLOOKUP(CONCATENATE(B$2,$Q6),Alap!$S:$Y,7,FALSE),"")</f>
        <v>Utazás- és rendezvényszervezés (206, web)</v>
      </c>
      <c r="C6" s="9" t="str">
        <f>IFERROR(VLOOKUP(CONCATENATE(C$2,$Q6),Alap!$S:$Y,7,FALSE),"")</f>
        <v>Vendéglátás szervezés, vezetés (210, web)</v>
      </c>
      <c r="D6" s="9" t="str">
        <f>IFERROR(VLOOKUP(CONCATENATE(D$2,$Q6),Alap!$S:$Y,7,FALSE),"")</f>
        <v>Marketing (206, web)</v>
      </c>
      <c r="E6" s="9" t="str">
        <f>IFERROR(VLOOKUP(CONCATENATE(E$2,$Q6),Alap!$S:$Y,7,FALSE),"")</f>
        <v>Utazás- és rendezvényszervezés (206, web)</v>
      </c>
      <c r="F6" s="9" t="str">
        <f>IFERROR(VLOOKUP(CONCATENATE(F$2,$Q6),Alap!$S:$Y,7,FALSE),"")</f>
        <v>Vendéglátás szervezés, vezetés (206, web)</v>
      </c>
      <c r="G6" s="9" t="str">
        <f>IFERROR(VLOOKUP(CONCATENATE(G$2,$Q6),Alap!$S:$Y,7,FALSE),"")</f>
        <v>Utazás- és rendezvényszervezés (206, web)</v>
      </c>
      <c r="H6" s="9" t="str">
        <f>IFERROR(VLOOKUP(CONCATENATE(H$2,$Q6),Alap!$S:$Y,7,FALSE),"")</f>
        <v/>
      </c>
      <c r="I6" s="9" t="str">
        <f>IFERROR(VLOOKUP(CONCATENATE(I$2,$Q6),Alap!$S:$Y,7,FALSE),"")</f>
        <v/>
      </c>
      <c r="J6" s="9" t="str">
        <f>IFERROR(VLOOKUP(CONCATENATE(J$2,$Q6),Alap!$S:$Y,7,FALSE),"")</f>
        <v/>
      </c>
      <c r="K6" s="23" t="s">
        <v>483</v>
      </c>
      <c r="L6" s="9" t="str">
        <f>IFERROR(VLOOKUP(CONCATENATE(L$2,$Q6),Alap!$S:$Y,7,FALSE),"")</f>
        <v/>
      </c>
      <c r="M6" s="23" t="str">
        <f>IFERROR(VLOOKUP(CONCATENATE(M$2,$Q6),Alap!$S:$Y,7,FALSE),"")</f>
        <v>Üzleti földrajz (szv.) (208, Bp.-ről web)</v>
      </c>
      <c r="N6" s="9" t="str">
        <f>IFERROR(VLOOKUP(CONCATENATE(N$2,$Q6),Alap!$S:$Y,7,FALSE),"")</f>
        <v/>
      </c>
      <c r="O6" s="9" t="str">
        <f>IFERROR(VLOOKUP(CONCATENATE(O$2,$Q6),Alap!$S:$Y,7,FALSE),"")</f>
        <v/>
      </c>
      <c r="P6" s="9" t="str">
        <f>IFERROR(VLOOKUP(CONCATENATE(P$2,$Q6),Alap!$S:$Y,7,FALSE),"")</f>
        <v/>
      </c>
      <c r="Q6" s="3">
        <v>3</v>
      </c>
    </row>
    <row r="7" spans="1:17" ht="63.75" customHeight="1" thickBot="1" x14ac:dyDescent="0.3">
      <c r="A7" s="9" t="s">
        <v>4</v>
      </c>
      <c r="B7" s="9" t="str">
        <f>IFERROR(VLOOKUP(CONCATENATE(B$2,$Q7),Alap!$S:$Y,7,FALSE),"")</f>
        <v>Utazás- és rendezvényszervezés (206, web)</v>
      </c>
      <c r="C7" s="9" t="str">
        <f>IFERROR(VLOOKUP(CONCATENATE(C$2,$Q7),Alap!$S:$Y,7,FALSE),"")</f>
        <v>Vendéglátás szervezés, vezetés (210, web)</v>
      </c>
      <c r="D7" s="9" t="str">
        <f>IFERROR(VLOOKUP(CONCATENATE(D$2,$Q7),Alap!$S:$Y,7,FALSE),"")</f>
        <v>Marketing (206, web)</v>
      </c>
      <c r="E7" s="9" t="str">
        <f>IFERROR(VLOOKUP(CONCATENATE(E$2,$Q7),Alap!$S:$Y,7,FALSE),"")</f>
        <v>Marketing (206, web)</v>
      </c>
      <c r="F7" s="9" t="str">
        <f>IFERROR(VLOOKUP(CONCATENATE(F$2,$Q7),Alap!$S:$Y,7,FALSE),"")</f>
        <v>Vendéglátás szervezés, vezetés (206, web)</v>
      </c>
      <c r="G7" s="9" t="str">
        <f>IFERROR(VLOOKUP(CONCATENATE(G$2,$Q7),Alap!$S:$Y,7,FALSE),"")</f>
        <v>Utazás- és rendezvényszervezés (206, web)</v>
      </c>
      <c r="H7" s="9" t="str">
        <f>IFERROR(VLOOKUP(CONCATENATE(H$2,$Q7),Alap!$S:$Y,7,FALSE),"")</f>
        <v/>
      </c>
      <c r="I7" s="9" t="str">
        <f>IFERROR(VLOOKUP(CONCATENATE(I$2,$Q7),Alap!$S:$Y,7,FALSE),"")</f>
        <v/>
      </c>
      <c r="J7" s="9" t="str">
        <f>IFERROR(VLOOKUP(CONCATENATE(J$2,$Q7),Alap!$S:$Y,7,FALSE),"")</f>
        <v/>
      </c>
      <c r="K7" s="23" t="s">
        <v>483</v>
      </c>
      <c r="L7" s="9" t="str">
        <f>IFERROR(VLOOKUP(CONCATENATE(L$2,$Q7),Alap!$S:$Y,7,FALSE),"")</f>
        <v/>
      </c>
      <c r="M7" s="23" t="str">
        <f>IFERROR(VLOOKUP(CONCATENATE(M$2,$Q7),Alap!$S:$Y,7,FALSE),"")</f>
        <v>Üzleti földrajz (szv.) (208, Bp.-ről web)</v>
      </c>
      <c r="N7" s="9" t="str">
        <f>IFERROR(VLOOKUP(CONCATENATE(N$2,$Q7),Alap!$S:$Y,7,FALSE),"")</f>
        <v/>
      </c>
      <c r="O7" s="9" t="str">
        <f>IFERROR(VLOOKUP(CONCATENATE(O$2,$Q7),Alap!$S:$Y,7,FALSE),"")</f>
        <v/>
      </c>
      <c r="P7" s="9" t="str">
        <f>IFERROR(VLOOKUP(CONCATENATE(P$2,$Q7),Alap!$S:$Y,7,FALSE),"")</f>
        <v/>
      </c>
      <c r="Q7" s="3">
        <v>4</v>
      </c>
    </row>
    <row r="8" spans="1:17" ht="63.75" customHeight="1" thickBot="1" x14ac:dyDescent="0.3">
      <c r="A8" s="9" t="s">
        <v>5</v>
      </c>
      <c r="B8" s="9" t="str">
        <f>IFERROR(VLOOKUP(CONCATENATE(B$2,$Q8),Alap!$S:$Y,7,FALSE),"")</f>
        <v>Utazás- és rendezvényszervezés (206, web)</v>
      </c>
      <c r="C8" s="9" t="str">
        <f>IFERROR(VLOOKUP(CONCATENATE(C$2,$Q8),Alap!$S:$Y,7,FALSE),"")</f>
        <v>Vendéglátás szervezés, vezetés (210, web)</v>
      </c>
      <c r="D8" s="9" t="str">
        <f>IFERROR(VLOOKUP(CONCATENATE(D$2,$Q8),Alap!$S:$Y,7,FALSE),"")</f>
        <v>Marketing (206, web)</v>
      </c>
      <c r="E8" s="9" t="str">
        <f>IFERROR(VLOOKUP(CONCATENATE(E$2,$Q8),Alap!$S:$Y,7,FALSE),"")</f>
        <v>Marketing (206, web)</v>
      </c>
      <c r="F8" s="9" t="str">
        <f>IFERROR(VLOOKUP(CONCATENATE(F$2,$Q8),Alap!$S:$Y,7,FALSE),"")</f>
        <v/>
      </c>
      <c r="G8" s="9" t="str">
        <f>IFERROR(VLOOKUP(CONCATENATE(G$2,$Q8),Alap!$S:$Y,7,FALSE),"")</f>
        <v/>
      </c>
      <c r="H8" s="9" t="str">
        <f>IFERROR(VLOOKUP(CONCATENATE(H$2,$Q8),Alap!$S:$Y,7,FALSE),"")</f>
        <v>Marketing (217, web)</v>
      </c>
      <c r="I8" s="9" t="str">
        <f>IFERROR(VLOOKUP(CONCATENATE(I$2,$Q8),Alap!$S:$Y,7,FALSE),"")</f>
        <v/>
      </c>
      <c r="J8" s="9" t="str">
        <f>IFERROR(VLOOKUP(CONCATENATE(J$2,$Q8),Alap!$S:$Y,7,FALSE),"")</f>
        <v/>
      </c>
      <c r="K8" s="9" t="str">
        <f>IFERROR(VLOOKUP(CONCATENATE(K$2,$Q8),Alap!$S:$Y,7,FALSE),"")</f>
        <v/>
      </c>
      <c r="L8" s="9" t="str">
        <f>IFERROR(VLOOKUP(CONCATENATE(L$2,$Q8),Alap!$S:$Y,7,FALSE),"")</f>
        <v/>
      </c>
      <c r="M8" s="9" t="str">
        <f>IFERROR(VLOOKUP(CONCATENATE(M$2,$Q8),Alap!$S:$Y,7,FALSE),"")</f>
        <v/>
      </c>
      <c r="N8" s="9" t="str">
        <f>IFERROR(VLOOKUP(CONCATENATE(N$2,$Q8),Alap!$S:$Y,7,FALSE),"")</f>
        <v/>
      </c>
      <c r="O8" s="9" t="str">
        <f>IFERROR(VLOOKUP(CONCATENATE(O$2,$Q8),Alap!$S:$Y,7,FALSE),"")</f>
        <v/>
      </c>
      <c r="P8" s="9" t="str">
        <f>IFERROR(VLOOKUP(CONCATENATE(P$2,$Q8),Alap!$S:$Y,7,FALSE),"")</f>
        <v/>
      </c>
      <c r="Q8" s="3">
        <v>5</v>
      </c>
    </row>
    <row r="9" spans="1:17" ht="63.75" customHeight="1" thickBot="1" x14ac:dyDescent="0.3">
      <c r="A9" s="9" t="s">
        <v>6</v>
      </c>
      <c r="B9" s="9" t="str">
        <f>IFERROR(VLOOKUP(CONCATENATE(B$2,$Q9),Alap!$S:$Y,7,FALSE),"")</f>
        <v/>
      </c>
      <c r="C9" s="9" t="str">
        <f>IFERROR(VLOOKUP(CONCATENATE(C$2,$Q9),Alap!$S:$Y,7,FALSE),"")</f>
        <v/>
      </c>
      <c r="D9" s="9" t="str">
        <f>IFERROR(VLOOKUP(CONCATENATE(D$2,$Q9),Alap!$S:$Y,7,FALSE),"")</f>
        <v/>
      </c>
      <c r="E9" s="9" t="str">
        <f>IFERROR(VLOOKUP(CONCATENATE(E$2,$Q9),Alap!$S:$Y,7,FALSE),"")</f>
        <v>Marketing (206, web)</v>
      </c>
      <c r="F9" s="9" t="str">
        <f>IFERROR(VLOOKUP(CONCATENATE(F$2,$Q9),Alap!$S:$Y,7,FALSE),"")</f>
        <v/>
      </c>
      <c r="G9" s="9" t="str">
        <f>IFERROR(VLOOKUP(CONCATENATE(G$2,$Q9),Alap!$S:$Y,7,FALSE),"")</f>
        <v/>
      </c>
      <c r="H9" s="9" t="str">
        <f>IFERROR(VLOOKUP(CONCATENATE(H$2,$Q9),Alap!$S:$Y,7,FALSE),"")</f>
        <v>Marketing (217, web)</v>
      </c>
      <c r="I9" s="9" t="str">
        <f>IFERROR(VLOOKUP(CONCATENATE(I$2,$Q9),Alap!$S:$Y,7,FALSE),"")</f>
        <v/>
      </c>
      <c r="J9" s="9" t="str">
        <f>IFERROR(VLOOKUP(CONCATENATE(J$2,$Q9),Alap!$S:$Y,7,FALSE),"")</f>
        <v/>
      </c>
      <c r="K9" s="9" t="str">
        <f>IFERROR(VLOOKUP(CONCATENATE(K$2,$Q9),Alap!$S:$Y,7,FALSE),"")</f>
        <v/>
      </c>
      <c r="L9" s="9" t="str">
        <f>IFERROR(VLOOKUP(CONCATENATE(L$2,$Q9),Alap!$S:$Y,7,FALSE),"")</f>
        <v/>
      </c>
      <c r="M9" s="9" t="str">
        <f>IFERROR(VLOOKUP(CONCATENATE(M$2,$Q9),Alap!$S:$Y,7,FALSE),"")</f>
        <v/>
      </c>
      <c r="N9" s="9" t="str">
        <f>IFERROR(VLOOKUP(CONCATENATE(N$2,$Q9),Alap!$S:$Y,7,FALSE),"")</f>
        <v/>
      </c>
      <c r="O9" s="9" t="str">
        <f>IFERROR(VLOOKUP(CONCATENATE(O$2,$Q9),Alap!$S:$Y,7,FALSE),"")</f>
        <v/>
      </c>
      <c r="P9" s="9" t="str">
        <f>IFERROR(VLOOKUP(CONCATENATE(P$2,$Q9),Alap!$S:$Y,7,FALSE),"")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IFERROR(VLOOKUP(CONCATENATE(B$10,$Q13),Alap!$S:$Y,7,FALSE),"")</f>
        <v/>
      </c>
      <c r="C13" s="22" t="str">
        <f>IFERROR(VLOOKUP(CONCATENATE(C$10,$Q13),Alap!$S:$Y,7,FALSE),"")</f>
        <v/>
      </c>
      <c r="D13" s="22" t="str">
        <f>IFERROR(VLOOKUP(CONCATENATE(D$10,$Q13),Alap!$S:$Y,7,FALSE),"")</f>
        <v/>
      </c>
      <c r="E13" s="22" t="str">
        <f>IFERROR(VLOOKUP(CONCATENATE(E$10,$Q13),Alap!$S:$Y,7,FALSE),"")</f>
        <v/>
      </c>
      <c r="F13" s="22" t="str">
        <f>IFERROR(VLOOKUP(CONCATENATE(F$10,$Q13),Alap!$S:$Y,7,FALSE),"")</f>
        <v/>
      </c>
      <c r="G13" s="22" t="str">
        <f>IFERROR(VLOOKUP(CONCATENATE(G$10,$Q13),Alap!$S:$Y,7,FALSE),"")</f>
        <v/>
      </c>
      <c r="H13" s="22" t="str">
        <f>IFERROR(VLOOKUP(CONCATENATE(H$10,$Q13),Alap!$S:$Y,7,FALSE),"")</f>
        <v/>
      </c>
      <c r="I13" s="22" t="str">
        <f>IFERROR(VLOOKUP(CONCATENATE(I$10,$Q13),Alap!$S:$Y,7,FALSE),"")</f>
        <v/>
      </c>
      <c r="J13" s="22" t="str">
        <f>IFERROR(VLOOKUP(CONCATENATE(J$10,$Q13),Alap!$S:$Y,7,FALSE),"")</f>
        <v/>
      </c>
      <c r="K13" s="22" t="str">
        <f>IFERROR(VLOOKUP(CONCATENATE(K$10,$Q13),Alap!$S:$Y,7,FALSE),"")</f>
        <v/>
      </c>
      <c r="L13" s="22" t="str">
        <f>IFERROR(VLOOKUP(CONCATENATE(L$10,$Q13),Alap!$S:$Y,7,FALSE),"")</f>
        <v/>
      </c>
      <c r="M13" s="22" t="str">
        <f>IFERROR(VLOOKUP(CONCATENATE(M$10,$Q13),Alap!$S:$Y,7,FALSE),"")</f>
        <v/>
      </c>
      <c r="N13" s="22" t="str">
        <f>IFERROR(VLOOKUP(CONCATENATE(N$10,$Q13),Alap!$S:$Y,7,FALSE),"")</f>
        <v/>
      </c>
      <c r="O13" s="22" t="str">
        <f>IFERROR(VLOOKUP(CONCATENATE(O$10,$Q13),Alap!$S:$Y,7,FALSE),"")</f>
        <v/>
      </c>
      <c r="P13" s="22" t="str">
        <f>IFERROR(VLOOKUP(CONCATENATE(P$10,$Q13),Alap!$S:$Y,7,FALSE),"")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IFERROR(VLOOKUP(CONCATENATE(B$10,$Q14),Alap!$S:$Y,7,FALSE),"")</f>
        <v/>
      </c>
      <c r="C14" s="22" t="str">
        <f>IFERROR(VLOOKUP(CONCATENATE(C$10,$Q14),Alap!$S:$Y,7,FALSE),"")</f>
        <v/>
      </c>
      <c r="D14" s="22" t="str">
        <f>IFERROR(VLOOKUP(CONCATENATE(D$10,$Q14),Alap!$S:$Y,7,FALSE),"")</f>
        <v/>
      </c>
      <c r="E14" s="22" t="str">
        <f>IFERROR(VLOOKUP(CONCATENATE(E$10,$Q14),Alap!$S:$Y,7,FALSE),"")</f>
        <v/>
      </c>
      <c r="F14" s="22" t="str">
        <f>IFERROR(VLOOKUP(CONCATENATE(F$10,$Q14),Alap!$S:$Y,7,FALSE),"")</f>
        <v/>
      </c>
      <c r="G14" s="22" t="str">
        <f>IFERROR(VLOOKUP(CONCATENATE(G$10,$Q14),Alap!$S:$Y,7,FALSE),"")</f>
        <v/>
      </c>
      <c r="H14" s="22" t="str">
        <f>IFERROR(VLOOKUP(CONCATENATE(H$10,$Q14),Alap!$S:$Y,7,FALSE),"")</f>
        <v/>
      </c>
      <c r="I14" s="22" t="str">
        <f>IFERROR(VLOOKUP(CONCATENATE(I$10,$Q14),Alap!$S:$Y,7,FALSE),"")</f>
        <v/>
      </c>
      <c r="J14" s="22" t="str">
        <f>IFERROR(VLOOKUP(CONCATENATE(J$10,$Q14),Alap!$S:$Y,7,FALSE),"")</f>
        <v/>
      </c>
      <c r="K14" s="22" t="str">
        <f>IFERROR(VLOOKUP(CONCATENATE(K$10,$Q14),Alap!$S:$Y,7,FALSE),"")</f>
        <v/>
      </c>
      <c r="L14" s="22" t="str">
        <f>IFERROR(VLOOKUP(CONCATENATE(L$10,$Q14),Alap!$S:$Y,7,FALSE),"")</f>
        <v/>
      </c>
      <c r="M14" s="22" t="str">
        <f>IFERROR(VLOOKUP(CONCATENATE(M$10,$Q14),Alap!$S:$Y,7,FALSE),"")</f>
        <v/>
      </c>
      <c r="N14" s="22" t="str">
        <f>IFERROR(VLOOKUP(CONCATENATE(N$10,$Q14),Alap!$S:$Y,7,FALSE),"")</f>
        <v/>
      </c>
      <c r="O14" s="22" t="str">
        <f>IFERROR(VLOOKUP(CONCATENATE(O$10,$Q14),Alap!$S:$Y,7,FALSE),"")</f>
        <v/>
      </c>
      <c r="P14" s="22" t="str">
        <f>IFERROR(VLOOKUP(CONCATENATE(P$10,$Q14),Alap!$S:$Y,7,FALSE),"")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IFERROR(VLOOKUP(CONCATENATE(B$10,$Q15),Alap!$S:$Y,7,FALSE),"")</f>
        <v/>
      </c>
      <c r="C15" s="21" t="str">
        <f>IFERROR(VLOOKUP(CONCATENATE(C$10,$Q15),Alap!$S:$Y,7,FALSE),"")</f>
        <v/>
      </c>
      <c r="D15" s="21" t="str">
        <f>IFERROR(VLOOKUP(CONCATENATE(D$10,$Q15),Alap!$S:$Y,7,FALSE),"")</f>
        <v/>
      </c>
      <c r="E15" s="21" t="str">
        <f>IFERROR(VLOOKUP(CONCATENATE(E$10,$Q15),Alap!$S:$Y,7,FALSE),"")</f>
        <v/>
      </c>
      <c r="F15" s="21" t="str">
        <f>IFERROR(VLOOKUP(CONCATENATE(F$10,$Q15),Alap!$S:$Y,7,FALSE),"")</f>
        <v/>
      </c>
      <c r="G15" s="21" t="str">
        <f>IFERROR(VLOOKUP(CONCATENATE(G$10,$Q15),Alap!$S:$Y,7,FALSE),"")</f>
        <v>Turisztikai erőforrások (205, web)</v>
      </c>
      <c r="H15" s="21" t="str">
        <f>IFERROR(VLOOKUP(CONCATENATE(H$10,$Q15),Alap!$S:$Y,7,FALSE),"")</f>
        <v/>
      </c>
      <c r="I15" s="21" t="str">
        <f>IFERROR(VLOOKUP(CONCATENATE(I$10,$Q15),Alap!$S:$Y,7,FALSE),"")</f>
        <v/>
      </c>
      <c r="J15" s="21" t="str">
        <f>IFERROR(VLOOKUP(CONCATENATE(J$10,$Q15),Alap!$S:$Y,7,FALSE),"")</f>
        <v/>
      </c>
      <c r="K15" s="21" t="str">
        <f>IFERROR(VLOOKUP(CONCATENATE(K$10,$Q15),Alap!$S:$Y,7,FALSE),"")</f>
        <v>Turisztikai erőforrások (208, web)</v>
      </c>
      <c r="L15" s="21" t="str">
        <f>IFERROR(VLOOKUP(CONCATENATE(L$10,$Q15),Alap!$S:$Y,7,FALSE),"")</f>
        <v>Turisztikai erőforrások (205, web)</v>
      </c>
      <c r="M15" s="21" t="str">
        <f>IFERROR(VLOOKUP(CONCATENATE(M$10,$Q15),Alap!$S:$Y,7,FALSE),"")</f>
        <v>Turisztikai erőforrások (217, web)</v>
      </c>
      <c r="N15" s="22" t="str">
        <f>IFERROR(VLOOKUP(CONCATENATE(N$10,$Q15),Alap!$S:$Y,7,FALSE),"")</f>
        <v/>
      </c>
      <c r="O15" s="23" t="str">
        <f>IFERROR(VLOOKUP(CONCATENATE(O$10,$Q15),Alap!$S:$Y,7,FALSE),"")</f>
        <v>Sportprotokoll (szv.) (217, Bp.-ről web)</v>
      </c>
      <c r="P15" s="22" t="str">
        <f>IFERROR(VLOOKUP(CONCATENATE(P$10,$Q15),Alap!$S:$Y,7,FALSE),"")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IFERROR(VLOOKUP(CONCATENATE(B$10,$Q16),Alap!$S:$Y,7,FALSE),"")</f>
        <v/>
      </c>
      <c r="C16" s="21" t="str">
        <f>IFERROR(VLOOKUP(CONCATENATE(C$10,$Q16),Alap!$S:$Y,7,FALSE),"")</f>
        <v/>
      </c>
      <c r="D16" s="21" t="str">
        <f>IFERROR(VLOOKUP(CONCATENATE(D$10,$Q16),Alap!$S:$Y,7,FALSE),"")</f>
        <v/>
      </c>
      <c r="E16" s="21" t="str">
        <f>IFERROR(VLOOKUP(CONCATENATE(E$10,$Q16),Alap!$S:$Y,7,FALSE),"")</f>
        <v/>
      </c>
      <c r="F16" s="21" t="str">
        <f>IFERROR(VLOOKUP(CONCATENATE(F$10,$Q16),Alap!$S:$Y,7,FALSE),"")</f>
        <v/>
      </c>
      <c r="G16" s="21" t="str">
        <f>IFERROR(VLOOKUP(CONCATENATE(G$10,$Q16),Alap!$S:$Y,7,FALSE),"")</f>
        <v>Turisztikai erőforrások (205, web)</v>
      </c>
      <c r="H16" s="21" t="str">
        <f>IFERROR(VLOOKUP(CONCATENATE(H$10,$Q16),Alap!$S:$Y,7,FALSE),"")</f>
        <v/>
      </c>
      <c r="I16" s="21" t="str">
        <f>IFERROR(VLOOKUP(CONCATENATE(I$10,$Q16),Alap!$S:$Y,7,FALSE),"")</f>
        <v/>
      </c>
      <c r="J16" s="21" t="str">
        <f>IFERROR(VLOOKUP(CONCATENATE(J$10,$Q16),Alap!$S:$Y,7,FALSE),"")</f>
        <v/>
      </c>
      <c r="K16" s="21" t="str">
        <f>IFERROR(VLOOKUP(CONCATENATE(K$10,$Q16),Alap!$S:$Y,7,FALSE),"")</f>
        <v>Turisztikai erőforrások (208, web)</v>
      </c>
      <c r="L16" s="21" t="str">
        <f>IFERROR(VLOOKUP(CONCATENATE(L$10,$Q16),Alap!$S:$Y,7,FALSE),"")</f>
        <v>Turisztikai erőforrások (205, web)</v>
      </c>
      <c r="M16" s="21" t="str">
        <f>IFERROR(VLOOKUP(CONCATENATE(M$10,$Q16),Alap!$S:$Y,7,FALSE),"")</f>
        <v>Turisztikai erőforrások (217, web)</v>
      </c>
      <c r="N16" s="22" t="str">
        <f>IFERROR(VLOOKUP(CONCATENATE(N$10,$Q16),Alap!$S:$Y,7,FALSE),"")</f>
        <v/>
      </c>
      <c r="O16" s="23" t="str">
        <f>IFERROR(VLOOKUP(CONCATENATE(O$10,$Q16),Alap!$S:$Y,7,FALSE),"")</f>
        <v>Sportprotokoll (szv.) (217, Bp.-ről web)</v>
      </c>
      <c r="P16" s="22" t="str">
        <f>IFERROR(VLOOKUP(CONCATENATE(P$10,$Q16),Alap!$S:$Y,7,FALSE),"")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872A-D0F5-46EA-92E4-6B9D02765C14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IFERROR(VLOOKUP(CONCATENATE(B$2,$Q4),Alap!$AE:$AX,20,FALSE),"")</f>
        <v>Operációkutatás (215, Tb.-ről web)</v>
      </c>
      <c r="C4" s="9" t="str">
        <f>IFERROR(VLOOKUP(CONCATENATE(C$2,$Q4),Alap!$AE:$AX,20,FALSE),"")</f>
        <v>Kontrolling (217, Bp.-ről web)</v>
      </c>
      <c r="D4" s="9" t="str">
        <f>IFERROR(VLOOKUP(CONCATENATE(D$2,$Q4),Alap!$AE:$AX,20,FALSE),"")</f>
        <v/>
      </c>
      <c r="E4" s="9" t="str">
        <f>IFERROR(VLOOKUP(CONCATENATE(E$2,$Q4),Alap!$AE:$AX,20,FALSE),"")</f>
        <v>Operációkutatás (217, Bp.-ről web)</v>
      </c>
      <c r="F4" s="9" t="str">
        <f>IFERROR(VLOOKUP(CONCATENATE(F$2,$Q4),Alap!$AE:$AX,20,FALSE),"")</f>
        <v/>
      </c>
      <c r="G4" s="9" t="str">
        <f>IFERROR(VLOOKUP(CONCATENATE(G$2,$Q4),Alap!$AE:$AX,20,FALSE),"")</f>
        <v>KKV-k versenyképessége (217, Tb.-ről web)</v>
      </c>
      <c r="H4" s="9" t="str">
        <f>IFERROR(VLOOKUP(CONCATENATE(H$2,$Q4),Alap!$AE:$AX,20,FALSE),"")</f>
        <v>Kontrolling (217, Tb.-ről web)</v>
      </c>
      <c r="I4" s="9" t="str">
        <f>IFERROR(VLOOKUP(CONCATENATE(I$2,$Q4),Alap!$AE:$AX,20,FALSE),"")</f>
        <v>Vállalati pénzügy (215, web)</v>
      </c>
      <c r="J4" s="9" t="str">
        <f>IFERROR(VLOOKUP(CONCATENATE(J$2,$Q4),Alap!$AE:$AX,20,FALSE),"")</f>
        <v/>
      </c>
      <c r="K4" s="9" t="str">
        <f>IFERROR(VLOOKUP(CONCATENATE(K$2,$Q4),Alap!$AE:$AX,20,FALSE),"")</f>
        <v>Kontrolling (212, Bp.-ről web)</v>
      </c>
      <c r="L4" s="9" t="str">
        <f>IFERROR(VLOOKUP(CONCATENATE(L$2,$Q4),Alap!$AE:$AX,20,FALSE),"")</f>
        <v>Vállalati pénzügy (215, web)</v>
      </c>
      <c r="M4" s="9" t="str">
        <f>IFERROR(VLOOKUP(CONCATENATE(M$2,$Q4),Alap!$AE:$AX,20,FALSE),"")</f>
        <v>Emberi erőforrás gazd. és men. (214, web)</v>
      </c>
      <c r="N4" s="9" t="str">
        <f>IFERROR(VLOOKUP(CONCATENATE(N$2,$Q4),Alap!$AE:$AX,20,FALSE),"")</f>
        <v/>
      </c>
      <c r="O4" s="9" t="str">
        <f>IFERROR(VLOOKUP(CONCATENATE(O$2,$Q4),Alap!$AE:$AX,20,FALSE),"")</f>
        <v>Kontrolling (212, Tb.-ről web)</v>
      </c>
      <c r="P4" s="9" t="str">
        <f>IFERROR(VLOOKUP(CONCATENATE(P$2,$Q4),Alap!$AE:$AX,20,FALSE),"")</f>
        <v>KKV-k versenyképessége (216, Tb.-ről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IFERROR(VLOOKUP(CONCATENATE(B$2,$Q5),Alap!$AE:$AX,20,FALSE),"")</f>
        <v>Operációkutatás (215, Tb.-ről web)</v>
      </c>
      <c r="C5" s="9" t="str">
        <f>IFERROR(VLOOKUP(CONCATENATE(C$2,$Q5),Alap!$AE:$AX,20,FALSE),"")</f>
        <v>Kontrolling (217, Bp.-ről web)</v>
      </c>
      <c r="D5" s="9" t="str">
        <f>IFERROR(VLOOKUP(CONCATENATE(D$2,$Q5),Alap!$AE:$AX,20,FALSE),"")</f>
        <v/>
      </c>
      <c r="E5" s="9" t="str">
        <f>IFERROR(VLOOKUP(CONCATENATE(E$2,$Q5),Alap!$AE:$AX,20,FALSE),"")</f>
        <v>Operációkutatás (217, Bp.-ről web)</v>
      </c>
      <c r="F5" s="9" t="str">
        <f>IFERROR(VLOOKUP(CONCATENATE(F$2,$Q5),Alap!$AE:$AX,20,FALSE),"")</f>
        <v>Alkalmazott informatika (605, gépterem, web)</v>
      </c>
      <c r="G5" s="9" t="str">
        <f>IFERROR(VLOOKUP(CONCATENATE(G$2,$Q5),Alap!$AE:$AX,20,FALSE),"")</f>
        <v>KKV-k versenyképessége (217, Tb.-ről web)</v>
      </c>
      <c r="H5" s="9" t="str">
        <f>IFERROR(VLOOKUP(CONCATENATE(H$2,$Q5),Alap!$AE:$AX,20,FALSE),"")</f>
        <v>Kontrolling (217, Tb.-ről web)</v>
      </c>
      <c r="I5" s="9" t="str">
        <f>IFERROR(VLOOKUP(CONCATENATE(I$2,$Q5),Alap!$AE:$AX,20,FALSE),"")</f>
        <v>Vállalati pénzügy (215, web)</v>
      </c>
      <c r="J5" s="9" t="str">
        <f>IFERROR(VLOOKUP(CONCATENATE(J$2,$Q5),Alap!$AE:$AX,20,FALSE),"")</f>
        <v/>
      </c>
      <c r="K5" s="9" t="str">
        <f>IFERROR(VLOOKUP(CONCATENATE(K$2,$Q5),Alap!$AE:$AX,20,FALSE),"")</f>
        <v>Kontrolling (212, Bp.-ről web)</v>
      </c>
      <c r="L5" s="9" t="str">
        <f>IFERROR(VLOOKUP(CONCATENATE(L$2,$Q5),Alap!$AE:$AX,20,FALSE),"")</f>
        <v>Vállalati pénzügy (215, web)</v>
      </c>
      <c r="M5" s="9" t="str">
        <f>IFERROR(VLOOKUP(CONCATENATE(M$2,$Q5),Alap!$AE:$AX,20,FALSE),"")</f>
        <v>Emberi erőforrás gazd. és men. (214, web)</v>
      </c>
      <c r="N5" s="9" t="str">
        <f>IFERROR(VLOOKUP(CONCATENATE(N$2,$Q5),Alap!$AE:$AX,20,FALSE),"")</f>
        <v/>
      </c>
      <c r="O5" s="9" t="str">
        <f>IFERROR(VLOOKUP(CONCATENATE(O$2,$Q5),Alap!$AE:$AX,20,FALSE),"")</f>
        <v>Kontrolling (212, Tb.-ről web)</v>
      </c>
      <c r="P5" s="9" t="str">
        <f>IFERROR(VLOOKUP(CONCATENATE(P$2,$Q5),Alap!$AE:$AX,20,FALSE),"")</f>
        <v>KKV-k versenyképessége (216, Tb.-ről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IFERROR(VLOOKUP(CONCATENATE(B$2,$Q6),Alap!$AE:$AX,20,FALSE),"")</f>
        <v>Alkalmazott informatika (604, gépterem, web)</v>
      </c>
      <c r="C6" s="9" t="str">
        <f>IFERROR(VLOOKUP(CONCATENATE(C$2,$Q6),Alap!$AE:$AX,20,FALSE),"")</f>
        <v>Számvitel II. (217, web)</v>
      </c>
      <c r="D6" s="9" t="str">
        <f>IFERROR(VLOOKUP(CONCATENATE(D$2,$Q6),Alap!$AE:$AX,20,FALSE),"")</f>
        <v>Vállalati pénzügy (215, web)</v>
      </c>
      <c r="E6" s="9" t="str">
        <f>IFERROR(VLOOKUP(CONCATENATE(E$2,$Q6),Alap!$AE:$AX,20,FALSE),"")</f>
        <v>Számvitel II. (214, web)</v>
      </c>
      <c r="F6" s="9" t="str">
        <f>IFERROR(VLOOKUP(CONCATENATE(F$2,$Q6),Alap!$AE:$AX,20,FALSE),"")</f>
        <v>Alkalmazott informatika (605, gépterem, web)</v>
      </c>
      <c r="G6" s="9" t="str">
        <f>IFERROR(VLOOKUP(CONCATENATE(G$2,$Q6),Alap!$AE:$AX,20,FALSE),"")</f>
        <v>Operációkutatás (217, Tb.-ről web)</v>
      </c>
      <c r="H6" s="9" t="str">
        <f>IFERROR(VLOOKUP(CONCATENATE(H$2,$Q6),Alap!$AE:$AX,20,FALSE),"")</f>
        <v>Számvitel II. (217, web)</v>
      </c>
      <c r="I6" s="9" t="str">
        <f>IFERROR(VLOOKUP(CONCATENATE(I$2,$Q6),Alap!$AE:$AX,20,FALSE),"")</f>
        <v>Emberi erőforrás gazd. és men. (215, web)</v>
      </c>
      <c r="J6" s="9" t="str">
        <f>IFERROR(VLOOKUP(CONCATENATE(J$2,$Q6),Alap!$AE:$AX,20,FALSE),"")</f>
        <v/>
      </c>
      <c r="K6" s="23" t="s">
        <v>483</v>
      </c>
      <c r="L6" s="9" t="str">
        <f>IFERROR(VLOOKUP(CONCATENATE(L$2,$Q6),Alap!$AE:$AX,20,FALSE),"")</f>
        <v>KKV-k versenyképessége (217, Bp.-ről web)</v>
      </c>
      <c r="M6" s="23" t="str">
        <f>IFERROR(VLOOKUP(CONCATENATE(M$2,$Q6),Alap!$AE:$AX,20,FALSE),"")</f>
        <v>Üzleti földrajz (szv.) (217, Bp.-ről web)</v>
      </c>
      <c r="N6" s="9" t="str">
        <f>IFERROR(VLOOKUP(CONCATENATE(N$2,$Q6),Alap!$AE:$AX,20,FALSE),"")</f>
        <v/>
      </c>
      <c r="O6" s="9" t="str">
        <f>IFERROR(VLOOKUP(CONCATENATE(O$2,$Q6),Alap!$AE:$AX,20,FALSE),"")</f>
        <v/>
      </c>
      <c r="P6" s="9" t="str">
        <f>IFERROR(VLOOKUP(CONCATENATE(P$2,$Q6),Alap!$AE:$AX,20,FALSE),"")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IFERROR(VLOOKUP(CONCATENATE(B$2,$Q7),Alap!$AE:$AX,20,FALSE),"")</f>
        <v>Alkalmazott informatika (604, gépterem, web)</v>
      </c>
      <c r="C7" s="9" t="str">
        <f>IFERROR(VLOOKUP(CONCATENATE(C$2,$Q7),Alap!$AE:$AX,20,FALSE),"")</f>
        <v>Számvitel II. (217, web)</v>
      </c>
      <c r="D7" s="9" t="str">
        <f>IFERROR(VLOOKUP(CONCATENATE(D$2,$Q7),Alap!$AE:$AX,20,FALSE),"")</f>
        <v>Vállalati pénzügy (215, web)</v>
      </c>
      <c r="E7" s="9" t="str">
        <f>IFERROR(VLOOKUP(CONCATENATE(E$2,$Q7),Alap!$AE:$AX,20,FALSE),"")</f>
        <v>Számvitel II. (214, web)</v>
      </c>
      <c r="F7" s="9" t="str">
        <f>IFERROR(VLOOKUP(CONCATENATE(F$2,$Q7),Alap!$AE:$AX,20,FALSE),"")</f>
        <v>Vállalati pénzügy (212, web)</v>
      </c>
      <c r="G7" s="9" t="str">
        <f>IFERROR(VLOOKUP(CONCATENATE(G$2,$Q7),Alap!$AE:$AX,20,FALSE),"")</f>
        <v>Operációkutatás (217, Tb.-ről web)</v>
      </c>
      <c r="H7" s="9" t="str">
        <f>IFERROR(VLOOKUP(CONCATENATE(H$2,$Q7),Alap!$AE:$AX,20,FALSE),"")</f>
        <v>Számvitel II. (217, web)</v>
      </c>
      <c r="I7" s="9" t="str">
        <f>IFERROR(VLOOKUP(CONCATENATE(I$2,$Q7),Alap!$AE:$AX,20,FALSE),"")</f>
        <v>Emberi erőforrás gazd. és men. (215, web)</v>
      </c>
      <c r="J7" s="9" t="str">
        <f>IFERROR(VLOOKUP(CONCATENATE(J$2,$Q7),Alap!$AE:$AX,20,FALSE),"")</f>
        <v/>
      </c>
      <c r="K7" s="23" t="s">
        <v>483</v>
      </c>
      <c r="L7" s="9" t="str">
        <f>IFERROR(VLOOKUP(CONCATENATE(L$2,$Q7),Alap!$AE:$AX,20,FALSE),"")</f>
        <v>KKV-k versenyképessége (217, Bp.-ről web)</v>
      </c>
      <c r="M7" s="23" t="str">
        <f>IFERROR(VLOOKUP(CONCATENATE(M$2,$Q7),Alap!$AE:$AX,20,FALSE),"")</f>
        <v>Üzleti földrajz (szv.) (217, Bp.-ről web)</v>
      </c>
      <c r="N7" s="9" t="str">
        <f>IFERROR(VLOOKUP(CONCATENATE(N$2,$Q7),Alap!$AE:$AX,20,FALSE),"")</f>
        <v/>
      </c>
      <c r="O7" s="9" t="str">
        <f>IFERROR(VLOOKUP(CONCATENATE(O$2,$Q7),Alap!$AE:$AX,20,FALSE),"")</f>
        <v/>
      </c>
      <c r="P7" s="9" t="str">
        <f>IFERROR(VLOOKUP(CONCATENATE(P$2,$Q7),Alap!$AE:$AX,20,FALSE),"")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IFERROR(VLOOKUP(CONCATENATE(B$2,$Q8),Alap!$AE:$AX,20,FALSE),"")</f>
        <v/>
      </c>
      <c r="C8" s="9" t="str">
        <f>IFERROR(VLOOKUP(CONCATENATE(C$2,$Q8),Alap!$AE:$AX,20,FALSE),"")</f>
        <v/>
      </c>
      <c r="D8" s="22" t="str">
        <f>IFERROR(VLOOKUP(CONCATENATE(D$2,$Q8),Alap!$AE:$AX,20,FALSE),"")</f>
        <v/>
      </c>
      <c r="E8" s="9" t="str">
        <f>IFERROR(VLOOKUP(CONCATENATE(E$2,$Q8),Alap!$AE:$AX,20,FALSE),"")</f>
        <v>Számvitel II. (214, web)</v>
      </c>
      <c r="F8" s="9" t="str">
        <f>IFERROR(VLOOKUP(CONCATENATE(F$2,$Q8),Alap!$AE:$AX,20,FALSE),"")</f>
        <v>Vállalati pénzügy (212, web)</v>
      </c>
      <c r="G8" s="22" t="str">
        <f>IFERROR(VLOOKUP(CONCATENATE(G$2,$Q8),Alap!$AE:$AX,20,FALSE),"")</f>
        <v/>
      </c>
      <c r="H8" s="9" t="str">
        <f>IFERROR(VLOOKUP(CONCATENATE(H$2,$Q8),Alap!$AE:$AX,20,FALSE),"")</f>
        <v>Számvitel II. (217, web)</v>
      </c>
      <c r="I8" s="9" t="str">
        <f>IFERROR(VLOOKUP(CONCATENATE(I$2,$Q8),Alap!$AE:$AX,20,FALSE),"")</f>
        <v/>
      </c>
      <c r="J8" s="22" t="str">
        <f>IFERROR(VLOOKUP(CONCATENATE(J$2,$Q8),Alap!$AE:$AX,20,FALSE),"")</f>
        <v/>
      </c>
      <c r="K8" s="9" t="str">
        <f>IFERROR(VLOOKUP(CONCATENATE(K$2,$Q8),Alap!$AE:$AX,20,FALSE),"")</f>
        <v/>
      </c>
      <c r="L8" s="22" t="str">
        <f>IFERROR(VLOOKUP(CONCATENATE(L$2,$Q8),Alap!$AE:$AX,20,FALSE),"")</f>
        <v/>
      </c>
      <c r="M8" s="9" t="str">
        <f>IFERROR(VLOOKUP(CONCATENATE(M$2,$Q8),Alap!$AE:$AX,20,FALSE),"")</f>
        <v/>
      </c>
      <c r="N8" s="9" t="str">
        <f>IFERROR(VLOOKUP(CONCATENATE(N$2,$Q8),Alap!$AE:$AX,20,FALSE),"")</f>
        <v/>
      </c>
      <c r="O8" s="9" t="str">
        <f>IFERROR(VLOOKUP(CONCATENATE(O$2,$Q8),Alap!$AE:$AX,20,FALSE),"")</f>
        <v/>
      </c>
      <c r="P8" s="9" t="str">
        <f>IFERROR(VLOOKUP(CONCATENATE(P$2,$Q8),Alap!$AE:$AX,20,FALSE),"")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IFERROR(VLOOKUP(CONCATENATE(B$2,$Q9),Alap!$AE:$AX,20,FALSE),"")</f>
        <v/>
      </c>
      <c r="C9" s="9" t="str">
        <f>IFERROR(VLOOKUP(CONCATENATE(C$2,$Q9),Alap!$AE:$AX,20,FALSE),"")</f>
        <v/>
      </c>
      <c r="D9" s="22" t="str">
        <f>IFERROR(VLOOKUP(CONCATENATE(D$2,$Q9),Alap!$AE:$AX,20,FALSE),"")</f>
        <v/>
      </c>
      <c r="E9" s="9" t="str">
        <f>IFERROR(VLOOKUP(CONCATENATE(E$2,$Q9),Alap!$AE:$AX,20,FALSE),"")</f>
        <v/>
      </c>
      <c r="F9" s="9" t="str">
        <f>IFERROR(VLOOKUP(CONCATENATE(F$2,$Q9),Alap!$AE:$AX,20,FALSE),"")</f>
        <v/>
      </c>
      <c r="G9" s="22" t="str">
        <f>IFERROR(VLOOKUP(CONCATENATE(G$2,$Q9),Alap!$AE:$AX,20,FALSE),"")</f>
        <v/>
      </c>
      <c r="H9" s="9" t="str">
        <f>IFERROR(VLOOKUP(CONCATENATE(H$2,$Q9),Alap!$AE:$AX,20,FALSE),"")</f>
        <v/>
      </c>
      <c r="I9" s="9" t="str">
        <f>IFERROR(VLOOKUP(CONCATENATE(I$2,$Q9),Alap!$AE:$AX,20,FALSE),"")</f>
        <v/>
      </c>
      <c r="J9" s="22" t="str">
        <f>IFERROR(VLOOKUP(CONCATENATE(J$2,$Q9),Alap!$AE:$AX,20,FALSE),"")</f>
        <v/>
      </c>
      <c r="K9" s="9" t="str">
        <f>IFERROR(VLOOKUP(CONCATENATE(K$2,$Q9),Alap!$AE:$AX,20,FALSE),"")</f>
        <v/>
      </c>
      <c r="L9" s="22" t="str">
        <f>IFERROR(VLOOKUP(CONCATENATE(L$2,$Q9),Alap!$AE:$AX,20,FALSE),"")</f>
        <v/>
      </c>
      <c r="M9" s="9" t="str">
        <f>IFERROR(VLOOKUP(CONCATENATE(M$2,$Q9),Alap!$AE:$AX,20,FALSE),"")</f>
        <v/>
      </c>
      <c r="N9" s="9" t="str">
        <f>IFERROR(VLOOKUP(CONCATENATE(N$2,$Q9),Alap!$AE:$AX,20,FALSE),"")</f>
        <v/>
      </c>
      <c r="O9" s="9" t="str">
        <f>IFERROR(VLOOKUP(CONCATENATE(O$2,$Q9),Alap!$AE:$AX,20,FALSE),"")</f>
        <v/>
      </c>
      <c r="P9" s="9" t="str">
        <f>IFERROR(VLOOKUP(CONCATENATE(P$2,$Q9),Alap!$AE:$AX,20,FALSE),"")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IFERROR(VLOOKUP(CONCATENATE(B$10,$Q13),Alap!$AE:$AX,20,FALSE),"")</f>
        <v/>
      </c>
      <c r="C13" s="22" t="str">
        <f>IFERROR(VLOOKUP(CONCATENATE(C$10,$Q13),Alap!$AE:$AX,20,FALSE),"")</f>
        <v/>
      </c>
      <c r="D13" s="22" t="str">
        <f>IFERROR(VLOOKUP(CONCATENATE(D$10,$Q13),Alap!$AE:$AX,20,FALSE),"")</f>
        <v/>
      </c>
      <c r="E13" s="22" t="str">
        <f>IFERROR(VLOOKUP(CONCATENATE(E$10,$Q13),Alap!$AE:$AX,20,FALSE),"")</f>
        <v/>
      </c>
      <c r="F13" s="22" t="str">
        <f>IFERROR(VLOOKUP(CONCATENATE(F$10,$Q13),Alap!$AE:$AX,20,FALSE),"")</f>
        <v/>
      </c>
      <c r="G13" s="22" t="str">
        <f>IFERROR(VLOOKUP(CONCATENATE(G$10,$Q13),Alap!$AE:$AX,20,FALSE),"")</f>
        <v/>
      </c>
      <c r="H13" s="22" t="str">
        <f>IFERROR(VLOOKUP(CONCATENATE(H$10,$Q13),Alap!$AE:$AX,20,FALSE),"")</f>
        <v/>
      </c>
      <c r="I13" s="22" t="str">
        <f>IFERROR(VLOOKUP(CONCATENATE(I$10,$Q13),Alap!$AE:$AX,20,FALSE),"")</f>
        <v/>
      </c>
      <c r="J13" s="22" t="str">
        <f>IFERROR(VLOOKUP(CONCATENATE(J$10,$Q13),Alap!$AE:$AX,20,FALSE),"")</f>
        <v/>
      </c>
      <c r="K13" s="22" t="str">
        <f>IFERROR(VLOOKUP(CONCATENATE(K$10,$Q13),Alap!$AE:$AX,20,FALSE),"")</f>
        <v/>
      </c>
      <c r="L13" s="22" t="str">
        <f>IFERROR(VLOOKUP(CONCATENATE(L$10,$Q13),Alap!$AE:$AX,20,FALSE),"")</f>
        <v/>
      </c>
      <c r="M13" s="22" t="str">
        <f>IFERROR(VLOOKUP(CONCATENATE(M$10,$Q13),Alap!$AE:$AX,20,FALSE),"")</f>
        <v/>
      </c>
      <c r="N13" s="22" t="str">
        <f>IFERROR(VLOOKUP(CONCATENATE(N$10,$Q13),Alap!$AE:$AX,20,FALSE),"")</f>
        <v/>
      </c>
      <c r="O13" s="22" t="str">
        <f>IFERROR(VLOOKUP(CONCATENATE(O$10,$Q13),Alap!$AE:$AX,20,FALSE),"")</f>
        <v/>
      </c>
      <c r="P13" s="22" t="str">
        <f>IFERROR(VLOOKUP(CONCATENATE(P$10,$Q13),Alap!$AE:$AX,20,FALSE),"")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IFERROR(VLOOKUP(CONCATENATE(B$10,$Q14),Alap!$AE:$AX,20,FALSE),"")</f>
        <v/>
      </c>
      <c r="C14" s="22" t="str">
        <f>IFERROR(VLOOKUP(CONCATENATE(C$10,$Q14),Alap!$AE:$AX,20,FALSE),"")</f>
        <v/>
      </c>
      <c r="D14" s="22" t="str">
        <f>IFERROR(VLOOKUP(CONCATENATE(D$10,$Q14),Alap!$AE:$AX,20,FALSE),"")</f>
        <v/>
      </c>
      <c r="E14" s="22" t="str">
        <f>IFERROR(VLOOKUP(CONCATENATE(E$10,$Q14),Alap!$AE:$AX,20,FALSE),"")</f>
        <v/>
      </c>
      <c r="F14" s="22" t="str">
        <f>IFERROR(VLOOKUP(CONCATENATE(F$10,$Q14),Alap!$AE:$AX,20,FALSE),"")</f>
        <v/>
      </c>
      <c r="G14" s="22" t="str">
        <f>IFERROR(VLOOKUP(CONCATENATE(G$10,$Q14),Alap!$AE:$AX,20,FALSE),"")</f>
        <v/>
      </c>
      <c r="H14" s="22" t="str">
        <f>IFERROR(VLOOKUP(CONCATENATE(H$10,$Q14),Alap!$AE:$AX,20,FALSE),"")</f>
        <v/>
      </c>
      <c r="I14" s="22" t="str">
        <f>IFERROR(VLOOKUP(CONCATENATE(I$10,$Q14),Alap!$AE:$AX,20,FALSE),"")</f>
        <v/>
      </c>
      <c r="J14" s="22" t="str">
        <f>IFERROR(VLOOKUP(CONCATENATE(J$10,$Q14),Alap!$AE:$AX,20,FALSE),"")</f>
        <v/>
      </c>
      <c r="K14" s="22" t="str">
        <f>IFERROR(VLOOKUP(CONCATENATE(K$10,$Q14),Alap!$AE:$AX,20,FALSE),"")</f>
        <v/>
      </c>
      <c r="L14" s="22" t="str">
        <f>IFERROR(VLOOKUP(CONCATENATE(L$10,$Q14),Alap!$AE:$AX,20,FALSE),"")</f>
        <v/>
      </c>
      <c r="M14" s="22" t="str">
        <f>IFERROR(VLOOKUP(CONCATENATE(M$10,$Q14),Alap!$AE:$AX,20,FALSE),"")</f>
        <v/>
      </c>
      <c r="N14" s="22" t="str">
        <f>IFERROR(VLOOKUP(CONCATENATE(N$10,$Q14),Alap!$AE:$AX,20,FALSE),"")</f>
        <v/>
      </c>
      <c r="O14" s="22" t="str">
        <f>IFERROR(VLOOKUP(CONCATENATE(O$10,$Q14),Alap!$AE:$AX,20,FALSE),"")</f>
        <v/>
      </c>
      <c r="P14" s="22" t="str">
        <f>IFERROR(VLOOKUP(CONCATENATE(P$10,$Q14),Alap!$AE:$AX,20,FALSE),"")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IFERROR(VLOOKUP(CONCATENATE(B$10,$Q15),Alap!$AE:$AX,20,FALSE),"")</f>
        <v/>
      </c>
      <c r="C15" s="22" t="str">
        <f>IFERROR(VLOOKUP(CONCATENATE(C$10,$Q15),Alap!$AE:$AX,20,FALSE),"")</f>
        <v/>
      </c>
      <c r="D15" s="22" t="str">
        <f>IFERROR(VLOOKUP(CONCATENATE(D$10,$Q15),Alap!$AE:$AX,20,FALSE),"")</f>
        <v/>
      </c>
      <c r="E15" s="22" t="str">
        <f>IFERROR(VLOOKUP(CONCATENATE(E$10,$Q15),Alap!$AE:$AX,20,FALSE),"")</f>
        <v/>
      </c>
      <c r="F15" s="22" t="str">
        <f>IFERROR(VLOOKUP(CONCATENATE(F$10,$Q15),Alap!$AE:$AX,20,FALSE),"")</f>
        <v/>
      </c>
      <c r="G15" s="21" t="str">
        <f>IFERROR(VLOOKUP(CONCATENATE(G$10,$Q15),Alap!$AE:$AX,20,FALSE),"")</f>
        <v/>
      </c>
      <c r="H15" s="21" t="str">
        <f>IFERROR(VLOOKUP(CONCATENATE(H$10,$Q15),Alap!$AE:$AX,20,FALSE),"")</f>
        <v/>
      </c>
      <c r="I15" s="21" t="str">
        <f>IFERROR(VLOOKUP(CONCATENATE(I$10,$Q15),Alap!$AE:$AX,20,FALSE),"")</f>
        <v/>
      </c>
      <c r="J15" s="21" t="str">
        <f>IFERROR(VLOOKUP(CONCATENATE(J$10,$Q15),Alap!$AE:$AX,20,FALSE),"")</f>
        <v/>
      </c>
      <c r="K15" s="22" t="str">
        <f>IFERROR(VLOOKUP(CONCATENATE(K$10,$Q15),Alap!$AE:$AX,20,FALSE),"")</f>
        <v/>
      </c>
      <c r="L15" s="22" t="str">
        <f>IFERROR(VLOOKUP(CONCATENATE(L$10,$Q15),Alap!$AE:$AX,20,FALSE),"")</f>
        <v/>
      </c>
      <c r="M15" s="22" t="str">
        <f>IFERROR(VLOOKUP(CONCATENATE(M$10,$Q15),Alap!$AE:$AX,20,FALSE),"")</f>
        <v/>
      </c>
      <c r="N15" s="22" t="str">
        <f>IFERROR(VLOOKUP(CONCATENATE(N$10,$Q15),Alap!$AE:$AX,20,FALSE),"")</f>
        <v/>
      </c>
      <c r="O15" s="23" t="str">
        <f>IFERROR(VLOOKUP(CONCATENATE(O$10,$Q15),Alap!$AE:$AX,20,FALSE),"")</f>
        <v>Sportprotokoll (szv.) (217, Bp.-ről web)</v>
      </c>
      <c r="P15" s="22" t="str">
        <f>IFERROR(VLOOKUP(CONCATENATE(P$10,$Q15),Alap!$AE:$AX,20,FALSE),"")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IFERROR(VLOOKUP(CONCATENATE(B$10,$Q16),Alap!$AE:$AX,20,FALSE),"")</f>
        <v/>
      </c>
      <c r="C16" s="21" t="str">
        <f>IFERROR(VLOOKUP(CONCATENATE(C$10,$Q16),Alap!$AE:$AX,20,FALSE),"")</f>
        <v/>
      </c>
      <c r="D16" s="21" t="str">
        <f>IFERROR(VLOOKUP(CONCATENATE(D$10,$Q16),Alap!$AE:$AX,20,FALSE),"")</f>
        <v/>
      </c>
      <c r="E16" s="21" t="str">
        <f>IFERROR(VLOOKUP(CONCATENATE(E$10,$Q16),Alap!$AE:$AX,20,FALSE),"")</f>
        <v/>
      </c>
      <c r="F16" s="22" t="str">
        <f>IFERROR(VLOOKUP(CONCATENATE(F$10,$Q16),Alap!$AE:$AX,20,FALSE),"")</f>
        <v/>
      </c>
      <c r="G16" s="21" t="str">
        <f>IFERROR(VLOOKUP(CONCATENATE(G$10,$Q16),Alap!$AE:$AX,20,FALSE),"")</f>
        <v/>
      </c>
      <c r="H16" s="21" t="str">
        <f>IFERROR(VLOOKUP(CONCATENATE(H$10,$Q16),Alap!$AE:$AX,20,FALSE),"")</f>
        <v/>
      </c>
      <c r="I16" s="21" t="str">
        <f>IFERROR(VLOOKUP(CONCATENATE(I$10,$Q16),Alap!$AE:$AX,20,FALSE),"")</f>
        <v/>
      </c>
      <c r="J16" s="21" t="str">
        <f>IFERROR(VLOOKUP(CONCATENATE(J$10,$Q16),Alap!$AE:$AX,20,FALSE),"")</f>
        <v/>
      </c>
      <c r="K16" s="22" t="str">
        <f>IFERROR(VLOOKUP(CONCATENATE(K$10,$Q16),Alap!$AE:$AX,20,FALSE),"")</f>
        <v/>
      </c>
      <c r="L16" s="22" t="str">
        <f>IFERROR(VLOOKUP(CONCATENATE(L$10,$Q16),Alap!$AE:$AX,20,FALSE),"")</f>
        <v/>
      </c>
      <c r="M16" s="22" t="str">
        <f>IFERROR(VLOOKUP(CONCATENATE(M$10,$Q16),Alap!$AE:$AX,20,FALSE),"")</f>
        <v/>
      </c>
      <c r="N16" s="22" t="str">
        <f>IFERROR(VLOOKUP(CONCATENATE(N$10,$Q16),Alap!$AE:$AX,20,FALSE),"")</f>
        <v/>
      </c>
      <c r="O16" s="23" t="str">
        <f>IFERROR(VLOOKUP(CONCATENATE(O$10,$Q16),Alap!$AE:$AX,20,FALSE),"")</f>
        <v>Sportprotokoll (szv.) (217, Bp.-ről web)</v>
      </c>
      <c r="P16" s="22" t="str">
        <f>IFERROR(VLOOKUP(CONCATENATE(P$10,$Q16),Alap!$AE:$AX,20,FALSE),"")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81310-50E8-4D45-B468-57BCECA8B9C5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IFERROR(VLOOKUP(CONCATENATE(B$2,$Q4),Alap!$AF:$AX,19,FALSE),"")</f>
        <v>Operációkutatás (215, Tb.-ről web)</v>
      </c>
      <c r="C4" s="9" t="str">
        <f>IFERROR(VLOOKUP(CONCATENATE(C$2,$Q4),Alap!$AF:$AX,19,FALSE),"")</f>
        <v>Kontrolling (217, Bp.-ről web)</v>
      </c>
      <c r="D4" s="9" t="str">
        <f>IFERROR(VLOOKUP(CONCATENATE(D$2,$Q4),Alap!$AF:$AX,19,FALSE),"")</f>
        <v>Vezetői számvitel és inf. rend. (216, Tb.-ről web)</v>
      </c>
      <c r="E4" s="9" t="str">
        <f>IFERROR(VLOOKUP(CONCATENATE(E$2,$Q4),Alap!$AF:$AX,19,FALSE),"")</f>
        <v>Operációkutatás (217, Bp.-ről web)</v>
      </c>
      <c r="F4" s="9" t="str">
        <f>IFERROR(VLOOKUP(CONCATENATE(F$2,$Q4),Alap!$AF:$AX,19,FALSE),"")</f>
        <v/>
      </c>
      <c r="G4" s="9" t="str">
        <f>IFERROR(VLOOKUP(CONCATENATE(G$2,$Q4),Alap!$AF:$AX,19,FALSE),"")</f>
        <v>Vezetői számvitel és inf. rend. (216, Bp.-ről web)</v>
      </c>
      <c r="H4" s="9" t="str">
        <f>IFERROR(VLOOKUP(CONCATENATE(H$2,$Q4),Alap!$AF:$AX,19,FALSE),"")</f>
        <v>Kontrolling (217, Tb.-ről web)</v>
      </c>
      <c r="I4" s="9" t="str">
        <f>IFERROR(VLOOKUP(CONCATENATE(I$2,$Q4),Alap!$AF:$AX,19,FALSE),"")</f>
        <v>Vállalati pénzügy (215, web)</v>
      </c>
      <c r="J4" s="9" t="str">
        <f>IFERROR(VLOOKUP(CONCATENATE(J$2,$Q4),Alap!$AF:$AX,19,FALSE),"")</f>
        <v/>
      </c>
      <c r="K4" s="9" t="str">
        <f>IFERROR(VLOOKUP(CONCATENATE(K$2,$Q4),Alap!$AF:$AX,19,FALSE),"")</f>
        <v>Kontrolling (212, Bp.-ről web)</v>
      </c>
      <c r="L4" s="9" t="str">
        <f>IFERROR(VLOOKUP(CONCATENATE(L$2,$Q4),Alap!$AF:$AX,19,FALSE),"")</f>
        <v>Vállalati pénzügy (215, web)</v>
      </c>
      <c r="M4" s="9" t="str">
        <f>IFERROR(VLOOKUP(CONCATENATE(M$2,$Q4),Alap!$AF:$AX,19,FALSE),"")</f>
        <v>Emberi erőforrás gazd. és men. (214, web)</v>
      </c>
      <c r="N4" s="9" t="str">
        <f>IFERROR(VLOOKUP(CONCATENATE(N$2,$Q4),Alap!$AF:$AX,19,FALSE),"")</f>
        <v/>
      </c>
      <c r="O4" s="9" t="str">
        <f>IFERROR(VLOOKUP(CONCATENATE(O$2,$Q4),Alap!$AF:$AX,19,FALSE),"")</f>
        <v>Kontrolling (212, Tb.-ről web)</v>
      </c>
      <c r="P4" s="9" t="str">
        <f>IFERROR(VLOOKUP(CONCATENATE(P$2,$Q4),Alap!$AF:$AX,19,FALSE),"")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IFERROR(VLOOKUP(CONCATENATE(B$2,$Q5),Alap!$AF:$AX,19,FALSE),"")</f>
        <v>Operációkutatás (215, Tb.-ről web)</v>
      </c>
      <c r="C5" s="9" t="str">
        <f>IFERROR(VLOOKUP(CONCATENATE(C$2,$Q5),Alap!$AF:$AX,19,FALSE),"")</f>
        <v>Kontrolling (217, Bp.-ről web)</v>
      </c>
      <c r="D5" s="9" t="str">
        <f>IFERROR(VLOOKUP(CONCATENATE(D$2,$Q5),Alap!$AF:$AX,19,FALSE),"")</f>
        <v>Vezetői számvitel és inf. rend. (216, Tb.-ről web)</v>
      </c>
      <c r="E5" s="9" t="str">
        <f>IFERROR(VLOOKUP(CONCATENATE(E$2,$Q5),Alap!$AF:$AX,19,FALSE),"")</f>
        <v>Operációkutatás (217, Bp.-ről web)</v>
      </c>
      <c r="F5" s="9" t="str">
        <f>IFERROR(VLOOKUP(CONCATENATE(F$2,$Q5),Alap!$AF:$AX,19,FALSE),"")</f>
        <v>Alkalmazott informatika (605, gépterem, web)</v>
      </c>
      <c r="G5" s="9" t="str">
        <f>IFERROR(VLOOKUP(CONCATENATE(G$2,$Q5),Alap!$AF:$AX,19,FALSE),"")</f>
        <v>Vezetői számvitel és inf. rend. (216, Bp.-ről web)</v>
      </c>
      <c r="H5" s="9" t="str">
        <f>IFERROR(VLOOKUP(CONCATENATE(H$2,$Q5),Alap!$AF:$AX,19,FALSE),"")</f>
        <v>Kontrolling (217, Tb.-ről web)</v>
      </c>
      <c r="I5" s="9" t="str">
        <f>IFERROR(VLOOKUP(CONCATENATE(I$2,$Q5),Alap!$AF:$AX,19,FALSE),"")</f>
        <v>Vállalati pénzügy (215, web)</v>
      </c>
      <c r="J5" s="9" t="str">
        <f>IFERROR(VLOOKUP(CONCATENATE(J$2,$Q5),Alap!$AF:$AX,19,FALSE),"")</f>
        <v/>
      </c>
      <c r="K5" s="9" t="str">
        <f>IFERROR(VLOOKUP(CONCATENATE(K$2,$Q5),Alap!$AF:$AX,19,FALSE),"")</f>
        <v>Kontrolling (212, Bp.-ről web)</v>
      </c>
      <c r="L5" s="9" t="str">
        <f>IFERROR(VLOOKUP(CONCATENATE(L$2,$Q5),Alap!$AF:$AX,19,FALSE),"")</f>
        <v>Vállalati pénzügy (215, web)</v>
      </c>
      <c r="M5" s="9" t="str">
        <f>IFERROR(VLOOKUP(CONCATENATE(M$2,$Q5),Alap!$AF:$AX,19,FALSE),"")</f>
        <v>Emberi erőforrás gazd. és men. (214, web)</v>
      </c>
      <c r="N5" s="9" t="str">
        <f>IFERROR(VLOOKUP(CONCATENATE(N$2,$Q5),Alap!$AF:$AX,19,FALSE),"")</f>
        <v/>
      </c>
      <c r="O5" s="9" t="str">
        <f>IFERROR(VLOOKUP(CONCATENATE(O$2,$Q5),Alap!$AF:$AX,19,FALSE),"")</f>
        <v>Kontrolling (212, Tb.-ről web)</v>
      </c>
      <c r="P5" s="9" t="str">
        <f>IFERROR(VLOOKUP(CONCATENATE(P$2,$Q5),Alap!$AF:$AX,19,FALSE),"")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IFERROR(VLOOKUP(CONCATENATE(B$2,$Q6),Alap!$AF:$AX,19,FALSE),"")</f>
        <v>Alkalmazott informatika (604, gépterem, web)</v>
      </c>
      <c r="C6" s="9" t="str">
        <f>IFERROR(VLOOKUP(CONCATENATE(C$2,$Q6),Alap!$AF:$AX,19,FALSE),"")</f>
        <v>Számvitel II. (217, web)</v>
      </c>
      <c r="D6" s="9" t="str">
        <f>IFERROR(VLOOKUP(CONCATENATE(D$2,$Q6),Alap!$AF:$AX,19,FALSE),"")</f>
        <v>Vállalati pénzügy (215, web)</v>
      </c>
      <c r="E6" s="9" t="str">
        <f>IFERROR(VLOOKUP(CONCATENATE(E$2,$Q6),Alap!$AF:$AX,19,FALSE),"")</f>
        <v>Számvitel II. (214, web)</v>
      </c>
      <c r="F6" s="9" t="str">
        <f>IFERROR(VLOOKUP(CONCATENATE(F$2,$Q6),Alap!$AF:$AX,19,FALSE),"")</f>
        <v>Alkalmazott informatika (605, gépterem, web)</v>
      </c>
      <c r="G6" s="9" t="str">
        <f>IFERROR(VLOOKUP(CONCATENATE(G$2,$Q6),Alap!$AF:$AX,19,FALSE),"")</f>
        <v>Operációkutatás (217, Tb.-ről web)</v>
      </c>
      <c r="H6" s="9" t="str">
        <f>IFERROR(VLOOKUP(CONCATENATE(H$2,$Q6),Alap!$AF:$AX,19,FALSE),"")</f>
        <v>Számvitel II. (217, web)</v>
      </c>
      <c r="I6" s="9" t="str">
        <f>IFERROR(VLOOKUP(CONCATENATE(I$2,$Q6),Alap!$AF:$AX,19,FALSE),"")</f>
        <v>Emberi erőforrás gazd. és men. (215, web)</v>
      </c>
      <c r="J6" s="9" t="str">
        <f>IFERROR(VLOOKUP(CONCATENATE(J$2,$Q6),Alap!$AF:$AX,19,FALSE),"")</f>
        <v/>
      </c>
      <c r="K6" s="23" t="s">
        <v>483</v>
      </c>
      <c r="L6" s="9" t="str">
        <f>IFERROR(VLOOKUP(CONCATENATE(L$2,$Q6),Alap!$AF:$AX,19,FALSE),"")</f>
        <v>Vezetői számvitel és inf. rend. (403, Tb.-ről web)</v>
      </c>
      <c r="M6" s="23" t="str">
        <f>IFERROR(VLOOKUP(CONCATENATE(M$2,$Q6),Alap!$AF:$AX,19,FALSE),"")</f>
        <v>Üzleti földrajz (szv.) (217, Bp.-ről web)</v>
      </c>
      <c r="N6" s="9" t="str">
        <f>IFERROR(VLOOKUP(CONCATENATE(N$2,$Q6),Alap!$AF:$AX,19,FALSE),"")</f>
        <v/>
      </c>
      <c r="O6" s="9" t="str">
        <f>IFERROR(VLOOKUP(CONCATENATE(O$2,$Q6),Alap!$AF:$AX,19,FALSE),"")</f>
        <v/>
      </c>
      <c r="P6" s="9" t="str">
        <f>IFERROR(VLOOKUP(CONCATENATE(P$2,$Q6),Alap!$AF:$AX,19,FALSE),"")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IFERROR(VLOOKUP(CONCATENATE(B$2,$Q7),Alap!$AF:$AX,19,FALSE),"")</f>
        <v>Alkalmazott informatika (604, gépterem, web)</v>
      </c>
      <c r="C7" s="9" t="str">
        <f>IFERROR(VLOOKUP(CONCATENATE(C$2,$Q7),Alap!$AF:$AX,19,FALSE),"")</f>
        <v>Számvitel II. (217, web)</v>
      </c>
      <c r="D7" s="9" t="str">
        <f>IFERROR(VLOOKUP(CONCATENATE(D$2,$Q7),Alap!$AF:$AX,19,FALSE),"")</f>
        <v>Vállalati pénzügy (215, web)</v>
      </c>
      <c r="E7" s="9" t="str">
        <f>IFERROR(VLOOKUP(CONCATENATE(E$2,$Q7),Alap!$AF:$AX,19,FALSE),"")</f>
        <v>Számvitel II. (214, web)</v>
      </c>
      <c r="F7" s="9" t="str">
        <f>IFERROR(VLOOKUP(CONCATENATE(F$2,$Q7),Alap!$AF:$AX,19,FALSE),"")</f>
        <v>Vállalati pénzügy (212, web)</v>
      </c>
      <c r="G7" s="9" t="str">
        <f>IFERROR(VLOOKUP(CONCATENATE(G$2,$Q7),Alap!$AF:$AX,19,FALSE),"")</f>
        <v>Operációkutatás (217, Tb.-ről web)</v>
      </c>
      <c r="H7" s="9" t="str">
        <f>IFERROR(VLOOKUP(CONCATENATE(H$2,$Q7),Alap!$AF:$AX,19,FALSE),"")</f>
        <v>Számvitel II. (217, web)</v>
      </c>
      <c r="I7" s="9" t="str">
        <f>IFERROR(VLOOKUP(CONCATENATE(I$2,$Q7),Alap!$AF:$AX,19,FALSE),"")</f>
        <v>Emberi erőforrás gazd. és men. (215, web)</v>
      </c>
      <c r="J7" s="9" t="str">
        <f>IFERROR(VLOOKUP(CONCATENATE(J$2,$Q7),Alap!$AF:$AX,19,FALSE),"")</f>
        <v/>
      </c>
      <c r="K7" s="23" t="s">
        <v>483</v>
      </c>
      <c r="L7" s="9" t="str">
        <f>IFERROR(VLOOKUP(CONCATENATE(L$2,$Q7),Alap!$AF:$AX,19,FALSE),"")</f>
        <v>Vezetői számvitel és inf. rend. (403, Tb.-ről web)</v>
      </c>
      <c r="M7" s="23" t="str">
        <f>IFERROR(VLOOKUP(CONCATENATE(M$2,$Q7),Alap!$AF:$AX,19,FALSE),"")</f>
        <v>Üzleti földrajz (szv.) (217, Bp.-ről web)</v>
      </c>
      <c r="N7" s="9" t="str">
        <f>IFERROR(VLOOKUP(CONCATENATE(N$2,$Q7),Alap!$AF:$AX,19,FALSE),"")</f>
        <v/>
      </c>
      <c r="O7" s="9" t="str">
        <f>IFERROR(VLOOKUP(CONCATENATE(O$2,$Q7),Alap!$AF:$AX,19,FALSE),"")</f>
        <v/>
      </c>
      <c r="P7" s="9" t="str">
        <f>IFERROR(VLOOKUP(CONCATENATE(P$2,$Q7),Alap!$AF:$AX,19,FALSE),"")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IFERROR(VLOOKUP(CONCATENATE(B$2,$Q8),Alap!$AF:$AX,19,FALSE),"")</f>
        <v/>
      </c>
      <c r="C8" s="9" t="str">
        <f>IFERROR(VLOOKUP(CONCATENATE(C$2,$Q8),Alap!$AF:$AX,19,FALSE),"")</f>
        <v/>
      </c>
      <c r="D8" s="22" t="str">
        <f>IFERROR(VLOOKUP(CONCATENATE(D$2,$Q8),Alap!$AF:$AX,19,FALSE),"")</f>
        <v/>
      </c>
      <c r="E8" s="9" t="str">
        <f>IFERROR(VLOOKUP(CONCATENATE(E$2,$Q8),Alap!$AF:$AX,19,FALSE),"")</f>
        <v>Számvitel II. (214, web)</v>
      </c>
      <c r="F8" s="9" t="str">
        <f>IFERROR(VLOOKUP(CONCATENATE(F$2,$Q8),Alap!$AF:$AX,19,FALSE),"")</f>
        <v>Vállalati pénzügy (212, web)</v>
      </c>
      <c r="G8" s="22" t="str">
        <f>IFERROR(VLOOKUP(CONCATENATE(G$2,$Q8),Alap!$AF:$AX,19,FALSE),"")</f>
        <v/>
      </c>
      <c r="H8" s="9" t="str">
        <f>IFERROR(VLOOKUP(CONCATENATE(H$2,$Q8),Alap!$AF:$AX,19,FALSE),"")</f>
        <v>Számvitel II. (217, web)</v>
      </c>
      <c r="I8" s="9" t="str">
        <f>IFERROR(VLOOKUP(CONCATENATE(I$2,$Q8),Alap!$AF:$AX,19,FALSE),"")</f>
        <v/>
      </c>
      <c r="J8" s="22" t="str">
        <f>IFERROR(VLOOKUP(CONCATENATE(J$2,$Q8),Alap!$AF:$AX,19,FALSE),"")</f>
        <v/>
      </c>
      <c r="K8" s="9" t="str">
        <f>IFERROR(VLOOKUP(CONCATENATE(K$2,$Q8),Alap!$AF:$AX,19,FALSE),"")</f>
        <v/>
      </c>
      <c r="L8" s="9" t="str">
        <f>IFERROR(VLOOKUP(CONCATENATE(L$2,$Q8),Alap!$AF:$AX,19,FALSE),"")</f>
        <v>Vezetői számvitel és inf. rend. (403, Tb.-ről web)</v>
      </c>
      <c r="M8" s="9" t="str">
        <f>IFERROR(VLOOKUP(CONCATENATE(M$2,$Q8),Alap!$AF:$AX,19,FALSE),"")</f>
        <v/>
      </c>
      <c r="N8" s="9" t="str">
        <f>IFERROR(VLOOKUP(CONCATENATE(N$2,$Q8),Alap!$AF:$AX,19,FALSE),"")</f>
        <v/>
      </c>
      <c r="O8" s="9" t="str">
        <f>IFERROR(VLOOKUP(CONCATENATE(O$2,$Q8),Alap!$AF:$AX,19,FALSE),"")</f>
        <v/>
      </c>
      <c r="P8" s="9" t="str">
        <f>IFERROR(VLOOKUP(CONCATENATE(P$2,$Q8),Alap!$AF:$AX,19,FALSE),"")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IFERROR(VLOOKUP(CONCATENATE(B$2,$Q9),Alap!$AF:$AX,19,FALSE),"")</f>
        <v/>
      </c>
      <c r="C9" s="9" t="str">
        <f>IFERROR(VLOOKUP(CONCATENATE(C$2,$Q9),Alap!$AF:$AX,19,FALSE),"")</f>
        <v/>
      </c>
      <c r="D9" s="22" t="str">
        <f>IFERROR(VLOOKUP(CONCATENATE(D$2,$Q9),Alap!$AF:$AX,19,FALSE),"")</f>
        <v/>
      </c>
      <c r="E9" s="9" t="str">
        <f>IFERROR(VLOOKUP(CONCATENATE(E$2,$Q9),Alap!$AF:$AX,19,FALSE),"")</f>
        <v/>
      </c>
      <c r="F9" s="9" t="str">
        <f>IFERROR(VLOOKUP(CONCATENATE(F$2,$Q9),Alap!$AF:$AX,19,FALSE),"")</f>
        <v/>
      </c>
      <c r="G9" s="22" t="str">
        <f>IFERROR(VLOOKUP(CONCATENATE(G$2,$Q9),Alap!$AF:$AX,19,FALSE),"")</f>
        <v/>
      </c>
      <c r="H9" s="9" t="str">
        <f>IFERROR(VLOOKUP(CONCATENATE(H$2,$Q9),Alap!$AF:$AX,19,FALSE),"")</f>
        <v/>
      </c>
      <c r="I9" s="9" t="str">
        <f>IFERROR(VLOOKUP(CONCATENATE(I$2,$Q9),Alap!$AF:$AX,19,FALSE),"")</f>
        <v/>
      </c>
      <c r="J9" s="22" t="str">
        <f>IFERROR(VLOOKUP(CONCATENATE(J$2,$Q9),Alap!$AF:$AX,19,FALSE),"")</f>
        <v/>
      </c>
      <c r="K9" s="9" t="str">
        <f>IFERROR(VLOOKUP(CONCATENATE(K$2,$Q9),Alap!$AF:$AX,19,FALSE),"")</f>
        <v/>
      </c>
      <c r="L9" s="22" t="str">
        <f>IFERROR(VLOOKUP(CONCATENATE(L$2,$Q9),Alap!$AF:$AX,19,FALSE),"")</f>
        <v/>
      </c>
      <c r="M9" s="9" t="str">
        <f>IFERROR(VLOOKUP(CONCATENATE(M$2,$Q9),Alap!$AF:$AX,19,FALSE),"")</f>
        <v/>
      </c>
      <c r="N9" s="9" t="str">
        <f>IFERROR(VLOOKUP(CONCATENATE(N$2,$Q9),Alap!$AF:$AX,19,FALSE),"")</f>
        <v/>
      </c>
      <c r="O9" s="9" t="str">
        <f>IFERROR(VLOOKUP(CONCATENATE(O$2,$Q9),Alap!$AF:$AX,19,FALSE),"")</f>
        <v/>
      </c>
      <c r="P9" s="9" t="str">
        <f>IFERROR(VLOOKUP(CONCATENATE(P$2,$Q9),Alap!$AF:$AX,19,FALSE),"")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IFERROR(VLOOKUP(CONCATENATE(B$10,$Q13),Alap!$AF:$AX,19,FALSE),"")</f>
        <v/>
      </c>
      <c r="C13" s="22" t="str">
        <f>IFERROR(VLOOKUP(CONCATENATE(C$10,$Q13),Alap!$AF:$AX,19,FALSE),"")</f>
        <v/>
      </c>
      <c r="D13" s="22" t="str">
        <f>IFERROR(VLOOKUP(CONCATENATE(D$10,$Q13),Alap!$AF:$AX,19,FALSE),"")</f>
        <v/>
      </c>
      <c r="E13" s="22" t="str">
        <f>IFERROR(VLOOKUP(CONCATENATE(E$10,$Q13),Alap!$AF:$AX,19,FALSE),"")</f>
        <v/>
      </c>
      <c r="F13" s="22" t="str">
        <f>IFERROR(VLOOKUP(CONCATENATE(F$10,$Q13),Alap!$AF:$AX,19,FALSE),"")</f>
        <v/>
      </c>
      <c r="G13" s="22" t="str">
        <f>IFERROR(VLOOKUP(CONCATENATE(G$10,$Q13),Alap!$AF:$AX,19,FALSE),"")</f>
        <v/>
      </c>
      <c r="H13" s="22" t="str">
        <f>IFERROR(VLOOKUP(CONCATENATE(H$10,$Q13),Alap!$AF:$AX,19,FALSE),"")</f>
        <v/>
      </c>
      <c r="I13" s="22" t="str">
        <f>IFERROR(VLOOKUP(CONCATENATE(I$10,$Q13),Alap!$AF:$AX,19,FALSE),"")</f>
        <v/>
      </c>
      <c r="J13" s="22" t="str">
        <f>IFERROR(VLOOKUP(CONCATENATE(J$10,$Q13),Alap!$AF:$AX,19,FALSE),"")</f>
        <v/>
      </c>
      <c r="K13" s="22" t="str">
        <f>IFERROR(VLOOKUP(CONCATENATE(K$10,$Q13),Alap!$AF:$AX,19,FALSE),"")</f>
        <v/>
      </c>
      <c r="L13" s="22" t="str">
        <f>IFERROR(VLOOKUP(CONCATENATE(L$10,$Q13),Alap!$AF:$AX,19,FALSE),"")</f>
        <v/>
      </c>
      <c r="M13" s="22" t="str">
        <f>IFERROR(VLOOKUP(CONCATENATE(M$10,$Q13),Alap!$AF:$AX,19,FALSE),"")</f>
        <v/>
      </c>
      <c r="N13" s="22" t="str">
        <f>IFERROR(VLOOKUP(CONCATENATE(N$10,$Q13),Alap!$AF:$AX,19,FALSE),"")</f>
        <v/>
      </c>
      <c r="O13" s="22" t="str">
        <f>IFERROR(VLOOKUP(CONCATENATE(O$10,$Q13),Alap!$AF:$AX,19,FALSE),"")</f>
        <v/>
      </c>
      <c r="P13" s="22" t="str">
        <f>IFERROR(VLOOKUP(CONCATENATE(P$10,$Q13),Alap!$AF:$AX,19,FALSE),"")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IFERROR(VLOOKUP(CONCATENATE(B$10,$Q14),Alap!$AF:$AX,19,FALSE),"")</f>
        <v/>
      </c>
      <c r="C14" s="22" t="str">
        <f>IFERROR(VLOOKUP(CONCATENATE(C$10,$Q14),Alap!$AF:$AX,19,FALSE),"")</f>
        <v/>
      </c>
      <c r="D14" s="22" t="str">
        <f>IFERROR(VLOOKUP(CONCATENATE(D$10,$Q14),Alap!$AF:$AX,19,FALSE),"")</f>
        <v/>
      </c>
      <c r="E14" s="22" t="str">
        <f>IFERROR(VLOOKUP(CONCATENATE(E$10,$Q14),Alap!$AF:$AX,19,FALSE),"")</f>
        <v/>
      </c>
      <c r="F14" s="22" t="str">
        <f>IFERROR(VLOOKUP(CONCATENATE(F$10,$Q14),Alap!$AF:$AX,19,FALSE),"")</f>
        <v/>
      </c>
      <c r="G14" s="22" t="str">
        <f>IFERROR(VLOOKUP(CONCATENATE(G$10,$Q14),Alap!$AF:$AX,19,FALSE),"")</f>
        <v/>
      </c>
      <c r="H14" s="22" t="str">
        <f>IFERROR(VLOOKUP(CONCATENATE(H$10,$Q14),Alap!$AF:$AX,19,FALSE),"")</f>
        <v/>
      </c>
      <c r="I14" s="22" t="str">
        <f>IFERROR(VLOOKUP(CONCATENATE(I$10,$Q14),Alap!$AF:$AX,19,FALSE),"")</f>
        <v/>
      </c>
      <c r="J14" s="22" t="str">
        <f>IFERROR(VLOOKUP(CONCATENATE(J$10,$Q14),Alap!$AF:$AX,19,FALSE),"")</f>
        <v/>
      </c>
      <c r="K14" s="22" t="str">
        <f>IFERROR(VLOOKUP(CONCATENATE(K$10,$Q14),Alap!$AF:$AX,19,FALSE),"")</f>
        <v/>
      </c>
      <c r="L14" s="22" t="str">
        <f>IFERROR(VLOOKUP(CONCATENATE(L$10,$Q14),Alap!$AF:$AX,19,FALSE),"")</f>
        <v/>
      </c>
      <c r="M14" s="22" t="str">
        <f>IFERROR(VLOOKUP(CONCATENATE(M$10,$Q14),Alap!$AF:$AX,19,FALSE),"")</f>
        <v/>
      </c>
      <c r="N14" s="22" t="str">
        <f>IFERROR(VLOOKUP(CONCATENATE(N$10,$Q14),Alap!$AF:$AX,19,FALSE),"")</f>
        <v/>
      </c>
      <c r="O14" s="22" t="str">
        <f>IFERROR(VLOOKUP(CONCATENATE(O$10,$Q14),Alap!$AF:$AX,19,FALSE),"")</f>
        <v/>
      </c>
      <c r="P14" s="22" t="str">
        <f>IFERROR(VLOOKUP(CONCATENATE(P$10,$Q14),Alap!$AF:$AX,19,FALSE),"")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IFERROR(VLOOKUP(CONCATENATE(B$10,$Q15),Alap!$AF:$AX,19,FALSE),"")</f>
        <v/>
      </c>
      <c r="C15" s="22" t="str">
        <f>IFERROR(VLOOKUP(CONCATENATE(C$10,$Q15),Alap!$AF:$AX,19,FALSE),"")</f>
        <v/>
      </c>
      <c r="D15" s="22" t="str">
        <f>IFERROR(VLOOKUP(CONCATENATE(D$10,$Q15),Alap!$AF:$AX,19,FALSE),"")</f>
        <v/>
      </c>
      <c r="E15" s="22" t="str">
        <f>IFERROR(VLOOKUP(CONCATENATE(E$10,$Q15),Alap!$AF:$AX,19,FALSE),"")</f>
        <v/>
      </c>
      <c r="F15" s="22" t="str">
        <f>IFERROR(VLOOKUP(CONCATENATE(F$10,$Q15),Alap!$AF:$AX,19,FALSE),"")</f>
        <v/>
      </c>
      <c r="G15" s="21" t="str">
        <f>IFERROR(VLOOKUP(CONCATENATE(G$10,$Q15),Alap!$AF:$AX,19,FALSE),"")</f>
        <v/>
      </c>
      <c r="H15" s="21" t="str">
        <f>IFERROR(VLOOKUP(CONCATENATE(H$10,$Q15),Alap!$AF:$AX,19,FALSE),"")</f>
        <v/>
      </c>
      <c r="I15" s="21" t="str">
        <f>IFERROR(VLOOKUP(CONCATENATE(I$10,$Q15),Alap!$AF:$AX,19,FALSE),"")</f>
        <v/>
      </c>
      <c r="J15" s="21" t="str">
        <f>IFERROR(VLOOKUP(CONCATENATE(J$10,$Q15),Alap!$AF:$AX,19,FALSE),"")</f>
        <v/>
      </c>
      <c r="K15" s="22" t="str">
        <f>IFERROR(VLOOKUP(CONCATENATE(K$10,$Q15),Alap!$AF:$AX,19,FALSE),"")</f>
        <v/>
      </c>
      <c r="L15" s="22" t="str">
        <f>IFERROR(VLOOKUP(CONCATENATE(L$10,$Q15),Alap!$AF:$AX,19,FALSE),"")</f>
        <v/>
      </c>
      <c r="M15" s="22" t="str">
        <f>IFERROR(VLOOKUP(CONCATENATE(M$10,$Q15),Alap!$AF:$AX,19,FALSE),"")</f>
        <v/>
      </c>
      <c r="N15" s="22" t="str">
        <f>IFERROR(VLOOKUP(CONCATENATE(N$10,$Q15),Alap!$AF:$AX,19,FALSE),"")</f>
        <v/>
      </c>
      <c r="O15" s="23" t="str">
        <f>IFERROR(VLOOKUP(CONCATENATE(O$10,$Q15),Alap!$AF:$AX,19,FALSE),"")</f>
        <v>Sportprotokoll (szv.) (217, Bp.-ről web)</v>
      </c>
      <c r="P15" s="22" t="str">
        <f>IFERROR(VLOOKUP(CONCATENATE(P$10,$Q15),Alap!$AF:$AX,19,FALSE),"")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IFERROR(VLOOKUP(CONCATENATE(B$10,$Q16),Alap!$AF:$AX,19,FALSE),"")</f>
        <v/>
      </c>
      <c r="C16" s="21" t="str">
        <f>IFERROR(VLOOKUP(CONCATENATE(C$10,$Q16),Alap!$AF:$AX,19,FALSE),"")</f>
        <v/>
      </c>
      <c r="D16" s="21" t="str">
        <f>IFERROR(VLOOKUP(CONCATENATE(D$10,$Q16),Alap!$AF:$AX,19,FALSE),"")</f>
        <v/>
      </c>
      <c r="E16" s="21" t="str">
        <f>IFERROR(VLOOKUP(CONCATENATE(E$10,$Q16),Alap!$AF:$AX,19,FALSE),"")</f>
        <v/>
      </c>
      <c r="F16" s="22" t="str">
        <f>IFERROR(VLOOKUP(CONCATENATE(F$10,$Q16),Alap!$AF:$AX,19,FALSE),"")</f>
        <v/>
      </c>
      <c r="G16" s="21" t="str">
        <f>IFERROR(VLOOKUP(CONCATENATE(G$10,$Q16),Alap!$AF:$AX,19,FALSE),"")</f>
        <v/>
      </c>
      <c r="H16" s="21" t="str">
        <f>IFERROR(VLOOKUP(CONCATENATE(H$10,$Q16),Alap!$AF:$AX,19,FALSE),"")</f>
        <v/>
      </c>
      <c r="I16" s="21" t="str">
        <f>IFERROR(VLOOKUP(CONCATENATE(I$10,$Q16),Alap!$AF:$AX,19,FALSE),"")</f>
        <v/>
      </c>
      <c r="J16" s="21" t="str">
        <f>IFERROR(VLOOKUP(CONCATENATE(J$10,$Q16),Alap!$AF:$AX,19,FALSE),"")</f>
        <v/>
      </c>
      <c r="K16" s="22" t="str">
        <f>IFERROR(VLOOKUP(CONCATENATE(K$10,$Q16),Alap!$AF:$AX,19,FALSE),"")</f>
        <v/>
      </c>
      <c r="L16" s="22" t="str">
        <f>IFERROR(VLOOKUP(CONCATENATE(L$10,$Q16),Alap!$AF:$AX,19,FALSE),"")</f>
        <v/>
      </c>
      <c r="M16" s="22" t="str">
        <f>IFERROR(VLOOKUP(CONCATENATE(M$10,$Q16),Alap!$AF:$AX,19,FALSE),"")</f>
        <v/>
      </c>
      <c r="N16" s="22" t="str">
        <f>IFERROR(VLOOKUP(CONCATENATE(N$10,$Q16),Alap!$AF:$AX,19,FALSE),"")</f>
        <v/>
      </c>
      <c r="O16" s="23" t="str">
        <f>IFERROR(VLOOKUP(CONCATENATE(O$10,$Q16),Alap!$AF:$AX,19,FALSE),"")</f>
        <v>Sportprotokoll (szv.) (217, Bp.-ről web)</v>
      </c>
      <c r="P16" s="22" t="str">
        <f>IFERROR(VLOOKUP(CONCATENATE(P$10,$Q16),Alap!$AF:$AX,19,FALSE),"")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Q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Q17"/>
  <sheetViews>
    <sheetView workbookViewId="0">
      <selection activeCell="O15" sqref="O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206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IFERROR(VLOOKUP(CONCATENATE(B$2,$Q4),Alap!$AG:$AX,18,FALSE),"")</f>
        <v>Operációkutatás (215, Tb.-ről web)</v>
      </c>
      <c r="C4" s="9" t="str">
        <f>IFERROR(VLOOKUP(CONCATENATE(C$2,$Q4),Alap!$AG:$AX,18,FALSE),"")</f>
        <v>Kontrolling (217, Bp.-ről web)</v>
      </c>
      <c r="D4" s="9" t="str">
        <f>IFERROR(VLOOKUP(CONCATENATE(D$2,$Q4),Alap!$AG:$AX,18,FALSE),"")</f>
        <v>Nemzetközi vállalatok működése (215, Tb.-ről web)</v>
      </c>
      <c r="E4" s="9" t="str">
        <f>IFERROR(VLOOKUP(CONCATENATE(E$2,$Q4),Alap!$AG:$AX,18,FALSE),"")</f>
        <v>Operációkutatás (217, Bp.-ről web)</v>
      </c>
      <c r="F4" s="9" t="str">
        <f>IFERROR(VLOOKUP(CONCATENATE(F$2,$Q4),Alap!$AG:$AX,18,FALSE),"")</f>
        <v/>
      </c>
      <c r="G4" s="9" t="str">
        <f>IFERROR(VLOOKUP(CONCATENATE(G$2,$Q4),Alap!$AG:$AX,18,FALSE),"")</f>
        <v>Nemzetközi vállalatok működése (402, Bp.-ről web)</v>
      </c>
      <c r="H4" s="9" t="str">
        <f>IFERROR(VLOOKUP(CONCATENATE(H$2,$Q4),Alap!$AG:$AX,18,FALSE),"")</f>
        <v>Kontrolling (217, Tb.-ről web)</v>
      </c>
      <c r="I4" s="9" t="str">
        <f>IFERROR(VLOOKUP(CONCATENATE(I$2,$Q4),Alap!$AG:$AX,18,FALSE),"")</f>
        <v>Vállalati pénzügy (215, web)</v>
      </c>
      <c r="J4" s="9" t="str">
        <f>IFERROR(VLOOKUP(CONCATENATE(J$2,$Q4),Alap!$AG:$AX,18,FALSE),"")</f>
        <v/>
      </c>
      <c r="K4" s="9" t="str">
        <f>IFERROR(VLOOKUP(CONCATENATE(K$2,$Q4),Alap!$AG:$AX,18,FALSE),"")</f>
        <v>Kontrolling (212, Bp.-ről web)</v>
      </c>
      <c r="L4" s="9" t="str">
        <f>IFERROR(VLOOKUP(CONCATENATE(L$2,$Q4),Alap!$AG:$AX,18,FALSE),"")</f>
        <v>Vállalati pénzügy (215, web)</v>
      </c>
      <c r="M4" s="9" t="str">
        <f>IFERROR(VLOOKUP(CONCATENATE(M$2,$Q4),Alap!$AG:$AX,18,FALSE),"")</f>
        <v>Emberi erőforrás gazd. és men. (214, web)</v>
      </c>
      <c r="N4" s="9" t="str">
        <f>IFERROR(VLOOKUP(CONCATENATE(N$2,$Q4),Alap!$AG:$AX,18,FALSE),"")</f>
        <v/>
      </c>
      <c r="O4" s="9" t="str">
        <f>IFERROR(VLOOKUP(CONCATENATE(O$2,$Q4),Alap!$AG:$AX,18,FALSE),"")</f>
        <v>Kontrolling (212, Tb.-ről web)</v>
      </c>
      <c r="P4" s="9" t="str">
        <f>IFERROR(VLOOKUP(CONCATENATE(P$2,$Q4),Alap!$AG:$AX,18,FALSE),"")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IFERROR(VLOOKUP(CONCATENATE(B$2,$Q5),Alap!$AG:$AX,18,FALSE),"")</f>
        <v>Operációkutatás (215, Tb.-ről web)</v>
      </c>
      <c r="C5" s="9" t="str">
        <f>IFERROR(VLOOKUP(CONCATENATE(C$2,$Q5),Alap!$AG:$AX,18,FALSE),"")</f>
        <v>Kontrolling (217, Bp.-ről web)</v>
      </c>
      <c r="D5" s="9" t="str">
        <f>IFERROR(VLOOKUP(CONCATENATE(D$2,$Q5),Alap!$AG:$AX,18,FALSE),"")</f>
        <v>Nemzetközi vállalatok működése (215, Tb.-ről web)</v>
      </c>
      <c r="E5" s="9" t="str">
        <f>IFERROR(VLOOKUP(CONCATENATE(E$2,$Q5),Alap!$AG:$AX,18,FALSE),"")</f>
        <v>Operációkutatás (217, Bp.-ről web)</v>
      </c>
      <c r="F5" s="9" t="str">
        <f>IFERROR(VLOOKUP(CONCATENATE(F$2,$Q5),Alap!$AG:$AX,18,FALSE),"")</f>
        <v>Alkalmazott informatika (605, gépterem, web)</v>
      </c>
      <c r="G5" s="9" t="str">
        <f>IFERROR(VLOOKUP(CONCATENATE(G$2,$Q5),Alap!$AG:$AX,18,FALSE),"")</f>
        <v>Nemzetközi vállalatok működése (402, Bp.-ről web)</v>
      </c>
      <c r="H5" s="9" t="str">
        <f>IFERROR(VLOOKUP(CONCATENATE(H$2,$Q5),Alap!$AG:$AX,18,FALSE),"")</f>
        <v>Kontrolling (217, Tb.-ről web)</v>
      </c>
      <c r="I5" s="9" t="str">
        <f>IFERROR(VLOOKUP(CONCATENATE(I$2,$Q5),Alap!$AG:$AX,18,FALSE),"")</f>
        <v>Vállalati pénzügy (215, web)</v>
      </c>
      <c r="J5" s="9" t="str">
        <f>IFERROR(VLOOKUP(CONCATENATE(J$2,$Q5),Alap!$AG:$AX,18,FALSE),"")</f>
        <v/>
      </c>
      <c r="K5" s="9" t="str">
        <f>IFERROR(VLOOKUP(CONCATENATE(K$2,$Q5),Alap!$AG:$AX,18,FALSE),"")</f>
        <v>Kontrolling (212, Bp.-ről web)</v>
      </c>
      <c r="L5" s="9" t="str">
        <f>IFERROR(VLOOKUP(CONCATENATE(L$2,$Q5),Alap!$AG:$AX,18,FALSE),"")</f>
        <v>Vállalati pénzügy (215, web)</v>
      </c>
      <c r="M5" s="9" t="str">
        <f>IFERROR(VLOOKUP(CONCATENATE(M$2,$Q5),Alap!$AG:$AX,18,FALSE),"")</f>
        <v>Emberi erőforrás gazd. és men. (214, web)</v>
      </c>
      <c r="N5" s="9" t="str">
        <f>IFERROR(VLOOKUP(CONCATENATE(N$2,$Q5),Alap!$AG:$AX,18,FALSE),"")</f>
        <v/>
      </c>
      <c r="O5" s="9" t="str">
        <f>IFERROR(VLOOKUP(CONCATENATE(O$2,$Q5),Alap!$AG:$AX,18,FALSE),"")</f>
        <v>Kontrolling (212, Tb.-ről web)</v>
      </c>
      <c r="P5" s="9" t="str">
        <f>IFERROR(VLOOKUP(CONCATENATE(P$2,$Q5),Alap!$AG:$AX,18,FALSE),"")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IFERROR(VLOOKUP(CONCATENATE(B$2,$Q6),Alap!$AG:$AX,18,FALSE),"")</f>
        <v>Alkalmazott informatika (604, gépterem, web)</v>
      </c>
      <c r="C6" s="9" t="str">
        <f>IFERROR(VLOOKUP(CONCATENATE(C$2,$Q6),Alap!$AG:$AX,18,FALSE),"")</f>
        <v>Számvitel II. (217, web)</v>
      </c>
      <c r="D6" s="9" t="str">
        <f>IFERROR(VLOOKUP(CONCATENATE(D$2,$Q6),Alap!$AG:$AX,18,FALSE),"")</f>
        <v>Vállalati pénzügy (215, web)</v>
      </c>
      <c r="E6" s="9" t="str">
        <f>IFERROR(VLOOKUP(CONCATENATE(E$2,$Q6),Alap!$AG:$AX,18,FALSE),"")</f>
        <v>Számvitel II. (214, web)</v>
      </c>
      <c r="F6" s="9" t="str">
        <f>IFERROR(VLOOKUP(CONCATENATE(F$2,$Q6),Alap!$AG:$AX,18,FALSE),"")</f>
        <v>Alkalmazott informatika (605, gépterem, web)</v>
      </c>
      <c r="G6" s="9" t="str">
        <f>IFERROR(VLOOKUP(CONCATENATE(G$2,$Q6),Alap!$AG:$AX,18,FALSE),"")</f>
        <v>Operációkutatás (217, Tb.-ről web)</v>
      </c>
      <c r="H6" s="9" t="str">
        <f>IFERROR(VLOOKUP(CONCATENATE(H$2,$Q6),Alap!$AG:$AX,18,FALSE),"")</f>
        <v>Számvitel II. (217, web)</v>
      </c>
      <c r="I6" s="9" t="str">
        <f>IFERROR(VLOOKUP(CONCATENATE(I$2,$Q6),Alap!$AG:$AX,18,FALSE),"")</f>
        <v>Emberi erőforrás gazd. és men. (215, web)</v>
      </c>
      <c r="J6" s="9" t="str">
        <f>IFERROR(VLOOKUP(CONCATENATE(J$2,$Q6),Alap!$AG:$AX,18,FALSE),"")</f>
        <v/>
      </c>
      <c r="K6" s="23" t="s">
        <v>483</v>
      </c>
      <c r="L6" s="9" t="str">
        <f>IFERROR(VLOOKUP(CONCATENATE(L$2,$Q6),Alap!$AG:$AX,18,FALSE),"")</f>
        <v>Nemzetközi vállalatok működése (212, otthonról web)</v>
      </c>
      <c r="M6" s="23" t="str">
        <f>IFERROR(VLOOKUP(CONCATENATE(M$2,$Q6),Alap!$AG:$AX,18,FALSE),"")</f>
        <v>Üzleti földrajz (szv.) (217, Bp.-ről web)</v>
      </c>
      <c r="N6" s="9" t="str">
        <f>IFERROR(VLOOKUP(CONCATENATE(N$2,$Q6),Alap!$AG:$AX,18,FALSE),"")</f>
        <v/>
      </c>
      <c r="O6" s="9" t="str">
        <f>IFERROR(VLOOKUP(CONCATENATE(O$2,$Q6),Alap!$AG:$AX,18,FALSE),"")</f>
        <v/>
      </c>
      <c r="P6" s="9" t="str">
        <f>IFERROR(VLOOKUP(CONCATENATE(P$2,$Q6),Alap!$AG:$AX,18,FALSE),"")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IFERROR(VLOOKUP(CONCATENATE(B$2,$Q7),Alap!$AG:$AX,18,FALSE),"")</f>
        <v>Alkalmazott informatika (604, gépterem, web)</v>
      </c>
      <c r="C7" s="9" t="str">
        <f>IFERROR(VLOOKUP(CONCATENATE(C$2,$Q7),Alap!$AG:$AX,18,FALSE),"")</f>
        <v>Számvitel II. (217, web)</v>
      </c>
      <c r="D7" s="9" t="str">
        <f>IFERROR(VLOOKUP(CONCATENATE(D$2,$Q7),Alap!$AG:$AX,18,FALSE),"")</f>
        <v>Vállalati pénzügy (215, web)</v>
      </c>
      <c r="E7" s="9" t="str">
        <f>IFERROR(VLOOKUP(CONCATENATE(E$2,$Q7),Alap!$AG:$AX,18,FALSE),"")</f>
        <v>Számvitel II. (214, web)</v>
      </c>
      <c r="F7" s="9" t="str">
        <f>IFERROR(VLOOKUP(CONCATENATE(F$2,$Q7),Alap!$AG:$AX,18,FALSE),"")</f>
        <v>Vállalati pénzügy (212, web)</v>
      </c>
      <c r="G7" s="9" t="str">
        <f>IFERROR(VLOOKUP(CONCATENATE(G$2,$Q7),Alap!$AG:$AX,18,FALSE),"")</f>
        <v>Operációkutatás (217, Tb.-ről web)</v>
      </c>
      <c r="H7" s="9" t="str">
        <f>IFERROR(VLOOKUP(CONCATENATE(H$2,$Q7),Alap!$AG:$AX,18,FALSE),"")</f>
        <v>Számvitel II. (217, web)</v>
      </c>
      <c r="I7" s="9" t="str">
        <f>IFERROR(VLOOKUP(CONCATENATE(I$2,$Q7),Alap!$AG:$AX,18,FALSE),"")</f>
        <v>Emberi erőforrás gazd. és men. (215, web)</v>
      </c>
      <c r="J7" s="9" t="str">
        <f>IFERROR(VLOOKUP(CONCATENATE(J$2,$Q7),Alap!$AG:$AX,18,FALSE),"")</f>
        <v/>
      </c>
      <c r="K7" s="23" t="s">
        <v>483</v>
      </c>
      <c r="L7" s="9" t="str">
        <f>IFERROR(VLOOKUP(CONCATENATE(L$2,$Q7),Alap!$AG:$AX,18,FALSE),"")</f>
        <v>Nemzetközi vállalatok működése (212, otthonról web)</v>
      </c>
      <c r="M7" s="23" t="str">
        <f>IFERROR(VLOOKUP(CONCATENATE(M$2,$Q7),Alap!$AG:$AX,18,FALSE),"")</f>
        <v>Üzleti földrajz (szv.) (217, Bp.-ről web)</v>
      </c>
      <c r="N7" s="9" t="str">
        <f>IFERROR(VLOOKUP(CONCATENATE(N$2,$Q7),Alap!$AG:$AX,18,FALSE),"")</f>
        <v/>
      </c>
      <c r="O7" s="9" t="str">
        <f>IFERROR(VLOOKUP(CONCATENATE(O$2,$Q7),Alap!$AG:$AX,18,FALSE),"")</f>
        <v/>
      </c>
      <c r="P7" s="9" t="str">
        <f>IFERROR(VLOOKUP(CONCATENATE(P$2,$Q7),Alap!$AG:$AX,18,FALSE),"")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IFERROR(VLOOKUP(CONCATENATE(B$2,$Q8),Alap!$AG:$AX,18,FALSE),"")</f>
        <v/>
      </c>
      <c r="C8" s="9" t="str">
        <f>IFERROR(VLOOKUP(CONCATENATE(C$2,$Q8),Alap!$AG:$AX,18,FALSE),"")</f>
        <v/>
      </c>
      <c r="D8" s="22" t="str">
        <f>IFERROR(VLOOKUP(CONCATENATE(D$2,$Q8),Alap!$AG:$AX,18,FALSE),"")</f>
        <v/>
      </c>
      <c r="E8" s="9" t="str">
        <f>IFERROR(VLOOKUP(CONCATENATE(E$2,$Q8),Alap!$AG:$AX,18,FALSE),"")</f>
        <v>Számvitel II. (214, web)</v>
      </c>
      <c r="F8" s="9" t="str">
        <f>IFERROR(VLOOKUP(CONCATENATE(F$2,$Q8),Alap!$AG:$AX,18,FALSE),"")</f>
        <v>Vállalati pénzügy (212, web)</v>
      </c>
      <c r="G8" s="22" t="str">
        <f>IFERROR(VLOOKUP(CONCATENATE(G$2,$Q8),Alap!$AG:$AX,18,FALSE),"")</f>
        <v/>
      </c>
      <c r="H8" s="9" t="str">
        <f>IFERROR(VLOOKUP(CONCATENATE(H$2,$Q8),Alap!$AG:$AX,18,FALSE),"")</f>
        <v>Számvitel II. (217, web)</v>
      </c>
      <c r="I8" s="9" t="str">
        <f>IFERROR(VLOOKUP(CONCATENATE(I$2,$Q8),Alap!$AG:$AX,18,FALSE),"")</f>
        <v/>
      </c>
      <c r="J8" s="22" t="str">
        <f>IFERROR(VLOOKUP(CONCATENATE(J$2,$Q8),Alap!$AG:$AX,18,FALSE),"")</f>
        <v/>
      </c>
      <c r="K8" s="9" t="str">
        <f>IFERROR(VLOOKUP(CONCATENATE(K$2,$Q8),Alap!$AG:$AX,18,FALSE),"")</f>
        <v/>
      </c>
      <c r="L8" s="22" t="str">
        <f>IFERROR(VLOOKUP(CONCATENATE(L$2,$Q8),Alap!$AG:$AX,18,FALSE),"")</f>
        <v/>
      </c>
      <c r="M8" s="9" t="str">
        <f>IFERROR(VLOOKUP(CONCATENATE(M$2,$Q8),Alap!$AG:$AX,18,FALSE),"")</f>
        <v/>
      </c>
      <c r="N8" s="9" t="str">
        <f>IFERROR(VLOOKUP(CONCATENATE(N$2,$Q8),Alap!$AG:$AX,18,FALSE),"")</f>
        <v/>
      </c>
      <c r="O8" s="9" t="str">
        <f>IFERROR(VLOOKUP(CONCATENATE(O$2,$Q8),Alap!$AG:$AX,18,FALSE),"")</f>
        <v/>
      </c>
      <c r="P8" s="9" t="str">
        <f>IFERROR(VLOOKUP(CONCATENATE(P$2,$Q8),Alap!$AG:$AX,18,FALSE),"")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IFERROR(VLOOKUP(CONCATENATE(B$2,$Q9),Alap!$AG:$AX,18,FALSE),"")</f>
        <v/>
      </c>
      <c r="C9" s="9" t="str">
        <f>IFERROR(VLOOKUP(CONCATENATE(C$2,$Q9),Alap!$AG:$AX,18,FALSE),"")</f>
        <v/>
      </c>
      <c r="D9" s="22" t="str">
        <f>IFERROR(VLOOKUP(CONCATENATE(D$2,$Q9),Alap!$AG:$AX,18,FALSE),"")</f>
        <v/>
      </c>
      <c r="E9" s="9" t="str">
        <f>IFERROR(VLOOKUP(CONCATENATE(E$2,$Q9),Alap!$AG:$AX,18,FALSE),"")</f>
        <v/>
      </c>
      <c r="F9" s="9" t="str">
        <f>IFERROR(VLOOKUP(CONCATENATE(F$2,$Q9),Alap!$AG:$AX,18,FALSE),"")</f>
        <v/>
      </c>
      <c r="G9" s="22" t="str">
        <f>IFERROR(VLOOKUP(CONCATENATE(G$2,$Q9),Alap!$AG:$AX,18,FALSE),"")</f>
        <v/>
      </c>
      <c r="H9" s="9" t="str">
        <f>IFERROR(VLOOKUP(CONCATENATE(H$2,$Q9),Alap!$AG:$AX,18,FALSE),"")</f>
        <v/>
      </c>
      <c r="I9" s="9" t="str">
        <f>IFERROR(VLOOKUP(CONCATENATE(I$2,$Q9),Alap!$AG:$AX,18,FALSE),"")</f>
        <v/>
      </c>
      <c r="J9" s="22" t="str">
        <f>IFERROR(VLOOKUP(CONCATENATE(J$2,$Q9),Alap!$AG:$AX,18,FALSE),"")</f>
        <v/>
      </c>
      <c r="K9" s="9" t="str">
        <f>IFERROR(VLOOKUP(CONCATENATE(K$2,$Q9),Alap!$AG:$AX,18,FALSE),"")</f>
        <v/>
      </c>
      <c r="L9" s="22" t="str">
        <f>IFERROR(VLOOKUP(CONCATENATE(L$2,$Q9),Alap!$AG:$AX,18,FALSE),"")</f>
        <v/>
      </c>
      <c r="M9" s="9" t="str">
        <f>IFERROR(VLOOKUP(CONCATENATE(M$2,$Q9),Alap!$AG:$AX,18,FALSE),"")</f>
        <v/>
      </c>
      <c r="N9" s="9" t="str">
        <f>IFERROR(VLOOKUP(CONCATENATE(N$2,$Q9),Alap!$AG:$AX,18,FALSE),"")</f>
        <v/>
      </c>
      <c r="O9" s="9" t="str">
        <f>IFERROR(VLOOKUP(CONCATENATE(O$2,$Q9),Alap!$AG:$AX,18,FALSE),"")</f>
        <v/>
      </c>
      <c r="P9" s="9" t="str">
        <f>IFERROR(VLOOKUP(CONCATENATE(P$2,$Q9),Alap!$AG:$AX,18,FALSE),"")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IFERROR(VLOOKUP(CONCATENATE(B$10,$Q13),Alap!$AG:$AX,18,FALSE),"")</f>
        <v/>
      </c>
      <c r="C13" s="22" t="str">
        <f>IFERROR(VLOOKUP(CONCATENATE(C$10,$Q13),Alap!$AG:$AX,18,FALSE),"")</f>
        <v/>
      </c>
      <c r="D13" s="22" t="str">
        <f>IFERROR(VLOOKUP(CONCATENATE(D$10,$Q13),Alap!$AG:$AX,18,FALSE),"")</f>
        <v/>
      </c>
      <c r="E13" s="22" t="str">
        <f>IFERROR(VLOOKUP(CONCATENATE(E$10,$Q13),Alap!$AG:$AX,18,FALSE),"")</f>
        <v/>
      </c>
      <c r="F13" s="22" t="str">
        <f>IFERROR(VLOOKUP(CONCATENATE(F$10,$Q13),Alap!$AG:$AX,18,FALSE),"")</f>
        <v/>
      </c>
      <c r="G13" s="22" t="str">
        <f>IFERROR(VLOOKUP(CONCATENATE(G$10,$Q13),Alap!$AG:$AX,18,FALSE),"")</f>
        <v/>
      </c>
      <c r="H13" s="22" t="str">
        <f>IFERROR(VLOOKUP(CONCATENATE(H$10,$Q13),Alap!$AG:$AX,18,FALSE),"")</f>
        <v/>
      </c>
      <c r="I13" s="22" t="str">
        <f>IFERROR(VLOOKUP(CONCATENATE(I$10,$Q13),Alap!$AG:$AX,18,FALSE),"")</f>
        <v/>
      </c>
      <c r="J13" s="22" t="str">
        <f>IFERROR(VLOOKUP(CONCATENATE(J$10,$Q13),Alap!$AG:$AX,18,FALSE),"")</f>
        <v/>
      </c>
      <c r="K13" s="22" t="str">
        <f>IFERROR(VLOOKUP(CONCATENATE(K$10,$Q13),Alap!$AG:$AX,18,FALSE),"")</f>
        <v/>
      </c>
      <c r="L13" s="22" t="str">
        <f>IFERROR(VLOOKUP(CONCATENATE(L$10,$Q13),Alap!$AG:$AX,18,FALSE),"")</f>
        <v/>
      </c>
      <c r="M13" s="22" t="str">
        <f>IFERROR(VLOOKUP(CONCATENATE(M$10,$Q13),Alap!$AG:$AX,18,FALSE),"")</f>
        <v/>
      </c>
      <c r="N13" s="22" t="str">
        <f>IFERROR(VLOOKUP(CONCATENATE(N$10,$Q13),Alap!$AG:$AX,18,FALSE),"")</f>
        <v/>
      </c>
      <c r="O13" s="22" t="str">
        <f>IFERROR(VLOOKUP(CONCATENATE(O$10,$Q13),Alap!$AG:$AX,18,FALSE),"")</f>
        <v/>
      </c>
      <c r="P13" s="22" t="str">
        <f>IFERROR(VLOOKUP(CONCATENATE(P$10,$Q13),Alap!$AG:$AX,18,FALSE),"")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IFERROR(VLOOKUP(CONCATENATE(B$10,$Q14),Alap!$AG:$AX,18,FALSE),"")</f>
        <v/>
      </c>
      <c r="C14" s="22" t="str">
        <f>IFERROR(VLOOKUP(CONCATENATE(C$10,$Q14),Alap!$AG:$AX,18,FALSE),"")</f>
        <v/>
      </c>
      <c r="D14" s="22" t="str">
        <f>IFERROR(VLOOKUP(CONCATENATE(D$10,$Q14),Alap!$AG:$AX,18,FALSE),"")</f>
        <v/>
      </c>
      <c r="E14" s="22" t="str">
        <f>IFERROR(VLOOKUP(CONCATENATE(E$10,$Q14),Alap!$AG:$AX,18,FALSE),"")</f>
        <v/>
      </c>
      <c r="F14" s="22" t="str">
        <f>IFERROR(VLOOKUP(CONCATENATE(F$10,$Q14),Alap!$AG:$AX,18,FALSE),"")</f>
        <v/>
      </c>
      <c r="G14" s="22" t="str">
        <f>IFERROR(VLOOKUP(CONCATENATE(G$10,$Q14),Alap!$AG:$AX,18,FALSE),"")</f>
        <v/>
      </c>
      <c r="H14" s="22" t="str">
        <f>IFERROR(VLOOKUP(CONCATENATE(H$10,$Q14),Alap!$AG:$AX,18,FALSE),"")</f>
        <v/>
      </c>
      <c r="I14" s="22" t="str">
        <f>IFERROR(VLOOKUP(CONCATENATE(I$10,$Q14),Alap!$AG:$AX,18,FALSE),"")</f>
        <v/>
      </c>
      <c r="J14" s="22" t="str">
        <f>IFERROR(VLOOKUP(CONCATENATE(J$10,$Q14),Alap!$AG:$AX,18,FALSE),"")</f>
        <v/>
      </c>
      <c r="K14" s="22" t="str">
        <f>IFERROR(VLOOKUP(CONCATENATE(K$10,$Q14),Alap!$AG:$AX,18,FALSE),"")</f>
        <v/>
      </c>
      <c r="L14" s="22" t="str">
        <f>IFERROR(VLOOKUP(CONCATENATE(L$10,$Q14),Alap!$AG:$AX,18,FALSE),"")</f>
        <v/>
      </c>
      <c r="M14" s="22" t="str">
        <f>IFERROR(VLOOKUP(CONCATENATE(M$10,$Q14),Alap!$AG:$AX,18,FALSE),"")</f>
        <v/>
      </c>
      <c r="N14" s="22" t="str">
        <f>IFERROR(VLOOKUP(CONCATENATE(N$10,$Q14),Alap!$AG:$AX,18,FALSE),"")</f>
        <v/>
      </c>
      <c r="O14" s="22" t="str">
        <f>IFERROR(VLOOKUP(CONCATENATE(O$10,$Q14),Alap!$AG:$AX,18,FALSE),"")</f>
        <v/>
      </c>
      <c r="P14" s="22" t="str">
        <f>IFERROR(VLOOKUP(CONCATENATE(P$10,$Q14),Alap!$AG:$AX,18,FALSE),"")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IFERROR(VLOOKUP(CONCATENATE(B$10,$Q15),Alap!$AG:$AX,18,FALSE),"")</f>
        <v/>
      </c>
      <c r="C15" s="22" t="str">
        <f>IFERROR(VLOOKUP(CONCATENATE(C$10,$Q15),Alap!$AG:$AX,18,FALSE),"")</f>
        <v/>
      </c>
      <c r="D15" s="22" t="str">
        <f>IFERROR(VLOOKUP(CONCATENATE(D$10,$Q15),Alap!$AG:$AX,18,FALSE),"")</f>
        <v/>
      </c>
      <c r="E15" s="22" t="str">
        <f>IFERROR(VLOOKUP(CONCATENATE(E$10,$Q15),Alap!$AG:$AX,18,FALSE),"")</f>
        <v/>
      </c>
      <c r="F15" s="22" t="str">
        <f>IFERROR(VLOOKUP(CONCATENATE(F$10,$Q15),Alap!$AG:$AX,18,FALSE),"")</f>
        <v/>
      </c>
      <c r="G15" s="22" t="str">
        <f>IFERROR(VLOOKUP(CONCATENATE(G$10,$Q15),Alap!$AG:$AX,18,FALSE),"")</f>
        <v/>
      </c>
      <c r="H15" s="22" t="str">
        <f>IFERROR(VLOOKUP(CONCATENATE(H$10,$Q15),Alap!$AG:$AX,18,FALSE),"")</f>
        <v/>
      </c>
      <c r="I15" s="22" t="str">
        <f>IFERROR(VLOOKUP(CONCATENATE(I$10,$Q15),Alap!$AG:$AX,18,FALSE),"")</f>
        <v/>
      </c>
      <c r="J15" s="22" t="str">
        <f>IFERROR(VLOOKUP(CONCATENATE(J$10,$Q15),Alap!$AG:$AX,18,FALSE),"")</f>
        <v/>
      </c>
      <c r="K15" s="22" t="str">
        <f>IFERROR(VLOOKUP(CONCATENATE(K$10,$Q15),Alap!$AG:$AX,18,FALSE),"")</f>
        <v/>
      </c>
      <c r="L15" s="22" t="str">
        <f>IFERROR(VLOOKUP(CONCATENATE(L$10,$Q15),Alap!$AG:$AX,18,FALSE),"")</f>
        <v/>
      </c>
      <c r="M15" s="22" t="str">
        <f>IFERROR(VLOOKUP(CONCATENATE(M$10,$Q15),Alap!$AG:$AX,18,FALSE),"")</f>
        <v/>
      </c>
      <c r="N15" s="22" t="str">
        <f>IFERROR(VLOOKUP(CONCATENATE(N$10,$Q15),Alap!$AG:$AX,18,FALSE),"")</f>
        <v/>
      </c>
      <c r="O15" s="23" t="str">
        <f>IFERROR(VLOOKUP(CONCATENATE(O$10,$Q15),Alap!$AG:$AX,18,FALSE),"")</f>
        <v>Sportprotokoll (szv.) (217, Bp.-ről web)</v>
      </c>
      <c r="P15" s="22" t="str">
        <f>IFERROR(VLOOKUP(CONCATENATE(P$10,$Q15),Alap!$AG:$AX,18,FALSE),"")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IFERROR(VLOOKUP(CONCATENATE(B$10,$Q16),Alap!$AG:$AX,18,FALSE),"")</f>
        <v/>
      </c>
      <c r="C16" s="22" t="str">
        <f>IFERROR(VLOOKUP(CONCATENATE(C$10,$Q16),Alap!$AG:$AX,18,FALSE),"")</f>
        <v/>
      </c>
      <c r="D16" s="22" t="str">
        <f>IFERROR(VLOOKUP(CONCATENATE(D$10,$Q16),Alap!$AG:$AX,18,FALSE),"")</f>
        <v/>
      </c>
      <c r="E16" s="22" t="str">
        <f>IFERROR(VLOOKUP(CONCATENATE(E$10,$Q16),Alap!$AG:$AX,18,FALSE),"")</f>
        <v/>
      </c>
      <c r="F16" s="22" t="str">
        <f>IFERROR(VLOOKUP(CONCATENATE(F$10,$Q16),Alap!$AG:$AX,18,FALSE),"")</f>
        <v/>
      </c>
      <c r="G16" s="22" t="str">
        <f>IFERROR(VLOOKUP(CONCATENATE(G$10,$Q16),Alap!$AG:$AX,18,FALSE),"")</f>
        <v/>
      </c>
      <c r="H16" s="22" t="str">
        <f>IFERROR(VLOOKUP(CONCATENATE(H$10,$Q16),Alap!$AG:$AX,18,FALSE),"")</f>
        <v/>
      </c>
      <c r="I16" s="22" t="str">
        <f>IFERROR(VLOOKUP(CONCATENATE(I$10,$Q16),Alap!$AG:$AX,18,FALSE),"")</f>
        <v/>
      </c>
      <c r="J16" s="22" t="str">
        <f>IFERROR(VLOOKUP(CONCATENATE(J$10,$Q16),Alap!$AG:$AX,18,FALSE),"")</f>
        <v/>
      </c>
      <c r="K16" s="22" t="str">
        <f>IFERROR(VLOOKUP(CONCATENATE(K$10,$Q16),Alap!$AG:$AX,18,FALSE),"")</f>
        <v/>
      </c>
      <c r="L16" s="22" t="str">
        <f>IFERROR(VLOOKUP(CONCATENATE(L$10,$Q16),Alap!$AG:$AX,18,FALSE),"")</f>
        <v/>
      </c>
      <c r="M16" s="22" t="str">
        <f>IFERROR(VLOOKUP(CONCATENATE(M$10,$Q16),Alap!$AG:$AX,18,FALSE),"")</f>
        <v/>
      </c>
      <c r="N16" s="22" t="str">
        <f>IFERROR(VLOOKUP(CONCATENATE(N$10,$Q16),Alap!$AG:$AX,18,FALSE),"")</f>
        <v/>
      </c>
      <c r="O16" s="23" t="str">
        <f>IFERROR(VLOOKUP(CONCATENATE(O$10,$Q16),Alap!$AG:$AX,18,FALSE),"")</f>
        <v>Sportprotokoll (szv.) (217, Bp.-ről web)</v>
      </c>
      <c r="P16" s="22" t="str">
        <f>IFERROR(VLOOKUP(CONCATENATE(P$10,$Q16),Alap!$AG:$AX,18,FALSE),"")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205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IFERROR(VLOOKUP(CONCATENATE(B$2,$Q4),Alap!$AH:$AX,17,FALSE),"")</f>
        <v/>
      </c>
      <c r="C4" s="21" t="str">
        <f>IFERROR(VLOOKUP(CONCATENATE(C$2,$Q4),Alap!$AH:$AX,17,FALSE),"")</f>
        <v>Fogy. és szer. vás. magatartás (403, Bp.-ről web)</v>
      </c>
      <c r="D4" s="9" t="str">
        <f>IFERROR(VLOOKUP(CONCATENATE(D$2,$Q4),Alap!$AH:$AX,17,FALSE),"")</f>
        <v>Ellátáslánc menedzsment alapjai (401, otthonról web)</v>
      </c>
      <c r="E4" s="9" t="str">
        <f>IFERROR(VLOOKUP(CONCATENATE(E$2,$Q4),Alap!$AH:$AX,17,FALSE),"")</f>
        <v>Fogy. és szer. vás. magatartás (402, Bp.-ről web)</v>
      </c>
      <c r="F4" s="23" t="str">
        <f>IFERROR(VLOOKUP(CONCATENATE(F$2,$Q4),Alap!$AH:$AX,17,FALSE),"")</f>
        <v/>
      </c>
      <c r="G4" s="9" t="str">
        <f>IFERROR(VLOOKUP(CONCATENATE(G$2,$Q4),Alap!$AH:$AX,17,FALSE),"")</f>
        <v>Ellátáslánc menedzsment alapjai (401, otthonról web)</v>
      </c>
      <c r="H4" s="9" t="str">
        <f>IFERROR(VLOOKUP(CONCATENATE(H$2,$Q4),Alap!$AH:$AX,17,FALSE),"")</f>
        <v>Termékfejlesztés, termékpolitika (403, Bp.-ről web)</v>
      </c>
      <c r="I4" s="21" t="str">
        <f>IFERROR(VLOOKUP(CONCATENATE(I$2,$Q4),Alap!$AH:$AX,17,FALSE),"")</f>
        <v>Vállalati pénzügy (215, web)</v>
      </c>
      <c r="J4" s="21" t="str">
        <f>IFERROR(VLOOKUP(CONCATENATE(J$2,$Q4),Alap!$AH:$AX,17,FALSE),"")</f>
        <v/>
      </c>
      <c r="K4" s="21" t="str">
        <f>IFERROR(VLOOKUP(CONCATENATE(K$2,$Q4),Alap!$AH:$AX,17,FALSE),"")</f>
        <v>Fogy. és szer. vás. magatartás (217, Tb.-ről web)</v>
      </c>
      <c r="L4" s="21" t="str">
        <f>IFERROR(VLOOKUP(CONCATENATE(L$2,$Q4),Alap!$AH:$AX,17,FALSE),"")</f>
        <v>Vállalati pénzügy (215, web)</v>
      </c>
      <c r="M4" s="9" t="str">
        <f>IFERROR(VLOOKUP(CONCATENATE(M$2,$Q4),Alap!$AH:$AX,17,FALSE),"")</f>
        <v>Emberi erőforrás gazd. és men. (214, web)</v>
      </c>
      <c r="N4" s="9" t="str">
        <f>IFERROR(VLOOKUP(CONCATENATE(N$2,$Q4),Alap!$AH:$AX,17,FALSE),"")</f>
        <v/>
      </c>
      <c r="O4" s="9" t="str">
        <f>IFERROR(VLOOKUP(CONCATENATE(O$2,$Q4),Alap!$AH:$AX,17,FALSE),"")</f>
        <v/>
      </c>
      <c r="P4" s="9" t="str">
        <f>IFERROR(VLOOKUP(CONCATENATE(P$2,$Q4),Alap!$AH:$AX,17,FALSE),"")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IFERROR(VLOOKUP(CONCATENATE(B$2,$Q5),Alap!$AH:$AX,17,FALSE),"")</f>
        <v/>
      </c>
      <c r="C5" s="9" t="str">
        <f>IFERROR(VLOOKUP(CONCATENATE(C$2,$Q5),Alap!$AH:$AX,17,FALSE),"")</f>
        <v>Fogy. és szer. vás. magatartás (403, Bp.-ről web)</v>
      </c>
      <c r="D5" s="9" t="str">
        <f>IFERROR(VLOOKUP(CONCATENATE(D$2,$Q5),Alap!$AH:$AX,17,FALSE),"")</f>
        <v>Ellátáslánc menedzsment alapjai (213, otthonról web)</v>
      </c>
      <c r="E5" s="9" t="str">
        <f>IFERROR(VLOOKUP(CONCATENATE(E$2,$Q5),Alap!$AH:$AX,17,FALSE),"")</f>
        <v>Fogy. és szer. vás. magatartás (402, Bp.-ről web)</v>
      </c>
      <c r="F5" s="9" t="str">
        <f>IFERROR(VLOOKUP(CONCATENATE(F$2,$Q5),Alap!$AH:$AX,17,FALSE),"")</f>
        <v>Alkalmazott informatika (605, gépterem, web)</v>
      </c>
      <c r="G5" s="9" t="str">
        <f>IFERROR(VLOOKUP(CONCATENATE(G$2,$Q5),Alap!$AH:$AX,17,FALSE),"")</f>
        <v>Ellátáslánc menedzsment alapjai (401, otthonról web)</v>
      </c>
      <c r="H5" s="9" t="str">
        <f>IFERROR(VLOOKUP(CONCATENATE(H$2,$Q5),Alap!$AH:$AX,17,FALSE),"")</f>
        <v>Termékfejlesztés, termékpolitika (403, Bp.-ről web)</v>
      </c>
      <c r="I5" s="21" t="str">
        <f>IFERROR(VLOOKUP(CONCATENATE(I$2,$Q5),Alap!$AH:$AX,17,FALSE),"")</f>
        <v>Vállalati pénzügy (215, web)</v>
      </c>
      <c r="J5" s="21" t="str">
        <f>IFERROR(VLOOKUP(CONCATENATE(J$2,$Q5),Alap!$AH:$AX,17,FALSE),"")</f>
        <v/>
      </c>
      <c r="K5" s="21" t="str">
        <f>IFERROR(VLOOKUP(CONCATENATE(K$2,$Q5),Alap!$AH:$AX,17,FALSE),"")</f>
        <v>Fogy. és szer. vás. magatartás (217, Tb.-ről web)</v>
      </c>
      <c r="L5" s="21" t="str">
        <f>IFERROR(VLOOKUP(CONCATENATE(L$2,$Q5),Alap!$AH:$AX,17,FALSE),"")</f>
        <v>Vállalati pénzügy (215, web)</v>
      </c>
      <c r="M5" s="21" t="str">
        <f>IFERROR(VLOOKUP(CONCATENATE(M$2,$Q5),Alap!$AH:$AX,17,FALSE),"")</f>
        <v>Emberi erőforrás gazd. és men. (214, web)</v>
      </c>
      <c r="N5" s="21" t="str">
        <f>IFERROR(VLOOKUP(CONCATENATE(N$2,$Q5),Alap!$AH:$AX,17,FALSE),"")</f>
        <v/>
      </c>
      <c r="O5" s="21" t="str">
        <f>IFERROR(VLOOKUP(CONCATENATE(O$2,$Q5),Alap!$AH:$AX,17,FALSE),"")</f>
        <v/>
      </c>
      <c r="P5" s="21" t="str">
        <f>IFERROR(VLOOKUP(CONCATENATE(P$2,$Q5),Alap!$AH:$AX,17,FALSE),"")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IFERROR(VLOOKUP(CONCATENATE(B$2,$Q6),Alap!$AH:$AX,17,FALSE),"")</f>
        <v>Alkalmazott informatika (604, gépterem, web)</v>
      </c>
      <c r="C6" s="9" t="str">
        <f>IFERROR(VLOOKUP(CONCATENATE(C$2,$Q6),Alap!$AH:$AX,17,FALSE),"")</f>
        <v>Fogy. és szer. vás. magatartás (403, Bp.-ről web)</v>
      </c>
      <c r="D6" s="9" t="str">
        <f>IFERROR(VLOOKUP(CONCATENATE(D$2,$Q6),Alap!$AH:$AX,17,FALSE),"")</f>
        <v>Vállalati pénzügy (215, web)</v>
      </c>
      <c r="E6" s="9" t="str">
        <f>IFERROR(VLOOKUP(CONCATENATE(E$2,$Q6),Alap!$AH:$AX,17,FALSE),"")</f>
        <v>Fogy. és szer. vás. magatartás (402, Bp.-ről web)</v>
      </c>
      <c r="F6" s="9" t="str">
        <f>IFERROR(VLOOKUP(CONCATENATE(F$2,$Q6),Alap!$AH:$AX,17,FALSE),"")</f>
        <v>Alkalmazott informatika (605, gépterem, web)</v>
      </c>
      <c r="G6" s="9" t="str">
        <f>IFERROR(VLOOKUP(CONCATENATE(G$2,$Q6),Alap!$AH:$AX,17,FALSE),"")</f>
        <v>Termékfejlesztés, termékpolitika (214, Tb.-ről web)</v>
      </c>
      <c r="H6" s="9" t="str">
        <f>IFERROR(VLOOKUP(CONCATENATE(H$2,$Q6),Alap!$AH:$AX,17,FALSE),"")</f>
        <v>Termékfejlesztés, termékpolitika (403, Bp.-ről web)</v>
      </c>
      <c r="I6" s="21" t="str">
        <f>IFERROR(VLOOKUP(CONCATENATE(I$2,$Q6),Alap!$AH:$AX,17,FALSE),"")</f>
        <v>Emberi erőforrás gazd. és men. (215, web)</v>
      </c>
      <c r="J6" s="21" t="str">
        <f>IFERROR(VLOOKUP(CONCATENATE(J$2,$Q6),Alap!$AH:$AX,17,FALSE),"")</f>
        <v/>
      </c>
      <c r="K6" s="23" t="s">
        <v>483</v>
      </c>
      <c r="L6" s="21" t="str">
        <f>IFERROR(VLOOKUP(CONCATENATE(L$2,$Q6),Alap!$AH:$AX,17,FALSE),"")</f>
        <v>Ellátáslánc menedzsment alapjai (605, otthonról web)</v>
      </c>
      <c r="M6" s="23" t="str">
        <f>IFERROR(VLOOKUP(CONCATENATE(M$2,$Q6),Alap!$AH:$AX,17,FALSE),"")</f>
        <v>Üzleti földrajz (szv.) (217, Bp.-ről web)</v>
      </c>
      <c r="N6" s="21" t="str">
        <f>IFERROR(VLOOKUP(CONCATENATE(N$2,$Q6),Alap!$AH:$AX,17,FALSE),"")</f>
        <v/>
      </c>
      <c r="O6" s="21" t="str">
        <f>IFERROR(VLOOKUP(CONCATENATE(O$2,$Q6),Alap!$AH:$AX,17,FALSE),"")</f>
        <v>Termékfejlesztés, termékpolitika (214, Tb.-ről web)</v>
      </c>
      <c r="P6" s="21" t="str">
        <f>IFERROR(VLOOKUP(CONCATENATE(P$2,$Q6),Alap!$AH:$AX,17,FALSE),"")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IFERROR(VLOOKUP(CONCATENATE(B$2,$Q7),Alap!$AH:$AX,17,FALSE),"")</f>
        <v>Alkalmazott informatika (604, gépterem, web)</v>
      </c>
      <c r="C7" s="9" t="str">
        <f>IFERROR(VLOOKUP(CONCATENATE(C$2,$Q7),Alap!$AH:$AX,17,FALSE),"")</f>
        <v>Termékfejlesztés, termékpolitika (601, Bp.-ről web)</v>
      </c>
      <c r="D7" s="9" t="str">
        <f>IFERROR(VLOOKUP(CONCATENATE(D$2,$Q7),Alap!$AH:$AX,17,FALSE),"")</f>
        <v>Vállalati pénzügy (215, web)</v>
      </c>
      <c r="E7" s="9" t="str">
        <f>IFERROR(VLOOKUP(CONCATENATE(E$2,$Q7),Alap!$AH:$AX,17,FALSE),"")</f>
        <v/>
      </c>
      <c r="F7" s="9" t="str">
        <f>IFERROR(VLOOKUP(CONCATENATE(F$2,$Q7),Alap!$AH:$AX,17,FALSE),"")</f>
        <v>Vállalati pénzügy (212, web)</v>
      </c>
      <c r="G7" s="9" t="str">
        <f>IFERROR(VLOOKUP(CONCATENATE(G$2,$Q7),Alap!$AH:$AX,17,FALSE),"")</f>
        <v>Termékfejlesztés, termékpolitika (214, Tb.-ről web)</v>
      </c>
      <c r="H7" s="9" t="str">
        <f>IFERROR(VLOOKUP(CONCATENATE(H$2,$Q7),Alap!$AH:$AX,17,FALSE),"")</f>
        <v/>
      </c>
      <c r="I7" s="21" t="str">
        <f>IFERROR(VLOOKUP(CONCATENATE(I$2,$Q7),Alap!$AH:$AX,17,FALSE),"")</f>
        <v>Emberi erőforrás gazd. és men. (215, web)</v>
      </c>
      <c r="J7" s="21" t="str">
        <f>IFERROR(VLOOKUP(CONCATENATE(J$2,$Q7),Alap!$AH:$AX,17,FALSE),"")</f>
        <v/>
      </c>
      <c r="K7" s="23" t="s">
        <v>483</v>
      </c>
      <c r="L7" s="21" t="str">
        <f>IFERROR(VLOOKUP(CONCATENATE(L$2,$Q7),Alap!$AH:$AX,17,FALSE),"")</f>
        <v>Ellátáslánc menedzsment alapjai (605, otthonról web)</v>
      </c>
      <c r="M7" s="23" t="str">
        <f>IFERROR(VLOOKUP(CONCATENATE(M$2,$Q7),Alap!$AH:$AX,17,FALSE),"")</f>
        <v>Üzleti földrajz (szv.) (217, Bp.-ről web)</v>
      </c>
      <c r="N7" s="21" t="str">
        <f>IFERROR(VLOOKUP(CONCATENATE(N$2,$Q7),Alap!$AH:$AX,17,FALSE),"")</f>
        <v/>
      </c>
      <c r="O7" s="21" t="str">
        <f>IFERROR(VLOOKUP(CONCATENATE(O$2,$Q7),Alap!$AH:$AX,17,FALSE),"")</f>
        <v/>
      </c>
      <c r="P7" s="21" t="str">
        <f>IFERROR(VLOOKUP(CONCATENATE(P$2,$Q7),Alap!$AH:$AX,17,FALSE),"")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IFERROR(VLOOKUP(CONCATENATE(B$2,$Q8),Alap!$AH:$AX,17,FALSE),"")</f>
        <v>Termékfejlesztés, termékpolitika (216, Tb.-ről web)</v>
      </c>
      <c r="C8" s="9" t="str">
        <f>IFERROR(VLOOKUP(CONCATENATE(C$2,$Q8),Alap!$AH:$AX,17,FALSE),"")</f>
        <v/>
      </c>
      <c r="D8" s="22" t="str">
        <f>IFERROR(VLOOKUP(CONCATENATE(D$2,$Q8),Alap!$AH:$AX,17,FALSE),"")</f>
        <v/>
      </c>
      <c r="E8" s="9" t="str">
        <f>IFERROR(VLOOKUP(CONCATENATE(E$2,$Q8),Alap!$AH:$AX,17,FALSE),"")</f>
        <v/>
      </c>
      <c r="F8" s="9" t="str">
        <f>IFERROR(VLOOKUP(CONCATENATE(F$2,$Q8),Alap!$AH:$AX,17,FALSE),"")</f>
        <v>Vállalati pénzügy (212, web)</v>
      </c>
      <c r="G8" s="22" t="str">
        <f>IFERROR(VLOOKUP(CONCATENATE(G$2,$Q8),Alap!$AH:$AX,17,FALSE),"")</f>
        <v/>
      </c>
      <c r="H8" s="21" t="str">
        <f>IFERROR(VLOOKUP(CONCATENATE(H$2,$Q8),Alap!$AH:$AX,17,FALSE),"")</f>
        <v/>
      </c>
      <c r="I8" s="21" t="str">
        <f>IFERROR(VLOOKUP(CONCATENATE(I$2,$Q8),Alap!$AH:$AX,17,FALSE),"")</f>
        <v/>
      </c>
      <c r="J8" s="22" t="str">
        <f>IFERROR(VLOOKUP(CONCATENATE(J$2,$Q8),Alap!$AH:$AX,17,FALSE),"")</f>
        <v/>
      </c>
      <c r="K8" s="23" t="str">
        <f>IFERROR(VLOOKUP(CONCATENATE(K$2,$Q8),Alap!$AH:$AX,17,FALSE),"")</f>
        <v/>
      </c>
      <c r="L8" s="22" t="str">
        <f>IFERROR(VLOOKUP(CONCATENATE(L$2,$Q8),Alap!$AH:$AX,17,FALSE),"")</f>
        <v/>
      </c>
      <c r="M8" s="22" t="str">
        <f>IFERROR(VLOOKUP(CONCATENATE(M$2,$Q8),Alap!$AH:$AX,17,FALSE),"")</f>
        <v/>
      </c>
      <c r="N8" s="22" t="str">
        <f>IFERROR(VLOOKUP(CONCATENATE(N$2,$Q8),Alap!$AH:$AX,17,FALSE),"")</f>
        <v/>
      </c>
      <c r="O8" s="22" t="str">
        <f>IFERROR(VLOOKUP(CONCATENATE(O$2,$Q8),Alap!$AH:$AX,17,FALSE),"")</f>
        <v/>
      </c>
      <c r="P8" s="22" t="str">
        <f>IFERROR(VLOOKUP(CONCATENATE(P$2,$Q8),Alap!$AH:$AX,17,FALSE),"")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IFERROR(VLOOKUP(CONCATENATE(B$2,$Q9),Alap!$AH:$AX,17,FALSE),"")</f>
        <v/>
      </c>
      <c r="C9" s="9" t="str">
        <f>IFERROR(VLOOKUP(CONCATENATE(C$2,$Q9),Alap!$AH:$AX,17,FALSE),"")</f>
        <v/>
      </c>
      <c r="D9" s="22" t="str">
        <f>IFERROR(VLOOKUP(CONCATENATE(D$2,$Q9),Alap!$AH:$AX,17,FALSE),"")</f>
        <v/>
      </c>
      <c r="E9" s="9" t="str">
        <f>IFERROR(VLOOKUP(CONCATENATE(E$2,$Q9),Alap!$AH:$AX,17,FALSE),"")</f>
        <v/>
      </c>
      <c r="F9" s="9" t="str">
        <f>IFERROR(VLOOKUP(CONCATENATE(F$2,$Q9),Alap!$AH:$AX,17,FALSE),"")</f>
        <v/>
      </c>
      <c r="G9" s="22" t="str">
        <f>IFERROR(VLOOKUP(CONCATENATE(G$2,$Q9),Alap!$AH:$AX,17,FALSE),"")</f>
        <v/>
      </c>
      <c r="H9" s="9" t="str">
        <f>IFERROR(VLOOKUP(CONCATENATE(H$2,$Q9),Alap!$AH:$AX,17,FALSE),"")</f>
        <v/>
      </c>
      <c r="I9" s="9" t="str">
        <f>IFERROR(VLOOKUP(CONCATENATE(I$2,$Q9),Alap!$AH:$AX,17,FALSE),"")</f>
        <v/>
      </c>
      <c r="J9" s="22" t="str">
        <f>IFERROR(VLOOKUP(CONCATENATE(J$2,$Q9),Alap!$AH:$AX,17,FALSE),"")</f>
        <v/>
      </c>
      <c r="K9" s="9" t="str">
        <f>IFERROR(VLOOKUP(CONCATENATE(K$2,$Q9),Alap!$AH:$AX,17,FALSE),"")</f>
        <v/>
      </c>
      <c r="L9" s="22" t="str">
        <f>IFERROR(VLOOKUP(CONCATENATE(L$2,$Q9),Alap!$AH:$AX,17,FALSE),"")</f>
        <v/>
      </c>
      <c r="M9" s="9" t="str">
        <f>IFERROR(VLOOKUP(CONCATENATE(M$2,$Q9),Alap!$AH:$AX,17,FALSE),"")</f>
        <v/>
      </c>
      <c r="N9" s="9" t="str">
        <f>IFERROR(VLOOKUP(CONCATENATE(N$2,$Q9),Alap!$AH:$AX,17,FALSE),"")</f>
        <v/>
      </c>
      <c r="O9" s="9" t="str">
        <f>IFERROR(VLOOKUP(CONCATENATE(O$2,$Q9),Alap!$AH:$AX,17,FALSE),"")</f>
        <v/>
      </c>
      <c r="P9" s="9" t="str">
        <f>IFERROR(VLOOKUP(CONCATENATE(P$2,$Q9),Alap!$AH:$AX,17,FALSE),"")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IFERROR(VLOOKUP(CONCATENATE(B$10,$Q13),Alap!$AH:$AX,17,FALSE),"")</f>
        <v/>
      </c>
      <c r="C13" s="9" t="str">
        <f>IFERROR(VLOOKUP(CONCATENATE(C$10,$Q13),Alap!$AH:$AX,17,FALSE),"")</f>
        <v/>
      </c>
      <c r="D13" s="22" t="str">
        <f>IFERROR(VLOOKUP(CONCATENATE(D$10,$Q13),Alap!$AH:$AX,17,FALSE),"")</f>
        <v/>
      </c>
      <c r="E13" s="22" t="str">
        <f>IFERROR(VLOOKUP(CONCATENATE(E$10,$Q13),Alap!$AH:$AX,17,FALSE),"")</f>
        <v/>
      </c>
      <c r="F13" s="9" t="str">
        <f>IFERROR(VLOOKUP(CONCATENATE(F$10,$Q13),Alap!$AH:$AX,17,FALSE),"")</f>
        <v/>
      </c>
      <c r="G13" s="9" t="str">
        <f>IFERROR(VLOOKUP(CONCATENATE(G$10,$Q13),Alap!$AH:$AX,17,FALSE),"")</f>
        <v/>
      </c>
      <c r="H13" s="22" t="str">
        <f>IFERROR(VLOOKUP(CONCATENATE(H$10,$Q13),Alap!$AH:$AX,17,FALSE),"")</f>
        <v/>
      </c>
      <c r="I13" s="9" t="str">
        <f>IFERROR(VLOOKUP(CONCATENATE(I$10,$Q13),Alap!$AH:$AX,17,FALSE),"")</f>
        <v/>
      </c>
      <c r="J13" s="9" t="str">
        <f>IFERROR(VLOOKUP(CONCATENATE(J$10,$Q13),Alap!$AH:$AX,17,FALSE),"")</f>
        <v/>
      </c>
      <c r="K13" s="9" t="str">
        <f>IFERROR(VLOOKUP(CONCATENATE(K$10,$Q13),Alap!$AH:$AX,17,FALSE),"")</f>
        <v/>
      </c>
      <c r="L13" s="9" t="str">
        <f>IFERROR(VLOOKUP(CONCATENATE(L$10,$Q13),Alap!$AH:$AX,17,FALSE),"")</f>
        <v/>
      </c>
      <c r="M13" s="9" t="str">
        <f>IFERROR(VLOOKUP(CONCATENATE(M$10,$Q13),Alap!$AH:$AX,17,FALSE),"")</f>
        <v/>
      </c>
      <c r="N13" s="9" t="str">
        <f>IFERROR(VLOOKUP(CONCATENATE(N$10,$Q13),Alap!$AH:$AX,17,FALSE),"")</f>
        <v/>
      </c>
      <c r="O13" s="9" t="str">
        <f>IFERROR(VLOOKUP(CONCATENATE(O$10,$Q13),Alap!$AH:$AX,17,FALSE),"")</f>
        <v/>
      </c>
      <c r="P13" s="9" t="str">
        <f>IFERROR(VLOOKUP(CONCATENATE(P$10,$Q13),Alap!$AH:$AX,17,FALSE),"")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IFERROR(VLOOKUP(CONCATENATE(B$10,$Q14),Alap!$AH:$AX,17,FALSE),"")</f>
        <v/>
      </c>
      <c r="C14" s="22" t="str">
        <f>IFERROR(VLOOKUP(CONCATENATE(C$10,$Q14),Alap!$AH:$AX,17,FALSE),"")</f>
        <v/>
      </c>
      <c r="D14" s="22" t="str">
        <f>IFERROR(VLOOKUP(CONCATENATE(D$10,$Q14),Alap!$AH:$AX,17,FALSE),"")</f>
        <v/>
      </c>
      <c r="E14" s="22" t="str">
        <f>IFERROR(VLOOKUP(CONCATENATE(E$10,$Q14),Alap!$AH:$AX,17,FALSE),"")</f>
        <v/>
      </c>
      <c r="F14" s="9" t="str">
        <f>IFERROR(VLOOKUP(CONCATENATE(F$10,$Q14),Alap!$AH:$AX,17,FALSE),"")</f>
        <v/>
      </c>
      <c r="G14" s="22" t="str">
        <f>IFERROR(VLOOKUP(CONCATENATE(G$10,$Q14),Alap!$AH:$AX,17,FALSE),"")</f>
        <v/>
      </c>
      <c r="H14" s="22" t="str">
        <f>IFERROR(VLOOKUP(CONCATENATE(H$10,$Q14),Alap!$AH:$AX,17,FALSE),"")</f>
        <v/>
      </c>
      <c r="I14" s="9" t="str">
        <f>IFERROR(VLOOKUP(CONCATENATE(I$10,$Q14),Alap!$AH:$AX,17,FALSE),"")</f>
        <v/>
      </c>
      <c r="J14" s="22" t="str">
        <f>IFERROR(VLOOKUP(CONCATENATE(J$10,$Q14),Alap!$AH:$AX,17,FALSE),"")</f>
        <v/>
      </c>
      <c r="K14" s="22" t="str">
        <f>IFERROR(VLOOKUP(CONCATENATE(K$10,$Q14),Alap!$AH:$AX,17,FALSE),"")</f>
        <v/>
      </c>
      <c r="L14" s="22" t="str">
        <f>IFERROR(VLOOKUP(CONCATENATE(L$10,$Q14),Alap!$AH:$AX,17,FALSE),"")</f>
        <v/>
      </c>
      <c r="M14" s="22" t="str">
        <f>IFERROR(VLOOKUP(CONCATENATE(M$10,$Q14),Alap!$AH:$AX,17,FALSE),"")</f>
        <v/>
      </c>
      <c r="N14" s="22" t="str">
        <f>IFERROR(VLOOKUP(CONCATENATE(N$10,$Q14),Alap!$AH:$AX,17,FALSE),"")</f>
        <v/>
      </c>
      <c r="O14" s="22" t="str">
        <f>IFERROR(VLOOKUP(CONCATENATE(O$10,$Q14),Alap!$AH:$AX,17,FALSE),"")</f>
        <v/>
      </c>
      <c r="P14" s="22" t="str">
        <f>IFERROR(VLOOKUP(CONCATENATE(P$10,$Q14),Alap!$AH:$AX,17,FALSE),"")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IFERROR(VLOOKUP(CONCATENATE(B$10,$Q15),Alap!$AH:$AX,17,FALSE),"")</f>
        <v/>
      </c>
      <c r="C15" s="22" t="str">
        <f>IFERROR(VLOOKUP(CONCATENATE(C$10,$Q15),Alap!$AH:$AX,17,FALSE),"")</f>
        <v/>
      </c>
      <c r="D15" s="22" t="str">
        <f>IFERROR(VLOOKUP(CONCATENATE(D$10,$Q15),Alap!$AH:$AX,17,FALSE),"")</f>
        <v/>
      </c>
      <c r="E15" s="22" t="str">
        <f>IFERROR(VLOOKUP(CONCATENATE(E$10,$Q15),Alap!$AH:$AX,17,FALSE),"")</f>
        <v/>
      </c>
      <c r="F15" s="22" t="str">
        <f>IFERROR(VLOOKUP(CONCATENATE(F$10,$Q15),Alap!$AH:$AX,17,FALSE),"")</f>
        <v/>
      </c>
      <c r="G15" s="22" t="str">
        <f>IFERROR(VLOOKUP(CONCATENATE(G$10,$Q15),Alap!$AH:$AX,17,FALSE),"")</f>
        <v/>
      </c>
      <c r="H15" s="22" t="str">
        <f>IFERROR(VLOOKUP(CONCATENATE(H$10,$Q15),Alap!$AH:$AX,17,FALSE),"")</f>
        <v/>
      </c>
      <c r="I15" s="9" t="str">
        <f>IFERROR(VLOOKUP(CONCATENATE(I$10,$Q15),Alap!$AH:$AX,17,FALSE),"")</f>
        <v/>
      </c>
      <c r="J15" s="22" t="str">
        <f>IFERROR(VLOOKUP(CONCATENATE(J$10,$Q15),Alap!$AH:$AX,17,FALSE),"")</f>
        <v/>
      </c>
      <c r="K15" s="9" t="str">
        <f>IFERROR(VLOOKUP(CONCATENATE(K$10,$Q15),Alap!$AH:$AX,17,FALSE),"")</f>
        <v/>
      </c>
      <c r="L15" s="22" t="str">
        <f>IFERROR(VLOOKUP(CONCATENATE(L$10,$Q15),Alap!$AH:$AX,17,FALSE),"")</f>
        <v/>
      </c>
      <c r="M15" s="22" t="str">
        <f>IFERROR(VLOOKUP(CONCATENATE(M$10,$Q15),Alap!$AH:$AX,17,FALSE),"")</f>
        <v/>
      </c>
      <c r="N15" s="22" t="str">
        <f>IFERROR(VLOOKUP(CONCATENATE(N$10,$Q15),Alap!$AH:$AX,17,FALSE),"")</f>
        <v/>
      </c>
      <c r="O15" s="23" t="str">
        <f>IFERROR(VLOOKUP(CONCATENATE(O$10,$Q15),Alap!$AH:$AX,17,FALSE),"")</f>
        <v>Sportprotokoll (szv.) (217, Bp.-ről web)</v>
      </c>
      <c r="P15" s="22" t="str">
        <f>IFERROR(VLOOKUP(CONCATENATE(P$10,$Q15),Alap!$AH:$AX,17,FALSE),"")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IFERROR(VLOOKUP(CONCATENATE(B$10,$Q16),Alap!$AH:$AX,17,FALSE),"")</f>
        <v/>
      </c>
      <c r="C16" s="9" t="str">
        <f>IFERROR(VLOOKUP(CONCATENATE(C$10,$Q16),Alap!$AH:$AX,17,FALSE),"")</f>
        <v/>
      </c>
      <c r="D16" s="9" t="str">
        <f>IFERROR(VLOOKUP(CONCATENATE(D$10,$Q16),Alap!$AH:$AX,17,FALSE),"")</f>
        <v/>
      </c>
      <c r="E16" s="9" t="str">
        <f>IFERROR(VLOOKUP(CONCATENATE(E$10,$Q16),Alap!$AH:$AX,17,FALSE),"")</f>
        <v/>
      </c>
      <c r="F16" s="22" t="str">
        <f>IFERROR(VLOOKUP(CONCATENATE(F$10,$Q16),Alap!$AH:$AX,17,FALSE),"")</f>
        <v/>
      </c>
      <c r="G16" s="9" t="str">
        <f>IFERROR(VLOOKUP(CONCATENATE(G$10,$Q16),Alap!$AH:$AX,17,FALSE),"")</f>
        <v/>
      </c>
      <c r="H16" s="9" t="str">
        <f>IFERROR(VLOOKUP(CONCATENATE(H$10,$Q16),Alap!$AH:$AX,17,FALSE),"")</f>
        <v/>
      </c>
      <c r="I16" s="9" t="str">
        <f>IFERROR(VLOOKUP(CONCATENATE(I$10,$Q16),Alap!$AH:$AX,17,FALSE),"")</f>
        <v/>
      </c>
      <c r="J16" s="9" t="str">
        <f>IFERROR(VLOOKUP(CONCATENATE(J$10,$Q16),Alap!$AH:$AX,17,FALSE),"")</f>
        <v/>
      </c>
      <c r="K16" s="9" t="str">
        <f>IFERROR(VLOOKUP(CONCATENATE(K$10,$Q16),Alap!$AH:$AX,17,FALSE),"")</f>
        <v/>
      </c>
      <c r="L16" s="9" t="str">
        <f>IFERROR(VLOOKUP(CONCATENATE(L$10,$Q16),Alap!$AH:$AX,17,FALSE),"")</f>
        <v/>
      </c>
      <c r="M16" s="9" t="str">
        <f>IFERROR(VLOOKUP(CONCATENATE(M$10,$Q16),Alap!$AH:$AX,17,FALSE),"")</f>
        <v/>
      </c>
      <c r="N16" s="9" t="str">
        <f>IFERROR(VLOOKUP(CONCATENATE(N$10,$Q16),Alap!$AH:$AX,17,FALSE),"")</f>
        <v/>
      </c>
      <c r="O16" s="23" t="str">
        <f>IFERROR(VLOOKUP(CONCATENATE(O$10,$Q16),Alap!$AH:$AX,17,FALSE),"")</f>
        <v>Sportprotokoll (szv.) (217, Bp.-ről web)</v>
      </c>
      <c r="P16" s="9" t="str">
        <f>IFERROR(VLOOKUP(CONCATENATE(P$10,$Q16),Alap!$AH:$AX,17,FALSE),"")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Q17"/>
  <sheetViews>
    <sheetView workbookViewId="0">
      <selection activeCell="O15" sqref="O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290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IFERROR(VLOOKUP(CONCATENATE(B$2,$Q4),Alap!$AI:$AX,16,FALSE),"")</f>
        <v/>
      </c>
      <c r="C4" s="9" t="str">
        <f>IFERROR(VLOOKUP(CONCATENATE(C$2,$Q4),Alap!$AI:$AX,16,FALSE),"")</f>
        <v>Fogy. és szer. vás. magatartás (403, Bp.-ről web)</v>
      </c>
      <c r="D4" s="9" t="str">
        <f>IFERROR(VLOOKUP(CONCATENATE(D$2,$Q4),Alap!$AI:$AX,16,FALSE),"")</f>
        <v>Marketingpszichológia (otthon, Bp.-ről web)</v>
      </c>
      <c r="E4" s="9" t="str">
        <f>IFERROR(VLOOKUP(CONCATENATE(E$2,$Q4),Alap!$AI:$AX,16,FALSE),"")</f>
        <v>Fogy. és szer. vás. magatartás (402, Bp.-ről web)</v>
      </c>
      <c r="F4" s="9" t="str">
        <f>IFERROR(VLOOKUP(CONCATENATE(F$2,$Q4),Alap!$AI:$AX,16,FALSE),"")</f>
        <v/>
      </c>
      <c r="G4" s="9" t="str">
        <f>IFERROR(VLOOKUP(CONCATENATE(G$2,$Q4),Alap!$AI:$AX,16,FALSE),"")</f>
        <v>Marketingpszichológia (214, Tb.-ről web)</v>
      </c>
      <c r="H4" s="9" t="str">
        <f>IFERROR(VLOOKUP(CONCATENATE(H$2,$Q4),Alap!$AI:$AX,16,FALSE),"")</f>
        <v>Termékfejlesztés, termékpolitika (403, Bp.-ről web)</v>
      </c>
      <c r="I4" s="9" t="str">
        <f>IFERROR(VLOOKUP(CONCATENATE(I$2,$Q4),Alap!$AI:$AX,16,FALSE),"")</f>
        <v>Vállalati pénzügy (215, web)</v>
      </c>
      <c r="J4" s="9" t="str">
        <f>IFERROR(VLOOKUP(CONCATENATE(J$2,$Q4),Alap!$AI:$AX,16,FALSE),"")</f>
        <v/>
      </c>
      <c r="K4" s="9" t="str">
        <f>IFERROR(VLOOKUP(CONCATENATE(K$2,$Q4),Alap!$AI:$AX,16,FALSE),"")</f>
        <v>Fogy. és szer. vás. magatartás (217, Tb.-ről web)</v>
      </c>
      <c r="L4" s="9" t="str">
        <f>IFERROR(VLOOKUP(CONCATENATE(L$2,$Q4),Alap!$AI:$AX,16,FALSE),"")</f>
        <v>Vállalati pénzügy (215, web)</v>
      </c>
      <c r="M4" s="9" t="str">
        <f>IFERROR(VLOOKUP(CONCATENATE(M$2,$Q4),Alap!$AI:$AX,16,FALSE),"")</f>
        <v>Emberi erőforrás gazd. és men. (214, web)</v>
      </c>
      <c r="N4" s="9" t="str">
        <f>IFERROR(VLOOKUP(CONCATENATE(N$2,$Q4),Alap!$AI:$AX,16,FALSE),"")</f>
        <v/>
      </c>
      <c r="O4" s="9" t="str">
        <f>IFERROR(VLOOKUP(CONCATENATE(O$2,$Q4),Alap!$AI:$AX,16,FALSE),"")</f>
        <v/>
      </c>
      <c r="P4" s="9" t="str">
        <f>IFERROR(VLOOKUP(CONCATENATE(P$2,$Q4),Alap!$AI:$AX,16,FALSE),"")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IFERROR(VLOOKUP(CONCATENATE(B$2,$Q5),Alap!$AI:$AX,16,FALSE),"")</f>
        <v/>
      </c>
      <c r="C5" s="9" t="str">
        <f>IFERROR(VLOOKUP(CONCATENATE(C$2,$Q5),Alap!$AI:$AX,16,FALSE),"")</f>
        <v>Fogy. és szer. vás. magatartás (403, Bp.-ről web)</v>
      </c>
      <c r="D5" s="9" t="str">
        <f>IFERROR(VLOOKUP(CONCATENATE(D$2,$Q5),Alap!$AI:$AX,16,FALSE),"")</f>
        <v>Marketingpszichológia (otthon, Bp.-ről web)</v>
      </c>
      <c r="E5" s="9" t="str">
        <f>IFERROR(VLOOKUP(CONCATENATE(E$2,$Q5),Alap!$AI:$AX,16,FALSE),"")</f>
        <v>Fogy. és szer. vás. magatartás (402, Bp.-ről web)</v>
      </c>
      <c r="F5" s="9" t="str">
        <f>IFERROR(VLOOKUP(CONCATENATE(F$2,$Q5),Alap!$AI:$AX,16,FALSE),"")</f>
        <v>Alkalmazott informatika (605, gépterem, web)</v>
      </c>
      <c r="G5" s="9" t="str">
        <f>IFERROR(VLOOKUP(CONCATENATE(G$2,$Q5),Alap!$AI:$AX,16,FALSE),"")</f>
        <v>Marketingpszichológia (214, Tb.-ről web)</v>
      </c>
      <c r="H5" s="9" t="str">
        <f>IFERROR(VLOOKUP(CONCATENATE(H$2,$Q5),Alap!$AI:$AX,16,FALSE),"")</f>
        <v>Termékfejlesztés, termékpolitika (403, Bp.-ről web)</v>
      </c>
      <c r="I5" s="9" t="str">
        <f>IFERROR(VLOOKUP(CONCATENATE(I$2,$Q5),Alap!$AI:$AX,16,FALSE),"")</f>
        <v>Vállalati pénzügy (215, web)</v>
      </c>
      <c r="J5" s="9" t="str">
        <f>IFERROR(VLOOKUP(CONCATENATE(J$2,$Q5),Alap!$AI:$AX,16,FALSE),"")</f>
        <v/>
      </c>
      <c r="K5" s="9" t="str">
        <f>IFERROR(VLOOKUP(CONCATENATE(K$2,$Q5),Alap!$AI:$AX,16,FALSE),"")</f>
        <v>Fogy. és szer. vás. magatartás (217, Tb.-ről web)</v>
      </c>
      <c r="L5" s="9" t="str">
        <f>IFERROR(VLOOKUP(CONCATENATE(L$2,$Q5),Alap!$AI:$AX,16,FALSE),"")</f>
        <v>Vállalati pénzügy (215, web)</v>
      </c>
      <c r="M5" s="9" t="str">
        <f>IFERROR(VLOOKUP(CONCATENATE(M$2,$Q5),Alap!$AI:$AX,16,FALSE),"")</f>
        <v>Emberi erőforrás gazd. és men. (214, web)</v>
      </c>
      <c r="N5" s="9" t="str">
        <f>IFERROR(VLOOKUP(CONCATENATE(N$2,$Q5),Alap!$AI:$AX,16,FALSE),"")</f>
        <v/>
      </c>
      <c r="O5" s="9" t="str">
        <f>IFERROR(VLOOKUP(CONCATENATE(O$2,$Q5),Alap!$AI:$AX,16,FALSE),"")</f>
        <v/>
      </c>
      <c r="P5" s="9" t="str">
        <f>IFERROR(VLOOKUP(CONCATENATE(P$2,$Q5),Alap!$AI:$AX,16,FALSE),"")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IFERROR(VLOOKUP(CONCATENATE(B$2,$Q6),Alap!$AI:$AX,16,FALSE),"")</f>
        <v>Alkalmazott informatika (604, gépterem, web)</v>
      </c>
      <c r="C6" s="9" t="str">
        <f>IFERROR(VLOOKUP(CONCATENATE(C$2,$Q6),Alap!$AI:$AX,16,FALSE),"")</f>
        <v>Fogy. és szer. vás. magatartás (403, Bp.-ről web)</v>
      </c>
      <c r="D6" s="9" t="str">
        <f>IFERROR(VLOOKUP(CONCATENATE(D$2,$Q6),Alap!$AI:$AX,16,FALSE),"")</f>
        <v>Vállalati pénzügy (215, web)</v>
      </c>
      <c r="E6" s="9" t="str">
        <f>IFERROR(VLOOKUP(CONCATENATE(E$2,$Q6),Alap!$AI:$AX,16,FALSE),"")</f>
        <v>Fogy. és szer. vás. magatartás (402, Bp.-ről web)</v>
      </c>
      <c r="F6" s="9" t="str">
        <f>IFERROR(VLOOKUP(CONCATENATE(F$2,$Q6),Alap!$AI:$AX,16,FALSE),"")</f>
        <v>Alkalmazott informatika (605, gépterem, web)</v>
      </c>
      <c r="G6" s="9" t="str">
        <f>IFERROR(VLOOKUP(CONCATENATE(G$2,$Q6),Alap!$AI:$AX,16,FALSE),"")</f>
        <v>Termékfejlesztés, termékpolitika (214, Tb.-ről web)</v>
      </c>
      <c r="H6" s="9" t="str">
        <f>IFERROR(VLOOKUP(CONCATENATE(H$2,$Q6),Alap!$AI:$AX,16,FALSE),"")</f>
        <v>Termékfejlesztés, termékpolitika (403, Bp.-ről web)</v>
      </c>
      <c r="I6" s="9" t="str">
        <f>IFERROR(VLOOKUP(CONCATENATE(I$2,$Q6),Alap!$AI:$AX,16,FALSE),"")</f>
        <v>Emberi erőforrás gazd. és men. (215, web)</v>
      </c>
      <c r="J6" s="9" t="str">
        <f>IFERROR(VLOOKUP(CONCATENATE(J$2,$Q6),Alap!$AI:$AX,16,FALSE),"")</f>
        <v/>
      </c>
      <c r="K6" s="23" t="s">
        <v>483</v>
      </c>
      <c r="L6" s="9" t="str">
        <f>IFERROR(VLOOKUP(CONCATENATE(L$2,$Q6),Alap!$AI:$AX,16,FALSE),"")</f>
        <v>Marketingpszichológia (216, Bp.-ről web)</v>
      </c>
      <c r="M6" s="23" t="str">
        <f>IFERROR(VLOOKUP(CONCATENATE(M$2,$Q6),Alap!$AI:$AX,16,FALSE),"")</f>
        <v>Üzleti földrajz (szv.) (217, Bp.-ről web)</v>
      </c>
      <c r="N6" s="9" t="str">
        <f>IFERROR(VLOOKUP(CONCATENATE(N$2,$Q6),Alap!$AI:$AX,16,FALSE),"")</f>
        <v/>
      </c>
      <c r="O6" s="9" t="str">
        <f>IFERROR(VLOOKUP(CONCATENATE(O$2,$Q6),Alap!$AI:$AX,16,FALSE),"")</f>
        <v>Termékfejlesztés, termékpolitika (214, Tb.-ről web)</v>
      </c>
      <c r="P6" s="9" t="str">
        <f>IFERROR(VLOOKUP(CONCATENATE(P$2,$Q6),Alap!$AI:$AX,16,FALSE),"")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IFERROR(VLOOKUP(CONCATENATE(B$2,$Q7),Alap!$AI:$AX,16,FALSE),"")</f>
        <v>Alkalmazott informatika (604, gépterem, web)</v>
      </c>
      <c r="C7" s="9" t="str">
        <f>IFERROR(VLOOKUP(CONCATENATE(C$2,$Q7),Alap!$AI:$AX,16,FALSE),"")</f>
        <v>Termékfejlesztés, termékpolitika (601, Bp.-ről web)</v>
      </c>
      <c r="D7" s="9" t="str">
        <f>IFERROR(VLOOKUP(CONCATENATE(D$2,$Q7),Alap!$AI:$AX,16,FALSE),"")</f>
        <v>Vállalati pénzügy (215, web)</v>
      </c>
      <c r="E7" s="9" t="str">
        <f>IFERROR(VLOOKUP(CONCATENATE(E$2,$Q7),Alap!$AI:$AX,16,FALSE),"")</f>
        <v/>
      </c>
      <c r="F7" s="9" t="str">
        <f>IFERROR(VLOOKUP(CONCATENATE(F$2,$Q7),Alap!$AI:$AX,16,FALSE),"")</f>
        <v>Vállalati pénzügy (212, web)</v>
      </c>
      <c r="G7" s="9" t="str">
        <f>IFERROR(VLOOKUP(CONCATENATE(G$2,$Q7),Alap!$AI:$AX,16,FALSE),"")</f>
        <v>Termékfejlesztés, termékpolitika (214, Tb.-ről web)</v>
      </c>
      <c r="H7" s="9" t="str">
        <f>IFERROR(VLOOKUP(CONCATENATE(H$2,$Q7),Alap!$AI:$AX,16,FALSE),"")</f>
        <v/>
      </c>
      <c r="I7" s="9" t="str">
        <f>IFERROR(VLOOKUP(CONCATENATE(I$2,$Q7),Alap!$AI:$AX,16,FALSE),"")</f>
        <v>Emberi erőforrás gazd. és men. (215, web)</v>
      </c>
      <c r="J7" s="9" t="str">
        <f>IFERROR(VLOOKUP(CONCATENATE(J$2,$Q7),Alap!$AI:$AX,16,FALSE),"")</f>
        <v/>
      </c>
      <c r="K7" s="23" t="s">
        <v>483</v>
      </c>
      <c r="L7" s="9" t="str">
        <f>IFERROR(VLOOKUP(CONCATENATE(L$2,$Q7),Alap!$AI:$AX,16,FALSE),"")</f>
        <v>Marketingpszichológia (216, Bp.-ről web)</v>
      </c>
      <c r="M7" s="23" t="str">
        <f>IFERROR(VLOOKUP(CONCATENATE(M$2,$Q7),Alap!$AI:$AX,16,FALSE),"")</f>
        <v>Üzleti földrajz (szv.) (217, Bp.-ről web)</v>
      </c>
      <c r="N7" s="9" t="str">
        <f>IFERROR(VLOOKUP(CONCATENATE(N$2,$Q7),Alap!$AI:$AX,16,FALSE),"")</f>
        <v/>
      </c>
      <c r="O7" s="9" t="str">
        <f>IFERROR(VLOOKUP(CONCATENATE(O$2,$Q7),Alap!$AI:$AX,16,FALSE),"")</f>
        <v/>
      </c>
      <c r="P7" s="9" t="str">
        <f>IFERROR(VLOOKUP(CONCATENATE(P$2,$Q7),Alap!$AI:$AX,16,FALSE),"")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IFERROR(VLOOKUP(CONCATENATE(B$2,$Q8),Alap!$AI:$AX,16,FALSE),"")</f>
        <v>Termékfejlesztés, termékpolitika (216, Tb.-ről web)</v>
      </c>
      <c r="C8" s="9" t="str">
        <f>IFERROR(VLOOKUP(CONCATENATE(C$2,$Q8),Alap!$AI:$AX,16,FALSE),"")</f>
        <v/>
      </c>
      <c r="D8" s="22" t="str">
        <f>IFERROR(VLOOKUP(CONCATENATE(D$2,$Q8),Alap!$AI:$AX,16,FALSE),"")</f>
        <v/>
      </c>
      <c r="E8" s="9" t="str">
        <f>IFERROR(VLOOKUP(CONCATENATE(E$2,$Q8),Alap!$AI:$AX,16,FALSE),"")</f>
        <v/>
      </c>
      <c r="F8" s="9" t="str">
        <f>IFERROR(VLOOKUP(CONCATENATE(F$2,$Q8),Alap!$AI:$AX,16,FALSE),"")</f>
        <v>Vállalati pénzügy (212, web)</v>
      </c>
      <c r="G8" s="22" t="str">
        <f>IFERROR(VLOOKUP(CONCATENATE(G$2,$Q8),Alap!$AI:$AX,16,FALSE),"")</f>
        <v/>
      </c>
      <c r="H8" s="9" t="str">
        <f>IFERROR(VLOOKUP(CONCATENATE(H$2,$Q8),Alap!$AI:$AX,16,FALSE),"")</f>
        <v/>
      </c>
      <c r="I8" s="9" t="str">
        <f>IFERROR(VLOOKUP(CONCATENATE(I$2,$Q8),Alap!$AI:$AX,16,FALSE),"")</f>
        <v/>
      </c>
      <c r="J8" s="22" t="str">
        <f>IFERROR(VLOOKUP(CONCATENATE(J$2,$Q8),Alap!$AI:$AX,16,FALSE),"")</f>
        <v/>
      </c>
      <c r="K8" s="9" t="str">
        <f>IFERROR(VLOOKUP(CONCATENATE(K$2,$Q8),Alap!$AI:$AX,16,FALSE),"")</f>
        <v/>
      </c>
      <c r="L8" s="22" t="str">
        <f>IFERROR(VLOOKUP(CONCATENATE(L$2,$Q8),Alap!$AI:$AX,16,FALSE),"")</f>
        <v/>
      </c>
      <c r="M8" s="9" t="str">
        <f>IFERROR(VLOOKUP(CONCATENATE(M$2,$Q8),Alap!$AI:$AX,16,FALSE),"")</f>
        <v/>
      </c>
      <c r="N8" s="9" t="str">
        <f>IFERROR(VLOOKUP(CONCATENATE(N$2,$Q8),Alap!$AI:$AX,16,FALSE),"")</f>
        <v/>
      </c>
      <c r="O8" s="9" t="str">
        <f>IFERROR(VLOOKUP(CONCATENATE(O$2,$Q8),Alap!$AI:$AX,16,FALSE),"")</f>
        <v/>
      </c>
      <c r="P8" s="9" t="str">
        <f>IFERROR(VLOOKUP(CONCATENATE(P$2,$Q8),Alap!$AI:$AX,16,FALSE),"")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IFERROR(VLOOKUP(CONCATENATE(B$2,$Q9),Alap!$AI:$AX,16,FALSE),"")</f>
        <v/>
      </c>
      <c r="C9" s="9" t="str">
        <f>IFERROR(VLOOKUP(CONCATENATE(C$2,$Q9),Alap!$AI:$AX,16,FALSE),"")</f>
        <v/>
      </c>
      <c r="D9" s="22" t="str">
        <f>IFERROR(VLOOKUP(CONCATENATE(D$2,$Q9),Alap!$AI:$AX,16,FALSE),"")</f>
        <v/>
      </c>
      <c r="E9" s="9" t="str">
        <f>IFERROR(VLOOKUP(CONCATENATE(E$2,$Q9),Alap!$AI:$AX,16,FALSE),"")</f>
        <v/>
      </c>
      <c r="F9" s="9" t="str">
        <f>IFERROR(VLOOKUP(CONCATENATE(F$2,$Q9),Alap!$AI:$AX,16,FALSE),"")</f>
        <v/>
      </c>
      <c r="G9" s="22" t="str">
        <f>IFERROR(VLOOKUP(CONCATENATE(G$2,$Q9),Alap!$AI:$AX,16,FALSE),"")</f>
        <v/>
      </c>
      <c r="H9" s="9" t="str">
        <f>IFERROR(VLOOKUP(CONCATENATE(H$2,$Q9),Alap!$AI:$AX,16,FALSE),"")</f>
        <v/>
      </c>
      <c r="I9" s="9" t="str">
        <f>IFERROR(VLOOKUP(CONCATENATE(I$2,$Q9),Alap!$AI:$AX,16,FALSE),"")</f>
        <v/>
      </c>
      <c r="J9" s="22" t="str">
        <f>IFERROR(VLOOKUP(CONCATENATE(J$2,$Q9),Alap!$AI:$AX,16,FALSE),"")</f>
        <v/>
      </c>
      <c r="K9" s="9" t="str">
        <f>IFERROR(VLOOKUP(CONCATENATE(K$2,$Q9),Alap!$AI:$AX,16,FALSE),"")</f>
        <v/>
      </c>
      <c r="L9" s="22" t="str">
        <f>IFERROR(VLOOKUP(CONCATENATE(L$2,$Q9),Alap!$AI:$AX,16,FALSE),"")</f>
        <v/>
      </c>
      <c r="M9" s="9" t="str">
        <f>IFERROR(VLOOKUP(CONCATENATE(M$2,$Q9),Alap!$AI:$AX,16,FALSE),"")</f>
        <v/>
      </c>
      <c r="N9" s="9" t="str">
        <f>IFERROR(VLOOKUP(CONCATENATE(N$2,$Q9),Alap!$AI:$AX,16,FALSE),"")</f>
        <v/>
      </c>
      <c r="O9" s="9" t="str">
        <f>IFERROR(VLOOKUP(CONCATENATE(O$2,$Q9),Alap!$AI:$AX,16,FALSE),"")</f>
        <v/>
      </c>
      <c r="P9" s="9" t="str">
        <f>IFERROR(VLOOKUP(CONCATENATE(P$2,$Q9),Alap!$AI:$AX,16,FALSE),"")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IFERROR(VLOOKUP(CONCATENATE(B$10,$Q13),Alap!$AI:$AX,16,FALSE),"")</f>
        <v/>
      </c>
      <c r="C13" s="22" t="str">
        <f>IFERROR(VLOOKUP(CONCATENATE(C$10,$Q13),Alap!$AI:$AX,16,FALSE),"")</f>
        <v/>
      </c>
      <c r="D13" s="22" t="str">
        <f>IFERROR(VLOOKUP(CONCATENATE(D$10,$Q13),Alap!$AI:$AX,16,FALSE),"")</f>
        <v/>
      </c>
      <c r="E13" s="22" t="str">
        <f>IFERROR(VLOOKUP(CONCATENATE(E$10,$Q13),Alap!$AI:$AX,16,FALSE),"")</f>
        <v/>
      </c>
      <c r="F13" s="22" t="str">
        <f>IFERROR(VLOOKUP(CONCATENATE(F$10,$Q13),Alap!$AI:$AX,16,FALSE),"")</f>
        <v/>
      </c>
      <c r="G13" s="22" t="str">
        <f>IFERROR(VLOOKUP(CONCATENATE(G$10,$Q13),Alap!$AI:$AX,16,FALSE),"")</f>
        <v/>
      </c>
      <c r="H13" s="22" t="str">
        <f>IFERROR(VLOOKUP(CONCATENATE(H$10,$Q13),Alap!$AI:$AX,16,FALSE),"")</f>
        <v/>
      </c>
      <c r="I13" s="22" t="str">
        <f>IFERROR(VLOOKUP(CONCATENATE(I$10,$Q13),Alap!$AI:$AX,16,FALSE),"")</f>
        <v/>
      </c>
      <c r="J13" s="22" t="str">
        <f>IFERROR(VLOOKUP(CONCATENATE(J$10,$Q13),Alap!$AI:$AX,16,FALSE),"")</f>
        <v/>
      </c>
      <c r="K13" s="22" t="str">
        <f>IFERROR(VLOOKUP(CONCATENATE(K$10,$Q13),Alap!$AI:$AX,16,FALSE),"")</f>
        <v/>
      </c>
      <c r="L13" s="9" t="str">
        <f>IFERROR(VLOOKUP(CONCATENATE(L$10,$Q13),Alap!$AI:$AX,16,FALSE),"")</f>
        <v/>
      </c>
      <c r="M13" s="9" t="str">
        <f>IFERROR(VLOOKUP(CONCATENATE(M$10,$Q13),Alap!$AI:$AX,16,FALSE),"")</f>
        <v/>
      </c>
      <c r="N13" s="9" t="str">
        <f>IFERROR(VLOOKUP(CONCATENATE(N$10,$Q13),Alap!$AI:$AX,16,FALSE),"")</f>
        <v/>
      </c>
      <c r="O13" s="9" t="str">
        <f>IFERROR(VLOOKUP(CONCATENATE(O$10,$Q13),Alap!$AI:$AX,16,FALSE),"")</f>
        <v/>
      </c>
      <c r="P13" s="9" t="str">
        <f>IFERROR(VLOOKUP(CONCATENATE(P$10,$Q13),Alap!$AI:$AX,16,FALSE),"")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IFERROR(VLOOKUP(CONCATENATE(B$10,$Q14),Alap!$AI:$AX,16,FALSE),"")</f>
        <v/>
      </c>
      <c r="C14" s="22" t="str">
        <f>IFERROR(VLOOKUP(CONCATENATE(C$10,$Q14),Alap!$AI:$AX,16,FALSE),"")</f>
        <v/>
      </c>
      <c r="D14" s="22" t="str">
        <f>IFERROR(VLOOKUP(CONCATENATE(D$10,$Q14),Alap!$AI:$AX,16,FALSE),"")</f>
        <v/>
      </c>
      <c r="E14" s="22" t="str">
        <f>IFERROR(VLOOKUP(CONCATENATE(E$10,$Q14),Alap!$AI:$AX,16,FALSE),"")</f>
        <v/>
      </c>
      <c r="F14" s="22" t="str">
        <f>IFERROR(VLOOKUP(CONCATENATE(F$10,$Q14),Alap!$AI:$AX,16,FALSE),"")</f>
        <v/>
      </c>
      <c r="G14" s="22" t="str">
        <f>IFERROR(VLOOKUP(CONCATENATE(G$10,$Q14),Alap!$AI:$AX,16,FALSE),"")</f>
        <v/>
      </c>
      <c r="H14" s="22" t="str">
        <f>IFERROR(VLOOKUP(CONCATENATE(H$10,$Q14),Alap!$AI:$AX,16,FALSE),"")</f>
        <v/>
      </c>
      <c r="I14" s="22" t="str">
        <f>IFERROR(VLOOKUP(CONCATENATE(I$10,$Q14),Alap!$AI:$AX,16,FALSE),"")</f>
        <v/>
      </c>
      <c r="J14" s="22" t="str">
        <f>IFERROR(VLOOKUP(CONCATENATE(J$10,$Q14),Alap!$AI:$AX,16,FALSE),"")</f>
        <v/>
      </c>
      <c r="K14" s="22" t="str">
        <f>IFERROR(VLOOKUP(CONCATENATE(K$10,$Q14),Alap!$AI:$AX,16,FALSE),"")</f>
        <v/>
      </c>
      <c r="L14" s="22" t="str">
        <f>IFERROR(VLOOKUP(CONCATENATE(L$10,$Q14),Alap!$AI:$AX,16,FALSE),"")</f>
        <v/>
      </c>
      <c r="M14" s="9" t="str">
        <f>IFERROR(VLOOKUP(CONCATENATE(M$10,$Q14),Alap!$AI:$AX,16,FALSE),"")</f>
        <v/>
      </c>
      <c r="N14" s="9" t="str">
        <f>IFERROR(VLOOKUP(CONCATENATE(N$10,$Q14),Alap!$AI:$AX,16,FALSE),"")</f>
        <v/>
      </c>
      <c r="O14" s="9" t="str">
        <f>IFERROR(VLOOKUP(CONCATENATE(O$10,$Q14),Alap!$AI:$AX,16,FALSE),"")</f>
        <v/>
      </c>
      <c r="P14" s="9" t="str">
        <f>IFERROR(VLOOKUP(CONCATENATE(P$10,$Q14),Alap!$AI:$AX,16,FALSE),"")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IFERROR(VLOOKUP(CONCATENATE(B$10,$Q15),Alap!$AI:$AX,16,FALSE),"")</f>
        <v/>
      </c>
      <c r="C15" s="22" t="str">
        <f>IFERROR(VLOOKUP(CONCATENATE(C$10,$Q15),Alap!$AI:$AX,16,FALSE),"")</f>
        <v/>
      </c>
      <c r="D15" s="22" t="str">
        <f>IFERROR(VLOOKUP(CONCATENATE(D$10,$Q15),Alap!$AI:$AX,16,FALSE),"")</f>
        <v/>
      </c>
      <c r="E15" s="22" t="str">
        <f>IFERROR(VLOOKUP(CONCATENATE(E$10,$Q15),Alap!$AI:$AX,16,FALSE),"")</f>
        <v/>
      </c>
      <c r="F15" s="22" t="str">
        <f>IFERROR(VLOOKUP(CONCATENATE(F$10,$Q15),Alap!$AI:$AX,16,FALSE),"")</f>
        <v/>
      </c>
      <c r="G15" s="22" t="str">
        <f>IFERROR(VLOOKUP(CONCATENATE(G$10,$Q15),Alap!$AI:$AX,16,FALSE),"")</f>
        <v/>
      </c>
      <c r="H15" s="22" t="str">
        <f>IFERROR(VLOOKUP(CONCATENATE(H$10,$Q15),Alap!$AI:$AX,16,FALSE),"")</f>
        <v/>
      </c>
      <c r="I15" s="22" t="str">
        <f>IFERROR(VLOOKUP(CONCATENATE(I$10,$Q15),Alap!$AI:$AX,16,FALSE),"")</f>
        <v/>
      </c>
      <c r="J15" s="22" t="str">
        <f>IFERROR(VLOOKUP(CONCATENATE(J$10,$Q15),Alap!$AI:$AX,16,FALSE),"")</f>
        <v/>
      </c>
      <c r="K15" s="22" t="str">
        <f>IFERROR(VLOOKUP(CONCATENATE(K$10,$Q15),Alap!$AI:$AX,16,FALSE),"")</f>
        <v/>
      </c>
      <c r="L15" s="22" t="str">
        <f>IFERROR(VLOOKUP(CONCATENATE(L$10,$Q15),Alap!$AI:$AX,16,FALSE),"")</f>
        <v/>
      </c>
      <c r="M15" s="9" t="str">
        <f>IFERROR(VLOOKUP(CONCATENATE(M$10,$Q15),Alap!$AI:$AX,16,FALSE),"")</f>
        <v/>
      </c>
      <c r="N15" s="9" t="str">
        <f>IFERROR(VLOOKUP(CONCATENATE(N$10,$Q15),Alap!$AI:$AX,16,FALSE),"")</f>
        <v/>
      </c>
      <c r="O15" s="23" t="str">
        <f>IFERROR(VLOOKUP(CONCATENATE(O$10,$Q15),Alap!$AI:$AX,16,FALSE),"")</f>
        <v>Sportprotokoll (szv.) (217, Bp.-ről web)</v>
      </c>
      <c r="P15" s="9" t="str">
        <f>IFERROR(VLOOKUP(CONCATENATE(P$10,$Q15),Alap!$AI:$AX,16,FALSE),"")</f>
        <v/>
      </c>
      <c r="Q15" s="3">
        <v>6</v>
      </c>
    </row>
    <row r="16" spans="1:17" ht="63.9" customHeight="1" thickBot="1" x14ac:dyDescent="0.3">
      <c r="A16" s="9" t="s">
        <v>7</v>
      </c>
      <c r="B16" s="9" t="str">
        <f>IFERROR(VLOOKUP(CONCATENATE(B$10,$Q16),Alap!$AI:$AX,16,FALSE),"")</f>
        <v/>
      </c>
      <c r="C16" s="9" t="str">
        <f>IFERROR(VLOOKUP(CONCATENATE(C$10,$Q16),Alap!$AI:$AX,16,FALSE),"")</f>
        <v/>
      </c>
      <c r="D16" s="9" t="str">
        <f>IFERROR(VLOOKUP(CONCATENATE(D$10,$Q16),Alap!$AI:$AX,16,FALSE),"")</f>
        <v/>
      </c>
      <c r="E16" s="9" t="str">
        <f>IFERROR(VLOOKUP(CONCATENATE(E$10,$Q16),Alap!$AI:$AX,16,FALSE),"")</f>
        <v/>
      </c>
      <c r="F16" s="22" t="str">
        <f>IFERROR(VLOOKUP(CONCATENATE(F$10,$Q16),Alap!$AI:$AX,16,FALSE),"")</f>
        <v/>
      </c>
      <c r="G16" s="9" t="str">
        <f>IFERROR(VLOOKUP(CONCATENATE(G$10,$Q16),Alap!$AI:$AX,16,FALSE),"")</f>
        <v/>
      </c>
      <c r="H16" s="9" t="str">
        <f>IFERROR(VLOOKUP(CONCATENATE(H$10,$Q16),Alap!$AI:$AX,16,FALSE),"")</f>
        <v/>
      </c>
      <c r="I16" s="9" t="str">
        <f>IFERROR(VLOOKUP(CONCATENATE(I$10,$Q16),Alap!$AI:$AX,16,FALSE),"")</f>
        <v/>
      </c>
      <c r="J16" s="9" t="str">
        <f>IFERROR(VLOOKUP(CONCATENATE(J$10,$Q16),Alap!$AI:$AX,16,FALSE),"")</f>
        <v/>
      </c>
      <c r="K16" s="9" t="str">
        <f>IFERROR(VLOOKUP(CONCATENATE(K$10,$Q16),Alap!$AI:$AX,16,FALSE),"")</f>
        <v/>
      </c>
      <c r="L16" s="9" t="str">
        <f>IFERROR(VLOOKUP(CONCATENATE(L$10,$Q16),Alap!$AI:$AX,16,FALSE),"")</f>
        <v/>
      </c>
      <c r="M16" s="9" t="str">
        <f>IFERROR(VLOOKUP(CONCATENATE(M$10,$Q16),Alap!$AI:$AX,16,FALSE),"")</f>
        <v/>
      </c>
      <c r="N16" s="9" t="str">
        <f>IFERROR(VLOOKUP(CONCATENATE(N$10,$Q16),Alap!$AI:$AX,16,FALSE),"")</f>
        <v/>
      </c>
      <c r="O16" s="23" t="str">
        <f>IFERROR(VLOOKUP(CONCATENATE(O$10,$Q16),Alap!$AI:$AX,16,FALSE),"")</f>
        <v>Sportprotokoll (szv.) (217, Bp.-ről web)</v>
      </c>
      <c r="P16" s="9" t="str">
        <f>IFERROR(VLOOKUP(CONCATENATE(P$10,$Q16),Alap!$AI:$AX,16,FALSE),"")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Q17"/>
  <sheetViews>
    <sheetView workbookViewId="0">
      <selection activeCell="O15" sqref="O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204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1" t="str">
        <f>IFERROR(VLOOKUP(CONCATENATE(B$2,$Q4),Alap!$AJ:$AX,15,FALSE),"")</f>
        <v/>
      </c>
      <c r="C4" s="21" t="str">
        <f>IFERROR(VLOOKUP(CONCATENATE(C$2,$Q4),Alap!$AJ:$AX,15,FALSE),"")</f>
        <v>Fogy. és szer. vás. magatartás (403, Bp.-ről web)</v>
      </c>
      <c r="D4" s="21" t="str">
        <f>IFERROR(VLOOKUP(CONCATENATE(D$2,$Q4),Alap!$AJ:$AX,15,FALSE),"")</f>
        <v>Nemzetközi vállalatok működése (215, Tb.-ről web)</v>
      </c>
      <c r="E4" s="21" t="str">
        <f>IFERROR(VLOOKUP(CONCATENATE(E$2,$Q4),Alap!$AJ:$AX,15,FALSE),"")</f>
        <v>Fogy. és szer. vás. magatartás (402, Bp.-ről web)</v>
      </c>
      <c r="F4" s="21" t="str">
        <f>IFERROR(VLOOKUP(CONCATENATE(F$2,$Q4),Alap!$AJ:$AX,15,FALSE),"")</f>
        <v/>
      </c>
      <c r="G4" s="21" t="str">
        <f>IFERROR(VLOOKUP(CONCATENATE(G$2,$Q4),Alap!$AJ:$AX,15,FALSE),"")</f>
        <v>Nemzetközi vállalatok működése (402, Bp.-ről web)</v>
      </c>
      <c r="H4" s="21" t="str">
        <f>IFERROR(VLOOKUP(CONCATENATE(H$2,$Q4),Alap!$AJ:$AX,15,FALSE),"")</f>
        <v>Termékfejlesztés, termékpolitika (403, Bp.-ről web)</v>
      </c>
      <c r="I4" s="21" t="str">
        <f>IFERROR(VLOOKUP(CONCATENATE(I$2,$Q4),Alap!$AJ:$AX,15,FALSE),"")</f>
        <v>Vállalati pénzügy (215, web)</v>
      </c>
      <c r="J4" s="21" t="str">
        <f>IFERROR(VLOOKUP(CONCATENATE(J$2,$Q4),Alap!$AJ:$AX,15,FALSE),"")</f>
        <v/>
      </c>
      <c r="K4" s="21" t="str">
        <f>IFERROR(VLOOKUP(CONCATENATE(K$2,$Q4),Alap!$AJ:$AX,15,FALSE),"")</f>
        <v>Fogy. és szer. vás. magatartás (217, Tb.-ről web)</v>
      </c>
      <c r="L4" s="21" t="str">
        <f>IFERROR(VLOOKUP(CONCATENATE(L$2,$Q4),Alap!$AJ:$AX,15,FALSE),"")</f>
        <v>Vállalati pénzügy (215, web)</v>
      </c>
      <c r="M4" s="21" t="str">
        <f>IFERROR(VLOOKUP(CONCATENATE(M$2,$Q4),Alap!$AJ:$AX,15,FALSE),"")</f>
        <v>Emberi erőforrás gazd. és men. (214, web)</v>
      </c>
      <c r="N4" s="23" t="str">
        <f>IFERROR(VLOOKUP(CONCATENATE(N$2,$Q4),Alap!$AJ:$AX,15,FALSE),"")</f>
        <v/>
      </c>
      <c r="O4" s="23" t="str">
        <f>IFERROR(VLOOKUP(CONCATENATE(O$2,$Q4),Alap!$AJ:$AX,15,FALSE),"")</f>
        <v/>
      </c>
      <c r="P4" s="23" t="str">
        <f>IFERROR(VLOOKUP(CONCATENATE(P$2,$Q4),Alap!$AJ:$AX,15,FALSE),"")</f>
        <v/>
      </c>
      <c r="Q4" s="3">
        <v>1</v>
      </c>
    </row>
    <row r="5" spans="1:17" ht="63.9" customHeight="1" thickBot="1" x14ac:dyDescent="0.3">
      <c r="A5" s="9" t="s">
        <v>2</v>
      </c>
      <c r="B5" s="21" t="str">
        <f>IFERROR(VLOOKUP(CONCATENATE(B$2,$Q5),Alap!$AJ:$AX,15,FALSE),"")</f>
        <v/>
      </c>
      <c r="C5" s="21" t="str">
        <f>IFERROR(VLOOKUP(CONCATENATE(C$2,$Q5),Alap!$AJ:$AX,15,FALSE),"")</f>
        <v>Fogy. és szer. vás. magatartás (403, Bp.-ről web)</v>
      </c>
      <c r="D5" s="21" t="str">
        <f>IFERROR(VLOOKUP(CONCATENATE(D$2,$Q5),Alap!$AJ:$AX,15,FALSE),"")</f>
        <v>Nemzetközi vállalatok működése (215, Tb.-ről web)</v>
      </c>
      <c r="E5" s="21" t="str">
        <f>IFERROR(VLOOKUP(CONCATENATE(E$2,$Q5),Alap!$AJ:$AX,15,FALSE),"")</f>
        <v>Fogy. és szer. vás. magatartás (402, Bp.-ről web)</v>
      </c>
      <c r="F5" s="21" t="str">
        <f>IFERROR(VLOOKUP(CONCATENATE(F$2,$Q5),Alap!$AJ:$AX,15,FALSE),"")</f>
        <v>Alkalmazott informatika (605, gépterem, web)</v>
      </c>
      <c r="G5" s="21" t="str">
        <f>IFERROR(VLOOKUP(CONCATENATE(G$2,$Q5),Alap!$AJ:$AX,15,FALSE),"")</f>
        <v>Nemzetközi vállalatok működése (402, Bp.-ről web)</v>
      </c>
      <c r="H5" s="21" t="str">
        <f>IFERROR(VLOOKUP(CONCATENATE(H$2,$Q5),Alap!$AJ:$AX,15,FALSE),"")</f>
        <v>Termékfejlesztés, termékpolitika (403, Bp.-ről web)</v>
      </c>
      <c r="I5" s="21" t="str">
        <f>IFERROR(VLOOKUP(CONCATENATE(I$2,$Q5),Alap!$AJ:$AX,15,FALSE),"")</f>
        <v>Vállalati pénzügy (215, web)</v>
      </c>
      <c r="J5" s="21" t="str">
        <f>IFERROR(VLOOKUP(CONCATENATE(J$2,$Q5),Alap!$AJ:$AX,15,FALSE),"")</f>
        <v/>
      </c>
      <c r="K5" s="21" t="str">
        <f>IFERROR(VLOOKUP(CONCATENATE(K$2,$Q5),Alap!$AJ:$AX,15,FALSE),"")</f>
        <v>Fogy. és szer. vás. magatartás (217, Tb.-ről web)</v>
      </c>
      <c r="L5" s="21" t="str">
        <f>IFERROR(VLOOKUP(CONCATENATE(L$2,$Q5),Alap!$AJ:$AX,15,FALSE),"")</f>
        <v>Vállalati pénzügy (215, web)</v>
      </c>
      <c r="M5" s="21" t="str">
        <f>IFERROR(VLOOKUP(CONCATENATE(M$2,$Q5),Alap!$AJ:$AX,15,FALSE),"")</f>
        <v>Emberi erőforrás gazd. és men. (214, web)</v>
      </c>
      <c r="N5" s="21" t="str">
        <f>IFERROR(VLOOKUP(CONCATENATE(N$2,$Q5),Alap!$AJ:$AX,15,FALSE),"")</f>
        <v/>
      </c>
      <c r="O5" s="21" t="str">
        <f>IFERROR(VLOOKUP(CONCATENATE(O$2,$Q5),Alap!$AJ:$AX,15,FALSE),"")</f>
        <v/>
      </c>
      <c r="P5" s="21" t="str">
        <f>IFERROR(VLOOKUP(CONCATENATE(P$2,$Q5),Alap!$AJ:$AX,15,FALSE),"")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IFERROR(VLOOKUP(CONCATENATE(B$2,$Q6),Alap!$AJ:$AX,15,FALSE),"")</f>
        <v>Alkalmazott informatika (604, gépterem, web)</v>
      </c>
      <c r="C6" s="21" t="str">
        <f>IFERROR(VLOOKUP(CONCATENATE(C$2,$Q6),Alap!$AJ:$AX,15,FALSE),"")</f>
        <v>Fogy. és szer. vás. magatartás (403, Bp.-ről web)</v>
      </c>
      <c r="D6" s="21" t="str">
        <f>IFERROR(VLOOKUP(CONCATENATE(D$2,$Q6),Alap!$AJ:$AX,15,FALSE),"")</f>
        <v>Vállalati pénzügy (215, web)</v>
      </c>
      <c r="E6" s="21" t="str">
        <f>IFERROR(VLOOKUP(CONCATENATE(E$2,$Q6),Alap!$AJ:$AX,15,FALSE),"")</f>
        <v>Fogy. és szer. vás. magatartás (402, Bp.-ről web)</v>
      </c>
      <c r="F6" s="21" t="str">
        <f>IFERROR(VLOOKUP(CONCATENATE(F$2,$Q6),Alap!$AJ:$AX,15,FALSE),"")</f>
        <v>Alkalmazott informatika (605, gépterem, web)</v>
      </c>
      <c r="G6" s="21" t="str">
        <f>IFERROR(VLOOKUP(CONCATENATE(G$2,$Q6),Alap!$AJ:$AX,15,FALSE),"")</f>
        <v>Termékfejlesztés, termékpolitika (214, Tb.-ről web)</v>
      </c>
      <c r="H6" s="21" t="str">
        <f>IFERROR(VLOOKUP(CONCATENATE(H$2,$Q6),Alap!$AJ:$AX,15,FALSE),"")</f>
        <v>Termékfejlesztés, termékpolitika (403, Bp.-ről web)</v>
      </c>
      <c r="I6" s="21" t="str">
        <f>IFERROR(VLOOKUP(CONCATENATE(I$2,$Q6),Alap!$AJ:$AX,15,FALSE),"")</f>
        <v>Emberi erőforrás gazd. és men. (215, web)</v>
      </c>
      <c r="J6" s="21" t="str">
        <f>IFERROR(VLOOKUP(CONCATENATE(J$2,$Q6),Alap!$AJ:$AX,15,FALSE),"")</f>
        <v/>
      </c>
      <c r="K6" s="23" t="s">
        <v>483</v>
      </c>
      <c r="L6" s="21" t="str">
        <f>IFERROR(VLOOKUP(CONCATENATE(L$2,$Q6),Alap!$AJ:$AX,15,FALSE),"")</f>
        <v>Nemzetközi vállalatok működése (212, otthonról web)</v>
      </c>
      <c r="M6" s="23" t="str">
        <f>IFERROR(VLOOKUP(CONCATENATE(M$2,$Q6),Alap!$AJ:$AX,15,FALSE),"")</f>
        <v>Üzleti földrajz (szv.) (217, Bp.-ről web)</v>
      </c>
      <c r="N6" s="21" t="str">
        <f>IFERROR(VLOOKUP(CONCATENATE(N$2,$Q6),Alap!$AJ:$AX,15,FALSE),"")</f>
        <v/>
      </c>
      <c r="O6" s="21" t="str">
        <f>IFERROR(VLOOKUP(CONCATENATE(O$2,$Q6),Alap!$AJ:$AX,15,FALSE),"")</f>
        <v>Termékfejlesztés, termékpolitika (214, Tb.-ről web)</v>
      </c>
      <c r="P6" s="21" t="str">
        <f>IFERROR(VLOOKUP(CONCATENATE(P$2,$Q6),Alap!$AJ:$AX,15,FALSE),"")</f>
        <v/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IFERROR(VLOOKUP(CONCATENATE(B$2,$Q7),Alap!$AJ:$AX,15,FALSE),"")</f>
        <v>Alkalmazott informatika (604, gépterem, web)</v>
      </c>
      <c r="C7" s="21" t="str">
        <f>IFERROR(VLOOKUP(CONCATENATE(C$2,$Q7),Alap!$AJ:$AX,15,FALSE),"")</f>
        <v>Termékfejlesztés, termékpolitika (601, Bp.-ről web)</v>
      </c>
      <c r="D7" s="21" t="str">
        <f>IFERROR(VLOOKUP(CONCATENATE(D$2,$Q7),Alap!$AJ:$AX,15,FALSE),"")</f>
        <v>Vállalati pénzügy (215, web)</v>
      </c>
      <c r="E7" s="21" t="str">
        <f>IFERROR(VLOOKUP(CONCATENATE(E$2,$Q7),Alap!$AJ:$AX,15,FALSE),"")</f>
        <v/>
      </c>
      <c r="F7" s="21" t="str">
        <f>IFERROR(VLOOKUP(CONCATENATE(F$2,$Q7),Alap!$AJ:$AX,15,FALSE),"")</f>
        <v>Vállalati pénzügy (212, web)</v>
      </c>
      <c r="G7" s="21" t="str">
        <f>IFERROR(VLOOKUP(CONCATENATE(G$2,$Q7),Alap!$AJ:$AX,15,FALSE),"")</f>
        <v>Termékfejlesztés, termékpolitika (214, Tb.-ről web)</v>
      </c>
      <c r="H7" s="21" t="str">
        <f>IFERROR(VLOOKUP(CONCATENATE(H$2,$Q7),Alap!$AJ:$AX,15,FALSE),"")</f>
        <v/>
      </c>
      <c r="I7" s="21" t="str">
        <f>IFERROR(VLOOKUP(CONCATENATE(I$2,$Q7),Alap!$AJ:$AX,15,FALSE),"")</f>
        <v>Emberi erőforrás gazd. és men. (215, web)</v>
      </c>
      <c r="J7" s="21" t="str">
        <f>IFERROR(VLOOKUP(CONCATENATE(J$2,$Q7),Alap!$AJ:$AX,15,FALSE),"")</f>
        <v/>
      </c>
      <c r="K7" s="23" t="s">
        <v>483</v>
      </c>
      <c r="L7" s="21" t="str">
        <f>IFERROR(VLOOKUP(CONCATENATE(L$2,$Q7),Alap!$AJ:$AX,15,FALSE),"")</f>
        <v>Nemzetközi vállalatok működése (212, otthonról web)</v>
      </c>
      <c r="M7" s="23" t="str">
        <f>IFERROR(VLOOKUP(CONCATENATE(M$2,$Q7),Alap!$AJ:$AX,15,FALSE),"")</f>
        <v>Üzleti földrajz (szv.) (217, Bp.-ről web)</v>
      </c>
      <c r="N7" s="21" t="str">
        <f>IFERROR(VLOOKUP(CONCATENATE(N$2,$Q7),Alap!$AJ:$AX,15,FALSE),"")</f>
        <v/>
      </c>
      <c r="O7" s="21" t="str">
        <f>IFERROR(VLOOKUP(CONCATENATE(O$2,$Q7),Alap!$AJ:$AX,15,FALSE),"")</f>
        <v/>
      </c>
      <c r="P7" s="21" t="str">
        <f>IFERROR(VLOOKUP(CONCATENATE(P$2,$Q7),Alap!$AJ:$AX,15,FALSE),"")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IFERROR(VLOOKUP(CONCATENATE(B$2,$Q8),Alap!$AJ:$AX,15,FALSE),"")</f>
        <v>Termékfejlesztés, termékpolitika (216, Tb.-ről web)</v>
      </c>
      <c r="C8" s="21" t="str">
        <f>IFERROR(VLOOKUP(CONCATENATE(C$2,$Q8),Alap!$AJ:$AX,15,FALSE),"")</f>
        <v/>
      </c>
      <c r="D8" s="22" t="str">
        <f>IFERROR(VLOOKUP(CONCATENATE(D$2,$Q8),Alap!$AJ:$AX,15,FALSE),"")</f>
        <v/>
      </c>
      <c r="E8" s="21" t="str">
        <f>IFERROR(VLOOKUP(CONCATENATE(E$2,$Q8),Alap!$AJ:$AX,15,FALSE),"")</f>
        <v/>
      </c>
      <c r="F8" s="21" t="str">
        <f>IFERROR(VLOOKUP(CONCATENATE(F$2,$Q8),Alap!$AJ:$AX,15,FALSE),"")</f>
        <v>Vállalati pénzügy (212, web)</v>
      </c>
      <c r="G8" s="22" t="str">
        <f>IFERROR(VLOOKUP(CONCATENATE(G$2,$Q8),Alap!$AJ:$AX,15,FALSE),"")</f>
        <v/>
      </c>
      <c r="H8" s="21" t="str">
        <f>IFERROR(VLOOKUP(CONCATENATE(H$2,$Q8),Alap!$AJ:$AX,15,FALSE),"")</f>
        <v/>
      </c>
      <c r="I8" s="21" t="str">
        <f>IFERROR(VLOOKUP(CONCATENATE(I$2,$Q8),Alap!$AJ:$AX,15,FALSE),"")</f>
        <v/>
      </c>
      <c r="J8" s="22" t="str">
        <f>IFERROR(VLOOKUP(CONCATENATE(J$2,$Q8),Alap!$AJ:$AX,15,FALSE),"")</f>
        <v/>
      </c>
      <c r="K8" s="21" t="str">
        <f>IFERROR(VLOOKUP(CONCATENATE(K$2,$Q8),Alap!$AJ:$AX,15,FALSE),"")</f>
        <v/>
      </c>
      <c r="L8" s="22" t="str">
        <f>IFERROR(VLOOKUP(CONCATENATE(L$2,$Q8),Alap!$AJ:$AX,15,FALSE),"")</f>
        <v/>
      </c>
      <c r="M8" s="21" t="str">
        <f>IFERROR(VLOOKUP(CONCATENATE(M$2,$Q8),Alap!$AJ:$AX,15,FALSE),"")</f>
        <v/>
      </c>
      <c r="N8" s="21" t="str">
        <f>IFERROR(VLOOKUP(CONCATENATE(N$2,$Q8),Alap!$AJ:$AX,15,FALSE),"")</f>
        <v/>
      </c>
      <c r="O8" s="21" t="str">
        <f>IFERROR(VLOOKUP(CONCATENATE(O$2,$Q8),Alap!$AJ:$AX,15,FALSE),"")</f>
        <v/>
      </c>
      <c r="P8" s="21" t="str">
        <f>IFERROR(VLOOKUP(CONCATENATE(P$2,$Q8),Alap!$AJ:$AX,15,FALSE),"")</f>
        <v/>
      </c>
      <c r="Q8" s="3">
        <v>5</v>
      </c>
    </row>
    <row r="9" spans="1:17" ht="63.9" customHeight="1" thickBot="1" x14ac:dyDescent="0.3">
      <c r="A9" s="9" t="s">
        <v>6</v>
      </c>
      <c r="B9" s="21" t="str">
        <f>IFERROR(VLOOKUP(CONCATENATE(B$2,$Q9),Alap!$AJ:$AX,15,FALSE),"")</f>
        <v/>
      </c>
      <c r="C9" s="21" t="str">
        <f>IFERROR(VLOOKUP(CONCATENATE(C$2,$Q9),Alap!$AJ:$AX,15,FALSE),"")</f>
        <v/>
      </c>
      <c r="D9" s="22" t="str">
        <f>IFERROR(VLOOKUP(CONCATENATE(D$2,$Q9),Alap!$AJ:$AX,15,FALSE),"")</f>
        <v/>
      </c>
      <c r="E9" s="21" t="str">
        <f>IFERROR(VLOOKUP(CONCATENATE(E$2,$Q9),Alap!$AJ:$AX,15,FALSE),"")</f>
        <v/>
      </c>
      <c r="F9" s="21" t="str">
        <f>IFERROR(VLOOKUP(CONCATENATE(F$2,$Q9),Alap!$AJ:$AX,15,FALSE),"")</f>
        <v/>
      </c>
      <c r="G9" s="22" t="str">
        <f>IFERROR(VLOOKUP(CONCATENATE(G$2,$Q9),Alap!$AJ:$AX,15,FALSE),"")</f>
        <v/>
      </c>
      <c r="H9" s="21" t="str">
        <f>IFERROR(VLOOKUP(CONCATENATE(H$2,$Q9),Alap!$AJ:$AX,15,FALSE),"")</f>
        <v/>
      </c>
      <c r="I9" s="21" t="str">
        <f>IFERROR(VLOOKUP(CONCATENATE(I$2,$Q9),Alap!$AJ:$AX,15,FALSE),"")</f>
        <v/>
      </c>
      <c r="J9" s="22" t="str">
        <f>IFERROR(VLOOKUP(CONCATENATE(J$2,$Q9),Alap!$AJ:$AX,15,FALSE),"")</f>
        <v/>
      </c>
      <c r="K9" s="21" t="str">
        <f>IFERROR(VLOOKUP(CONCATENATE(K$2,$Q9),Alap!$AJ:$AX,15,FALSE),"")</f>
        <v/>
      </c>
      <c r="L9" s="22" t="str">
        <f>IFERROR(VLOOKUP(CONCATENATE(L$2,$Q9),Alap!$AJ:$AX,15,FALSE),"")</f>
        <v/>
      </c>
      <c r="M9" s="21" t="str">
        <f>IFERROR(VLOOKUP(CONCATENATE(M$2,$Q9),Alap!$AJ:$AX,15,FALSE),"")</f>
        <v/>
      </c>
      <c r="N9" s="21" t="str">
        <f>IFERROR(VLOOKUP(CONCATENATE(N$2,$Q9),Alap!$AJ:$AX,15,FALSE),"")</f>
        <v/>
      </c>
      <c r="O9" s="21" t="str">
        <f>IFERROR(VLOOKUP(CONCATENATE(O$2,$Q9),Alap!$AJ:$AX,15,FALSE),"")</f>
        <v/>
      </c>
      <c r="P9" s="21" t="str">
        <f>IFERROR(VLOOKUP(CONCATENATE(P$2,$Q9),Alap!$AJ:$AX,15,FALSE),"")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IFERROR(VLOOKUP(CONCATENATE(B$10,$Q13),Alap!$AJ:$AX,15,FALSE),"")</f>
        <v/>
      </c>
      <c r="C13" s="22" t="str">
        <f>IFERROR(VLOOKUP(CONCATENATE(C$10,$Q13),Alap!$AJ:$AX,15,FALSE),"")</f>
        <v/>
      </c>
      <c r="D13" s="22" t="str">
        <f>IFERROR(VLOOKUP(CONCATENATE(D$10,$Q13),Alap!$AJ:$AX,15,FALSE),"")</f>
        <v/>
      </c>
      <c r="E13" s="22" t="str">
        <f>IFERROR(VLOOKUP(CONCATENATE(E$10,$Q13),Alap!$AJ:$AX,15,FALSE),"")</f>
        <v/>
      </c>
      <c r="F13" s="22" t="str">
        <f>IFERROR(VLOOKUP(CONCATENATE(F$10,$Q13),Alap!$AJ:$AX,15,FALSE),"")</f>
        <v/>
      </c>
      <c r="G13" s="22" t="str">
        <f>IFERROR(VLOOKUP(CONCATENATE(G$10,$Q13),Alap!$AJ:$AX,15,FALSE),"")</f>
        <v/>
      </c>
      <c r="H13" s="22" t="str">
        <f>IFERROR(VLOOKUP(CONCATENATE(H$10,$Q13),Alap!$AJ:$AX,15,FALSE),"")</f>
        <v/>
      </c>
      <c r="I13" s="22" t="str">
        <f>IFERROR(VLOOKUP(CONCATENATE(I$10,$Q13),Alap!$AJ:$AX,15,FALSE),"")</f>
        <v/>
      </c>
      <c r="J13" s="22" t="str">
        <f>IFERROR(VLOOKUP(CONCATENATE(J$10,$Q13),Alap!$AJ:$AX,15,FALSE),"")</f>
        <v/>
      </c>
      <c r="K13" s="22" t="str">
        <f>IFERROR(VLOOKUP(CONCATENATE(K$10,$Q13),Alap!$AJ:$AX,15,FALSE),"")</f>
        <v/>
      </c>
      <c r="L13" s="22" t="str">
        <f>IFERROR(VLOOKUP(CONCATENATE(L$10,$Q13),Alap!$AJ:$AX,15,FALSE),"")</f>
        <v/>
      </c>
      <c r="M13" s="22" t="str">
        <f>IFERROR(VLOOKUP(CONCATENATE(M$10,$Q13),Alap!$AJ:$AX,15,FALSE),"")</f>
        <v/>
      </c>
      <c r="N13" s="22" t="str">
        <f>IFERROR(VLOOKUP(CONCATENATE(N$10,$Q13),Alap!$AJ:$AX,15,FALSE),"")</f>
        <v/>
      </c>
      <c r="O13" s="22" t="str">
        <f>IFERROR(VLOOKUP(CONCATENATE(O$10,$Q13),Alap!$AJ:$AX,15,FALSE),"")</f>
        <v/>
      </c>
      <c r="P13" s="22" t="str">
        <f>IFERROR(VLOOKUP(CONCATENATE(P$10,$Q13),Alap!$AJ:$AX,15,FALSE),"")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IFERROR(VLOOKUP(CONCATENATE(B$10,$Q14),Alap!$AJ:$AX,15,FALSE),"")</f>
        <v/>
      </c>
      <c r="C14" s="22" t="str">
        <f>IFERROR(VLOOKUP(CONCATENATE(C$10,$Q14),Alap!$AJ:$AX,15,FALSE),"")</f>
        <v/>
      </c>
      <c r="D14" s="22" t="str">
        <f>IFERROR(VLOOKUP(CONCATENATE(D$10,$Q14),Alap!$AJ:$AX,15,FALSE),"")</f>
        <v/>
      </c>
      <c r="E14" s="22" t="str">
        <f>IFERROR(VLOOKUP(CONCATENATE(E$10,$Q14),Alap!$AJ:$AX,15,FALSE),"")</f>
        <v/>
      </c>
      <c r="F14" s="22" t="str">
        <f>IFERROR(VLOOKUP(CONCATENATE(F$10,$Q14),Alap!$AJ:$AX,15,FALSE),"")</f>
        <v/>
      </c>
      <c r="G14" s="22" t="str">
        <f>IFERROR(VLOOKUP(CONCATENATE(G$10,$Q14),Alap!$AJ:$AX,15,FALSE),"")</f>
        <v/>
      </c>
      <c r="H14" s="22" t="str">
        <f>IFERROR(VLOOKUP(CONCATENATE(H$10,$Q14),Alap!$AJ:$AX,15,FALSE),"")</f>
        <v/>
      </c>
      <c r="I14" s="22" t="str">
        <f>IFERROR(VLOOKUP(CONCATENATE(I$10,$Q14),Alap!$AJ:$AX,15,FALSE),"")</f>
        <v/>
      </c>
      <c r="J14" s="22" t="str">
        <f>IFERROR(VLOOKUP(CONCATENATE(J$10,$Q14),Alap!$AJ:$AX,15,FALSE),"")</f>
        <v/>
      </c>
      <c r="K14" s="22" t="str">
        <f>IFERROR(VLOOKUP(CONCATENATE(K$10,$Q14),Alap!$AJ:$AX,15,FALSE),"")</f>
        <v/>
      </c>
      <c r="L14" s="21" t="str">
        <f>IFERROR(VLOOKUP(CONCATENATE(L$10,$Q14),Alap!$AJ:$AX,15,FALSE),"")</f>
        <v/>
      </c>
      <c r="M14" s="22" t="str">
        <f>IFERROR(VLOOKUP(CONCATENATE(M$10,$Q14),Alap!$AJ:$AX,15,FALSE),"")</f>
        <v/>
      </c>
      <c r="N14" s="22" t="str">
        <f>IFERROR(VLOOKUP(CONCATENATE(N$10,$Q14),Alap!$AJ:$AX,15,FALSE),"")</f>
        <v/>
      </c>
      <c r="O14" s="22" t="str">
        <f>IFERROR(VLOOKUP(CONCATENATE(O$10,$Q14),Alap!$AJ:$AX,15,FALSE),"")</f>
        <v/>
      </c>
      <c r="P14" s="22" t="str">
        <f>IFERROR(VLOOKUP(CONCATENATE(P$10,$Q14),Alap!$AJ:$AX,15,FALSE),"")</f>
        <v/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IFERROR(VLOOKUP(CONCATENATE(B$10,$Q15),Alap!$AJ:$AX,15,FALSE),"")</f>
        <v/>
      </c>
      <c r="C15" s="22" t="str">
        <f>IFERROR(VLOOKUP(CONCATENATE(C$10,$Q15),Alap!$AJ:$AX,15,FALSE),"")</f>
        <v/>
      </c>
      <c r="D15" s="22" t="str">
        <f>IFERROR(VLOOKUP(CONCATENATE(D$10,$Q15),Alap!$AJ:$AX,15,FALSE),"")</f>
        <v/>
      </c>
      <c r="E15" s="22" t="str">
        <f>IFERROR(VLOOKUP(CONCATENATE(E$10,$Q15),Alap!$AJ:$AX,15,FALSE),"")</f>
        <v/>
      </c>
      <c r="F15" s="22" t="str">
        <f>IFERROR(VLOOKUP(CONCATENATE(F$10,$Q15),Alap!$AJ:$AX,15,FALSE),"")</f>
        <v/>
      </c>
      <c r="G15" s="22" t="str">
        <f>IFERROR(VLOOKUP(CONCATENATE(G$10,$Q15),Alap!$AJ:$AX,15,FALSE),"")</f>
        <v/>
      </c>
      <c r="H15" s="22" t="str">
        <f>IFERROR(VLOOKUP(CONCATENATE(H$10,$Q15),Alap!$AJ:$AX,15,FALSE),"")</f>
        <v/>
      </c>
      <c r="I15" s="22" t="str">
        <f>IFERROR(VLOOKUP(CONCATENATE(I$10,$Q15),Alap!$AJ:$AX,15,FALSE),"")</f>
        <v/>
      </c>
      <c r="J15" s="22" t="str">
        <f>IFERROR(VLOOKUP(CONCATENATE(J$10,$Q15),Alap!$AJ:$AX,15,FALSE),"")</f>
        <v/>
      </c>
      <c r="K15" s="22" t="str">
        <f>IFERROR(VLOOKUP(CONCATENATE(K$10,$Q15),Alap!$AJ:$AX,15,FALSE),"")</f>
        <v/>
      </c>
      <c r="L15" s="21" t="str">
        <f>IFERROR(VLOOKUP(CONCATENATE(L$10,$Q15),Alap!$AJ:$AX,15,FALSE),"")</f>
        <v/>
      </c>
      <c r="M15" s="22" t="str">
        <f>IFERROR(VLOOKUP(CONCATENATE(M$10,$Q15),Alap!$AJ:$AX,15,FALSE),"")</f>
        <v/>
      </c>
      <c r="N15" s="22" t="str">
        <f>IFERROR(VLOOKUP(CONCATENATE(N$10,$Q15),Alap!$AJ:$AX,15,FALSE),"")</f>
        <v/>
      </c>
      <c r="O15" s="23" t="str">
        <f>IFERROR(VLOOKUP(CONCATENATE(O$10,$Q15),Alap!$AJ:$AX,15,FALSE),"")</f>
        <v>Sportprotokoll (szv.) (217, Bp.-ről web)</v>
      </c>
      <c r="P15" s="22" t="str">
        <f>IFERROR(VLOOKUP(CONCATENATE(P$10,$Q15),Alap!$AJ:$AX,15,FALSE),"")</f>
        <v/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IFERROR(VLOOKUP(CONCATENATE(B$10,$Q16),Alap!$AJ:$AX,15,FALSE),"")</f>
        <v/>
      </c>
      <c r="C16" s="22" t="str">
        <f>IFERROR(VLOOKUP(CONCATENATE(C$10,$Q16),Alap!$AJ:$AX,15,FALSE),"")</f>
        <v/>
      </c>
      <c r="D16" s="22" t="str">
        <f>IFERROR(VLOOKUP(CONCATENATE(D$10,$Q16),Alap!$AJ:$AX,15,FALSE),"")</f>
        <v/>
      </c>
      <c r="E16" s="22" t="str">
        <f>IFERROR(VLOOKUP(CONCATENATE(E$10,$Q16),Alap!$AJ:$AX,15,FALSE),"")</f>
        <v/>
      </c>
      <c r="F16" s="22" t="str">
        <f>IFERROR(VLOOKUP(CONCATENATE(F$10,$Q16),Alap!$AJ:$AX,15,FALSE),"")</f>
        <v/>
      </c>
      <c r="G16" s="22" t="str">
        <f>IFERROR(VLOOKUP(CONCATENATE(G$10,$Q16),Alap!$AJ:$AX,15,FALSE),"")</f>
        <v/>
      </c>
      <c r="H16" s="22" t="str">
        <f>IFERROR(VLOOKUP(CONCATENATE(H$10,$Q16),Alap!$AJ:$AX,15,FALSE),"")</f>
        <v/>
      </c>
      <c r="I16" s="22" t="str">
        <f>IFERROR(VLOOKUP(CONCATENATE(I$10,$Q16),Alap!$AJ:$AX,15,FALSE),"")</f>
        <v/>
      </c>
      <c r="J16" s="22" t="str">
        <f>IFERROR(VLOOKUP(CONCATENATE(J$10,$Q16),Alap!$AJ:$AX,15,FALSE),"")</f>
        <v/>
      </c>
      <c r="K16" s="22" t="str">
        <f>IFERROR(VLOOKUP(CONCATENATE(K$10,$Q16),Alap!$AJ:$AX,15,FALSE),"")</f>
        <v/>
      </c>
      <c r="L16" s="22" t="str">
        <f>IFERROR(VLOOKUP(CONCATENATE(L$10,$Q16),Alap!$AJ:$AX,15,FALSE),"")</f>
        <v/>
      </c>
      <c r="M16" s="22" t="str">
        <f>IFERROR(VLOOKUP(CONCATENATE(M$10,$Q16),Alap!$AJ:$AX,15,FALSE),"")</f>
        <v/>
      </c>
      <c r="N16" s="22" t="str">
        <f>IFERROR(VLOOKUP(CONCATENATE(N$10,$Q16),Alap!$AJ:$AX,15,FALSE),"")</f>
        <v/>
      </c>
      <c r="O16" s="23" t="str">
        <f>IFERROR(VLOOKUP(CONCATENATE(O$10,$Q16),Alap!$AJ:$AX,15,FALSE),"")</f>
        <v>Sportprotokoll (szv.) (217, Bp.-ről web)</v>
      </c>
      <c r="P16" s="22" t="str">
        <f>IFERROR(VLOOKUP(CONCATENATE(P$10,$Q16),Alap!$AJ:$AX,15,FALSE),"")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Q17"/>
  <sheetViews>
    <sheetView workbookViewId="0">
      <selection activeCell="L3" sqref="L3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202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tr">
        <f>IFERROR(VLOOKUP(CONCATENATE(B$2,$Q4),Alap!$AK:$AX,14,FALSE),"")</f>
        <v>Üzleti tervezés (szv.) (214, web)</v>
      </c>
      <c r="C4" s="21" t="str">
        <f>IFERROR(VLOOKUP(CONCATENATE(C$2,$Q4),Alap!$AK:$AX,14,FALSE),"")</f>
        <v>Energiagazdálkodás (212, 8.45-től, web)</v>
      </c>
      <c r="D4" s="21" t="str">
        <f>IFERROR(VLOOKUP(CONCATENATE(D$2,$Q4),Alap!$AK:$AX,14,FALSE),"")</f>
        <v>Szám. seg. mérés (NI-Labv.) (601, web)</v>
      </c>
      <c r="E4" s="33" t="s">
        <v>472</v>
      </c>
      <c r="F4" s="21" t="str">
        <f>IFERROR(VLOOKUP(CONCATENATE(F$2,$Q4),Alap!$AK:$AX,14,FALSE),"")</f>
        <v>Vezetés, szervezés (601, web)</v>
      </c>
      <c r="G4" s="21" t="str">
        <f>IFERROR(VLOOKUP(CONCATENATE(G$2,$Q4),Alap!$AK:$AX,14,FALSE),"")</f>
        <v>Szám. seg. mérés (NI-Labv.), 1. csop. (604, gépterem, web)</v>
      </c>
      <c r="H4" s="21" t="str">
        <f>IFERROR(VLOOKUP(CONCATENATE(H$2,$Q4),Alap!$AK:$AX,14,FALSE),"")</f>
        <v>Pénzügyi és számviteli ismeretek (601, web)</v>
      </c>
      <c r="I4" s="21" t="str">
        <f>IFERROR(VLOOKUP(CONCATENATE(I$2,$Q4),Alap!$AK:$AX,14,FALSE),"")</f>
        <v>Vezetés, szervezés (501, web)</v>
      </c>
      <c r="J4" s="21" t="str">
        <f>IFERROR(VLOOKUP(CONCATENATE(J$2,$Q4),Alap!$AK:$AX,14,FALSE),"")</f>
        <v/>
      </c>
      <c r="K4" s="21" t="str">
        <f>IFERROR(VLOOKUP(CONCATENATE(K$2,$Q4),Alap!$AK:$AX,14,FALSE),"")</f>
        <v>Energiagazdálkodás (215, web)</v>
      </c>
      <c r="L4" s="21" t="str">
        <f>IFERROR(VLOOKUP(CONCATENATE(L$2,$Q4),Alap!$AK:$AX,14,FALSE),"")</f>
        <v>Elektrotechnika II. (601, web)</v>
      </c>
      <c r="M4" s="21" t="str">
        <f>IFERROR(VLOOKUP(CONCATENATE(M$2,$Q4),Alap!$AK:$AX,14,FALSE),"")</f>
        <v>Szám. seg. mérés (NI-Labv.), 1. csop. (604, gépterem, web)</v>
      </c>
      <c r="N4" s="23" t="str">
        <f>IFERROR(VLOOKUP(CONCATENATE(N$2,$Q4),Alap!$AK:$AX,14,FALSE),"")</f>
        <v/>
      </c>
      <c r="O4" s="21" t="str">
        <f>IFERROR(VLOOKUP(CONCATENATE(O$2,$Q4),Alap!$AK:$AX,14,FALSE),"")</f>
        <v/>
      </c>
      <c r="P4" s="21" t="str">
        <f>IFERROR(VLOOKUP(CONCATENATE(P$2,$Q4),Alap!$AK:$AX,14,FALSE),"")</f>
        <v>Elektrotechnika II. (601, web)</v>
      </c>
      <c r="Q4" s="3">
        <v>1</v>
      </c>
    </row>
    <row r="5" spans="1:17" ht="63.9" customHeight="1" thickBot="1" x14ac:dyDescent="0.3">
      <c r="A5" s="9" t="s">
        <v>2</v>
      </c>
      <c r="B5" s="23" t="s">
        <v>461</v>
      </c>
      <c r="C5" s="21" t="str">
        <f>IFERROR(VLOOKUP(CONCATENATE(C$2,$Q5),Alap!$AK:$AX,14,FALSE),"")</f>
        <v>Energiagazdálkodás (212, web)</v>
      </c>
      <c r="D5" s="21" t="str">
        <f>IFERROR(VLOOKUP(CONCATENATE(D$2,$Q5),Alap!$AK:$AX,14,FALSE),"")</f>
        <v>Szám. seg. mérés (NI-Labv.) (601, web)</v>
      </c>
      <c r="E5" s="33" t="s">
        <v>472</v>
      </c>
      <c r="F5" s="21" t="str">
        <f>IFERROR(VLOOKUP(CONCATENATE(F$2,$Q5),Alap!$AK:$AX,14,FALSE),"")</f>
        <v>Vezetés, szervezés (601, web)</v>
      </c>
      <c r="G5" s="21" t="str">
        <f>IFERROR(VLOOKUP(CONCATENATE(G$2,$Q5),Alap!$AK:$AX,14,FALSE),"")</f>
        <v>Szám. seg. mérés (NI-Labv.), 1. csop. (604, gépterem, web)</v>
      </c>
      <c r="H5" s="21" t="str">
        <f>IFERROR(VLOOKUP(CONCATENATE(H$2,$Q5),Alap!$AK:$AX,14,FALSE),"")</f>
        <v>Pénzügyi és számviteli ismeretek (601, web)</v>
      </c>
      <c r="I5" s="21" t="str">
        <f>IFERROR(VLOOKUP(CONCATENATE(I$2,$Q5),Alap!$AK:$AX,14,FALSE),"")</f>
        <v>Vezetés, szervezés (501, web)</v>
      </c>
      <c r="J5" s="21" t="str">
        <f>IFERROR(VLOOKUP(CONCATENATE(J$2,$Q5),Alap!$AK:$AX,14,FALSE),"")</f>
        <v/>
      </c>
      <c r="K5" s="21" t="str">
        <f>IFERROR(VLOOKUP(CONCATENATE(K$2,$Q5),Alap!$AK:$AX,14,FALSE),"")</f>
        <v>Energiagazdálkodás (215, web)</v>
      </c>
      <c r="L5" s="21" t="str">
        <f>IFERROR(VLOOKUP(CONCATENATE(L$2,$Q5),Alap!$AK:$AX,14,FALSE),"")</f>
        <v>Elektrotechnika II. (601, web)</v>
      </c>
      <c r="M5" s="21" t="str">
        <f>IFERROR(VLOOKUP(CONCATENATE(M$2,$Q5),Alap!$AK:$AX,14,FALSE),"")</f>
        <v>Szám. seg. mérés (NI-Labv.), 1. csop. (604, gépterem, web)</v>
      </c>
      <c r="N5" s="23" t="str">
        <f>IFERROR(VLOOKUP(CONCATENATE(N$2,$Q5),Alap!$AK:$AX,14,FALSE),"")</f>
        <v/>
      </c>
      <c r="O5" s="21" t="str">
        <f>IFERROR(VLOOKUP(CONCATENATE(O$2,$Q5),Alap!$AK:$AX,14,FALSE),"")</f>
        <v>Szám. seg. mérés (NI-Labv.), 1. csop. (604, gépterem, web)</v>
      </c>
      <c r="P5" s="21" t="str">
        <f>IFERROR(VLOOKUP(CONCATENATE(P$2,$Q5),Alap!$AK:$AX,14,FALSE),"")</f>
        <v>Elektrotechnika II. (601, web)</v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IFERROR(VLOOKUP(CONCATENATE(B$2,$Q6),Alap!$AK:$AX,14,FALSE),"")</f>
        <v>Szám. seg. mérés (NI-Labv.) (601, web)</v>
      </c>
      <c r="C6" s="21" t="str">
        <f>IFERROR(VLOOKUP(CONCATENATE(C$2,$Q6),Alap!$AK:$AX,14,FALSE),"")</f>
        <v>Energiagazdálkodás (212, web)</v>
      </c>
      <c r="D6" s="23" t="s">
        <v>461</v>
      </c>
      <c r="E6" s="33" t="s">
        <v>472</v>
      </c>
      <c r="F6" s="21" t="str">
        <f>IFERROR(VLOOKUP(CONCATENATE(F$2,$Q6),Alap!$AK:$AX,14,FALSE),"")</f>
        <v>Vezetés, szervezés (601, web)</v>
      </c>
      <c r="G6" s="21" t="str">
        <f>IFERROR(VLOOKUP(CONCATENATE(G$2,$Q6),Alap!$AK:$AX,14,FALSE),"")</f>
        <v>Elektrotechnika II. (601, web)</v>
      </c>
      <c r="H6" s="23" t="s">
        <v>461</v>
      </c>
      <c r="I6" s="21" t="str">
        <f>IFERROR(VLOOKUP(CONCATENATE(I$2,$Q6),Alap!$AK:$AX,14,FALSE),"")</f>
        <v>Elektrotechnika II. (601, web)</v>
      </c>
      <c r="J6" s="21" t="str">
        <f>IFERROR(VLOOKUP(CONCATENATE(J$2,$Q6),Alap!$AK:$AX,14,FALSE),"")</f>
        <v/>
      </c>
      <c r="K6" s="21" t="str">
        <f>IFERROR(VLOOKUP(CONCATENATE(K$2,$Q6),Alap!$AK:$AX,14,FALSE),"")</f>
        <v>Műszaki szaknyelv II. (angol), 1. csop. (213)</v>
      </c>
      <c r="L6" s="21" t="str">
        <f>IFERROR(VLOOKUP(CONCATENATE(L$2,$Q6),Alap!$AK:$AX,14,FALSE),"")</f>
        <v>Energiagazdálkodás (215, web)</v>
      </c>
      <c r="M6" s="21" t="str">
        <f>IFERROR(VLOOKUP(CONCATENATE(M$2,$Q6),Alap!$AK:$AX,14,FALSE),"")</f>
        <v>Vezetés, szervezés (501, web)</v>
      </c>
      <c r="N6" s="23" t="str">
        <f>IFERROR(VLOOKUP(CONCATENATE(N$2,$Q6),Alap!$AK:$AX,14,FALSE),"")</f>
        <v/>
      </c>
      <c r="O6" s="21" t="str">
        <f>IFERROR(VLOOKUP(CONCATENATE(O$2,$Q6),Alap!$AK:$AX,14,FALSE),"")</f>
        <v>Szám. seg. mérés (NI-Labv.), 1. csop. (604, gépterem, web)</v>
      </c>
      <c r="P6" s="21" t="str">
        <f>IFERROR(VLOOKUP(CONCATENATE(P$2,$Q6),Alap!$AK:$AX,14,FALSE),"")</f>
        <v>Elektrotechnika II. (601, web)</v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IFERROR(VLOOKUP(CONCATENATE(B$2,$Q7),Alap!$AK:$AX,14,FALSE),"")</f>
        <v>Szám. seg. mérés (NI-Labv.) (601, web)</v>
      </c>
      <c r="C7" s="33" t="s">
        <v>472</v>
      </c>
      <c r="D7" s="23" t="s">
        <v>461</v>
      </c>
      <c r="E7" s="21" t="str">
        <f>IFERROR(VLOOKUP(CONCATENATE(E$2,$Q7),Alap!$AK:$AX,14,FALSE),"")</f>
        <v>Szám. seg. mérés (NI-Labv.) (A/Nae., web)</v>
      </c>
      <c r="F7" s="21" t="str">
        <f>IFERROR(VLOOKUP(CONCATENATE(F$2,$Q7),Alap!$AK:$AX,14,FALSE),"")</f>
        <v/>
      </c>
      <c r="G7" s="21" t="str">
        <f>IFERROR(VLOOKUP(CONCATENATE(G$2,$Q7),Alap!$AK:$AX,14,FALSE),"")</f>
        <v>Elektrotechnika II. (601, web)</v>
      </c>
      <c r="H7" s="23" t="s">
        <v>461</v>
      </c>
      <c r="I7" s="21" t="str">
        <f>IFERROR(VLOOKUP(CONCATENATE(I$2,$Q7),Alap!$AK:$AX,14,FALSE),"")</f>
        <v>Elektrotechnika II. (601, web)</v>
      </c>
      <c r="J7" s="21" t="str">
        <f>IFERROR(VLOOKUP(CONCATENATE(J$2,$Q7),Alap!$AK:$AX,14,FALSE),"")</f>
        <v/>
      </c>
      <c r="K7" s="21" t="str">
        <f>IFERROR(VLOOKUP(CONCATENATE(K$2,$Q7),Alap!$AK:$AX,14,FALSE),"")</f>
        <v>Műszaki szaknyelv II. (angol), 1. csop. (213)</v>
      </c>
      <c r="L7" s="21" t="str">
        <f>IFERROR(VLOOKUP(CONCATENATE(L$2,$Q7),Alap!$AK:$AX,14,FALSE),"")</f>
        <v>Pénzügyi és számviteli ismeretek (601, web)</v>
      </c>
      <c r="M7" s="21" t="str">
        <f>IFERROR(VLOOKUP(CONCATENATE(M$2,$Q7),Alap!$AK:$AX,14,FALSE),"")</f>
        <v>Vezetés, szervezés (501, web)</v>
      </c>
      <c r="N7" s="21" t="str">
        <f>IFERROR(VLOOKUP(CONCATENATE(N$2,$Q7),Alap!$AK:$AX,14,FALSE),"")</f>
        <v/>
      </c>
      <c r="O7" s="33" t="s">
        <v>472</v>
      </c>
      <c r="P7" s="21" t="str">
        <f>IFERROR(VLOOKUP(CONCATENATE(P$2,$Q7),Alap!$AK:$AX,14,FALSE),"")</f>
        <v>Elektrotechnika II. (601, web)</v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IFERROR(VLOOKUP(CONCATENATE(B$2,$Q8),Alap!$AK:$AX,14,FALSE),"")</f>
        <v>Energiagazdálkodás (212, web)</v>
      </c>
      <c r="C8" s="33" t="s">
        <v>472</v>
      </c>
      <c r="D8" s="21" t="str">
        <f>IFERROR(VLOOKUP(CONCATENATE(D$2,$Q8),Alap!$AK:$AX,14,FALSE),"")</f>
        <v/>
      </c>
      <c r="E8" s="21" t="str">
        <f>IFERROR(VLOOKUP(CONCATENATE(E$2,$Q8),Alap!$AK:$AX,14,FALSE),"")</f>
        <v>Szám. seg. mérés (NI-Labv.) (A/Nae., web)</v>
      </c>
      <c r="F8" s="21" t="str">
        <f>IFERROR(VLOOKUP(CONCATENATE(F$2,$Q8),Alap!$AK:$AX,14,FALSE),"")</f>
        <v/>
      </c>
      <c r="G8" s="21" t="str">
        <f>IFERROR(VLOOKUP(CONCATENATE(G$2,$Q8),Alap!$AK:$AX,14,FALSE),"")</f>
        <v>Elektrotechnika II. (601, web)</v>
      </c>
      <c r="H8" s="21" t="str">
        <f>IFERROR(VLOOKUP(CONCATENATE(H$2,$Q8),Alap!$AK:$AX,14,FALSE),"")</f>
        <v>Energiagazdálkodás (212, web)</v>
      </c>
      <c r="I8" s="21" t="str">
        <f>IFERROR(VLOOKUP(CONCATENATE(I$2,$Q8),Alap!$AK:$AX,14,FALSE),"")</f>
        <v>Elektrotechnika II. (601, web)</v>
      </c>
      <c r="J8" s="21" t="str">
        <f>IFERROR(VLOOKUP(CONCATENATE(J$2,$Q8),Alap!$AK:$AX,14,FALSE),"")</f>
        <v/>
      </c>
      <c r="K8" s="21" t="str">
        <f>IFERROR(VLOOKUP(CONCATENATE(K$2,$Q8),Alap!$AK:$AX,14,FALSE),"")</f>
        <v>Műszaki szaknyelv II. (angol), 1. csop. (213)</v>
      </c>
      <c r="L8" s="21" t="str">
        <f>IFERROR(VLOOKUP(CONCATENATE(L$2,$Q8),Alap!$AK:$AX,14,FALSE),"")</f>
        <v>Pénzügyi és számviteli ismeretek (601, web)</v>
      </c>
      <c r="M8" s="21" t="str">
        <f>IFERROR(VLOOKUP(CONCATENATE(M$2,$Q8),Alap!$AK:$AX,14,FALSE),"")</f>
        <v>Vezetés, szervezés (501, web)</v>
      </c>
      <c r="N8" s="21" t="str">
        <f>IFERROR(VLOOKUP(CONCATENATE(N$2,$Q8),Alap!$AK:$AX,14,FALSE),"")</f>
        <v/>
      </c>
      <c r="O8" s="33" t="s">
        <v>472</v>
      </c>
      <c r="P8" s="21" t="str">
        <f>IFERROR(VLOOKUP(CONCATENATE(P$2,$Q8),Alap!$AK:$AX,14,FALSE),"")</f>
        <v/>
      </c>
      <c r="Q8" s="3">
        <v>5</v>
      </c>
    </row>
    <row r="9" spans="1:17" ht="63.9" customHeight="1" thickBot="1" x14ac:dyDescent="0.3">
      <c r="A9" s="9" t="s">
        <v>6</v>
      </c>
      <c r="B9" s="21" t="str">
        <f>IFERROR(VLOOKUP(CONCATENATE(B$2,$Q9),Alap!$AK:$AX,14,FALSE),"")</f>
        <v>Energiagazdálkodás (212, 17.45-ig, web)</v>
      </c>
      <c r="C9" s="9" t="str">
        <f>IFERROR(VLOOKUP(CONCATENATE(C$2,$Q9),Alap!$AK:$AX,14,FALSE),"")</f>
        <v/>
      </c>
      <c r="D9" s="21" t="str">
        <f>IFERROR(VLOOKUP(CONCATENATE(D$2,$Q9),Alap!$AK:$AX,14,FALSE),"")</f>
        <v/>
      </c>
      <c r="E9" s="9" t="str">
        <f>IFERROR(VLOOKUP(CONCATENATE(E$2,$Q9),Alap!$AK:$AX,14,FALSE),"")</f>
        <v>Pénzügyi és számviteli ismeretek (A/Nae., web)</v>
      </c>
      <c r="F9" s="21" t="str">
        <f>IFERROR(VLOOKUP(CONCATENATE(F$2,$Q9),Alap!$AK:$AX,14,FALSE),"")</f>
        <v/>
      </c>
      <c r="G9" s="9" t="str">
        <f>IFERROR(VLOOKUP(CONCATENATE(G$2,$Q9),Alap!$AK:$AX,14,FALSE),"")</f>
        <v/>
      </c>
      <c r="H9" s="21" t="str">
        <f>IFERROR(VLOOKUP(CONCATENATE(H$2,$Q9),Alap!$AK:$AX,14,FALSE),"")</f>
        <v/>
      </c>
      <c r="I9" s="9" t="str">
        <f>IFERROR(VLOOKUP(CONCATENATE(I$2,$Q9),Alap!$AK:$AX,14,FALSE),"")</f>
        <v/>
      </c>
      <c r="J9" s="9" t="str">
        <f>IFERROR(VLOOKUP(CONCATENATE(J$2,$Q9),Alap!$AK:$AX,14,FALSE),"")</f>
        <v/>
      </c>
      <c r="K9" s="9" t="str">
        <f>IFERROR(VLOOKUP(CONCATENATE(K$2,$Q9),Alap!$AK:$AX,14,FALSE),"")</f>
        <v/>
      </c>
      <c r="L9" s="9" t="str">
        <f>IFERROR(VLOOKUP(CONCATENATE(L$2,$Q9),Alap!$AK:$AX,14,FALSE),"")</f>
        <v>Pénzügyi és számviteli ismeretek (601, web)</v>
      </c>
      <c r="M9" s="9" t="str">
        <f>IFERROR(VLOOKUP(CONCATENATE(M$2,$Q9),Alap!$AK:$AX,14,FALSE),"")</f>
        <v>Elektrotechnika II. (601, web)</v>
      </c>
      <c r="N9" s="9" t="str">
        <f>IFERROR(VLOOKUP(CONCATENATE(N$2,$Q9),Alap!$AK:$AX,14,FALSE),"")</f>
        <v/>
      </c>
      <c r="O9" s="9" t="str">
        <f>IFERROR(VLOOKUP(CONCATENATE(O$2,$Q9),Alap!$AK:$AX,14,FALSE),"")</f>
        <v/>
      </c>
      <c r="P9" s="21" t="str">
        <f>IFERROR(VLOOKUP(CONCATENATE(P$2,$Q9),Alap!$AK:$AX,14,FALSE),"")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IFERROR(VLOOKUP(CONCATENATE(B$10,$Q13),Alap!$AK:$AX,14,FALSE),"")</f>
        <v/>
      </c>
      <c r="C13" s="22" t="str">
        <f>IFERROR(VLOOKUP(CONCATENATE(C$10,$Q13),Alap!$AK:$AX,14,FALSE),"")</f>
        <v/>
      </c>
      <c r="D13" s="22" t="str">
        <f>IFERROR(VLOOKUP(CONCATENATE(D$10,$Q13),Alap!$AK:$AX,14,FALSE),"")</f>
        <v/>
      </c>
      <c r="E13" s="22" t="str">
        <f>IFERROR(VLOOKUP(CONCATENATE(E$10,$Q13),Alap!$AK:$AX,14,FALSE),"")</f>
        <v/>
      </c>
      <c r="F13" s="22" t="str">
        <f>IFERROR(VLOOKUP(CONCATENATE(F$10,$Q13),Alap!$AK:$AX,14,FALSE),"")</f>
        <v/>
      </c>
      <c r="G13" s="22" t="str">
        <f>IFERROR(VLOOKUP(CONCATENATE(G$10,$Q13),Alap!$AK:$AX,14,FALSE),"")</f>
        <v/>
      </c>
      <c r="H13" s="22" t="str">
        <f>IFERROR(VLOOKUP(CONCATENATE(H$10,$Q13),Alap!$AK:$AX,14,FALSE),"")</f>
        <v/>
      </c>
      <c r="I13" s="22" t="str">
        <f>IFERROR(VLOOKUP(CONCATENATE(I$10,$Q13),Alap!$AK:$AX,14,FALSE),"")</f>
        <v/>
      </c>
      <c r="J13" s="22" t="str">
        <f>IFERROR(VLOOKUP(CONCATENATE(J$10,$Q13),Alap!$AK:$AX,14,FALSE),"")</f>
        <v/>
      </c>
      <c r="K13" s="22" t="str">
        <f>IFERROR(VLOOKUP(CONCATENATE(K$10,$Q13),Alap!$AK:$AX,14,FALSE),"")</f>
        <v/>
      </c>
      <c r="L13" s="22" t="str">
        <f>IFERROR(VLOOKUP(CONCATENATE(L$10,$Q13),Alap!$AK:$AX,14,FALSE),"")</f>
        <v/>
      </c>
      <c r="M13" s="22" t="str">
        <f>IFERROR(VLOOKUP(CONCATENATE(M$10,$Q13),Alap!$AK:$AX,14,FALSE),"")</f>
        <v/>
      </c>
      <c r="N13" s="22" t="str">
        <f>IFERROR(VLOOKUP(CONCATENATE(N$10,$Q13),Alap!$AK:$AX,14,FALSE),"")</f>
        <v/>
      </c>
      <c r="O13" s="22" t="str">
        <f>IFERROR(VLOOKUP(CONCATENATE(O$10,$Q13),Alap!$AK:$AX,14,FALSE),"")</f>
        <v/>
      </c>
      <c r="P13" s="22" t="str">
        <f>IFERROR(VLOOKUP(CONCATENATE(P$10,$Q13),Alap!$AK:$AX,14,FALSE),"")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IFERROR(VLOOKUP(CONCATENATE(B$10,$Q14),Alap!$AK:$AX,14,FALSE),"")</f>
        <v/>
      </c>
      <c r="C14" s="21" t="str">
        <f>IFERROR(VLOOKUP(CONCATENATE(C$10,$Q14),Alap!$AK:$AX,14,FALSE),"")</f>
        <v/>
      </c>
      <c r="D14" s="21" t="str">
        <f>IFERROR(VLOOKUP(CONCATENATE(D$10,$Q14),Alap!$AK:$AX,14,FALSE),"")</f>
        <v/>
      </c>
      <c r="E14" s="21" t="str">
        <f>IFERROR(VLOOKUP(CONCATENATE(E$10,$Q14),Alap!$AK:$AX,14,FALSE),"")</f>
        <v/>
      </c>
      <c r="F14" s="21" t="s">
        <v>476</v>
      </c>
      <c r="G14" s="23" t="str">
        <f>IFERROR(VLOOKUP(CONCATENATE(G$10,$Q14),Alap!$AK:$AX,14,FALSE),"")</f>
        <v/>
      </c>
      <c r="H14" s="21" t="str">
        <f>IFERROR(VLOOKUP(CONCATENATE(H$10,$Q14),Alap!$AK:$AX,14,FALSE),"")</f>
        <v/>
      </c>
      <c r="I14" s="23" t="str">
        <f>IFERROR(VLOOKUP(CONCATENATE(I$10,$Q14),Alap!$AK:$AX,14,FALSE),"")</f>
        <v>Az R alapjai, gépi tanulás (szv.) (otthon, otthonról web)</v>
      </c>
      <c r="J14" s="21" t="str">
        <f>IFERROR(VLOOKUP(CONCATENATE(J$10,$Q14),Alap!$AK:$AX,14,FALSE),"")</f>
        <v/>
      </c>
      <c r="K14" s="21" t="str">
        <f>IFERROR(VLOOKUP(CONCATENATE(K$10,$Q14),Alap!$AK:$AX,14,FALSE),"")</f>
        <v/>
      </c>
      <c r="L14" s="21" t="s">
        <v>476</v>
      </c>
      <c r="M14" s="21" t="s">
        <v>476</v>
      </c>
      <c r="N14" s="21" t="str">
        <f>IFERROR(VLOOKUP(CONCATENATE(N$10,$Q14),Alap!$AK:$AX,14,FALSE),"")</f>
        <v/>
      </c>
      <c r="O14" s="21" t="s">
        <v>476</v>
      </c>
      <c r="P14" s="21" t="str">
        <f>IFERROR(VLOOKUP(CONCATENATE(P$10,$Q14),Alap!$AK:$AX,14,FALSE),"")</f>
        <v>Műszaki szaknyelv II. (német) (401, 16.00-tól)</v>
      </c>
      <c r="Q14" s="3">
        <v>5</v>
      </c>
    </row>
    <row r="15" spans="1:17" ht="63.9" customHeight="1" thickBot="1" x14ac:dyDescent="0.3">
      <c r="A15" s="9" t="s">
        <v>6</v>
      </c>
      <c r="B15" s="22" t="str">
        <f>IFERROR(VLOOKUP(CONCATENATE(B$10,$Q15),Alap!$AK:$AX,14,FALSE),"")</f>
        <v/>
      </c>
      <c r="C15" s="21" t="str">
        <f>IFERROR(VLOOKUP(CONCATENATE(C$10,$Q15),Alap!$AK:$AX,14,FALSE),"")</f>
        <v/>
      </c>
      <c r="D15" s="21" t="str">
        <f>IFERROR(VLOOKUP(CONCATENATE(D$10,$Q15),Alap!$AK:$AX,14,FALSE),"")</f>
        <v/>
      </c>
      <c r="E15" s="21" t="str">
        <f>IFERROR(VLOOKUP(CONCATENATE(E$10,$Q15),Alap!$AK:$AX,14,FALSE),"")</f>
        <v/>
      </c>
      <c r="F15" s="21" t="s">
        <v>476</v>
      </c>
      <c r="G15" s="23" t="str">
        <f>IFERROR(VLOOKUP(CONCATENATE(G$10,$Q15),Alap!$AK:$AX,14,FALSE),"")</f>
        <v/>
      </c>
      <c r="H15" s="21" t="str">
        <f>IFERROR(VLOOKUP(CONCATENATE(H$10,$Q15),Alap!$AK:$AX,14,FALSE),"")</f>
        <v>Energiagazdálkodás (215, web)</v>
      </c>
      <c r="I15" s="23" t="str">
        <f>IFERROR(VLOOKUP(CONCATENATE(I$10,$Q15),Alap!$AK:$AX,14,FALSE),"")</f>
        <v>Az R alapjai, gépi tanulás (szv.) (otthon, otthonról web)</v>
      </c>
      <c r="J15" s="21" t="str">
        <f>IFERROR(VLOOKUP(CONCATENATE(J$10,$Q15),Alap!$AK:$AX,14,FALSE),"")</f>
        <v/>
      </c>
      <c r="K15" s="21" t="str">
        <f>IFERROR(VLOOKUP(CONCATENATE(K$10,$Q15),Alap!$AK:$AX,14,FALSE),"")</f>
        <v/>
      </c>
      <c r="L15" s="21" t="s">
        <v>2314</v>
      </c>
      <c r="M15" s="21" t="s">
        <v>2314</v>
      </c>
      <c r="N15" s="21" t="str">
        <f>IFERROR(VLOOKUP(CONCATENATE(N$10,$Q15),Alap!$AK:$AX,14,FALSE),"")</f>
        <v/>
      </c>
      <c r="O15" s="21" t="s">
        <v>476</v>
      </c>
      <c r="P15" s="21" t="str">
        <f>IFERROR(VLOOKUP(CONCATENATE(P$10,$Q15),Alap!$AK:$AX,14,FALSE),"")</f>
        <v>Műszaki szaknyelv II. (német) (401, 19.15-ig)</v>
      </c>
      <c r="Q15" s="3">
        <v>6</v>
      </c>
    </row>
    <row r="16" spans="1:17" ht="63.9" customHeight="1" thickBot="1" x14ac:dyDescent="0.3">
      <c r="A16" s="9" t="s">
        <v>7</v>
      </c>
      <c r="B16" s="22" t="str">
        <f>IFERROR(VLOOKUP(CONCATENATE(B$10,$Q16),Alap!$AK:$AX,14,FALSE),"")</f>
        <v/>
      </c>
      <c r="C16" s="22" t="str">
        <f>IFERROR(VLOOKUP(CONCATENATE(C$10,$Q16),Alap!$AK:$AX,14,FALSE),"")</f>
        <v/>
      </c>
      <c r="D16" s="22" t="str">
        <f>IFERROR(VLOOKUP(CONCATENATE(D$10,$Q16),Alap!$AK:$AX,14,FALSE),"")</f>
        <v/>
      </c>
      <c r="E16" s="22" t="str">
        <f>IFERROR(VLOOKUP(CONCATENATE(E$10,$Q16),Alap!$AK:$AX,14,FALSE),"")</f>
        <v/>
      </c>
      <c r="F16" s="23" t="str">
        <f>IFERROR(VLOOKUP(CONCATENATE(F$10,$Q16),Alap!$AK:$AX,14,FALSE),"")</f>
        <v>Az R alapjai, gépi tanulás (szv.) (3, gépterem, web)</v>
      </c>
      <c r="G16" s="23" t="str">
        <f>IFERROR(VLOOKUP(CONCATENATE(G$10,$Q16),Alap!$AK:$AX,14,FALSE),"")</f>
        <v/>
      </c>
      <c r="H16" s="21" t="str">
        <f>IFERROR(VLOOKUP(CONCATENATE(H$10,$Q16),Alap!$AK:$AX,14,FALSE),"")</f>
        <v>Energiagazdálkodás (215, web)</v>
      </c>
      <c r="I16" s="23" t="str">
        <f>IFERROR(VLOOKUP(CONCATENATE(I$10,$Q16),Alap!$AK:$AX,14,FALSE),"")</f>
        <v>Az R alapjai, gépi tanulás (szv.) (otthon, otthonról web)</v>
      </c>
      <c r="J16" s="21" t="str">
        <f>IFERROR(VLOOKUP(CONCATENATE(J$10,$Q16),Alap!$AK:$AX,14,FALSE),"")</f>
        <v/>
      </c>
      <c r="K16" s="21" t="str">
        <f>IFERROR(VLOOKUP(CONCATENATE(K$10,$Q16),Alap!$AK:$AX,14,FALSE),"")</f>
        <v/>
      </c>
      <c r="L16" s="21" t="s">
        <v>2313</v>
      </c>
      <c r="M16" s="21" t="s">
        <v>2313</v>
      </c>
      <c r="N16" s="21" t="str">
        <f>IFERROR(VLOOKUP(CONCATENATE(N$10,$Q16),Alap!$AK:$AX,14,FALSE),"")</f>
        <v/>
      </c>
      <c r="O16" s="23" t="str">
        <f>IFERROR(VLOOKUP(CONCATENATE(O$10,$Q16),Alap!$AK:$AX,14,FALSE),"")</f>
        <v>Az R alapjai, gépi tanulás (szv.) (otthon, otthonról web)</v>
      </c>
      <c r="P16" s="21" t="str">
        <f>IFERROR(VLOOKUP(CONCATENATE(P$10,$Q16),Alap!$AK:$AX,14,FALSE),"")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17"/>
  <sheetViews>
    <sheetView workbookViewId="0">
      <selection activeCell="M15" sqref="M15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  <c r="Q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  <c r="Q3" s="14" t="s">
        <v>63</v>
      </c>
    </row>
    <row r="4" spans="1:17" ht="63.9" customHeight="1" thickBot="1" x14ac:dyDescent="0.3">
      <c r="A4" s="9" t="s">
        <v>1</v>
      </c>
      <c r="B4" s="23" t="str">
        <f>IFERROR(VLOOKUP(CONCATENATE(B$2,$Q4),Alap!$AL:$AX,13,FALSE),"")</f>
        <v>Statisztika I. (501, web)</v>
      </c>
      <c r="C4" s="33" t="s">
        <v>473</v>
      </c>
      <c r="D4" s="21" t="str">
        <f>IFERROR(VLOOKUP(CONCATENATE(D$2,$Q4),Alap!$AL:$AX,13,FALSE),"")</f>
        <v>Szám. seg. mérés (NI-Labv.) (601, web)</v>
      </c>
      <c r="E4" s="21" t="str">
        <f>IFERROR(VLOOKUP(CONCATENATE(E$2,$Q4),Alap!$AL:$AX,13,FALSE),"")</f>
        <v>Irányítástechnika, mikrovezérlők (604, gépterem, web)</v>
      </c>
      <c r="F4" s="9" t="str">
        <f>IFERROR(VLOOKUP(CONCATENATE(F$2,$Q4),Alap!$AL:$AX,13,FALSE),"")</f>
        <v>Vezetés, szervezés (601, web)</v>
      </c>
      <c r="G4" s="33" t="s">
        <v>473</v>
      </c>
      <c r="H4" s="9" t="str">
        <f>IFERROR(VLOOKUP(CONCATENATE(H$2,$Q4),Alap!$AL:$AX,13,FALSE),"")</f>
        <v>Pénzügyi és számviteli ismeretek (601, web)</v>
      </c>
      <c r="I4" s="21" t="str">
        <f>IFERROR(VLOOKUP(CONCATENATE(I$2,$Q4),Alap!$AL:$AX,13,FALSE),"")</f>
        <v>Vezetés, szervezés (501, web)</v>
      </c>
      <c r="J4" s="9" t="str">
        <f>IFERROR(VLOOKUP(CONCATENATE(J$2,$Q4),Alap!$AL:$AX,13,FALSE),"")</f>
        <v/>
      </c>
      <c r="K4" s="23" t="str">
        <f>IFERROR(VLOOKUP(CONCATENATE(K$2,$Q4),Alap!$AL:$AX,13,FALSE),"")</f>
        <v>Statisztika I. (501, web)</v>
      </c>
      <c r="L4" s="9" t="str">
        <f>IFERROR(VLOOKUP(CONCATENATE(L$2,$Q4),Alap!$AL:$AX,13,FALSE),"")</f>
        <v/>
      </c>
      <c r="M4" s="33" t="s">
        <v>473</v>
      </c>
      <c r="N4" s="21" t="str">
        <f>IFERROR(VLOOKUP(CONCATENATE(N$2,$Q4),Alap!$AL:$AX,13,FALSE),"")</f>
        <v/>
      </c>
      <c r="O4" s="33" t="s">
        <v>473</v>
      </c>
      <c r="P4" s="21" t="str">
        <f>IFERROR(VLOOKUP(CONCATENATE(P$2,$Q4),Alap!$AL:$AX,13,FALSE),"")</f>
        <v>Optikai- és látórendszerek (215, web)</v>
      </c>
      <c r="Q4" s="3">
        <v>1</v>
      </c>
    </row>
    <row r="5" spans="1:17" ht="63.9" customHeight="1" thickBot="1" x14ac:dyDescent="0.3">
      <c r="A5" s="9" t="s">
        <v>2</v>
      </c>
      <c r="B5" s="23" t="s">
        <v>462</v>
      </c>
      <c r="C5" s="33" t="s">
        <v>473</v>
      </c>
      <c r="D5" s="21" t="str">
        <f>IFERROR(VLOOKUP(CONCATENATE(D$2,$Q5),Alap!$AL:$AX,13,FALSE),"")</f>
        <v>Szám. seg. mérés (NI-Labv.) (601, web)</v>
      </c>
      <c r="E5" s="21" t="str">
        <f>IFERROR(VLOOKUP(CONCATENATE(E$2,$Q5),Alap!$AL:$AX,13,FALSE),"")</f>
        <v>Irányítástechnika, mikrovezérlők (604, gépterem, web)</v>
      </c>
      <c r="F5" s="9" t="str">
        <f>IFERROR(VLOOKUP(CONCATENATE(F$2,$Q5),Alap!$AL:$AX,13,FALSE),"")</f>
        <v>Vezetés, szervezés (601, web)</v>
      </c>
      <c r="G5" s="33" t="s">
        <v>473</v>
      </c>
      <c r="H5" s="9" t="str">
        <f>IFERROR(VLOOKUP(CONCATENATE(H$2,$Q5),Alap!$AL:$AX,13,FALSE),"")</f>
        <v>Pénzügyi és számviteli ismeretek (601, web)</v>
      </c>
      <c r="I5" s="21" t="str">
        <f>IFERROR(VLOOKUP(CONCATENATE(I$2,$Q5),Alap!$AL:$AX,13,FALSE),"")</f>
        <v>Vezetés, szervezés (501, web)</v>
      </c>
      <c r="J5" s="9" t="str">
        <f>IFERROR(VLOOKUP(CONCATENATE(J$2,$Q5),Alap!$AL:$AX,13,FALSE),"")</f>
        <v/>
      </c>
      <c r="K5" s="23" t="str">
        <f>IFERROR(VLOOKUP(CONCATENATE(K$2,$Q5),Alap!$AL:$AX,13,FALSE),"")</f>
        <v>Statisztika I. (501, web)</v>
      </c>
      <c r="L5" s="9" t="str">
        <f>IFERROR(VLOOKUP(CONCATENATE(L$2,$Q5),Alap!$AL:$AX,13,FALSE),"")</f>
        <v>Szám. seg. mérés (NI-Labv.), 2. csop. (604, gépterem, web)</v>
      </c>
      <c r="M5" s="33" t="s">
        <v>473</v>
      </c>
      <c r="N5" s="21" t="str">
        <f>IFERROR(VLOOKUP(CONCATENATE(N$2,$Q5),Alap!$AL:$AX,13,FALSE),"")</f>
        <v/>
      </c>
      <c r="O5" s="33" t="s">
        <v>473</v>
      </c>
      <c r="P5" s="21" t="str">
        <f>IFERROR(VLOOKUP(CONCATENATE(P$2,$Q5),Alap!$AL:$AX,13,FALSE),"")</f>
        <v>Optikai- és látórendszerek (215, web)</v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IFERROR(VLOOKUP(CONCATENATE(B$2,$Q6),Alap!$AL:$AX,13,FALSE),"")</f>
        <v>Szám. seg. mérés (NI-Labv.) (601, web)</v>
      </c>
      <c r="C6" s="33" t="s">
        <v>473</v>
      </c>
      <c r="D6" s="23" t="s">
        <v>462</v>
      </c>
      <c r="E6" s="21" t="str">
        <f>IFERROR(VLOOKUP(CONCATENATE(E$2,$Q6),Alap!$AL:$AX,13,FALSE),"")</f>
        <v>Irányítástechnika, mikrovezérlők (604, gépterem, web)</v>
      </c>
      <c r="F6" s="9" t="str">
        <f>IFERROR(VLOOKUP(CONCATENATE(F$2,$Q6),Alap!$AL:$AX,13,FALSE),"")</f>
        <v>Vezetés, szervezés (601, web)</v>
      </c>
      <c r="G6" s="9" t="str">
        <f>IFERROR(VLOOKUP(CONCATENATE(G$2,$Q6),Alap!$AL:$AX,13,FALSE),"")</f>
        <v>Irányítástechnika, mikrovezérlők (604, gépterem, web)</v>
      </c>
      <c r="H6" s="23" t="s">
        <v>462</v>
      </c>
      <c r="I6" s="9" t="str">
        <f>IFERROR(VLOOKUP(CONCATENATE(I$2,$Q6),Alap!$AL:$AX,13,FALSE),"")</f>
        <v>Irányítástechnika, mikrovezérlők (604, gépterem, web)</v>
      </c>
      <c r="J6" s="9" t="str">
        <f>IFERROR(VLOOKUP(CONCATENATE(J$2,$Q6),Alap!$AL:$AX,13,FALSE),"")</f>
        <v/>
      </c>
      <c r="K6" s="21" t="str">
        <f>IFERROR(VLOOKUP(CONCATENATE(K$2,$Q6),Alap!$AL:$AX,13,FALSE),"")</f>
        <v>Optikai- és látórendszerek (215, web)</v>
      </c>
      <c r="L6" s="9" t="str">
        <f>IFERROR(VLOOKUP(CONCATENATE(L$2,$Q6),Alap!$AL:$AX,13,FALSE),"")</f>
        <v>Szám. seg. mérés (NI-Labv.), 2. csop. (604, gépterem, web)</v>
      </c>
      <c r="M6" s="21" t="str">
        <f>IFERROR(VLOOKUP(CONCATENATE(M$2,$Q6),Alap!$AL:$AX,13,FALSE),"")</f>
        <v>Vezetés, szervezés (501, web)</v>
      </c>
      <c r="N6" s="21" t="str">
        <f>IFERROR(VLOOKUP(CONCATENATE(N$2,$Q6),Alap!$AL:$AX,13,FALSE),"")</f>
        <v/>
      </c>
      <c r="O6" s="33" t="s">
        <v>473</v>
      </c>
      <c r="P6" s="21" t="str">
        <f>IFERROR(VLOOKUP(CONCATENATE(P$2,$Q6),Alap!$AL:$AX,13,FALSE),"")</f>
        <v>Szám. seg. mérés (NI-Labv.), 2. csop. (604, gépterem, web)</v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IFERROR(VLOOKUP(CONCATENATE(B$2,$Q7),Alap!$AL:$AX,13,FALSE),"")</f>
        <v>Szám. seg. mérés (NI-Labv.) (601, web)</v>
      </c>
      <c r="C7" s="21" t="str">
        <f>IFERROR(VLOOKUP(CONCATENATE(C$2,$Q7),Alap!$AL:$AX,13,FALSE),"")</f>
        <v>Irányítástechnika, mikrovezérlők (604, gépterem, web)</v>
      </c>
      <c r="D7" s="23" t="s">
        <v>462</v>
      </c>
      <c r="E7" s="21" t="str">
        <f>IFERROR(VLOOKUP(CONCATENATE(E$2,$Q7),Alap!$AL:$AX,13,FALSE),"")</f>
        <v>Szám. seg. mérés (NI-Labv.) (A/Nae., web)</v>
      </c>
      <c r="F7" s="21" t="str">
        <f>IFERROR(VLOOKUP(CONCATENATE(F$2,$Q7),Alap!$AL:$AX,13,FALSE),"")</f>
        <v>Irányítástechnika, mikrovezérlők (604, gépterem, web)</v>
      </c>
      <c r="G7" s="21" t="str">
        <f>IFERROR(VLOOKUP(CONCATENATE(G$2,$Q7),Alap!$AL:$AX,13,FALSE),"")</f>
        <v>Irányítástechnika, mikrovezérlők (604, gépterem, web)</v>
      </c>
      <c r="H7" s="23" t="s">
        <v>462</v>
      </c>
      <c r="I7" s="9" t="str">
        <f>IFERROR(VLOOKUP(CONCATENATE(I$2,$Q7),Alap!$AL:$AX,13,FALSE),"")</f>
        <v>Irányítástechnika, mikrovezérlők (604, gépterem, web)</v>
      </c>
      <c r="J7" s="9" t="str">
        <f>IFERROR(VLOOKUP(CONCATENATE(J$2,$Q7),Alap!$AL:$AX,13,FALSE),"")</f>
        <v/>
      </c>
      <c r="K7" s="9" t="str">
        <f>IFERROR(VLOOKUP(CONCATENATE(K$2,$Q7),Alap!$AL:$AX,13,FALSE),"")</f>
        <v>Optikai- és látórendszerek (215, web)</v>
      </c>
      <c r="L7" s="9" t="str">
        <f>IFERROR(VLOOKUP(CONCATENATE(L$2,$Q7),Alap!$AL:$AX,13,FALSE),"")</f>
        <v>Pénzügyi és számviteli ismeretek (601, web)</v>
      </c>
      <c r="M7" s="9" t="str">
        <f>IFERROR(VLOOKUP(CONCATENATE(M$2,$Q7),Alap!$AL:$AX,13,FALSE),"")</f>
        <v>Vezetés, szervezés (501, web)</v>
      </c>
      <c r="N7" s="9" t="str">
        <f>IFERROR(VLOOKUP(CONCATENATE(N$2,$Q7),Alap!$AL:$AX,13,FALSE),"")</f>
        <v/>
      </c>
      <c r="O7" s="9" t="str">
        <f>IFERROR(VLOOKUP(CONCATENATE(O$2,$Q7),Alap!$AL:$AX,13,FALSE),"")</f>
        <v>Optikai- és látórendszerek (215, web)</v>
      </c>
      <c r="P7" s="9" t="str">
        <f>IFERROR(VLOOKUP(CONCATENATE(P$2,$Q7),Alap!$AL:$AX,13,FALSE),"")</f>
        <v>Szám. seg. mérés (NI-Labv.), 2. csop. (604, gépterem,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IFERROR(VLOOKUP(CONCATENATE(B$2,$Q8),Alap!$AL:$AX,13,FALSE),"")</f>
        <v/>
      </c>
      <c r="C8" s="21" t="str">
        <f>IFERROR(VLOOKUP(CONCATENATE(C$2,$Q8),Alap!$AL:$AX,13,FALSE),"")</f>
        <v>Irányítástechnika, mikrovezérlők (604, gépterem, web)</v>
      </c>
      <c r="D8" s="9" t="str">
        <f>IFERROR(VLOOKUP(CONCATENATE(D$2,$Q8),Alap!$AL:$AX,13,FALSE),"")</f>
        <v>Irányítástechnika, mikrovezérlők (215, web)</v>
      </c>
      <c r="E8" s="21" t="str">
        <f>IFERROR(VLOOKUP(CONCATENATE(E$2,$Q8),Alap!$AL:$AX,13,FALSE),"")</f>
        <v>Szám. seg. mérés (NI-Labv.) (A/Nae., web)</v>
      </c>
      <c r="F8" s="9" t="str">
        <f>IFERROR(VLOOKUP(CONCATENATE(F$2,$Q8),Alap!$AL:$AX,13,FALSE),"")</f>
        <v>Irányítástechnika, mikrovezérlők (604, gépterem, web)</v>
      </c>
      <c r="G8" s="21" t="str">
        <f>IFERROR(VLOOKUP(CONCATENATE(G$2,$Q8),Alap!$AL:$AX,13,FALSE),"")</f>
        <v>Irányítástechnika, mikrovezérlők (604, gépterem, web)</v>
      </c>
      <c r="H8" s="9" t="str">
        <f>IFERROR(VLOOKUP(CONCATENATE(H$2,$Q8),Alap!$AL:$AX,13,FALSE),"")</f>
        <v>Irányítástechnika, mikrovezérlők (214, web)</v>
      </c>
      <c r="I8" s="9" t="str">
        <f>IFERROR(VLOOKUP(CONCATENATE(I$2,$Q8),Alap!$AL:$AX,13,FALSE),"")</f>
        <v>Irányítástechnika, mikrovezérlők (604, gépterem, web)</v>
      </c>
      <c r="J8" s="9" t="str">
        <f>IFERROR(VLOOKUP(CONCATENATE(J$2,$Q8),Alap!$AL:$AX,13,FALSE),"")</f>
        <v/>
      </c>
      <c r="K8" s="9" t="str">
        <f>IFERROR(VLOOKUP(CONCATENATE(K$2,$Q8),Alap!$AL:$AX,13,FALSE),"")</f>
        <v>Szám. seg. mérés (NI-Labv.), 2. csop. (604, gépterem, web)</v>
      </c>
      <c r="L8" s="9" t="str">
        <f>IFERROR(VLOOKUP(CONCATENATE(L$2,$Q8),Alap!$AL:$AX,13,FALSE),"")</f>
        <v>Pénzügyi és számviteli ismeretek (601, web)</v>
      </c>
      <c r="M8" s="9" t="str">
        <f>IFERROR(VLOOKUP(CONCATENATE(M$2,$Q8),Alap!$AL:$AX,13,FALSE),"")</f>
        <v>Vezetés, szervezés (501, web)</v>
      </c>
      <c r="N8" s="9" t="str">
        <f>IFERROR(VLOOKUP(CONCATENATE(N$2,$Q8),Alap!$AL:$AX,13,FALSE),"")</f>
        <v/>
      </c>
      <c r="O8" s="9" t="str">
        <f>IFERROR(VLOOKUP(CONCATENATE(O$2,$Q8),Alap!$AL:$AX,13,FALSE),"")</f>
        <v>Optikai- és látórendszerek (215, web)</v>
      </c>
      <c r="P8" s="9" t="str">
        <f>IFERROR(VLOOKUP(CONCATENATE(P$2,$Q8),Alap!$AL:$AX,13,FALSE),"")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IFERROR(VLOOKUP(CONCATENATE(B$2,$Q9),Alap!$AL:$AX,13,FALSE),"")</f>
        <v/>
      </c>
      <c r="C9" s="9" t="str">
        <f>IFERROR(VLOOKUP(CONCATENATE(C$2,$Q9),Alap!$AL:$AX,13,FALSE),"")</f>
        <v>Irányítástechnika, mikrovezérlők (604, gépterem, web)</v>
      </c>
      <c r="D9" s="9" t="str">
        <f>IFERROR(VLOOKUP(CONCATENATE(D$2,$Q9),Alap!$AL:$AX,13,FALSE),"")</f>
        <v>Irányítástechnika, mikrovezérlők (215, web)</v>
      </c>
      <c r="E9" s="9" t="str">
        <f>IFERROR(VLOOKUP(CONCATENATE(E$2,$Q9),Alap!$AL:$AX,13,FALSE),"")</f>
        <v>Pénzügyi és számviteli ismeretek (A/Nae., web)</v>
      </c>
      <c r="F9" s="9" t="str">
        <f>IFERROR(VLOOKUP(CONCATENATE(F$2,$Q9),Alap!$AL:$AX,13,FALSE),"")</f>
        <v>Irányítástechnika, mikrovezérlők (604, gépterem, web)</v>
      </c>
      <c r="G9" s="9" t="str">
        <f>IFERROR(VLOOKUP(CONCATENATE(G$2,$Q9),Alap!$AL:$AX,13,FALSE),"")</f>
        <v/>
      </c>
      <c r="H9" s="9" t="str">
        <f>IFERROR(VLOOKUP(CONCATENATE(H$2,$Q9),Alap!$AL:$AX,13,FALSE),"")</f>
        <v>Irányítástechnika, mikrovezérlők (214, web)</v>
      </c>
      <c r="I9" s="9" t="str">
        <f>IFERROR(VLOOKUP(CONCATENATE(I$2,$Q9),Alap!$AL:$AX,13,FALSE),"")</f>
        <v/>
      </c>
      <c r="J9" s="9" t="str">
        <f>IFERROR(VLOOKUP(CONCATENATE(J$2,$Q9),Alap!$AL:$AX,13,FALSE),"")</f>
        <v/>
      </c>
      <c r="K9" s="9" t="str">
        <f>IFERROR(VLOOKUP(CONCATENATE(K$2,$Q9),Alap!$AL:$AX,13,FALSE),"")</f>
        <v>Szám. seg. mérés (NI-Labv.), 2. csop. (604, gépterem, web)</v>
      </c>
      <c r="L9" s="9" t="str">
        <f>IFERROR(VLOOKUP(CONCATENATE(L$2,$Q9),Alap!$AL:$AX,13,FALSE),"")</f>
        <v>Pénzügyi és számviteli ismeretek (601, web)</v>
      </c>
      <c r="M9" s="9" t="str">
        <f>IFERROR(VLOOKUP(CONCATENATE(M$2,$Q9),Alap!$AL:$AX,13,FALSE),"")</f>
        <v/>
      </c>
      <c r="N9" s="9" t="str">
        <f>IFERROR(VLOOKUP(CONCATENATE(N$2,$Q9),Alap!$AL:$AX,13,FALSE),"")</f>
        <v/>
      </c>
      <c r="O9" s="9" t="str">
        <f>IFERROR(VLOOKUP(CONCATENATE(O$2,$Q9),Alap!$AL:$AX,13,FALSE),"")</f>
        <v/>
      </c>
      <c r="P9" s="9" t="str">
        <f>IFERROR(VLOOKUP(CONCATENATE(P$2,$Q9),Alap!$AL:$AX,13,FALSE),"")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IFERROR(VLOOKUP(CONCATENATE(B$10,$Q13),Alap!$AL:$AX,13,FALSE),"")</f>
        <v/>
      </c>
      <c r="C13" s="22" t="str">
        <f>IFERROR(VLOOKUP(CONCATENATE(C$10,$Q13),Alap!$AL:$AX,13,FALSE),"")</f>
        <v/>
      </c>
      <c r="D13" s="22" t="str">
        <f>IFERROR(VLOOKUP(CONCATENATE(D$10,$Q13),Alap!$AL:$AX,13,FALSE),"")</f>
        <v/>
      </c>
      <c r="E13" s="22" t="str">
        <f>IFERROR(VLOOKUP(CONCATENATE(E$10,$Q13),Alap!$AL:$AX,13,FALSE),"")</f>
        <v/>
      </c>
      <c r="F13" s="22" t="str">
        <f>IFERROR(VLOOKUP(CONCATENATE(F$10,$Q13),Alap!$AL:$AX,13,FALSE),"")</f>
        <v/>
      </c>
      <c r="G13" s="22" t="str">
        <f>IFERROR(VLOOKUP(CONCATENATE(G$10,$Q13),Alap!$AL:$AX,13,FALSE),"")</f>
        <v/>
      </c>
      <c r="H13" s="22" t="str">
        <f>IFERROR(VLOOKUP(CONCATENATE(H$10,$Q13),Alap!$AL:$AX,13,FALSE),"")</f>
        <v/>
      </c>
      <c r="I13" s="22" t="str">
        <f>IFERROR(VLOOKUP(CONCATENATE(I$10,$Q13),Alap!$AL:$AX,13,FALSE),"")</f>
        <v/>
      </c>
      <c r="J13" s="22" t="str">
        <f>IFERROR(VLOOKUP(CONCATENATE(J$10,$Q13),Alap!$AL:$AX,13,FALSE),"")</f>
        <v/>
      </c>
      <c r="K13" s="22" t="str">
        <f>IFERROR(VLOOKUP(CONCATENATE(K$10,$Q13),Alap!$AL:$AX,13,FALSE),"")</f>
        <v/>
      </c>
      <c r="L13" s="22" t="str">
        <f>IFERROR(VLOOKUP(CONCATENATE(L$10,$Q13),Alap!$AL:$AX,13,FALSE),"")</f>
        <v/>
      </c>
      <c r="M13" s="22" t="str">
        <f>IFERROR(VLOOKUP(CONCATENATE(M$10,$Q13),Alap!$AL:$AX,13,FALSE),"")</f>
        <v/>
      </c>
      <c r="N13" s="22" t="str">
        <f>IFERROR(VLOOKUP(CONCATENATE(N$10,$Q13),Alap!$AL:$AX,13,FALSE),"")</f>
        <v/>
      </c>
      <c r="O13" s="22" t="str">
        <f>IFERROR(VLOOKUP(CONCATENATE(O$10,$Q13),Alap!$AL:$AX,13,FALSE),"")</f>
        <v/>
      </c>
      <c r="P13" s="22" t="str">
        <f>IFERROR(VLOOKUP(CONCATENATE(P$10,$Q13),Alap!$AL:$AX,13,FALSE),"")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IFERROR(VLOOKUP(CONCATENATE(B$10,$Q14),Alap!$AL:$AX,13,FALSE),"")</f>
        <v/>
      </c>
      <c r="C14" s="21" t="str">
        <f>IFERROR(VLOOKUP(CONCATENATE(C$10,$Q14),Alap!$AL:$AX,13,FALSE),"")</f>
        <v/>
      </c>
      <c r="D14" s="21" t="str">
        <f>IFERROR(VLOOKUP(CONCATENATE(D$10,$Q14),Alap!$AL:$AX,13,FALSE),"")</f>
        <v/>
      </c>
      <c r="E14" s="21" t="str">
        <f>IFERROR(VLOOKUP(CONCATENATE(E$10,$Q14),Alap!$AL:$AX,13,FALSE),"")</f>
        <v/>
      </c>
      <c r="F14" s="21" t="s">
        <v>476</v>
      </c>
      <c r="G14" s="23" t="str">
        <f>IFERROR(VLOOKUP(CONCATENATE(G$10,$Q14),Alap!$AL:$AX,13,FALSE),"")</f>
        <v/>
      </c>
      <c r="H14" s="21" t="str">
        <f>IFERROR(VLOOKUP(CONCATENATE(H$10,$Q14),Alap!$AL:$AX,13,FALSE),"")</f>
        <v/>
      </c>
      <c r="I14" s="23" t="str">
        <f>IFERROR(VLOOKUP(CONCATENATE(I$10,$Q14),Alap!$AL:$AX,13,FALSE),"")</f>
        <v>Az R alapjai, gépi tanulás (szv.) (otthon, otthonról web)</v>
      </c>
      <c r="J14" s="21" t="str">
        <f>IFERROR(VLOOKUP(CONCATENATE(J$10,$Q14),Alap!$AL:$AX,13,FALSE),"")</f>
        <v/>
      </c>
      <c r="K14" s="21" t="str">
        <f>IFERROR(VLOOKUP(CONCATENATE(K$10,$Q14),Alap!$AL:$AX,13,FALSE),"")</f>
        <v/>
      </c>
      <c r="L14" s="21" t="s">
        <v>476</v>
      </c>
      <c r="M14" s="21" t="s">
        <v>476</v>
      </c>
      <c r="N14" s="21" t="str">
        <f>IFERROR(VLOOKUP(CONCATENATE(N$10,$Q14),Alap!$AL:$AX,13,FALSE),"")</f>
        <v/>
      </c>
      <c r="O14" s="21" t="s">
        <v>476</v>
      </c>
      <c r="P14" s="21" t="str">
        <f>IFERROR(VLOOKUP(CONCATENATE(P$10,$Q14),Alap!$AL:$AX,13,FALSE),"")</f>
        <v>Műszaki szaknyelv II. (német) (401, 16.00-tól)</v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IFERROR(VLOOKUP(CONCATENATE(B$10,$Q15),Alap!$AL:$AX,13,FALSE),"")</f>
        <v/>
      </c>
      <c r="C15" s="21" t="str">
        <f>IFERROR(VLOOKUP(CONCATENATE(C$10,$Q15),Alap!$AL:$AX,13,FALSE),"")</f>
        <v>Irányítástechnika, mikrovezérlők (212, web)</v>
      </c>
      <c r="D15" s="21" t="str">
        <f>IFERROR(VLOOKUP(CONCATENATE(D$10,$Q15),Alap!$AL:$AX,13,FALSE),"")</f>
        <v>Irányítástechnika, mikrovezérlők (212, web)</v>
      </c>
      <c r="E15" s="21" t="str">
        <f>IFERROR(VLOOKUP(CONCATENATE(E$10,$Q15),Alap!$AL:$AX,13,FALSE),"")</f>
        <v>Optikai- és látórendszerek (212, web)</v>
      </c>
      <c r="F15" s="21" t="s">
        <v>476</v>
      </c>
      <c r="G15" s="23" t="str">
        <f>IFERROR(VLOOKUP(CONCATENATE(G$10,$Q15),Alap!$AL:$AX,13,FALSE),"")</f>
        <v/>
      </c>
      <c r="H15" s="21" t="str">
        <f>IFERROR(VLOOKUP(CONCATENATE(H$10,$Q15),Alap!$AL:$AX,13,FALSE),"")</f>
        <v>Irányítástechnika, mikrovezérlők (604, web)</v>
      </c>
      <c r="I15" s="23" t="str">
        <f>IFERROR(VLOOKUP(CONCATENATE(I$10,$Q15),Alap!$AL:$AX,13,FALSE),"")</f>
        <v>Az R alapjai, gépi tanulás (szv.) (otthon, otthonról web)</v>
      </c>
      <c r="J15" s="21" t="str">
        <f>IFERROR(VLOOKUP(CONCATENATE(J$10,$Q15),Alap!$AL:$AX,13,FALSE),"")</f>
        <v/>
      </c>
      <c r="K15" s="21" t="str">
        <f>IFERROR(VLOOKUP(CONCATENATE(K$10,$Q15),Alap!$AL:$AX,13,FALSE),"")</f>
        <v/>
      </c>
      <c r="L15" s="21" t="s">
        <v>476</v>
      </c>
      <c r="M15" s="21" t="s">
        <v>476</v>
      </c>
      <c r="N15" s="21" t="str">
        <f>IFERROR(VLOOKUP(CONCATENATE(N$10,$Q15),Alap!$AL:$AX,13,FALSE),"")</f>
        <v/>
      </c>
      <c r="O15" s="21" t="s">
        <v>476</v>
      </c>
      <c r="P15" s="21" t="str">
        <f>IFERROR(VLOOKUP(CONCATENATE(P$10,$Q15),Alap!$AL:$AX,13,FALSE),"")</f>
        <v>Műszaki szaknyelv II. (német) (401, 19.15-ig)</v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IFERROR(VLOOKUP(CONCATENATE(B$10,$Q16),Alap!$AL:$AX,13,FALSE),"")</f>
        <v/>
      </c>
      <c r="C16" s="21" t="str">
        <f>IFERROR(VLOOKUP(CONCATENATE(C$10,$Q16),Alap!$AL:$AX,13,FALSE),"")</f>
        <v>Irányítástechnika, mikrovezérlők (212, web)</v>
      </c>
      <c r="D16" s="21" t="str">
        <f>IFERROR(VLOOKUP(CONCATENATE(D$10,$Q16),Alap!$AL:$AX,13,FALSE),"")</f>
        <v>Irányítástechnika, mikrovezérlők (212, web)</v>
      </c>
      <c r="E16" s="21" t="str">
        <f>IFERROR(VLOOKUP(CONCATENATE(E$10,$Q16),Alap!$AL:$AX,13,FALSE),"")</f>
        <v>Optikai- és látórendszerek (212, web)</v>
      </c>
      <c r="F16" s="23" t="str">
        <f>IFERROR(VLOOKUP(CONCATENATE(F$10,$Q16),Alap!$AL:$AX,13,FALSE),"")</f>
        <v>Az R alapjai, gépi tanulás (szv.) (3, gépterem, web)</v>
      </c>
      <c r="G16" s="23" t="str">
        <f>IFERROR(VLOOKUP(CONCATENATE(G$10,$Q16),Alap!$AL:$AX,13,FALSE),"")</f>
        <v/>
      </c>
      <c r="H16" s="21" t="str">
        <f>IFERROR(VLOOKUP(CONCATENATE(H$10,$Q16),Alap!$AL:$AX,13,FALSE),"")</f>
        <v>Irányítástechnika, mikrovezérlők (604, web)</v>
      </c>
      <c r="I16" s="23" t="str">
        <f>IFERROR(VLOOKUP(CONCATENATE(I$10,$Q16),Alap!$AL:$AX,13,FALSE),"")</f>
        <v>Az R alapjai, gépi tanulás (szv.) (otthon, otthonról web)</v>
      </c>
      <c r="J16" s="21" t="str">
        <f>IFERROR(VLOOKUP(CONCATENATE(J$10,$Q16),Alap!$AL:$AX,13,FALSE),"")</f>
        <v/>
      </c>
      <c r="K16" s="21" t="str">
        <f>IFERROR(VLOOKUP(CONCATENATE(K$10,$Q16),Alap!$AL:$AX,13,FALSE),"")</f>
        <v/>
      </c>
      <c r="L16" s="23" t="str">
        <f>IFERROR(VLOOKUP(CONCATENATE(L$10,$Q16),Alap!$AL:$AX,13,FALSE),"")</f>
        <v>Az R alapjai, gépi tanulás (szv.) (otthon, otthonról web)</v>
      </c>
      <c r="M16" s="23" t="str">
        <f>IFERROR(VLOOKUP(CONCATENATE(M$10,$Q16),Alap!$AL:$AX,13,FALSE),"")</f>
        <v>Az R alapjai, gépi tanulás (szv.) (otthon, otthonról web)</v>
      </c>
      <c r="N16" s="22" t="str">
        <f>IFERROR(VLOOKUP(CONCATENATE(N$10,$Q16),Alap!$AL:$AX,13,FALSE),"")</f>
        <v/>
      </c>
      <c r="O16" s="23" t="str">
        <f>IFERROR(VLOOKUP(CONCATENATE(O$10,$Q16),Alap!$AL:$AX,13,FALSE),"")</f>
        <v>Az R alapjai, gépi tanulás (szv.) (otthon, otthonról web)</v>
      </c>
      <c r="P16" s="22" t="str">
        <f>IFERROR(VLOOKUP(CONCATENATE(P$10,$Q16),Alap!$AL:$AX,13,FALSE),"")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Q17"/>
  <sheetViews>
    <sheetView workbookViewId="0">
      <selection activeCell="L2" sqref="L1:L104857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IFERROR(VLOOKUP(CONCATENATE(C$2,$Q4),Alap!$T:$Y,6,FALSE),"")</f>
        <v>KKV-k üzleti tervezése (205, Bp.-ről web)</v>
      </c>
      <c r="D4" s="21" t="str">
        <f>IFERROR(VLOOKUP(CONCATENATE(D$2,$Q4),Alap!$T:$Y,6,FALSE),"")</f>
        <v>Transzn. váll. gazdaságtana (202, Bp.-ről web)</v>
      </c>
      <c r="E4" s="9" t="str">
        <f>IFERROR(VLOOKUP(CONCATENATE(E$2,$Q4),Alap!$T:$Y,6,FALSE),"")</f>
        <v>Marketingtervezés (217, Tb.-ről web)</v>
      </c>
      <c r="F4" s="23" t="str">
        <f>IFERROR(VLOOKUP(CONCATENATE(F$2,$Q4),Alap!$T:$Y,6,FALSE),"")</f>
        <v>Prezentációs és karrt. tech. (202, Bp.-ről web)</v>
      </c>
      <c r="G4" s="9" t="str">
        <f>IFERROR(VLOOKUP(CONCATENATE(G$2,$Q4),Alap!$T:$Y,6,FALSE),"")</f>
        <v>Marketingtervezés (209, web)</v>
      </c>
      <c r="H4" s="9" t="str">
        <f>IFERROR(VLOOKUP(CONCATENATE(H$2,$Q4),Alap!$T:$Y,6,FALSE),"")</f>
        <v>Környezetgazdaságtan (208, otthonról web)</v>
      </c>
      <c r="I4" s="9" t="str">
        <f>IFERROR(VLOOKUP(CONCATENATE(I$2,$Q4),Alap!$T:$Y,6,FALSE),"")</f>
        <v>Termék- és folyamatinnováció (205, Bp.-ről web)</v>
      </c>
      <c r="J4" s="9" t="str">
        <f>IFERROR(VLOOKUP(CONCATENATE(J$2,$Q4),Alap!$T:$Y,6,FALSE),"")</f>
        <v/>
      </c>
      <c r="K4" s="9" t="str">
        <f>IFERROR(VLOOKUP(CONCATENATE(K$2,$Q4),Alap!$T:$Y,6,FALSE),"")</f>
        <v>KKV-k üzleti tervezése (205, Bp.-ről web)</v>
      </c>
      <c r="L4" s="9" t="str">
        <f>IFERROR(VLOOKUP(CONCATENATE(L$2,$Q4),Alap!$T:$Y,6,FALSE),"")</f>
        <v>KKV-k finanszírozása (205, Bp.-ről web)</v>
      </c>
      <c r="M4" s="9" t="str">
        <f>IFERROR(VLOOKUP(CONCATENATE(M$2,$Q4),Alap!$T:$Y,6,FALSE),"")</f>
        <v>Marketingtervezés (205, web)</v>
      </c>
      <c r="N4" s="9" t="str">
        <f>IFERROR(VLOOKUP(CONCATENATE(N$2,$Q4),Alap!$T:$Y,6,FALSE),"")</f>
        <v/>
      </c>
      <c r="O4" s="31" t="s">
        <v>318</v>
      </c>
      <c r="P4" s="9" t="str">
        <f>IFERROR(VLOOKUP(CONCATENATE(P$2,$Q4),Alap!$T:$Y,6,FALSE),"")</f>
        <v/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IFERROR(VLOOKUP(CONCATENATE(C$2,$Q5),Alap!$T:$Y,6,FALSE),"")</f>
        <v>KKV-k üzleti tervezése (205, Bp.-ről web)</v>
      </c>
      <c r="D5" s="21" t="str">
        <f>IFERROR(VLOOKUP(CONCATENATE(D$2,$Q5),Alap!$T:$Y,6,FALSE),"")</f>
        <v>Transzn. váll. gazdaságtana (202, Bp.-ről web)</v>
      </c>
      <c r="E5" s="9" t="str">
        <f>IFERROR(VLOOKUP(CONCATENATE(E$2,$Q5),Alap!$T:$Y,6,FALSE),"")</f>
        <v>Marketingtervezés (217, Tb.-ről web)</v>
      </c>
      <c r="F5" s="23" t="s">
        <v>487</v>
      </c>
      <c r="G5" s="9" t="str">
        <f>IFERROR(VLOOKUP(CONCATENATE(G$2,$Q5),Alap!$T:$Y,6,FALSE),"")</f>
        <v>Marketingtervezés (209, web)</v>
      </c>
      <c r="H5" s="9" t="str">
        <f>IFERROR(VLOOKUP(CONCATENATE(H$2,$Q5),Alap!$T:$Y,6,FALSE),"")</f>
        <v>Környezetgazdaságtan (208, otthonról web)</v>
      </c>
      <c r="I5" s="9" t="str">
        <f>IFERROR(VLOOKUP(CONCATENATE(I$2,$Q5),Alap!$T:$Y,6,FALSE),"")</f>
        <v>Termék- és folyamatinnováció (205, Bp.-ről web)</v>
      </c>
      <c r="J5" s="9" t="str">
        <f>IFERROR(VLOOKUP(CONCATENATE(J$2,$Q5),Alap!$T:$Y,6,FALSE),"")</f>
        <v/>
      </c>
      <c r="K5" s="9" t="str">
        <f>IFERROR(VLOOKUP(CONCATENATE(K$2,$Q5),Alap!$T:$Y,6,FALSE),"")</f>
        <v>Termék- és folyamatinnováció (205, Tb.-ről web)</v>
      </c>
      <c r="L5" s="9" t="str">
        <f>IFERROR(VLOOKUP(CONCATENATE(L$2,$Q5),Alap!$T:$Y,6,FALSE),"")</f>
        <v>KKV-k finanszírozása (205, Bp.-ről web)</v>
      </c>
      <c r="M5" s="9" t="str">
        <f>IFERROR(VLOOKUP(CONCATENATE(M$2,$Q5),Alap!$T:$Y,6,FALSE),"")</f>
        <v>Marketingtervezés (205, web)</v>
      </c>
      <c r="N5" s="9" t="str">
        <f>IFERROR(VLOOKUP(CONCATENATE(N$2,$Q5),Alap!$T:$Y,6,FALSE),"")</f>
        <v/>
      </c>
      <c r="O5" s="31" t="s">
        <v>318</v>
      </c>
      <c r="P5" s="9" t="str">
        <f>IFERROR(VLOOKUP(CONCATENATE(P$2,$Q5),Alap!$T:$Y,6,FALSE),"")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IFERROR(VLOOKUP(CONCATENATE(B$2,$Q6),Alap!$T:$Y,6,FALSE),"")</f>
        <v>Szakszeminárium I. (gazdász) (205, Tb.-ről web)</v>
      </c>
      <c r="C6" s="9" t="str">
        <f>IFERROR(VLOOKUP(CONCATENATE(C$2,$Q6),Alap!$T:$Y,6,FALSE),"")</f>
        <v>Termék- és folyamatinnováció (209, Tb.-ről web)</v>
      </c>
      <c r="D6" s="9" t="str">
        <f>IFERROR(VLOOKUP(CONCATENATE(D$2,$Q6),Alap!$T:$Y,6,FALSE),"")</f>
        <v/>
      </c>
      <c r="E6" s="9" t="str">
        <f>IFERROR(VLOOKUP(CONCATENATE(E$2,$Q6),Alap!$T:$Y,6,FALSE),"")</f>
        <v>Marketingtervezés (217, Tb.-ről web)</v>
      </c>
      <c r="F6" s="23" t="s">
        <v>487</v>
      </c>
      <c r="G6" s="9" t="str">
        <f>IFERROR(VLOOKUP(CONCATENATE(G$2,$Q6),Alap!$T:$Y,6,FALSE),"")</f>
        <v>KKV-k finanszírozása (205, Tb.-ről web)</v>
      </c>
      <c r="H6" s="9" t="str">
        <f>IFERROR(VLOOKUP(CONCATENATE(H$2,$Q6),Alap!$T:$Y,6,FALSE),"")</f>
        <v>Környezetgazdaságtan (208, otthonról web)</v>
      </c>
      <c r="I6" s="31" t="str">
        <f>IFERROR(VLOOKUP(CONCATENATE(I$2,$Q6),Alap!$T:$Y,6,FALSE),"")</f>
        <v>Interkulturális men. és tárgyalást. (205, Bp.-ről web)</v>
      </c>
      <c r="J6" s="9" t="str">
        <f>IFERROR(VLOOKUP(CONCATENATE(J$2,$Q6),Alap!$T:$Y,6,FALSE),"")</f>
        <v/>
      </c>
      <c r="K6" s="9" t="str">
        <f>IFERROR(VLOOKUP(CONCATENATE(K$2,$Q6),Alap!$T:$Y,6,FALSE),"")</f>
        <v>Környezetgazdaságtan (208, web)</v>
      </c>
      <c r="L6" s="31" t="str">
        <f>IFERROR(VLOOKUP(CONCATENATE(L$2,$Q6),Alap!$T:$Y,6,FALSE),"")</f>
        <v>Gazdasági etika (209, Tb.-ről web)</v>
      </c>
      <c r="M6" s="9" t="str">
        <f>IFERROR(VLOOKUP(CONCATENATE(M$2,$Q6),Alap!$T:$Y,6,FALSE),"")</f>
        <v>Marketingtervezés (205, web)</v>
      </c>
      <c r="N6" s="9" t="str">
        <f>IFERROR(VLOOKUP(CONCATENATE(N$2,$Q6),Alap!$T:$Y,6,FALSE),"")</f>
        <v/>
      </c>
      <c r="O6" s="9" t="str">
        <f>IFERROR(VLOOKUP(CONCATENATE(O$2,$Q6),Alap!$T:$Y,6,FALSE),"")</f>
        <v>KKV-k finanszírozása (209, Tb.-ről web)</v>
      </c>
      <c r="P6" s="9" t="str">
        <f>IFERROR(VLOOKUP(CONCATENATE(P$2,$Q6),Alap!$T:$Y,6,FALSE),"")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IFERROR(VLOOKUP(CONCATENATE(B$2,$Q7),Alap!$T:$Y,6,FALSE),"")</f>
        <v>Szakszeminárium I. (gazdász) (205, Tb.-ről web)</v>
      </c>
      <c r="C7" s="9" t="str">
        <f>IFERROR(VLOOKUP(CONCATENATE(C$2,$Q7),Alap!$T:$Y,6,FALSE),"")</f>
        <v>Termék- és folyamatinnováció (209, Tb.-ről web)</v>
      </c>
      <c r="D7" s="9" t="str">
        <f>IFERROR(VLOOKUP(CONCATENATE(D$2,$Q7),Alap!$T:$Y,6,FALSE),"")</f>
        <v/>
      </c>
      <c r="E7" s="9" t="str">
        <f>IFERROR(VLOOKUP(CONCATENATE(E$2,$Q7),Alap!$T:$Y,6,FALSE),"")</f>
        <v>KKV-k üzleti tervezése (217, Bp.-ről web)</v>
      </c>
      <c r="F7" s="9" t="str">
        <f>IFERROR(VLOOKUP(CONCATENATE(F$2,$Q7),Alap!$T:$Y,6,FALSE),"")</f>
        <v>Transzn. váll. gazdaságtana (208, Tb.-ről web)</v>
      </c>
      <c r="G7" s="9" t="str">
        <f>IFERROR(VLOOKUP(CONCATENATE(G$2,$Q7),Alap!$T:$Y,6,FALSE),"")</f>
        <v>KKV-k finanszírozása (205, Tb.-ről web)</v>
      </c>
      <c r="H7" s="9" t="str">
        <f>IFERROR(VLOOKUP(CONCATENATE(H$2,$Q7),Alap!$T:$Y,6,FALSE),"")</f>
        <v>Transzn. váll. gazdaságtana (208, Tb.-ről web)</v>
      </c>
      <c r="I7" s="31" t="str">
        <f>IFERROR(VLOOKUP(CONCATENATE(I$2,$Q7),Alap!$T:$Y,6,FALSE),"")</f>
        <v>Interkulturális men. és tárgyalást. (205, Bp.-ről web)</v>
      </c>
      <c r="J7" s="9" t="str">
        <f>IFERROR(VLOOKUP(CONCATENATE(J$2,$Q7),Alap!$T:$Y,6,FALSE),"")</f>
        <v/>
      </c>
      <c r="K7" s="9" t="str">
        <f>IFERROR(VLOOKUP(CONCATENATE(K$2,$Q7),Alap!$T:$Y,6,FALSE),"")</f>
        <v>Környezetgazdaságtan (208, web)</v>
      </c>
      <c r="L7" s="31" t="str">
        <f>IFERROR(VLOOKUP(CONCATENATE(L$2,$Q7),Alap!$T:$Y,6,FALSE),"")</f>
        <v>Gazdasági etika (209, Tb.-ről web)</v>
      </c>
      <c r="M7" s="9" t="str">
        <f>IFERROR(VLOOKUP(CONCATENATE(M$2,$Q7),Alap!$T:$Y,6,FALSE),"")</f>
        <v>KKV-k üzleti tervezése (205, Tb.-ről web)</v>
      </c>
      <c r="N7" s="9" t="str">
        <f>IFERROR(VLOOKUP(CONCATENATE(N$2,$Q7),Alap!$T:$Y,6,FALSE),"")</f>
        <v/>
      </c>
      <c r="O7" s="9" t="str">
        <f>IFERROR(VLOOKUP(CONCATENATE(O$2,$Q7),Alap!$T:$Y,6,FALSE),"")</f>
        <v>KKV-k finanszírozása (209, Tb.-ről web)</v>
      </c>
      <c r="P7" s="9" t="str">
        <f>IFERROR(VLOOKUP(CONCATENATE(P$2,$Q7),Alap!$T:$Y,6,FALSE),"")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IFERROR(VLOOKUP(CONCATENATE(B$2,$Q8),Alap!$T:$Y,6,FALSE),"")</f>
        <v/>
      </c>
      <c r="C8" s="9" t="str">
        <f>IFERROR(VLOOKUP(CONCATENATE(C$2,$Q8),Alap!$T:$Y,6,FALSE),"")</f>
        <v/>
      </c>
      <c r="D8" s="9" t="str">
        <f>IFERROR(VLOOKUP(CONCATENATE(D$2,$Q8),Alap!$T:$Y,6,FALSE),"")</f>
        <v/>
      </c>
      <c r="E8" s="9" t="str">
        <f>IFERROR(VLOOKUP(CONCATENATE(E$2,$Q8),Alap!$T:$Y,6,FALSE),"")</f>
        <v>Termék- és folyamatinnováció (217, Tb.-ről web)</v>
      </c>
      <c r="F8" s="9" t="str">
        <f>IFERROR(VLOOKUP(CONCATENATE(F$2,$Q8),Alap!$T:$Y,6,FALSE),"")</f>
        <v>Transzn. váll. gazdaságtana (208, Tb.-ről web)</v>
      </c>
      <c r="G8" s="9" t="str">
        <f>IFERROR(VLOOKUP(CONCATENATE(G$2,$Q8),Alap!$T:$Y,6,FALSE),"")</f>
        <v/>
      </c>
      <c r="H8" s="9" t="str">
        <f>IFERROR(VLOOKUP(CONCATENATE(H$2,$Q8),Alap!$T:$Y,6,FALSE),"")</f>
        <v/>
      </c>
      <c r="I8" s="9" t="str">
        <f>IFERROR(VLOOKUP(CONCATENATE(I$2,$Q8),Alap!$T:$Y,6,FALSE),"")</f>
        <v/>
      </c>
      <c r="J8" s="9" t="str">
        <f>IFERROR(VLOOKUP(CONCATENATE(J$2,$Q8),Alap!$T:$Y,6,FALSE),"")</f>
        <v/>
      </c>
      <c r="K8" s="23" t="str">
        <f>IFERROR(VLOOKUP(CONCATENATE(K$2,$Q8),Alap!$T:$Y,6,FALSE),"")</f>
        <v/>
      </c>
      <c r="L8" s="9" t="str">
        <f>IFERROR(VLOOKUP(CONCATENATE(L$2,$Q8),Alap!$T:$Y,6,FALSE),"")</f>
        <v/>
      </c>
      <c r="M8" s="9" t="str">
        <f>IFERROR(VLOOKUP(CONCATENATE(M$2,$Q8),Alap!$T:$Y,6,FALSE),"")</f>
        <v>KKV-k üzleti tervezése (205, Tb.-ről web)</v>
      </c>
      <c r="N8" s="9" t="str">
        <f>IFERROR(VLOOKUP(CONCATENATE(N$2,$Q8),Alap!$T:$Y,6,FALSE),"")</f>
        <v/>
      </c>
      <c r="O8" s="9" t="str">
        <f>IFERROR(VLOOKUP(CONCATENATE(O$2,$Q8),Alap!$T:$Y,6,FALSE),"")</f>
        <v/>
      </c>
      <c r="P8" s="9" t="str">
        <f>IFERROR(VLOOKUP(CONCATENATE(P$2,$Q8),Alap!$T:$Y,6,FALSE),"")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IFERROR(VLOOKUP(CONCATENATE(B$2,$Q9),Alap!$T:$Y,6,FALSE),"")</f>
        <v/>
      </c>
      <c r="C9" s="9" t="str">
        <f>IFERROR(VLOOKUP(CONCATENATE(C$2,$Q9),Alap!$T:$Y,6,FALSE),"")</f>
        <v/>
      </c>
      <c r="D9" s="9" t="str">
        <f>IFERROR(VLOOKUP(CONCATENATE(D$2,$Q9),Alap!$T:$Y,6,FALSE),"")</f>
        <v/>
      </c>
      <c r="E9" s="9" t="str">
        <f>IFERROR(VLOOKUP(CONCATENATE(E$2,$Q9),Alap!$T:$Y,6,FALSE),"")</f>
        <v/>
      </c>
      <c r="F9" s="9" t="str">
        <f>IFERROR(VLOOKUP(CONCATENATE(F$2,$Q9),Alap!$T:$Y,6,FALSE),"")</f>
        <v/>
      </c>
      <c r="G9" s="9" t="str">
        <f>IFERROR(VLOOKUP(CONCATENATE(G$2,$Q9),Alap!$T:$Y,6,FALSE),"")</f>
        <v/>
      </c>
      <c r="H9" s="9" t="str">
        <f>IFERROR(VLOOKUP(CONCATENATE(H$2,$Q9),Alap!$T:$Y,6,FALSE),"")</f>
        <v/>
      </c>
      <c r="I9" s="9" t="str">
        <f>IFERROR(VLOOKUP(CONCATENATE(I$2,$Q9),Alap!$T:$Y,6,FALSE),"")</f>
        <v/>
      </c>
      <c r="J9" s="9" t="str">
        <f>IFERROR(VLOOKUP(CONCATENATE(J$2,$Q9),Alap!$T:$Y,6,FALSE),"")</f>
        <v/>
      </c>
      <c r="K9" s="9" t="str">
        <f>IFERROR(VLOOKUP(CONCATENATE(K$2,$Q9),Alap!$T:$Y,6,FALSE),"")</f>
        <v/>
      </c>
      <c r="L9" s="9" t="str">
        <f>IFERROR(VLOOKUP(CONCATENATE(L$2,$Q9),Alap!$T:$Y,6,FALSE),"")</f>
        <v/>
      </c>
      <c r="M9" s="9" t="str">
        <f>IFERROR(VLOOKUP(CONCATENATE(M$2,$Q9),Alap!$T:$Y,6,FALSE),"")</f>
        <v/>
      </c>
      <c r="N9" s="9" t="str">
        <f>IFERROR(VLOOKUP(CONCATENATE(N$2,$Q9),Alap!$T:$Y,6,FALSE),"")</f>
        <v/>
      </c>
      <c r="O9" s="9" t="str">
        <f>IFERROR(VLOOKUP(CONCATENATE(O$2,$Q9),Alap!$T:$Y,6,FALSE),"")</f>
        <v/>
      </c>
      <c r="P9" s="9" t="str">
        <f>IFERROR(VLOOKUP(CONCATENATE(P$2,$Q9),Alap!$T:$Y,6,FALSE),"")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IFERROR(VLOOKUP(CONCATENATE(B$10,$Q13),Alap!$T:$Y,6,FALSE),"")</f>
        <v/>
      </c>
      <c r="C13" s="22" t="str">
        <f>IFERROR(VLOOKUP(CONCATENATE(C$10,$Q13),Alap!$T:$Y,6,FALSE),"")</f>
        <v/>
      </c>
      <c r="D13" s="22" t="str">
        <f>IFERROR(VLOOKUP(CONCATENATE(D$10,$Q13),Alap!$T:$Y,6,FALSE),"")</f>
        <v/>
      </c>
      <c r="E13" s="22" t="str">
        <f>IFERROR(VLOOKUP(CONCATENATE(E$10,$Q13),Alap!$T:$Y,6,FALSE),"")</f>
        <v/>
      </c>
      <c r="F13" s="22" t="str">
        <f>IFERROR(VLOOKUP(CONCATENATE(F$10,$Q13),Alap!$T:$Y,6,FALSE),"")</f>
        <v/>
      </c>
      <c r="G13" s="22" t="str">
        <f>IFERROR(VLOOKUP(CONCATENATE(G$10,$Q13),Alap!$T:$Y,6,FALSE),"")</f>
        <v/>
      </c>
      <c r="H13" s="22" t="str">
        <f>IFERROR(VLOOKUP(CONCATENATE(H$10,$Q13),Alap!$T:$Y,6,FALSE),"")</f>
        <v/>
      </c>
      <c r="I13" s="22" t="str">
        <f>IFERROR(VLOOKUP(CONCATENATE(I$10,$Q13),Alap!$T:$Y,6,FALSE),"")</f>
        <v/>
      </c>
      <c r="J13" s="22" t="str">
        <f>IFERROR(VLOOKUP(CONCATENATE(J$10,$Q13),Alap!$T:$Y,6,FALSE),"")</f>
        <v/>
      </c>
      <c r="K13" s="22" t="str">
        <f>IFERROR(VLOOKUP(CONCATENATE(K$10,$Q13),Alap!$T:$Y,6,FALSE),"")</f>
        <v/>
      </c>
      <c r="L13" s="22" t="str">
        <f>IFERROR(VLOOKUP(CONCATENATE(L$10,$Q13),Alap!$T:$Y,6,FALSE),"")</f>
        <v/>
      </c>
      <c r="M13" s="22" t="str">
        <f>IFERROR(VLOOKUP(CONCATENATE(M$10,$Q13),Alap!$T:$Y,6,FALSE),"")</f>
        <v/>
      </c>
      <c r="N13" s="22" t="str">
        <f>IFERROR(VLOOKUP(CONCATENATE(N$10,$Q13),Alap!$T:$Y,6,FALSE),"")</f>
        <v/>
      </c>
      <c r="O13" s="22" t="str">
        <f>IFERROR(VLOOKUP(CONCATENATE(O$10,$Q13),Alap!$T:$Y,6,FALSE),"")</f>
        <v/>
      </c>
      <c r="P13" s="22" t="str">
        <f>IFERROR(VLOOKUP(CONCATENATE(P$10,$Q13),Alap!$T:$Y,6,FALSE),"")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IFERROR(VLOOKUP(CONCATENATE(B$10,$Q14),Alap!$T:$Y,6,FALSE),"")</f>
        <v/>
      </c>
      <c r="C14" s="22" t="str">
        <f>IFERROR(VLOOKUP(CONCATENATE(C$10,$Q14),Alap!$T:$Y,6,FALSE),"")</f>
        <v/>
      </c>
      <c r="D14" s="22" t="str">
        <f>IFERROR(VLOOKUP(CONCATENATE(D$10,$Q14),Alap!$T:$Y,6,FALSE),"")</f>
        <v/>
      </c>
      <c r="E14" s="22" t="str">
        <f>IFERROR(VLOOKUP(CONCATENATE(E$10,$Q14),Alap!$T:$Y,6,FALSE),"")</f>
        <v/>
      </c>
      <c r="F14" s="23" t="str">
        <f>IFERROR(VLOOKUP(CONCATENATE(F$10,$Q14),Alap!$T:$Y,6,FALSE),"")</f>
        <v/>
      </c>
      <c r="G14" s="22" t="str">
        <f>IFERROR(VLOOKUP(CONCATENATE(G$10,$Q14),Alap!$T:$Y,6,FALSE),"")</f>
        <v/>
      </c>
      <c r="H14" s="22" t="str">
        <f>IFERROR(VLOOKUP(CONCATENATE(H$10,$Q14),Alap!$T:$Y,6,FALSE),"")</f>
        <v/>
      </c>
      <c r="I14" s="22" t="str">
        <f>IFERROR(VLOOKUP(CONCATENATE(I$10,$Q14),Alap!$T:$Y,6,FALSE),"")</f>
        <v/>
      </c>
      <c r="J14" s="22" t="str">
        <f>IFERROR(VLOOKUP(CONCATENATE(J$10,$Q14),Alap!$T:$Y,6,FALSE),"")</f>
        <v/>
      </c>
      <c r="K14" s="22" t="str">
        <f>IFERROR(VLOOKUP(CONCATENATE(K$10,$Q14),Alap!$T:$Y,6,FALSE),"")</f>
        <v/>
      </c>
      <c r="L14" s="22" t="str">
        <f>IFERROR(VLOOKUP(CONCATENATE(L$10,$Q14),Alap!$T:$Y,6,FALSE),"")</f>
        <v/>
      </c>
      <c r="M14" s="22" t="str">
        <f>IFERROR(VLOOKUP(CONCATENATE(M$10,$Q14),Alap!$T:$Y,6,FALSE),"")</f>
        <v/>
      </c>
      <c r="N14" s="22" t="str">
        <f>IFERROR(VLOOKUP(CONCATENATE(N$10,$Q14),Alap!$T:$Y,6,FALSE),"")</f>
        <v/>
      </c>
      <c r="O14" s="22" t="str">
        <f>IFERROR(VLOOKUP(CONCATENATE(O$10,$Q14),Alap!$T:$Y,6,FALSE),"")</f>
        <v/>
      </c>
      <c r="P14" s="22" t="str">
        <f>IFERROR(VLOOKUP(CONCATENATE(P$10,$Q14),Alap!$T:$Y,6,FALSE),"")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IFERROR(VLOOKUP(CONCATENATE(B$10,$Q15),Alap!$T:$Y,6,FALSE),"")</f>
        <v>Nyelvi záróvizsga felkészítő (otthon, otthonról web)</v>
      </c>
      <c r="C15" s="22" t="str">
        <f>IFERROR(VLOOKUP(CONCATENATE(C$10,$Q15),Alap!$T:$Y,6,FALSE),"")</f>
        <v/>
      </c>
      <c r="D15" s="23" t="str">
        <f>IFERROR(VLOOKUP(CONCATENATE(D$10,$Q15),Alap!$T:$Y,6,FALSE),"")</f>
        <v>Nyelvi záróvizsga felkészítő (otthon, otthonról web)</v>
      </c>
      <c r="E15" s="22" t="str">
        <f>IFERROR(VLOOKUP(CONCATENATE(E$10,$Q15),Alap!$T:$Y,6,FALSE),"")</f>
        <v/>
      </c>
      <c r="F15" s="23" t="str">
        <f>IFERROR(VLOOKUP(CONCATENATE(F$10,$Q15),Alap!$T:$Y,6,FALSE),"")</f>
        <v>Nyelvi záróvizsga felkészítő (otthon, otthonról web)</v>
      </c>
      <c r="G15" s="22" t="str">
        <f>IFERROR(VLOOKUP(CONCATENATE(G$10,$Q15),Alap!$T:$Y,6,FALSE),"")</f>
        <v/>
      </c>
      <c r="H15" s="23" t="str">
        <f>IFERROR(VLOOKUP(CONCATENATE(H$10,$Q15),Alap!$T:$Y,6,FALSE),"")</f>
        <v>Nyelvi záróvizsga felkészítő (otthon, otthonról web)</v>
      </c>
      <c r="I15" s="22" t="str">
        <f>IFERROR(VLOOKUP(CONCATENATE(I$10,$Q15),Alap!$T:$Y,6,FALSE),"")</f>
        <v/>
      </c>
      <c r="J15" s="22" t="str">
        <f>IFERROR(VLOOKUP(CONCATENATE(J$10,$Q15),Alap!$T:$Y,6,FALSE),"")</f>
        <v/>
      </c>
      <c r="K15" s="23" t="str">
        <f>IFERROR(VLOOKUP(CONCATENATE(K$10,$Q15),Alap!$T:$Y,6,FALSE),"")</f>
        <v>Nyelvi záróvizsga felkészítő (otthon, otthonról web)</v>
      </c>
      <c r="L15" s="22" t="str">
        <f>IFERROR(VLOOKUP(CONCATENATE(L$10,$Q15),Alap!$T:$Y,6,FALSE),"")</f>
        <v/>
      </c>
      <c r="M15" s="22" t="str">
        <f>IFERROR(VLOOKUP(CONCATENATE(M$10,$Q15),Alap!$T:$Y,6,FALSE),"")</f>
        <v/>
      </c>
      <c r="N15" s="22" t="str">
        <f>IFERROR(VLOOKUP(CONCATENATE(N$10,$Q15),Alap!$T:$Y,6,FALSE),"")</f>
        <v/>
      </c>
      <c r="O15" s="22" t="str">
        <f>IFERROR(VLOOKUP(CONCATENATE(O$10,$Q15),Alap!$T:$Y,6,FALSE),"")</f>
        <v/>
      </c>
      <c r="P15" s="22" t="str">
        <f>IFERROR(VLOOKUP(CONCATENATE(P$10,$Q15),Alap!$T:$Y,6,FALSE),"")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IFERROR(VLOOKUP(CONCATENATE(B$10,$Q16),Alap!$T:$Y,6,FALSE),"")</f>
        <v>Nyelvi záróvizsga felkészítő (otthon, otthonról web)</v>
      </c>
      <c r="C16" s="22" t="str">
        <f>IFERROR(VLOOKUP(CONCATENATE(C$10,$Q16),Alap!$T:$Y,6,FALSE),"")</f>
        <v/>
      </c>
      <c r="D16" s="23" t="str">
        <f>IFERROR(VLOOKUP(CONCATENATE(D$10,$Q16),Alap!$T:$Y,6,FALSE),"")</f>
        <v>Nyelvi záróvizsga felkészítő (otthon, otthonról web)</v>
      </c>
      <c r="E16" s="22" t="str">
        <f>IFERROR(VLOOKUP(CONCATENATE(E$10,$Q16),Alap!$T:$Y,6,FALSE),"")</f>
        <v/>
      </c>
      <c r="F16" s="23" t="str">
        <f>IFERROR(VLOOKUP(CONCATENATE(F$10,$Q16),Alap!$T:$Y,6,FALSE),"")</f>
        <v>Nyelvi záróvizsga felkészítő (otthon, otthonról web)</v>
      </c>
      <c r="G16" s="22" t="str">
        <f>IFERROR(VLOOKUP(CONCATENATE(G$10,$Q16),Alap!$T:$Y,6,FALSE),"")</f>
        <v/>
      </c>
      <c r="H16" s="23" t="str">
        <f>IFERROR(VLOOKUP(CONCATENATE(H$10,$Q16),Alap!$T:$Y,6,FALSE),"")</f>
        <v>Nyelvi záróvizsga felkészítő (otthon, otthonról web)</v>
      </c>
      <c r="I16" s="22" t="str">
        <f>IFERROR(VLOOKUP(CONCATENATE(I$10,$Q16),Alap!$T:$Y,6,FALSE),"")</f>
        <v/>
      </c>
      <c r="J16" s="22" t="str">
        <f>IFERROR(VLOOKUP(CONCATENATE(J$10,$Q16),Alap!$T:$Y,6,FALSE),"")</f>
        <v/>
      </c>
      <c r="K16" s="23" t="str">
        <f>IFERROR(VLOOKUP(CONCATENATE(K$10,$Q16),Alap!$T:$Y,6,FALSE),"")</f>
        <v>Nyelvi záróvizsga felkészítő (otthon, otthonról web)</v>
      </c>
      <c r="L16" s="22" t="str">
        <f>IFERROR(VLOOKUP(CONCATENATE(L$10,$Q16),Alap!$T:$Y,6,FALSE),"")</f>
        <v/>
      </c>
      <c r="M16" s="22" t="str">
        <f>IFERROR(VLOOKUP(CONCATENATE(M$10,$Q16),Alap!$T:$Y,6,FALSE),"")</f>
        <v/>
      </c>
      <c r="N16" s="22" t="str">
        <f>IFERROR(VLOOKUP(CONCATENATE(N$10,$Q16),Alap!$T:$Y,6,FALSE),"")</f>
        <v/>
      </c>
      <c r="O16" s="22" t="str">
        <f>IFERROR(VLOOKUP(CONCATENATE(O$10,$Q16),Alap!$T:$Y,6,FALSE),"")</f>
        <v/>
      </c>
      <c r="P16" s="22" t="str">
        <f>IFERROR(VLOOKUP(CONCATENATE(P$10,$Q16),Alap!$T:$Y,6,FALSE),"")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Q17"/>
  <sheetViews>
    <sheetView workbookViewId="0">
      <selection sqref="A1:P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IFERROR(VLOOKUP(CONCATENATE(C$2,$Q4),Alap!$U:$Y,5,FALSE),"")</f>
        <v>Nemzetk. váll. esettanulmányok (209, Tb.-ről web)</v>
      </c>
      <c r="D4" s="21" t="str">
        <f>IFERROR(VLOOKUP(CONCATENATE(D$2,$Q4),Alap!$U:$Y,5,FALSE),"")</f>
        <v>Transzn. váll. gazdaságtana (202, Bp.-ről web)</v>
      </c>
      <c r="E4" s="21" t="str">
        <f>IFERROR(VLOOKUP(CONCATENATE(E$2,$Q4),Alap!$U:$Y,5,FALSE),"")</f>
        <v>Marketingtervezés (217, Tb.-ről web)</v>
      </c>
      <c r="F4" s="23" t="str">
        <f>IFERROR(VLOOKUP(CONCATENATE(F$2,$Q4),Alap!$U:$Y,5,FALSE),"")</f>
        <v>Prezentációs és karrt. tech. (202, Bp.-ről web)</v>
      </c>
      <c r="G4" s="21" t="str">
        <f>IFERROR(VLOOKUP(CONCATENATE(G$2,$Q4),Alap!$U:$Y,5,FALSE),"")</f>
        <v>Marketingtervezés (209, web)</v>
      </c>
      <c r="H4" s="21" t="str">
        <f>IFERROR(VLOOKUP(CONCATENATE(H$2,$Q4),Alap!$U:$Y,5,FALSE),"")</f>
        <v>Környezetgazdaságtan (208, otthonról web)</v>
      </c>
      <c r="I4" s="21" t="str">
        <f>IFERROR(VLOOKUP(CONCATENATE(I$2,$Q4),Alap!$U:$Y,5,FALSE),"")</f>
        <v>Nemzetk. váll. esettanulmányok (210, Tb.-ről web)</v>
      </c>
      <c r="J4" s="21" t="str">
        <f>IFERROR(VLOOKUP(CONCATENATE(J$2,$Q4),Alap!$U:$Y,5,FALSE),"")</f>
        <v/>
      </c>
      <c r="K4" s="21" t="str">
        <f>IFERROR(VLOOKUP(CONCATENATE(K$2,$Q4),Alap!$U:$Y,5,FALSE),"")</f>
        <v>Vállalatirányítási inf. rendszerek (207, gépterem, Bp.-ről web)</v>
      </c>
      <c r="L4" s="21" t="str">
        <f>IFERROR(VLOOKUP(CONCATENATE(L$2,$Q4),Alap!$U:$Y,5,FALSE),"")</f>
        <v>Nemzetk. váll. esettanulmányok (otthon, Tb.-ről web)</v>
      </c>
      <c r="M4" s="21" t="str">
        <f>IFERROR(VLOOKUP(CONCATENATE(M$2,$Q4),Alap!$U:$Y,5,FALSE),"")</f>
        <v>Marketingtervezés (205, web)</v>
      </c>
      <c r="N4" s="21" t="str">
        <f>IFERROR(VLOOKUP(CONCATENATE(N$2,$Q4),Alap!$U:$Y,5,FALSE),"")</f>
        <v/>
      </c>
      <c r="O4" s="31" t="s">
        <v>318</v>
      </c>
      <c r="P4" s="21" t="str">
        <f>IFERROR(VLOOKUP(CONCATENATE(P$2,$Q4),Alap!$U:$Y,5,FALSE),"")</f>
        <v/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IFERROR(VLOOKUP(CONCATENATE(C$2,$Q5),Alap!$U:$Y,5,FALSE),"")</f>
        <v>Nemzetk. váll. esettanulmányok (209, Tb.-ről web)</v>
      </c>
      <c r="D5" s="21" t="str">
        <f>IFERROR(VLOOKUP(CONCATENATE(D$2,$Q5),Alap!$U:$Y,5,FALSE),"")</f>
        <v>Transzn. váll. gazdaságtana (202, Bp.-ről web)</v>
      </c>
      <c r="E5" s="21" t="str">
        <f>IFERROR(VLOOKUP(CONCATENATE(E$2,$Q5),Alap!$U:$Y,5,FALSE),"")</f>
        <v>Marketingtervezés (217, Tb.-ről web)</v>
      </c>
      <c r="F5" s="23" t="s">
        <v>487</v>
      </c>
      <c r="G5" s="21" t="str">
        <f>IFERROR(VLOOKUP(CONCATENATE(G$2,$Q5),Alap!$U:$Y,5,FALSE),"")</f>
        <v>Marketingtervezés (209, web)</v>
      </c>
      <c r="H5" s="21" t="str">
        <f>IFERROR(VLOOKUP(CONCATENATE(H$2,$Q5),Alap!$U:$Y,5,FALSE),"")</f>
        <v>Környezetgazdaságtan (208, otthonról web)</v>
      </c>
      <c r="I5" s="21" t="str">
        <f>IFERROR(VLOOKUP(CONCATENATE(I$2,$Q5),Alap!$U:$Y,5,FALSE),"")</f>
        <v>Nemzetk. váll. esettanulmányok (210, Tb.-ről web)</v>
      </c>
      <c r="J5" s="21" t="str">
        <f>IFERROR(VLOOKUP(CONCATENATE(J$2,$Q5),Alap!$U:$Y,5,FALSE),"")</f>
        <v/>
      </c>
      <c r="K5" s="21" t="str">
        <f>IFERROR(VLOOKUP(CONCATENATE(K$2,$Q5),Alap!$U:$Y,5,FALSE),"")</f>
        <v>Vállalatirányítási inf. rendszerek (207, gépterem, Bp.-ről web)</v>
      </c>
      <c r="L5" s="21" t="str">
        <f>IFERROR(VLOOKUP(CONCATENATE(L$2,$Q5),Alap!$U:$Y,5,FALSE),"")</f>
        <v>Nemzetk. váll. esettanulmányok (otthon, Tb.-ről web)</v>
      </c>
      <c r="M5" s="21" t="str">
        <f>IFERROR(VLOOKUP(CONCATENATE(M$2,$Q5),Alap!$U:$Y,5,FALSE),"")</f>
        <v>Marketingtervezés (205, web)</v>
      </c>
      <c r="N5" s="21" t="str">
        <f>IFERROR(VLOOKUP(CONCATENATE(N$2,$Q5),Alap!$U:$Y,5,FALSE),"")</f>
        <v/>
      </c>
      <c r="O5" s="31" t="s">
        <v>318</v>
      </c>
      <c r="P5" s="21" t="str">
        <f>IFERROR(VLOOKUP(CONCATENATE(P$2,$Q5),Alap!$U:$Y,5,FALSE),"")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IFERROR(VLOOKUP(CONCATENATE(B$2,$Q6),Alap!$U:$Y,5,FALSE),"")</f>
        <v>Szakszeminárium I. (gazdász) (205, Tb.-ről web)</v>
      </c>
      <c r="C6" s="21" t="str">
        <f>IFERROR(VLOOKUP(CONCATENATE(C$2,$Q6),Alap!$U:$Y,5,FALSE),"")</f>
        <v>Vállalatirányítási inf. rendszerek (207, gépterem, Tb.-ről web)</v>
      </c>
      <c r="D6" s="21" t="str">
        <f>IFERROR(VLOOKUP(CONCATENATE(D$2,$Q6),Alap!$U:$Y,5,FALSE),"")</f>
        <v>Projektmunka nemz. vállalatoknál (207, gépterem, Tb.-ről web)</v>
      </c>
      <c r="E6" s="21" t="str">
        <f>IFERROR(VLOOKUP(CONCATENATE(E$2,$Q6),Alap!$U:$Y,5,FALSE),"")</f>
        <v>Marketingtervezés (217, Tb.-ről web)</v>
      </c>
      <c r="F6" s="23" t="s">
        <v>487</v>
      </c>
      <c r="G6" s="21" t="str">
        <f>IFERROR(VLOOKUP(CONCATENATE(G$2,$Q6),Alap!$U:$Y,5,FALSE),"")</f>
        <v>Projektmunka nemz. vállalatoknál (207, gépterem, Bp.-ről web)</v>
      </c>
      <c r="H6" s="21" t="str">
        <f>IFERROR(VLOOKUP(CONCATENATE(H$2,$Q6),Alap!$U:$Y,5,FALSE),"")</f>
        <v>Környezetgazdaságtan (208, otthonról web)</v>
      </c>
      <c r="I6" s="31" t="str">
        <f>IFERROR(VLOOKUP(CONCATENATE(I$2,$Q6),Alap!$U:$Y,5,FALSE),"")</f>
        <v>Interkulturális men. és tárgyalást. (205, Bp.-ről web)</v>
      </c>
      <c r="J6" s="21" t="str">
        <f>IFERROR(VLOOKUP(CONCATENATE(J$2,$Q6),Alap!$U:$Y,5,FALSE),"")</f>
        <v/>
      </c>
      <c r="K6" s="21" t="str">
        <f>IFERROR(VLOOKUP(CONCATENATE(K$2,$Q6),Alap!$U:$Y,5,FALSE),"")</f>
        <v>Környezetgazdaságtan (208, web)</v>
      </c>
      <c r="L6" s="31" t="str">
        <f>IFERROR(VLOOKUP(CONCATENATE(L$2,$Q6),Alap!$U:$Y,5,FALSE),"")</f>
        <v>Gazdasági etika (209, Tb.-ről web)</v>
      </c>
      <c r="M6" s="21" t="str">
        <f>IFERROR(VLOOKUP(CONCATENATE(M$2,$Q6),Alap!$U:$Y,5,FALSE),"")</f>
        <v>Marketingtervezés (205, web)</v>
      </c>
      <c r="N6" s="21" t="str">
        <f>IFERROR(VLOOKUP(CONCATENATE(N$2,$Q6),Alap!$U:$Y,5,FALSE),"")</f>
        <v/>
      </c>
      <c r="O6" s="21" t="str">
        <f>IFERROR(VLOOKUP(CONCATENATE(O$2,$Q6),Alap!$U:$Y,5,FALSE),"")</f>
        <v/>
      </c>
      <c r="P6" s="21" t="str">
        <f>IFERROR(VLOOKUP(CONCATENATE(P$2,$Q6),Alap!$U:$Y,5,FALSE),"")</f>
        <v/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IFERROR(VLOOKUP(CONCATENATE(B$2,$Q7),Alap!$U:$Y,5,FALSE),"")</f>
        <v>Szakszeminárium I. (gazdász) (205, Tb.-ről web)</v>
      </c>
      <c r="C7" s="21" t="str">
        <f>IFERROR(VLOOKUP(CONCATENATE(C$2,$Q7),Alap!$U:$Y,5,FALSE),"")</f>
        <v/>
      </c>
      <c r="D7" s="21" t="str">
        <f>IFERROR(VLOOKUP(CONCATENATE(D$2,$Q7),Alap!$U:$Y,5,FALSE),"")</f>
        <v>Projektmunka nemz. vállalatoknál (207, gépterem, Tb.-ről web)</v>
      </c>
      <c r="E7" s="21" t="str">
        <f>IFERROR(VLOOKUP(CONCATENATE(E$2,$Q7),Alap!$U:$Y,5,FALSE),"")</f>
        <v>Vállalatirányítási inf. rendszerek (207, gépterem, Tb.-ről web)</v>
      </c>
      <c r="F7" s="21" t="str">
        <f>IFERROR(VLOOKUP(CONCATENATE(F$2,$Q7),Alap!$U:$Y,5,FALSE),"")</f>
        <v>Transzn. váll. gazdaságtana (208, Tb.-ről web)</v>
      </c>
      <c r="G7" s="21" t="str">
        <f>IFERROR(VLOOKUP(CONCATENATE(G$2,$Q7),Alap!$U:$Y,5,FALSE),"")</f>
        <v>Projektmunka nemz. vállalatoknál (207, gépterem, Bp.-ről web)</v>
      </c>
      <c r="H7" s="21" t="str">
        <f>IFERROR(VLOOKUP(CONCATENATE(H$2,$Q7),Alap!$U:$Y,5,FALSE),"")</f>
        <v>Transzn. váll. gazdaságtana (208, Tb.-ről web)</v>
      </c>
      <c r="I7" s="31" t="str">
        <f>IFERROR(VLOOKUP(CONCATENATE(I$2,$Q7),Alap!$U:$Y,5,FALSE),"")</f>
        <v>Interkulturális men. és tárgyalást. (205, Bp.-ről web)</v>
      </c>
      <c r="J7" s="21" t="str">
        <f>IFERROR(VLOOKUP(CONCATENATE(J$2,$Q7),Alap!$U:$Y,5,FALSE),"")</f>
        <v/>
      </c>
      <c r="K7" s="21" t="str">
        <f>IFERROR(VLOOKUP(CONCATENATE(K$2,$Q7),Alap!$U:$Y,5,FALSE),"")</f>
        <v>Környezetgazdaságtan (208, web)</v>
      </c>
      <c r="L7" s="31" t="str">
        <f>IFERROR(VLOOKUP(CONCATENATE(L$2,$Q7),Alap!$U:$Y,5,FALSE),"")</f>
        <v>Gazdasági etika (209, Tb.-ről web)</v>
      </c>
      <c r="M7" s="21" t="str">
        <f>IFERROR(VLOOKUP(CONCATENATE(M$2,$Q7),Alap!$U:$Y,5,FALSE),"")</f>
        <v/>
      </c>
      <c r="N7" s="21" t="str">
        <f>IFERROR(VLOOKUP(CONCATENATE(N$2,$Q7),Alap!$U:$Y,5,FALSE),"")</f>
        <v/>
      </c>
      <c r="O7" s="21" t="str">
        <f>IFERROR(VLOOKUP(CONCATENATE(O$2,$Q7),Alap!$U:$Y,5,FALSE),"")</f>
        <v/>
      </c>
      <c r="P7" s="21" t="str">
        <f>IFERROR(VLOOKUP(CONCATENATE(P$2,$Q7),Alap!$U:$Y,5,FALSE),"")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IFERROR(VLOOKUP(CONCATENATE(B$2,$Q8),Alap!$U:$Y,5,FALSE),"")</f>
        <v/>
      </c>
      <c r="C8" s="21" t="str">
        <f>IFERROR(VLOOKUP(CONCATENATE(C$2,$Q8),Alap!$U:$Y,5,FALSE),"")</f>
        <v/>
      </c>
      <c r="D8" s="21" t="str">
        <f>IFERROR(VLOOKUP(CONCATENATE(D$2,$Q8),Alap!$U:$Y,5,FALSE),"")</f>
        <v>Vállalatirányítási inf. rendszerek (207, gépterem, Tb.-ről web)</v>
      </c>
      <c r="E8" s="21" t="str">
        <f>IFERROR(VLOOKUP(CONCATENATE(E$2,$Q8),Alap!$U:$Y,5,FALSE),"")</f>
        <v>Vállalatirányítási inf. rendszerek (207, gépterem, Tb.-ről web)</v>
      </c>
      <c r="F8" s="21" t="str">
        <f>IFERROR(VLOOKUP(CONCATENATE(F$2,$Q8),Alap!$U:$Y,5,FALSE),"")</f>
        <v>Transzn. váll. gazdaságtana (208, Tb.-ről web)</v>
      </c>
      <c r="G8" s="21" t="str">
        <f>IFERROR(VLOOKUP(CONCATENATE(G$2,$Q8),Alap!$U:$Y,5,FALSE),"")</f>
        <v/>
      </c>
      <c r="H8" s="21" t="str">
        <f>IFERROR(VLOOKUP(CONCATENATE(H$2,$Q8),Alap!$U:$Y,5,FALSE),"")</f>
        <v/>
      </c>
      <c r="I8" s="21" t="str">
        <f>IFERROR(VLOOKUP(CONCATENATE(I$2,$Q8),Alap!$U:$Y,5,FALSE),"")</f>
        <v/>
      </c>
      <c r="J8" s="21" t="str">
        <f>IFERROR(VLOOKUP(CONCATENATE(J$2,$Q8),Alap!$U:$Y,5,FALSE),"")</f>
        <v/>
      </c>
      <c r="K8" s="23" t="str">
        <f>IFERROR(VLOOKUP(CONCATENATE(K$2,$Q8),Alap!$U:$Y,5,FALSE),"")</f>
        <v/>
      </c>
      <c r="L8" s="21" t="str">
        <f>IFERROR(VLOOKUP(CONCATENATE(L$2,$Q8),Alap!$U:$Y,5,FALSE),"")</f>
        <v/>
      </c>
      <c r="M8" s="21" t="str">
        <f>IFERROR(VLOOKUP(CONCATENATE(M$2,$Q8),Alap!$U:$Y,5,FALSE),"")</f>
        <v/>
      </c>
      <c r="N8" s="21" t="str">
        <f>IFERROR(VLOOKUP(CONCATENATE(N$2,$Q8),Alap!$U:$Y,5,FALSE),"")</f>
        <v/>
      </c>
      <c r="O8" s="21" t="str">
        <f>IFERROR(VLOOKUP(CONCATENATE(O$2,$Q8),Alap!$U:$Y,5,FALSE),"")</f>
        <v/>
      </c>
      <c r="P8" s="21" t="str">
        <f>IFERROR(VLOOKUP(CONCATENATE(P$2,$Q8),Alap!$U:$Y,5,FALSE),"")</f>
        <v/>
      </c>
      <c r="Q8" s="3">
        <v>5</v>
      </c>
    </row>
    <row r="9" spans="1:17" ht="63.9" customHeight="1" thickBot="1" x14ac:dyDescent="0.3">
      <c r="A9" s="9" t="s">
        <v>6</v>
      </c>
      <c r="B9" s="21" t="str">
        <f>IFERROR(VLOOKUP(CONCATENATE(B$2,$Q9),Alap!$U:$Y,5,FALSE),"")</f>
        <v/>
      </c>
      <c r="C9" s="21" t="str">
        <f>IFERROR(VLOOKUP(CONCATENATE(C$2,$Q9),Alap!$U:$Y,5,FALSE),"")</f>
        <v/>
      </c>
      <c r="D9" s="21" t="str">
        <f>IFERROR(VLOOKUP(CONCATENATE(D$2,$Q9),Alap!$U:$Y,5,FALSE),"")</f>
        <v/>
      </c>
      <c r="E9" s="21" t="str">
        <f>IFERROR(VLOOKUP(CONCATENATE(E$2,$Q9),Alap!$U:$Y,5,FALSE),"")</f>
        <v/>
      </c>
      <c r="F9" s="21" t="str">
        <f>IFERROR(VLOOKUP(CONCATENATE(F$2,$Q9),Alap!$U:$Y,5,FALSE),"")</f>
        <v/>
      </c>
      <c r="G9" s="21" t="str">
        <f>IFERROR(VLOOKUP(CONCATENATE(G$2,$Q9),Alap!$U:$Y,5,FALSE),"")</f>
        <v/>
      </c>
      <c r="H9" s="21" t="str">
        <f>IFERROR(VLOOKUP(CONCATENATE(H$2,$Q9),Alap!$U:$Y,5,FALSE),"")</f>
        <v/>
      </c>
      <c r="I9" s="21" t="str">
        <f>IFERROR(VLOOKUP(CONCATENATE(I$2,$Q9),Alap!$U:$Y,5,FALSE),"")</f>
        <v/>
      </c>
      <c r="J9" s="21" t="str">
        <f>IFERROR(VLOOKUP(CONCATENATE(J$2,$Q9),Alap!$U:$Y,5,FALSE),"")</f>
        <v/>
      </c>
      <c r="K9" s="21" t="str">
        <f>IFERROR(VLOOKUP(CONCATENATE(K$2,$Q9),Alap!$U:$Y,5,FALSE),"")</f>
        <v/>
      </c>
      <c r="L9" s="21" t="str">
        <f>IFERROR(VLOOKUP(CONCATENATE(L$2,$Q9),Alap!$U:$Y,5,FALSE),"")</f>
        <v/>
      </c>
      <c r="M9" s="21" t="str">
        <f>IFERROR(VLOOKUP(CONCATENATE(M$2,$Q9),Alap!$U:$Y,5,FALSE),"")</f>
        <v/>
      </c>
      <c r="N9" s="21" t="str">
        <f>IFERROR(VLOOKUP(CONCATENATE(N$2,$Q9),Alap!$U:$Y,5,FALSE),"")</f>
        <v/>
      </c>
      <c r="O9" s="21" t="str">
        <f>IFERROR(VLOOKUP(CONCATENATE(O$2,$Q9),Alap!$U:$Y,5,FALSE),"")</f>
        <v/>
      </c>
      <c r="P9" s="21" t="str">
        <f>IFERROR(VLOOKUP(CONCATENATE(P$2,$Q9),Alap!$U:$Y,5,FALSE),"")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1" t="str">
        <f>IFERROR(VLOOKUP(CONCATENATE(B$10,$Q13),Alap!$U:$Y,5,FALSE),"")</f>
        <v/>
      </c>
      <c r="C13" s="21" t="str">
        <f>IFERROR(VLOOKUP(CONCATENATE(C$10,$Q13),Alap!$U:$Y,5,FALSE),"")</f>
        <v>Projektmunka nemz. vállalatoknál (Külső, web)</v>
      </c>
      <c r="D13" s="21" t="str">
        <f>IFERROR(VLOOKUP(CONCATENATE(D$10,$Q13),Alap!$U:$Y,5,FALSE),"")</f>
        <v/>
      </c>
      <c r="E13" s="21" t="str">
        <f>IFERROR(VLOOKUP(CONCATENATE(E$10,$Q13),Alap!$U:$Y,5,FALSE),"")</f>
        <v/>
      </c>
      <c r="F13" s="9" t="str">
        <f>IFERROR(VLOOKUP(CONCATENATE(F$10,$Q13),Alap!$U:$Y,5,FALSE),"")</f>
        <v/>
      </c>
      <c r="G13" s="9" t="str">
        <f>IFERROR(VLOOKUP(CONCATENATE(G$10,$Q13),Alap!$U:$Y,5,FALSE),"")</f>
        <v/>
      </c>
      <c r="H13" s="9" t="str">
        <f>IFERROR(VLOOKUP(CONCATENATE(H$10,$Q13),Alap!$U:$Y,5,FALSE),"")</f>
        <v/>
      </c>
      <c r="I13" s="9" t="str">
        <f>IFERROR(VLOOKUP(CONCATENATE(I$10,$Q13),Alap!$U:$Y,5,FALSE),"")</f>
        <v/>
      </c>
      <c r="J13" s="9" t="str">
        <f>IFERROR(VLOOKUP(CONCATENATE(J$10,$Q13),Alap!$U:$Y,5,FALSE),"")</f>
        <v/>
      </c>
      <c r="K13" s="9" t="str">
        <f>IFERROR(VLOOKUP(CONCATENATE(K$10,$Q13),Alap!$U:$Y,5,FALSE),"")</f>
        <v/>
      </c>
      <c r="L13" s="9" t="str">
        <f>IFERROR(VLOOKUP(CONCATENATE(L$10,$Q13),Alap!$U:$Y,5,FALSE),"")</f>
        <v/>
      </c>
      <c r="M13" s="9" t="str">
        <f>IFERROR(VLOOKUP(CONCATENATE(M$10,$Q13),Alap!$U:$Y,5,FALSE),"")</f>
        <v/>
      </c>
      <c r="N13" s="9" t="str">
        <f>IFERROR(VLOOKUP(CONCATENATE(N$10,$Q13),Alap!$U:$Y,5,FALSE),"")</f>
        <v/>
      </c>
      <c r="O13" s="9" t="str">
        <f>IFERROR(VLOOKUP(CONCATENATE(O$10,$Q13),Alap!$U:$Y,5,FALSE),"")</f>
        <v/>
      </c>
      <c r="P13" s="9" t="str">
        <f>IFERROR(VLOOKUP(CONCATENATE(P$10,$Q13),Alap!$U:$Y,5,FALSE),"")</f>
        <v/>
      </c>
      <c r="Q13" s="3">
        <v>4</v>
      </c>
    </row>
    <row r="14" spans="1:17" ht="63.9" customHeight="1" thickBot="1" x14ac:dyDescent="0.3">
      <c r="A14" s="9" t="s">
        <v>5</v>
      </c>
      <c r="B14" s="21" t="str">
        <f>IFERROR(VLOOKUP(CONCATENATE(B$10,$Q14),Alap!$U:$Y,5,FALSE),"")</f>
        <v/>
      </c>
      <c r="C14" s="21" t="str">
        <f>IFERROR(VLOOKUP(CONCATENATE(C$10,$Q14),Alap!$U:$Y,5,FALSE),"")</f>
        <v>Projektmunka nemz. vállalatoknál (Külső, web)</v>
      </c>
      <c r="D14" s="21" t="str">
        <f>IFERROR(VLOOKUP(CONCATENATE(D$10,$Q14),Alap!$U:$Y,5,FALSE),"")</f>
        <v/>
      </c>
      <c r="E14" s="21" t="str">
        <f>IFERROR(VLOOKUP(CONCATENATE(E$10,$Q14),Alap!$U:$Y,5,FALSE),"")</f>
        <v/>
      </c>
      <c r="F14" s="23" t="str">
        <f>IFERROR(VLOOKUP(CONCATENATE(F$10,$Q14),Alap!$U:$Y,5,FALSE),"")</f>
        <v/>
      </c>
      <c r="G14" s="9" t="str">
        <f>IFERROR(VLOOKUP(CONCATENATE(G$10,$Q14),Alap!$U:$Y,5,FALSE),"")</f>
        <v/>
      </c>
      <c r="H14" s="9" t="str">
        <f>IFERROR(VLOOKUP(CONCATENATE(H$10,$Q14),Alap!$U:$Y,5,FALSE),"")</f>
        <v/>
      </c>
      <c r="I14" s="9" t="str">
        <f>IFERROR(VLOOKUP(CONCATENATE(I$10,$Q14),Alap!$U:$Y,5,FALSE),"")</f>
        <v/>
      </c>
      <c r="J14" s="9" t="str">
        <f>IFERROR(VLOOKUP(CONCATENATE(J$10,$Q14),Alap!$U:$Y,5,FALSE),"")</f>
        <v/>
      </c>
      <c r="K14" s="9" t="str">
        <f>IFERROR(VLOOKUP(CONCATENATE(K$10,$Q14),Alap!$U:$Y,5,FALSE),"")</f>
        <v/>
      </c>
      <c r="L14" s="9" t="str">
        <f>IFERROR(VLOOKUP(CONCATENATE(L$10,$Q14),Alap!$U:$Y,5,FALSE),"")</f>
        <v/>
      </c>
      <c r="M14" s="9" t="str">
        <f>IFERROR(VLOOKUP(CONCATENATE(M$10,$Q14),Alap!$U:$Y,5,FALSE),"")</f>
        <v/>
      </c>
      <c r="N14" s="9" t="str">
        <f>IFERROR(VLOOKUP(CONCATENATE(N$10,$Q14),Alap!$U:$Y,5,FALSE),"")</f>
        <v/>
      </c>
      <c r="O14" s="9" t="str">
        <f>IFERROR(VLOOKUP(CONCATENATE(O$10,$Q14),Alap!$U:$Y,5,FALSE),"")</f>
        <v/>
      </c>
      <c r="P14" s="9" t="str">
        <f>IFERROR(VLOOKUP(CONCATENATE(P$10,$Q14),Alap!$U:$Y,5,FALSE),"")</f>
        <v/>
      </c>
      <c r="Q14" s="3">
        <v>5</v>
      </c>
    </row>
    <row r="15" spans="1:17" ht="64.5" customHeight="1" thickBot="1" x14ac:dyDescent="0.3">
      <c r="A15" s="9" t="s">
        <v>6</v>
      </c>
      <c r="B15" s="23" t="str">
        <f>IFERROR(VLOOKUP(CONCATENATE(B$10,$Q15),Alap!$U:$Y,5,FALSE),"")</f>
        <v>Nyelvi záróvizsga felkészítő (otthon, otthonról web)</v>
      </c>
      <c r="C15" s="21" t="str">
        <f>IFERROR(VLOOKUP(CONCATENATE(C$10,$Q15),Alap!$U:$Y,5,FALSE),"")</f>
        <v/>
      </c>
      <c r="D15" s="23" t="str">
        <f>IFERROR(VLOOKUP(CONCATENATE(D$10,$Q15),Alap!$U:$Y,5,FALSE),"")</f>
        <v>Nyelvi záróvizsga felkészítő (otthon, otthonról web)</v>
      </c>
      <c r="E15" s="21" t="str">
        <f>IFERROR(VLOOKUP(CONCATENATE(E$10,$Q15),Alap!$U:$Y,5,FALSE),"")</f>
        <v/>
      </c>
      <c r="F15" s="23" t="str">
        <f>IFERROR(VLOOKUP(CONCATENATE(F$10,$Q15),Alap!$U:$Y,5,FALSE),"")</f>
        <v>Nyelvi záróvizsga felkészítő (otthon, otthonról web)</v>
      </c>
      <c r="G15" s="9" t="str">
        <f>IFERROR(VLOOKUP(CONCATENATE(G$10,$Q15),Alap!$U:$Y,5,FALSE),"")</f>
        <v/>
      </c>
      <c r="H15" s="23" t="str">
        <f>IFERROR(VLOOKUP(CONCATENATE(H$10,$Q15),Alap!$U:$Y,5,FALSE),"")</f>
        <v>Nyelvi záróvizsga felkészítő (otthon, otthonról web)</v>
      </c>
      <c r="I15" s="9" t="str">
        <f>IFERROR(VLOOKUP(CONCATENATE(I$10,$Q15),Alap!$U:$Y,5,FALSE),"")</f>
        <v/>
      </c>
      <c r="J15" s="9" t="str">
        <f>IFERROR(VLOOKUP(CONCATENATE(J$10,$Q15),Alap!$U:$Y,5,FALSE),"")</f>
        <v/>
      </c>
      <c r="K15" s="23" t="str">
        <f>IFERROR(VLOOKUP(CONCATENATE(K$10,$Q15),Alap!$U:$Y,5,FALSE),"")</f>
        <v>Nyelvi záróvizsga felkészítő (otthon, otthonról web)</v>
      </c>
      <c r="L15" s="9" t="str">
        <f>IFERROR(VLOOKUP(CONCATENATE(L$10,$Q15),Alap!$U:$Y,5,FALSE),"")</f>
        <v/>
      </c>
      <c r="M15" s="9" t="str">
        <f>IFERROR(VLOOKUP(CONCATENATE(M$10,$Q15),Alap!$U:$Y,5,FALSE),"")</f>
        <v/>
      </c>
      <c r="N15" s="9" t="str">
        <f>IFERROR(VLOOKUP(CONCATENATE(N$10,$Q15),Alap!$U:$Y,5,FALSE),"")</f>
        <v/>
      </c>
      <c r="O15" s="9" t="str">
        <f>IFERROR(VLOOKUP(CONCATENATE(O$10,$Q15),Alap!$U:$Y,5,FALSE),"")</f>
        <v/>
      </c>
      <c r="P15" s="9" t="str">
        <f>IFERROR(VLOOKUP(CONCATENATE(P$10,$Q15),Alap!$U:$Y,5,FALSE),"")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IFERROR(VLOOKUP(CONCATENATE(B$10,$Q16),Alap!$U:$Y,5,FALSE),"")</f>
        <v>Nyelvi záróvizsga felkészítő (otthon, otthonról web)</v>
      </c>
      <c r="C16" s="21" t="str">
        <f>IFERROR(VLOOKUP(CONCATENATE(C$10,$Q16),Alap!$U:$Y,5,FALSE),"")</f>
        <v/>
      </c>
      <c r="D16" s="23" t="str">
        <f>IFERROR(VLOOKUP(CONCATENATE(D$10,$Q16),Alap!$U:$Y,5,FALSE),"")</f>
        <v>Nyelvi záróvizsga felkészítő (otthon, otthonról web)</v>
      </c>
      <c r="E16" s="21" t="str">
        <f>IFERROR(VLOOKUP(CONCATENATE(E$10,$Q16),Alap!$U:$Y,5,FALSE),"")</f>
        <v/>
      </c>
      <c r="F16" s="23" t="str">
        <f>IFERROR(VLOOKUP(CONCATENATE(F$10,$Q16),Alap!$U:$Y,5,FALSE),"")</f>
        <v>Nyelvi záróvizsga felkészítő (otthon, otthonról web)</v>
      </c>
      <c r="G16" s="9" t="str">
        <f>IFERROR(VLOOKUP(CONCATENATE(G$10,$Q16),Alap!$U:$Y,5,FALSE),"")</f>
        <v/>
      </c>
      <c r="H16" s="23" t="str">
        <f>IFERROR(VLOOKUP(CONCATENATE(H$10,$Q16),Alap!$U:$Y,5,FALSE),"")</f>
        <v>Nyelvi záróvizsga felkészítő (otthon, otthonról web)</v>
      </c>
      <c r="I16" s="9" t="str">
        <f>IFERROR(VLOOKUP(CONCATENATE(I$10,$Q16),Alap!$U:$Y,5,FALSE),"")</f>
        <v/>
      </c>
      <c r="J16" s="9" t="str">
        <f>IFERROR(VLOOKUP(CONCATENATE(J$10,$Q16),Alap!$U:$Y,5,FALSE),"")</f>
        <v/>
      </c>
      <c r="K16" s="23" t="str">
        <f>IFERROR(VLOOKUP(CONCATENATE(K$10,$Q16),Alap!$U:$Y,5,FALSE),"")</f>
        <v>Nyelvi záróvizsga felkészítő (otthon, otthonról web)</v>
      </c>
      <c r="L16" s="9" t="str">
        <f>IFERROR(VLOOKUP(CONCATENATE(L$10,$Q16),Alap!$U:$Y,5,FALSE),"")</f>
        <v/>
      </c>
      <c r="M16" s="9" t="str">
        <f>IFERROR(VLOOKUP(CONCATENATE(M$10,$Q16),Alap!$U:$Y,5,FALSE),"")</f>
        <v/>
      </c>
      <c r="N16" s="9" t="str">
        <f>IFERROR(VLOOKUP(CONCATENATE(N$10,$Q16),Alap!$U:$Y,5,FALSE),"")</f>
        <v/>
      </c>
      <c r="O16" s="9" t="str">
        <f>IFERROR(VLOOKUP(CONCATENATE(O$10,$Q16),Alap!$U:$Y,5,FALSE),"")</f>
        <v/>
      </c>
      <c r="P16" s="9" t="str">
        <f>IFERROR(VLOOKUP(CONCATENATE(P$10,$Q16),Alap!$U:$Y,5,FALSE),"")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9ACA-43FA-4489-8EB6-BDC1C30BC55C}">
  <dimension ref="A1:Q17"/>
  <sheetViews>
    <sheetView workbookViewId="0">
      <selection sqref="A1:P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IFERROR(VLOOKUP(CONCATENATE(C$2,$Q4),Alap!$V:$Y,4,FALSE),"")</f>
        <v>Nemzetk. ellátásilánc men. (207, gépterem, Tb.-ről web)</v>
      </c>
      <c r="D4" s="21" t="str">
        <f>IFERROR(VLOOKUP(CONCATENATE(D$2,$Q4),Alap!$V:$Y,4,FALSE),"")</f>
        <v>Külker. és értékesítéstechnika (205, Bp.-ről web)</v>
      </c>
      <c r="E4" s="9" t="str">
        <f>IFERROR(VLOOKUP(CONCATENATE(E$2,$Q4),Alap!$V:$Y,4,FALSE),"")</f>
        <v>Marketingtervezés (217, Tb.-ről web)</v>
      </c>
      <c r="F4" s="23" t="str">
        <f>IFERROR(VLOOKUP(CONCATENATE(F$2,$Q4),Alap!$V:$Y,4,FALSE),"")</f>
        <v>Prezentációs és karrt. tech. (202, Bp.-ről web)</v>
      </c>
      <c r="G4" s="9" t="str">
        <f>IFERROR(VLOOKUP(CONCATENATE(G$2,$Q4),Alap!$V:$Y,4,FALSE),"")</f>
        <v>Marketingtervezés (209, web)</v>
      </c>
      <c r="H4" s="9" t="str">
        <f>IFERROR(VLOOKUP(CONCATENATE(H$2,$Q4),Alap!$V:$Y,4,FALSE),"")</f>
        <v>Környezetgazdaságtan (208, otthonról web)</v>
      </c>
      <c r="I4" s="9" t="str">
        <f>IFERROR(VLOOKUP(CONCATENATE(I$2,$Q4),Alap!$V:$Y,4,FALSE),"")</f>
        <v/>
      </c>
      <c r="J4" s="9" t="str">
        <f>IFERROR(VLOOKUP(CONCATENATE(J$2,$Q4),Alap!$V:$Y,4,FALSE),"")</f>
        <v/>
      </c>
      <c r="K4" s="9" t="str">
        <f>IFERROR(VLOOKUP(CONCATENATE(K$2,$Q4),Alap!$V:$Y,4,FALSE),"")</f>
        <v>Logisztikai esettanulmányok (206, Bp.-ről web)</v>
      </c>
      <c r="L4" s="9" t="str">
        <f>IFERROR(VLOOKUP(CONCATENATE(L$2,$Q4),Alap!$V:$Y,4,FALSE),"")</f>
        <v>Nemzetk. ellátásilánc men. (207, gépterem, Bp.-ről web)</v>
      </c>
      <c r="M4" s="9" t="str">
        <f>IFERROR(VLOOKUP(CONCATENATE(M$2,$Q4),Alap!$V:$Y,4,FALSE),"")</f>
        <v>Marketingtervezés (205, web)</v>
      </c>
      <c r="N4" s="9" t="str">
        <f>IFERROR(VLOOKUP(CONCATENATE(N$2,$Q4),Alap!$V:$Y,4,FALSE),"")</f>
        <v/>
      </c>
      <c r="O4" s="31" t="s">
        <v>318</v>
      </c>
      <c r="P4" s="9" t="str">
        <f>IFERROR(VLOOKUP(CONCATENATE(P$2,$Q4),Alap!$V:$Y,4,FALSE),"")</f>
        <v>Logisztikai esettanulmányok (210, Tb.-ről web)</v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IFERROR(VLOOKUP(CONCATENATE(C$2,$Q5),Alap!$V:$Y,4,FALSE),"")</f>
        <v>Nemzetk. ellátásilánc men. (207, gépterem, Tb.-ről web)</v>
      </c>
      <c r="D5" s="21" t="str">
        <f>IFERROR(VLOOKUP(CONCATENATE(D$2,$Q5),Alap!$V:$Y,4,FALSE),"")</f>
        <v>Külker. és értékesítéstechnika (205, Bp.-ről web)</v>
      </c>
      <c r="E5" s="9" t="str">
        <f>IFERROR(VLOOKUP(CONCATENATE(E$2,$Q5),Alap!$V:$Y,4,FALSE),"")</f>
        <v>Marketingtervezés (217, Tb.-ről web)</v>
      </c>
      <c r="F5" s="23" t="s">
        <v>487</v>
      </c>
      <c r="G5" s="9" t="str">
        <f>IFERROR(VLOOKUP(CONCATENATE(G$2,$Q5),Alap!$V:$Y,4,FALSE),"")</f>
        <v>Marketingtervezés (209, web)</v>
      </c>
      <c r="H5" s="9" t="str">
        <f>IFERROR(VLOOKUP(CONCATENATE(H$2,$Q5),Alap!$V:$Y,4,FALSE),"")</f>
        <v>Környezetgazdaságtan (208, otthonról web)</v>
      </c>
      <c r="I5" s="9" t="str">
        <f>IFERROR(VLOOKUP(CONCATENATE(I$2,$Q5),Alap!$V:$Y,4,FALSE),"")</f>
        <v/>
      </c>
      <c r="J5" s="9" t="str">
        <f>IFERROR(VLOOKUP(CONCATENATE(J$2,$Q5),Alap!$V:$Y,4,FALSE),"")</f>
        <v/>
      </c>
      <c r="K5" s="9" t="str">
        <f>IFERROR(VLOOKUP(CONCATENATE(K$2,$Q5),Alap!$V:$Y,4,FALSE),"")</f>
        <v>Logisztikai esettanulmányok (206, Bp.-ről web)</v>
      </c>
      <c r="L5" s="9" t="str">
        <f>IFERROR(VLOOKUP(CONCATENATE(L$2,$Q5),Alap!$V:$Y,4,FALSE),"")</f>
        <v>Nemzetk. ellátásilánc men. (207, gépterem, Bp.-ről web)</v>
      </c>
      <c r="M5" s="9" t="str">
        <f>IFERROR(VLOOKUP(CONCATENATE(M$2,$Q5),Alap!$V:$Y,4,FALSE),"")</f>
        <v>Marketingtervezés (205, web)</v>
      </c>
      <c r="N5" s="9" t="str">
        <f>IFERROR(VLOOKUP(CONCATENATE(N$2,$Q5),Alap!$V:$Y,4,FALSE),"")</f>
        <v/>
      </c>
      <c r="O5" s="31" t="s">
        <v>318</v>
      </c>
      <c r="P5" s="9" t="str">
        <f>IFERROR(VLOOKUP(CONCATENATE(P$2,$Q5),Alap!$V:$Y,4,FALSE),"")</f>
        <v>Logisztikai esettanulmányok (210, Tb.-ről web)</v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IFERROR(VLOOKUP(CONCATENATE(B$2,$Q6),Alap!$V:$Y,4,FALSE),"")</f>
        <v>Szakszeminárium I. (gazdász) (205, Tb.-ről web)</v>
      </c>
      <c r="C6" s="9" t="str">
        <f>IFERROR(VLOOKUP(CONCATENATE(C$2,$Q6),Alap!$V:$Y,4,FALSE),"")</f>
        <v>Készletgazdálkodás terv. és elemz. (214, Tb.-ről web)</v>
      </c>
      <c r="D6" s="9" t="str">
        <f>IFERROR(VLOOKUP(CONCATENATE(D$2,$Q6),Alap!$V:$Y,4,FALSE),"")</f>
        <v>Logisztikai esettanulmányok (210, Bp.-ről web)</v>
      </c>
      <c r="E6" s="9" t="str">
        <f>IFERROR(VLOOKUP(CONCATENATE(E$2,$Q6),Alap!$V:$Y,4,FALSE),"")</f>
        <v>Marketingtervezés (217, Tb.-ről web)</v>
      </c>
      <c r="F6" s="23" t="s">
        <v>487</v>
      </c>
      <c r="G6" s="9" t="str">
        <f>IFERROR(VLOOKUP(CONCATENATE(G$2,$Q6),Alap!$V:$Y,4,FALSE),"")</f>
        <v>Készletgazdálkodás terv. és elemz. (214, Bp.-ről web)</v>
      </c>
      <c r="H6" s="9" t="str">
        <f>IFERROR(VLOOKUP(CONCATENATE(H$2,$Q6),Alap!$V:$Y,4,FALSE),"")</f>
        <v>Környezetgazdaságtan (208, otthonról web)</v>
      </c>
      <c r="I6" s="31" t="str">
        <f>IFERROR(VLOOKUP(CONCATENATE(I$2,$Q6),Alap!$V:$Y,4,FALSE),"")</f>
        <v>Interkulturális men. és tárgyalást. (205, Bp.-ről web)</v>
      </c>
      <c r="J6" s="9" t="str">
        <f>IFERROR(VLOOKUP(CONCATENATE(J$2,$Q6),Alap!$V:$Y,4,FALSE),"")</f>
        <v/>
      </c>
      <c r="K6" s="9" t="str">
        <f>IFERROR(VLOOKUP(CONCATENATE(K$2,$Q6),Alap!$V:$Y,4,FALSE),"")</f>
        <v>Környezetgazdaságtan (208, web)</v>
      </c>
      <c r="L6" s="31" t="str">
        <f>IFERROR(VLOOKUP(CONCATENATE(L$2,$Q6),Alap!$V:$Y,4,FALSE),"")</f>
        <v>Gazdasági etika (209, Tb.-ről web)</v>
      </c>
      <c r="M6" s="9" t="str">
        <f>IFERROR(VLOOKUP(CONCATENATE(M$2,$Q6),Alap!$V:$Y,4,FALSE),"")</f>
        <v>Marketingtervezés (205, web)</v>
      </c>
      <c r="N6" s="9" t="str">
        <f>IFERROR(VLOOKUP(CONCATENATE(N$2,$Q6),Alap!$V:$Y,4,FALSE),"")</f>
        <v/>
      </c>
      <c r="O6" s="9" t="str">
        <f>IFERROR(VLOOKUP(CONCATENATE(O$2,$Q6),Alap!$V:$Y,4,FALSE),"")</f>
        <v>Külker. és értékesítéstechnika (205, otthonról web)</v>
      </c>
      <c r="P6" s="9" t="str">
        <f>IFERROR(VLOOKUP(CONCATENATE(P$2,$Q6),Alap!$V:$Y,4,FALSE),"")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IFERROR(VLOOKUP(CONCATENATE(B$2,$Q7),Alap!$V:$Y,4,FALSE),"")</f>
        <v>Szakszeminárium I. (gazdász) (205, Tb.-ről web)</v>
      </c>
      <c r="C7" s="9" t="str">
        <f>IFERROR(VLOOKUP(CONCATENATE(C$2,$Q7),Alap!$V:$Y,4,FALSE),"")</f>
        <v>Készletgazdálkodás terv. és elemz. (214, Tb.-ről web)</v>
      </c>
      <c r="D7" s="9" t="str">
        <f>IFERROR(VLOOKUP(CONCATENATE(D$2,$Q7),Alap!$V:$Y,4,FALSE),"")</f>
        <v>Logisztikai esettanulmányok (210, Bp.-ről web)</v>
      </c>
      <c r="E7" s="9" t="str">
        <f>IFERROR(VLOOKUP(CONCATENATE(E$2,$Q7),Alap!$V:$Y,4,FALSE),"")</f>
        <v/>
      </c>
      <c r="F7" s="9" t="str">
        <f>IFERROR(VLOOKUP(CONCATENATE(F$2,$Q7),Alap!$V:$Y,4,FALSE),"")</f>
        <v>Külker. és értékesítéstechnika (205, Tb.-ről web)</v>
      </c>
      <c r="G7" s="9" t="str">
        <f>IFERROR(VLOOKUP(CONCATENATE(G$2,$Q7),Alap!$V:$Y,4,FALSE),"")</f>
        <v>Készletgazdálkodás terv. és elemz. (214, Bp.-ről web)</v>
      </c>
      <c r="H7" s="9" t="str">
        <f>IFERROR(VLOOKUP(CONCATENATE(H$2,$Q7),Alap!$V:$Y,4,FALSE),"")</f>
        <v>Külker. és értékesítéstechnika (205, Bp.-ről web)</v>
      </c>
      <c r="I7" s="31" t="str">
        <f>IFERROR(VLOOKUP(CONCATENATE(I$2,$Q7),Alap!$V:$Y,4,FALSE),"")</f>
        <v>Interkulturális men. és tárgyalást. (205, Bp.-ről web)</v>
      </c>
      <c r="J7" s="9" t="str">
        <f>IFERROR(VLOOKUP(CONCATENATE(J$2,$Q7),Alap!$V:$Y,4,FALSE),"")</f>
        <v/>
      </c>
      <c r="K7" s="9" t="str">
        <f>IFERROR(VLOOKUP(CONCATENATE(K$2,$Q7),Alap!$V:$Y,4,FALSE),"")</f>
        <v>Környezetgazdaságtan (208, web)</v>
      </c>
      <c r="L7" s="31" t="str">
        <f>IFERROR(VLOOKUP(CONCATENATE(L$2,$Q7),Alap!$V:$Y,4,FALSE),"")</f>
        <v>Gazdasági etika (209, Tb.-ről web)</v>
      </c>
      <c r="M7" s="9" t="str">
        <f>IFERROR(VLOOKUP(CONCATENATE(M$2,$Q7),Alap!$V:$Y,4,FALSE),"")</f>
        <v>Nemzetk. ellátásilánc men. (207, gépterem, Tb.-ről web)</v>
      </c>
      <c r="N7" s="9" t="str">
        <f>IFERROR(VLOOKUP(CONCATENATE(N$2,$Q7),Alap!$V:$Y,4,FALSE),"")</f>
        <v/>
      </c>
      <c r="O7" s="9" t="str">
        <f>IFERROR(VLOOKUP(CONCATENATE(O$2,$Q7),Alap!$V:$Y,4,FALSE),"")</f>
        <v>Külker. és értékesítéstechnika (205, otthonról web)</v>
      </c>
      <c r="P7" s="9" t="str">
        <f>IFERROR(VLOOKUP(CONCATENATE(P$2,$Q7),Alap!$V:$Y,4,FALSE),"")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IFERROR(VLOOKUP(CONCATENATE(B$2,$Q8),Alap!$V:$Y,4,FALSE),"")</f>
        <v>Külker. és értékesítéstechnika (205, Tb.-ről web)</v>
      </c>
      <c r="C8" s="9" t="str">
        <f>IFERROR(VLOOKUP(CONCATENATE(C$2,$Q8),Alap!$V:$Y,4,FALSE),"")</f>
        <v>Készletgazdálkodás terv. és elemz. (214, Tb.-ről web)</v>
      </c>
      <c r="D8" s="9" t="str">
        <f>IFERROR(VLOOKUP(CONCATENATE(D$2,$Q8),Alap!$V:$Y,4,FALSE),"")</f>
        <v/>
      </c>
      <c r="E8" s="9" t="str">
        <f>IFERROR(VLOOKUP(CONCATENATE(E$2,$Q8),Alap!$V:$Y,4,FALSE),"")</f>
        <v/>
      </c>
      <c r="F8" s="9" t="str">
        <f>IFERROR(VLOOKUP(CONCATENATE(F$2,$Q8),Alap!$V:$Y,4,FALSE),"")</f>
        <v>Külker. és értékesítéstechnika (205, Tb.-ről web)</v>
      </c>
      <c r="G8" s="9" t="str">
        <f>IFERROR(VLOOKUP(CONCATENATE(G$2,$Q8),Alap!$V:$Y,4,FALSE),"")</f>
        <v>Készletgazdálkodás terv. és elemz. (214, Bp.-ről web)</v>
      </c>
      <c r="H8" s="9" t="str">
        <f>IFERROR(VLOOKUP(CONCATENATE(H$2,$Q8),Alap!$V:$Y,4,FALSE),"")</f>
        <v>Külker. és értékesítéstechnika (205, Bp.-ről web)</v>
      </c>
      <c r="I8" s="9" t="str">
        <f>IFERROR(VLOOKUP(CONCATENATE(I$2,$Q8),Alap!$V:$Y,4,FALSE),"")</f>
        <v/>
      </c>
      <c r="J8" s="9" t="str">
        <f>IFERROR(VLOOKUP(CONCATENATE(J$2,$Q8),Alap!$V:$Y,4,FALSE),"")</f>
        <v/>
      </c>
      <c r="K8" s="23" t="str">
        <f>IFERROR(VLOOKUP(CONCATENATE(K$2,$Q8),Alap!$V:$Y,4,FALSE),"")</f>
        <v/>
      </c>
      <c r="L8" s="9" t="str">
        <f>IFERROR(VLOOKUP(CONCATENATE(L$2,$Q8),Alap!$V:$Y,4,FALSE),"")</f>
        <v/>
      </c>
      <c r="M8" s="9" t="str">
        <f>IFERROR(VLOOKUP(CONCATENATE(M$2,$Q8),Alap!$V:$Y,4,FALSE),"")</f>
        <v>Nemzetk. ellátásilánc men. (207, gépterem, Tb.-ről web)</v>
      </c>
      <c r="N8" s="9" t="str">
        <f>IFERROR(VLOOKUP(CONCATENATE(N$2,$Q8),Alap!$V:$Y,4,FALSE),"")</f>
        <v/>
      </c>
      <c r="O8" s="9" t="str">
        <f>IFERROR(VLOOKUP(CONCATENATE(O$2,$Q8),Alap!$V:$Y,4,FALSE),"")</f>
        <v>Külker. és értékesítéstechnika (205, otthonról web)</v>
      </c>
      <c r="P8" s="9" t="str">
        <f>IFERROR(VLOOKUP(CONCATENATE(P$2,$Q8),Alap!$V:$Y,4,FALSE),"")</f>
        <v/>
      </c>
      <c r="Q8" s="3">
        <v>5</v>
      </c>
    </row>
    <row r="9" spans="1:17" ht="63.9" customHeight="1" thickBot="1" x14ac:dyDescent="0.3">
      <c r="A9" s="9" t="s">
        <v>6</v>
      </c>
      <c r="B9" s="23" t="str">
        <f>IFERROR(VLOOKUP(CONCATENATE(B$2,$Q9),Alap!$V:$Y,4,FALSE),"")</f>
        <v/>
      </c>
      <c r="C9" s="23" t="str">
        <f>IFERROR(VLOOKUP(CONCATENATE(C$2,$Q9),Alap!$V:$Y,4,FALSE),"")</f>
        <v/>
      </c>
      <c r="D9" s="23" t="str">
        <f>IFERROR(VLOOKUP(CONCATENATE(D$2,$Q9),Alap!$V:$Y,4,FALSE),"")</f>
        <v/>
      </c>
      <c r="E9" s="23" t="str">
        <f>IFERROR(VLOOKUP(CONCATENATE(E$2,$Q9),Alap!$V:$Y,4,FALSE),"")</f>
        <v/>
      </c>
      <c r="F9" s="23" t="str">
        <f>IFERROR(VLOOKUP(CONCATENATE(F$2,$Q9),Alap!$V:$Y,4,FALSE),"")</f>
        <v/>
      </c>
      <c r="G9" s="23" t="str">
        <f>IFERROR(VLOOKUP(CONCATENATE(G$2,$Q9),Alap!$V:$Y,4,FALSE),"")</f>
        <v/>
      </c>
      <c r="H9" s="23" t="str">
        <f>IFERROR(VLOOKUP(CONCATENATE(H$2,$Q9),Alap!$V:$Y,4,FALSE),"")</f>
        <v/>
      </c>
      <c r="I9" s="23" t="str">
        <f>IFERROR(VLOOKUP(CONCATENATE(I$2,$Q9),Alap!$V:$Y,4,FALSE),"")</f>
        <v/>
      </c>
      <c r="J9" s="23" t="str">
        <f>IFERROR(VLOOKUP(CONCATENATE(J$2,$Q9),Alap!$V:$Y,4,FALSE),"")</f>
        <v/>
      </c>
      <c r="K9" s="23" t="str">
        <f>IFERROR(VLOOKUP(CONCATENATE(K$2,$Q9),Alap!$V:$Y,4,FALSE),"")</f>
        <v/>
      </c>
      <c r="L9" s="23" t="str">
        <f>IFERROR(VLOOKUP(CONCATENATE(L$2,$Q9),Alap!$V:$Y,4,FALSE),"")</f>
        <v/>
      </c>
      <c r="M9" s="23" t="str">
        <f>IFERROR(VLOOKUP(CONCATENATE(M$2,$Q9),Alap!$V:$Y,4,FALSE),"")</f>
        <v/>
      </c>
      <c r="N9" s="23" t="str">
        <f>IFERROR(VLOOKUP(CONCATENATE(N$2,$Q9),Alap!$V:$Y,4,FALSE),"")</f>
        <v/>
      </c>
      <c r="O9" s="23" t="str">
        <f>IFERROR(VLOOKUP(CONCATENATE(O$2,$Q9),Alap!$V:$Y,4,FALSE),"")</f>
        <v/>
      </c>
      <c r="P9" s="23" t="str">
        <f>IFERROR(VLOOKUP(CONCATENATE(P$2,$Q9),Alap!$V:$Y,4,FALSE),"")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1" t="str">
        <f>IFERROR(VLOOKUP(CONCATENATE(B$10,$Q13),Alap!$V:$Y,4,FALSE),"")</f>
        <v/>
      </c>
      <c r="C13" s="21" t="str">
        <f>IFERROR(VLOOKUP(CONCATENATE(C$10,$Q13),Alap!$V:$Y,4,FALSE),"")</f>
        <v/>
      </c>
      <c r="D13" s="21" t="str">
        <f>IFERROR(VLOOKUP(CONCATENATE(D$10,$Q13),Alap!$V:$Y,4,FALSE),"")</f>
        <v/>
      </c>
      <c r="E13" s="21" t="str">
        <f>IFERROR(VLOOKUP(CONCATENATE(E$10,$Q13),Alap!$V:$Y,4,FALSE),"")</f>
        <v/>
      </c>
      <c r="F13" s="9" t="str">
        <f>IFERROR(VLOOKUP(CONCATENATE(F$10,$Q13),Alap!$V:$Y,4,FALSE),"")</f>
        <v/>
      </c>
      <c r="G13" s="9" t="str">
        <f>IFERROR(VLOOKUP(CONCATENATE(G$10,$Q13),Alap!$V:$Y,4,FALSE),"")</f>
        <v/>
      </c>
      <c r="H13" s="9" t="str">
        <f>IFERROR(VLOOKUP(CONCATENATE(H$10,$Q13),Alap!$V:$Y,4,FALSE),"")</f>
        <v/>
      </c>
      <c r="I13" s="9" t="str">
        <f>IFERROR(VLOOKUP(CONCATENATE(I$10,$Q13),Alap!$V:$Y,4,FALSE),"")</f>
        <v/>
      </c>
      <c r="J13" s="9" t="str">
        <f>IFERROR(VLOOKUP(CONCATENATE(J$10,$Q13),Alap!$V:$Y,4,FALSE),"")</f>
        <v/>
      </c>
      <c r="K13" s="23" t="str">
        <f>IFERROR(VLOOKUP(CONCATENATE(K$10,$Q13),Alap!$V:$Y,4,FALSE),"")</f>
        <v/>
      </c>
      <c r="L13" s="9" t="str">
        <f>IFERROR(VLOOKUP(CONCATENATE(L$10,$Q13),Alap!$V:$Y,4,FALSE),"")</f>
        <v/>
      </c>
      <c r="M13" s="9" t="str">
        <f>IFERROR(VLOOKUP(CONCATENATE(M$10,$Q13),Alap!$V:$Y,4,FALSE),"")</f>
        <v/>
      </c>
      <c r="N13" s="9" t="str">
        <f>IFERROR(VLOOKUP(CONCATENATE(N$10,$Q13),Alap!$V:$Y,4,FALSE),"")</f>
        <v/>
      </c>
      <c r="O13" s="9" t="str">
        <f>IFERROR(VLOOKUP(CONCATENATE(O$10,$Q13),Alap!$V:$Y,4,FALSE),"")</f>
        <v/>
      </c>
      <c r="P13" s="9" t="str">
        <f>IFERROR(VLOOKUP(CONCATENATE(P$10,$Q13),Alap!$V:$Y,4,FALSE),"")</f>
        <v/>
      </c>
      <c r="Q13" s="3">
        <v>4</v>
      </c>
    </row>
    <row r="14" spans="1:17" ht="63.9" customHeight="1" thickBot="1" x14ac:dyDescent="0.3">
      <c r="A14" s="9" t="s">
        <v>5</v>
      </c>
      <c r="B14" s="21" t="str">
        <f>IFERROR(VLOOKUP(CONCATENATE(B$10,$Q14),Alap!$V:$Y,4,FALSE),"")</f>
        <v/>
      </c>
      <c r="C14" s="21" t="str">
        <f>IFERROR(VLOOKUP(CONCATENATE(C$10,$Q14),Alap!$V:$Y,4,FALSE),"")</f>
        <v/>
      </c>
      <c r="D14" s="21" t="str">
        <f>IFERROR(VLOOKUP(CONCATENATE(D$10,$Q14),Alap!$V:$Y,4,FALSE),"")</f>
        <v/>
      </c>
      <c r="E14" s="21" t="str">
        <f>IFERROR(VLOOKUP(CONCATENATE(E$10,$Q14),Alap!$V:$Y,4,FALSE),"")</f>
        <v/>
      </c>
      <c r="F14" s="23" t="str">
        <f>IFERROR(VLOOKUP(CONCATENATE(F$10,$Q14),Alap!$V:$Y,4,FALSE),"")</f>
        <v/>
      </c>
      <c r="G14" s="23" t="str">
        <f>IFERROR(VLOOKUP(CONCATENATE(G$10,$Q14),Alap!$V:$Y,4,FALSE),"")</f>
        <v/>
      </c>
      <c r="H14" s="9" t="str">
        <f>IFERROR(VLOOKUP(CONCATENATE(H$10,$Q14),Alap!$V:$Y,4,FALSE),"")</f>
        <v/>
      </c>
      <c r="I14" s="9" t="str">
        <f>IFERROR(VLOOKUP(CONCATENATE(I$10,$Q14),Alap!$V:$Y,4,FALSE),"")</f>
        <v/>
      </c>
      <c r="J14" s="9" t="str">
        <f>IFERROR(VLOOKUP(CONCATENATE(J$10,$Q14),Alap!$V:$Y,4,FALSE),"")</f>
        <v/>
      </c>
      <c r="K14" s="9" t="str">
        <f>IFERROR(VLOOKUP(CONCATENATE(K$10,$Q14),Alap!$V:$Y,4,FALSE),"")</f>
        <v/>
      </c>
      <c r="L14" s="9" t="str">
        <f>IFERROR(VLOOKUP(CONCATENATE(L$10,$Q14),Alap!$V:$Y,4,FALSE),"")</f>
        <v/>
      </c>
      <c r="M14" s="9" t="str">
        <f>IFERROR(VLOOKUP(CONCATENATE(M$10,$Q14),Alap!$V:$Y,4,FALSE),"")</f>
        <v/>
      </c>
      <c r="N14" s="9" t="str">
        <f>IFERROR(VLOOKUP(CONCATENATE(N$10,$Q14),Alap!$V:$Y,4,FALSE),"")</f>
        <v/>
      </c>
      <c r="O14" s="9" t="str">
        <f>IFERROR(VLOOKUP(CONCATENATE(O$10,$Q14),Alap!$V:$Y,4,FALSE),"")</f>
        <v/>
      </c>
      <c r="P14" s="9" t="str">
        <f>IFERROR(VLOOKUP(CONCATENATE(P$10,$Q14),Alap!$V:$Y,4,FALSE),"")</f>
        <v/>
      </c>
      <c r="Q14" s="3">
        <v>5</v>
      </c>
    </row>
    <row r="15" spans="1:17" ht="64.5" customHeight="1" thickBot="1" x14ac:dyDescent="0.3">
      <c r="A15" s="9" t="s">
        <v>6</v>
      </c>
      <c r="B15" s="23" t="str">
        <f>IFERROR(VLOOKUP(CONCATENATE(B$10,$Q15),Alap!$V:$Y,4,FALSE),"")</f>
        <v>Nyelvi záróvizsga felkészítő (otthon, otthonról web)</v>
      </c>
      <c r="C15" s="21" t="str">
        <f>IFERROR(VLOOKUP(CONCATENATE(C$10,$Q15),Alap!$V:$Y,4,FALSE),"")</f>
        <v/>
      </c>
      <c r="D15" s="23" t="str">
        <f>IFERROR(VLOOKUP(CONCATENATE(D$10,$Q15),Alap!$V:$Y,4,FALSE),"")</f>
        <v>Nyelvi záróvizsga felkészítő (otthon, otthonról web)</v>
      </c>
      <c r="E15" s="21" t="str">
        <f>IFERROR(VLOOKUP(CONCATENATE(E$10,$Q15),Alap!$V:$Y,4,FALSE),"")</f>
        <v/>
      </c>
      <c r="F15" s="23" t="str">
        <f>IFERROR(VLOOKUP(CONCATENATE(F$10,$Q15),Alap!$V:$Y,4,FALSE),"")</f>
        <v>Nyelvi záróvizsga felkészítő (otthon, otthonról web)</v>
      </c>
      <c r="G15" s="23" t="str">
        <f>IFERROR(VLOOKUP(CONCATENATE(G$10,$Q15),Alap!$V:$Y,4,FALSE),"")</f>
        <v/>
      </c>
      <c r="H15" s="23" t="str">
        <f>IFERROR(VLOOKUP(CONCATENATE(H$10,$Q15),Alap!$V:$Y,4,FALSE),"")</f>
        <v>Nyelvi záróvizsga felkészítő (otthon, otthonról web)</v>
      </c>
      <c r="I15" s="9" t="str">
        <f>IFERROR(VLOOKUP(CONCATENATE(I$10,$Q15),Alap!$V:$Y,4,FALSE),"")</f>
        <v/>
      </c>
      <c r="J15" s="9" t="str">
        <f>IFERROR(VLOOKUP(CONCATENATE(J$10,$Q15),Alap!$V:$Y,4,FALSE),"")</f>
        <v/>
      </c>
      <c r="K15" s="23" t="str">
        <f>IFERROR(VLOOKUP(CONCATENATE(K$10,$Q15),Alap!$V:$Y,4,FALSE),"")</f>
        <v>Nyelvi záróvizsga felkészítő (otthon, otthonról web)</v>
      </c>
      <c r="L15" s="9" t="str">
        <f>IFERROR(VLOOKUP(CONCATENATE(L$10,$Q15),Alap!$V:$Y,4,FALSE),"")</f>
        <v/>
      </c>
      <c r="M15" s="9" t="str">
        <f>IFERROR(VLOOKUP(CONCATENATE(M$10,$Q15),Alap!$V:$Y,4,FALSE),"")</f>
        <v/>
      </c>
      <c r="N15" s="9" t="str">
        <f>IFERROR(VLOOKUP(CONCATENATE(N$10,$Q15),Alap!$V:$Y,4,FALSE),"")</f>
        <v/>
      </c>
      <c r="O15" s="9" t="str">
        <f>IFERROR(VLOOKUP(CONCATENATE(O$10,$Q15),Alap!$V:$Y,4,FALSE),"")</f>
        <v/>
      </c>
      <c r="P15" s="9" t="str">
        <f>IFERROR(VLOOKUP(CONCATENATE(P$10,$Q15),Alap!$V:$Y,4,FALSE),"")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IFERROR(VLOOKUP(CONCATENATE(B$10,$Q16),Alap!$V:$Y,4,FALSE),"")</f>
        <v>Nyelvi záróvizsga felkészítő (otthon, otthonról web)</v>
      </c>
      <c r="C16" s="21" t="str">
        <f>IFERROR(VLOOKUP(CONCATENATE(C$10,$Q16),Alap!$V:$Y,4,FALSE),"")</f>
        <v/>
      </c>
      <c r="D16" s="23" t="str">
        <f>IFERROR(VLOOKUP(CONCATENATE(D$10,$Q16),Alap!$V:$Y,4,FALSE),"")</f>
        <v>Nyelvi záróvizsga felkészítő (otthon, otthonról web)</v>
      </c>
      <c r="E16" s="21" t="str">
        <f>IFERROR(VLOOKUP(CONCATENATE(E$10,$Q16),Alap!$V:$Y,4,FALSE),"")</f>
        <v/>
      </c>
      <c r="F16" s="23" t="str">
        <f>IFERROR(VLOOKUP(CONCATENATE(F$10,$Q16),Alap!$V:$Y,4,FALSE),"")</f>
        <v>Nyelvi záróvizsga felkészítő (otthon, otthonról web)</v>
      </c>
      <c r="G16" s="9" t="str">
        <f>IFERROR(VLOOKUP(CONCATENATE(G$10,$Q16),Alap!$V:$Y,4,FALSE),"")</f>
        <v/>
      </c>
      <c r="H16" s="23" t="str">
        <f>IFERROR(VLOOKUP(CONCATENATE(H$10,$Q16),Alap!$V:$Y,4,FALSE),"")</f>
        <v>Nyelvi záróvizsga felkészítő (otthon, otthonról web)</v>
      </c>
      <c r="I16" s="9" t="str">
        <f>IFERROR(VLOOKUP(CONCATENATE(I$10,$Q16),Alap!$V:$Y,4,FALSE),"")</f>
        <v/>
      </c>
      <c r="J16" s="9" t="str">
        <f>IFERROR(VLOOKUP(CONCATENATE(J$10,$Q16),Alap!$V:$Y,4,FALSE),"")</f>
        <v/>
      </c>
      <c r="K16" s="23" t="str">
        <f>IFERROR(VLOOKUP(CONCATENATE(K$10,$Q16),Alap!$V:$Y,4,FALSE),"")</f>
        <v>Nyelvi záróvizsga felkészítő (otthon, otthonról web)</v>
      </c>
      <c r="L16" s="9" t="str">
        <f>IFERROR(VLOOKUP(CONCATENATE(L$10,$Q16),Alap!$V:$Y,4,FALSE),"")</f>
        <v/>
      </c>
      <c r="M16" s="9" t="str">
        <f>IFERROR(VLOOKUP(CONCATENATE(M$10,$Q16),Alap!$V:$Y,4,FALSE),"")</f>
        <v/>
      </c>
      <c r="N16" s="9" t="str">
        <f>IFERROR(VLOOKUP(CONCATENATE(N$10,$Q16),Alap!$V:$Y,4,FALSE),"")</f>
        <v/>
      </c>
      <c r="O16" s="9" t="str">
        <f>IFERROR(VLOOKUP(CONCATENATE(O$10,$Q16),Alap!$V:$Y,4,FALSE),"")</f>
        <v/>
      </c>
      <c r="P16" s="9" t="str">
        <f>IFERROR(VLOOKUP(CONCATENATE(P$10,$Q16),Alap!$V:$Y,4,FALSE),"")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8D883-39E1-4E41-ADAE-6305D290FC8D}">
  <dimension ref="A1:Q17"/>
  <sheetViews>
    <sheetView workbookViewId="0">
      <selection activeCell="M9" sqref="M9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444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IFERROR(VLOOKUP(CONCATENATE(C$2,$Q4),Alap!$W:$Y,3,FALSE),"")</f>
        <v>Közösség- és hálózatépítés  (206, Bp.-ről web)</v>
      </c>
      <c r="D4" s="21" t="str">
        <f>IFERROR(VLOOKUP(CONCATENATE(D$2,$Q4),Alap!$W:$Y,3,FALSE),"")</f>
        <v>Külker. és értékesítéstechnika (205, Bp.-ről web)</v>
      </c>
      <c r="E4" s="9" t="str">
        <f>IFERROR(VLOOKUP(CONCATENATE(E$2,$Q4),Alap!$W:$Y,3,FALSE),"")</f>
        <v>Marketingtervezés (217, Tb.-ről web)</v>
      </c>
      <c r="F4" s="23" t="str">
        <f>IFERROR(VLOOKUP(CONCATENATE(F$2,$Q4),Alap!$W:$Y,3,FALSE),"")</f>
        <v>Prezentációs és karrt. tech. (202, Bp.-ről web)</v>
      </c>
      <c r="G4" s="9" t="str">
        <f>IFERROR(VLOOKUP(CONCATENATE(G$2,$Q4),Alap!$W:$Y,3,FALSE),"")</f>
        <v>Marketingtervezés (209, web)</v>
      </c>
      <c r="H4" s="9" t="str">
        <f>IFERROR(VLOOKUP(CONCATENATE(H$2,$Q4),Alap!$W:$Y,3,FALSE),"")</f>
        <v>Környezetgazdaságtan (208, otthonról web)</v>
      </c>
      <c r="I4" s="9" t="str">
        <f>IFERROR(VLOOKUP(CONCATENATE(I$2,$Q4),Alap!$W:$Y,3,FALSE),"")</f>
        <v>Közösség- és hálózatépítés  (208, Bp.-ről web)</v>
      </c>
      <c r="J4" s="9" t="str">
        <f>IFERROR(VLOOKUP(CONCATENATE(J$2,$Q4),Alap!$W:$Y,3,FALSE),"")</f>
        <v/>
      </c>
      <c r="K4" s="9" t="str">
        <f>IFERROR(VLOOKUP(CONCATENATE(K$2,$Q4),Alap!$W:$Y,3,FALSE),"")</f>
        <v>SMART marketingkoncepció (otthon, otthonról web)</v>
      </c>
      <c r="L4" s="9" t="str">
        <f>IFERROR(VLOOKUP(CONCATENATE(L$2,$Q4),Alap!$W:$Y,3,FALSE),"")</f>
        <v>Közösség- és hálózatépítés  (206, Tb.-ről web)</v>
      </c>
      <c r="M4" s="9" t="str">
        <f>IFERROR(VLOOKUP(CONCATENATE(M$2,$Q4),Alap!$W:$Y,3,FALSE),"")</f>
        <v>Marketingtervezés (205, web)</v>
      </c>
      <c r="N4" s="9" t="str">
        <f>IFERROR(VLOOKUP(CONCATENATE(N$2,$Q4),Alap!$W:$Y,3,FALSE),"")</f>
        <v/>
      </c>
      <c r="O4" s="31" t="s">
        <v>318</v>
      </c>
      <c r="P4" s="9" t="str">
        <f>IFERROR(VLOOKUP(CONCATENATE(P$2,$Q4),Alap!$W:$Y,3,FALSE),"")</f>
        <v/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IFERROR(VLOOKUP(CONCATENATE(C$2,$Q5),Alap!$W:$Y,3,FALSE),"")</f>
        <v>Közösség- és hálózatépítés  (206, Bp.-ről web)</v>
      </c>
      <c r="D5" s="21" t="str">
        <f>IFERROR(VLOOKUP(CONCATENATE(D$2,$Q5),Alap!$W:$Y,3,FALSE),"")</f>
        <v>Külker. és értékesítéstechnika (205, Bp.-ről web)</v>
      </c>
      <c r="E5" s="9" t="str">
        <f>IFERROR(VLOOKUP(CONCATENATE(E$2,$Q5),Alap!$W:$Y,3,FALSE),"")</f>
        <v>Marketingtervezés (217, Tb.-ről web)</v>
      </c>
      <c r="F5" s="23" t="s">
        <v>487</v>
      </c>
      <c r="G5" s="9" t="str">
        <f>IFERROR(VLOOKUP(CONCATENATE(G$2,$Q5),Alap!$W:$Y,3,FALSE),"")</f>
        <v>Marketingtervezés (209, web)</v>
      </c>
      <c r="H5" s="9" t="str">
        <f>IFERROR(VLOOKUP(CONCATENATE(H$2,$Q5),Alap!$W:$Y,3,FALSE),"")</f>
        <v>Környezetgazdaságtan (208, otthonról web)</v>
      </c>
      <c r="I5" s="9" t="str">
        <f>IFERROR(VLOOKUP(CONCATENATE(I$2,$Q5),Alap!$W:$Y,3,FALSE),"")</f>
        <v>Közösség- és hálózatépítés  (208, Bp.-ről web)</v>
      </c>
      <c r="J5" s="9" t="str">
        <f>IFERROR(VLOOKUP(CONCATENATE(J$2,$Q5),Alap!$W:$Y,3,FALSE),"")</f>
        <v/>
      </c>
      <c r="K5" s="9" t="str">
        <f>IFERROR(VLOOKUP(CONCATENATE(K$2,$Q5),Alap!$W:$Y,3,FALSE),"")</f>
        <v>SMART marketingkoncepció (otthon, otthonról web)</v>
      </c>
      <c r="L5" s="9" t="str">
        <f>IFERROR(VLOOKUP(CONCATENATE(L$2,$Q5),Alap!$W:$Y,3,FALSE),"")</f>
        <v>Közösség- és hálózatépítés  (206, Tb.-ről web)</v>
      </c>
      <c r="M5" s="9" t="str">
        <f>IFERROR(VLOOKUP(CONCATENATE(M$2,$Q5),Alap!$W:$Y,3,FALSE),"")</f>
        <v>Marketingtervezés (205, web)</v>
      </c>
      <c r="N5" s="9" t="str">
        <f>IFERROR(VLOOKUP(CONCATENATE(N$2,$Q5),Alap!$W:$Y,3,FALSE),"")</f>
        <v/>
      </c>
      <c r="O5" s="31" t="s">
        <v>318</v>
      </c>
      <c r="P5" s="9" t="str">
        <f>IFERROR(VLOOKUP(CONCATENATE(P$2,$Q5),Alap!$W:$Y,3,FALSE),"")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IFERROR(VLOOKUP(CONCATENATE(B$2,$Q6),Alap!$W:$Y,3,FALSE),"")</f>
        <v>Szakszeminárium I. (gazdász) (205, Tb.-ről web)</v>
      </c>
      <c r="C6" s="9" t="str">
        <f>IFERROR(VLOOKUP(CONCATENATE(C$2,$Q6),Alap!$W:$Y,3,FALSE),"")</f>
        <v>SMART marketingkoncepció (206, Tb.-ről web)</v>
      </c>
      <c r="D6" s="9" t="str">
        <f>IFERROR(VLOOKUP(CONCATENATE(D$2,$Q6),Alap!$W:$Y,3,FALSE),"")</f>
        <v/>
      </c>
      <c r="E6" s="9" t="str">
        <f>IFERROR(VLOOKUP(CONCATENATE(E$2,$Q6),Alap!$W:$Y,3,FALSE),"")</f>
        <v>Marketingtervezés (217, Tb.-ről web)</v>
      </c>
      <c r="F6" s="23" t="s">
        <v>487</v>
      </c>
      <c r="G6" s="21" t="str">
        <f>IFERROR(VLOOKUP(CONCATENATE(G$2,$Q6),Alap!$W:$Y,3,FALSE),"")</f>
        <v>SMART marketingkoncepció (463, Bp.-ről web)</v>
      </c>
      <c r="H6" s="9" t="str">
        <f>IFERROR(VLOOKUP(CONCATENATE(H$2,$Q6),Alap!$W:$Y,3,FALSE),"")</f>
        <v>Környezetgazdaságtan (208, otthonról web)</v>
      </c>
      <c r="I6" s="31" t="str">
        <f>IFERROR(VLOOKUP(CONCATENATE(I$2,$Q6),Alap!$W:$Y,3,FALSE),"")</f>
        <v>Interkulturális men. és tárgyalást. (205, Bp.-ről web)</v>
      </c>
      <c r="J6" s="9" t="str">
        <f>IFERROR(VLOOKUP(CONCATENATE(J$2,$Q6),Alap!$W:$Y,3,FALSE),"")</f>
        <v/>
      </c>
      <c r="K6" s="9" t="str">
        <f>IFERROR(VLOOKUP(CONCATENATE(K$2,$Q6),Alap!$W:$Y,3,FALSE),"")</f>
        <v>Környezetgazdaságtan (208, web)</v>
      </c>
      <c r="L6" s="31" t="str">
        <f>IFERROR(VLOOKUP(CONCATENATE(L$2,$Q6),Alap!$W:$Y,3,FALSE),"")</f>
        <v>Gazdasági etika (209, Tb.-ről web)</v>
      </c>
      <c r="M6" s="9" t="str">
        <f>IFERROR(VLOOKUP(CONCATENATE(M$2,$Q6),Alap!$W:$Y,3,FALSE),"")</f>
        <v>Marketingtervezés (205, web)</v>
      </c>
      <c r="N6" s="9" t="str">
        <f>IFERROR(VLOOKUP(CONCATENATE(N$2,$Q6),Alap!$W:$Y,3,FALSE),"")</f>
        <v/>
      </c>
      <c r="O6" s="9" t="str">
        <f>IFERROR(VLOOKUP(CONCATENATE(O$2,$Q6),Alap!$W:$Y,3,FALSE),"")</f>
        <v>Külker. és értékesítéstechnika (205, otthonról web)</v>
      </c>
      <c r="P6" s="9" t="str">
        <f>IFERROR(VLOOKUP(CONCATENATE(P$2,$Q6),Alap!$W:$Y,3,FALSE),"")</f>
        <v>B2B marketingkommunikáció (214, Bp.-ről web)</v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IFERROR(VLOOKUP(CONCATENATE(B$2,$Q7),Alap!$W:$Y,3,FALSE),"")</f>
        <v>Szakszeminárium I. (gazdász) (205, Tb.-ről web)</v>
      </c>
      <c r="C7" s="9" t="str">
        <f>IFERROR(VLOOKUP(CONCATENATE(C$2,$Q7),Alap!$W:$Y,3,FALSE),"")</f>
        <v>SMART marketingkoncepció (206, Tb.-ről web)</v>
      </c>
      <c r="D7" s="9" t="str">
        <f>IFERROR(VLOOKUP(CONCATENATE(D$2,$Q7),Alap!$W:$Y,3,FALSE),"")</f>
        <v/>
      </c>
      <c r="E7" s="9" t="str">
        <f>IFERROR(VLOOKUP(CONCATENATE(E$2,$Q7),Alap!$W:$Y,3,FALSE),"")</f>
        <v>Komplex projektfeladat (208, web)</v>
      </c>
      <c r="F7" s="9" t="str">
        <f>IFERROR(VLOOKUP(CONCATENATE(F$2,$Q7),Alap!$W:$Y,3,FALSE),"")</f>
        <v>Külker. és értékesítéstechnika (205, Tb.-ről web)</v>
      </c>
      <c r="G7" s="9" t="str">
        <f>IFERROR(VLOOKUP(CONCATENATE(G$2,$Q7),Alap!$W:$Y,3,FALSE),"")</f>
        <v>SMART marketingkoncepció (463, Bp.-ről web)</v>
      </c>
      <c r="H7" s="9" t="str">
        <f>IFERROR(VLOOKUP(CONCATENATE(H$2,$Q7),Alap!$W:$Y,3,FALSE),"")</f>
        <v>Külker. és értékesítéstechnika (205, Bp.-ről web)</v>
      </c>
      <c r="I7" s="31" t="str">
        <f>IFERROR(VLOOKUP(CONCATENATE(I$2,$Q7),Alap!$W:$Y,3,FALSE),"")</f>
        <v>Interkulturális men. és tárgyalást. (205, Bp.-ről web)</v>
      </c>
      <c r="J7" s="9" t="str">
        <f>IFERROR(VLOOKUP(CONCATENATE(J$2,$Q7),Alap!$W:$Y,3,FALSE),"")</f>
        <v/>
      </c>
      <c r="K7" s="9" t="str">
        <f>IFERROR(VLOOKUP(CONCATENATE(K$2,$Q7),Alap!$W:$Y,3,FALSE),"")</f>
        <v>Környezetgazdaságtan (208, web)</v>
      </c>
      <c r="L7" s="31" t="str">
        <f>IFERROR(VLOOKUP(CONCATENATE(L$2,$Q7),Alap!$W:$Y,3,FALSE),"")</f>
        <v>Gazdasági etika (209, Tb.-ről web)</v>
      </c>
      <c r="M7" s="9" t="str">
        <f>IFERROR(VLOOKUP(CONCATENATE(M$2,$Q7),Alap!$W:$Y,3,FALSE),"")</f>
        <v>B2B marketingkommunikáció (206, otthonról web)</v>
      </c>
      <c r="N7" s="9" t="str">
        <f>IFERROR(VLOOKUP(CONCATENATE(N$2,$Q7),Alap!$W:$Y,3,FALSE),"")</f>
        <v/>
      </c>
      <c r="O7" s="9" t="str">
        <f>IFERROR(VLOOKUP(CONCATENATE(O$2,$Q7),Alap!$W:$Y,3,FALSE),"")</f>
        <v>Külker. és értékesítéstechnika (205, otthonról web)</v>
      </c>
      <c r="P7" s="9" t="str">
        <f>IFERROR(VLOOKUP(CONCATENATE(P$2,$Q7),Alap!$W:$Y,3,FALSE),"")</f>
        <v>B2B marketingkommunikáció (214, Bp.-ről web)</v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IFERROR(VLOOKUP(CONCATENATE(B$2,$Q8),Alap!$W:$Y,3,FALSE),"")</f>
        <v>Külker. és értékesítéstechnika (205, Tb.-ről web)</v>
      </c>
      <c r="C8" s="9" t="str">
        <f>IFERROR(VLOOKUP(CONCATENATE(C$2,$Q8),Alap!$W:$Y,3,FALSE),"")</f>
        <v>Komplex projektfeladat (208, web)</v>
      </c>
      <c r="D8" s="9" t="str">
        <f>IFERROR(VLOOKUP(CONCATENATE(D$2,$Q8),Alap!$W:$Y,3,FALSE),"")</f>
        <v/>
      </c>
      <c r="E8" s="9" t="str">
        <f>IFERROR(VLOOKUP(CONCATENATE(E$2,$Q8),Alap!$W:$Y,3,FALSE),"")</f>
        <v>Komplex projektfeladat (208, web)</v>
      </c>
      <c r="F8" s="9" t="str">
        <f>IFERROR(VLOOKUP(CONCATENATE(F$2,$Q8),Alap!$W:$Y,3,FALSE),"")</f>
        <v>Külker. és értékesítéstechnika (205, Tb.-ről web)</v>
      </c>
      <c r="G8" s="9" t="str">
        <f>IFERROR(VLOOKUP(CONCATENATE(G$2,$Q8),Alap!$W:$Y,3,FALSE),"")</f>
        <v/>
      </c>
      <c r="H8" s="9" t="str">
        <f>IFERROR(VLOOKUP(CONCATENATE(H$2,$Q8),Alap!$W:$Y,3,FALSE),"")</f>
        <v>Külker. és értékesítéstechnika (205, Bp.-ről web)</v>
      </c>
      <c r="I8" s="9" t="str">
        <f>IFERROR(VLOOKUP(CONCATENATE(I$2,$Q8),Alap!$W:$Y,3,FALSE),"")</f>
        <v>Komplex projektfeladat (205, web)</v>
      </c>
      <c r="J8" s="9" t="str">
        <f>IFERROR(VLOOKUP(CONCATENATE(J$2,$Q8),Alap!$W:$Y,3,FALSE),"")</f>
        <v/>
      </c>
      <c r="K8" s="23" t="str">
        <f>IFERROR(VLOOKUP(CONCATENATE(K$2,$Q8),Alap!$W:$Y,3,FALSE),"")</f>
        <v/>
      </c>
      <c r="L8" s="9" t="str">
        <f>IFERROR(VLOOKUP(CONCATENATE(L$2,$Q8),Alap!$W:$Y,3,FALSE),"")</f>
        <v>B2B marketingkommunikáció (209, otthonról web)</v>
      </c>
      <c r="M8" s="9" t="str">
        <f>IFERROR(VLOOKUP(CONCATENATE(M$2,$Q8),Alap!$W:$Y,3,FALSE),"")</f>
        <v>B2B marketingkommunikáció (206, otthonról web)</v>
      </c>
      <c r="N8" s="9" t="str">
        <f>IFERROR(VLOOKUP(CONCATENATE(N$2,$Q8),Alap!$W:$Y,3,FALSE),"")</f>
        <v/>
      </c>
      <c r="O8" s="9" t="str">
        <f>IFERROR(VLOOKUP(CONCATENATE(O$2,$Q8),Alap!$W:$Y,3,FALSE),"")</f>
        <v>Külker. és értékesítéstechnika (205, otthonról web)</v>
      </c>
      <c r="P8" s="9" t="str">
        <f>IFERROR(VLOOKUP(CONCATENATE(P$2,$Q8),Alap!$W:$Y,3,FALSE),"")</f>
        <v/>
      </c>
      <c r="Q8" s="3">
        <v>5</v>
      </c>
    </row>
    <row r="9" spans="1:17" ht="63.9" customHeight="1" thickBot="1" x14ac:dyDescent="0.3">
      <c r="A9" s="9" t="s">
        <v>6</v>
      </c>
      <c r="B9" s="23" t="str">
        <f>IFERROR(VLOOKUP(CONCATENATE(B$2,$Q9),Alap!$W:$Y,3,FALSE),"")</f>
        <v/>
      </c>
      <c r="C9" s="23" t="str">
        <f>IFERROR(VLOOKUP(CONCATENATE(C$2,$Q9),Alap!$W:$Y,3,FALSE),"")</f>
        <v/>
      </c>
      <c r="D9" s="23" t="str">
        <f>IFERROR(VLOOKUP(CONCATENATE(D$2,$Q9),Alap!$W:$Y,3,FALSE),"")</f>
        <v/>
      </c>
      <c r="E9" s="21" t="str">
        <f>IFERROR(VLOOKUP(CONCATENATE(E$2,$Q9),Alap!$W:$Y,3,FALSE),"")</f>
        <v/>
      </c>
      <c r="F9" s="23" t="str">
        <f>IFERROR(VLOOKUP(CONCATENATE(F$2,$Q9),Alap!$W:$Y,3,FALSE),"")</f>
        <v/>
      </c>
      <c r="G9" s="23" t="str">
        <f>IFERROR(VLOOKUP(CONCATENATE(G$2,$Q9),Alap!$W:$Y,3,FALSE),"")</f>
        <v/>
      </c>
      <c r="H9" s="23" t="str">
        <f>IFERROR(VLOOKUP(CONCATENATE(H$2,$Q9),Alap!$W:$Y,3,FALSE),"")</f>
        <v/>
      </c>
      <c r="I9" s="9" t="str">
        <f>IFERROR(VLOOKUP(CONCATENATE(I$2,$Q9),Alap!$W:$Y,3,FALSE),"")</f>
        <v>Komplex projektfeladat (205, web)</v>
      </c>
      <c r="J9" s="23" t="str">
        <f>IFERROR(VLOOKUP(CONCATENATE(J$2,$Q9),Alap!$W:$Y,3,FALSE),"")</f>
        <v/>
      </c>
      <c r="K9" s="23" t="str">
        <f>IFERROR(VLOOKUP(CONCATENATE(K$2,$Q9),Alap!$W:$Y,3,FALSE),"")</f>
        <v/>
      </c>
      <c r="L9" s="23" t="str">
        <f>IFERROR(VLOOKUP(CONCATENATE(L$2,$Q9),Alap!$W:$Y,3,FALSE),"")</f>
        <v/>
      </c>
      <c r="M9" s="9" t="str">
        <f>IFERROR(VLOOKUP(CONCATENATE(M$2,$Q9),Alap!$W:$Y,3,FALSE),"")</f>
        <v>B2B marketingkommunikáció (206, otthonról web)</v>
      </c>
      <c r="N9" s="23" t="str">
        <f>IFERROR(VLOOKUP(CONCATENATE(N$2,$Q9),Alap!$W:$Y,3,FALSE),"")</f>
        <v/>
      </c>
      <c r="O9" s="23" t="str">
        <f>IFERROR(VLOOKUP(CONCATENATE(O$2,$Q9),Alap!$W:$Y,3,FALSE),"")</f>
        <v/>
      </c>
      <c r="P9" s="23" t="str">
        <f>IFERROR(VLOOKUP(CONCATENATE(P$2,$Q9),Alap!$W:$Y,3,FALSE),"")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1" t="str">
        <f>IFERROR(VLOOKUP(CONCATENATE(B$10,$Q13),Alap!$W:$Y,3,FALSE),"")</f>
        <v/>
      </c>
      <c r="C13" s="21" t="str">
        <f>IFERROR(VLOOKUP(CONCATENATE(C$10,$Q13),Alap!$W:$Y,3,FALSE),"")</f>
        <v/>
      </c>
      <c r="D13" s="21" t="str">
        <f>IFERROR(VLOOKUP(CONCATENATE(D$10,$Q13),Alap!$W:$Y,3,FALSE),"")</f>
        <v/>
      </c>
      <c r="E13" s="21" t="str">
        <f>IFERROR(VLOOKUP(CONCATENATE(E$10,$Q13),Alap!$W:$Y,3,FALSE),"")</f>
        <v/>
      </c>
      <c r="F13" s="9" t="str">
        <f>IFERROR(VLOOKUP(CONCATENATE(F$10,$Q13),Alap!$W:$Y,3,FALSE),"")</f>
        <v/>
      </c>
      <c r="G13" s="9" t="str">
        <f>IFERROR(VLOOKUP(CONCATENATE(G$10,$Q13),Alap!$W:$Y,3,FALSE),"")</f>
        <v/>
      </c>
      <c r="H13" s="9" t="str">
        <f>IFERROR(VLOOKUP(CONCATENATE(H$10,$Q13),Alap!$W:$Y,3,FALSE),"")</f>
        <v/>
      </c>
      <c r="I13" s="9" t="str">
        <f>IFERROR(VLOOKUP(CONCATENATE(I$10,$Q13),Alap!$W:$Y,3,FALSE),"")</f>
        <v/>
      </c>
      <c r="J13" s="9" t="str">
        <f>IFERROR(VLOOKUP(CONCATENATE(J$10,$Q13),Alap!$W:$Y,3,FALSE),"")</f>
        <v/>
      </c>
      <c r="K13" s="23" t="str">
        <f>IFERROR(VLOOKUP(CONCATENATE(K$10,$Q13),Alap!$W:$Y,3,FALSE),"")</f>
        <v/>
      </c>
      <c r="L13" s="9" t="str">
        <f>IFERROR(VLOOKUP(CONCATENATE(L$10,$Q13),Alap!$W:$Y,3,FALSE),"")</f>
        <v/>
      </c>
      <c r="M13" s="9" t="str">
        <f>IFERROR(VLOOKUP(CONCATENATE(M$10,$Q13),Alap!$W:$Y,3,FALSE),"")</f>
        <v/>
      </c>
      <c r="N13" s="9" t="str">
        <f>IFERROR(VLOOKUP(CONCATENATE(N$10,$Q13),Alap!$W:$Y,3,FALSE),"")</f>
        <v/>
      </c>
      <c r="O13" s="9" t="str">
        <f>IFERROR(VLOOKUP(CONCATENATE(O$10,$Q13),Alap!$W:$Y,3,FALSE),"")</f>
        <v/>
      </c>
      <c r="P13" s="9" t="str">
        <f>IFERROR(VLOOKUP(CONCATENATE(P$10,$Q13),Alap!$W:$Y,3,FALSE),"")</f>
        <v/>
      </c>
      <c r="Q13" s="3">
        <v>4</v>
      </c>
    </row>
    <row r="14" spans="1:17" ht="63.9" customHeight="1" thickBot="1" x14ac:dyDescent="0.3">
      <c r="A14" s="9" t="s">
        <v>5</v>
      </c>
      <c r="B14" s="21" t="str">
        <f>IFERROR(VLOOKUP(CONCATENATE(B$10,$Q14),Alap!$W:$Y,3,FALSE),"")</f>
        <v/>
      </c>
      <c r="C14" s="21" t="str">
        <f>IFERROR(VLOOKUP(CONCATENATE(C$10,$Q14),Alap!$W:$Y,3,FALSE),"")</f>
        <v/>
      </c>
      <c r="D14" s="21" t="str">
        <f>IFERROR(VLOOKUP(CONCATENATE(D$10,$Q14),Alap!$W:$Y,3,FALSE),"")</f>
        <v/>
      </c>
      <c r="E14" s="21" t="str">
        <f>IFERROR(VLOOKUP(CONCATENATE(E$10,$Q14),Alap!$W:$Y,3,FALSE),"")</f>
        <v/>
      </c>
      <c r="F14" s="23" t="str">
        <f>IFERROR(VLOOKUP(CONCATENATE(F$10,$Q14),Alap!$W:$Y,3,FALSE),"")</f>
        <v/>
      </c>
      <c r="G14" s="23" t="str">
        <f>IFERROR(VLOOKUP(CONCATENATE(G$10,$Q14),Alap!$W:$Y,3,FALSE),"")</f>
        <v/>
      </c>
      <c r="H14" s="9" t="str">
        <f>IFERROR(VLOOKUP(CONCATENATE(H$10,$Q14),Alap!$W:$Y,3,FALSE),"")</f>
        <v/>
      </c>
      <c r="I14" s="9" t="str">
        <f>IFERROR(VLOOKUP(CONCATENATE(I$10,$Q14),Alap!$W:$Y,3,FALSE),"")</f>
        <v/>
      </c>
      <c r="J14" s="9" t="str">
        <f>IFERROR(VLOOKUP(CONCATENATE(J$10,$Q14),Alap!$W:$Y,3,FALSE),"")</f>
        <v/>
      </c>
      <c r="K14" s="9" t="str">
        <f>IFERROR(VLOOKUP(CONCATENATE(K$10,$Q14),Alap!$W:$Y,3,FALSE),"")</f>
        <v/>
      </c>
      <c r="L14" s="9" t="str">
        <f>IFERROR(VLOOKUP(CONCATENATE(L$10,$Q14),Alap!$W:$Y,3,FALSE),"")</f>
        <v/>
      </c>
      <c r="M14" s="9" t="str">
        <f>IFERROR(VLOOKUP(CONCATENATE(M$10,$Q14),Alap!$W:$Y,3,FALSE),"")</f>
        <v/>
      </c>
      <c r="N14" s="9" t="str">
        <f>IFERROR(VLOOKUP(CONCATENATE(N$10,$Q14),Alap!$W:$Y,3,FALSE),"")</f>
        <v/>
      </c>
      <c r="O14" s="9" t="str">
        <f>IFERROR(VLOOKUP(CONCATENATE(O$10,$Q14),Alap!$W:$Y,3,FALSE),"")</f>
        <v/>
      </c>
      <c r="P14" s="9" t="str">
        <f>IFERROR(VLOOKUP(CONCATENATE(P$10,$Q14),Alap!$W:$Y,3,FALSE),"")</f>
        <v/>
      </c>
      <c r="Q14" s="3">
        <v>5</v>
      </c>
    </row>
    <row r="15" spans="1:17" ht="64.5" customHeight="1" thickBot="1" x14ac:dyDescent="0.3">
      <c r="A15" s="9" t="s">
        <v>6</v>
      </c>
      <c r="B15" s="23" t="str">
        <f>IFERROR(VLOOKUP(CONCATENATE(B$10,$Q15),Alap!$W:$Y,3,FALSE),"")</f>
        <v>Nyelvi záróvizsga felkészítő (otthon, otthonról web)</v>
      </c>
      <c r="C15" s="21" t="str">
        <f>IFERROR(VLOOKUP(CONCATENATE(C$10,$Q15),Alap!$W:$Y,3,FALSE),"")</f>
        <v/>
      </c>
      <c r="D15" s="23" t="str">
        <f>IFERROR(VLOOKUP(CONCATENATE(D$10,$Q15),Alap!$W:$Y,3,FALSE),"")</f>
        <v>Nyelvi záróvizsga felkészítő (otthon, otthonról web)</v>
      </c>
      <c r="E15" s="21" t="str">
        <f>IFERROR(VLOOKUP(CONCATENATE(E$10,$Q15),Alap!$W:$Y,3,FALSE),"")</f>
        <v/>
      </c>
      <c r="F15" s="23" t="str">
        <f>IFERROR(VLOOKUP(CONCATENATE(F$10,$Q15),Alap!$W:$Y,3,FALSE),"")</f>
        <v>Nyelvi záróvizsga felkészítő (otthon, otthonról web)</v>
      </c>
      <c r="G15" s="23" t="str">
        <f>IFERROR(VLOOKUP(CONCATENATE(G$10,$Q15),Alap!$W:$Y,3,FALSE),"")</f>
        <v/>
      </c>
      <c r="H15" s="23" t="str">
        <f>IFERROR(VLOOKUP(CONCATENATE(H$10,$Q15),Alap!$W:$Y,3,FALSE),"")</f>
        <v>Nyelvi záróvizsga felkészítő (otthon, otthonról web)</v>
      </c>
      <c r="I15" s="9" t="str">
        <f>IFERROR(VLOOKUP(CONCATENATE(I$10,$Q15),Alap!$W:$Y,3,FALSE),"")</f>
        <v/>
      </c>
      <c r="J15" s="9" t="str">
        <f>IFERROR(VLOOKUP(CONCATENATE(J$10,$Q15),Alap!$W:$Y,3,FALSE),"")</f>
        <v/>
      </c>
      <c r="K15" s="23" t="str">
        <f>IFERROR(VLOOKUP(CONCATENATE(K$10,$Q15),Alap!$W:$Y,3,FALSE),"")</f>
        <v>Nyelvi záróvizsga felkészítő (otthon, otthonról web)</v>
      </c>
      <c r="L15" s="9" t="str">
        <f>IFERROR(VLOOKUP(CONCATENATE(L$10,$Q15),Alap!$W:$Y,3,FALSE),"")</f>
        <v/>
      </c>
      <c r="M15" s="9" t="str">
        <f>IFERROR(VLOOKUP(CONCATENATE(M$10,$Q15),Alap!$W:$Y,3,FALSE),"")</f>
        <v/>
      </c>
      <c r="N15" s="9" t="str">
        <f>IFERROR(VLOOKUP(CONCATENATE(N$10,$Q15),Alap!$W:$Y,3,FALSE),"")</f>
        <v/>
      </c>
      <c r="O15" s="9" t="str">
        <f>IFERROR(VLOOKUP(CONCATENATE(O$10,$Q15),Alap!$W:$Y,3,FALSE),"")</f>
        <v/>
      </c>
      <c r="P15" s="9" t="str">
        <f>IFERROR(VLOOKUP(CONCATENATE(P$10,$Q15),Alap!$W:$Y,3,FALSE),"")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IFERROR(VLOOKUP(CONCATENATE(B$10,$Q16),Alap!$W:$Y,3,FALSE),"")</f>
        <v>Nyelvi záróvizsga felkészítő (otthon, otthonról web)</v>
      </c>
      <c r="C16" s="21" t="str">
        <f>IFERROR(VLOOKUP(CONCATENATE(C$10,$Q16),Alap!$W:$Y,3,FALSE),"")</f>
        <v/>
      </c>
      <c r="D16" s="23" t="str">
        <f>IFERROR(VLOOKUP(CONCATENATE(D$10,$Q16),Alap!$W:$Y,3,FALSE),"")</f>
        <v>Nyelvi záróvizsga felkészítő (otthon, otthonról web)</v>
      </c>
      <c r="E16" s="21" t="str">
        <f>IFERROR(VLOOKUP(CONCATENATE(E$10,$Q16),Alap!$W:$Y,3,FALSE),"")</f>
        <v/>
      </c>
      <c r="F16" s="23" t="str">
        <f>IFERROR(VLOOKUP(CONCATENATE(F$10,$Q16),Alap!$W:$Y,3,FALSE),"")</f>
        <v>Nyelvi záróvizsga felkészítő (otthon, otthonról web)</v>
      </c>
      <c r="G16" s="9" t="str">
        <f>IFERROR(VLOOKUP(CONCATENATE(G$10,$Q16),Alap!$W:$Y,3,FALSE),"")</f>
        <v/>
      </c>
      <c r="H16" s="23" t="str">
        <f>IFERROR(VLOOKUP(CONCATENATE(H$10,$Q16),Alap!$W:$Y,3,FALSE),"")</f>
        <v>Nyelvi záróvizsga felkészítő (otthon, otthonról web)</v>
      </c>
      <c r="I16" s="9" t="str">
        <f>IFERROR(VLOOKUP(CONCATENATE(I$10,$Q16),Alap!$W:$Y,3,FALSE),"")</f>
        <v/>
      </c>
      <c r="J16" s="9" t="str">
        <f>IFERROR(VLOOKUP(CONCATENATE(J$10,$Q16),Alap!$W:$Y,3,FALSE),"")</f>
        <v/>
      </c>
      <c r="K16" s="23" t="str">
        <f>IFERROR(VLOOKUP(CONCATENATE(K$10,$Q16),Alap!$W:$Y,3,FALSE),"")</f>
        <v>Nyelvi záróvizsga felkészítő (otthon, otthonról web)</v>
      </c>
      <c r="L16" s="9" t="str">
        <f>IFERROR(VLOOKUP(CONCATENATE(L$10,$Q16),Alap!$W:$Y,3,FALSE),"")</f>
        <v/>
      </c>
      <c r="M16" s="9" t="str">
        <f>IFERROR(VLOOKUP(CONCATENATE(M$10,$Q16),Alap!$W:$Y,3,FALSE),"")</f>
        <v/>
      </c>
      <c r="N16" s="9" t="str">
        <f>IFERROR(VLOOKUP(CONCATENATE(N$10,$Q16),Alap!$W:$Y,3,FALSE),"")</f>
        <v/>
      </c>
      <c r="O16" s="9" t="str">
        <f>IFERROR(VLOOKUP(CONCATENATE(O$10,$Q16),Alap!$W:$Y,3,FALSE),"")</f>
        <v/>
      </c>
      <c r="P16" s="9" t="str">
        <f>IFERROR(VLOOKUP(CONCATENATE(P$10,$Q16),Alap!$W:$Y,3,FALSE),"")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Q17"/>
  <sheetViews>
    <sheetView workbookViewId="0">
      <selection sqref="A1:P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163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IFERROR(VLOOKUP(CONCATENATE(C$2,$Q4),Alap!$X:$Y,2,FALSE),"")</f>
        <v>Nemzetk. váll. esettanulmányok (209, Tb.-ről web)</v>
      </c>
      <c r="D4" s="21" t="str">
        <f>IFERROR(VLOOKUP(CONCATENATE(D$2,$Q4),Alap!$X:$Y,2,FALSE),"")</f>
        <v>Külker. és értékesítéstechnika (205, Bp.-ről web)</v>
      </c>
      <c r="E4" s="9" t="str">
        <f>IFERROR(VLOOKUP(CONCATENATE(E$2,$Q4),Alap!$X:$Y,2,FALSE),"")</f>
        <v>Marketingtervezés (217, Tb.-ről web)</v>
      </c>
      <c r="F4" s="23" t="str">
        <f>IFERROR(VLOOKUP(CONCATENATE(F$2,$Q4),Alap!$X:$Y,2,FALSE),"")</f>
        <v>Prezentációs és karrt. tech. (202, Bp.-ről web)</v>
      </c>
      <c r="G4" s="9" t="str">
        <f>IFERROR(VLOOKUP(CONCATENATE(G$2,$Q4),Alap!$X:$Y,2,FALSE),"")</f>
        <v>Marketingtervezés (209, web)</v>
      </c>
      <c r="H4" s="9" t="str">
        <f>IFERROR(VLOOKUP(CONCATENATE(H$2,$Q4),Alap!$X:$Y,2,FALSE),"")</f>
        <v>Környezetgazdaságtan (208, otthonról web)</v>
      </c>
      <c r="I4" s="9" t="str">
        <f>IFERROR(VLOOKUP(CONCATENATE(I$2,$Q4),Alap!$X:$Y,2,FALSE),"")</f>
        <v>Nemzetk. váll. esettanulmányok (210, Tb.-ről web)</v>
      </c>
      <c r="J4" s="9" t="str">
        <f>IFERROR(VLOOKUP(CONCATENATE(J$2,$Q4),Alap!$X:$Y,2,FALSE),"")</f>
        <v/>
      </c>
      <c r="K4" s="9" t="str">
        <f>IFERROR(VLOOKUP(CONCATENATE(K$2,$Q4),Alap!$X:$Y,2,FALSE),"")</f>
        <v>Vállalatirányítási inf. rendszerek (207, gépterem, Bp.-ről web)</v>
      </c>
      <c r="L4" s="9" t="str">
        <f>IFERROR(VLOOKUP(CONCATENATE(L$2,$Q4),Alap!$X:$Y,2,FALSE),"")</f>
        <v>Nemzetk. váll. esettanulmányok (otthon, Tb.-ről web)</v>
      </c>
      <c r="M4" s="9" t="str">
        <f>IFERROR(VLOOKUP(CONCATENATE(M$2,$Q4),Alap!$X:$Y,2,FALSE),"")</f>
        <v>Marketingtervezés (205, web)</v>
      </c>
      <c r="N4" s="9" t="str">
        <f>IFERROR(VLOOKUP(CONCATENATE(N$2,$Q4),Alap!$X:$Y,2,FALSE),"")</f>
        <v/>
      </c>
      <c r="O4" s="31" t="s">
        <v>318</v>
      </c>
      <c r="P4" s="9" t="str">
        <f>IFERROR(VLOOKUP(CONCATENATE(P$2,$Q4),Alap!$X:$Y,2,FALSE),"")</f>
        <v/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IFERROR(VLOOKUP(CONCATENATE(C$2,$Q5),Alap!$X:$Y,2,FALSE),"")</f>
        <v>Nemzetk. váll. esettanulmányok (209, Tb.-ről web)</v>
      </c>
      <c r="D5" s="21" t="str">
        <f>IFERROR(VLOOKUP(CONCATENATE(D$2,$Q5),Alap!$X:$Y,2,FALSE),"")</f>
        <v>Külker. és értékesítéstechnika (205, Bp.-ről web)</v>
      </c>
      <c r="E5" s="9" t="str">
        <f>IFERROR(VLOOKUP(CONCATENATE(E$2,$Q5),Alap!$X:$Y,2,FALSE),"")</f>
        <v>Marketingtervezés (217, Tb.-ről web)</v>
      </c>
      <c r="F5" s="23" t="s">
        <v>487</v>
      </c>
      <c r="G5" s="9" t="str">
        <f>IFERROR(VLOOKUP(CONCATENATE(G$2,$Q5),Alap!$X:$Y,2,FALSE),"")</f>
        <v>Marketingtervezés (209, web)</v>
      </c>
      <c r="H5" s="9" t="str">
        <f>IFERROR(VLOOKUP(CONCATENATE(H$2,$Q5),Alap!$X:$Y,2,FALSE),"")</f>
        <v>Környezetgazdaságtan (208, otthonról web)</v>
      </c>
      <c r="I5" s="9" t="str">
        <f>IFERROR(VLOOKUP(CONCATENATE(I$2,$Q5),Alap!$X:$Y,2,FALSE),"")</f>
        <v>Nemzetk. váll. esettanulmányok (210, Tb.-ről web)</v>
      </c>
      <c r="J5" s="9" t="str">
        <f>IFERROR(VLOOKUP(CONCATENATE(J$2,$Q5),Alap!$X:$Y,2,FALSE),"")</f>
        <v/>
      </c>
      <c r="K5" s="9" t="str">
        <f>IFERROR(VLOOKUP(CONCATENATE(K$2,$Q5),Alap!$X:$Y,2,FALSE),"")</f>
        <v>Vállalatirányítási inf. rendszerek (207, gépterem, Bp.-ről web)</v>
      </c>
      <c r="L5" s="9" t="str">
        <f>IFERROR(VLOOKUP(CONCATENATE(L$2,$Q5),Alap!$X:$Y,2,FALSE),"")</f>
        <v>Nemzetk. váll. esettanulmányok (otthon, Tb.-ről web)</v>
      </c>
      <c r="M5" s="9" t="str">
        <f>IFERROR(VLOOKUP(CONCATENATE(M$2,$Q5),Alap!$X:$Y,2,FALSE),"")</f>
        <v>Marketingtervezés (205, web)</v>
      </c>
      <c r="N5" s="9" t="str">
        <f>IFERROR(VLOOKUP(CONCATENATE(N$2,$Q5),Alap!$X:$Y,2,FALSE),"")</f>
        <v/>
      </c>
      <c r="O5" s="31" t="s">
        <v>318</v>
      </c>
      <c r="P5" s="9" t="str">
        <f>IFERROR(VLOOKUP(CONCATENATE(P$2,$Q5),Alap!$X:$Y,2,FALSE),"")</f>
        <v/>
      </c>
      <c r="Q5" s="3">
        <v>2</v>
      </c>
    </row>
    <row r="6" spans="1:17" ht="63.9" customHeight="1" thickBot="1" x14ac:dyDescent="0.3">
      <c r="A6" s="9" t="s">
        <v>3</v>
      </c>
      <c r="B6" s="9" t="str">
        <f>IFERROR(VLOOKUP(CONCATENATE(B$2,$Q6),Alap!$X:$Y,2,FALSE),"")</f>
        <v>Szakszeminárium I. (gazdász) (205, Tb.-ről web)</v>
      </c>
      <c r="C6" s="9" t="str">
        <f>IFERROR(VLOOKUP(CONCATENATE(C$2,$Q6),Alap!$X:$Y,2,FALSE),"")</f>
        <v>Vállalatirányítási inf. rendszerek (207, gépterem, Tb.-ről web)</v>
      </c>
      <c r="D6" s="9" t="str">
        <f>IFERROR(VLOOKUP(CONCATENATE(D$2,$Q6),Alap!$X:$Y,2,FALSE),"")</f>
        <v>Projektmunka nemz. vállalatoknál (207, gépterem, Tb.-ről web)</v>
      </c>
      <c r="E6" s="9" t="str">
        <f>IFERROR(VLOOKUP(CONCATENATE(E$2,$Q6),Alap!$X:$Y,2,FALSE),"")</f>
        <v>Marketingtervezés (217, Tb.-ről web)</v>
      </c>
      <c r="F6" s="23" t="s">
        <v>487</v>
      </c>
      <c r="G6" s="9" t="str">
        <f>IFERROR(VLOOKUP(CONCATENATE(G$2,$Q6),Alap!$X:$Y,2,FALSE),"")</f>
        <v>Projektmunka nemz. vállalatoknál (207, gépterem, Bp.-ről web)</v>
      </c>
      <c r="H6" s="9" t="str">
        <f>IFERROR(VLOOKUP(CONCATENATE(H$2,$Q6),Alap!$X:$Y,2,FALSE),"")</f>
        <v>Környezetgazdaságtan (208, otthonról web)</v>
      </c>
      <c r="I6" s="31" t="str">
        <f>IFERROR(VLOOKUP(CONCATENATE(I$2,$Q6),Alap!$X:$Y,2,FALSE),"")</f>
        <v>Interkulturális men. és tárgyalást. (205, Bp.-ről web)</v>
      </c>
      <c r="J6" s="9" t="str">
        <f>IFERROR(VLOOKUP(CONCATENATE(J$2,$Q6),Alap!$X:$Y,2,FALSE),"")</f>
        <v/>
      </c>
      <c r="K6" s="9" t="str">
        <f>IFERROR(VLOOKUP(CONCATENATE(K$2,$Q6),Alap!$X:$Y,2,FALSE),"")</f>
        <v>Környezetgazdaságtan (208, web)</v>
      </c>
      <c r="L6" s="31" t="str">
        <f>IFERROR(VLOOKUP(CONCATENATE(L$2,$Q6),Alap!$X:$Y,2,FALSE),"")</f>
        <v>Gazdasági etika (209, Tb.-ről web)</v>
      </c>
      <c r="M6" s="9" t="str">
        <f>IFERROR(VLOOKUP(CONCATENATE(M$2,$Q6),Alap!$X:$Y,2,FALSE),"")</f>
        <v>Marketingtervezés (205, web)</v>
      </c>
      <c r="N6" s="9" t="str">
        <f>IFERROR(VLOOKUP(CONCATENATE(N$2,$Q6),Alap!$X:$Y,2,FALSE),"")</f>
        <v/>
      </c>
      <c r="O6" s="9" t="str">
        <f>IFERROR(VLOOKUP(CONCATENATE(O$2,$Q6),Alap!$X:$Y,2,FALSE),"")</f>
        <v>Külker. és értékesítéstechnika (205, otthonról web)</v>
      </c>
      <c r="P6" s="9" t="str">
        <f>IFERROR(VLOOKUP(CONCATENATE(P$2,$Q6),Alap!$X:$Y,2,FALSE),"")</f>
        <v/>
      </c>
      <c r="Q6" s="3">
        <v>3</v>
      </c>
    </row>
    <row r="7" spans="1:17" ht="63.9" customHeight="1" thickBot="1" x14ac:dyDescent="0.3">
      <c r="A7" s="9" t="s">
        <v>4</v>
      </c>
      <c r="B7" s="9" t="str">
        <f>IFERROR(VLOOKUP(CONCATENATE(B$2,$Q7),Alap!$X:$Y,2,FALSE),"")</f>
        <v>Szakszeminárium I. (gazdász) (205, Tb.-ről web)</v>
      </c>
      <c r="C7" s="9" t="str">
        <f>IFERROR(VLOOKUP(CONCATENATE(C$2,$Q7),Alap!$X:$Y,2,FALSE),"")</f>
        <v/>
      </c>
      <c r="D7" s="9" t="str">
        <f>IFERROR(VLOOKUP(CONCATENATE(D$2,$Q7),Alap!$X:$Y,2,FALSE),"")</f>
        <v>Projektmunka nemz. vállalatoknál (207, gépterem, Tb.-ről web)</v>
      </c>
      <c r="E7" s="9" t="str">
        <f>IFERROR(VLOOKUP(CONCATENATE(E$2,$Q7),Alap!$X:$Y,2,FALSE),"")</f>
        <v>Vállalatirányítási inf. rendszerek (207, gépterem, Tb.-ről web)</v>
      </c>
      <c r="F7" s="9" t="str">
        <f>IFERROR(VLOOKUP(CONCATENATE(F$2,$Q7),Alap!$X:$Y,2,FALSE),"")</f>
        <v>Külker. és értékesítéstechnika (205, Tb.-ről web)</v>
      </c>
      <c r="G7" s="9" t="str">
        <f>IFERROR(VLOOKUP(CONCATENATE(G$2,$Q7),Alap!$X:$Y,2,FALSE),"")</f>
        <v>Projektmunka nemz. vállalatoknál (207, gépterem, Bp.-ről web)</v>
      </c>
      <c r="H7" s="9" t="str">
        <f>IFERROR(VLOOKUP(CONCATENATE(H$2,$Q7),Alap!$X:$Y,2,FALSE),"")</f>
        <v>Külker. és értékesítéstechnika (205, Bp.-ről web)</v>
      </c>
      <c r="I7" s="31" t="str">
        <f>IFERROR(VLOOKUP(CONCATENATE(I$2,$Q7),Alap!$X:$Y,2,FALSE),"")</f>
        <v>Interkulturális men. és tárgyalást. (205, Bp.-ről web)</v>
      </c>
      <c r="J7" s="9" t="str">
        <f>IFERROR(VLOOKUP(CONCATENATE(J$2,$Q7),Alap!$X:$Y,2,FALSE),"")</f>
        <v/>
      </c>
      <c r="K7" s="9" t="str">
        <f>IFERROR(VLOOKUP(CONCATENATE(K$2,$Q7),Alap!$X:$Y,2,FALSE),"")</f>
        <v>Környezetgazdaságtan (208, web)</v>
      </c>
      <c r="L7" s="31" t="str">
        <f>IFERROR(VLOOKUP(CONCATENATE(L$2,$Q7),Alap!$X:$Y,2,FALSE),"")</f>
        <v>Gazdasági etika (209, Tb.-ről web)</v>
      </c>
      <c r="M7" s="9" t="str">
        <f>IFERROR(VLOOKUP(CONCATENATE(M$2,$Q7),Alap!$X:$Y,2,FALSE),"")</f>
        <v/>
      </c>
      <c r="N7" s="9" t="str">
        <f>IFERROR(VLOOKUP(CONCATENATE(N$2,$Q7),Alap!$X:$Y,2,FALSE),"")</f>
        <v/>
      </c>
      <c r="O7" s="9" t="str">
        <f>IFERROR(VLOOKUP(CONCATENATE(O$2,$Q7),Alap!$X:$Y,2,FALSE),"")</f>
        <v>Külker. és értékesítéstechnika (205, otthonról web)</v>
      </c>
      <c r="P7" s="9" t="str">
        <f>IFERROR(VLOOKUP(CONCATENATE(P$2,$Q7),Alap!$X:$Y,2,FALSE),"")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IFERROR(VLOOKUP(CONCATENATE(B$2,$Q8),Alap!$X:$Y,2,FALSE),"")</f>
        <v>Külker. és értékesítéstechnika (205, Tb.-ről web)</v>
      </c>
      <c r="C8" s="9" t="str">
        <f>IFERROR(VLOOKUP(CONCATENATE(C$2,$Q8),Alap!$X:$Y,2,FALSE),"")</f>
        <v/>
      </c>
      <c r="D8" s="9" t="str">
        <f>IFERROR(VLOOKUP(CONCATENATE(D$2,$Q8),Alap!$X:$Y,2,FALSE),"")</f>
        <v>Vállalatirányítási inf. rendszerek (207, gépterem, Tb.-ről web)</v>
      </c>
      <c r="E8" s="9" t="str">
        <f>IFERROR(VLOOKUP(CONCATENATE(E$2,$Q8),Alap!$X:$Y,2,FALSE),"")</f>
        <v>Vállalatirányítási inf. rendszerek (207, gépterem, Tb.-ről web)</v>
      </c>
      <c r="F8" s="9" t="str">
        <f>IFERROR(VLOOKUP(CONCATENATE(F$2,$Q8),Alap!$X:$Y,2,FALSE),"")</f>
        <v>Külker. és értékesítéstechnika (205, Tb.-ről web)</v>
      </c>
      <c r="G8" s="9" t="str">
        <f>IFERROR(VLOOKUP(CONCATENATE(G$2,$Q8),Alap!$X:$Y,2,FALSE),"")</f>
        <v/>
      </c>
      <c r="H8" s="9" t="str">
        <f>IFERROR(VLOOKUP(CONCATENATE(H$2,$Q8),Alap!$X:$Y,2,FALSE),"")</f>
        <v>Külker. és értékesítéstechnika (205, Bp.-ről web)</v>
      </c>
      <c r="I8" s="9" t="str">
        <f>IFERROR(VLOOKUP(CONCATENATE(I$2,$Q8),Alap!$X:$Y,2,FALSE),"")</f>
        <v/>
      </c>
      <c r="J8" s="9" t="str">
        <f>IFERROR(VLOOKUP(CONCATENATE(J$2,$Q8),Alap!$X:$Y,2,FALSE),"")</f>
        <v/>
      </c>
      <c r="K8" s="23" t="str">
        <f>IFERROR(VLOOKUP(CONCATENATE(K$2,$Q8),Alap!$X:$Y,2,FALSE),"")</f>
        <v/>
      </c>
      <c r="L8" s="9" t="str">
        <f>IFERROR(VLOOKUP(CONCATENATE(L$2,$Q8),Alap!$X:$Y,2,FALSE),"")</f>
        <v/>
      </c>
      <c r="M8" s="9" t="str">
        <f>IFERROR(VLOOKUP(CONCATENATE(M$2,$Q8),Alap!$X:$Y,2,FALSE),"")</f>
        <v/>
      </c>
      <c r="N8" s="9" t="str">
        <f>IFERROR(VLOOKUP(CONCATENATE(N$2,$Q8),Alap!$X:$Y,2,FALSE),"")</f>
        <v/>
      </c>
      <c r="O8" s="9" t="str">
        <f>IFERROR(VLOOKUP(CONCATENATE(O$2,$Q8),Alap!$X:$Y,2,FALSE),"")</f>
        <v>Külker. és értékesítéstechnika (205, otthonról web)</v>
      </c>
      <c r="P8" s="9" t="str">
        <f>IFERROR(VLOOKUP(CONCATENATE(P$2,$Q8),Alap!$X:$Y,2,FALSE),"")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IFERROR(VLOOKUP(CONCATENATE(B$2,$Q9),Alap!$X:$Y,2,FALSE),"")</f>
        <v/>
      </c>
      <c r="C9" s="9" t="str">
        <f>IFERROR(VLOOKUP(CONCATENATE(C$2,$Q9),Alap!$X:$Y,2,FALSE),"")</f>
        <v/>
      </c>
      <c r="D9" s="9" t="str">
        <f>IFERROR(VLOOKUP(CONCATENATE(D$2,$Q9),Alap!$X:$Y,2,FALSE),"")</f>
        <v/>
      </c>
      <c r="E9" s="9" t="str">
        <f>IFERROR(VLOOKUP(CONCATENATE(E$2,$Q9),Alap!$X:$Y,2,FALSE),"")</f>
        <v/>
      </c>
      <c r="F9" s="9" t="str">
        <f>IFERROR(VLOOKUP(CONCATENATE(F$2,$Q9),Alap!$X:$Y,2,FALSE),"")</f>
        <v/>
      </c>
      <c r="G9" s="9" t="str">
        <f>IFERROR(VLOOKUP(CONCATENATE(G$2,$Q9),Alap!$X:$Y,2,FALSE),"")</f>
        <v/>
      </c>
      <c r="H9" s="9" t="str">
        <f>IFERROR(VLOOKUP(CONCATENATE(H$2,$Q9),Alap!$X:$Y,2,FALSE),"")</f>
        <v/>
      </c>
      <c r="I9" s="9" t="str">
        <f>IFERROR(VLOOKUP(CONCATENATE(I$2,$Q9),Alap!$X:$Y,2,FALSE),"")</f>
        <v/>
      </c>
      <c r="J9" s="9" t="str">
        <f>IFERROR(VLOOKUP(CONCATENATE(J$2,$Q9),Alap!$X:$Y,2,FALSE),"")</f>
        <v/>
      </c>
      <c r="K9" s="9" t="str">
        <f>IFERROR(VLOOKUP(CONCATENATE(K$2,$Q9),Alap!$X:$Y,2,FALSE),"")</f>
        <v/>
      </c>
      <c r="L9" s="9" t="str">
        <f>IFERROR(VLOOKUP(CONCATENATE(L$2,$Q9),Alap!$X:$Y,2,FALSE),"")</f>
        <v/>
      </c>
      <c r="M9" s="9" t="str">
        <f>IFERROR(VLOOKUP(CONCATENATE(M$2,$Q9),Alap!$X:$Y,2,FALSE),"")</f>
        <v/>
      </c>
      <c r="N9" s="9" t="str">
        <f>IFERROR(VLOOKUP(CONCATENATE(N$2,$Q9),Alap!$X:$Y,2,FALSE),"")</f>
        <v/>
      </c>
      <c r="O9" s="9" t="str">
        <f>IFERROR(VLOOKUP(CONCATENATE(O$2,$Q9),Alap!$X:$Y,2,FALSE),"")</f>
        <v/>
      </c>
      <c r="P9" s="9" t="str">
        <f>IFERROR(VLOOKUP(CONCATENATE(P$2,$Q9),Alap!$X:$Y,2,FALSE),"")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1" t="str">
        <f>IFERROR(VLOOKUP(CONCATENATE(B$10,$Q13),Alap!$X:$Y,2,FALSE),"")</f>
        <v/>
      </c>
      <c r="C13" s="21" t="str">
        <f>IFERROR(VLOOKUP(CONCATENATE(C$10,$Q13),Alap!$X:$Y,2,FALSE),"")</f>
        <v>Projektmunka nemz. vállalatoknál (Külső, web)</v>
      </c>
      <c r="D13" s="21" t="str">
        <f>IFERROR(VLOOKUP(CONCATENATE(D$10,$Q13),Alap!$X:$Y,2,FALSE),"")</f>
        <v/>
      </c>
      <c r="E13" s="21" t="str">
        <f>IFERROR(VLOOKUP(CONCATENATE(E$10,$Q13),Alap!$X:$Y,2,FALSE),"")</f>
        <v/>
      </c>
      <c r="F13" s="22" t="str">
        <f>IFERROR(VLOOKUP(CONCATENATE(F$10,$Q13),Alap!$X:$Y,2,FALSE),"")</f>
        <v/>
      </c>
      <c r="G13" s="22" t="str">
        <f>IFERROR(VLOOKUP(CONCATENATE(G$10,$Q13),Alap!$X:$Y,2,FALSE),"")</f>
        <v/>
      </c>
      <c r="H13" s="22" t="str">
        <f>IFERROR(VLOOKUP(CONCATENATE(H$10,$Q13),Alap!$X:$Y,2,FALSE),"")</f>
        <v/>
      </c>
      <c r="I13" s="22" t="str">
        <f>IFERROR(VLOOKUP(CONCATENATE(I$10,$Q13),Alap!$X:$Y,2,FALSE),"")</f>
        <v/>
      </c>
      <c r="J13" s="22" t="str">
        <f>IFERROR(VLOOKUP(CONCATENATE(J$10,$Q13),Alap!$X:$Y,2,FALSE),"")</f>
        <v/>
      </c>
      <c r="K13" s="22" t="str">
        <f>IFERROR(VLOOKUP(CONCATENATE(K$10,$Q13),Alap!$X:$Y,2,FALSE),"")</f>
        <v/>
      </c>
      <c r="L13" s="22" t="str">
        <f>IFERROR(VLOOKUP(CONCATENATE(L$10,$Q13),Alap!$X:$Y,2,FALSE),"")</f>
        <v/>
      </c>
      <c r="M13" s="22" t="str">
        <f>IFERROR(VLOOKUP(CONCATENATE(M$10,$Q13),Alap!$X:$Y,2,FALSE),"")</f>
        <v/>
      </c>
      <c r="N13" s="22" t="str">
        <f>IFERROR(VLOOKUP(CONCATENATE(N$10,$Q13),Alap!$X:$Y,2,FALSE),"")</f>
        <v/>
      </c>
      <c r="O13" s="22" t="str">
        <f>IFERROR(VLOOKUP(CONCATENATE(O$10,$Q13),Alap!$X:$Y,2,FALSE),"")</f>
        <v/>
      </c>
      <c r="P13" s="22" t="str">
        <f>IFERROR(VLOOKUP(CONCATENATE(P$10,$Q13),Alap!$X:$Y,2,FALSE),"")</f>
        <v/>
      </c>
      <c r="Q13" s="3">
        <v>4</v>
      </c>
    </row>
    <row r="14" spans="1:17" ht="63.9" customHeight="1" thickBot="1" x14ac:dyDescent="0.3">
      <c r="A14" s="9" t="s">
        <v>5</v>
      </c>
      <c r="B14" s="21" t="str">
        <f>IFERROR(VLOOKUP(CONCATENATE(B$10,$Q14),Alap!$X:$Y,2,FALSE),"")</f>
        <v/>
      </c>
      <c r="C14" s="21" t="str">
        <f>IFERROR(VLOOKUP(CONCATENATE(C$10,$Q14),Alap!$X:$Y,2,FALSE),"")</f>
        <v>Projektmunka nemz. vállalatoknál (Külső, web)</v>
      </c>
      <c r="D14" s="21" t="str">
        <f>IFERROR(VLOOKUP(CONCATENATE(D$10,$Q14),Alap!$X:$Y,2,FALSE),"")</f>
        <v/>
      </c>
      <c r="E14" s="21" t="str">
        <f>IFERROR(VLOOKUP(CONCATENATE(E$10,$Q14),Alap!$X:$Y,2,FALSE),"")</f>
        <v/>
      </c>
      <c r="F14" s="23" t="str">
        <f>IFERROR(VLOOKUP(CONCATENATE(F$10,$Q14),Alap!$X:$Y,2,FALSE),"")</f>
        <v/>
      </c>
      <c r="G14" s="22" t="str">
        <f>IFERROR(VLOOKUP(CONCATENATE(G$10,$Q14),Alap!$X:$Y,2,FALSE),"")</f>
        <v/>
      </c>
      <c r="H14" s="21" t="str">
        <f>IFERROR(VLOOKUP(CONCATENATE(H$10,$Q14),Alap!$X:$Y,2,FALSE),"")</f>
        <v/>
      </c>
      <c r="I14" s="23" t="str">
        <f>IFERROR(VLOOKUP(CONCATENATE(I$10,$Q14),Alap!$X:$Y,2,FALSE),"")</f>
        <v/>
      </c>
      <c r="J14" s="21" t="str">
        <f>IFERROR(VLOOKUP(CONCATENATE(J$10,$Q14),Alap!$X:$Y,2,FALSE),"")</f>
        <v/>
      </c>
      <c r="K14" s="23" t="str">
        <f>IFERROR(VLOOKUP(CONCATENATE(K$10,$Q14),Alap!$X:$Y,2,FALSE),"")</f>
        <v/>
      </c>
      <c r="L14" s="22" t="str">
        <f>IFERROR(VLOOKUP(CONCATENATE(L$10,$Q14),Alap!$X:$Y,2,FALSE),"")</f>
        <v/>
      </c>
      <c r="M14" s="22" t="str">
        <f>IFERROR(VLOOKUP(CONCATENATE(M$10,$Q14),Alap!$X:$Y,2,FALSE),"")</f>
        <v/>
      </c>
      <c r="N14" s="22" t="str">
        <f>IFERROR(VLOOKUP(CONCATENATE(N$10,$Q14),Alap!$X:$Y,2,FALSE),"")</f>
        <v/>
      </c>
      <c r="O14" s="22" t="str">
        <f>IFERROR(VLOOKUP(CONCATENATE(O$10,$Q14),Alap!$X:$Y,2,FALSE),"")</f>
        <v/>
      </c>
      <c r="P14" s="22" t="str">
        <f>IFERROR(VLOOKUP(CONCATENATE(P$10,$Q14),Alap!$X:$Y,2,FALSE),"")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IFERROR(VLOOKUP(CONCATENATE(B$10,$Q15),Alap!$X:$Y,2,FALSE),"")</f>
        <v>Nyelvi záróvizsga felkészítő (otthon, otthonról web)</v>
      </c>
      <c r="C15" s="21" t="str">
        <f>IFERROR(VLOOKUP(CONCATENATE(C$10,$Q15),Alap!$X:$Y,2,FALSE),"")</f>
        <v/>
      </c>
      <c r="D15" s="23" t="str">
        <f>IFERROR(VLOOKUP(CONCATENATE(D$10,$Q15),Alap!$X:$Y,2,FALSE),"")</f>
        <v>Nyelvi záróvizsga felkészítő (otthon, otthonról web)</v>
      </c>
      <c r="E15" s="21" t="str">
        <f>IFERROR(VLOOKUP(CONCATENATE(E$10,$Q15),Alap!$X:$Y,2,FALSE),"")</f>
        <v/>
      </c>
      <c r="F15" s="23" t="str">
        <f>IFERROR(VLOOKUP(CONCATENATE(F$10,$Q15),Alap!$X:$Y,2,FALSE),"")</f>
        <v>Nyelvi záróvizsga felkészítő (otthon, otthonról web)</v>
      </c>
      <c r="G15" s="22" t="str">
        <f>IFERROR(VLOOKUP(CONCATENATE(G$10,$Q15),Alap!$X:$Y,2,FALSE),"")</f>
        <v/>
      </c>
      <c r="H15" s="23" t="str">
        <f>IFERROR(VLOOKUP(CONCATENATE(H$10,$Q15),Alap!$X:$Y,2,FALSE),"")</f>
        <v>Nyelvi záróvizsga felkészítő (otthon, otthonról web)</v>
      </c>
      <c r="I15" s="23" t="str">
        <f>IFERROR(VLOOKUP(CONCATENATE(I$10,$Q15),Alap!$X:$Y,2,FALSE),"")</f>
        <v/>
      </c>
      <c r="J15" s="21" t="str">
        <f>IFERROR(VLOOKUP(CONCATENATE(J$10,$Q15),Alap!$X:$Y,2,FALSE),"")</f>
        <v/>
      </c>
      <c r="K15" s="23" t="str">
        <f>IFERROR(VLOOKUP(CONCATENATE(K$10,$Q15),Alap!$X:$Y,2,FALSE),"")</f>
        <v>Nyelvi záróvizsga felkészítő (otthon, otthonról web)</v>
      </c>
      <c r="L15" s="22" t="str">
        <f>IFERROR(VLOOKUP(CONCATENATE(L$10,$Q15),Alap!$X:$Y,2,FALSE),"")</f>
        <v/>
      </c>
      <c r="M15" s="22" t="str">
        <f>IFERROR(VLOOKUP(CONCATENATE(M$10,$Q15),Alap!$X:$Y,2,FALSE),"")</f>
        <v/>
      </c>
      <c r="N15" s="22" t="str">
        <f>IFERROR(VLOOKUP(CONCATENATE(N$10,$Q15),Alap!$X:$Y,2,FALSE),"")</f>
        <v/>
      </c>
      <c r="O15" s="22" t="str">
        <f>IFERROR(VLOOKUP(CONCATENATE(O$10,$Q15),Alap!$X:$Y,2,FALSE),"")</f>
        <v/>
      </c>
      <c r="P15" s="22" t="str">
        <f>IFERROR(VLOOKUP(CONCATENATE(P$10,$Q15),Alap!$X:$Y,2,FALSE),"")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IFERROR(VLOOKUP(CONCATENATE(B$10,$Q16),Alap!$X:$Y,2,FALSE),"")</f>
        <v>Nyelvi záróvizsga felkészítő (otthon, otthonról web)</v>
      </c>
      <c r="C16" s="21" t="str">
        <f>IFERROR(VLOOKUP(CONCATENATE(C$10,$Q16),Alap!$X:$Y,2,FALSE),"")</f>
        <v/>
      </c>
      <c r="D16" s="23" t="str">
        <f>IFERROR(VLOOKUP(CONCATENATE(D$10,$Q16),Alap!$X:$Y,2,FALSE),"")</f>
        <v>Nyelvi záróvizsga felkészítő (otthon, otthonról web)</v>
      </c>
      <c r="E16" s="21" t="str">
        <f>IFERROR(VLOOKUP(CONCATENATE(E$10,$Q16),Alap!$X:$Y,2,FALSE),"")</f>
        <v/>
      </c>
      <c r="F16" s="23" t="str">
        <f>IFERROR(VLOOKUP(CONCATENATE(F$10,$Q16),Alap!$X:$Y,2,FALSE),"")</f>
        <v>Nyelvi záróvizsga felkészítő (otthon, otthonról web)</v>
      </c>
      <c r="G16" s="22" t="str">
        <f>IFERROR(VLOOKUP(CONCATENATE(G$10,$Q16),Alap!$X:$Y,2,FALSE),"")</f>
        <v/>
      </c>
      <c r="H16" s="23" t="str">
        <f>IFERROR(VLOOKUP(CONCATENATE(H$10,$Q16),Alap!$X:$Y,2,FALSE),"")</f>
        <v>Nyelvi záróvizsga felkészítő (otthon, otthonról web)</v>
      </c>
      <c r="I16" s="22" t="str">
        <f>IFERROR(VLOOKUP(CONCATENATE(I$10,$Q16),Alap!$X:$Y,2,FALSE),"")</f>
        <v/>
      </c>
      <c r="J16" s="22" t="str">
        <f>IFERROR(VLOOKUP(CONCATENATE(J$10,$Q16),Alap!$X:$Y,2,FALSE),"")</f>
        <v/>
      </c>
      <c r="K16" s="23" t="str">
        <f>IFERROR(VLOOKUP(CONCATENATE(K$10,$Q16),Alap!$X:$Y,2,FALSE),"")</f>
        <v>Nyelvi záróvizsga felkészítő (otthon, otthonról web)</v>
      </c>
      <c r="L16" s="22" t="str">
        <f>IFERROR(VLOOKUP(CONCATENATE(L$10,$Q16),Alap!$X:$Y,2,FALSE),"")</f>
        <v/>
      </c>
      <c r="M16" s="22" t="str">
        <f>IFERROR(VLOOKUP(CONCATENATE(M$10,$Q16),Alap!$X:$Y,2,FALSE),"")</f>
        <v/>
      </c>
      <c r="N16" s="22" t="str">
        <f>IFERROR(VLOOKUP(CONCATENATE(N$10,$Q16),Alap!$X:$Y,2,FALSE),"")</f>
        <v/>
      </c>
      <c r="O16" s="22" t="str">
        <f>IFERROR(VLOOKUP(CONCATENATE(O$10,$Q16),Alap!$X:$Y,2,FALSE),"")</f>
        <v/>
      </c>
      <c r="P16" s="22" t="str">
        <f>IFERROR(VLOOKUP(CONCATENATE(P$10,$Q16),Alap!$X:$Y,2,FALSE),"")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Q17"/>
  <sheetViews>
    <sheetView workbookViewId="0">
      <selection sqref="A1:Q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160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75" customHeight="1" thickBot="1" x14ac:dyDescent="0.3">
      <c r="A4" s="9" t="s">
        <v>1</v>
      </c>
      <c r="B4" s="23" t="s">
        <v>486</v>
      </c>
      <c r="C4" s="21" t="str">
        <f>IFERROR(VLOOKUP(CONCATENATE(C$2,$Q4),Alap!$AM:$AX,12,FALSE),"")</f>
        <v>KKV-k üzleti tervezése (216, Bp.-ről web)</v>
      </c>
      <c r="D4" s="21" t="str">
        <f>IFERROR(VLOOKUP(CONCATENATE(D$2,$Q4),Alap!$AM:$AX,12,FALSE),"")</f>
        <v>Transzn. váll. gazdaságtana (212, Bp.-ről web)</v>
      </c>
      <c r="E4" s="21" t="str">
        <f>IFERROR(VLOOKUP(CONCATENATE(E$2,$Q4),Alap!$AM:$AX,12,FALSE),"")</f>
        <v>Marketingtervezés (215, Tb.-ről web)</v>
      </c>
      <c r="F4" s="23" t="str">
        <f>IFERROR(VLOOKUP(CONCATENATE(F$2,$Q4),Alap!$AM:$AX,12,FALSE),"")</f>
        <v>Prezentációs és karrt. tech. (214, Bp.-ről web)</v>
      </c>
      <c r="G4" s="21" t="str">
        <f>IFERROR(VLOOKUP(CONCATENATE(G$2,$Q4),Alap!$AM:$AX,12,FALSE),"")</f>
        <v>Környezetgazdaságtan (212, web)</v>
      </c>
      <c r="H4" s="21" t="str">
        <f>IFERROR(VLOOKUP(CONCATENATE(H$2,$Q4),Alap!$AM:$AX,12,FALSE),"")</f>
        <v>Marketingtervezés (214, web)</v>
      </c>
      <c r="I4" s="21" t="str">
        <f>IFERROR(VLOOKUP(CONCATENATE(I$2,$Q4),Alap!$AM:$AX,12,FALSE),"")</f>
        <v>Termék- és folyamatinnováció (216, Bp.-ről web)</v>
      </c>
      <c r="J4" s="21" t="str">
        <f>IFERROR(VLOOKUP(CONCATENATE(J$2,$Q4),Alap!$AM:$AX,12,FALSE),"")</f>
        <v/>
      </c>
      <c r="K4" s="21" t="str">
        <f>IFERROR(VLOOKUP(CONCATENATE(K$2,$Q4),Alap!$AM:$AX,12,FALSE),"")</f>
        <v>KKV-k üzleti tervezése (214, Bp.-ről web)</v>
      </c>
      <c r="L4" s="21" t="str">
        <f>IFERROR(VLOOKUP(CONCATENATE(L$2,$Q4),Alap!$AM:$AX,12,FALSE),"")</f>
        <v>KKV-k finanszírozása (216, Bp.-ről web)</v>
      </c>
      <c r="M4" s="21" t="str">
        <f>IFERROR(VLOOKUP(CONCATENATE(M$2,$Q4),Alap!$AM:$AX,12,FALSE),"")</f>
        <v>Környezetgazdaságtan (212, otthonról web)</v>
      </c>
      <c r="N4" s="21" t="str">
        <f>IFERROR(VLOOKUP(CONCATENATE(N$2,$Q4),Alap!$AM:$AX,12,FALSE),"")</f>
        <v/>
      </c>
      <c r="O4" s="31" t="s">
        <v>318</v>
      </c>
      <c r="P4" s="21" t="str">
        <f>IFERROR(VLOOKUP(CONCATENATE(P$2,$Q4),Alap!$AM:$AX,12,FALSE),"")</f>
        <v/>
      </c>
      <c r="Q4" s="3">
        <v>1</v>
      </c>
    </row>
    <row r="5" spans="1:17" ht="63.75" customHeight="1" thickBot="1" x14ac:dyDescent="0.3">
      <c r="A5" s="9" t="s">
        <v>2</v>
      </c>
      <c r="B5" s="23" t="s">
        <v>486</v>
      </c>
      <c r="C5" s="21" t="str">
        <f>IFERROR(VLOOKUP(CONCATENATE(C$2,$Q5),Alap!$AM:$AX,12,FALSE),"")</f>
        <v>KKV-k üzleti tervezése (216, Bp.-ről web)</v>
      </c>
      <c r="D5" s="21" t="str">
        <f>IFERROR(VLOOKUP(CONCATENATE(D$2,$Q5),Alap!$AM:$AX,12,FALSE),"")</f>
        <v>Transzn. váll. gazdaságtana (212, Bp.-ről web)</v>
      </c>
      <c r="E5" s="21" t="str">
        <f>IFERROR(VLOOKUP(CONCATENATE(E$2,$Q5),Alap!$AM:$AX,12,FALSE),"")</f>
        <v>Marketingtervezés (215, Tb.-ről web)</v>
      </c>
      <c r="F5" s="23" t="s">
        <v>487</v>
      </c>
      <c r="G5" s="21" t="str">
        <f>IFERROR(VLOOKUP(CONCATENATE(G$2,$Q5),Alap!$AM:$AX,12,FALSE),"")</f>
        <v>Környezetgazdaságtan (212, web)</v>
      </c>
      <c r="H5" s="21" t="str">
        <f>IFERROR(VLOOKUP(CONCATENATE(H$2,$Q5),Alap!$AM:$AX,12,FALSE),"")</f>
        <v>Marketingtervezés (214, web)</v>
      </c>
      <c r="I5" s="21" t="str">
        <f>IFERROR(VLOOKUP(CONCATENATE(I$2,$Q5),Alap!$AM:$AX,12,FALSE),"")</f>
        <v>Termék- és folyamatinnováció (216, Bp.-ről web)</v>
      </c>
      <c r="J5" s="21" t="str">
        <f>IFERROR(VLOOKUP(CONCATENATE(J$2,$Q5),Alap!$AM:$AX,12,FALSE),"")</f>
        <v/>
      </c>
      <c r="K5" s="21" t="str">
        <f>IFERROR(VLOOKUP(CONCATENATE(K$2,$Q5),Alap!$AM:$AX,12,FALSE),"")</f>
        <v>Termék- és folyamatinnováció (214, Tb.-ről web)</v>
      </c>
      <c r="L5" s="21" t="str">
        <f>IFERROR(VLOOKUP(CONCATENATE(L$2,$Q5),Alap!$AM:$AX,12,FALSE),"")</f>
        <v>KKV-k finanszírozása (216, Bp.-ről web)</v>
      </c>
      <c r="M5" s="21" t="str">
        <f>IFERROR(VLOOKUP(CONCATENATE(M$2,$Q5),Alap!$AM:$AX,12,FALSE),"")</f>
        <v>Környezetgazdaságtan (212, otthonról web)</v>
      </c>
      <c r="N5" s="21" t="str">
        <f>IFERROR(VLOOKUP(CONCATENATE(N$2,$Q5),Alap!$AM:$AX,12,FALSE),"")</f>
        <v/>
      </c>
      <c r="O5" s="31" t="s">
        <v>318</v>
      </c>
      <c r="P5" s="21" t="str">
        <f>IFERROR(VLOOKUP(CONCATENATE(P$2,$Q5),Alap!$AM:$AX,12,FALSE),"")</f>
        <v/>
      </c>
      <c r="Q5" s="3">
        <v>2</v>
      </c>
    </row>
    <row r="6" spans="1:17" ht="63.75" customHeight="1" thickBot="1" x14ac:dyDescent="0.3">
      <c r="A6" s="9" t="s">
        <v>3</v>
      </c>
      <c r="B6" s="21" t="str">
        <f>IFERROR(VLOOKUP(CONCATENATE(B$2,$Q6),Alap!$AM:$AX,12,FALSE),"")</f>
        <v>Szakszeminárium I. (gazdász) (212, Tb.-ről web)</v>
      </c>
      <c r="C6" s="21" t="str">
        <f>IFERROR(VLOOKUP(CONCATENATE(C$2,$Q6),Alap!$AM:$AX,12,FALSE),"")</f>
        <v>Termék- és folyamatinnováció (214, Tb.-ről web)</v>
      </c>
      <c r="D6" s="21" t="str">
        <f>IFERROR(VLOOKUP(CONCATENATE(D$2,$Q6),Alap!$AM:$AX,12,FALSE),"")</f>
        <v/>
      </c>
      <c r="E6" s="21" t="str">
        <f>IFERROR(VLOOKUP(CONCATENATE(E$2,$Q6),Alap!$AM:$AX,12,FALSE),"")</f>
        <v>Marketingtervezés (215, Tb.-ről web)</v>
      </c>
      <c r="F6" s="23" t="s">
        <v>487</v>
      </c>
      <c r="G6" s="21" t="str">
        <f>IFERROR(VLOOKUP(CONCATENATE(G$2,$Q6),Alap!$AM:$AX,12,FALSE),"")</f>
        <v>KKV-k finanszírozása (216, Tb.-ről web)</v>
      </c>
      <c r="H6" s="21" t="str">
        <f>IFERROR(VLOOKUP(CONCATENATE(H$2,$Q6),Alap!$AM:$AX,12,FALSE),"")</f>
        <v>Marketingtervezés (214, web)</v>
      </c>
      <c r="I6" s="31" t="str">
        <f>IFERROR(VLOOKUP(CONCATENATE(I$2,$Q6),Alap!$AM:$AX,12,FALSE),"")</f>
        <v>Interkulturális men. és tárgyalást. (216, Bp.-ről web)</v>
      </c>
      <c r="J6" s="21" t="str">
        <f>IFERROR(VLOOKUP(CONCATENATE(J$2,$Q6),Alap!$AM:$AX,12,FALSE),"")</f>
        <v/>
      </c>
      <c r="K6" s="21" t="str">
        <f>IFERROR(VLOOKUP(CONCATENATE(K$2,$Q6),Alap!$AM:$AX,12,FALSE),"")</f>
        <v>Marketingtervezés (212, web)</v>
      </c>
      <c r="L6" s="31" t="str">
        <f>IFERROR(VLOOKUP(CONCATENATE(L$2,$Q6),Alap!$AM:$AX,12,FALSE),"")</f>
        <v>Gazdasági etika (214, Tb.-ről web)</v>
      </c>
      <c r="M6" s="21" t="str">
        <f>IFERROR(VLOOKUP(CONCATENATE(M$2,$Q6),Alap!$AM:$AX,12,FALSE),"")</f>
        <v>Környezetgazdaságtan (212, otthonról web)</v>
      </c>
      <c r="N6" s="21" t="str">
        <f>IFERROR(VLOOKUP(CONCATENATE(N$2,$Q6),Alap!$AM:$AX,12,FALSE),"")</f>
        <v/>
      </c>
      <c r="O6" s="21" t="str">
        <f>IFERROR(VLOOKUP(CONCATENATE(O$2,$Q6),Alap!$AM:$AX,12,FALSE),"")</f>
        <v>KKV-k finanszírozása (217, Tb.-ről web)</v>
      </c>
      <c r="P6" s="21" t="str">
        <f>IFERROR(VLOOKUP(CONCATENATE(P$2,$Q6),Alap!$AM:$AX,12,FALSE),"")</f>
        <v/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IFERROR(VLOOKUP(CONCATENATE(B$2,$Q7),Alap!$AM:$AX,12,FALSE),"")</f>
        <v>Szakszeminárium I. (gazdász) (212, Tb.-ről web)</v>
      </c>
      <c r="C7" s="21" t="str">
        <f>IFERROR(VLOOKUP(CONCATENATE(C$2,$Q7),Alap!$AM:$AX,12,FALSE),"")</f>
        <v>Termék- és folyamatinnováció (214, Tb.-ről web)</v>
      </c>
      <c r="D7" s="21" t="str">
        <f>IFERROR(VLOOKUP(CONCATENATE(D$2,$Q7),Alap!$AM:$AX,12,FALSE),"")</f>
        <v/>
      </c>
      <c r="E7" s="21" t="str">
        <f>IFERROR(VLOOKUP(CONCATENATE(E$2,$Q7),Alap!$AM:$AX,12,FALSE),"")</f>
        <v>KKV-k üzleti tervezése (215, Bp.-ről web)</v>
      </c>
      <c r="F7" s="21" t="str">
        <f>IFERROR(VLOOKUP(CONCATENATE(F$2,$Q7),Alap!$AM:$AX,12,FALSE),"")</f>
        <v>Transzn. váll. gazdaságtana (214, Tb.-ről web)</v>
      </c>
      <c r="G7" s="21" t="str">
        <f>IFERROR(VLOOKUP(CONCATENATE(G$2,$Q7),Alap!$AM:$AX,12,FALSE),"")</f>
        <v>KKV-k finanszírozása (216, Tb.-ről web)</v>
      </c>
      <c r="H7" s="21" t="str">
        <f>IFERROR(VLOOKUP(CONCATENATE(H$2,$Q7),Alap!$AM:$AX,12,FALSE),"")</f>
        <v>Transzn. váll. gazdaságtana (214, Tb.-ről web)</v>
      </c>
      <c r="I7" s="31" t="str">
        <f>IFERROR(VLOOKUP(CONCATENATE(I$2,$Q7),Alap!$AM:$AX,12,FALSE),"")</f>
        <v>Interkulturális men. és tárgyalást. (216, Bp.-ről web)</v>
      </c>
      <c r="J7" s="21" t="str">
        <f>IFERROR(VLOOKUP(CONCATENATE(J$2,$Q7),Alap!$AM:$AX,12,FALSE),"")</f>
        <v/>
      </c>
      <c r="K7" s="21" t="str">
        <f>IFERROR(VLOOKUP(CONCATENATE(K$2,$Q7),Alap!$AM:$AX,12,FALSE),"")</f>
        <v>Marketingtervezés (212, web)</v>
      </c>
      <c r="L7" s="31" t="str">
        <f>IFERROR(VLOOKUP(CONCATENATE(L$2,$Q7),Alap!$AM:$AX,12,FALSE),"")</f>
        <v>Gazdasági etika (214, Tb.-ről web)</v>
      </c>
      <c r="M7" s="21" t="str">
        <f>IFERROR(VLOOKUP(CONCATENATE(M$2,$Q7),Alap!$AM:$AX,12,FALSE),"")</f>
        <v>KKV-k üzleti tervezése (214, Tb.-ről web)</v>
      </c>
      <c r="N7" s="21" t="str">
        <f>IFERROR(VLOOKUP(CONCATENATE(N$2,$Q7),Alap!$AM:$AX,12,FALSE),"")</f>
        <v/>
      </c>
      <c r="O7" s="21" t="str">
        <f>IFERROR(VLOOKUP(CONCATENATE(O$2,$Q7),Alap!$AM:$AX,12,FALSE),"")</f>
        <v>KKV-k finanszírozása (217, Tb.-ről web)</v>
      </c>
      <c r="P7" s="21" t="str">
        <f>IFERROR(VLOOKUP(CONCATENATE(P$2,$Q7),Alap!$AM:$AX,12,FALSE),"")</f>
        <v/>
      </c>
      <c r="Q7" s="3">
        <v>4</v>
      </c>
    </row>
    <row r="8" spans="1:17" ht="63.75" customHeight="1" thickBot="1" x14ac:dyDescent="0.3">
      <c r="A8" s="9" t="s">
        <v>5</v>
      </c>
      <c r="B8" s="21" t="str">
        <f>IFERROR(VLOOKUP(CONCATENATE(B$2,$Q8),Alap!$AM:$AX,12,FALSE),"")</f>
        <v/>
      </c>
      <c r="C8" s="21" t="str">
        <f>IFERROR(VLOOKUP(CONCATENATE(C$2,$Q8),Alap!$AM:$AX,12,FALSE),"")</f>
        <v/>
      </c>
      <c r="D8" s="21" t="str">
        <f>IFERROR(VLOOKUP(CONCATENATE(D$2,$Q8),Alap!$AM:$AX,12,FALSE),"")</f>
        <v/>
      </c>
      <c r="E8" s="21" t="str">
        <f>IFERROR(VLOOKUP(CONCATENATE(E$2,$Q8),Alap!$AM:$AX,12,FALSE),"")</f>
        <v>Termék- és folyamatinnováció (215, Tb.-ről web)</v>
      </c>
      <c r="F8" s="21" t="str">
        <f>IFERROR(VLOOKUP(CONCATENATE(F$2,$Q8),Alap!$AM:$AX,12,FALSE),"")</f>
        <v>Transzn. váll. gazdaságtana (214, Tb.-ről web)</v>
      </c>
      <c r="G8" s="21" t="str">
        <f>IFERROR(VLOOKUP(CONCATENATE(G$2,$Q8),Alap!$AM:$AX,12,FALSE),"")</f>
        <v/>
      </c>
      <c r="H8" s="21" t="str">
        <f>IFERROR(VLOOKUP(CONCATENATE(H$2,$Q8),Alap!$AM:$AX,12,FALSE),"")</f>
        <v/>
      </c>
      <c r="I8" s="21" t="str">
        <f>IFERROR(VLOOKUP(CONCATENATE(I$2,$Q8),Alap!$AM:$AX,12,FALSE),"")</f>
        <v/>
      </c>
      <c r="J8" s="21" t="str">
        <f>IFERROR(VLOOKUP(CONCATENATE(J$2,$Q8),Alap!$AM:$AX,12,FALSE),"")</f>
        <v/>
      </c>
      <c r="K8" s="23" t="str">
        <f>IFERROR(VLOOKUP(CONCATENATE(K$2,$Q8),Alap!$AM:$AX,12,FALSE),"")</f>
        <v/>
      </c>
      <c r="L8" s="21" t="str">
        <f>IFERROR(VLOOKUP(CONCATENATE(L$2,$Q8),Alap!$AM:$AX,12,FALSE),"")</f>
        <v/>
      </c>
      <c r="M8" s="21" t="str">
        <f>IFERROR(VLOOKUP(CONCATENATE(M$2,$Q8),Alap!$AM:$AX,12,FALSE),"")</f>
        <v>KKV-k üzleti tervezése (214, Tb.-ről web)</v>
      </c>
      <c r="N8" s="21" t="str">
        <f>IFERROR(VLOOKUP(CONCATENATE(N$2,$Q8),Alap!$AM:$AX,12,FALSE),"")</f>
        <v/>
      </c>
      <c r="O8" s="21" t="str">
        <f>IFERROR(VLOOKUP(CONCATENATE(O$2,$Q8),Alap!$AM:$AX,12,FALSE),"")</f>
        <v/>
      </c>
      <c r="P8" s="21" t="str">
        <f>IFERROR(VLOOKUP(CONCATENATE(P$2,$Q8),Alap!$AM:$AX,12,FALSE),"")</f>
        <v/>
      </c>
      <c r="Q8" s="3">
        <v>5</v>
      </c>
    </row>
    <row r="9" spans="1:17" ht="63.75" customHeight="1" thickBot="1" x14ac:dyDescent="0.3">
      <c r="A9" s="9" t="s">
        <v>6</v>
      </c>
      <c r="B9" s="21" t="str">
        <f>IFERROR(VLOOKUP(CONCATENATE(B$2,$Q9),Alap!$AM:$AX,12,FALSE),"")</f>
        <v/>
      </c>
      <c r="C9" s="21" t="str">
        <f>IFERROR(VLOOKUP(CONCATENATE(C$2,$Q9),Alap!$AM:$AX,12,FALSE),"")</f>
        <v/>
      </c>
      <c r="D9" s="21" t="str">
        <f>IFERROR(VLOOKUP(CONCATENATE(D$2,$Q9),Alap!$AM:$AX,12,FALSE),"")</f>
        <v/>
      </c>
      <c r="E9" s="21" t="str">
        <f>IFERROR(VLOOKUP(CONCATENATE(E$2,$Q9),Alap!$AM:$AX,12,FALSE),"")</f>
        <v/>
      </c>
      <c r="F9" s="21" t="str">
        <f>IFERROR(VLOOKUP(CONCATENATE(F$2,$Q9),Alap!$AM:$AX,12,FALSE),"")</f>
        <v/>
      </c>
      <c r="G9" s="21" t="str">
        <f>IFERROR(VLOOKUP(CONCATENATE(G$2,$Q9),Alap!$AM:$AX,12,FALSE),"")</f>
        <v/>
      </c>
      <c r="H9" s="21" t="str">
        <f>IFERROR(VLOOKUP(CONCATENATE(H$2,$Q9),Alap!$AM:$AX,12,FALSE),"")</f>
        <v/>
      </c>
      <c r="I9" s="21" t="str">
        <f>IFERROR(VLOOKUP(CONCATENATE(I$2,$Q9),Alap!$AM:$AX,12,FALSE),"")</f>
        <v/>
      </c>
      <c r="J9" s="21" t="str">
        <f>IFERROR(VLOOKUP(CONCATENATE(J$2,$Q9),Alap!$AM:$AX,12,FALSE),"")</f>
        <v/>
      </c>
      <c r="K9" s="21" t="str">
        <f>IFERROR(VLOOKUP(CONCATENATE(K$2,$Q9),Alap!$AM:$AX,12,FALSE),"")</f>
        <v/>
      </c>
      <c r="L9" s="21" t="str">
        <f>IFERROR(VLOOKUP(CONCATENATE(L$2,$Q9),Alap!$AM:$AX,12,FALSE),"")</f>
        <v/>
      </c>
      <c r="M9" s="21" t="str">
        <f>IFERROR(VLOOKUP(CONCATENATE(M$2,$Q9),Alap!$AM:$AX,12,FALSE),"")</f>
        <v/>
      </c>
      <c r="N9" s="21" t="str">
        <f>IFERROR(VLOOKUP(CONCATENATE(N$2,$Q9),Alap!$AM:$AX,12,FALSE),"")</f>
        <v/>
      </c>
      <c r="O9" s="21" t="str">
        <f>IFERROR(VLOOKUP(CONCATENATE(O$2,$Q9),Alap!$AM:$AX,12,FALSE),"")</f>
        <v/>
      </c>
      <c r="P9" s="21" t="str">
        <f>IFERROR(VLOOKUP(CONCATENATE(P$2,$Q9),Alap!$AM:$AX,12,FALSE),"")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IFERROR(VLOOKUP(CONCATENATE(B$10,$Q13),Alap!$AM:$AX,12,FALSE),"")</f>
        <v/>
      </c>
      <c r="C13" s="22" t="str">
        <f>IFERROR(VLOOKUP(CONCATENATE(C$10,$Q13),Alap!$AM:$AX,12,FALSE),"")</f>
        <v/>
      </c>
      <c r="D13" s="22" t="str">
        <f>IFERROR(VLOOKUP(CONCATENATE(D$10,$Q13),Alap!$AM:$AX,12,FALSE),"")</f>
        <v/>
      </c>
      <c r="E13" s="22" t="str">
        <f>IFERROR(VLOOKUP(CONCATENATE(E$10,$Q13),Alap!$AM:$AX,12,FALSE),"")</f>
        <v/>
      </c>
      <c r="F13" s="22" t="str">
        <f>IFERROR(VLOOKUP(CONCATENATE(F$10,$Q13),Alap!$AM:$AX,12,FALSE),"")</f>
        <v/>
      </c>
      <c r="G13" s="22" t="str">
        <f>IFERROR(VLOOKUP(CONCATENATE(G$10,$Q13),Alap!$AM:$AX,12,FALSE),"")</f>
        <v/>
      </c>
      <c r="H13" s="22" t="str">
        <f>IFERROR(VLOOKUP(CONCATENATE(H$10,$Q13),Alap!$AM:$AX,12,FALSE),"")</f>
        <v/>
      </c>
      <c r="I13" s="22" t="str">
        <f>IFERROR(VLOOKUP(CONCATENATE(I$10,$Q13),Alap!$AM:$AX,12,FALSE),"")</f>
        <v/>
      </c>
      <c r="J13" s="22" t="str">
        <f>IFERROR(VLOOKUP(CONCATENATE(J$10,$Q13),Alap!$AM:$AX,12,FALSE),"")</f>
        <v/>
      </c>
      <c r="K13" s="22" t="str">
        <f>IFERROR(VLOOKUP(CONCATENATE(K$10,$Q13),Alap!$AM:$AX,12,FALSE),"")</f>
        <v/>
      </c>
      <c r="L13" s="22" t="str">
        <f>IFERROR(VLOOKUP(CONCATENATE(L$10,$Q13),Alap!$AM:$AX,12,FALSE),"")</f>
        <v/>
      </c>
      <c r="M13" s="22" t="str">
        <f>IFERROR(VLOOKUP(CONCATENATE(M$10,$Q13),Alap!$AM:$AX,12,FALSE),"")</f>
        <v/>
      </c>
      <c r="N13" s="22" t="str">
        <f>IFERROR(VLOOKUP(CONCATENATE(N$10,$Q13),Alap!$AM:$AX,12,FALSE),"")</f>
        <v/>
      </c>
      <c r="O13" s="22" t="str">
        <f>IFERROR(VLOOKUP(CONCATENATE(O$10,$Q13),Alap!$AM:$AX,12,FALSE),"")</f>
        <v/>
      </c>
      <c r="P13" s="22" t="str">
        <f>IFERROR(VLOOKUP(CONCATENATE(P$10,$Q13),Alap!$AM:$AX,12,FALSE),"")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IFERROR(VLOOKUP(CONCATENATE(B$10,$Q14),Alap!$AM:$AX,12,FALSE),"")</f>
        <v/>
      </c>
      <c r="C14" s="22" t="str">
        <f>IFERROR(VLOOKUP(CONCATENATE(C$10,$Q14),Alap!$AM:$AX,12,FALSE),"")</f>
        <v/>
      </c>
      <c r="D14" s="22" t="str">
        <f>IFERROR(VLOOKUP(CONCATENATE(D$10,$Q14),Alap!$AM:$AX,12,FALSE),"")</f>
        <v/>
      </c>
      <c r="E14" s="22" t="str">
        <f>IFERROR(VLOOKUP(CONCATENATE(E$10,$Q14),Alap!$AM:$AX,12,FALSE),"")</f>
        <v/>
      </c>
      <c r="F14" s="22" t="str">
        <f>IFERROR(VLOOKUP(CONCATENATE(F$10,$Q14),Alap!$AM:$AX,12,FALSE),"")</f>
        <v/>
      </c>
      <c r="G14" s="22" t="str">
        <f>IFERROR(VLOOKUP(CONCATENATE(G$10,$Q14),Alap!$AM:$AX,12,FALSE),"")</f>
        <v/>
      </c>
      <c r="H14" s="22" t="str">
        <f>IFERROR(VLOOKUP(CONCATENATE(H$10,$Q14),Alap!$AM:$AX,12,FALSE),"")</f>
        <v/>
      </c>
      <c r="I14" s="22" t="str">
        <f>IFERROR(VLOOKUP(CONCATENATE(I$10,$Q14),Alap!$AM:$AX,12,FALSE),"")</f>
        <v/>
      </c>
      <c r="J14" s="22" t="str">
        <f>IFERROR(VLOOKUP(CONCATENATE(J$10,$Q14),Alap!$AM:$AX,12,FALSE),"")</f>
        <v/>
      </c>
      <c r="K14" s="22" t="str">
        <f>IFERROR(VLOOKUP(CONCATENATE(K$10,$Q14),Alap!$AM:$AX,12,FALSE),"")</f>
        <v/>
      </c>
      <c r="L14" s="22" t="str">
        <f>IFERROR(VLOOKUP(CONCATENATE(L$10,$Q14),Alap!$AM:$AX,12,FALSE),"")</f>
        <v/>
      </c>
      <c r="M14" s="22" t="str">
        <f>IFERROR(VLOOKUP(CONCATENATE(M$10,$Q14),Alap!$AM:$AX,12,FALSE),"")</f>
        <v/>
      </c>
      <c r="N14" s="22" t="str">
        <f>IFERROR(VLOOKUP(CONCATENATE(N$10,$Q14),Alap!$AM:$AX,12,FALSE),"")</f>
        <v/>
      </c>
      <c r="O14" s="22" t="str">
        <f>IFERROR(VLOOKUP(CONCATENATE(O$10,$Q14),Alap!$AM:$AX,12,FALSE),"")</f>
        <v/>
      </c>
      <c r="P14" s="22" t="str">
        <f>IFERROR(VLOOKUP(CONCATENATE(P$10,$Q14),Alap!$AM:$AX,12,FALSE),"")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IFERROR(VLOOKUP(CONCATENATE(B$10,$Q15),Alap!$AM:$AX,12,FALSE),"")</f>
        <v>Nyelvi záróvizsga felkészítő (otthon, otthonról web)</v>
      </c>
      <c r="C15" s="22" t="str">
        <f>IFERROR(VLOOKUP(CONCATENATE(C$10,$Q15),Alap!$AM:$AX,12,FALSE),"")</f>
        <v/>
      </c>
      <c r="D15" s="23" t="str">
        <f>IFERROR(VLOOKUP(CONCATENATE(D$10,$Q15),Alap!$AM:$AX,12,FALSE),"")</f>
        <v>Nyelvi záróvizsga felkészítő (otthon, otthonról web)</v>
      </c>
      <c r="E15" s="22" t="str">
        <f>IFERROR(VLOOKUP(CONCATENATE(E$10,$Q15),Alap!$AM:$AX,12,FALSE),"")</f>
        <v/>
      </c>
      <c r="F15" s="23" t="str">
        <f>IFERROR(VLOOKUP(CONCATENATE(F$10,$Q15),Alap!$AM:$AX,12,FALSE),"")</f>
        <v>Nyelvi záróvizsga felkészítő (otthon, otthonról web)</v>
      </c>
      <c r="G15" s="22" t="str">
        <f>IFERROR(VLOOKUP(CONCATENATE(G$10,$Q15),Alap!$AM:$AX,12,FALSE),"")</f>
        <v/>
      </c>
      <c r="H15" s="23" t="str">
        <f>IFERROR(VLOOKUP(CONCATENATE(H$10,$Q15),Alap!$AM:$AX,12,FALSE),"")</f>
        <v>Nyelvi záróvizsga felkészítő (otthon, otthonról web)</v>
      </c>
      <c r="I15" s="22" t="str">
        <f>IFERROR(VLOOKUP(CONCATENATE(I$10,$Q15),Alap!$AM:$AX,12,FALSE),"")</f>
        <v/>
      </c>
      <c r="J15" s="22" t="str">
        <f>IFERROR(VLOOKUP(CONCATENATE(J$10,$Q15),Alap!$AM:$AX,12,FALSE),"")</f>
        <v/>
      </c>
      <c r="K15" s="23" t="str">
        <f>IFERROR(VLOOKUP(CONCATENATE(K$10,$Q15),Alap!$AM:$AX,12,FALSE),"")</f>
        <v>Nyelvi záróvizsga felkészítő (otthon, otthonról web)</v>
      </c>
      <c r="L15" s="22" t="str">
        <f>IFERROR(VLOOKUP(CONCATENATE(L$10,$Q15),Alap!$AM:$AX,12,FALSE),"")</f>
        <v/>
      </c>
      <c r="M15" s="22" t="str">
        <f>IFERROR(VLOOKUP(CONCATENATE(M$10,$Q15),Alap!$AM:$AX,12,FALSE),"")</f>
        <v/>
      </c>
      <c r="N15" s="22" t="str">
        <f>IFERROR(VLOOKUP(CONCATENATE(N$10,$Q15),Alap!$AM:$AX,12,FALSE),"")</f>
        <v/>
      </c>
      <c r="O15" s="22" t="str">
        <f>IFERROR(VLOOKUP(CONCATENATE(O$10,$Q15),Alap!$AM:$AX,12,FALSE),"")</f>
        <v/>
      </c>
      <c r="P15" s="22" t="str">
        <f>IFERROR(VLOOKUP(CONCATENATE(P$10,$Q15),Alap!$AM:$AX,12,FALSE),"")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IFERROR(VLOOKUP(CONCATENATE(B$10,$Q16),Alap!$AM:$AX,12,FALSE),"")</f>
        <v>Nyelvi záróvizsga felkészítő (otthon, otthonról web)</v>
      </c>
      <c r="C16" s="22" t="str">
        <f>IFERROR(VLOOKUP(CONCATENATE(C$10,$Q16),Alap!$AM:$AX,12,FALSE),"")</f>
        <v/>
      </c>
      <c r="D16" s="23" t="str">
        <f>IFERROR(VLOOKUP(CONCATENATE(D$10,$Q16),Alap!$AM:$AX,12,FALSE),"")</f>
        <v>Nyelvi záróvizsga felkészítő (otthon, otthonról web)</v>
      </c>
      <c r="E16" s="22" t="str">
        <f>IFERROR(VLOOKUP(CONCATENATE(E$10,$Q16),Alap!$AM:$AX,12,FALSE),"")</f>
        <v/>
      </c>
      <c r="F16" s="23" t="str">
        <f>IFERROR(VLOOKUP(CONCATENATE(F$10,$Q16),Alap!$AM:$AX,12,FALSE),"")</f>
        <v>Nyelvi záróvizsga felkészítő (otthon, otthonról web)</v>
      </c>
      <c r="G16" s="22" t="str">
        <f>IFERROR(VLOOKUP(CONCATENATE(G$10,$Q16),Alap!$AM:$AX,12,FALSE),"")</f>
        <v/>
      </c>
      <c r="H16" s="23" t="str">
        <f>IFERROR(VLOOKUP(CONCATENATE(H$10,$Q16),Alap!$AM:$AX,12,FALSE),"")</f>
        <v>Nyelvi záróvizsga felkészítő (otthon, otthonról web)</v>
      </c>
      <c r="I16" s="22" t="str">
        <f>IFERROR(VLOOKUP(CONCATENATE(I$10,$Q16),Alap!$AM:$AX,12,FALSE),"")</f>
        <v/>
      </c>
      <c r="J16" s="22" t="str">
        <f>IFERROR(VLOOKUP(CONCATENATE(J$10,$Q16),Alap!$AM:$AX,12,FALSE),"")</f>
        <v/>
      </c>
      <c r="K16" s="23" t="str">
        <f>IFERROR(VLOOKUP(CONCATENATE(K$10,$Q16),Alap!$AM:$AX,12,FALSE),"")</f>
        <v>Nyelvi záróvizsga felkészítő (otthon, otthonról web)</v>
      </c>
      <c r="L16" s="22" t="str">
        <f>IFERROR(VLOOKUP(CONCATENATE(L$10,$Q16),Alap!$AM:$AX,12,FALSE),"")</f>
        <v/>
      </c>
      <c r="M16" s="22" t="str">
        <f>IFERROR(VLOOKUP(CONCATENATE(M$10,$Q16),Alap!$AM:$AX,12,FALSE),"")</f>
        <v/>
      </c>
      <c r="N16" s="22" t="str">
        <f>IFERROR(VLOOKUP(CONCATENATE(N$10,$Q16),Alap!$AM:$AX,12,FALSE),"")</f>
        <v/>
      </c>
      <c r="O16" s="22" t="str">
        <f>IFERROR(VLOOKUP(CONCATENATE(O$10,$Q16),Alap!$AM:$AX,12,FALSE),"")</f>
        <v/>
      </c>
      <c r="P16" s="22" t="str">
        <f>IFERROR(VLOOKUP(CONCATENATE(P$10,$Q16),Alap!$AM:$AX,12,FALSE),"")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55118110236220474" bottom="0.55118110236220474" header="0.31496062992125984" footer="0.31496062992125984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Q17"/>
  <sheetViews>
    <sheetView workbookViewId="0">
      <selection activeCell="D6" sqref="D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IFERROR(VLOOKUP(CONCATENATE(C$2,$Q4),Alap!$AN:$AX,11,FALSE),"")</f>
        <v>Nemzetk. váll. esettanulmányok (214, Tb.-ről web)</v>
      </c>
      <c r="D4" s="21" t="str">
        <f>IFERROR(VLOOKUP(CONCATENATE(D$2,$Q4),Alap!$AN:$AX,11,FALSE),"")</f>
        <v>Transzn. váll. gazdaságtana (212, Bp.-ről web)</v>
      </c>
      <c r="E4" s="21" t="str">
        <f>IFERROR(VLOOKUP(CONCATENATE(E$2,$Q4),Alap!$AN:$AX,11,FALSE),"")</f>
        <v>Marketingtervezés (215, Tb.-ről web)</v>
      </c>
      <c r="F4" s="23" t="str">
        <f>IFERROR(VLOOKUP(CONCATENATE(F$2,$Q4),Alap!$AN:$AX,11,FALSE),"")</f>
        <v>Prezentációs és karrt. tech. (214, Bp.-ről web)</v>
      </c>
      <c r="G4" s="21" t="str">
        <f>IFERROR(VLOOKUP(CONCATENATE(G$2,$Q4),Alap!$AN:$AX,11,FALSE),"")</f>
        <v>Környezetgazdaságtan (212, web)</v>
      </c>
      <c r="H4" s="21" t="str">
        <f>IFERROR(VLOOKUP(CONCATENATE(H$2,$Q4),Alap!$AN:$AX,11,FALSE),"")</f>
        <v>Marketingtervezés (214, web)</v>
      </c>
      <c r="I4" s="21" t="str">
        <f>IFERROR(VLOOKUP(CONCATENATE(I$2,$Q4),Alap!$AN:$AX,11,FALSE),"")</f>
        <v>Nemzetk. váll. esettanulmányok (214, Tb.-ről web)</v>
      </c>
      <c r="J4" s="21" t="str">
        <f>IFERROR(VLOOKUP(CONCATENATE(J$2,$Q4),Alap!$AN:$AX,11,FALSE),"")</f>
        <v/>
      </c>
      <c r="K4" s="21" t="str">
        <f>IFERROR(VLOOKUP(CONCATENATE(K$2,$Q4),Alap!$AN:$AX,11,FALSE),"")</f>
        <v>Vállalatirányítási inf. rendszerek (605, gépterem, Bp.-ről web)</v>
      </c>
      <c r="L4" s="21" t="str">
        <f>IFERROR(VLOOKUP(CONCATENATE(L$2,$Q4),Alap!$AN:$AX,11,FALSE),"")</f>
        <v>Nemzetk. váll. esettanulmányok (214, Tb.-ről web)</v>
      </c>
      <c r="M4" s="21" t="str">
        <f>IFERROR(VLOOKUP(CONCATENATE(M$2,$Q4),Alap!$AN:$AX,11,FALSE),"")</f>
        <v>Környezetgazdaságtan (212, otthonról web)</v>
      </c>
      <c r="N4" s="21" t="str">
        <f>IFERROR(VLOOKUP(CONCATENATE(N$2,$Q4),Alap!$AN:$AX,11,FALSE),"")</f>
        <v/>
      </c>
      <c r="O4" s="31" t="s">
        <v>318</v>
      </c>
      <c r="P4" s="21" t="str">
        <f>IFERROR(VLOOKUP(CONCATENATE(P$2,$Q4),Alap!$AN:$AX,11,FALSE),"")</f>
        <v/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IFERROR(VLOOKUP(CONCATENATE(C$2,$Q5),Alap!$AN:$AX,11,FALSE),"")</f>
        <v>Nemzetk. váll. esettanulmányok (214, Tb.-ről web)</v>
      </c>
      <c r="D5" s="21" t="str">
        <f>IFERROR(VLOOKUP(CONCATENATE(D$2,$Q5),Alap!$AN:$AX,11,FALSE),"")</f>
        <v>Transzn. váll. gazdaságtana (212, Bp.-ről web)</v>
      </c>
      <c r="E5" s="21" t="str">
        <f>IFERROR(VLOOKUP(CONCATENATE(E$2,$Q5),Alap!$AN:$AX,11,FALSE),"")</f>
        <v>Marketingtervezés (215, Tb.-ről web)</v>
      </c>
      <c r="F5" s="23" t="s">
        <v>487</v>
      </c>
      <c r="G5" s="21" t="str">
        <f>IFERROR(VLOOKUP(CONCATENATE(G$2,$Q5),Alap!$AN:$AX,11,FALSE),"")</f>
        <v>Környezetgazdaságtan (212, web)</v>
      </c>
      <c r="H5" s="21" t="str">
        <f>IFERROR(VLOOKUP(CONCATENATE(H$2,$Q5),Alap!$AN:$AX,11,FALSE),"")</f>
        <v>Marketingtervezés (214, web)</v>
      </c>
      <c r="I5" s="21" t="str">
        <f>IFERROR(VLOOKUP(CONCATENATE(I$2,$Q5),Alap!$AN:$AX,11,FALSE),"")</f>
        <v>Nemzetk. váll. esettanulmányok (214, Tb.-ről web)</v>
      </c>
      <c r="J5" s="21" t="str">
        <f>IFERROR(VLOOKUP(CONCATENATE(J$2,$Q5),Alap!$AN:$AX,11,FALSE),"")</f>
        <v/>
      </c>
      <c r="K5" s="21" t="str">
        <f>IFERROR(VLOOKUP(CONCATENATE(K$2,$Q5),Alap!$AN:$AX,11,FALSE),"")</f>
        <v>Vállalatirányítási inf. rendszerek (605, gépterem, Bp.-ről web)</v>
      </c>
      <c r="L5" s="21" t="str">
        <f>IFERROR(VLOOKUP(CONCATENATE(L$2,$Q5),Alap!$AN:$AX,11,FALSE),"")</f>
        <v>Nemzetk. váll. esettanulmányok (214, Tb.-ről web)</v>
      </c>
      <c r="M5" s="21" t="str">
        <f>IFERROR(VLOOKUP(CONCATENATE(M$2,$Q5),Alap!$AN:$AX,11,FALSE),"")</f>
        <v>Környezetgazdaságtan (212, otthonról web)</v>
      </c>
      <c r="N5" s="21" t="str">
        <f>IFERROR(VLOOKUP(CONCATENATE(N$2,$Q5),Alap!$AN:$AX,11,FALSE),"")</f>
        <v/>
      </c>
      <c r="O5" s="31" t="s">
        <v>318</v>
      </c>
      <c r="P5" s="21" t="str">
        <f>IFERROR(VLOOKUP(CONCATENATE(P$2,$Q5),Alap!$AN:$AX,11,FALSE),"")</f>
        <v/>
      </c>
      <c r="Q5" s="3">
        <v>2</v>
      </c>
    </row>
    <row r="6" spans="1:17" ht="63.75" customHeight="1" thickBot="1" x14ac:dyDescent="0.3">
      <c r="A6" s="9" t="s">
        <v>3</v>
      </c>
      <c r="B6" s="21" t="str">
        <f>IFERROR(VLOOKUP(CONCATENATE(B$2,$Q6),Alap!$AN:$AX,11,FALSE),"")</f>
        <v>Szakszeminárium I. (gazdász) (212, Tb.-ről web)</v>
      </c>
      <c r="C6" s="21" t="str">
        <f>IFERROR(VLOOKUP(CONCATENATE(C$2,$Q6),Alap!$AN:$AX,11,FALSE),"")</f>
        <v>Vállalatirányítási inf. rendszerek (605, gépterem, Tb.-ről web)</v>
      </c>
      <c r="D6" s="21" t="str">
        <f>IFERROR(VLOOKUP(CONCATENATE(D$2,$Q6),Alap!$AN:$AX,11,FALSE),"")</f>
        <v>Projektmunka nemz. vállalatoknál (605, gépterem, Tb.-ről web)</v>
      </c>
      <c r="E6" s="21" t="str">
        <f>IFERROR(VLOOKUP(CONCATENATE(E$2,$Q6),Alap!$AN:$AX,11,FALSE),"")</f>
        <v>Marketingtervezés (215, Tb.-ről web)</v>
      </c>
      <c r="F6" s="23" t="s">
        <v>487</v>
      </c>
      <c r="G6" s="21" t="str">
        <f>IFERROR(VLOOKUP(CONCATENATE(G$2,$Q6),Alap!$AN:$AX,11,FALSE),"")</f>
        <v>Projektmunka nemz. vállalatoknál (605, gépterem, Bp.-ről web)</v>
      </c>
      <c r="H6" s="21" t="str">
        <f>IFERROR(VLOOKUP(CONCATENATE(H$2,$Q6),Alap!$AN:$AX,11,FALSE),"")</f>
        <v>Marketingtervezés (214, web)</v>
      </c>
      <c r="I6" s="31" t="str">
        <f>IFERROR(VLOOKUP(CONCATENATE(I$2,$Q6),Alap!$AN:$AX,11,FALSE),"")</f>
        <v>Interkulturális men. és tárgyalást. (216, Bp.-ről web)</v>
      </c>
      <c r="J6" s="21" t="str">
        <f>IFERROR(VLOOKUP(CONCATENATE(J$2,$Q6),Alap!$AN:$AX,11,FALSE),"")</f>
        <v/>
      </c>
      <c r="K6" s="21" t="str">
        <f>IFERROR(VLOOKUP(CONCATENATE(K$2,$Q6),Alap!$AN:$AX,11,FALSE),"")</f>
        <v>Marketingtervezés (212, web)</v>
      </c>
      <c r="L6" s="31" t="str">
        <f>IFERROR(VLOOKUP(CONCATENATE(L$2,$Q6),Alap!$AN:$AX,11,FALSE),"")</f>
        <v>Gazdasági etika (214, Tb.-ről web)</v>
      </c>
      <c r="M6" s="21" t="str">
        <f>IFERROR(VLOOKUP(CONCATENATE(M$2,$Q6),Alap!$AN:$AX,11,FALSE),"")</f>
        <v>Környezetgazdaságtan (212, otthonról web)</v>
      </c>
      <c r="N6" s="21" t="str">
        <f>IFERROR(VLOOKUP(CONCATENATE(N$2,$Q6),Alap!$AN:$AX,11,FALSE),"")</f>
        <v/>
      </c>
      <c r="O6" s="21" t="str">
        <f>IFERROR(VLOOKUP(CONCATENATE(O$2,$Q6),Alap!$AN:$AX,11,FALSE),"")</f>
        <v/>
      </c>
      <c r="P6" s="21" t="str">
        <f>IFERROR(VLOOKUP(CONCATENATE(P$2,$Q6),Alap!$AN:$AX,11,FALSE),"")</f>
        <v/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IFERROR(VLOOKUP(CONCATENATE(B$2,$Q7),Alap!$AN:$AX,11,FALSE),"")</f>
        <v>Szakszeminárium I. (gazdász) (212, Tb.-ről web)</v>
      </c>
      <c r="C7" s="21" t="str">
        <f>IFERROR(VLOOKUP(CONCATENATE(C$2,$Q7),Alap!$AN:$AX,11,FALSE),"")</f>
        <v/>
      </c>
      <c r="D7" s="21" t="str">
        <f>IFERROR(VLOOKUP(CONCATENATE(D$2,$Q7),Alap!$AN:$AX,11,FALSE),"")</f>
        <v>Projektmunka nemz. vállalatoknál (605, gépterem, Tb.-ről web)</v>
      </c>
      <c r="E7" s="21" t="str">
        <f>IFERROR(VLOOKUP(CONCATENATE(E$2,$Q7),Alap!$AN:$AX,11,FALSE),"")</f>
        <v>Vállalatirányítási inf. rendszerek (605, gépterem, Tb.-ről web)</v>
      </c>
      <c r="F7" s="21" t="str">
        <f>IFERROR(VLOOKUP(CONCATENATE(F$2,$Q7),Alap!$AN:$AX,11,FALSE),"")</f>
        <v>Transzn. váll. gazdaságtana (214, Tb.-ről web)</v>
      </c>
      <c r="G7" s="21" t="str">
        <f>IFERROR(VLOOKUP(CONCATENATE(G$2,$Q7),Alap!$AN:$AX,11,FALSE),"")</f>
        <v>Projektmunka nemz. vállalatoknál (605, gépterem, Bp.-ről web)</v>
      </c>
      <c r="H7" s="21" t="str">
        <f>IFERROR(VLOOKUP(CONCATENATE(H$2,$Q7),Alap!$AN:$AX,11,FALSE),"")</f>
        <v>Transzn. váll. gazdaságtana (214, Tb.-ről web)</v>
      </c>
      <c r="I7" s="31" t="str">
        <f>IFERROR(VLOOKUP(CONCATENATE(I$2,$Q7),Alap!$AN:$AX,11,FALSE),"")</f>
        <v>Interkulturális men. és tárgyalást. (216, Bp.-ről web)</v>
      </c>
      <c r="J7" s="21" t="str">
        <f>IFERROR(VLOOKUP(CONCATENATE(J$2,$Q7),Alap!$AN:$AX,11,FALSE),"")</f>
        <v/>
      </c>
      <c r="K7" s="21" t="str">
        <f>IFERROR(VLOOKUP(CONCATENATE(K$2,$Q7),Alap!$AN:$AX,11,FALSE),"")</f>
        <v>Marketingtervezés (212, web)</v>
      </c>
      <c r="L7" s="31" t="str">
        <f>IFERROR(VLOOKUP(CONCATENATE(L$2,$Q7),Alap!$AN:$AX,11,FALSE),"")</f>
        <v>Gazdasági etika (214, Tb.-ről web)</v>
      </c>
      <c r="M7" s="21" t="str">
        <f>IFERROR(VLOOKUP(CONCATENATE(M$2,$Q7),Alap!$AN:$AX,11,FALSE),"")</f>
        <v/>
      </c>
      <c r="N7" s="21" t="str">
        <f>IFERROR(VLOOKUP(CONCATENATE(N$2,$Q7),Alap!$AN:$AX,11,FALSE),"")</f>
        <v/>
      </c>
      <c r="O7" s="21" t="str">
        <f>IFERROR(VLOOKUP(CONCATENATE(O$2,$Q7),Alap!$AN:$AX,11,FALSE),"")</f>
        <v/>
      </c>
      <c r="P7" s="21" t="str">
        <f>IFERROR(VLOOKUP(CONCATENATE(P$2,$Q7),Alap!$AN:$AX,11,FALSE),"")</f>
        <v/>
      </c>
      <c r="Q7" s="3">
        <v>4</v>
      </c>
    </row>
    <row r="8" spans="1:17" ht="63.75" customHeight="1" thickBot="1" x14ac:dyDescent="0.3">
      <c r="A8" s="9" t="s">
        <v>5</v>
      </c>
      <c r="B8" s="21" t="str">
        <f>IFERROR(VLOOKUP(CONCATENATE(B$2,$Q8),Alap!$AN:$AX,11,FALSE),"")</f>
        <v/>
      </c>
      <c r="C8" s="21" t="str">
        <f>IFERROR(VLOOKUP(CONCATENATE(C$2,$Q8),Alap!$AN:$AX,11,FALSE),"")</f>
        <v/>
      </c>
      <c r="D8" s="21" t="str">
        <f>IFERROR(VLOOKUP(CONCATENATE(D$2,$Q8),Alap!$AN:$AX,11,FALSE),"")</f>
        <v>Vállalatirányítási inf. rendszerek (605, gépterem, Tb.-ről web)</v>
      </c>
      <c r="E8" s="21" t="str">
        <f>IFERROR(VLOOKUP(CONCATENATE(E$2,$Q8),Alap!$AN:$AX,11,FALSE),"")</f>
        <v>Vállalatirányítási inf. rendszerek (605, gépterem, Tb.-ről web)</v>
      </c>
      <c r="F8" s="21" t="str">
        <f>IFERROR(VLOOKUP(CONCATENATE(F$2,$Q8),Alap!$AN:$AX,11,FALSE),"")</f>
        <v>Transzn. váll. gazdaságtana (214, Tb.-ről web)</v>
      </c>
      <c r="G8" s="21" t="str">
        <f>IFERROR(VLOOKUP(CONCATENATE(G$2,$Q8),Alap!$AN:$AX,11,FALSE),"")</f>
        <v/>
      </c>
      <c r="H8" s="21" t="str">
        <f>IFERROR(VLOOKUP(CONCATENATE(H$2,$Q8),Alap!$AN:$AX,11,FALSE),"")</f>
        <v/>
      </c>
      <c r="I8" s="21" t="str">
        <f>IFERROR(VLOOKUP(CONCATENATE(I$2,$Q8),Alap!$AN:$AX,11,FALSE),"")</f>
        <v/>
      </c>
      <c r="J8" s="21" t="str">
        <f>IFERROR(VLOOKUP(CONCATENATE(J$2,$Q8),Alap!$AN:$AX,11,FALSE),"")</f>
        <v/>
      </c>
      <c r="K8" s="23" t="str">
        <f>IFERROR(VLOOKUP(CONCATENATE(K$2,$Q8),Alap!$AN:$AX,11,FALSE),"")</f>
        <v/>
      </c>
      <c r="L8" s="21" t="str">
        <f>IFERROR(VLOOKUP(CONCATENATE(L$2,$Q8),Alap!$AN:$AX,11,FALSE),"")</f>
        <v/>
      </c>
      <c r="M8" s="21" t="str">
        <f>IFERROR(VLOOKUP(CONCATENATE(M$2,$Q8),Alap!$AN:$AX,11,FALSE),"")</f>
        <v/>
      </c>
      <c r="N8" s="21" t="str">
        <f>IFERROR(VLOOKUP(CONCATENATE(N$2,$Q8),Alap!$AN:$AX,11,FALSE),"")</f>
        <v/>
      </c>
      <c r="O8" s="21" t="str">
        <f>IFERROR(VLOOKUP(CONCATENATE(O$2,$Q8),Alap!$AN:$AX,11,FALSE),"")</f>
        <v/>
      </c>
      <c r="P8" s="21" t="str">
        <f>IFERROR(VLOOKUP(CONCATENATE(P$2,$Q8),Alap!$AN:$AX,11,FALSE),"")</f>
        <v/>
      </c>
      <c r="Q8" s="3">
        <v>5</v>
      </c>
    </row>
    <row r="9" spans="1:17" ht="63.75" customHeight="1" thickBot="1" x14ac:dyDescent="0.3">
      <c r="A9" s="9" t="s">
        <v>6</v>
      </c>
      <c r="B9" s="21" t="str">
        <f>IFERROR(VLOOKUP(CONCATENATE(B$2,$Q9),Alap!$AN:$AX,11,FALSE),"")</f>
        <v/>
      </c>
      <c r="C9" s="21" t="str">
        <f>IFERROR(VLOOKUP(CONCATENATE(C$2,$Q9),Alap!$AN:$AX,11,FALSE),"")</f>
        <v/>
      </c>
      <c r="D9" s="21" t="str">
        <f>IFERROR(VLOOKUP(CONCATENATE(D$2,$Q9),Alap!$AN:$AX,11,FALSE),"")</f>
        <v/>
      </c>
      <c r="E9" s="21" t="str">
        <f>IFERROR(VLOOKUP(CONCATENATE(E$2,$Q9),Alap!$AN:$AX,11,FALSE),"")</f>
        <v/>
      </c>
      <c r="F9" s="21" t="str">
        <f>IFERROR(VLOOKUP(CONCATENATE(F$2,$Q9),Alap!$AN:$AX,11,FALSE),"")</f>
        <v/>
      </c>
      <c r="G9" s="21" t="str">
        <f>IFERROR(VLOOKUP(CONCATENATE(G$2,$Q9),Alap!$AN:$AX,11,FALSE),"")</f>
        <v/>
      </c>
      <c r="H9" s="21" t="str">
        <f>IFERROR(VLOOKUP(CONCATENATE(H$2,$Q9),Alap!$AN:$AX,11,FALSE),"")</f>
        <v/>
      </c>
      <c r="I9" s="21" t="str">
        <f>IFERROR(VLOOKUP(CONCATENATE(I$2,$Q9),Alap!$AN:$AX,11,FALSE),"")</f>
        <v/>
      </c>
      <c r="J9" s="21" t="str">
        <f>IFERROR(VLOOKUP(CONCATENATE(J$2,$Q9),Alap!$AN:$AX,11,FALSE),"")</f>
        <v/>
      </c>
      <c r="K9" s="21" t="str">
        <f>IFERROR(VLOOKUP(CONCATENATE(K$2,$Q9),Alap!$AN:$AX,11,FALSE),"")</f>
        <v/>
      </c>
      <c r="L9" s="21" t="str">
        <f>IFERROR(VLOOKUP(CONCATENATE(L$2,$Q9),Alap!$AN:$AX,11,FALSE),"")</f>
        <v/>
      </c>
      <c r="M9" s="21" t="str">
        <f>IFERROR(VLOOKUP(CONCATENATE(M$2,$Q9),Alap!$AN:$AX,11,FALSE),"")</f>
        <v/>
      </c>
      <c r="N9" s="21" t="str">
        <f>IFERROR(VLOOKUP(CONCATENATE(N$2,$Q9),Alap!$AN:$AX,11,FALSE),"")</f>
        <v/>
      </c>
      <c r="O9" s="21" t="str">
        <f>IFERROR(VLOOKUP(CONCATENATE(O$2,$Q9),Alap!$AN:$AX,11,FALSE),"")</f>
        <v/>
      </c>
      <c r="P9" s="21" t="str">
        <f>IFERROR(VLOOKUP(CONCATENATE(P$2,$Q9),Alap!$AN:$AX,11,FALSE),"")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IFERROR(VLOOKUP(CONCATENATE(B$10,$Q13),Alap!$AN:$AX,11,FALSE),"")</f>
        <v/>
      </c>
      <c r="C13" s="21" t="str">
        <f>IFERROR(VLOOKUP(CONCATENATE(C$10,$Q13),Alap!$AN:$AX,11,FALSE),"")</f>
        <v>Projektmunka nemz. vállalatoknál (Külső, web)</v>
      </c>
      <c r="D13" s="22" t="str">
        <f>IFERROR(VLOOKUP(CONCATENATE(D$10,$Q13),Alap!$AN:$AX,11,FALSE),"")</f>
        <v/>
      </c>
      <c r="E13" s="22" t="str">
        <f>IFERROR(VLOOKUP(CONCATENATE(E$10,$Q13),Alap!$AN:$AX,11,FALSE),"")</f>
        <v/>
      </c>
      <c r="F13" s="22" t="str">
        <f>IFERROR(VLOOKUP(CONCATENATE(F$10,$Q13),Alap!$AN:$AX,11,FALSE),"")</f>
        <v/>
      </c>
      <c r="G13" s="22" t="str">
        <f>IFERROR(VLOOKUP(CONCATENATE(G$10,$Q13),Alap!$AN:$AX,11,FALSE),"")</f>
        <v/>
      </c>
      <c r="H13" s="22" t="str">
        <f>IFERROR(VLOOKUP(CONCATENATE(H$10,$Q13),Alap!$AN:$AX,11,FALSE),"")</f>
        <v/>
      </c>
      <c r="I13" s="22" t="str">
        <f>IFERROR(VLOOKUP(CONCATENATE(I$10,$Q13),Alap!$AN:$AX,11,FALSE),"")</f>
        <v/>
      </c>
      <c r="J13" s="22" t="str">
        <f>IFERROR(VLOOKUP(CONCATENATE(J$10,$Q13),Alap!$AN:$AX,11,FALSE),"")</f>
        <v/>
      </c>
      <c r="K13" s="22" t="str">
        <f>IFERROR(VLOOKUP(CONCATENATE(K$10,$Q13),Alap!$AN:$AX,11,FALSE),"")</f>
        <v/>
      </c>
      <c r="L13" s="22" t="str">
        <f>IFERROR(VLOOKUP(CONCATENATE(L$10,$Q13),Alap!$AN:$AX,11,FALSE),"")</f>
        <v/>
      </c>
      <c r="M13" s="22" t="str">
        <f>IFERROR(VLOOKUP(CONCATENATE(M$10,$Q13),Alap!$AN:$AX,11,FALSE),"")</f>
        <v/>
      </c>
      <c r="N13" s="22" t="str">
        <f>IFERROR(VLOOKUP(CONCATENATE(N$10,$Q13),Alap!$AN:$AX,11,FALSE),"")</f>
        <v/>
      </c>
      <c r="O13" s="22" t="str">
        <f>IFERROR(VLOOKUP(CONCATENATE(O$10,$Q13),Alap!$AN:$AX,11,FALSE),"")</f>
        <v/>
      </c>
      <c r="P13" s="22" t="str">
        <f>IFERROR(VLOOKUP(CONCATENATE(P$10,$Q13),Alap!$AN:$AX,11,FALSE),"")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IFERROR(VLOOKUP(CONCATENATE(B$10,$Q14),Alap!$AN:$AX,11,FALSE),"")</f>
        <v/>
      </c>
      <c r="C14" s="21" t="str">
        <f>IFERROR(VLOOKUP(CONCATENATE(C$10,$Q14),Alap!$AN:$AX,11,FALSE),"")</f>
        <v>Projektmunka nemz. vállalatoknál (Külső, web)</v>
      </c>
      <c r="D14" s="22" t="str">
        <f>IFERROR(VLOOKUP(CONCATENATE(D$10,$Q14),Alap!$AN:$AX,11,FALSE),"")</f>
        <v/>
      </c>
      <c r="E14" s="22" t="str">
        <f>IFERROR(VLOOKUP(CONCATENATE(E$10,$Q14),Alap!$AN:$AX,11,FALSE),"")</f>
        <v/>
      </c>
      <c r="F14" s="22" t="str">
        <f>IFERROR(VLOOKUP(CONCATENATE(F$10,$Q14),Alap!$AN:$AX,11,FALSE),"")</f>
        <v/>
      </c>
      <c r="G14" s="22" t="str">
        <f>IFERROR(VLOOKUP(CONCATENATE(G$10,$Q14),Alap!$AN:$AX,11,FALSE),"")</f>
        <v/>
      </c>
      <c r="H14" s="22" t="str">
        <f>IFERROR(VLOOKUP(CONCATENATE(H$10,$Q14),Alap!$AN:$AX,11,FALSE),"")</f>
        <v/>
      </c>
      <c r="I14" s="22" t="str">
        <f>IFERROR(VLOOKUP(CONCATENATE(I$10,$Q14),Alap!$AN:$AX,11,FALSE),"")</f>
        <v/>
      </c>
      <c r="J14" s="22" t="str">
        <f>IFERROR(VLOOKUP(CONCATENATE(J$10,$Q14),Alap!$AN:$AX,11,FALSE),"")</f>
        <v/>
      </c>
      <c r="K14" s="22" t="str">
        <f>IFERROR(VLOOKUP(CONCATENATE(K$10,$Q14),Alap!$AN:$AX,11,FALSE),"")</f>
        <v/>
      </c>
      <c r="L14" s="22" t="str">
        <f>IFERROR(VLOOKUP(CONCATENATE(L$10,$Q14),Alap!$AN:$AX,11,FALSE),"")</f>
        <v/>
      </c>
      <c r="M14" s="22" t="str">
        <f>IFERROR(VLOOKUP(CONCATENATE(M$10,$Q14),Alap!$AN:$AX,11,FALSE),"")</f>
        <v/>
      </c>
      <c r="N14" s="22" t="str">
        <f>IFERROR(VLOOKUP(CONCATENATE(N$10,$Q14),Alap!$AN:$AX,11,FALSE),"")</f>
        <v/>
      </c>
      <c r="O14" s="22" t="str">
        <f>IFERROR(VLOOKUP(CONCATENATE(O$10,$Q14),Alap!$AN:$AX,11,FALSE),"")</f>
        <v/>
      </c>
      <c r="P14" s="22" t="str">
        <f>IFERROR(VLOOKUP(CONCATENATE(P$10,$Q14),Alap!$AN:$AX,11,FALSE),"")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IFERROR(VLOOKUP(CONCATENATE(B$10,$Q15),Alap!$AN:$AX,11,FALSE),"")</f>
        <v>Nyelvi záróvizsga felkészítő (otthon, otthonról web)</v>
      </c>
      <c r="C15" s="22" t="str">
        <f>IFERROR(VLOOKUP(CONCATENATE(C$10,$Q15),Alap!$AN:$AX,11,FALSE),"")</f>
        <v/>
      </c>
      <c r="D15" s="23" t="str">
        <f>IFERROR(VLOOKUP(CONCATENATE(D$10,$Q15),Alap!$AN:$AX,11,FALSE),"")</f>
        <v>Nyelvi záróvizsga felkészítő (otthon, otthonról web)</v>
      </c>
      <c r="E15" s="22" t="str">
        <f>IFERROR(VLOOKUP(CONCATENATE(E$10,$Q15),Alap!$AN:$AX,11,FALSE),"")</f>
        <v/>
      </c>
      <c r="F15" s="23" t="str">
        <f>IFERROR(VLOOKUP(CONCATENATE(F$10,$Q15),Alap!$AN:$AX,11,FALSE),"")</f>
        <v>Nyelvi záróvizsga felkészítő (otthon, otthonról web)</v>
      </c>
      <c r="G15" s="22" t="str">
        <f>IFERROR(VLOOKUP(CONCATENATE(G$10,$Q15),Alap!$AN:$AX,11,FALSE),"")</f>
        <v/>
      </c>
      <c r="H15" s="23" t="str">
        <f>IFERROR(VLOOKUP(CONCATENATE(H$10,$Q15),Alap!$AN:$AX,11,FALSE),"")</f>
        <v>Nyelvi záróvizsga felkészítő (otthon, otthonról web)</v>
      </c>
      <c r="I15" s="22" t="str">
        <f>IFERROR(VLOOKUP(CONCATENATE(I$10,$Q15),Alap!$AN:$AX,11,FALSE),"")</f>
        <v/>
      </c>
      <c r="J15" s="22" t="str">
        <f>IFERROR(VLOOKUP(CONCATENATE(J$10,$Q15),Alap!$AN:$AX,11,FALSE),"")</f>
        <v/>
      </c>
      <c r="K15" s="23" t="str">
        <f>IFERROR(VLOOKUP(CONCATENATE(K$10,$Q15),Alap!$AN:$AX,11,FALSE),"")</f>
        <v>Nyelvi záróvizsga felkészítő (otthon, otthonról web)</v>
      </c>
      <c r="L15" s="22" t="str">
        <f>IFERROR(VLOOKUP(CONCATENATE(L$10,$Q15),Alap!$AN:$AX,11,FALSE),"")</f>
        <v/>
      </c>
      <c r="M15" s="22" t="str">
        <f>IFERROR(VLOOKUP(CONCATENATE(M$10,$Q15),Alap!$AN:$AX,11,FALSE),"")</f>
        <v/>
      </c>
      <c r="N15" s="22" t="str">
        <f>IFERROR(VLOOKUP(CONCATENATE(N$10,$Q15),Alap!$AN:$AX,11,FALSE),"")</f>
        <v/>
      </c>
      <c r="O15" s="22" t="str">
        <f>IFERROR(VLOOKUP(CONCATENATE(O$10,$Q15),Alap!$AN:$AX,11,FALSE),"")</f>
        <v/>
      </c>
      <c r="P15" s="22" t="str">
        <f>IFERROR(VLOOKUP(CONCATENATE(P$10,$Q15),Alap!$AN:$AX,11,FALSE),"")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IFERROR(VLOOKUP(CONCATENATE(B$10,$Q16),Alap!$AN:$AX,11,FALSE),"")</f>
        <v>Nyelvi záróvizsga felkészítő (otthon, otthonról web)</v>
      </c>
      <c r="C16" s="22" t="str">
        <f>IFERROR(VLOOKUP(CONCATENATE(C$10,$Q16),Alap!$AN:$AX,11,FALSE),"")</f>
        <v/>
      </c>
      <c r="D16" s="23" t="str">
        <f>IFERROR(VLOOKUP(CONCATENATE(D$10,$Q16),Alap!$AN:$AX,11,FALSE),"")</f>
        <v>Nyelvi záróvizsga felkészítő (otthon, otthonról web)</v>
      </c>
      <c r="E16" s="22" t="str">
        <f>IFERROR(VLOOKUP(CONCATENATE(E$10,$Q16),Alap!$AN:$AX,11,FALSE),"")</f>
        <v/>
      </c>
      <c r="F16" s="23" t="str">
        <f>IFERROR(VLOOKUP(CONCATENATE(F$10,$Q16),Alap!$AN:$AX,11,FALSE),"")</f>
        <v>Nyelvi záróvizsga felkészítő (otthon, otthonról web)</v>
      </c>
      <c r="G16" s="22" t="str">
        <f>IFERROR(VLOOKUP(CONCATENATE(G$10,$Q16),Alap!$AN:$AX,11,FALSE),"")</f>
        <v/>
      </c>
      <c r="H16" s="23" t="str">
        <f>IFERROR(VLOOKUP(CONCATENATE(H$10,$Q16),Alap!$AN:$AX,11,FALSE),"")</f>
        <v>Nyelvi záróvizsga felkészítő (otthon, otthonról web)</v>
      </c>
      <c r="I16" s="22" t="str">
        <f>IFERROR(VLOOKUP(CONCATENATE(I$10,$Q16),Alap!$AN:$AX,11,FALSE),"")</f>
        <v/>
      </c>
      <c r="J16" s="22" t="str">
        <f>IFERROR(VLOOKUP(CONCATENATE(J$10,$Q16),Alap!$AN:$AX,11,FALSE),"")</f>
        <v/>
      </c>
      <c r="K16" s="23" t="str">
        <f>IFERROR(VLOOKUP(CONCATENATE(K$10,$Q16),Alap!$AN:$AX,11,FALSE),"")</f>
        <v>Nyelvi záróvizsga felkészítő (otthon, otthonról web)</v>
      </c>
      <c r="L16" s="22" t="str">
        <f>IFERROR(VLOOKUP(CONCATENATE(L$10,$Q16),Alap!$AN:$AX,11,FALSE),"")</f>
        <v/>
      </c>
      <c r="M16" s="22" t="str">
        <f>IFERROR(VLOOKUP(CONCATENATE(M$10,$Q16),Alap!$AN:$AX,11,FALSE),"")</f>
        <v/>
      </c>
      <c r="N16" s="22" t="str">
        <f>IFERROR(VLOOKUP(CONCATENATE(N$10,$Q16),Alap!$AN:$AX,11,FALSE),"")</f>
        <v/>
      </c>
      <c r="O16" s="22" t="str">
        <f>IFERROR(VLOOKUP(CONCATENATE(O$10,$Q16),Alap!$AN:$AX,11,FALSE),"")</f>
        <v/>
      </c>
      <c r="P16" s="22" t="str">
        <f>IFERROR(VLOOKUP(CONCATENATE(P$10,$Q16),Alap!$AN:$AX,11,FALSE),"")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35433070866141736" header="0.31496062992125984" footer="0.31496062992125984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Q17"/>
  <sheetViews>
    <sheetView workbookViewId="0">
      <selection sqref="A1:Q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248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75" customHeight="1" thickBot="1" x14ac:dyDescent="0.3">
      <c r="A4" s="9" t="s">
        <v>1</v>
      </c>
      <c r="B4" s="23" t="s">
        <v>486</v>
      </c>
      <c r="C4" s="21" t="str">
        <f>IFERROR(VLOOKUP(CONCATENATE(C$2,$Q4),Alap!$AO:$AX,10,FALSE),"")</f>
        <v>Nemzetk. ellátásilánc men. (604, gépterem, Tb.-ről web)</v>
      </c>
      <c r="D4" s="21" t="str">
        <f>IFERROR(VLOOKUP(CONCATENATE(D$2,$Q4),Alap!$AO:$AX,10,FALSE),"")</f>
        <v>Külker. és értékesítéstechnika (605, Bp.-ről web)</v>
      </c>
      <c r="E4" s="21" t="str">
        <f>IFERROR(VLOOKUP(CONCATENATE(E$2,$Q4),Alap!$AO:$AX,10,FALSE),"")</f>
        <v>Marketingtervezés (215, Tb.-ről web)</v>
      </c>
      <c r="F4" s="23" t="str">
        <f>IFERROR(VLOOKUP(CONCATENATE(F$2,$Q4),Alap!$AO:$AX,10,FALSE),"")</f>
        <v>Prezentációs és karrt. tech. (214, Bp.-ről web)</v>
      </c>
      <c r="G4" s="21" t="str">
        <f>IFERROR(VLOOKUP(CONCATENATE(G$2,$Q4),Alap!$AO:$AX,10,FALSE),"")</f>
        <v>Környezetgazdaságtan (212, web)</v>
      </c>
      <c r="H4" s="21" t="str">
        <f>IFERROR(VLOOKUP(CONCATENATE(H$2,$Q4),Alap!$AO:$AX,10,FALSE),"")</f>
        <v>Marketingtervezés (214, web)</v>
      </c>
      <c r="I4" s="21" t="str">
        <f>IFERROR(VLOOKUP(CONCATENATE(I$2,$Q4),Alap!$AO:$AX,10,FALSE),"")</f>
        <v/>
      </c>
      <c r="J4" s="21" t="str">
        <f>IFERROR(VLOOKUP(CONCATENATE(J$2,$Q4),Alap!$AO:$AX,10,FALSE),"")</f>
        <v/>
      </c>
      <c r="K4" s="21" t="str">
        <f>IFERROR(VLOOKUP(CONCATENATE(K$2,$Q4),Alap!$AO:$AX,10,FALSE),"")</f>
        <v>Logisztikai esettanulmányok (402, Bp.-ről web)</v>
      </c>
      <c r="L4" s="21" t="str">
        <f>IFERROR(VLOOKUP(CONCATENATE(L$2,$Q4),Alap!$AO:$AX,10,FALSE),"")</f>
        <v>Nemzetk. ellátásilánc men. (605, gépterem, Bp.-ről web)</v>
      </c>
      <c r="M4" s="21" t="str">
        <f>IFERROR(VLOOKUP(CONCATENATE(M$2,$Q4),Alap!$AO:$AX,10,FALSE),"")</f>
        <v>Környezetgazdaságtan (212, otthonról web)</v>
      </c>
      <c r="N4" s="21" t="str">
        <f>IFERROR(VLOOKUP(CONCATENATE(N$2,$Q4),Alap!$AO:$AX,10,FALSE),"")</f>
        <v/>
      </c>
      <c r="O4" s="31" t="s">
        <v>318</v>
      </c>
      <c r="P4" s="21" t="str">
        <f>IFERROR(VLOOKUP(CONCATENATE(P$2,$Q4),Alap!$AO:$AX,10,FALSE),"")</f>
        <v>Logisztikai esettanulmányok (402, Tb.-ről web)</v>
      </c>
      <c r="Q4" s="3">
        <v>1</v>
      </c>
    </row>
    <row r="5" spans="1:17" ht="63.75" customHeight="1" thickBot="1" x14ac:dyDescent="0.3">
      <c r="A5" s="9" t="s">
        <v>2</v>
      </c>
      <c r="B5" s="23" t="s">
        <v>486</v>
      </c>
      <c r="C5" s="21" t="str">
        <f>IFERROR(VLOOKUP(CONCATENATE(C$2,$Q5),Alap!$AO:$AX,10,FALSE),"")</f>
        <v>Nemzetk. ellátásilánc men. (604, gépterem, Tb.-ről web)</v>
      </c>
      <c r="D5" s="21" t="str">
        <f>IFERROR(VLOOKUP(CONCATENATE(D$2,$Q5),Alap!$AO:$AX,10,FALSE),"")</f>
        <v>Külker. és értékesítéstechnika (605, Bp.-ről web)</v>
      </c>
      <c r="E5" s="21" t="str">
        <f>IFERROR(VLOOKUP(CONCATENATE(E$2,$Q5),Alap!$AO:$AX,10,FALSE),"")</f>
        <v>Marketingtervezés (215, Tb.-ről web)</v>
      </c>
      <c r="F5" s="23" t="s">
        <v>487</v>
      </c>
      <c r="G5" s="21" t="str">
        <f>IFERROR(VLOOKUP(CONCATENATE(G$2,$Q5),Alap!$AO:$AX,10,FALSE),"")</f>
        <v>Környezetgazdaságtan (212, web)</v>
      </c>
      <c r="H5" s="21" t="str">
        <f>IFERROR(VLOOKUP(CONCATENATE(H$2,$Q5),Alap!$AO:$AX,10,FALSE),"")</f>
        <v>Marketingtervezés (214, web)</v>
      </c>
      <c r="I5" s="21" t="str">
        <f>IFERROR(VLOOKUP(CONCATENATE(I$2,$Q5),Alap!$AO:$AX,10,FALSE),"")</f>
        <v/>
      </c>
      <c r="J5" s="21" t="str">
        <f>IFERROR(VLOOKUP(CONCATENATE(J$2,$Q5),Alap!$AO:$AX,10,FALSE),"")</f>
        <v/>
      </c>
      <c r="K5" s="21" t="str">
        <f>IFERROR(VLOOKUP(CONCATENATE(K$2,$Q5),Alap!$AO:$AX,10,FALSE),"")</f>
        <v>Logisztikai esettanulmányok (402, Bp.-ről web)</v>
      </c>
      <c r="L5" s="21" t="str">
        <f>IFERROR(VLOOKUP(CONCATENATE(L$2,$Q5),Alap!$AO:$AX,10,FALSE),"")</f>
        <v>Nemzetk. ellátásilánc men. (605, gépterem, Bp.-ről web)</v>
      </c>
      <c r="M5" s="21" t="str">
        <f>IFERROR(VLOOKUP(CONCATENATE(M$2,$Q5),Alap!$AO:$AX,10,FALSE),"")</f>
        <v>Környezetgazdaságtan (212, otthonról web)</v>
      </c>
      <c r="N5" s="21" t="str">
        <f>IFERROR(VLOOKUP(CONCATENATE(N$2,$Q5),Alap!$AO:$AX,10,FALSE),"")</f>
        <v/>
      </c>
      <c r="O5" s="31" t="s">
        <v>318</v>
      </c>
      <c r="P5" s="21" t="str">
        <f>IFERROR(VLOOKUP(CONCATENATE(P$2,$Q5),Alap!$AO:$AX,10,FALSE),"")</f>
        <v>Logisztikai esettanulmányok (402, Tb.-ről web)</v>
      </c>
      <c r="Q5" s="3">
        <v>2</v>
      </c>
    </row>
    <row r="6" spans="1:17" ht="63.75" customHeight="1" thickBot="1" x14ac:dyDescent="0.3">
      <c r="A6" s="9" t="s">
        <v>3</v>
      </c>
      <c r="B6" s="21" t="str">
        <f>IFERROR(VLOOKUP(CONCATENATE(B$2,$Q6),Alap!$AO:$AX,10,FALSE),"")</f>
        <v>Szakszeminárium I. (gazdász) (212, Tb.-ről web)</v>
      </c>
      <c r="C6" s="21" t="str">
        <f>IFERROR(VLOOKUP(CONCATENATE(C$2,$Q6),Alap!$AO:$AX,10,FALSE),"")</f>
        <v>Készletgazdálkodás terv. és elemz. (402, Tb.-ről web)</v>
      </c>
      <c r="D6" s="9" t="str">
        <f>IFERROR(VLOOKUP(CONCATENATE(D$2,$Q6),Alap!$AO:$AX,10,FALSE),"")</f>
        <v>Logisztikai esettanulmányok (212, Bp.-ről web)</v>
      </c>
      <c r="E6" s="21" t="str">
        <f>IFERROR(VLOOKUP(CONCATENATE(E$2,$Q6),Alap!$AO:$AX,10,FALSE),"")</f>
        <v>Marketingtervezés (215, Tb.-ről web)</v>
      </c>
      <c r="F6" s="23" t="s">
        <v>487</v>
      </c>
      <c r="G6" s="21" t="str">
        <f>IFERROR(VLOOKUP(CONCATENATE(G$2,$Q6),Alap!$AO:$AX,10,FALSE),"")</f>
        <v>Készletgazdálkodás terv. és elemz. (402, Bp.-ről web)</v>
      </c>
      <c r="H6" s="21" t="str">
        <f>IFERROR(VLOOKUP(CONCATENATE(H$2,$Q6),Alap!$AO:$AX,10,FALSE),"")</f>
        <v>Marketingtervezés (214, web)</v>
      </c>
      <c r="I6" s="31" t="str">
        <f>IFERROR(VLOOKUP(CONCATENATE(I$2,$Q6),Alap!$AO:$AX,10,FALSE),"")</f>
        <v>Interkulturális men. és tárgyalást. (216, Bp.-ről web)</v>
      </c>
      <c r="J6" s="21" t="str">
        <f>IFERROR(VLOOKUP(CONCATENATE(J$2,$Q6),Alap!$AO:$AX,10,FALSE),"")</f>
        <v/>
      </c>
      <c r="K6" s="21" t="str">
        <f>IFERROR(VLOOKUP(CONCATENATE(K$2,$Q6),Alap!$AO:$AX,10,FALSE),"")</f>
        <v>Marketingtervezés (212, web)</v>
      </c>
      <c r="L6" s="31" t="str">
        <f>IFERROR(VLOOKUP(CONCATENATE(L$2,$Q6),Alap!$AO:$AX,10,FALSE),"")</f>
        <v>Gazdasági etika (214, Tb.-ről web)</v>
      </c>
      <c r="M6" s="21" t="str">
        <f>IFERROR(VLOOKUP(CONCATENATE(M$2,$Q6),Alap!$AO:$AX,10,FALSE),"")</f>
        <v>Környezetgazdaságtan (212, otthonról web)</v>
      </c>
      <c r="N6" s="21" t="str">
        <f>IFERROR(VLOOKUP(CONCATENATE(N$2,$Q6),Alap!$AO:$AX,10,FALSE),"")</f>
        <v/>
      </c>
      <c r="O6" s="21" t="str">
        <f>IFERROR(VLOOKUP(CONCATENATE(O$2,$Q6),Alap!$AO:$AX,10,FALSE),"")</f>
        <v>Külker. és értékesítéstechnika (216, otthonról web)</v>
      </c>
      <c r="P6" s="21" t="str">
        <f>IFERROR(VLOOKUP(CONCATENATE(P$2,$Q6),Alap!$AO:$AX,10,FALSE),"")</f>
        <v/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IFERROR(VLOOKUP(CONCATENATE(B$2,$Q7),Alap!$AO:$AX,10,FALSE),"")</f>
        <v>Szakszeminárium I. (gazdász) (212, Tb.-ről web)</v>
      </c>
      <c r="C7" s="21" t="str">
        <f>IFERROR(VLOOKUP(CONCATENATE(C$2,$Q7),Alap!$AO:$AX,10,FALSE),"")</f>
        <v>Készletgazdálkodás terv. és elemz. (402, Tb.-ről web)</v>
      </c>
      <c r="D7" s="9" t="str">
        <f>IFERROR(VLOOKUP(CONCATENATE(D$2,$Q7),Alap!$AO:$AX,10,FALSE),"")</f>
        <v>Logisztikai esettanulmányok (217, Bp.-ről web)</v>
      </c>
      <c r="E7" s="21" t="str">
        <f>IFERROR(VLOOKUP(CONCATENATE(E$2,$Q7),Alap!$AO:$AX,10,FALSE),"")</f>
        <v/>
      </c>
      <c r="F7" s="21" t="str">
        <f>IFERROR(VLOOKUP(CONCATENATE(F$2,$Q7),Alap!$AO:$AX,10,FALSE),"")</f>
        <v>Külker. és értékesítéstechnika (216, Tb.-ről web)</v>
      </c>
      <c r="G7" s="21" t="str">
        <f>IFERROR(VLOOKUP(CONCATENATE(G$2,$Q7),Alap!$AO:$AX,10,FALSE),"")</f>
        <v>Készletgazdálkodás terv. és elemz. (402, Bp.-ről web)</v>
      </c>
      <c r="H7" s="21" t="str">
        <f>IFERROR(VLOOKUP(CONCATENATE(H$2,$Q7),Alap!$AO:$AX,10,FALSE),"")</f>
        <v>Külker. és értékesítéstechnika (216, Bp.-ről web)</v>
      </c>
      <c r="I7" s="31" t="str">
        <f>IFERROR(VLOOKUP(CONCATENATE(I$2,$Q7),Alap!$AO:$AX,10,FALSE),"")</f>
        <v>Interkulturális men. és tárgyalást. (216, Bp.-ről web)</v>
      </c>
      <c r="J7" s="21" t="str">
        <f>IFERROR(VLOOKUP(CONCATENATE(J$2,$Q7),Alap!$AO:$AX,10,FALSE),"")</f>
        <v/>
      </c>
      <c r="K7" s="21" t="str">
        <f>IFERROR(VLOOKUP(CONCATENATE(K$2,$Q7),Alap!$AO:$AX,10,FALSE),"")</f>
        <v>Marketingtervezés (212, web)</v>
      </c>
      <c r="L7" s="31" t="str">
        <f>IFERROR(VLOOKUP(CONCATENATE(L$2,$Q7),Alap!$AO:$AX,10,FALSE),"")</f>
        <v>Gazdasági etika (214, Tb.-ről web)</v>
      </c>
      <c r="M7" s="21" t="str">
        <f>IFERROR(VLOOKUP(CONCATENATE(M$2,$Q7),Alap!$AO:$AX,10,FALSE),"")</f>
        <v>Nemzetk. ellátásilánc men. (603, gépterem, Tb.-ről web)</v>
      </c>
      <c r="N7" s="21" t="str">
        <f>IFERROR(VLOOKUP(CONCATENATE(N$2,$Q7),Alap!$AO:$AX,10,FALSE),"")</f>
        <v/>
      </c>
      <c r="O7" s="21" t="str">
        <f>IFERROR(VLOOKUP(CONCATENATE(O$2,$Q7),Alap!$AO:$AX,10,FALSE),"")</f>
        <v>Külker. és értékesítéstechnika (216, otthonról web)</v>
      </c>
      <c r="P7" s="21" t="str">
        <f>IFERROR(VLOOKUP(CONCATENATE(P$2,$Q7),Alap!$AO:$AX,10,FALSE),"")</f>
        <v/>
      </c>
      <c r="Q7" s="3">
        <v>4</v>
      </c>
    </row>
    <row r="8" spans="1:17" ht="63.75" customHeight="1" thickBot="1" x14ac:dyDescent="0.3">
      <c r="A8" s="9" t="s">
        <v>5</v>
      </c>
      <c r="B8" s="9" t="str">
        <f>IFERROR(VLOOKUP(CONCATENATE(B$2,$Q8),Alap!$AO:$AX,10,FALSE),"")</f>
        <v>Külker. és értékesítéstechnika (214, Tb.-ről web)</v>
      </c>
      <c r="C8" s="9" t="str">
        <f>IFERROR(VLOOKUP(CONCATENATE(C$2,$Q8),Alap!$AO:$AX,10,FALSE),"")</f>
        <v>Készletgazdálkodás terv. és elemz. (402, Tb.-ről web)</v>
      </c>
      <c r="D8" s="9" t="str">
        <f>IFERROR(VLOOKUP(CONCATENATE(D$2,$Q8),Alap!$AO:$AX,10,FALSE),"")</f>
        <v/>
      </c>
      <c r="E8" s="9" t="str">
        <f>IFERROR(VLOOKUP(CONCATENATE(E$2,$Q8),Alap!$AO:$AX,10,FALSE),"")</f>
        <v/>
      </c>
      <c r="F8" s="21" t="str">
        <f>IFERROR(VLOOKUP(CONCATENATE(F$2,$Q8),Alap!$AO:$AX,10,FALSE),"")</f>
        <v>Külker. és értékesítéstechnika (216, Tb.-ről web)</v>
      </c>
      <c r="G8" s="21" t="str">
        <f>IFERROR(VLOOKUP(CONCATENATE(G$2,$Q8),Alap!$AO:$AX,10,FALSE),"")</f>
        <v>Készletgazdálkodás terv. és elemz. (402, Bp.-ről web)</v>
      </c>
      <c r="H8" s="21" t="str">
        <f>IFERROR(VLOOKUP(CONCATENATE(H$2,$Q8),Alap!$AO:$AX,10,FALSE),"")</f>
        <v>Külker. és értékesítéstechnika (216, Bp.-ről web)</v>
      </c>
      <c r="I8" s="9" t="str">
        <f>IFERROR(VLOOKUP(CONCATENATE(I$2,$Q8),Alap!$AO:$AX,10,FALSE),"")</f>
        <v/>
      </c>
      <c r="J8" s="9" t="str">
        <f>IFERROR(VLOOKUP(CONCATENATE(J$2,$Q8),Alap!$AO:$AX,10,FALSE),"")</f>
        <v/>
      </c>
      <c r="K8" s="23" t="str">
        <f>IFERROR(VLOOKUP(CONCATENATE(K$2,$Q8),Alap!$AO:$AX,10,FALSE),"")</f>
        <v/>
      </c>
      <c r="L8" s="9" t="str">
        <f>IFERROR(VLOOKUP(CONCATENATE(L$2,$Q8),Alap!$AO:$AX,10,FALSE),"")</f>
        <v/>
      </c>
      <c r="M8" s="21" t="str">
        <f>IFERROR(VLOOKUP(CONCATENATE(M$2,$Q8),Alap!$AO:$AX,10,FALSE),"")</f>
        <v>Nemzetk. ellátásilánc men. (603, gépterem, Tb.-ről web)</v>
      </c>
      <c r="N8" s="21" t="str">
        <f>IFERROR(VLOOKUP(CONCATENATE(N$2,$Q8),Alap!$AO:$AX,10,FALSE),"")</f>
        <v/>
      </c>
      <c r="O8" s="21" t="str">
        <f>IFERROR(VLOOKUP(CONCATENATE(O$2,$Q8),Alap!$AO:$AX,10,FALSE),"")</f>
        <v>Külker. és értékesítéstechnika (216, otthonról web)</v>
      </c>
      <c r="P8" s="21" t="str">
        <f>IFERROR(VLOOKUP(CONCATENATE(P$2,$Q8),Alap!$AO:$AX,10,FALSE),"")</f>
        <v/>
      </c>
      <c r="Q8" s="3">
        <v>5</v>
      </c>
    </row>
    <row r="9" spans="1:17" ht="63.75" customHeight="1" thickBot="1" x14ac:dyDescent="0.3">
      <c r="A9" s="9" t="s">
        <v>6</v>
      </c>
      <c r="B9" s="9" t="str">
        <f>IFERROR(VLOOKUP(CONCATENATE(B$2,$Q9),Alap!$AO:$AX,10,FALSE),"")</f>
        <v/>
      </c>
      <c r="C9" s="9" t="str">
        <f>IFERROR(VLOOKUP(CONCATENATE(C$2,$Q9),Alap!$AO:$AX,10,FALSE),"")</f>
        <v/>
      </c>
      <c r="D9" s="9" t="str">
        <f>IFERROR(VLOOKUP(CONCATENATE(D$2,$Q9),Alap!$AO:$AX,10,FALSE),"")</f>
        <v/>
      </c>
      <c r="E9" s="9" t="str">
        <f>IFERROR(VLOOKUP(CONCATENATE(E$2,$Q9),Alap!$AO:$AX,10,FALSE),"")</f>
        <v/>
      </c>
      <c r="F9" s="9" t="str">
        <f>IFERROR(VLOOKUP(CONCATENATE(F$2,$Q9),Alap!$AO:$AX,10,FALSE),"")</f>
        <v/>
      </c>
      <c r="G9" s="9" t="str">
        <f>IFERROR(VLOOKUP(CONCATENATE(G$2,$Q9),Alap!$AO:$AX,10,FALSE),"")</f>
        <v/>
      </c>
      <c r="H9" s="9" t="str">
        <f>IFERROR(VLOOKUP(CONCATENATE(H$2,$Q9),Alap!$AO:$AX,10,FALSE),"")</f>
        <v/>
      </c>
      <c r="I9" s="9" t="str">
        <f>IFERROR(VLOOKUP(CONCATENATE(I$2,$Q9),Alap!$AO:$AX,10,FALSE),"")</f>
        <v/>
      </c>
      <c r="J9" s="9" t="str">
        <f>IFERROR(VLOOKUP(CONCATENATE(J$2,$Q9),Alap!$AO:$AX,10,FALSE),"")</f>
        <v/>
      </c>
      <c r="K9" s="9" t="str">
        <f>IFERROR(VLOOKUP(CONCATENATE(K$2,$Q9),Alap!$AO:$AX,10,FALSE),"")</f>
        <v/>
      </c>
      <c r="L9" s="9" t="str">
        <f>IFERROR(VLOOKUP(CONCATENATE(L$2,$Q9),Alap!$AO:$AX,10,FALSE),"")</f>
        <v/>
      </c>
      <c r="M9" s="9" t="str">
        <f>IFERROR(VLOOKUP(CONCATENATE(M$2,$Q9),Alap!$AO:$AX,10,FALSE),"")</f>
        <v/>
      </c>
      <c r="N9" s="9" t="str">
        <f>IFERROR(VLOOKUP(CONCATENATE(N$2,$Q9),Alap!$AO:$AX,10,FALSE),"")</f>
        <v/>
      </c>
      <c r="O9" s="9" t="str">
        <f>IFERROR(VLOOKUP(CONCATENATE(O$2,$Q9),Alap!$AO:$AX,10,FALSE),"")</f>
        <v/>
      </c>
      <c r="P9" s="9" t="str">
        <f>IFERROR(VLOOKUP(CONCATENATE(P$2,$Q9),Alap!$AO:$AX,10,FALSE),"")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IFERROR(VLOOKUP(CONCATENATE(B$10,$Q13),Alap!$AO:$AX,10,FALSE),"")</f>
        <v/>
      </c>
      <c r="C13" s="22" t="str">
        <f>IFERROR(VLOOKUP(CONCATENATE(C$10,$Q13),Alap!$AO:$AX,10,FALSE),"")</f>
        <v/>
      </c>
      <c r="D13" s="22" t="str">
        <f>IFERROR(VLOOKUP(CONCATENATE(D$10,$Q13),Alap!$AO:$AX,10,FALSE),"")</f>
        <v/>
      </c>
      <c r="E13" s="22" t="str">
        <f>IFERROR(VLOOKUP(CONCATENATE(E$10,$Q13),Alap!$AO:$AX,10,FALSE),"")</f>
        <v/>
      </c>
      <c r="F13" s="22" t="str">
        <f>IFERROR(VLOOKUP(CONCATENATE(F$10,$Q13),Alap!$AO:$AX,10,FALSE),"")</f>
        <v/>
      </c>
      <c r="G13" s="22" t="str">
        <f>IFERROR(VLOOKUP(CONCATENATE(G$10,$Q13),Alap!$AO:$AX,10,FALSE),"")</f>
        <v/>
      </c>
      <c r="H13" s="22" t="str">
        <f>IFERROR(VLOOKUP(CONCATENATE(H$10,$Q13),Alap!$AO:$AX,10,FALSE),"")</f>
        <v/>
      </c>
      <c r="I13" s="22" t="str">
        <f>IFERROR(VLOOKUP(CONCATENATE(I$10,$Q13),Alap!$AO:$AX,10,FALSE),"")</f>
        <v/>
      </c>
      <c r="J13" s="22" t="str">
        <f>IFERROR(VLOOKUP(CONCATENATE(J$10,$Q13),Alap!$AO:$AX,10,FALSE),"")</f>
        <v/>
      </c>
      <c r="K13" s="22" t="str">
        <f>IFERROR(VLOOKUP(CONCATENATE(K$10,$Q13),Alap!$AO:$AX,10,FALSE),"")</f>
        <v/>
      </c>
      <c r="L13" s="22" t="str">
        <f>IFERROR(VLOOKUP(CONCATENATE(L$10,$Q13),Alap!$AO:$AX,10,FALSE),"")</f>
        <v/>
      </c>
      <c r="M13" s="22" t="str">
        <f>IFERROR(VLOOKUP(CONCATENATE(M$10,$Q13),Alap!$AO:$AX,10,FALSE),"")</f>
        <v/>
      </c>
      <c r="N13" s="22" t="str">
        <f>IFERROR(VLOOKUP(CONCATENATE(N$10,$Q13),Alap!$AO:$AX,10,FALSE),"")</f>
        <v/>
      </c>
      <c r="O13" s="22" t="str">
        <f>IFERROR(VLOOKUP(CONCATENATE(O$10,$Q13),Alap!$AO:$AX,10,FALSE),"")</f>
        <v/>
      </c>
      <c r="P13" s="22" t="str">
        <f>IFERROR(VLOOKUP(CONCATENATE(P$10,$Q13),Alap!$AO:$AX,10,FALSE),"")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IFERROR(VLOOKUP(CONCATENATE(B$10,$Q14),Alap!$AO:$AX,10,FALSE),"")</f>
        <v/>
      </c>
      <c r="C14" s="22" t="str">
        <f>IFERROR(VLOOKUP(CONCATENATE(C$10,$Q14),Alap!$AO:$AX,10,FALSE),"")</f>
        <v/>
      </c>
      <c r="D14" s="22" t="str">
        <f>IFERROR(VLOOKUP(CONCATENATE(D$10,$Q14),Alap!$AO:$AX,10,FALSE),"")</f>
        <v/>
      </c>
      <c r="E14" s="22" t="str">
        <f>IFERROR(VLOOKUP(CONCATENATE(E$10,$Q14),Alap!$AO:$AX,10,FALSE),"")</f>
        <v/>
      </c>
      <c r="F14" s="22" t="str">
        <f>IFERROR(VLOOKUP(CONCATENATE(F$10,$Q14),Alap!$AO:$AX,10,FALSE),"")</f>
        <v/>
      </c>
      <c r="G14" s="22" t="str">
        <f>IFERROR(VLOOKUP(CONCATENATE(G$10,$Q14),Alap!$AO:$AX,10,FALSE),"")</f>
        <v/>
      </c>
      <c r="H14" s="22" t="str">
        <f>IFERROR(VLOOKUP(CONCATENATE(H$10,$Q14),Alap!$AO:$AX,10,FALSE),"")</f>
        <v/>
      </c>
      <c r="I14" s="22" t="str">
        <f>IFERROR(VLOOKUP(CONCATENATE(I$10,$Q14),Alap!$AO:$AX,10,FALSE),"")</f>
        <v/>
      </c>
      <c r="J14" s="22" t="str">
        <f>IFERROR(VLOOKUP(CONCATENATE(J$10,$Q14),Alap!$AO:$AX,10,FALSE),"")</f>
        <v/>
      </c>
      <c r="K14" s="22" t="str">
        <f>IFERROR(VLOOKUP(CONCATENATE(K$10,$Q14),Alap!$AO:$AX,10,FALSE),"")</f>
        <v/>
      </c>
      <c r="L14" s="22" t="str">
        <f>IFERROR(VLOOKUP(CONCATENATE(L$10,$Q14),Alap!$AO:$AX,10,FALSE),"")</f>
        <v/>
      </c>
      <c r="M14" s="22" t="str">
        <f>IFERROR(VLOOKUP(CONCATENATE(M$10,$Q14),Alap!$AO:$AX,10,FALSE),"")</f>
        <v/>
      </c>
      <c r="N14" s="22" t="str">
        <f>IFERROR(VLOOKUP(CONCATENATE(N$10,$Q14),Alap!$AO:$AX,10,FALSE),"")</f>
        <v/>
      </c>
      <c r="O14" s="22" t="str">
        <f>IFERROR(VLOOKUP(CONCATENATE(O$10,$Q14),Alap!$AO:$AX,10,FALSE),"")</f>
        <v/>
      </c>
      <c r="P14" s="22" t="str">
        <f>IFERROR(VLOOKUP(CONCATENATE(P$10,$Q14),Alap!$AO:$AX,10,FALSE),"")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IFERROR(VLOOKUP(CONCATENATE(B$10,$Q15),Alap!$AO:$AX,10,FALSE),"")</f>
        <v>Nyelvi záróvizsga felkészítő (otthon, otthonról web)</v>
      </c>
      <c r="C15" s="22" t="str">
        <f>IFERROR(VLOOKUP(CONCATENATE(C$10,$Q15),Alap!$AO:$AX,10,FALSE),"")</f>
        <v/>
      </c>
      <c r="D15" s="23" t="str">
        <f>IFERROR(VLOOKUP(CONCATENATE(D$10,$Q15),Alap!$AO:$AX,10,FALSE),"")</f>
        <v>Nyelvi záróvizsga felkészítő (otthon, otthonról web)</v>
      </c>
      <c r="E15" s="23" t="str">
        <f>IFERROR(VLOOKUP(CONCATENATE(E$10,$Q15),Alap!$AO:$AX,10,FALSE),"")</f>
        <v/>
      </c>
      <c r="F15" s="23" t="str">
        <f>IFERROR(VLOOKUP(CONCATENATE(F$10,$Q15),Alap!$AO:$AX,10,FALSE),"")</f>
        <v>Nyelvi záróvizsga felkészítő (otthon, otthonról web)</v>
      </c>
      <c r="G15" s="22" t="str">
        <f>IFERROR(VLOOKUP(CONCATENATE(G$10,$Q15),Alap!$AO:$AX,10,FALSE),"")</f>
        <v/>
      </c>
      <c r="H15" s="23" t="str">
        <f>IFERROR(VLOOKUP(CONCATENATE(H$10,$Q15),Alap!$AO:$AX,10,FALSE),"")</f>
        <v>Nyelvi záróvizsga felkészítő (otthon, otthonról web)</v>
      </c>
      <c r="I15" s="22" t="str">
        <f>IFERROR(VLOOKUP(CONCATENATE(I$10,$Q15),Alap!$AO:$AX,10,FALSE),"")</f>
        <v/>
      </c>
      <c r="J15" s="22" t="str">
        <f>IFERROR(VLOOKUP(CONCATENATE(J$10,$Q15),Alap!$AO:$AX,10,FALSE),"")</f>
        <v/>
      </c>
      <c r="K15" s="23" t="str">
        <f>IFERROR(VLOOKUP(CONCATENATE(K$10,$Q15),Alap!$AO:$AX,10,FALSE),"")</f>
        <v>Nyelvi záróvizsga felkészítő (otthon, otthonról web)</v>
      </c>
      <c r="L15" s="22" t="str">
        <f>IFERROR(VLOOKUP(CONCATENATE(L$10,$Q15),Alap!$AO:$AX,10,FALSE),"")</f>
        <v/>
      </c>
      <c r="M15" s="22" t="str">
        <f>IFERROR(VLOOKUP(CONCATENATE(M$10,$Q15),Alap!$AO:$AX,10,FALSE),"")</f>
        <v/>
      </c>
      <c r="N15" s="22" t="str">
        <f>IFERROR(VLOOKUP(CONCATENATE(N$10,$Q15),Alap!$AO:$AX,10,FALSE),"")</f>
        <v/>
      </c>
      <c r="O15" s="22" t="str">
        <f>IFERROR(VLOOKUP(CONCATENATE(O$10,$Q15),Alap!$AO:$AX,10,FALSE),"")</f>
        <v/>
      </c>
      <c r="P15" s="22" t="str">
        <f>IFERROR(VLOOKUP(CONCATENATE(P$10,$Q15),Alap!$AO:$AX,10,FALSE),"")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IFERROR(VLOOKUP(CONCATENATE(B$10,$Q16),Alap!$AO:$AX,10,FALSE),"")</f>
        <v>Nyelvi záróvizsga felkészítő (otthon, otthonról web)</v>
      </c>
      <c r="C16" s="22" t="str">
        <f>IFERROR(VLOOKUP(CONCATENATE(C$10,$Q16),Alap!$AO:$AX,10,FALSE),"")</f>
        <v/>
      </c>
      <c r="D16" s="23" t="str">
        <f>IFERROR(VLOOKUP(CONCATENATE(D$10,$Q16),Alap!$AO:$AX,10,FALSE),"")</f>
        <v>Nyelvi záróvizsga felkészítő (otthon, otthonról web)</v>
      </c>
      <c r="E16" s="22" t="str">
        <f>IFERROR(VLOOKUP(CONCATENATE(E$10,$Q16),Alap!$AO:$AX,10,FALSE),"")</f>
        <v/>
      </c>
      <c r="F16" s="23" t="str">
        <f>IFERROR(VLOOKUP(CONCATENATE(F$10,$Q16),Alap!$AO:$AX,10,FALSE),"")</f>
        <v>Nyelvi záróvizsga felkészítő (otthon, otthonról web)</v>
      </c>
      <c r="G16" s="22" t="str">
        <f>IFERROR(VLOOKUP(CONCATENATE(G$10,$Q16),Alap!$AO:$AX,10,FALSE),"")</f>
        <v/>
      </c>
      <c r="H16" s="23" t="str">
        <f>IFERROR(VLOOKUP(CONCATENATE(H$10,$Q16),Alap!$AO:$AX,10,FALSE),"")</f>
        <v>Nyelvi záróvizsga felkészítő (otthon, otthonról web)</v>
      </c>
      <c r="I16" s="22" t="str">
        <f>IFERROR(VLOOKUP(CONCATENATE(I$10,$Q16),Alap!$AO:$AX,10,FALSE),"")</f>
        <v/>
      </c>
      <c r="J16" s="22" t="str">
        <f>IFERROR(VLOOKUP(CONCATENATE(J$10,$Q16),Alap!$AO:$AX,10,FALSE),"")</f>
        <v/>
      </c>
      <c r="K16" s="23" t="str">
        <f>IFERROR(VLOOKUP(CONCATENATE(K$10,$Q16),Alap!$AO:$AX,10,FALSE),"")</f>
        <v>Nyelvi záróvizsga felkészítő (otthon, otthonról web)</v>
      </c>
      <c r="L16" s="22" t="str">
        <f>IFERROR(VLOOKUP(CONCATENATE(L$10,$Q16),Alap!$AO:$AX,10,FALSE),"")</f>
        <v/>
      </c>
      <c r="M16" s="22" t="str">
        <f>IFERROR(VLOOKUP(CONCATENATE(M$10,$Q16),Alap!$AO:$AX,10,FALSE),"")</f>
        <v/>
      </c>
      <c r="N16" s="22" t="str">
        <f>IFERROR(VLOOKUP(CONCATENATE(N$10,$Q16),Alap!$AO:$AX,10,FALSE),"")</f>
        <v/>
      </c>
      <c r="O16" s="22" t="str">
        <f>IFERROR(VLOOKUP(CONCATENATE(O$10,$Q16),Alap!$AO:$AX,10,FALSE),"")</f>
        <v/>
      </c>
      <c r="P16" s="22" t="str">
        <f>IFERROR(VLOOKUP(CONCATENATE(P$10,$Q16),Alap!$AO:$AX,10,FALSE),"")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BFE8C-862F-4BEB-AE18-6A81096B67B0}">
  <dimension ref="A1:Q17"/>
  <sheetViews>
    <sheetView workbookViewId="0">
      <selection activeCell="L7" sqref="L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75" customHeight="1" thickBot="1" x14ac:dyDescent="0.3">
      <c r="A4" s="9" t="s">
        <v>1</v>
      </c>
      <c r="B4" s="23" t="s">
        <v>486</v>
      </c>
      <c r="C4" s="21" t="str">
        <f>IFERROR(VLOOKUP(CONCATENATE(C$2,$Q4),Alap!$AP:$AX,9,FALSE),"")</f>
        <v>Közösség- és hálózatépítés  (402, Bp.-ről web)</v>
      </c>
      <c r="D4" s="21" t="str">
        <f>IFERROR(VLOOKUP(CONCATENATE(D$2,$Q4),Alap!$AP:$AX,9,FALSE),"")</f>
        <v>Külker. és értékesítéstechnika (605, Bp.-ről web)</v>
      </c>
      <c r="E4" s="21" t="str">
        <f>IFERROR(VLOOKUP(CONCATENATE(E$2,$Q4),Alap!$AP:$AX,9,FALSE),"")</f>
        <v>Marketingtervezés (215, Tb.-ről web)</v>
      </c>
      <c r="F4" s="23" t="str">
        <f>IFERROR(VLOOKUP(CONCATENATE(F$2,$Q4),Alap!$AP:$AX,9,FALSE),"")</f>
        <v>Prezentációs és karrt. tech. (214, Bp.-ről web)</v>
      </c>
      <c r="G4" s="21" t="str">
        <f>IFERROR(VLOOKUP(CONCATENATE(G$2,$Q4),Alap!$AP:$AX,9,FALSE),"")</f>
        <v>Környezetgazdaságtan (212, web)</v>
      </c>
      <c r="H4" s="21" t="str">
        <f>IFERROR(VLOOKUP(CONCATENATE(H$2,$Q4),Alap!$AP:$AX,9,FALSE),"")</f>
        <v>Marketingtervezés (214, web)</v>
      </c>
      <c r="I4" s="21" t="str">
        <f>IFERROR(VLOOKUP(CONCATENATE(I$2,$Q4),Alap!$AP:$AX,9,FALSE),"")</f>
        <v>Közösség- és hálózatépítés  (217, Bp.-ről web)</v>
      </c>
      <c r="J4" s="21" t="str">
        <f>IFERROR(VLOOKUP(CONCATENATE(J$2,$Q4),Alap!$AP:$AX,9,FALSE),"")</f>
        <v/>
      </c>
      <c r="K4" s="21" t="str">
        <f>IFERROR(VLOOKUP(CONCATENATE(K$2,$Q4),Alap!$AP:$AX,9,FALSE),"")</f>
        <v>SMART marketingkoncepció (otthon, otthonról web)</v>
      </c>
      <c r="L4" s="21" t="str">
        <f>IFERROR(VLOOKUP(CONCATENATE(L$2,$Q4),Alap!$AP:$AX,9,FALSE),"")</f>
        <v>Közösség- és hálózatépítés  (217, Tb.-ről web)</v>
      </c>
      <c r="M4" s="21" t="str">
        <f>IFERROR(VLOOKUP(CONCATENATE(M$2,$Q4),Alap!$AP:$AX,9,FALSE),"")</f>
        <v>Környezetgazdaságtan (212, otthonról web)</v>
      </c>
      <c r="N4" s="21" t="str">
        <f>IFERROR(VLOOKUP(CONCATENATE(N$2,$Q4),Alap!$AP:$AX,9,FALSE),"")</f>
        <v/>
      </c>
      <c r="O4" s="31" t="s">
        <v>318</v>
      </c>
      <c r="P4" s="21" t="str">
        <f>IFERROR(VLOOKUP(CONCATENATE(P$2,$Q4),Alap!$AP:$AX,9,FALSE),"")</f>
        <v>Komplex projektfeladat (217, web)</v>
      </c>
      <c r="Q4" s="3">
        <v>1</v>
      </c>
    </row>
    <row r="5" spans="1:17" ht="63.75" customHeight="1" thickBot="1" x14ac:dyDescent="0.3">
      <c r="A5" s="9" t="s">
        <v>2</v>
      </c>
      <c r="B5" s="23" t="s">
        <v>486</v>
      </c>
      <c r="C5" s="21" t="str">
        <f>IFERROR(VLOOKUP(CONCATENATE(C$2,$Q5),Alap!$AP:$AX,9,FALSE),"")</f>
        <v>Közösség- és hálózatépítés  (402, Bp.-ről web)</v>
      </c>
      <c r="D5" s="21" t="str">
        <f>IFERROR(VLOOKUP(CONCATENATE(D$2,$Q5),Alap!$AP:$AX,9,FALSE),"")</f>
        <v>Külker. és értékesítéstechnika (605, Bp.-ről web)</v>
      </c>
      <c r="E5" s="21" t="str">
        <f>IFERROR(VLOOKUP(CONCATENATE(E$2,$Q5),Alap!$AP:$AX,9,FALSE),"")</f>
        <v>Marketingtervezés (215, Tb.-ről web)</v>
      </c>
      <c r="F5" s="23" t="s">
        <v>487</v>
      </c>
      <c r="G5" s="21" t="str">
        <f>IFERROR(VLOOKUP(CONCATENATE(G$2,$Q5),Alap!$AP:$AX,9,FALSE),"")</f>
        <v>Környezetgazdaságtan (212, web)</v>
      </c>
      <c r="H5" s="21" t="str">
        <f>IFERROR(VLOOKUP(CONCATENATE(H$2,$Q5),Alap!$AP:$AX,9,FALSE),"")</f>
        <v>Marketingtervezés (214, web)</v>
      </c>
      <c r="I5" s="21" t="str">
        <f>IFERROR(VLOOKUP(CONCATENATE(I$2,$Q5),Alap!$AP:$AX,9,FALSE),"")</f>
        <v>Közösség- és hálózatépítés  (217, Bp.-ről web)</v>
      </c>
      <c r="J5" s="21" t="str">
        <f>IFERROR(VLOOKUP(CONCATENATE(J$2,$Q5),Alap!$AP:$AX,9,FALSE),"")</f>
        <v/>
      </c>
      <c r="K5" s="21" t="str">
        <f>IFERROR(VLOOKUP(CONCATENATE(K$2,$Q5),Alap!$AP:$AX,9,FALSE),"")</f>
        <v>SMART marketingkoncepció (otthon, otthonról web)</v>
      </c>
      <c r="L5" s="23" t="str">
        <f>IFERROR(VLOOKUP(CONCATENATE(L$2,$Q5),Alap!$AP:$AX,9,FALSE),"")</f>
        <v>Közösség- és hálózatépítés  (217, Tb.-ről web)</v>
      </c>
      <c r="M5" s="21" t="str">
        <f>IFERROR(VLOOKUP(CONCATENATE(M$2,$Q5),Alap!$AP:$AX,9,FALSE),"")</f>
        <v>Környezetgazdaságtan (212, otthonról web)</v>
      </c>
      <c r="N5" s="21" t="str">
        <f>IFERROR(VLOOKUP(CONCATENATE(N$2,$Q5),Alap!$AP:$AX,9,FALSE),"")</f>
        <v/>
      </c>
      <c r="O5" s="31" t="s">
        <v>318</v>
      </c>
      <c r="P5" s="21" t="str">
        <f>IFERROR(VLOOKUP(CONCATENATE(P$2,$Q5),Alap!$AP:$AX,9,FALSE),"")</f>
        <v>Komplex projektfeladat (217, web)</v>
      </c>
      <c r="Q5" s="3">
        <v>2</v>
      </c>
    </row>
    <row r="6" spans="1:17" ht="63.75" customHeight="1" thickBot="1" x14ac:dyDescent="0.3">
      <c r="A6" s="9" t="s">
        <v>3</v>
      </c>
      <c r="B6" s="21" t="str">
        <f>IFERROR(VLOOKUP(CONCATENATE(B$2,$Q6),Alap!$AP:$AX,9,FALSE),"")</f>
        <v>Szakszeminárium I. (gazdász) (212, Tb.-ről web)</v>
      </c>
      <c r="C6" s="21" t="str">
        <f>IFERROR(VLOOKUP(CONCATENATE(C$2,$Q6),Alap!$AP:$AX,9,FALSE),"")</f>
        <v>SMART marketingkoncepció (216, Tb.-ről web)</v>
      </c>
      <c r="D6" s="9" t="str">
        <f>IFERROR(VLOOKUP(CONCATENATE(D$2,$Q6),Alap!$AP:$AX,9,FALSE),"")</f>
        <v/>
      </c>
      <c r="E6" s="21" t="str">
        <f>IFERROR(VLOOKUP(CONCATENATE(E$2,$Q6),Alap!$AP:$AX,9,FALSE),"")</f>
        <v>Marketingtervezés (215, Tb.-ről web)</v>
      </c>
      <c r="F6" s="23" t="s">
        <v>487</v>
      </c>
      <c r="G6" s="21" t="str">
        <f>IFERROR(VLOOKUP(CONCATENATE(G$2,$Q6),Alap!$AP:$AX,9,FALSE),"")</f>
        <v>SMART marketingkoncepció (212, Bp.-ről web)</v>
      </c>
      <c r="H6" s="21" t="str">
        <f>IFERROR(VLOOKUP(CONCATENATE(H$2,$Q6),Alap!$AP:$AX,9,FALSE),"")</f>
        <v>Marketingtervezés (214, web)</v>
      </c>
      <c r="I6" s="31" t="str">
        <f>IFERROR(VLOOKUP(CONCATENATE(I$2,$Q6),Alap!$AP:$AX,9,FALSE),"")</f>
        <v>Interkulturális men. és tárgyalást. (216, Bp.-ről web)</v>
      </c>
      <c r="J6" s="21" t="str">
        <f>IFERROR(VLOOKUP(CONCATENATE(J$2,$Q6),Alap!$AP:$AX,9,FALSE),"")</f>
        <v/>
      </c>
      <c r="K6" s="21" t="str">
        <f>IFERROR(VLOOKUP(CONCATENATE(K$2,$Q6),Alap!$AP:$AX,9,FALSE),"")</f>
        <v>Marketingtervezés (212, web)</v>
      </c>
      <c r="L6" s="31" t="str">
        <f>IFERROR(VLOOKUP(CONCATENATE(L$2,$Q6),Alap!$AP:$AX,9,FALSE),"")</f>
        <v>Gazdasági etika (214, Tb.-ről web)</v>
      </c>
      <c r="M6" s="21" t="str">
        <f>IFERROR(VLOOKUP(CONCATENATE(M$2,$Q6),Alap!$AP:$AX,9,FALSE),"")</f>
        <v>Környezetgazdaságtan (212, otthonról web)</v>
      </c>
      <c r="N6" s="21" t="str">
        <f>IFERROR(VLOOKUP(CONCATENATE(N$2,$Q6),Alap!$AP:$AX,9,FALSE),"")</f>
        <v/>
      </c>
      <c r="O6" s="21" t="str">
        <f>IFERROR(VLOOKUP(CONCATENATE(O$2,$Q6),Alap!$AP:$AX,9,FALSE),"")</f>
        <v>Külker. és értékesítéstechnika (216, otthonról web)</v>
      </c>
      <c r="P6" s="21" t="str">
        <f>IFERROR(VLOOKUP(CONCATENATE(P$2,$Q6),Alap!$AP:$AX,9,FALSE),"")</f>
        <v>B2B marketingkommunikáció (217, Bp.-ről web)</v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IFERROR(VLOOKUP(CONCATENATE(B$2,$Q7),Alap!$AP:$AX,9,FALSE),"")</f>
        <v>Szakszeminárium I. (gazdász) (212, Tb.-ről web)</v>
      </c>
      <c r="C7" s="21" t="str">
        <f>IFERROR(VLOOKUP(CONCATENATE(C$2,$Q7),Alap!$AP:$AX,9,FALSE),"")</f>
        <v>SMART marketingkoncepció (216, Tb.-ről web)</v>
      </c>
      <c r="D7" s="9" t="str">
        <f>IFERROR(VLOOKUP(CONCATENATE(D$2,$Q7),Alap!$AP:$AX,9,FALSE),"")</f>
        <v/>
      </c>
      <c r="E7" s="21" t="str">
        <f>IFERROR(VLOOKUP(CONCATENATE(E$2,$Q7),Alap!$AP:$AX,9,FALSE),"")</f>
        <v/>
      </c>
      <c r="F7" s="21" t="str">
        <f>IFERROR(VLOOKUP(CONCATENATE(F$2,$Q7),Alap!$AP:$AX,9,FALSE),"")</f>
        <v>Külker. és értékesítéstechnika (216, Tb.-ről web)</v>
      </c>
      <c r="G7" s="21" t="str">
        <f>IFERROR(VLOOKUP(CONCATENATE(G$2,$Q7),Alap!$AP:$AX,9,FALSE),"")</f>
        <v>SMART marketingkoncepció (212, Bp.-ről web)</v>
      </c>
      <c r="H7" s="21" t="str">
        <f>IFERROR(VLOOKUP(CONCATENATE(H$2,$Q7),Alap!$AP:$AX,9,FALSE),"")</f>
        <v>Külker. és értékesítéstechnika (216, Bp.-ről web)</v>
      </c>
      <c r="I7" s="31" t="str">
        <f>IFERROR(VLOOKUP(CONCATENATE(I$2,$Q7),Alap!$AP:$AX,9,FALSE),"")</f>
        <v>Interkulturális men. és tárgyalást. (216, Bp.-ről web)</v>
      </c>
      <c r="J7" s="21" t="str">
        <f>IFERROR(VLOOKUP(CONCATENATE(J$2,$Q7),Alap!$AP:$AX,9,FALSE),"")</f>
        <v/>
      </c>
      <c r="K7" s="21" t="str">
        <f>IFERROR(VLOOKUP(CONCATENATE(K$2,$Q7),Alap!$AP:$AX,9,FALSE),"")</f>
        <v>Marketingtervezés (212, web)</v>
      </c>
      <c r="L7" s="31" t="str">
        <f>IFERROR(VLOOKUP(CONCATENATE(L$2,$Q7),Alap!$AP:$AX,9,FALSE),"")</f>
        <v>Gazdasági etika (214, Tb.-ről web)</v>
      </c>
      <c r="M7" s="21" t="str">
        <f>IFERROR(VLOOKUP(CONCATENATE(M$2,$Q7),Alap!$AP:$AX,9,FALSE),"")</f>
        <v>B2B marketingkommunikáció (212, otthonról web)</v>
      </c>
      <c r="N7" s="21" t="str">
        <f>IFERROR(VLOOKUP(CONCATENATE(N$2,$Q7),Alap!$AP:$AX,9,FALSE),"")</f>
        <v/>
      </c>
      <c r="O7" s="21" t="str">
        <f>IFERROR(VLOOKUP(CONCATENATE(O$2,$Q7),Alap!$AP:$AX,9,FALSE),"")</f>
        <v>Külker. és értékesítéstechnika (216, otthonról web)</v>
      </c>
      <c r="P7" s="21" t="str">
        <f>IFERROR(VLOOKUP(CONCATENATE(P$2,$Q7),Alap!$AP:$AX,9,FALSE),"")</f>
        <v>B2B marketingkommunikáció (217, Bp.-ről web)</v>
      </c>
      <c r="Q7" s="3">
        <v>4</v>
      </c>
    </row>
    <row r="8" spans="1:17" ht="63.75" customHeight="1" thickBot="1" x14ac:dyDescent="0.3">
      <c r="A8" s="9" t="s">
        <v>5</v>
      </c>
      <c r="B8" s="9" t="str">
        <f>IFERROR(VLOOKUP(CONCATENATE(B$2,$Q8),Alap!$AP:$AX,9,FALSE),"")</f>
        <v>Külker. és értékesítéstechnika (214, Tb.-ről web)</v>
      </c>
      <c r="C8" s="9" t="str">
        <f>IFERROR(VLOOKUP(CONCATENATE(C$2,$Q8),Alap!$AP:$AX,9,FALSE),"")</f>
        <v/>
      </c>
      <c r="D8" s="9" t="str">
        <f>IFERROR(VLOOKUP(CONCATENATE(D$2,$Q8),Alap!$AP:$AX,9,FALSE),"")</f>
        <v/>
      </c>
      <c r="E8" s="9" t="str">
        <f>IFERROR(VLOOKUP(CONCATENATE(E$2,$Q8),Alap!$AP:$AX,9,FALSE),"")</f>
        <v/>
      </c>
      <c r="F8" s="21" t="str">
        <f>IFERROR(VLOOKUP(CONCATENATE(F$2,$Q8),Alap!$AP:$AX,9,FALSE),"")</f>
        <v>Külker. és értékesítéstechnika (216, Tb.-ről web)</v>
      </c>
      <c r="G8" s="21" t="str">
        <f>IFERROR(VLOOKUP(CONCATENATE(G$2,$Q8),Alap!$AP:$AX,9,FALSE),"")</f>
        <v>Komplex projektfeladat (217, web)</v>
      </c>
      <c r="H8" s="21" t="str">
        <f>IFERROR(VLOOKUP(CONCATENATE(H$2,$Q8),Alap!$AP:$AX,9,FALSE),"")</f>
        <v>Külker. és értékesítéstechnika (216, Bp.-ről web)</v>
      </c>
      <c r="I8" s="9" t="str">
        <f>IFERROR(VLOOKUP(CONCATENATE(I$2,$Q8),Alap!$AP:$AX,9,FALSE),"")</f>
        <v/>
      </c>
      <c r="J8" s="9" t="str">
        <f>IFERROR(VLOOKUP(CONCATENATE(J$2,$Q8),Alap!$AP:$AX,9,FALSE),"")</f>
        <v/>
      </c>
      <c r="K8" s="23" t="str">
        <f>IFERROR(VLOOKUP(CONCATENATE(K$2,$Q8),Alap!$AP:$AX,9,FALSE),"")</f>
        <v/>
      </c>
      <c r="L8" s="9" t="str">
        <f>IFERROR(VLOOKUP(CONCATENATE(L$2,$Q8),Alap!$AP:$AX,9,FALSE),"")</f>
        <v>B2B marketingkommunikáció (214, otthonról web)</v>
      </c>
      <c r="M8" s="21" t="str">
        <f>IFERROR(VLOOKUP(CONCATENATE(M$2,$Q8),Alap!$AP:$AX,9,FALSE),"")</f>
        <v>B2B marketingkommunikáció (212, otthonról web)</v>
      </c>
      <c r="N8" s="21" t="str">
        <f>IFERROR(VLOOKUP(CONCATENATE(N$2,$Q8),Alap!$AP:$AX,9,FALSE),"")</f>
        <v/>
      </c>
      <c r="O8" s="21" t="str">
        <f>IFERROR(VLOOKUP(CONCATENATE(O$2,$Q8),Alap!$AP:$AX,9,FALSE),"")</f>
        <v>Külker. és értékesítéstechnika (216, otthonról web)</v>
      </c>
      <c r="P8" s="21" t="str">
        <f>IFERROR(VLOOKUP(CONCATENATE(P$2,$Q8),Alap!$AP:$AX,9,FALSE),"")</f>
        <v/>
      </c>
      <c r="Q8" s="3">
        <v>5</v>
      </c>
    </row>
    <row r="9" spans="1:17" ht="63.75" customHeight="1" thickBot="1" x14ac:dyDescent="0.3">
      <c r="A9" s="9" t="s">
        <v>6</v>
      </c>
      <c r="B9" s="9" t="str">
        <f>IFERROR(VLOOKUP(CONCATENATE(B$2,$Q9),Alap!$AP:$AX,9,FALSE),"")</f>
        <v>Komplex projektfeladat (216, web)</v>
      </c>
      <c r="C9" s="9" t="str">
        <f>IFERROR(VLOOKUP(CONCATENATE(C$2,$Q9),Alap!$AP:$AX,9,FALSE),"")</f>
        <v/>
      </c>
      <c r="D9" s="9" t="str">
        <f>IFERROR(VLOOKUP(CONCATENATE(D$2,$Q9),Alap!$AP:$AX,9,FALSE),"")</f>
        <v/>
      </c>
      <c r="E9" s="9" t="str">
        <f>IFERROR(VLOOKUP(CONCATENATE(E$2,$Q9),Alap!$AP:$AX,9,FALSE),"")</f>
        <v/>
      </c>
      <c r="F9" s="9" t="str">
        <f>IFERROR(VLOOKUP(CONCATENATE(F$2,$Q9),Alap!$AP:$AX,9,FALSE),"")</f>
        <v/>
      </c>
      <c r="G9" s="9" t="str">
        <f>IFERROR(VLOOKUP(CONCATENATE(G$2,$Q9),Alap!$AP:$AX,9,FALSE),"")</f>
        <v>Komplex projektfeladat (217, web)</v>
      </c>
      <c r="H9" s="9" t="str">
        <f>IFERROR(VLOOKUP(CONCATENATE(H$2,$Q9),Alap!$AP:$AX,9,FALSE),"")</f>
        <v/>
      </c>
      <c r="I9" s="9" t="str">
        <f>IFERROR(VLOOKUP(CONCATENATE(I$2,$Q9),Alap!$AP:$AX,9,FALSE),"")</f>
        <v/>
      </c>
      <c r="J9" s="9" t="str">
        <f>IFERROR(VLOOKUP(CONCATENATE(J$2,$Q9),Alap!$AP:$AX,9,FALSE),"")</f>
        <v/>
      </c>
      <c r="K9" s="9" t="str">
        <f>IFERROR(VLOOKUP(CONCATENATE(K$2,$Q9),Alap!$AP:$AX,9,FALSE),"")</f>
        <v/>
      </c>
      <c r="L9" s="9" t="str">
        <f>IFERROR(VLOOKUP(CONCATENATE(L$2,$Q9),Alap!$AP:$AX,9,FALSE),"")</f>
        <v/>
      </c>
      <c r="M9" s="9" t="str">
        <f>IFERROR(VLOOKUP(CONCATENATE(M$2,$Q9),Alap!$AP:$AX,9,FALSE),"")</f>
        <v>B2B marketingkommunikáció (212, otthonról web)</v>
      </c>
      <c r="N9" s="9" t="str">
        <f>IFERROR(VLOOKUP(CONCATENATE(N$2,$Q9),Alap!$AP:$AX,9,FALSE),"")</f>
        <v/>
      </c>
      <c r="O9" s="9" t="str">
        <f>IFERROR(VLOOKUP(CONCATENATE(O$2,$Q9),Alap!$AP:$AX,9,FALSE),"")</f>
        <v/>
      </c>
      <c r="P9" s="9" t="str">
        <f>IFERROR(VLOOKUP(CONCATENATE(P$2,$Q9),Alap!$AP:$AX,9,FALSE),"")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2" t="str">
        <f>IFERROR(VLOOKUP(CONCATENATE(B$10,$Q13),Alap!$AP:$AX,9,FALSE),"")</f>
        <v/>
      </c>
      <c r="C13" s="22" t="str">
        <f>IFERROR(VLOOKUP(CONCATENATE(C$10,$Q13),Alap!$AP:$AX,9,FALSE),"")</f>
        <v/>
      </c>
      <c r="D13" s="22" t="str">
        <f>IFERROR(VLOOKUP(CONCATENATE(D$10,$Q13),Alap!$AP:$AX,9,FALSE),"")</f>
        <v/>
      </c>
      <c r="E13" s="22" t="str">
        <f>IFERROR(VLOOKUP(CONCATENATE(E$10,$Q13),Alap!$AP:$AX,9,FALSE),"")</f>
        <v/>
      </c>
      <c r="F13" s="22" t="str">
        <f>IFERROR(VLOOKUP(CONCATENATE(F$10,$Q13),Alap!$AP:$AX,9,FALSE),"")</f>
        <v/>
      </c>
      <c r="G13" s="22" t="str">
        <f>IFERROR(VLOOKUP(CONCATENATE(G$10,$Q13),Alap!$AP:$AX,9,FALSE),"")</f>
        <v/>
      </c>
      <c r="H13" s="22" t="str">
        <f>IFERROR(VLOOKUP(CONCATENATE(H$10,$Q13),Alap!$AP:$AX,9,FALSE),"")</f>
        <v/>
      </c>
      <c r="I13" s="22" t="str">
        <f>IFERROR(VLOOKUP(CONCATENATE(I$10,$Q13),Alap!$AP:$AX,9,FALSE),"")</f>
        <v/>
      </c>
      <c r="J13" s="22" t="str">
        <f>IFERROR(VLOOKUP(CONCATENATE(J$10,$Q13),Alap!$AP:$AX,9,FALSE),"")</f>
        <v/>
      </c>
      <c r="K13" s="22" t="str">
        <f>IFERROR(VLOOKUP(CONCATENATE(K$10,$Q13),Alap!$AP:$AX,9,FALSE),"")</f>
        <v/>
      </c>
      <c r="L13" s="22" t="str">
        <f>IFERROR(VLOOKUP(CONCATENATE(L$10,$Q13),Alap!$AP:$AX,9,FALSE),"")</f>
        <v/>
      </c>
      <c r="M13" s="22" t="str">
        <f>IFERROR(VLOOKUP(CONCATENATE(M$10,$Q13),Alap!$AP:$AX,9,FALSE),"")</f>
        <v/>
      </c>
      <c r="N13" s="22" t="str">
        <f>IFERROR(VLOOKUP(CONCATENATE(N$10,$Q13),Alap!$AP:$AX,9,FALSE),"")</f>
        <v/>
      </c>
      <c r="O13" s="22" t="str">
        <f>IFERROR(VLOOKUP(CONCATENATE(O$10,$Q13),Alap!$AP:$AX,9,FALSE),"")</f>
        <v/>
      </c>
      <c r="P13" s="22" t="str">
        <f>IFERROR(VLOOKUP(CONCATENATE(P$10,$Q13),Alap!$AP:$AX,9,FALSE),"")</f>
        <v/>
      </c>
      <c r="Q13" s="3">
        <v>4</v>
      </c>
    </row>
    <row r="14" spans="1:17" ht="63.9" customHeight="1" thickBot="1" x14ac:dyDescent="0.3">
      <c r="A14" s="9" t="s">
        <v>5</v>
      </c>
      <c r="B14" s="22" t="str">
        <f>IFERROR(VLOOKUP(CONCATENATE(B$10,$Q14),Alap!$AP:$AX,9,FALSE),"")</f>
        <v/>
      </c>
      <c r="C14" s="22" t="str">
        <f>IFERROR(VLOOKUP(CONCATENATE(C$10,$Q14),Alap!$AP:$AX,9,FALSE),"")</f>
        <v/>
      </c>
      <c r="D14" s="22" t="str">
        <f>IFERROR(VLOOKUP(CONCATENATE(D$10,$Q14),Alap!$AP:$AX,9,FALSE),"")</f>
        <v/>
      </c>
      <c r="E14" s="22" t="str">
        <f>IFERROR(VLOOKUP(CONCATENATE(E$10,$Q14),Alap!$AP:$AX,9,FALSE),"")</f>
        <v/>
      </c>
      <c r="F14" s="22" t="str">
        <f>IFERROR(VLOOKUP(CONCATENATE(F$10,$Q14),Alap!$AP:$AX,9,FALSE),"")</f>
        <v/>
      </c>
      <c r="G14" s="22" t="str">
        <f>IFERROR(VLOOKUP(CONCATENATE(G$10,$Q14),Alap!$AP:$AX,9,FALSE),"")</f>
        <v/>
      </c>
      <c r="H14" s="22" t="str">
        <f>IFERROR(VLOOKUP(CONCATENATE(H$10,$Q14),Alap!$AP:$AX,9,FALSE),"")</f>
        <v/>
      </c>
      <c r="I14" s="22" t="str">
        <f>IFERROR(VLOOKUP(CONCATENATE(I$10,$Q14),Alap!$AP:$AX,9,FALSE),"")</f>
        <v/>
      </c>
      <c r="J14" s="22" t="str">
        <f>IFERROR(VLOOKUP(CONCATENATE(J$10,$Q14),Alap!$AP:$AX,9,FALSE),"")</f>
        <v/>
      </c>
      <c r="K14" s="22" t="str">
        <f>IFERROR(VLOOKUP(CONCATENATE(K$10,$Q14),Alap!$AP:$AX,9,FALSE),"")</f>
        <v/>
      </c>
      <c r="L14" s="22" t="str">
        <f>IFERROR(VLOOKUP(CONCATENATE(L$10,$Q14),Alap!$AP:$AX,9,FALSE),"")</f>
        <v/>
      </c>
      <c r="M14" s="22" t="str">
        <f>IFERROR(VLOOKUP(CONCATENATE(M$10,$Q14),Alap!$AP:$AX,9,FALSE),"")</f>
        <v/>
      </c>
      <c r="N14" s="22" t="str">
        <f>IFERROR(VLOOKUP(CONCATENATE(N$10,$Q14),Alap!$AP:$AX,9,FALSE),"")</f>
        <v/>
      </c>
      <c r="O14" s="22" t="str">
        <f>IFERROR(VLOOKUP(CONCATENATE(O$10,$Q14),Alap!$AP:$AX,9,FALSE),"")</f>
        <v/>
      </c>
      <c r="P14" s="22" t="str">
        <f>IFERROR(VLOOKUP(CONCATENATE(P$10,$Q14),Alap!$AP:$AX,9,FALSE),"")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IFERROR(VLOOKUP(CONCATENATE(B$10,$Q15),Alap!$AP:$AX,9,FALSE),"")</f>
        <v>Nyelvi záróvizsga felkészítő (otthon, otthonról web)</v>
      </c>
      <c r="C15" s="22" t="str">
        <f>IFERROR(VLOOKUP(CONCATENATE(C$10,$Q15),Alap!$AP:$AX,9,FALSE),"")</f>
        <v/>
      </c>
      <c r="D15" s="23" t="str">
        <f>IFERROR(VLOOKUP(CONCATENATE(D$10,$Q15),Alap!$AP:$AX,9,FALSE),"")</f>
        <v>Nyelvi záróvizsga felkészítő (otthon, otthonról web)</v>
      </c>
      <c r="E15" s="22" t="str">
        <f>IFERROR(VLOOKUP(CONCATENATE(E$10,$Q15),Alap!$AP:$AX,9,FALSE),"")</f>
        <v/>
      </c>
      <c r="F15" s="23" t="str">
        <f>IFERROR(VLOOKUP(CONCATENATE(F$10,$Q15),Alap!$AP:$AX,9,FALSE),"")</f>
        <v>Nyelvi záróvizsga felkészítő (otthon, otthonról web)</v>
      </c>
      <c r="G15" s="22" t="str">
        <f>IFERROR(VLOOKUP(CONCATENATE(G$10,$Q15),Alap!$AP:$AX,9,FALSE),"")</f>
        <v/>
      </c>
      <c r="H15" s="23" t="str">
        <f>IFERROR(VLOOKUP(CONCATENATE(H$10,$Q15),Alap!$AP:$AX,9,FALSE),"")</f>
        <v>Nyelvi záróvizsga felkészítő (otthon, otthonról web)</v>
      </c>
      <c r="I15" s="22" t="str">
        <f>IFERROR(VLOOKUP(CONCATENATE(I$10,$Q15),Alap!$AP:$AX,9,FALSE),"")</f>
        <v/>
      </c>
      <c r="J15" s="22" t="str">
        <f>IFERROR(VLOOKUP(CONCATENATE(J$10,$Q15),Alap!$AP:$AX,9,FALSE),"")</f>
        <v/>
      </c>
      <c r="K15" s="23" t="str">
        <f>IFERROR(VLOOKUP(CONCATENATE(K$10,$Q15),Alap!$AP:$AX,9,FALSE),"")</f>
        <v>Nyelvi záróvizsga felkészítő (otthon, otthonról web)</v>
      </c>
      <c r="L15" s="22" t="str">
        <f>IFERROR(VLOOKUP(CONCATENATE(L$10,$Q15),Alap!$AP:$AX,9,FALSE),"")</f>
        <v/>
      </c>
      <c r="M15" s="22" t="str">
        <f>IFERROR(VLOOKUP(CONCATENATE(M$10,$Q15),Alap!$AP:$AX,9,FALSE),"")</f>
        <v/>
      </c>
      <c r="N15" s="22" t="str">
        <f>IFERROR(VLOOKUP(CONCATENATE(N$10,$Q15),Alap!$AP:$AX,9,FALSE),"")</f>
        <v/>
      </c>
      <c r="O15" s="22" t="str">
        <f>IFERROR(VLOOKUP(CONCATENATE(O$10,$Q15),Alap!$AP:$AX,9,FALSE),"")</f>
        <v/>
      </c>
      <c r="P15" s="22" t="str">
        <f>IFERROR(VLOOKUP(CONCATENATE(P$10,$Q15),Alap!$AP:$AX,9,FALSE),"")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IFERROR(VLOOKUP(CONCATENATE(B$10,$Q16),Alap!$AP:$AX,9,FALSE),"")</f>
        <v>Nyelvi záróvizsga felkészítő (otthon, otthonról web)</v>
      </c>
      <c r="C16" s="22" t="str">
        <f>IFERROR(VLOOKUP(CONCATENATE(C$10,$Q16),Alap!$AP:$AX,9,FALSE),"")</f>
        <v/>
      </c>
      <c r="D16" s="23" t="str">
        <f>IFERROR(VLOOKUP(CONCATENATE(D$10,$Q16),Alap!$AP:$AX,9,FALSE),"")</f>
        <v>Nyelvi záróvizsga felkészítő (otthon, otthonról web)</v>
      </c>
      <c r="E16" s="22" t="str">
        <f>IFERROR(VLOOKUP(CONCATENATE(E$10,$Q16),Alap!$AP:$AX,9,FALSE),"")</f>
        <v/>
      </c>
      <c r="F16" s="23" t="str">
        <f>IFERROR(VLOOKUP(CONCATENATE(F$10,$Q16),Alap!$AP:$AX,9,FALSE),"")</f>
        <v>Nyelvi záróvizsga felkészítő (otthon, otthonról web)</v>
      </c>
      <c r="G16" s="22" t="str">
        <f>IFERROR(VLOOKUP(CONCATENATE(G$10,$Q16),Alap!$AP:$AX,9,FALSE),"")</f>
        <v/>
      </c>
      <c r="H16" s="23" t="str">
        <f>IFERROR(VLOOKUP(CONCATENATE(H$10,$Q16),Alap!$AP:$AX,9,FALSE),"")</f>
        <v>Nyelvi záróvizsga felkészítő (otthon, otthonról web)</v>
      </c>
      <c r="I16" s="22" t="str">
        <f>IFERROR(VLOOKUP(CONCATENATE(I$10,$Q16),Alap!$AP:$AX,9,FALSE),"")</f>
        <v/>
      </c>
      <c r="J16" s="22" t="str">
        <f>IFERROR(VLOOKUP(CONCATENATE(J$10,$Q16),Alap!$AP:$AX,9,FALSE),"")</f>
        <v/>
      </c>
      <c r="K16" s="23" t="str">
        <f>IFERROR(VLOOKUP(CONCATENATE(K$10,$Q16),Alap!$AP:$AX,9,FALSE),"")</f>
        <v>Nyelvi záróvizsga felkészítő (otthon, otthonról web)</v>
      </c>
      <c r="L16" s="22" t="str">
        <f>IFERROR(VLOOKUP(CONCATENATE(L$10,$Q16),Alap!$AP:$AX,9,FALSE),"")</f>
        <v/>
      </c>
      <c r="M16" s="22" t="str">
        <f>IFERROR(VLOOKUP(CONCATENATE(M$10,$Q16),Alap!$AP:$AX,9,FALSE),"")</f>
        <v/>
      </c>
      <c r="N16" s="22" t="str">
        <f>IFERROR(VLOOKUP(CONCATENATE(N$10,$Q16),Alap!$AP:$AX,9,FALSE),"")</f>
        <v/>
      </c>
      <c r="O16" s="22" t="str">
        <f>IFERROR(VLOOKUP(CONCATENATE(O$10,$Q16),Alap!$AP:$AX,9,FALSE),"")</f>
        <v/>
      </c>
      <c r="P16" s="22" t="str">
        <f>IFERROR(VLOOKUP(CONCATENATE(P$10,$Q16),Alap!$AP:$AX,9,FALSE),"")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Q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Q17"/>
  <sheetViews>
    <sheetView workbookViewId="0">
      <selection sqref="A1:Q1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153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3" t="s">
        <v>486</v>
      </c>
      <c r="C4" s="21" t="str">
        <f>IFERROR(VLOOKUP(CONCATENATE(C$2,$Q4),Alap!$AQ:$AX,8,FALSE),"")</f>
        <v>Nemzetk. váll. esettanulmányok (214, Tb.-ről web)</v>
      </c>
      <c r="D4" s="21" t="str">
        <f>IFERROR(VLOOKUP(CONCATENATE(D$2,$Q4),Alap!$AQ:$AX,8,FALSE),"")</f>
        <v>Külker. és értékesítéstechnika (605, Bp.-ről web)</v>
      </c>
      <c r="E4" s="21" t="str">
        <f>IFERROR(VLOOKUP(CONCATENATE(E$2,$Q4),Alap!$AQ:$AX,8,FALSE),"")</f>
        <v>Marketingtervezés (215, Tb.-ről web)</v>
      </c>
      <c r="F4" s="23" t="str">
        <f>IFERROR(VLOOKUP(CONCATENATE(F$2,$Q4),Alap!$AQ:$AX,8,FALSE),"")</f>
        <v>Prezentációs és karrt. tech. (214, Bp.-ről web)</v>
      </c>
      <c r="G4" s="21" t="str">
        <f>IFERROR(VLOOKUP(CONCATENATE(G$2,$Q4),Alap!$AQ:$AX,8,FALSE),"")</f>
        <v>Környezetgazdaságtan (212, web)</v>
      </c>
      <c r="H4" s="21" t="str">
        <f>IFERROR(VLOOKUP(CONCATENATE(H$2,$Q4),Alap!$AQ:$AX,8,FALSE),"")</f>
        <v>Marketingtervezés (214, web)</v>
      </c>
      <c r="I4" s="21" t="str">
        <f>IFERROR(VLOOKUP(CONCATENATE(I$2,$Q4),Alap!$AQ:$AX,8,FALSE),"")</f>
        <v>Nemzetk. váll. esettanulmányok (214, Tb.-ről web)</v>
      </c>
      <c r="J4" s="21" t="str">
        <f>IFERROR(VLOOKUP(CONCATENATE(J$2,$Q4),Alap!$AQ:$AX,8,FALSE),"")</f>
        <v/>
      </c>
      <c r="K4" s="21" t="str">
        <f>IFERROR(VLOOKUP(CONCATENATE(K$2,$Q4),Alap!$AQ:$AX,8,FALSE),"")</f>
        <v>Vállalatirányítási inf. rendszerek (605, gépterem, Bp.-ről web)</v>
      </c>
      <c r="L4" s="21" t="str">
        <f>IFERROR(VLOOKUP(CONCATENATE(L$2,$Q4),Alap!$AQ:$AX,8,FALSE),"")</f>
        <v>Nemzetk. váll. esettanulmányok (214, Tb.-ről web)</v>
      </c>
      <c r="M4" s="21" t="str">
        <f>IFERROR(VLOOKUP(CONCATENATE(M$2,$Q4),Alap!$AQ:$AX,8,FALSE),"")</f>
        <v>Környezetgazdaságtan (212, otthonról web)</v>
      </c>
      <c r="N4" s="21" t="str">
        <f>IFERROR(VLOOKUP(CONCATENATE(N$2,$Q4),Alap!$AQ:$AX,8,FALSE),"")</f>
        <v/>
      </c>
      <c r="O4" s="31" t="s">
        <v>318</v>
      </c>
      <c r="P4" s="21" t="str">
        <f>IFERROR(VLOOKUP(CONCATENATE(P$2,$Q4),Alap!$AQ:$AX,8,FALSE),"")</f>
        <v/>
      </c>
      <c r="Q4" s="3">
        <v>1</v>
      </c>
    </row>
    <row r="5" spans="1:17" ht="63.9" customHeight="1" thickBot="1" x14ac:dyDescent="0.3">
      <c r="A5" s="9" t="s">
        <v>2</v>
      </c>
      <c r="B5" s="23" t="s">
        <v>486</v>
      </c>
      <c r="C5" s="21" t="str">
        <f>IFERROR(VLOOKUP(CONCATENATE(C$2,$Q5),Alap!$AQ:$AX,8,FALSE),"")</f>
        <v>Nemzetk. váll. esettanulmányok (214, Tb.-ről web)</v>
      </c>
      <c r="D5" s="21" t="str">
        <f>IFERROR(VLOOKUP(CONCATENATE(D$2,$Q5),Alap!$AQ:$AX,8,FALSE),"")</f>
        <v>Külker. és értékesítéstechnika (605, Bp.-ről web)</v>
      </c>
      <c r="E5" s="21" t="str">
        <f>IFERROR(VLOOKUP(CONCATENATE(E$2,$Q5),Alap!$AQ:$AX,8,FALSE),"")</f>
        <v>Marketingtervezés (215, Tb.-ről web)</v>
      </c>
      <c r="F5" s="23" t="s">
        <v>487</v>
      </c>
      <c r="G5" s="21" t="str">
        <f>IFERROR(VLOOKUP(CONCATENATE(G$2,$Q5),Alap!$AQ:$AX,8,FALSE),"")</f>
        <v>Környezetgazdaságtan (212, web)</v>
      </c>
      <c r="H5" s="21" t="str">
        <f>IFERROR(VLOOKUP(CONCATENATE(H$2,$Q5),Alap!$AQ:$AX,8,FALSE),"")</f>
        <v>Marketingtervezés (214, web)</v>
      </c>
      <c r="I5" s="21" t="str">
        <f>IFERROR(VLOOKUP(CONCATENATE(I$2,$Q5),Alap!$AQ:$AX,8,FALSE),"")</f>
        <v>Nemzetk. váll. esettanulmányok (214, Tb.-ről web)</v>
      </c>
      <c r="J5" s="21" t="str">
        <f>IFERROR(VLOOKUP(CONCATENATE(J$2,$Q5),Alap!$AQ:$AX,8,FALSE),"")</f>
        <v/>
      </c>
      <c r="K5" s="21" t="str">
        <f>IFERROR(VLOOKUP(CONCATENATE(K$2,$Q5),Alap!$AQ:$AX,8,FALSE),"")</f>
        <v>Vállalatirányítási inf. rendszerek (605, gépterem, Bp.-ről web)</v>
      </c>
      <c r="L5" s="21" t="str">
        <f>IFERROR(VLOOKUP(CONCATENATE(L$2,$Q5),Alap!$AQ:$AX,8,FALSE),"")</f>
        <v>Nemzetk. váll. esettanulmányok (214, Tb.-ről web)</v>
      </c>
      <c r="M5" s="21" t="str">
        <f>IFERROR(VLOOKUP(CONCATENATE(M$2,$Q5),Alap!$AQ:$AX,8,FALSE),"")</f>
        <v>Környezetgazdaságtan (212, otthonról web)</v>
      </c>
      <c r="N5" s="21" t="str">
        <f>IFERROR(VLOOKUP(CONCATENATE(N$2,$Q5),Alap!$AQ:$AX,8,FALSE),"")</f>
        <v/>
      </c>
      <c r="O5" s="31" t="s">
        <v>318</v>
      </c>
      <c r="P5" s="21" t="str">
        <f>IFERROR(VLOOKUP(CONCATENATE(P$2,$Q5),Alap!$AQ:$AX,8,FALSE),"")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IFERROR(VLOOKUP(CONCATENATE(B$2,$Q6),Alap!$AQ:$AX,8,FALSE),"")</f>
        <v>Szakszeminárium I. (gazdász) (212, Tb.-ről web)</v>
      </c>
      <c r="C6" s="21" t="str">
        <f>IFERROR(VLOOKUP(CONCATENATE(C$2,$Q6),Alap!$AQ:$AX,8,FALSE),"")</f>
        <v>Vállalatirányítási inf. rendszerek (605, gépterem, Tb.-ről web)</v>
      </c>
      <c r="D6" s="21" t="str">
        <f>IFERROR(VLOOKUP(CONCATENATE(D$2,$Q6),Alap!$AQ:$AX,8,FALSE),"")</f>
        <v>Projektmunka nemz. vállalatoknál (605, gépterem, Tb.-ről web)</v>
      </c>
      <c r="E6" s="21" t="str">
        <f>IFERROR(VLOOKUP(CONCATENATE(E$2,$Q6),Alap!$AQ:$AX,8,FALSE),"")</f>
        <v>Marketingtervezés (215, Tb.-ről web)</v>
      </c>
      <c r="F6" s="23" t="s">
        <v>487</v>
      </c>
      <c r="G6" s="21" t="str">
        <f>IFERROR(VLOOKUP(CONCATENATE(G$2,$Q6),Alap!$AQ:$AX,8,FALSE),"")</f>
        <v>Projektmunka nemz. vállalatoknál (605, gépterem, Bp.-ről web)</v>
      </c>
      <c r="H6" s="21" t="str">
        <f>IFERROR(VLOOKUP(CONCATENATE(H$2,$Q6),Alap!$AQ:$AX,8,FALSE),"")</f>
        <v>Marketingtervezés (214, web)</v>
      </c>
      <c r="I6" s="31" t="str">
        <f>IFERROR(VLOOKUP(CONCATENATE(I$2,$Q6),Alap!$AQ:$AX,8,FALSE),"")</f>
        <v>Interkulturális men. és tárgyalást. (216, Bp.-ről web)</v>
      </c>
      <c r="J6" s="21" t="str">
        <f>IFERROR(VLOOKUP(CONCATENATE(J$2,$Q6),Alap!$AQ:$AX,8,FALSE),"")</f>
        <v/>
      </c>
      <c r="K6" s="21" t="str">
        <f>IFERROR(VLOOKUP(CONCATENATE(K$2,$Q6),Alap!$AQ:$AX,8,FALSE),"")</f>
        <v>Marketingtervezés (212, web)</v>
      </c>
      <c r="L6" s="31" t="str">
        <f>IFERROR(VLOOKUP(CONCATENATE(L$2,$Q6),Alap!$AQ:$AX,8,FALSE),"")</f>
        <v>Gazdasági etika (214, Tb.-ről web)</v>
      </c>
      <c r="M6" s="21" t="str">
        <f>IFERROR(VLOOKUP(CONCATENATE(M$2,$Q6),Alap!$AQ:$AX,8,FALSE),"")</f>
        <v>Környezetgazdaságtan (212, otthonról web)</v>
      </c>
      <c r="N6" s="21" t="str">
        <f>IFERROR(VLOOKUP(CONCATENATE(N$2,$Q6),Alap!$AQ:$AX,8,FALSE),"")</f>
        <v/>
      </c>
      <c r="O6" s="21" t="str">
        <f>IFERROR(VLOOKUP(CONCATENATE(O$2,$Q6),Alap!$AQ:$AX,8,FALSE),"")</f>
        <v>Külker. és értékesítéstechnika (216, otthonról web)</v>
      </c>
      <c r="P6" s="21" t="str">
        <f>IFERROR(VLOOKUP(CONCATENATE(P$2,$Q6),Alap!$AQ:$AX,8,FALSE),"")</f>
        <v/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IFERROR(VLOOKUP(CONCATENATE(B$2,$Q7),Alap!$AQ:$AX,8,FALSE),"")</f>
        <v>Szakszeminárium I. (gazdász) (212, Tb.-ről web)</v>
      </c>
      <c r="C7" s="21" t="str">
        <f>IFERROR(VLOOKUP(CONCATENATE(C$2,$Q7),Alap!$AQ:$AX,8,FALSE),"")</f>
        <v/>
      </c>
      <c r="D7" s="21" t="str">
        <f>IFERROR(VLOOKUP(CONCATENATE(D$2,$Q7),Alap!$AQ:$AX,8,FALSE),"")</f>
        <v>Projektmunka nemz. vállalatoknál (605, gépterem, Tb.-ről web)</v>
      </c>
      <c r="E7" s="21" t="str">
        <f>IFERROR(VLOOKUP(CONCATENATE(E$2,$Q7),Alap!$AQ:$AX,8,FALSE),"")</f>
        <v>Vállalatirányítási inf. rendszerek (605, gépterem, Tb.-ről web)</v>
      </c>
      <c r="F7" s="21" t="str">
        <f>IFERROR(VLOOKUP(CONCATENATE(F$2,$Q7),Alap!$AQ:$AX,8,FALSE),"")</f>
        <v>Külker. és értékesítéstechnika (216, Tb.-ről web)</v>
      </c>
      <c r="G7" s="21" t="str">
        <f>IFERROR(VLOOKUP(CONCATENATE(G$2,$Q7),Alap!$AQ:$AX,8,FALSE),"")</f>
        <v>Projektmunka nemz. vállalatoknál (605, gépterem, Bp.-ről web)</v>
      </c>
      <c r="H7" s="21" t="str">
        <f>IFERROR(VLOOKUP(CONCATENATE(H$2,$Q7),Alap!$AQ:$AX,8,FALSE),"")</f>
        <v>Külker. és értékesítéstechnika (216, Bp.-ről web)</v>
      </c>
      <c r="I7" s="31" t="str">
        <f>IFERROR(VLOOKUP(CONCATENATE(I$2,$Q7),Alap!$AQ:$AX,8,FALSE),"")</f>
        <v>Interkulturális men. és tárgyalást. (216, Bp.-ről web)</v>
      </c>
      <c r="J7" s="21" t="str">
        <f>IFERROR(VLOOKUP(CONCATENATE(J$2,$Q7),Alap!$AQ:$AX,8,FALSE),"")</f>
        <v/>
      </c>
      <c r="K7" s="21" t="str">
        <f>IFERROR(VLOOKUP(CONCATENATE(K$2,$Q7),Alap!$AQ:$AX,8,FALSE),"")</f>
        <v>Marketingtervezés (212, web)</v>
      </c>
      <c r="L7" s="31" t="str">
        <f>IFERROR(VLOOKUP(CONCATENATE(L$2,$Q7),Alap!$AQ:$AX,8,FALSE),"")</f>
        <v>Gazdasági etika (214, Tb.-ről web)</v>
      </c>
      <c r="M7" s="21" t="str">
        <f>IFERROR(VLOOKUP(CONCATENATE(M$2,$Q7),Alap!$AQ:$AX,8,FALSE),"")</f>
        <v/>
      </c>
      <c r="N7" s="21" t="str">
        <f>IFERROR(VLOOKUP(CONCATENATE(N$2,$Q7),Alap!$AQ:$AX,8,FALSE),"")</f>
        <v/>
      </c>
      <c r="O7" s="21" t="str">
        <f>IFERROR(VLOOKUP(CONCATENATE(O$2,$Q7),Alap!$AQ:$AX,8,FALSE),"")</f>
        <v>Külker. és értékesítéstechnika (216, otthonról web)</v>
      </c>
      <c r="P7" s="21" t="str">
        <f>IFERROR(VLOOKUP(CONCATENATE(P$2,$Q7),Alap!$AQ:$AX,8,FALSE),"")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IFERROR(VLOOKUP(CONCATENATE(B$2,$Q8),Alap!$AQ:$AX,8,FALSE),"")</f>
        <v>Külker. és értékesítéstechnika (214, Tb.-ről web)</v>
      </c>
      <c r="C8" s="21" t="str">
        <f>IFERROR(VLOOKUP(CONCATENATE(C$2,$Q8),Alap!$AQ:$AX,8,FALSE),"")</f>
        <v/>
      </c>
      <c r="D8" s="21" t="str">
        <f>IFERROR(VLOOKUP(CONCATENATE(D$2,$Q8),Alap!$AQ:$AX,8,FALSE),"")</f>
        <v>Vállalatirányítási inf. rendszerek (605, gépterem, Tb.-ről web)</v>
      </c>
      <c r="E8" s="21" t="str">
        <f>IFERROR(VLOOKUP(CONCATENATE(E$2,$Q8),Alap!$AQ:$AX,8,FALSE),"")</f>
        <v>Vállalatirányítási inf. rendszerek (605, gépterem, Tb.-ről web)</v>
      </c>
      <c r="F8" s="21" t="str">
        <f>IFERROR(VLOOKUP(CONCATENATE(F$2,$Q8),Alap!$AQ:$AX,8,FALSE),"")</f>
        <v>Külker. és értékesítéstechnika (216, Tb.-ről web)</v>
      </c>
      <c r="G8" s="21" t="str">
        <f>IFERROR(VLOOKUP(CONCATENATE(G$2,$Q8),Alap!$AQ:$AX,8,FALSE),"")</f>
        <v/>
      </c>
      <c r="H8" s="21" t="str">
        <f>IFERROR(VLOOKUP(CONCATENATE(H$2,$Q8),Alap!$AQ:$AX,8,FALSE),"")</f>
        <v>Külker. és értékesítéstechnika (216, Bp.-ről web)</v>
      </c>
      <c r="I8" s="21" t="str">
        <f>IFERROR(VLOOKUP(CONCATENATE(I$2,$Q8),Alap!$AQ:$AX,8,FALSE),"")</f>
        <v/>
      </c>
      <c r="J8" s="21" t="str">
        <f>IFERROR(VLOOKUP(CONCATENATE(J$2,$Q8),Alap!$AQ:$AX,8,FALSE),"")</f>
        <v/>
      </c>
      <c r="K8" s="23" t="str">
        <f>IFERROR(VLOOKUP(CONCATENATE(K$2,$Q8),Alap!$AQ:$AX,8,FALSE),"")</f>
        <v/>
      </c>
      <c r="L8" s="21" t="str">
        <f>IFERROR(VLOOKUP(CONCATENATE(L$2,$Q8),Alap!$AQ:$AX,8,FALSE),"")</f>
        <v/>
      </c>
      <c r="M8" s="21" t="str">
        <f>IFERROR(VLOOKUP(CONCATENATE(M$2,$Q8),Alap!$AQ:$AX,8,FALSE),"")</f>
        <v/>
      </c>
      <c r="N8" s="21" t="str">
        <f>IFERROR(VLOOKUP(CONCATENATE(N$2,$Q8),Alap!$AQ:$AX,8,FALSE),"")</f>
        <v/>
      </c>
      <c r="O8" s="21" t="str">
        <f>IFERROR(VLOOKUP(CONCATENATE(O$2,$Q8),Alap!$AQ:$AX,8,FALSE),"")</f>
        <v>Külker. és értékesítéstechnika (216, otthonról web)</v>
      </c>
      <c r="P8" s="21" t="str">
        <f>IFERROR(VLOOKUP(CONCATENATE(P$2,$Q8),Alap!$AQ:$AX,8,FALSE),"")</f>
        <v/>
      </c>
      <c r="Q8" s="3">
        <v>5</v>
      </c>
    </row>
    <row r="9" spans="1:17" ht="63.9" customHeight="1" thickBot="1" x14ac:dyDescent="0.3">
      <c r="A9" s="9" t="s">
        <v>6</v>
      </c>
      <c r="B9" s="21" t="str">
        <f>IFERROR(VLOOKUP(CONCATENATE(B$2,$Q9),Alap!$AQ:$AX,8,FALSE),"")</f>
        <v/>
      </c>
      <c r="C9" s="21" t="str">
        <f>IFERROR(VLOOKUP(CONCATENATE(C$2,$Q9),Alap!$AQ:$AX,8,FALSE),"")</f>
        <v/>
      </c>
      <c r="D9" s="21" t="str">
        <f>IFERROR(VLOOKUP(CONCATENATE(D$2,$Q9),Alap!$AQ:$AX,8,FALSE),"")</f>
        <v/>
      </c>
      <c r="E9" s="21" t="str">
        <f>IFERROR(VLOOKUP(CONCATENATE(E$2,$Q9),Alap!$AQ:$AX,8,FALSE),"")</f>
        <v/>
      </c>
      <c r="F9" s="21" t="str">
        <f>IFERROR(VLOOKUP(CONCATENATE(F$2,$Q9),Alap!$AQ:$AX,8,FALSE),"")</f>
        <v/>
      </c>
      <c r="G9" s="21" t="str">
        <f>IFERROR(VLOOKUP(CONCATENATE(G$2,$Q9),Alap!$AQ:$AX,8,FALSE),"")</f>
        <v/>
      </c>
      <c r="H9" s="21" t="str">
        <f>IFERROR(VLOOKUP(CONCATENATE(H$2,$Q9),Alap!$AQ:$AX,8,FALSE),"")</f>
        <v/>
      </c>
      <c r="I9" s="21" t="str">
        <f>IFERROR(VLOOKUP(CONCATENATE(I$2,$Q9),Alap!$AQ:$AX,8,FALSE),"")</f>
        <v/>
      </c>
      <c r="J9" s="21" t="str">
        <f>IFERROR(VLOOKUP(CONCATENATE(J$2,$Q9),Alap!$AQ:$AX,8,FALSE),"")</f>
        <v/>
      </c>
      <c r="K9" s="21" t="str">
        <f>IFERROR(VLOOKUP(CONCATENATE(K$2,$Q9),Alap!$AQ:$AX,8,FALSE),"")</f>
        <v/>
      </c>
      <c r="L9" s="21" t="str">
        <f>IFERROR(VLOOKUP(CONCATENATE(L$2,$Q9),Alap!$AQ:$AX,8,FALSE),"")</f>
        <v/>
      </c>
      <c r="M9" s="21" t="str">
        <f>IFERROR(VLOOKUP(CONCATENATE(M$2,$Q9),Alap!$AQ:$AX,8,FALSE),"")</f>
        <v/>
      </c>
      <c r="N9" s="21" t="str">
        <f>IFERROR(VLOOKUP(CONCATENATE(N$2,$Q9),Alap!$AQ:$AX,8,FALSE),"")</f>
        <v/>
      </c>
      <c r="O9" s="21" t="str">
        <f>IFERROR(VLOOKUP(CONCATENATE(O$2,$Q9),Alap!$AQ:$AX,8,FALSE),"")</f>
        <v/>
      </c>
      <c r="P9" s="21" t="str">
        <f>IFERROR(VLOOKUP(CONCATENATE(P$2,$Q9),Alap!$AQ:$AX,8,FALSE),"")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9" t="str">
        <f>IFERROR(VLOOKUP(CONCATENATE(B$10,$Q13),Alap!$AQ:$AX,8,FALSE),"")</f>
        <v/>
      </c>
      <c r="C13" s="9" t="str">
        <f>IFERROR(VLOOKUP(CONCATENATE(C$10,$Q13),Alap!$AQ:$AX,8,FALSE),"")</f>
        <v>Projektmunka nemz. vállalatoknál (Külső, web)</v>
      </c>
      <c r="D13" s="9" t="str">
        <f>IFERROR(VLOOKUP(CONCATENATE(D$10,$Q13),Alap!$AQ:$AX,8,FALSE),"")</f>
        <v/>
      </c>
      <c r="E13" s="9" t="str">
        <f>IFERROR(VLOOKUP(CONCATENATE(E$10,$Q13),Alap!$AQ:$AX,8,FALSE),"")</f>
        <v/>
      </c>
      <c r="F13" s="9" t="str">
        <f>IFERROR(VLOOKUP(CONCATENATE(F$10,$Q13),Alap!$AQ:$AX,8,FALSE),"")</f>
        <v/>
      </c>
      <c r="G13" s="9" t="str">
        <f>IFERROR(VLOOKUP(CONCATENATE(G$10,$Q13),Alap!$AQ:$AX,8,FALSE),"")</f>
        <v/>
      </c>
      <c r="H13" s="9" t="str">
        <f>IFERROR(VLOOKUP(CONCATENATE(H$10,$Q13),Alap!$AQ:$AX,8,FALSE),"")</f>
        <v/>
      </c>
      <c r="I13" s="9" t="str">
        <f>IFERROR(VLOOKUP(CONCATENATE(I$10,$Q13),Alap!$AQ:$AX,8,FALSE),"")</f>
        <v/>
      </c>
      <c r="J13" s="9" t="str">
        <f>IFERROR(VLOOKUP(CONCATENATE(J$10,$Q13),Alap!$AQ:$AX,8,FALSE),"")</f>
        <v/>
      </c>
      <c r="K13" s="9" t="str">
        <f>IFERROR(VLOOKUP(CONCATENATE(K$10,$Q13),Alap!$AQ:$AX,8,FALSE),"")</f>
        <v/>
      </c>
      <c r="L13" s="9" t="str">
        <f>IFERROR(VLOOKUP(CONCATENATE(L$10,$Q13),Alap!$AQ:$AX,8,FALSE),"")</f>
        <v/>
      </c>
      <c r="M13" s="9" t="str">
        <f>IFERROR(VLOOKUP(CONCATENATE(M$10,$Q13),Alap!$AQ:$AX,8,FALSE),"")</f>
        <v/>
      </c>
      <c r="N13" s="9" t="str">
        <f>IFERROR(VLOOKUP(CONCATENATE(N$10,$Q13),Alap!$AQ:$AX,8,FALSE),"")</f>
        <v/>
      </c>
      <c r="O13" s="9" t="str">
        <f>IFERROR(VLOOKUP(CONCATENATE(O$10,$Q13),Alap!$AQ:$AX,8,FALSE),"")</f>
        <v/>
      </c>
      <c r="P13" s="9" t="str">
        <f>IFERROR(VLOOKUP(CONCATENATE(P$10,$Q13),Alap!$AQ:$AX,8,FALSE),"")</f>
        <v/>
      </c>
      <c r="Q13" s="3">
        <v>4</v>
      </c>
    </row>
    <row r="14" spans="1:17" ht="63.9" customHeight="1" thickBot="1" x14ac:dyDescent="0.3">
      <c r="A14" s="9" t="s">
        <v>5</v>
      </c>
      <c r="B14" s="9" t="str">
        <f>IFERROR(VLOOKUP(CONCATENATE(B$10,$Q14),Alap!$AQ:$AX,8,FALSE),"")</f>
        <v/>
      </c>
      <c r="C14" s="9" t="str">
        <f>IFERROR(VLOOKUP(CONCATENATE(C$10,$Q14),Alap!$AQ:$AX,8,FALSE),"")</f>
        <v>Projektmunka nemz. vállalatoknál (Külső, web)</v>
      </c>
      <c r="D14" s="9" t="str">
        <f>IFERROR(VLOOKUP(CONCATENATE(D$10,$Q14),Alap!$AQ:$AX,8,FALSE),"")</f>
        <v/>
      </c>
      <c r="E14" s="9" t="str">
        <f>IFERROR(VLOOKUP(CONCATENATE(E$10,$Q14),Alap!$AQ:$AX,8,FALSE),"")</f>
        <v/>
      </c>
      <c r="F14" s="9" t="str">
        <f>IFERROR(VLOOKUP(CONCATENATE(F$10,$Q14),Alap!$AQ:$AX,8,FALSE),"")</f>
        <v/>
      </c>
      <c r="G14" s="9" t="str">
        <f>IFERROR(VLOOKUP(CONCATENATE(G$10,$Q14),Alap!$AQ:$AX,8,FALSE),"")</f>
        <v/>
      </c>
      <c r="H14" s="9" t="str">
        <f>IFERROR(VLOOKUP(CONCATENATE(H$10,$Q14),Alap!$AQ:$AX,8,FALSE),"")</f>
        <v/>
      </c>
      <c r="I14" s="9" t="str">
        <f>IFERROR(VLOOKUP(CONCATENATE(I$10,$Q14),Alap!$AQ:$AX,8,FALSE),"")</f>
        <v/>
      </c>
      <c r="J14" s="9" t="str">
        <f>IFERROR(VLOOKUP(CONCATENATE(J$10,$Q14),Alap!$AQ:$AX,8,FALSE),"")</f>
        <v/>
      </c>
      <c r="K14" s="9" t="str">
        <f>IFERROR(VLOOKUP(CONCATENATE(K$10,$Q14),Alap!$AQ:$AX,8,FALSE),"")</f>
        <v/>
      </c>
      <c r="L14" s="9" t="str">
        <f>IFERROR(VLOOKUP(CONCATENATE(L$10,$Q14),Alap!$AQ:$AX,8,FALSE),"")</f>
        <v/>
      </c>
      <c r="M14" s="9" t="str">
        <f>IFERROR(VLOOKUP(CONCATENATE(M$10,$Q14),Alap!$AQ:$AX,8,FALSE),"")</f>
        <v/>
      </c>
      <c r="N14" s="9" t="str">
        <f>IFERROR(VLOOKUP(CONCATENATE(N$10,$Q14),Alap!$AQ:$AX,8,FALSE),"")</f>
        <v/>
      </c>
      <c r="O14" s="9" t="str">
        <f>IFERROR(VLOOKUP(CONCATENATE(O$10,$Q14),Alap!$AQ:$AX,8,FALSE),"")</f>
        <v/>
      </c>
      <c r="P14" s="9" t="str">
        <f>IFERROR(VLOOKUP(CONCATENATE(P$10,$Q14),Alap!$AQ:$AX,8,FALSE),"")</f>
        <v/>
      </c>
      <c r="Q14" s="3">
        <v>5</v>
      </c>
    </row>
    <row r="15" spans="1:17" ht="63.9" customHeight="1" thickBot="1" x14ac:dyDescent="0.3">
      <c r="A15" s="9" t="s">
        <v>6</v>
      </c>
      <c r="B15" s="23" t="str">
        <f>IFERROR(VLOOKUP(CONCATENATE(B$10,$Q15),Alap!$AQ:$AX,8,FALSE),"")</f>
        <v>Nyelvi záróvizsga felkészítő (otthon, otthonról web)</v>
      </c>
      <c r="C15" s="9" t="str">
        <f>IFERROR(VLOOKUP(CONCATENATE(C$10,$Q15),Alap!$AQ:$AX,8,FALSE),"")</f>
        <v/>
      </c>
      <c r="D15" s="23" t="str">
        <f>IFERROR(VLOOKUP(CONCATENATE(D$10,$Q15),Alap!$AQ:$AX,8,FALSE),"")</f>
        <v>Nyelvi záróvizsga felkészítő (otthon, otthonról web)</v>
      </c>
      <c r="E15" s="9" t="str">
        <f>IFERROR(VLOOKUP(CONCATENATE(E$10,$Q15),Alap!$AQ:$AX,8,FALSE),"")</f>
        <v/>
      </c>
      <c r="F15" s="23" t="str">
        <f>IFERROR(VLOOKUP(CONCATENATE(F$10,$Q15),Alap!$AQ:$AX,8,FALSE),"")</f>
        <v>Nyelvi záróvizsga felkészítő (otthon, otthonról web)</v>
      </c>
      <c r="G15" s="9" t="str">
        <f>IFERROR(VLOOKUP(CONCATENATE(G$10,$Q15),Alap!$AQ:$AX,8,FALSE),"")</f>
        <v/>
      </c>
      <c r="H15" s="23" t="str">
        <f>IFERROR(VLOOKUP(CONCATENATE(H$10,$Q15),Alap!$AQ:$AX,8,FALSE),"")</f>
        <v>Nyelvi záróvizsga felkészítő (otthon, otthonról web)</v>
      </c>
      <c r="I15" s="9" t="str">
        <f>IFERROR(VLOOKUP(CONCATENATE(I$10,$Q15),Alap!$AQ:$AX,8,FALSE),"")</f>
        <v/>
      </c>
      <c r="J15" s="9" t="str">
        <f>IFERROR(VLOOKUP(CONCATENATE(J$10,$Q15),Alap!$AQ:$AX,8,FALSE),"")</f>
        <v/>
      </c>
      <c r="K15" s="23" t="str">
        <f>IFERROR(VLOOKUP(CONCATENATE(K$10,$Q15),Alap!$AQ:$AX,8,FALSE),"")</f>
        <v>Nyelvi záróvizsga felkészítő (otthon, otthonról web)</v>
      </c>
      <c r="L15" s="9" t="str">
        <f>IFERROR(VLOOKUP(CONCATENATE(L$10,$Q15),Alap!$AQ:$AX,8,FALSE),"")</f>
        <v/>
      </c>
      <c r="M15" s="9" t="str">
        <f>IFERROR(VLOOKUP(CONCATENATE(M$10,$Q15),Alap!$AQ:$AX,8,FALSE),"")</f>
        <v/>
      </c>
      <c r="N15" s="9" t="str">
        <f>IFERROR(VLOOKUP(CONCATENATE(N$10,$Q15),Alap!$AQ:$AX,8,FALSE),"")</f>
        <v/>
      </c>
      <c r="O15" s="9" t="str">
        <f>IFERROR(VLOOKUP(CONCATENATE(O$10,$Q15),Alap!$AQ:$AX,8,FALSE),"")</f>
        <v/>
      </c>
      <c r="P15" s="9" t="str">
        <f>IFERROR(VLOOKUP(CONCATENATE(P$10,$Q15),Alap!$AQ:$AX,8,FALSE),"")</f>
        <v/>
      </c>
      <c r="Q15" s="3">
        <v>6</v>
      </c>
    </row>
    <row r="16" spans="1:17" ht="63.9" customHeight="1" thickBot="1" x14ac:dyDescent="0.3">
      <c r="A16" s="9" t="s">
        <v>7</v>
      </c>
      <c r="B16" s="23" t="str">
        <f>IFERROR(VLOOKUP(CONCATENATE(B$10,$Q16),Alap!$AQ:$AX,8,FALSE),"")</f>
        <v>Nyelvi záróvizsga felkészítő (otthon, otthonról web)</v>
      </c>
      <c r="C16" s="9" t="str">
        <f>IFERROR(VLOOKUP(CONCATENATE(C$10,$Q16),Alap!$AQ:$AX,8,FALSE),"")</f>
        <v/>
      </c>
      <c r="D16" s="23" t="str">
        <f>IFERROR(VLOOKUP(CONCATENATE(D$10,$Q16),Alap!$AQ:$AX,8,FALSE),"")</f>
        <v>Nyelvi záróvizsga felkészítő (otthon, otthonról web)</v>
      </c>
      <c r="E16" s="9" t="str">
        <f>IFERROR(VLOOKUP(CONCATENATE(E$10,$Q16),Alap!$AQ:$AX,8,FALSE),"")</f>
        <v/>
      </c>
      <c r="F16" s="23" t="str">
        <f>IFERROR(VLOOKUP(CONCATENATE(F$10,$Q16),Alap!$AQ:$AX,8,FALSE),"")</f>
        <v>Nyelvi záróvizsga felkészítő (otthon, otthonról web)</v>
      </c>
      <c r="G16" s="9" t="str">
        <f>IFERROR(VLOOKUP(CONCATENATE(G$10,$Q16),Alap!$AQ:$AX,8,FALSE),"")</f>
        <v/>
      </c>
      <c r="H16" s="23" t="str">
        <f>IFERROR(VLOOKUP(CONCATENATE(H$10,$Q16),Alap!$AQ:$AX,8,FALSE),"")</f>
        <v>Nyelvi záróvizsga felkészítő (otthon, otthonról web)</v>
      </c>
      <c r="I16" s="9" t="str">
        <f>IFERROR(VLOOKUP(CONCATENATE(I$10,$Q16),Alap!$AQ:$AX,8,FALSE),"")</f>
        <v/>
      </c>
      <c r="J16" s="9" t="str">
        <f>IFERROR(VLOOKUP(CONCATENATE(J$10,$Q16),Alap!$AQ:$AX,8,FALSE),"")</f>
        <v/>
      </c>
      <c r="K16" s="23" t="str">
        <f>IFERROR(VLOOKUP(CONCATENATE(K$10,$Q16),Alap!$AQ:$AX,8,FALSE),"")</f>
        <v>Nyelvi záróvizsga felkészítő (otthon, otthonról web)</v>
      </c>
      <c r="L16" s="9" t="str">
        <f>IFERROR(VLOOKUP(CONCATENATE(L$10,$Q16),Alap!$AQ:$AX,8,FALSE),"")</f>
        <v/>
      </c>
      <c r="M16" s="9" t="str">
        <f>IFERROR(VLOOKUP(CONCATENATE(M$10,$Q16),Alap!$AQ:$AX,8,FALSE),"")</f>
        <v/>
      </c>
      <c r="N16" s="9" t="str">
        <f>IFERROR(VLOOKUP(CONCATENATE(N$10,$Q16),Alap!$AQ:$AX,8,FALSE),"")</f>
        <v/>
      </c>
      <c r="O16" s="9" t="str">
        <f>IFERROR(VLOOKUP(CONCATENATE(O$10,$Q16),Alap!$AQ:$AX,8,FALSE),"")</f>
        <v/>
      </c>
      <c r="P16" s="9" t="str">
        <f>IFERROR(VLOOKUP(CONCATENATE(P$10,$Q16),Alap!$AQ:$AX,8,FALSE),"")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1:P11"/>
    <mergeCell ref="A1:Q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Q17"/>
  <sheetViews>
    <sheetView workbookViewId="0">
      <selection activeCell="G6" sqref="G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IFERROR(VLOOKUP(CONCATENATE(B$2,$Q4),Alap!$AR:$AX,7,FALSE),"")</f>
        <v>Szakszeminárium I. (műszaki) (601, web)</v>
      </c>
      <c r="C4" s="9" t="str">
        <f>IFERROR(VLOOKUP(CONCATENATE(C$2,$Q4),Alap!$AR:$AX,7,FALSE),"")</f>
        <v>Projekt feladat (601, web)</v>
      </c>
      <c r="D4" s="21" t="str">
        <f>IFERROR(VLOOKUP(CONCATENATE(D$2,$Q4),Alap!$AR:$AX,7,FALSE),"")</f>
        <v>Folyamatok fejlesztése - Lean (217, web)</v>
      </c>
      <c r="E4" s="9" t="str">
        <f>IFERROR(VLOOKUP(CONCATENATE(E$2,$Q4),Alap!$AR:$AX,7,FALSE),"")</f>
        <v>Üzleti és szakmai kommunikáció (501, web)</v>
      </c>
      <c r="F4" s="9" t="str">
        <f>IFERROR(VLOOKUP(CONCATENATE(F$2,$Q4),Alap!$AR:$AX,7,FALSE),"")</f>
        <v>Folyamatok fejlesztése - Lean (217, web)</v>
      </c>
      <c r="G4" s="9" t="str">
        <f>IFERROR(VLOOKUP(CONCATENATE(G$2,$Q4),Alap!$AR:$AX,7,FALSE),"")</f>
        <v>Energia és környezet (Passzív, web)</v>
      </c>
      <c r="H4" s="9" t="str">
        <f>IFERROR(VLOOKUP(CONCATENATE(H$2,$Q4),Alap!$AR:$AX,7,FALSE),"")</f>
        <v>Energia és környezet (Passzív, web)</v>
      </c>
      <c r="I4" s="9" t="str">
        <f>IFERROR(VLOOKUP(CONCATENATE(I$2,$Q4),Alap!$AR:$AX,7,FALSE),"")</f>
        <v>Projekt feladat (212, web)</v>
      </c>
      <c r="J4" s="9" t="str">
        <f>IFERROR(VLOOKUP(CONCATENATE(J$2,$Q4),Alap!$AR:$AX,7,FALSE),"")</f>
        <v/>
      </c>
      <c r="K4" s="9" t="str">
        <f>IFERROR(VLOOKUP(CONCATENATE(K$2,$Q4),Alap!$AR:$AX,7,FALSE),"")</f>
        <v>Projekt feladat (601, web)</v>
      </c>
      <c r="L4" s="9" t="str">
        <f>IFERROR(VLOOKUP(CONCATENATE(L$2,$Q4),Alap!$AR:$AX,7,FALSE),"")</f>
        <v>Folyamatok fejlesztése - Lean (402, web)</v>
      </c>
      <c r="M4" s="9" t="str">
        <f>IFERROR(VLOOKUP(CONCATENATE(M$2,$Q4),Alap!$AR:$AX,7,FALSE),"")</f>
        <v>Energia és környezet (Passzív, web)</v>
      </c>
      <c r="N4" s="9" t="str">
        <f>IFERROR(VLOOKUP(CONCATENATE(N$2,$Q4),Alap!$AR:$AX,7,FALSE),"")</f>
        <v/>
      </c>
      <c r="O4" s="9" t="str">
        <f>IFERROR(VLOOKUP(CONCATENATE(O$2,$Q4),Alap!$AR:$AX,7,FALSE),"")</f>
        <v>Üzleti és szakmai kommunikáció (501, web)</v>
      </c>
      <c r="P4" s="9" t="str">
        <f>IFERROR(VLOOKUP(CONCATENATE(P$2,$Q4),Alap!$AR:$AX,7,FALSE),"")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IFERROR(VLOOKUP(CONCATENATE(B$2,$Q5),Alap!$AR:$AX,7,FALSE),"")</f>
        <v>Szakszeminárium I. (műszaki) (601, web)</v>
      </c>
      <c r="C5" s="9" t="str">
        <f>IFERROR(VLOOKUP(CONCATENATE(C$2,$Q5),Alap!$AR:$AX,7,FALSE),"")</f>
        <v>Projekt feladat (601, web)</v>
      </c>
      <c r="D5" s="21" t="str">
        <f>IFERROR(VLOOKUP(CONCATENATE(D$2,$Q5),Alap!$AR:$AX,7,FALSE),"")</f>
        <v>Folyamatok fejlesztése - Lean (217, web)</v>
      </c>
      <c r="E5" s="9" t="str">
        <f>IFERROR(VLOOKUP(CONCATENATE(E$2,$Q5),Alap!$AR:$AX,7,FALSE),"")</f>
        <v>Üzleti és szakmai kommunikáció (501, web)</v>
      </c>
      <c r="F5" s="9" t="str">
        <f>IFERROR(VLOOKUP(CONCATENATE(F$2,$Q5),Alap!$AR:$AX,7,FALSE),"")</f>
        <v>Folyamatok fejlesztése - Lean (217, web)</v>
      </c>
      <c r="G5" s="9" t="str">
        <f>IFERROR(VLOOKUP(CONCATENATE(G$2,$Q5),Alap!$AR:$AX,7,FALSE),"")</f>
        <v>Energia és környezet (Passzív, web)</v>
      </c>
      <c r="H5" s="9" t="str">
        <f>IFERROR(VLOOKUP(CONCATENATE(H$2,$Q5),Alap!$AR:$AX,7,FALSE),"")</f>
        <v>Energia és környezet (Passzív, web)</v>
      </c>
      <c r="I5" s="9" t="str">
        <f>IFERROR(VLOOKUP(CONCATENATE(I$2,$Q5),Alap!$AR:$AX,7,FALSE),"")</f>
        <v>Projekt feladat (212, web)</v>
      </c>
      <c r="J5" s="9" t="str">
        <f>IFERROR(VLOOKUP(CONCATENATE(J$2,$Q5),Alap!$AR:$AX,7,FALSE),"")</f>
        <v/>
      </c>
      <c r="K5" s="9" t="str">
        <f>IFERROR(VLOOKUP(CONCATENATE(K$2,$Q5),Alap!$AR:$AX,7,FALSE),"")</f>
        <v>Projekt feladat (601, web)</v>
      </c>
      <c r="L5" s="9" t="str">
        <f>IFERROR(VLOOKUP(CONCATENATE(L$2,$Q5),Alap!$AR:$AX,7,FALSE),"")</f>
        <v>Folyamatok fejlesztése - Lean (402, web)</v>
      </c>
      <c r="M5" s="9" t="str">
        <f>IFERROR(VLOOKUP(CONCATENATE(M$2,$Q5),Alap!$AR:$AX,7,FALSE),"")</f>
        <v>Energia és környezet (Passzív, web)</v>
      </c>
      <c r="N5" s="9" t="str">
        <f>IFERROR(VLOOKUP(CONCATENATE(N$2,$Q5),Alap!$AR:$AX,7,FALSE),"")</f>
        <v/>
      </c>
      <c r="O5" s="9" t="str">
        <f>IFERROR(VLOOKUP(CONCATENATE(O$2,$Q5),Alap!$AR:$AX,7,FALSE),"")</f>
        <v>Üzleti és szakmai kommunikáció (501, web)</v>
      </c>
      <c r="P5" s="9" t="str">
        <f>IFERROR(VLOOKUP(CONCATENATE(P$2,$Q5),Alap!$AR:$AX,7,FALSE),"")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IFERROR(VLOOKUP(CONCATENATE(B$2,$Q6),Alap!$AR:$AX,7,FALSE),"")</f>
        <v>Folyamatok fejlesztése - Lean (217, web)</v>
      </c>
      <c r="C6" s="9" t="str">
        <f>IFERROR(VLOOKUP(CONCATENATE(C$2,$Q6),Alap!$AR:$AX,7,FALSE),"")</f>
        <v>Projekt feladat (601, web)</v>
      </c>
      <c r="D6" s="9" t="str">
        <f>IFERROR(VLOOKUP(CONCATENATE(D$2,$Q6),Alap!$AR:$AX,7,FALSE),"")</f>
        <v>Folyamatok fejlesztése - Lean (217, web)</v>
      </c>
      <c r="E6" s="9" t="str">
        <f>IFERROR(VLOOKUP(CONCATENATE(E$2,$Q6),Alap!$AR:$AX,7,FALSE),"")</f>
        <v>Üzleti és szakmai kommunikáció (501, web)</v>
      </c>
      <c r="F6" s="9" t="str">
        <f>IFERROR(VLOOKUP(CONCATENATE(F$2,$Q6),Alap!$AR:$AX,7,FALSE),"")</f>
        <v>Folyamatok fejlesztése - Lean (217, web)</v>
      </c>
      <c r="G6" s="9" t="str">
        <f>IFERROR(VLOOKUP(CONCATENATE(G$2,$Q6),Alap!$AR:$AX,7,FALSE),"")</f>
        <v/>
      </c>
      <c r="H6" s="9" t="str">
        <f>IFERROR(VLOOKUP(CONCATENATE(H$2,$Q6),Alap!$AR:$AX,7,FALSE),"")</f>
        <v>Energia és környezet (Passzív, web)</v>
      </c>
      <c r="I6" s="21" t="str">
        <f>IFERROR(VLOOKUP(CONCATENATE(I$2,$Q6),Alap!$AR:$AX,7,FALSE),"")</f>
        <v>Folyamatok fejlesztése - Lean (217, web)</v>
      </c>
      <c r="J6" s="9" t="str">
        <f>IFERROR(VLOOKUP(CONCATENATE(J$2,$Q6),Alap!$AR:$AX,7,FALSE),"")</f>
        <v/>
      </c>
      <c r="K6" s="9" t="str">
        <f>IFERROR(VLOOKUP(CONCATENATE(K$2,$Q6),Alap!$AR:$AX,7,FALSE),"")</f>
        <v>Üzleti és szakmai kommunikáció (601, web)</v>
      </c>
      <c r="L6" s="9" t="str">
        <f>IFERROR(VLOOKUP(CONCATENATE(L$2,$Q6),Alap!$AR:$AX,7,FALSE),"")</f>
        <v>Projekt feladat (601, web)</v>
      </c>
      <c r="M6" s="9" t="str">
        <f>IFERROR(VLOOKUP(CONCATENATE(M$2,$Q6),Alap!$AR:$AX,7,FALSE),"")</f>
        <v>Energia és környezet (Passzív, web)</v>
      </c>
      <c r="N6" s="9" t="str">
        <f>IFERROR(VLOOKUP(CONCATENATE(N$2,$Q6),Alap!$AR:$AX,7,FALSE),"")</f>
        <v/>
      </c>
      <c r="O6" s="9" t="str">
        <f>IFERROR(VLOOKUP(CONCATENATE(O$2,$Q6),Alap!$AR:$AX,7,FALSE),"")</f>
        <v>Üzleti és szakmai kommunikáció (501, web)</v>
      </c>
      <c r="P6" s="9" t="str">
        <f>IFERROR(VLOOKUP(CONCATENATE(P$2,$Q6),Alap!$AR:$AX,7,FALSE),"")</f>
        <v/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IFERROR(VLOOKUP(CONCATENATE(B$2,$Q7),Alap!$AR:$AX,7,FALSE),"")</f>
        <v>Folyamatok fejlesztése - Lean (217, web)</v>
      </c>
      <c r="C7" s="9" t="str">
        <f>IFERROR(VLOOKUP(CONCATENATE(C$2,$Q7),Alap!$AR:$AX,7,FALSE),"")</f>
        <v/>
      </c>
      <c r="D7" s="9" t="str">
        <f>IFERROR(VLOOKUP(CONCATENATE(D$2,$Q7),Alap!$AR:$AX,7,FALSE),"")</f>
        <v>Munka-, körny. és egészségvéd. (212, web)</v>
      </c>
      <c r="E7" s="9" t="str">
        <f>IFERROR(VLOOKUP(CONCATENATE(E$2,$Q7),Alap!$AR:$AX,7,FALSE),"")</f>
        <v>Minőségir. rendszerek (601, web)</v>
      </c>
      <c r="F7" s="9" t="str">
        <f>IFERROR(VLOOKUP(CONCATENATE(F$2,$Q7),Alap!$AR:$AX,7,FALSE),"")</f>
        <v>Minőségir. rendszerek (601, web)</v>
      </c>
      <c r="G7" s="9" t="str">
        <f>IFERROR(VLOOKUP(CONCATENATE(G$2,$Q7),Alap!$AR:$AX,7,FALSE),"")</f>
        <v/>
      </c>
      <c r="H7" s="9" t="str">
        <f>IFERROR(VLOOKUP(CONCATENATE(H$2,$Q7),Alap!$AR:$AX,7,FALSE),"")</f>
        <v>Munka-, körny. és egészségvéd. (215, web)</v>
      </c>
      <c r="I7" s="9" t="str">
        <f>IFERROR(VLOOKUP(CONCATENATE(I$2,$Q7),Alap!$AR:$AX,7,FALSE),"")</f>
        <v>Folyamatok fejlesztése - Lean (217, web)</v>
      </c>
      <c r="J7" s="9" t="str">
        <f>IFERROR(VLOOKUP(CONCATENATE(J$2,$Q7),Alap!$AR:$AX,7,FALSE),"")</f>
        <v/>
      </c>
      <c r="K7" s="9" t="str">
        <f>IFERROR(VLOOKUP(CONCATENATE(K$2,$Q7),Alap!$AR:$AX,7,FALSE),"")</f>
        <v>Üzleti és szakmai kommunikáció (601, web)</v>
      </c>
      <c r="L7" s="9" t="str">
        <f>IFERROR(VLOOKUP(CONCATENATE(L$2,$Q7),Alap!$AR:$AX,7,FALSE),"")</f>
        <v>Folyamatok fejlesztése - Lean (402, web)</v>
      </c>
      <c r="M7" s="9" t="str">
        <f>IFERROR(VLOOKUP(CONCATENATE(M$2,$Q7),Alap!$AR:$AX,7,FALSE),"")</f>
        <v>Projekt feladat (215, web)</v>
      </c>
      <c r="N7" s="9" t="str">
        <f>IFERROR(VLOOKUP(CONCATENATE(N$2,$Q7),Alap!$AR:$AX,7,FALSE),"")</f>
        <v/>
      </c>
      <c r="O7" s="9" t="str">
        <f>IFERROR(VLOOKUP(CONCATENATE(O$2,$Q7),Alap!$AR:$AX,7,FALSE),"")</f>
        <v>Minőségir. rendszerek (601, web)</v>
      </c>
      <c r="P7" s="9" t="str">
        <f>IFERROR(VLOOKUP(CONCATENATE(P$2,$Q7),Alap!$AR:$AX,7,FALSE),"")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IFERROR(VLOOKUP(CONCATENATE(B$2,$Q8),Alap!$AR:$AX,7,FALSE),"")</f>
        <v>Folyamatok fejlesztése - Lean (217, web)</v>
      </c>
      <c r="C8" s="9" t="str">
        <f>IFERROR(VLOOKUP(CONCATENATE(C$2,$Q8),Alap!$AR:$AX,7,FALSE),"")</f>
        <v/>
      </c>
      <c r="D8" s="9" t="str">
        <f>IFERROR(VLOOKUP(CONCATENATE(D$2,$Q8),Alap!$AR:$AX,7,FALSE),"")</f>
        <v>Munka-, körny. és egészségvéd. (212, web)</v>
      </c>
      <c r="E8" s="9" t="str">
        <f>IFERROR(VLOOKUP(CONCATENATE(E$2,$Q8),Alap!$AR:$AX,7,FALSE),"")</f>
        <v>Munka-, körny. és egészségvéd. (601, web)</v>
      </c>
      <c r="F8" s="9" t="str">
        <f>IFERROR(VLOOKUP(CONCATENATE(F$2,$Q8),Alap!$AR:$AX,7,FALSE),"")</f>
        <v>Minőségir. rendszerek (601, web)</v>
      </c>
      <c r="G8" s="9" t="str">
        <f>IFERROR(VLOOKUP(CONCATENATE(G$2,$Q8),Alap!$AR:$AX,7,FALSE),"")</f>
        <v/>
      </c>
      <c r="H8" s="9" t="str">
        <f>IFERROR(VLOOKUP(CONCATENATE(H$2,$Q8),Alap!$AR:$AX,7,FALSE),"")</f>
        <v>Munka-, körny. és egészségvéd. (215, web)</v>
      </c>
      <c r="I8" s="9" t="str">
        <f>IFERROR(VLOOKUP(CONCATENATE(I$2,$Q8),Alap!$AR:$AX,7,FALSE),"")</f>
        <v>Folyamatok fejlesztése - Lean (217, web)</v>
      </c>
      <c r="J8" s="9" t="str">
        <f>IFERROR(VLOOKUP(CONCATENATE(J$2,$Q8),Alap!$AR:$AX,7,FALSE),"")</f>
        <v/>
      </c>
      <c r="K8" s="21" t="str">
        <f>IFERROR(VLOOKUP(CONCATENATE(K$2,$Q8),Alap!$AR:$AX,7,FALSE),"")</f>
        <v/>
      </c>
      <c r="L8" s="9" t="str">
        <f>IFERROR(VLOOKUP(CONCATENATE(L$2,$Q8),Alap!$AR:$AX,7,FALSE),"")</f>
        <v/>
      </c>
      <c r="M8" s="9" t="str">
        <f>IFERROR(VLOOKUP(CONCATENATE(M$2,$Q8),Alap!$AR:$AX,7,FALSE),"")</f>
        <v>Projekt feladat (215, web)</v>
      </c>
      <c r="N8" s="9" t="str">
        <f>IFERROR(VLOOKUP(CONCATENATE(N$2,$Q8),Alap!$AR:$AX,7,FALSE),"")</f>
        <v/>
      </c>
      <c r="O8" s="9" t="str">
        <f>IFERROR(VLOOKUP(CONCATENATE(O$2,$Q8),Alap!$AR:$AX,7,FALSE),"")</f>
        <v>Minőségir. rendszerek (601, web)</v>
      </c>
      <c r="P8" s="9" t="str">
        <f>IFERROR(VLOOKUP(CONCATENATE(P$2,$Q8),Alap!$AR:$AX,7,FALSE),"")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IFERROR(VLOOKUP(CONCATENATE(B$2,$Q9),Alap!$AR:$AX,7,FALSE),"")</f>
        <v/>
      </c>
      <c r="C9" s="9" t="str">
        <f>IFERROR(VLOOKUP(CONCATENATE(C$2,$Q9),Alap!$AR:$AX,7,FALSE),"")</f>
        <v/>
      </c>
      <c r="D9" s="9" t="str">
        <f>IFERROR(VLOOKUP(CONCATENATE(D$2,$Q9),Alap!$AR:$AX,7,FALSE),"")</f>
        <v/>
      </c>
      <c r="E9" s="9" t="str">
        <f>IFERROR(VLOOKUP(CONCATENATE(E$2,$Q9),Alap!$AR:$AX,7,FALSE),"")</f>
        <v/>
      </c>
      <c r="F9" s="23" t="str">
        <f>IFERROR(VLOOKUP(CONCATENATE(F$2,$Q9),Alap!$AR:$AX,7,FALSE),"")</f>
        <v/>
      </c>
      <c r="G9" s="9" t="str">
        <f>IFERROR(VLOOKUP(CONCATENATE(G$2,$Q9),Alap!$AR:$AX,7,FALSE),"")</f>
        <v/>
      </c>
      <c r="H9" s="9" t="str">
        <f>IFERROR(VLOOKUP(CONCATENATE(H$2,$Q9),Alap!$AR:$AX,7,FALSE),"")</f>
        <v/>
      </c>
      <c r="I9" s="9" t="str">
        <f>IFERROR(VLOOKUP(CONCATENATE(I$2,$Q9),Alap!$AR:$AX,7,FALSE),"")</f>
        <v/>
      </c>
      <c r="J9" s="9" t="str">
        <f>IFERROR(VLOOKUP(CONCATENATE(J$2,$Q9),Alap!$AR:$AX,7,FALSE),"")</f>
        <v/>
      </c>
      <c r="K9" s="23" t="str">
        <f>IFERROR(VLOOKUP(CONCATENATE(K$2,$Q9),Alap!$AR:$AX,7,FALSE),"")</f>
        <v/>
      </c>
      <c r="L9" s="9" t="str">
        <f>IFERROR(VLOOKUP(CONCATENATE(L$2,$Q9),Alap!$AR:$AX,7,FALSE),"")</f>
        <v/>
      </c>
      <c r="M9" s="9" t="str">
        <f>IFERROR(VLOOKUP(CONCATENATE(M$2,$Q9),Alap!$AR:$AX,7,FALSE),"")</f>
        <v/>
      </c>
      <c r="N9" s="9" t="str">
        <f>IFERROR(VLOOKUP(CONCATENATE(N$2,$Q9),Alap!$AR:$AX,7,FALSE),"")</f>
        <v/>
      </c>
      <c r="O9" s="9" t="str">
        <f>IFERROR(VLOOKUP(CONCATENATE(O$2,$Q9),Alap!$AR:$AX,7,FALSE),"")</f>
        <v/>
      </c>
      <c r="P9" s="9" t="str">
        <f>IFERROR(VLOOKUP(CONCATENATE(P$2,$Q9),Alap!$AR:$AX,7,FALSE),"")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3" t="str">
        <f>IFERROR(VLOOKUP(CONCATENATE(B$10,$Q13),Alap!$AR:$AX,7,FALSE),"")</f>
        <v/>
      </c>
      <c r="C13" s="23" t="str">
        <f>IFERROR(VLOOKUP(CONCATENATE(C$10,$Q13),Alap!$AR:$AX,7,FALSE),"")</f>
        <v/>
      </c>
      <c r="D13" s="23" t="str">
        <f>IFERROR(VLOOKUP(CONCATENATE(D$10,$Q13),Alap!$AR:$AX,7,FALSE),"")</f>
        <v/>
      </c>
      <c r="E13" s="23" t="str">
        <f>IFERROR(VLOOKUP(CONCATENATE(E$10,$Q13),Alap!$AR:$AX,7,FALSE),"")</f>
        <v/>
      </c>
      <c r="F13" s="23" t="str">
        <f>IFERROR(VLOOKUP(CONCATENATE(F$10,$Q13),Alap!$AR:$AX,7,FALSE),"")</f>
        <v/>
      </c>
      <c r="G13" s="23" t="str">
        <f>IFERROR(VLOOKUP(CONCATENATE(G$10,$Q13),Alap!$AR:$AX,7,FALSE),"")</f>
        <v/>
      </c>
      <c r="H13" s="23" t="str">
        <f>IFERROR(VLOOKUP(CONCATENATE(H$10,$Q13),Alap!$AR:$AX,7,FALSE),"")</f>
        <v/>
      </c>
      <c r="I13" s="23" t="str">
        <f>IFERROR(VLOOKUP(CONCATENATE(I$10,$Q13),Alap!$AR:$AX,7,FALSE),"")</f>
        <v/>
      </c>
      <c r="J13" s="23" t="str">
        <f>IFERROR(VLOOKUP(CONCATENATE(J$10,$Q13),Alap!$AR:$AX,7,FALSE),"")</f>
        <v/>
      </c>
      <c r="K13" s="23" t="str">
        <f>IFERROR(VLOOKUP(CONCATENATE(K$10,$Q13),Alap!$AR:$AX,7,FALSE),"")</f>
        <v/>
      </c>
      <c r="L13" s="23" t="str">
        <f>IFERROR(VLOOKUP(CONCATENATE(L$10,$Q13),Alap!$AR:$AX,7,FALSE),"")</f>
        <v/>
      </c>
      <c r="M13" s="23" t="str">
        <f>IFERROR(VLOOKUP(CONCATENATE(M$10,$Q13),Alap!$AR:$AX,7,FALSE),"")</f>
        <v/>
      </c>
      <c r="N13" s="23" t="str">
        <f>IFERROR(VLOOKUP(CONCATENATE(N$10,$Q13),Alap!$AR:$AX,7,FALSE),"")</f>
        <v/>
      </c>
      <c r="O13" s="23" t="str">
        <f>IFERROR(VLOOKUP(CONCATENATE(O$10,$Q13),Alap!$AR:$AX,7,FALSE),"")</f>
        <v/>
      </c>
      <c r="P13" s="23" t="str">
        <f>IFERROR(VLOOKUP(CONCATENATE(P$10,$Q13),Alap!$AR:$AX,7,FALSE),"")</f>
        <v/>
      </c>
      <c r="Q13" s="3">
        <v>4</v>
      </c>
    </row>
    <row r="14" spans="1:17" ht="63.9" customHeight="1" thickBot="1" x14ac:dyDescent="0.3">
      <c r="A14" s="9" t="s">
        <v>5</v>
      </c>
      <c r="B14" s="23" t="str">
        <f>IFERROR(VLOOKUP(CONCATENATE(B$10,$Q14),Alap!$AR:$AX,7,FALSE),"")</f>
        <v/>
      </c>
      <c r="C14" s="23" t="str">
        <f>IFERROR(VLOOKUP(CONCATENATE(C$10,$Q14),Alap!$AR:$AX,7,FALSE),"")</f>
        <v/>
      </c>
      <c r="D14" s="23" t="str">
        <f>IFERROR(VLOOKUP(CONCATENATE(D$10,$Q14),Alap!$AR:$AX,7,FALSE),"")</f>
        <v/>
      </c>
      <c r="E14" s="23" t="str">
        <f>IFERROR(VLOOKUP(CONCATENATE(E$10,$Q14),Alap!$AR:$AX,7,FALSE),"")</f>
        <v/>
      </c>
      <c r="F14" s="23" t="str">
        <f>IFERROR(VLOOKUP(CONCATENATE(F$10,$Q14),Alap!$AR:$AX,7,FALSE),"")</f>
        <v/>
      </c>
      <c r="G14" s="23" t="str">
        <f>IFERROR(VLOOKUP(CONCATENATE(G$10,$Q14),Alap!$AR:$AX,7,FALSE),"")</f>
        <v/>
      </c>
      <c r="H14" s="23" t="str">
        <f>IFERROR(VLOOKUP(CONCATENATE(H$10,$Q14),Alap!$AR:$AX,7,FALSE),"")</f>
        <v/>
      </c>
      <c r="I14" s="23" t="str">
        <f>IFERROR(VLOOKUP(CONCATENATE(I$10,$Q14),Alap!$AR:$AX,7,FALSE),"")</f>
        <v/>
      </c>
      <c r="J14" s="23" t="str">
        <f>IFERROR(VLOOKUP(CONCATENATE(J$10,$Q14),Alap!$AR:$AX,7,FALSE),"")</f>
        <v/>
      </c>
      <c r="K14" s="23" t="str">
        <f>IFERROR(VLOOKUP(CONCATENATE(K$10,$Q14),Alap!$AR:$AX,7,FALSE),"")</f>
        <v/>
      </c>
      <c r="L14" s="23" t="str">
        <f>IFERROR(VLOOKUP(CONCATENATE(L$10,$Q14),Alap!$AR:$AX,7,FALSE),"")</f>
        <v/>
      </c>
      <c r="M14" s="23" t="str">
        <f>IFERROR(VLOOKUP(CONCATENATE(M$10,$Q14),Alap!$AR:$AX,7,FALSE),"")</f>
        <v/>
      </c>
      <c r="N14" s="23" t="str">
        <f>IFERROR(VLOOKUP(CONCATENATE(N$10,$Q14),Alap!$AR:$AX,7,FALSE),"")</f>
        <v/>
      </c>
      <c r="O14" s="23" t="str">
        <f>IFERROR(VLOOKUP(CONCATENATE(O$10,$Q14),Alap!$AR:$AX,7,FALSE),"")</f>
        <v/>
      </c>
      <c r="P14" s="23" t="str">
        <f>IFERROR(VLOOKUP(CONCATENATE(P$10,$Q14),Alap!$AR:$AX,7,FALSE),"")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IFERROR(VLOOKUP(CONCATENATE(B$10,$Q15),Alap!$AR:$AX,7,FALSE),"")</f>
        <v/>
      </c>
      <c r="C15" s="23" t="str">
        <f>IFERROR(VLOOKUP(CONCATENATE(C$10,$Q15),Alap!$AR:$AX,7,FALSE),"")</f>
        <v/>
      </c>
      <c r="D15" s="23" t="str">
        <f>IFERROR(VLOOKUP(CONCATENATE(D$10,$Q15),Alap!$AR:$AX,7,FALSE),"")</f>
        <v/>
      </c>
      <c r="E15" s="23" t="str">
        <f>IFERROR(VLOOKUP(CONCATENATE(E$10,$Q15),Alap!$AR:$AX,7,FALSE),"")</f>
        <v/>
      </c>
      <c r="F15" s="23" t="str">
        <f>IFERROR(VLOOKUP(CONCATENATE(F$10,$Q15),Alap!$AR:$AX,7,FALSE),"")</f>
        <v/>
      </c>
      <c r="G15" s="23" t="str">
        <f>IFERROR(VLOOKUP(CONCATENATE(G$10,$Q15),Alap!$AR:$AX,7,FALSE),"")</f>
        <v/>
      </c>
      <c r="H15" s="23" t="str">
        <f>IFERROR(VLOOKUP(CONCATENATE(H$10,$Q15),Alap!$AR:$AX,7,FALSE),"")</f>
        <v/>
      </c>
      <c r="I15" s="23" t="str">
        <f>IFERROR(VLOOKUP(CONCATENATE(I$10,$Q15),Alap!$AR:$AX,7,FALSE),"")</f>
        <v/>
      </c>
      <c r="J15" s="23" t="str">
        <f>IFERROR(VLOOKUP(CONCATENATE(J$10,$Q15),Alap!$AR:$AX,7,FALSE),"")</f>
        <v/>
      </c>
      <c r="K15" s="23" t="str">
        <f>IFERROR(VLOOKUP(CONCATENATE(K$10,$Q15),Alap!$AR:$AX,7,FALSE),"")</f>
        <v/>
      </c>
      <c r="L15" s="23" t="str">
        <f>IFERROR(VLOOKUP(CONCATENATE(L$10,$Q15),Alap!$AR:$AX,7,FALSE),"")</f>
        <v/>
      </c>
      <c r="M15" s="23" t="str">
        <f>IFERROR(VLOOKUP(CONCATENATE(M$10,$Q15),Alap!$AR:$AX,7,FALSE),"")</f>
        <v/>
      </c>
      <c r="N15" s="23" t="str">
        <f>IFERROR(VLOOKUP(CONCATENATE(N$10,$Q15),Alap!$AR:$AX,7,FALSE),"")</f>
        <v/>
      </c>
      <c r="O15" s="23" t="str">
        <f>IFERROR(VLOOKUP(CONCATENATE(O$10,$Q15),Alap!$AR:$AX,7,FALSE),"")</f>
        <v/>
      </c>
      <c r="P15" s="23" t="str">
        <f>IFERROR(VLOOKUP(CONCATENATE(P$10,$Q15),Alap!$AR:$AX,7,FALSE),"")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IFERROR(VLOOKUP(CONCATENATE(B$10,$Q16),Alap!$AR:$AX,7,FALSE),"")</f>
        <v/>
      </c>
      <c r="C16" s="23" t="str">
        <f>IFERROR(VLOOKUP(CONCATENATE(C$10,$Q16),Alap!$AR:$AX,7,FALSE),"")</f>
        <v/>
      </c>
      <c r="D16" s="23" t="str">
        <f>IFERROR(VLOOKUP(CONCATENATE(D$10,$Q16),Alap!$AR:$AX,7,FALSE),"")</f>
        <v/>
      </c>
      <c r="E16" s="23" t="str">
        <f>IFERROR(VLOOKUP(CONCATENATE(E$10,$Q16),Alap!$AR:$AX,7,FALSE),"")</f>
        <v/>
      </c>
      <c r="F16" s="23" t="str">
        <f>IFERROR(VLOOKUP(CONCATENATE(F$10,$Q16),Alap!$AR:$AX,7,FALSE),"")</f>
        <v/>
      </c>
      <c r="G16" s="23" t="str">
        <f>IFERROR(VLOOKUP(CONCATENATE(G$10,$Q16),Alap!$AR:$AX,7,FALSE),"")</f>
        <v/>
      </c>
      <c r="H16" s="23" t="str">
        <f>IFERROR(VLOOKUP(CONCATENATE(H$10,$Q16),Alap!$AR:$AX,7,FALSE),"")</f>
        <v/>
      </c>
      <c r="I16" s="23" t="str">
        <f>IFERROR(VLOOKUP(CONCATENATE(I$10,$Q16),Alap!$AR:$AX,7,FALSE),"")</f>
        <v/>
      </c>
      <c r="J16" s="23" t="str">
        <f>IFERROR(VLOOKUP(CONCATENATE(J$10,$Q16),Alap!$AR:$AX,7,FALSE),"")</f>
        <v/>
      </c>
      <c r="K16" s="23" t="str">
        <f>IFERROR(VLOOKUP(CONCATENATE(K$10,$Q16),Alap!$AR:$AX,7,FALSE),"")</f>
        <v/>
      </c>
      <c r="L16" s="23" t="str">
        <f>IFERROR(VLOOKUP(CONCATENATE(L$10,$Q16),Alap!$AR:$AX,7,FALSE),"")</f>
        <v/>
      </c>
      <c r="M16" s="23" t="str">
        <f>IFERROR(VLOOKUP(CONCATENATE(M$10,$Q16),Alap!$AR:$AX,7,FALSE),"")</f>
        <v/>
      </c>
      <c r="N16" s="23" t="str">
        <f>IFERROR(VLOOKUP(CONCATENATE(N$10,$Q16),Alap!$AR:$AX,7,FALSE),"")</f>
        <v/>
      </c>
      <c r="O16" s="23" t="str">
        <f>IFERROR(VLOOKUP(CONCATENATE(O$10,$Q16),Alap!$AR:$AX,7,FALSE),"")</f>
        <v/>
      </c>
      <c r="P16" s="23" t="str">
        <f>IFERROR(VLOOKUP(CONCATENATE(P$10,$Q16),Alap!$AR:$AX,7,FALSE),"")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06445-77FE-4B08-B2C1-1997E2281F3C}">
  <dimension ref="A1:Q17"/>
  <sheetViews>
    <sheetView workbookViewId="0">
      <selection activeCell="L7" sqref="L7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IFERROR(VLOOKUP(CONCATENATE(B$2,$Q4),Alap!$AS:$AX,6,FALSE),"")</f>
        <v>Szakszeminárium I. (műszaki) (601, web)</v>
      </c>
      <c r="C4" s="9" t="str">
        <f>IFERROR(VLOOKUP(CONCATENATE(C$2,$Q4),Alap!$AS:$AX,6,FALSE),"")</f>
        <v>Projekt feladat (601, web)</v>
      </c>
      <c r="D4" s="21" t="str">
        <f>IFERROR(VLOOKUP(CONCATENATE(D$2,$Q4),Alap!$AS:$AX,6,FALSE),"")</f>
        <v/>
      </c>
      <c r="E4" s="9" t="str">
        <f>IFERROR(VLOOKUP(CONCATENATE(E$2,$Q4),Alap!$AS:$AX,6,FALSE),"")</f>
        <v/>
      </c>
      <c r="F4" s="9" t="str">
        <f>IFERROR(VLOOKUP(CONCATENATE(F$2,$Q4),Alap!$AS:$AX,6,FALSE),"")</f>
        <v/>
      </c>
      <c r="G4" s="9" t="str">
        <f>IFERROR(VLOOKUP(CONCATENATE(G$2,$Q4),Alap!$AS:$AX,6,FALSE),"")</f>
        <v>Épületszerkezetek, akadálym. (605, web)</v>
      </c>
      <c r="H4" s="9" t="str">
        <f>IFERROR(VLOOKUP(CONCATENATE(H$2,$Q4),Alap!$AS:$AX,6,FALSE),"")</f>
        <v/>
      </c>
      <c r="I4" s="9" t="str">
        <f>IFERROR(VLOOKUP(CONCATENATE(I$2,$Q4),Alap!$AS:$AX,6,FALSE),"")</f>
        <v>Projekt feladat (212, web)</v>
      </c>
      <c r="J4" s="9" t="str">
        <f>IFERROR(VLOOKUP(CONCATENATE(J$2,$Q4),Alap!$AS:$AX,6,FALSE),"")</f>
        <v/>
      </c>
      <c r="K4" s="9" t="str">
        <f>IFERROR(VLOOKUP(CONCATENATE(K$2,$Q4),Alap!$AS:$AX,6,FALSE),"")</f>
        <v>Projekt feladat (601, web)</v>
      </c>
      <c r="L4" s="9" t="str">
        <f>IFERROR(VLOOKUP(CONCATENATE(L$2,$Q4),Alap!$AS:$AX,6,FALSE),"")</f>
        <v>Épületszerkezetek, akadálym. (401, web)</v>
      </c>
      <c r="M4" s="9" t="str">
        <f>IFERROR(VLOOKUP(CONCATENATE(M$2,$Q4),Alap!$AS:$AX,6,FALSE),"")</f>
        <v/>
      </c>
      <c r="N4" s="9" t="str">
        <f>IFERROR(VLOOKUP(CONCATENATE(N$2,$Q4),Alap!$AS:$AX,6,FALSE),"")</f>
        <v/>
      </c>
      <c r="O4" s="9" t="str">
        <f>IFERROR(VLOOKUP(CONCATENATE(O$2,$Q4),Alap!$AS:$AX,6,FALSE),"")</f>
        <v>Épületszerkezetek, akadálym. (403, web)</v>
      </c>
      <c r="P4" s="9" t="str">
        <f>IFERROR(VLOOKUP(CONCATENATE(P$2,$Q4),Alap!$AS:$AX,6,FALSE),"")</f>
        <v/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IFERROR(VLOOKUP(CONCATENATE(B$2,$Q5),Alap!$AS:$AX,6,FALSE),"")</f>
        <v>Szakszeminárium I. (műszaki) (601, web)</v>
      </c>
      <c r="C5" s="9" t="str">
        <f>IFERROR(VLOOKUP(CONCATENATE(C$2,$Q5),Alap!$AS:$AX,6,FALSE),"")</f>
        <v>Projekt feladat (601, web)</v>
      </c>
      <c r="D5" s="21" t="str">
        <f>IFERROR(VLOOKUP(CONCATENATE(D$2,$Q5),Alap!$AS:$AX,6,FALSE),"")</f>
        <v>Épf., bizt. rendszerek irányítása (401, web)</v>
      </c>
      <c r="E5" s="9" t="str">
        <f>IFERROR(VLOOKUP(CONCATENATE(E$2,$Q5),Alap!$AS:$AX,6,FALSE),"")</f>
        <v>Épületszerkezetek, akadálym. (216, web)</v>
      </c>
      <c r="F5" s="9" t="str">
        <f>IFERROR(VLOOKUP(CONCATENATE(F$2,$Q5),Alap!$AS:$AX,6,FALSE),"")</f>
        <v>Épületszerkezetek, akadálym. (402, web)</v>
      </c>
      <c r="G5" s="9" t="str">
        <f>IFERROR(VLOOKUP(CONCATENATE(G$2,$Q5),Alap!$AS:$AX,6,FALSE),"")</f>
        <v>Épületszerkezetek, akadálym. (605, web)</v>
      </c>
      <c r="H5" s="9" t="str">
        <f>IFERROR(VLOOKUP(CONCATENATE(H$2,$Q5),Alap!$AS:$AX,6,FALSE),"")</f>
        <v>Beruh., üzem. jogi ismeretek (603, web)</v>
      </c>
      <c r="I5" s="9" t="str">
        <f>IFERROR(VLOOKUP(CONCATENATE(I$2,$Q5),Alap!$AS:$AX,6,FALSE),"")</f>
        <v>Projekt feladat (212, web)</v>
      </c>
      <c r="J5" s="9" t="str">
        <f>IFERROR(VLOOKUP(CONCATENATE(J$2,$Q5),Alap!$AS:$AX,6,FALSE),"")</f>
        <v/>
      </c>
      <c r="K5" s="9" t="str">
        <f>IFERROR(VLOOKUP(CONCATENATE(K$2,$Q5),Alap!$AS:$AX,6,FALSE),"")</f>
        <v>Projekt feladat (601, web)</v>
      </c>
      <c r="L5" s="9" t="str">
        <f>IFERROR(VLOOKUP(CONCATENATE(L$2,$Q5),Alap!$AS:$AX,6,FALSE),"")</f>
        <v>Épületszerkezetek, akadálym. (401, web)</v>
      </c>
      <c r="M5" s="9" t="str">
        <f>IFERROR(VLOOKUP(CONCATENATE(M$2,$Q5),Alap!$AS:$AX,6,FALSE),"")</f>
        <v>Épületszerkezetek, akadálym. (216, web)</v>
      </c>
      <c r="N5" s="9" t="str">
        <f>IFERROR(VLOOKUP(CONCATENATE(N$2,$Q5),Alap!$AS:$AX,6,FALSE),"")</f>
        <v/>
      </c>
      <c r="O5" s="9" t="str">
        <f>IFERROR(VLOOKUP(CONCATENATE(O$2,$Q5),Alap!$AS:$AX,6,FALSE),"")</f>
        <v>Beruh., üzem. jogi ismeretek (403, web)</v>
      </c>
      <c r="P5" s="9" t="str">
        <f>IFERROR(VLOOKUP(CONCATENATE(P$2,$Q5),Alap!$AS:$AX,6,FALSE),"")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IFERROR(VLOOKUP(CONCATENATE(B$2,$Q6),Alap!$AS:$AX,6,FALSE),"")</f>
        <v>Épf., bizt. rendszerek irányítása (216, web)</v>
      </c>
      <c r="C6" s="9" t="str">
        <f>IFERROR(VLOOKUP(CONCATENATE(C$2,$Q6),Alap!$AS:$AX,6,FALSE),"")</f>
        <v>Projekt feladat (601, web)</v>
      </c>
      <c r="D6" s="9" t="str">
        <f>IFERROR(VLOOKUP(CONCATENATE(D$2,$Q6),Alap!$AS:$AX,6,FALSE),"")</f>
        <v>Épf., bizt. rendszerek irányítása (401, web)</v>
      </c>
      <c r="E6" s="9" t="str">
        <f>IFERROR(VLOOKUP(CONCATENATE(E$2,$Q6),Alap!$AS:$AX,6,FALSE),"")</f>
        <v>Épületszerkezetek, akadálym. (216, web)</v>
      </c>
      <c r="F6" s="9" t="str">
        <f>IFERROR(VLOOKUP(CONCATENATE(F$2,$Q6),Alap!$AS:$AX,6,FALSE),"")</f>
        <v>Épületszerkezetek, akadálym. (402, web)</v>
      </c>
      <c r="G6" s="9" t="str">
        <f>IFERROR(VLOOKUP(CONCATENATE(G$2,$Q6),Alap!$AS:$AX,6,FALSE),"")</f>
        <v>Épf., bizt. rendszerek irányítása (404, web)</v>
      </c>
      <c r="H6" s="9" t="str">
        <f>IFERROR(VLOOKUP(CONCATENATE(H$2,$Q6),Alap!$AS:$AX,6,FALSE),"")</f>
        <v>Beruh., üzem. jogi ismeretek (603, web)</v>
      </c>
      <c r="I6" s="21" t="str">
        <f>IFERROR(VLOOKUP(CONCATENATE(I$2,$Q6),Alap!$AS:$AX,6,FALSE),"")</f>
        <v>Épületszerkezetek, akadálym. (401, web)</v>
      </c>
      <c r="J6" s="9" t="str">
        <f>IFERROR(VLOOKUP(CONCATENATE(J$2,$Q6),Alap!$AS:$AX,6,FALSE),"")</f>
        <v/>
      </c>
      <c r="K6" s="9" t="str">
        <f>IFERROR(VLOOKUP(CONCATENATE(K$2,$Q6),Alap!$AS:$AX,6,FALSE),"")</f>
        <v>Épf., bizt. rendszerek irányítása (401, web)</v>
      </c>
      <c r="L6" s="9" t="str">
        <f>IFERROR(VLOOKUP(CONCATENATE(L$2,$Q6),Alap!$AS:$AX,6,FALSE),"")</f>
        <v>Projekt feladat (601, web)</v>
      </c>
      <c r="M6" s="9" t="str">
        <f>IFERROR(VLOOKUP(CONCATENATE(M$2,$Q6),Alap!$AS:$AX,6,FALSE),"")</f>
        <v>Épületszerkezetek, akadálym. (216, web)</v>
      </c>
      <c r="N6" s="9" t="str">
        <f>IFERROR(VLOOKUP(CONCATENATE(N$2,$Q6),Alap!$AS:$AX,6,FALSE),"")</f>
        <v/>
      </c>
      <c r="O6" s="9" t="str">
        <f>IFERROR(VLOOKUP(CONCATENATE(O$2,$Q6),Alap!$AS:$AX,6,FALSE),"")</f>
        <v>Beruh., üzem. jogi ismeretek (403, web)</v>
      </c>
      <c r="P6" s="9" t="str">
        <f>IFERROR(VLOOKUP(CONCATENATE(P$2,$Q6),Alap!$AS:$AX,6,FALSE),"")</f>
        <v/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IFERROR(VLOOKUP(CONCATENATE(B$2,$Q7),Alap!$AS:$AX,6,FALSE),"")</f>
        <v>Épf., bizt. rendszerek irányítása (216, web)</v>
      </c>
      <c r="C7" s="9" t="str">
        <f>IFERROR(VLOOKUP(CONCATENATE(C$2,$Q7),Alap!$AS:$AX,6,FALSE),"")</f>
        <v>Épf., bizt. rendszerek irányítása (404, web)</v>
      </c>
      <c r="D7" s="9" t="str">
        <f>IFERROR(VLOOKUP(CONCATENATE(D$2,$Q7),Alap!$AS:$AX,6,FALSE),"")</f>
        <v>Munka-, körny. és egészségvéd. (212, web)</v>
      </c>
      <c r="E7" s="9" t="str">
        <f>IFERROR(VLOOKUP(CONCATENATE(E$2,$Q7),Alap!$AS:$AX,6,FALSE),"")</f>
        <v>Minőségir. rendszerek (601, web)</v>
      </c>
      <c r="F7" s="9" t="str">
        <f>IFERROR(VLOOKUP(CONCATENATE(F$2,$Q7),Alap!$AS:$AX,6,FALSE),"")</f>
        <v>Minőségir. rendszerek (601, web)</v>
      </c>
      <c r="G7" s="9" t="str">
        <f>IFERROR(VLOOKUP(CONCATENATE(G$2,$Q7),Alap!$AS:$AX,6,FALSE),"")</f>
        <v>Épf., bizt. rendszerek irányítása (404, web)</v>
      </c>
      <c r="H7" s="9" t="str">
        <f>IFERROR(VLOOKUP(CONCATENATE(H$2,$Q7),Alap!$AS:$AX,6,FALSE),"")</f>
        <v>Munka-, körny. és egészségvéd. (215, web)</v>
      </c>
      <c r="I7" s="9" t="str">
        <f>IFERROR(VLOOKUP(CONCATENATE(I$2,$Q7),Alap!$AS:$AX,6,FALSE),"")</f>
        <v>Épületszerkezetek, akadálym. (401, web)</v>
      </c>
      <c r="J7" s="9" t="str">
        <f>IFERROR(VLOOKUP(CONCATENATE(J$2,$Q7),Alap!$AS:$AX,6,FALSE),"")</f>
        <v/>
      </c>
      <c r="K7" s="9" t="str">
        <f>IFERROR(VLOOKUP(CONCATENATE(K$2,$Q7),Alap!$AS:$AX,6,FALSE),"")</f>
        <v>Épf., bizt. rendszerek irányítása (401, web)</v>
      </c>
      <c r="L7" s="9" t="str">
        <f>IFERROR(VLOOKUP(CONCATENATE(L$2,$Q7),Alap!$AS:$AX,6,FALSE),"")</f>
        <v>Beruh., üzem. jogi ismeretek (401, web)</v>
      </c>
      <c r="M7" s="9" t="str">
        <f>IFERROR(VLOOKUP(CONCATENATE(M$2,$Q7),Alap!$AS:$AX,6,FALSE),"")</f>
        <v>Projekt feladat (215, web)</v>
      </c>
      <c r="N7" s="9" t="str">
        <f>IFERROR(VLOOKUP(CONCATENATE(N$2,$Q7),Alap!$AS:$AX,6,FALSE),"")</f>
        <v/>
      </c>
      <c r="O7" s="9" t="str">
        <f>IFERROR(VLOOKUP(CONCATENATE(O$2,$Q7),Alap!$AS:$AX,6,FALSE),"")</f>
        <v>Minőségir. rendszerek (601, web)</v>
      </c>
      <c r="P7" s="9" t="str">
        <f>IFERROR(VLOOKUP(CONCATENATE(P$2,$Q7),Alap!$AS:$AX,6,FALSE),"")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IFERROR(VLOOKUP(CONCATENATE(B$2,$Q8),Alap!$AS:$AX,6,FALSE),"")</f>
        <v/>
      </c>
      <c r="C8" s="9" t="str">
        <f>IFERROR(VLOOKUP(CONCATENATE(C$2,$Q8),Alap!$AS:$AX,6,FALSE),"")</f>
        <v>Épf., bizt. rendszerek irányítása (404, web)</v>
      </c>
      <c r="D8" s="9" t="str">
        <f>IFERROR(VLOOKUP(CONCATENATE(D$2,$Q8),Alap!$AS:$AX,6,FALSE),"")</f>
        <v>Munka-, körny. és egészségvéd. (212, web)</v>
      </c>
      <c r="E8" s="9" t="str">
        <f>IFERROR(VLOOKUP(CONCATENATE(E$2,$Q8),Alap!$AS:$AX,6,FALSE),"")</f>
        <v>Munka-, körny. és egészségvéd. (601, web)</v>
      </c>
      <c r="F8" s="9" t="str">
        <f>IFERROR(VLOOKUP(CONCATENATE(F$2,$Q8),Alap!$AS:$AX,6,FALSE),"")</f>
        <v>Minőségir. rendszerek (601, web)</v>
      </c>
      <c r="G8" s="9" t="str">
        <f>IFERROR(VLOOKUP(CONCATENATE(G$2,$Q8),Alap!$AS:$AX,6,FALSE),"")</f>
        <v/>
      </c>
      <c r="H8" s="9" t="str">
        <f>IFERROR(VLOOKUP(CONCATENATE(H$2,$Q8),Alap!$AS:$AX,6,FALSE),"")</f>
        <v>Munka-, körny. és egészségvéd. (215, web)</v>
      </c>
      <c r="I8" s="9" t="str">
        <f>IFERROR(VLOOKUP(CONCATENATE(I$2,$Q8),Alap!$AS:$AX,6,FALSE),"")</f>
        <v/>
      </c>
      <c r="J8" s="9" t="str">
        <f>IFERROR(VLOOKUP(CONCATENATE(J$2,$Q8),Alap!$AS:$AX,6,FALSE),"")</f>
        <v/>
      </c>
      <c r="K8" s="21" t="str">
        <f>IFERROR(VLOOKUP(CONCATENATE(K$2,$Q8),Alap!$AS:$AX,6,FALSE),"")</f>
        <v/>
      </c>
      <c r="L8" s="9" t="str">
        <f>IFERROR(VLOOKUP(CONCATENATE(L$2,$Q8),Alap!$AS:$AX,6,FALSE),"")</f>
        <v/>
      </c>
      <c r="M8" s="9" t="str">
        <f>IFERROR(VLOOKUP(CONCATENATE(M$2,$Q8),Alap!$AS:$AX,6,FALSE),"")</f>
        <v>Projekt feladat (215, web)</v>
      </c>
      <c r="N8" s="9" t="str">
        <f>IFERROR(VLOOKUP(CONCATENATE(N$2,$Q8),Alap!$AS:$AX,6,FALSE),"")</f>
        <v/>
      </c>
      <c r="O8" s="9" t="str">
        <f>IFERROR(VLOOKUP(CONCATENATE(O$2,$Q8),Alap!$AS:$AX,6,FALSE),"")</f>
        <v>Minőségir. rendszerek (601, web)</v>
      </c>
      <c r="P8" s="9" t="str">
        <f>IFERROR(VLOOKUP(CONCATENATE(P$2,$Q8),Alap!$AS:$AX,6,FALSE),"")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IFERROR(VLOOKUP(CONCATENATE(B$2,$Q9),Alap!$AS:$AX,6,FALSE),"")</f>
        <v/>
      </c>
      <c r="C9" s="9" t="str">
        <f>IFERROR(VLOOKUP(CONCATENATE(C$2,$Q9),Alap!$AS:$AX,6,FALSE),"")</f>
        <v/>
      </c>
      <c r="D9" s="9" t="str">
        <f>IFERROR(VLOOKUP(CONCATENATE(D$2,$Q9),Alap!$AS:$AX,6,FALSE),"")</f>
        <v/>
      </c>
      <c r="E9" s="9" t="str">
        <f>IFERROR(VLOOKUP(CONCATENATE(E$2,$Q9),Alap!$AS:$AX,6,FALSE),"")</f>
        <v/>
      </c>
      <c r="F9" s="23" t="str">
        <f>IFERROR(VLOOKUP(CONCATENATE(F$2,$Q9),Alap!$AS:$AX,6,FALSE),"")</f>
        <v/>
      </c>
      <c r="G9" s="9" t="str">
        <f>IFERROR(VLOOKUP(CONCATENATE(G$2,$Q9),Alap!$AS:$AX,6,FALSE),"")</f>
        <v/>
      </c>
      <c r="H9" s="9" t="str">
        <f>IFERROR(VLOOKUP(CONCATENATE(H$2,$Q9),Alap!$AS:$AX,6,FALSE),"")</f>
        <v/>
      </c>
      <c r="I9" s="9" t="str">
        <f>IFERROR(VLOOKUP(CONCATENATE(I$2,$Q9),Alap!$AS:$AX,6,FALSE),"")</f>
        <v/>
      </c>
      <c r="J9" s="9" t="str">
        <f>IFERROR(VLOOKUP(CONCATENATE(J$2,$Q9),Alap!$AS:$AX,6,FALSE),"")</f>
        <v/>
      </c>
      <c r="K9" s="23" t="str">
        <f>IFERROR(VLOOKUP(CONCATENATE(K$2,$Q9),Alap!$AS:$AX,6,FALSE),"")</f>
        <v/>
      </c>
      <c r="L9" s="9" t="str">
        <f>IFERROR(VLOOKUP(CONCATENATE(L$2,$Q9),Alap!$AS:$AX,6,FALSE),"")</f>
        <v/>
      </c>
      <c r="M9" s="9" t="str">
        <f>IFERROR(VLOOKUP(CONCATENATE(M$2,$Q9),Alap!$AS:$AX,6,FALSE),"")</f>
        <v/>
      </c>
      <c r="N9" s="9" t="str">
        <f>IFERROR(VLOOKUP(CONCATENATE(N$2,$Q9),Alap!$AS:$AX,6,FALSE),"")</f>
        <v/>
      </c>
      <c r="O9" s="9" t="str">
        <f>IFERROR(VLOOKUP(CONCATENATE(O$2,$Q9),Alap!$AS:$AX,6,FALSE),"")</f>
        <v/>
      </c>
      <c r="P9" s="9" t="str">
        <f>IFERROR(VLOOKUP(CONCATENATE(P$2,$Q9),Alap!$AS:$AX,6,FALSE),"")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3" t="str">
        <f>IFERROR(VLOOKUP(CONCATENATE(B$10,$Q13),Alap!$AS:$AX,6,FALSE),"")</f>
        <v/>
      </c>
      <c r="C13" s="23" t="str">
        <f>IFERROR(VLOOKUP(CONCATENATE(C$10,$Q13),Alap!$AS:$AX,6,FALSE),"")</f>
        <v/>
      </c>
      <c r="D13" s="23" t="str">
        <f>IFERROR(VLOOKUP(CONCATENATE(D$10,$Q13),Alap!$AS:$AX,6,FALSE),"")</f>
        <v/>
      </c>
      <c r="E13" s="23" t="str">
        <f>IFERROR(VLOOKUP(CONCATENATE(E$10,$Q13),Alap!$AS:$AX,6,FALSE),"")</f>
        <v/>
      </c>
      <c r="F13" s="23" t="str">
        <f>IFERROR(VLOOKUP(CONCATENATE(F$10,$Q13),Alap!$AS:$AX,6,FALSE),"")</f>
        <v/>
      </c>
      <c r="G13" s="23" t="str">
        <f>IFERROR(VLOOKUP(CONCATENATE(G$10,$Q13),Alap!$AS:$AX,6,FALSE),"")</f>
        <v/>
      </c>
      <c r="H13" s="23" t="str">
        <f>IFERROR(VLOOKUP(CONCATENATE(H$10,$Q13),Alap!$AS:$AX,6,FALSE),"")</f>
        <v/>
      </c>
      <c r="I13" s="23" t="str">
        <f>IFERROR(VLOOKUP(CONCATENATE(I$10,$Q13),Alap!$AS:$AX,6,FALSE),"")</f>
        <v/>
      </c>
      <c r="J13" s="23" t="str">
        <f>IFERROR(VLOOKUP(CONCATENATE(J$10,$Q13),Alap!$AS:$AX,6,FALSE),"")</f>
        <v/>
      </c>
      <c r="K13" s="23" t="str">
        <f>IFERROR(VLOOKUP(CONCATENATE(K$10,$Q13),Alap!$AS:$AX,6,FALSE),"")</f>
        <v/>
      </c>
      <c r="L13" s="23" t="str">
        <f>IFERROR(VLOOKUP(CONCATENATE(L$10,$Q13),Alap!$AS:$AX,6,FALSE),"")</f>
        <v/>
      </c>
      <c r="M13" s="23" t="str">
        <f>IFERROR(VLOOKUP(CONCATENATE(M$10,$Q13),Alap!$AS:$AX,6,FALSE),"")</f>
        <v/>
      </c>
      <c r="N13" s="23" t="str">
        <f>IFERROR(VLOOKUP(CONCATENATE(N$10,$Q13),Alap!$AS:$AX,6,FALSE),"")</f>
        <v/>
      </c>
      <c r="O13" s="23" t="str">
        <f>IFERROR(VLOOKUP(CONCATENATE(O$10,$Q13),Alap!$AS:$AX,6,FALSE),"")</f>
        <v/>
      </c>
      <c r="P13" s="23" t="str">
        <f>IFERROR(VLOOKUP(CONCATENATE(P$10,$Q13),Alap!$AS:$AX,6,FALSE),"")</f>
        <v/>
      </c>
      <c r="Q13" s="3">
        <v>4</v>
      </c>
    </row>
    <row r="14" spans="1:17" ht="63.9" customHeight="1" thickBot="1" x14ac:dyDescent="0.3">
      <c r="A14" s="9" t="s">
        <v>5</v>
      </c>
      <c r="B14" s="23" t="str">
        <f>IFERROR(VLOOKUP(CONCATENATE(B$10,$Q14),Alap!$AS:$AX,6,FALSE),"")</f>
        <v/>
      </c>
      <c r="C14" s="23" t="str">
        <f>IFERROR(VLOOKUP(CONCATENATE(C$10,$Q14),Alap!$AS:$AX,6,FALSE),"")</f>
        <v/>
      </c>
      <c r="D14" s="23" t="str">
        <f>IFERROR(VLOOKUP(CONCATENATE(D$10,$Q14),Alap!$AS:$AX,6,FALSE),"")</f>
        <v/>
      </c>
      <c r="E14" s="23" t="str">
        <f>IFERROR(VLOOKUP(CONCATENATE(E$10,$Q14),Alap!$AS:$AX,6,FALSE),"")</f>
        <v/>
      </c>
      <c r="F14" s="23" t="str">
        <f>IFERROR(VLOOKUP(CONCATENATE(F$10,$Q14),Alap!$AS:$AX,6,FALSE),"")</f>
        <v/>
      </c>
      <c r="G14" s="23" t="str">
        <f>IFERROR(VLOOKUP(CONCATENATE(G$10,$Q14),Alap!$AS:$AX,6,FALSE),"")</f>
        <v/>
      </c>
      <c r="H14" s="23" t="str">
        <f>IFERROR(VLOOKUP(CONCATENATE(H$10,$Q14),Alap!$AS:$AX,6,FALSE),"")</f>
        <v/>
      </c>
      <c r="I14" s="23" t="str">
        <f>IFERROR(VLOOKUP(CONCATENATE(I$10,$Q14),Alap!$AS:$AX,6,FALSE),"")</f>
        <v/>
      </c>
      <c r="J14" s="23" t="str">
        <f>IFERROR(VLOOKUP(CONCATENATE(J$10,$Q14),Alap!$AS:$AX,6,FALSE),"")</f>
        <v/>
      </c>
      <c r="K14" s="23" t="str">
        <f>IFERROR(VLOOKUP(CONCATENATE(K$10,$Q14),Alap!$AS:$AX,6,FALSE),"")</f>
        <v/>
      </c>
      <c r="L14" s="23" t="str">
        <f>IFERROR(VLOOKUP(CONCATENATE(L$10,$Q14),Alap!$AS:$AX,6,FALSE),"")</f>
        <v/>
      </c>
      <c r="M14" s="23" t="str">
        <f>IFERROR(VLOOKUP(CONCATENATE(M$10,$Q14),Alap!$AS:$AX,6,FALSE),"")</f>
        <v/>
      </c>
      <c r="N14" s="23" t="str">
        <f>IFERROR(VLOOKUP(CONCATENATE(N$10,$Q14),Alap!$AS:$AX,6,FALSE),"")</f>
        <v/>
      </c>
      <c r="O14" s="23" t="str">
        <f>IFERROR(VLOOKUP(CONCATENATE(O$10,$Q14),Alap!$AS:$AX,6,FALSE),"")</f>
        <v/>
      </c>
      <c r="P14" s="23" t="str">
        <f>IFERROR(VLOOKUP(CONCATENATE(P$10,$Q14),Alap!$AS:$AX,6,FALSE),"")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IFERROR(VLOOKUP(CONCATENATE(B$10,$Q15),Alap!$AS:$AX,6,FALSE),"")</f>
        <v/>
      </c>
      <c r="C15" s="23" t="str">
        <f>IFERROR(VLOOKUP(CONCATENATE(C$10,$Q15),Alap!$AS:$AX,6,FALSE),"")</f>
        <v/>
      </c>
      <c r="D15" s="23" t="str">
        <f>IFERROR(VLOOKUP(CONCATENATE(D$10,$Q15),Alap!$AS:$AX,6,FALSE),"")</f>
        <v/>
      </c>
      <c r="E15" s="23" t="str">
        <f>IFERROR(VLOOKUP(CONCATENATE(E$10,$Q15),Alap!$AS:$AX,6,FALSE),"")</f>
        <v/>
      </c>
      <c r="F15" s="23" t="str">
        <f>IFERROR(VLOOKUP(CONCATENATE(F$10,$Q15),Alap!$AS:$AX,6,FALSE),"")</f>
        <v/>
      </c>
      <c r="G15" s="23" t="str">
        <f>IFERROR(VLOOKUP(CONCATENATE(G$10,$Q15),Alap!$AS:$AX,6,FALSE),"")</f>
        <v/>
      </c>
      <c r="H15" s="23" t="str">
        <f>IFERROR(VLOOKUP(CONCATENATE(H$10,$Q15),Alap!$AS:$AX,6,FALSE),"")</f>
        <v/>
      </c>
      <c r="I15" s="23" t="str">
        <f>IFERROR(VLOOKUP(CONCATENATE(I$10,$Q15),Alap!$AS:$AX,6,FALSE),"")</f>
        <v/>
      </c>
      <c r="J15" s="23" t="str">
        <f>IFERROR(VLOOKUP(CONCATENATE(J$10,$Q15),Alap!$AS:$AX,6,FALSE),"")</f>
        <v/>
      </c>
      <c r="K15" s="23" t="str">
        <f>IFERROR(VLOOKUP(CONCATENATE(K$10,$Q15),Alap!$AS:$AX,6,FALSE),"")</f>
        <v/>
      </c>
      <c r="L15" s="23" t="str">
        <f>IFERROR(VLOOKUP(CONCATENATE(L$10,$Q15),Alap!$AS:$AX,6,FALSE),"")</f>
        <v/>
      </c>
      <c r="M15" s="23" t="str">
        <f>IFERROR(VLOOKUP(CONCATENATE(M$10,$Q15),Alap!$AS:$AX,6,FALSE),"")</f>
        <v/>
      </c>
      <c r="N15" s="23" t="str">
        <f>IFERROR(VLOOKUP(CONCATENATE(N$10,$Q15),Alap!$AS:$AX,6,FALSE),"")</f>
        <v/>
      </c>
      <c r="O15" s="23" t="str">
        <f>IFERROR(VLOOKUP(CONCATENATE(O$10,$Q15),Alap!$AS:$AX,6,FALSE),"")</f>
        <v/>
      </c>
      <c r="P15" s="23" t="str">
        <f>IFERROR(VLOOKUP(CONCATENATE(P$10,$Q15),Alap!$AS:$AX,6,FALSE),"")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IFERROR(VLOOKUP(CONCATENATE(B$10,$Q16),Alap!$AS:$AX,6,FALSE),"")</f>
        <v/>
      </c>
      <c r="C16" s="23" t="str">
        <f>IFERROR(VLOOKUP(CONCATENATE(C$10,$Q16),Alap!$AS:$AX,6,FALSE),"")</f>
        <v/>
      </c>
      <c r="D16" s="23" t="str">
        <f>IFERROR(VLOOKUP(CONCATENATE(D$10,$Q16),Alap!$AS:$AX,6,FALSE),"")</f>
        <v/>
      </c>
      <c r="E16" s="23" t="str">
        <f>IFERROR(VLOOKUP(CONCATENATE(E$10,$Q16),Alap!$AS:$AX,6,FALSE),"")</f>
        <v/>
      </c>
      <c r="F16" s="23" t="str">
        <f>IFERROR(VLOOKUP(CONCATENATE(F$10,$Q16),Alap!$AS:$AX,6,FALSE),"")</f>
        <v/>
      </c>
      <c r="G16" s="23" t="str">
        <f>IFERROR(VLOOKUP(CONCATENATE(G$10,$Q16),Alap!$AS:$AX,6,FALSE),"")</f>
        <v/>
      </c>
      <c r="H16" s="23" t="str">
        <f>IFERROR(VLOOKUP(CONCATENATE(H$10,$Q16),Alap!$AS:$AX,6,FALSE),"")</f>
        <v/>
      </c>
      <c r="I16" s="23" t="str">
        <f>IFERROR(VLOOKUP(CONCATENATE(I$10,$Q16),Alap!$AS:$AX,6,FALSE),"")</f>
        <v/>
      </c>
      <c r="J16" s="23" t="str">
        <f>IFERROR(VLOOKUP(CONCATENATE(J$10,$Q16),Alap!$AS:$AX,6,FALSE),"")</f>
        <v/>
      </c>
      <c r="K16" s="23" t="str">
        <f>IFERROR(VLOOKUP(CONCATENATE(K$10,$Q16),Alap!$AS:$AX,6,FALSE),"")</f>
        <v/>
      </c>
      <c r="L16" s="23" t="str">
        <f>IFERROR(VLOOKUP(CONCATENATE(L$10,$Q16),Alap!$AS:$AX,6,FALSE),"")</f>
        <v/>
      </c>
      <c r="M16" s="23" t="str">
        <f>IFERROR(VLOOKUP(CONCATENATE(M$10,$Q16),Alap!$AS:$AX,6,FALSE),"")</f>
        <v/>
      </c>
      <c r="N16" s="23" t="str">
        <f>IFERROR(VLOOKUP(CONCATENATE(N$10,$Q16),Alap!$AS:$AX,6,FALSE),"")</f>
        <v/>
      </c>
      <c r="O16" s="23" t="str">
        <f>IFERROR(VLOOKUP(CONCATENATE(O$10,$Q16),Alap!$AS:$AX,6,FALSE),"")</f>
        <v/>
      </c>
      <c r="P16" s="23" t="str">
        <f>IFERROR(VLOOKUP(CONCATENATE(P$10,$Q16),Alap!$AS:$AX,6,FALSE),"")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474D1-E4FE-4DEF-B375-1CE16D26A2FE}">
  <dimension ref="A1:Q17"/>
  <sheetViews>
    <sheetView workbookViewId="0">
      <selection activeCell="F5" sqref="F5:F8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9" t="str">
        <f>IFERROR(VLOOKUP(CONCATENATE(B$2,$Q4),Alap!$AT:$AX,5,FALSE),"")</f>
        <v>Szakszeminárium I. (műszaki) (601, web)</v>
      </c>
      <c r="C4" s="9" t="str">
        <f>IFERROR(VLOOKUP(CONCATENATE(C$2,$Q4),Alap!$AT:$AX,5,FALSE),"")</f>
        <v>Projekt feladat (601, web)</v>
      </c>
      <c r="D4" s="21" t="str">
        <f>IFERROR(VLOOKUP(CONCATENATE(D$2,$Q4),Alap!$AT:$AX,5,FALSE),"")</f>
        <v>Minőségmenedzser feladatai (403, web)</v>
      </c>
      <c r="E4" s="9" t="str">
        <f>IFERROR(VLOOKUP(CONCATENATE(E$2,$Q4),Alap!$AT:$AX,5,FALSE),"")</f>
        <v>Üzleti és szakmai kommunikáció (501, web)</v>
      </c>
      <c r="F4" s="9" t="str">
        <f>IFERROR(VLOOKUP(CONCATENATE(F$2,$Q4),Alap!$AT:$AX,5,FALSE),"")</f>
        <v/>
      </c>
      <c r="G4" s="9" t="str">
        <f>IFERROR(VLOOKUP(CONCATENATE(G$2,$Q4),Alap!$AT:$AX,5,FALSE),"")</f>
        <v>Minőségmenedzser feladatai (403, web)</v>
      </c>
      <c r="H4" s="9" t="str">
        <f>IFERROR(VLOOKUP(CONCATENATE(H$2,$Q4),Alap!$AT:$AX,5,FALSE),"")</f>
        <v>Minőségmenedzsment II. (605, web)</v>
      </c>
      <c r="I4" s="9" t="str">
        <f>IFERROR(VLOOKUP(CONCATENATE(I$2,$Q4),Alap!$AT:$AX,5,FALSE),"")</f>
        <v>Projekt feladat (212, web)</v>
      </c>
      <c r="J4" s="9" t="str">
        <f>IFERROR(VLOOKUP(CONCATENATE(J$2,$Q4),Alap!$AT:$AX,5,FALSE),"")</f>
        <v/>
      </c>
      <c r="K4" s="9" t="str">
        <f>IFERROR(VLOOKUP(CONCATENATE(K$2,$Q4),Alap!$AT:$AX,5,FALSE),"")</f>
        <v>Projekt feladat (601, web)</v>
      </c>
      <c r="L4" s="9" t="str">
        <f>IFERROR(VLOOKUP(CONCATENATE(L$2,$Q4),Alap!$AT:$AX,5,FALSE),"")</f>
        <v>Minőségmenedzser feladatai (403, web)</v>
      </c>
      <c r="M4" s="9" t="str">
        <f>IFERROR(VLOOKUP(CONCATENATE(M$2,$Q4),Alap!$AT:$AX,5,FALSE),"")</f>
        <v/>
      </c>
      <c r="N4" s="9" t="str">
        <f>IFERROR(VLOOKUP(CONCATENATE(N$2,$Q4),Alap!$AT:$AX,5,FALSE),"")</f>
        <v/>
      </c>
      <c r="O4" s="9" t="str">
        <f>IFERROR(VLOOKUP(CONCATENATE(O$2,$Q4),Alap!$AT:$AX,5,FALSE),"")</f>
        <v>Üzleti és szakmai kommunikáció (501, web)</v>
      </c>
      <c r="P4" s="9" t="str">
        <f>IFERROR(VLOOKUP(CONCATENATE(P$2,$Q4),Alap!$AT:$AX,5,FALSE),"")</f>
        <v>Minőségmenedzser feladatai (403, web)</v>
      </c>
      <c r="Q4" s="3">
        <v>1</v>
      </c>
    </row>
    <row r="5" spans="1:17" ht="63.9" customHeight="1" thickBot="1" x14ac:dyDescent="0.3">
      <c r="A5" s="9" t="s">
        <v>2</v>
      </c>
      <c r="B5" s="9" t="str">
        <f>IFERROR(VLOOKUP(CONCATENATE(B$2,$Q5),Alap!$AT:$AX,5,FALSE),"")</f>
        <v>Szakszeminárium I. (műszaki) (601, web)</v>
      </c>
      <c r="C5" s="9" t="str">
        <f>IFERROR(VLOOKUP(CONCATENATE(C$2,$Q5),Alap!$AT:$AX,5,FALSE),"")</f>
        <v>Projekt feladat (601, web)</v>
      </c>
      <c r="D5" s="21" t="str">
        <f>IFERROR(VLOOKUP(CONCATENATE(D$2,$Q5),Alap!$AT:$AX,5,FALSE),"")</f>
        <v>Minőségmenedzser feladatai (403, web)</v>
      </c>
      <c r="E5" s="9" t="str">
        <f>IFERROR(VLOOKUP(CONCATENATE(E$2,$Q5),Alap!$AT:$AX,5,FALSE),"")</f>
        <v>Üzleti és szakmai kommunikáció (501, web)</v>
      </c>
      <c r="F5" s="9" t="str">
        <f>IFERROR(VLOOKUP(CONCATENATE(F$2,$Q5),Alap!$AT:$AX,5,FALSE),"")</f>
        <v>Minőségmenedzsment II. (403, web)</v>
      </c>
      <c r="G5" s="9" t="str">
        <f>IFERROR(VLOOKUP(CONCATENATE(G$2,$Q5),Alap!$AT:$AX,5,FALSE),"")</f>
        <v>Minőségmenedzser feladatai (403, web)</v>
      </c>
      <c r="H5" s="9" t="str">
        <f>IFERROR(VLOOKUP(CONCATENATE(H$2,$Q5),Alap!$AT:$AX,5,FALSE),"")</f>
        <v>Minőségmenedzsment II. (605, web)</v>
      </c>
      <c r="I5" s="9" t="str">
        <f>IFERROR(VLOOKUP(CONCATENATE(I$2,$Q5),Alap!$AT:$AX,5,FALSE),"")</f>
        <v>Projekt feladat (212, web)</v>
      </c>
      <c r="J5" s="9" t="str">
        <f>IFERROR(VLOOKUP(CONCATENATE(J$2,$Q5),Alap!$AT:$AX,5,FALSE),"")</f>
        <v/>
      </c>
      <c r="K5" s="9" t="str">
        <f>IFERROR(VLOOKUP(CONCATENATE(K$2,$Q5),Alap!$AT:$AX,5,FALSE),"")</f>
        <v>Projekt feladat (601, web)</v>
      </c>
      <c r="L5" s="9" t="str">
        <f>IFERROR(VLOOKUP(CONCATENATE(L$2,$Q5),Alap!$AT:$AX,5,FALSE),"")</f>
        <v>Minőségmenedzser feladatai (403, web)</v>
      </c>
      <c r="M5" s="9" t="str">
        <f>IFERROR(VLOOKUP(CONCATENATE(M$2,$Q5),Alap!$AT:$AX,5,FALSE),"")</f>
        <v/>
      </c>
      <c r="N5" s="9" t="str">
        <f>IFERROR(VLOOKUP(CONCATENATE(N$2,$Q5),Alap!$AT:$AX,5,FALSE),"")</f>
        <v/>
      </c>
      <c r="O5" s="9" t="str">
        <f>IFERROR(VLOOKUP(CONCATENATE(O$2,$Q5),Alap!$AT:$AX,5,FALSE),"")</f>
        <v>Üzleti és szakmai kommunikáció (501, web)</v>
      </c>
      <c r="P5" s="9" t="str">
        <f>IFERROR(VLOOKUP(CONCATENATE(P$2,$Q5),Alap!$AT:$AX,5,FALSE),"")</f>
        <v>Minőségmenedzsment II. (403, web)</v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IFERROR(VLOOKUP(CONCATENATE(B$2,$Q6),Alap!$AT:$AX,5,FALSE),"")</f>
        <v>Minőségmenedzsment II. (403, web)</v>
      </c>
      <c r="C6" s="9" t="str">
        <f>IFERROR(VLOOKUP(CONCATENATE(C$2,$Q6),Alap!$AT:$AX,5,FALSE),"")</f>
        <v>Projekt feladat (601, web)</v>
      </c>
      <c r="D6" s="9" t="str">
        <f>IFERROR(VLOOKUP(CONCATENATE(D$2,$Q6),Alap!$AT:$AX,5,FALSE),"")</f>
        <v>Minőségmenedzsment II. (403, web)</v>
      </c>
      <c r="E6" s="9" t="str">
        <f>IFERROR(VLOOKUP(CONCATENATE(E$2,$Q6),Alap!$AT:$AX,5,FALSE),"")</f>
        <v>Üzleti és szakmai kommunikáció (501, web)</v>
      </c>
      <c r="F6" s="9" t="str">
        <f>IFERROR(VLOOKUP(CONCATENATE(F$2,$Q6),Alap!$AT:$AX,5,FALSE),"")</f>
        <v>Minőségmenedzsment II. (403, web)</v>
      </c>
      <c r="G6" s="9" t="str">
        <f>IFERROR(VLOOKUP(CONCATENATE(G$2,$Q6),Alap!$AT:$AX,5,FALSE),"")</f>
        <v>Minőségmenedzsment II. (403, web)</v>
      </c>
      <c r="H6" s="9" t="str">
        <f>IFERROR(VLOOKUP(CONCATENATE(H$2,$Q6),Alap!$AT:$AX,5,FALSE),"")</f>
        <v>Minőségmenedzser feladatai (605, web)</v>
      </c>
      <c r="I6" s="21" t="str">
        <f>IFERROR(VLOOKUP(CONCATENATE(I$2,$Q6),Alap!$AT:$AX,5,FALSE),"")</f>
        <v>Minőségmenedzsment II. (403, web)</v>
      </c>
      <c r="J6" s="9" t="str">
        <f>IFERROR(VLOOKUP(CONCATENATE(J$2,$Q6),Alap!$AT:$AX,5,FALSE),"")</f>
        <v/>
      </c>
      <c r="K6" s="9" t="str">
        <f>IFERROR(VLOOKUP(CONCATENATE(K$2,$Q6),Alap!$AT:$AX,5,FALSE),"")</f>
        <v>Üzleti és szakmai kommunikáció (601, web)</v>
      </c>
      <c r="L6" s="9" t="str">
        <f>IFERROR(VLOOKUP(CONCATENATE(L$2,$Q6),Alap!$AT:$AX,5,FALSE),"")</f>
        <v>Projekt feladat (601, web)</v>
      </c>
      <c r="M6" s="9" t="str">
        <f>IFERROR(VLOOKUP(CONCATENATE(M$2,$Q6),Alap!$AT:$AX,5,FALSE),"")</f>
        <v>Minőségmenedzsment II. (214, web)</v>
      </c>
      <c r="N6" s="9" t="str">
        <f>IFERROR(VLOOKUP(CONCATENATE(N$2,$Q6),Alap!$AT:$AX,5,FALSE),"")</f>
        <v/>
      </c>
      <c r="O6" s="9" t="str">
        <f>IFERROR(VLOOKUP(CONCATENATE(O$2,$Q6),Alap!$AT:$AX,5,FALSE),"")</f>
        <v>Üzleti és szakmai kommunikáció (501, web)</v>
      </c>
      <c r="P6" s="9" t="str">
        <f>IFERROR(VLOOKUP(CONCATENATE(P$2,$Q6),Alap!$AT:$AX,5,FALSE),"")</f>
        <v>Minőségmenedzsment II. (403, web)</v>
      </c>
      <c r="Q6" s="3">
        <v>3</v>
      </c>
    </row>
    <row r="7" spans="1:17" ht="63.75" customHeight="1" thickBot="1" x14ac:dyDescent="0.3">
      <c r="A7" s="9" t="s">
        <v>4</v>
      </c>
      <c r="B7" s="21" t="str">
        <f>IFERROR(VLOOKUP(CONCATENATE(B$2,$Q7),Alap!$AT:$AX,5,FALSE),"")</f>
        <v>Minőségmenedzsment II. (403, web)</v>
      </c>
      <c r="C7" s="9" t="str">
        <f>IFERROR(VLOOKUP(CONCATENATE(C$2,$Q7),Alap!$AT:$AX,5,FALSE),"")</f>
        <v>Minőségmenedzsment II. (403, web)</v>
      </c>
      <c r="D7" s="9" t="str">
        <f>IFERROR(VLOOKUP(CONCATENATE(D$2,$Q7),Alap!$AT:$AX,5,FALSE),"")</f>
        <v>Munka-, körny. és egészségvéd. (212, web)</v>
      </c>
      <c r="E7" s="9" t="str">
        <f>IFERROR(VLOOKUP(CONCATENATE(E$2,$Q7),Alap!$AT:$AX,5,FALSE),"")</f>
        <v>Minőségir. rendszerek (601, web)</v>
      </c>
      <c r="F7" s="9" t="str">
        <f>IFERROR(VLOOKUP(CONCATENATE(F$2,$Q7),Alap!$AT:$AX,5,FALSE),"")</f>
        <v>Minőségir. rendszerek (601, web)</v>
      </c>
      <c r="G7" s="9" t="str">
        <f>IFERROR(VLOOKUP(CONCATENATE(G$2,$Q7),Alap!$AT:$AX,5,FALSE),"")</f>
        <v>Minőségmenedzsment II. (403, web)</v>
      </c>
      <c r="H7" s="9" t="str">
        <f>IFERROR(VLOOKUP(CONCATENATE(H$2,$Q7),Alap!$AT:$AX,5,FALSE),"")</f>
        <v>Munka-, körny. és egészségvéd. (215, web)</v>
      </c>
      <c r="I7" s="9" t="str">
        <f>IFERROR(VLOOKUP(CONCATENATE(I$2,$Q7),Alap!$AT:$AX,5,FALSE),"")</f>
        <v>Minőségmenedzsment II. (403, web)</v>
      </c>
      <c r="J7" s="9" t="str">
        <f>IFERROR(VLOOKUP(CONCATENATE(J$2,$Q7),Alap!$AT:$AX,5,FALSE),"")</f>
        <v/>
      </c>
      <c r="K7" s="9" t="str">
        <f>IFERROR(VLOOKUP(CONCATENATE(K$2,$Q7),Alap!$AT:$AX,5,FALSE),"")</f>
        <v>Üzleti és szakmai kommunikáció (601, web)</v>
      </c>
      <c r="L7" s="9" t="str">
        <f>IFERROR(VLOOKUP(CONCATENATE(L$2,$Q7),Alap!$AT:$AX,5,FALSE),"")</f>
        <v/>
      </c>
      <c r="M7" s="9" t="str">
        <f>IFERROR(VLOOKUP(CONCATENATE(M$2,$Q7),Alap!$AT:$AX,5,FALSE),"")</f>
        <v>Projekt feladat (215, web)</v>
      </c>
      <c r="N7" s="9" t="str">
        <f>IFERROR(VLOOKUP(CONCATENATE(N$2,$Q7),Alap!$AT:$AX,5,FALSE),"")</f>
        <v/>
      </c>
      <c r="O7" s="9" t="str">
        <f>IFERROR(VLOOKUP(CONCATENATE(O$2,$Q7),Alap!$AT:$AX,5,FALSE),"")</f>
        <v>Minőségir. rendszerek (601, web)</v>
      </c>
      <c r="P7" s="9" t="str">
        <f>IFERROR(VLOOKUP(CONCATENATE(P$2,$Q7),Alap!$AT:$AX,5,FALSE),"")</f>
        <v/>
      </c>
      <c r="Q7" s="3">
        <v>4</v>
      </c>
    </row>
    <row r="8" spans="1:17" ht="63.9" customHeight="1" thickBot="1" x14ac:dyDescent="0.3">
      <c r="A8" s="9" t="s">
        <v>5</v>
      </c>
      <c r="B8" s="9" t="str">
        <f>IFERROR(VLOOKUP(CONCATENATE(B$2,$Q8),Alap!$AT:$AX,5,FALSE),"")</f>
        <v/>
      </c>
      <c r="C8" s="9" t="str">
        <f>IFERROR(VLOOKUP(CONCATENATE(C$2,$Q8),Alap!$AT:$AX,5,FALSE),"")</f>
        <v/>
      </c>
      <c r="D8" s="9" t="str">
        <f>IFERROR(VLOOKUP(CONCATENATE(D$2,$Q8),Alap!$AT:$AX,5,FALSE),"")</f>
        <v>Munka-, körny. és egészségvéd. (212, web)</v>
      </c>
      <c r="E8" s="9" t="str">
        <f>IFERROR(VLOOKUP(CONCATENATE(E$2,$Q8),Alap!$AT:$AX,5,FALSE),"")</f>
        <v>Munka-, körny. és egészségvéd. (601, web)</v>
      </c>
      <c r="F8" s="9" t="str">
        <f>IFERROR(VLOOKUP(CONCATENATE(F$2,$Q8),Alap!$AT:$AX,5,FALSE),"")</f>
        <v>Minőségir. rendszerek (601, web)</v>
      </c>
      <c r="G8" s="9" t="str">
        <f>IFERROR(VLOOKUP(CONCATENATE(G$2,$Q8),Alap!$AT:$AX,5,FALSE),"")</f>
        <v/>
      </c>
      <c r="H8" s="9" t="str">
        <f>IFERROR(VLOOKUP(CONCATENATE(H$2,$Q8),Alap!$AT:$AX,5,FALSE),"")</f>
        <v>Munka-, körny. és egészségvéd. (215, web)</v>
      </c>
      <c r="I8" s="9" t="str">
        <f>IFERROR(VLOOKUP(CONCATENATE(I$2,$Q8),Alap!$AT:$AX,5,FALSE),"")</f>
        <v/>
      </c>
      <c r="J8" s="9" t="str">
        <f>IFERROR(VLOOKUP(CONCATENATE(J$2,$Q8),Alap!$AT:$AX,5,FALSE),"")</f>
        <v/>
      </c>
      <c r="K8" s="21" t="str">
        <f>IFERROR(VLOOKUP(CONCATENATE(K$2,$Q8),Alap!$AT:$AX,5,FALSE),"")</f>
        <v>Minőségmenedzser feladatai (404, web)</v>
      </c>
      <c r="L8" s="9" t="str">
        <f>IFERROR(VLOOKUP(CONCATENATE(L$2,$Q8),Alap!$AT:$AX,5,FALSE),"")</f>
        <v/>
      </c>
      <c r="M8" s="9" t="str">
        <f>IFERROR(VLOOKUP(CONCATENATE(M$2,$Q8),Alap!$AT:$AX,5,FALSE),"")</f>
        <v>Projekt feladat (215, web)</v>
      </c>
      <c r="N8" s="9" t="str">
        <f>IFERROR(VLOOKUP(CONCATENATE(N$2,$Q8),Alap!$AT:$AX,5,FALSE),"")</f>
        <v/>
      </c>
      <c r="O8" s="9" t="str">
        <f>IFERROR(VLOOKUP(CONCATENATE(O$2,$Q8),Alap!$AT:$AX,5,FALSE),"")</f>
        <v>Minőségir. rendszerek (601, web)</v>
      </c>
      <c r="P8" s="9" t="str">
        <f>IFERROR(VLOOKUP(CONCATENATE(P$2,$Q8),Alap!$AT:$AX,5,FALSE),"")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IFERROR(VLOOKUP(CONCATENATE(B$2,$Q9),Alap!$AT:$AX,5,FALSE),"")</f>
        <v/>
      </c>
      <c r="C9" s="9" t="str">
        <f>IFERROR(VLOOKUP(CONCATENATE(C$2,$Q9),Alap!$AT:$AX,5,FALSE),"")</f>
        <v/>
      </c>
      <c r="D9" s="9" t="str">
        <f>IFERROR(VLOOKUP(CONCATENATE(D$2,$Q9),Alap!$AT:$AX,5,FALSE),"")</f>
        <v/>
      </c>
      <c r="E9" s="9" t="str">
        <f>IFERROR(VLOOKUP(CONCATENATE(E$2,$Q9),Alap!$AT:$AX,5,FALSE),"")</f>
        <v/>
      </c>
      <c r="F9" s="23" t="str">
        <f>IFERROR(VLOOKUP(CONCATENATE(F$2,$Q9),Alap!$AT:$AX,5,FALSE),"")</f>
        <v/>
      </c>
      <c r="G9" s="9" t="str">
        <f>IFERROR(VLOOKUP(CONCATENATE(G$2,$Q9),Alap!$AT:$AX,5,FALSE),"")</f>
        <v/>
      </c>
      <c r="H9" s="9" t="str">
        <f>IFERROR(VLOOKUP(CONCATENATE(H$2,$Q9),Alap!$AT:$AX,5,FALSE),"")</f>
        <v/>
      </c>
      <c r="I9" s="9" t="str">
        <f>IFERROR(VLOOKUP(CONCATENATE(I$2,$Q9),Alap!$AT:$AX,5,FALSE),"")</f>
        <v/>
      </c>
      <c r="J9" s="9" t="str">
        <f>IFERROR(VLOOKUP(CONCATENATE(J$2,$Q9),Alap!$AT:$AX,5,FALSE),"")</f>
        <v/>
      </c>
      <c r="K9" s="23" t="str">
        <f>IFERROR(VLOOKUP(CONCATENATE(K$2,$Q9),Alap!$AT:$AX,5,FALSE),"")</f>
        <v/>
      </c>
      <c r="L9" s="9" t="str">
        <f>IFERROR(VLOOKUP(CONCATENATE(L$2,$Q9),Alap!$AT:$AX,5,FALSE),"")</f>
        <v/>
      </c>
      <c r="M9" s="9" t="str">
        <f>IFERROR(VLOOKUP(CONCATENATE(M$2,$Q9),Alap!$AT:$AX,5,FALSE),"")</f>
        <v/>
      </c>
      <c r="N9" s="9" t="str">
        <f>IFERROR(VLOOKUP(CONCATENATE(N$2,$Q9),Alap!$AT:$AX,5,FALSE),"")</f>
        <v/>
      </c>
      <c r="O9" s="9" t="str">
        <f>IFERROR(VLOOKUP(CONCATENATE(O$2,$Q9),Alap!$AT:$AX,5,FALSE),"")</f>
        <v/>
      </c>
      <c r="P9" s="9" t="str">
        <f>IFERROR(VLOOKUP(CONCATENATE(P$2,$Q9),Alap!$AT:$AX,5,FALSE),"")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3" t="str">
        <f>IFERROR(VLOOKUP(CONCATENATE(B$10,$Q13),Alap!$AT:$AX,5,FALSE),"")</f>
        <v/>
      </c>
      <c r="C13" s="23" t="str">
        <f>IFERROR(VLOOKUP(CONCATENATE(C$10,$Q13),Alap!$AT:$AX,5,FALSE),"")</f>
        <v/>
      </c>
      <c r="D13" s="23" t="str">
        <f>IFERROR(VLOOKUP(CONCATENATE(D$10,$Q13),Alap!$AT:$AX,5,FALSE),"")</f>
        <v/>
      </c>
      <c r="E13" s="23" t="str">
        <f>IFERROR(VLOOKUP(CONCATENATE(E$10,$Q13),Alap!$AT:$AX,5,FALSE),"")</f>
        <v/>
      </c>
      <c r="F13" s="23" t="str">
        <f>IFERROR(VLOOKUP(CONCATENATE(F$10,$Q13),Alap!$AT:$AX,5,FALSE),"")</f>
        <v/>
      </c>
      <c r="G13" s="23" t="str">
        <f>IFERROR(VLOOKUP(CONCATENATE(G$10,$Q13),Alap!$AT:$AX,5,FALSE),"")</f>
        <v/>
      </c>
      <c r="H13" s="23" t="str">
        <f>IFERROR(VLOOKUP(CONCATENATE(H$10,$Q13),Alap!$AT:$AX,5,FALSE),"")</f>
        <v/>
      </c>
      <c r="I13" s="23" t="str">
        <f>IFERROR(VLOOKUP(CONCATENATE(I$10,$Q13),Alap!$AT:$AX,5,FALSE),"")</f>
        <v/>
      </c>
      <c r="J13" s="23" t="str">
        <f>IFERROR(VLOOKUP(CONCATENATE(J$10,$Q13),Alap!$AT:$AX,5,FALSE),"")</f>
        <v/>
      </c>
      <c r="K13" s="23" t="str">
        <f>IFERROR(VLOOKUP(CONCATENATE(K$10,$Q13),Alap!$AT:$AX,5,FALSE),"")</f>
        <v/>
      </c>
      <c r="L13" s="23" t="str">
        <f>IFERROR(VLOOKUP(CONCATENATE(L$10,$Q13),Alap!$AT:$AX,5,FALSE),"")</f>
        <v/>
      </c>
      <c r="M13" s="23" t="str">
        <f>IFERROR(VLOOKUP(CONCATENATE(M$10,$Q13),Alap!$AT:$AX,5,FALSE),"")</f>
        <v/>
      </c>
      <c r="N13" s="23" t="str">
        <f>IFERROR(VLOOKUP(CONCATENATE(N$10,$Q13),Alap!$AT:$AX,5,FALSE),"")</f>
        <v/>
      </c>
      <c r="O13" s="23" t="str">
        <f>IFERROR(VLOOKUP(CONCATENATE(O$10,$Q13),Alap!$AT:$AX,5,FALSE),"")</f>
        <v/>
      </c>
      <c r="P13" s="23" t="str">
        <f>IFERROR(VLOOKUP(CONCATENATE(P$10,$Q13),Alap!$AT:$AX,5,FALSE),"")</f>
        <v/>
      </c>
      <c r="Q13" s="3">
        <v>4</v>
      </c>
    </row>
    <row r="14" spans="1:17" ht="63.9" customHeight="1" thickBot="1" x14ac:dyDescent="0.3">
      <c r="A14" s="9" t="s">
        <v>5</v>
      </c>
      <c r="B14" s="23" t="str">
        <f>IFERROR(VLOOKUP(CONCATENATE(B$10,$Q14),Alap!$AT:$AX,5,FALSE),"")</f>
        <v/>
      </c>
      <c r="C14" s="23" t="str">
        <f>IFERROR(VLOOKUP(CONCATENATE(C$10,$Q14),Alap!$AT:$AX,5,FALSE),"")</f>
        <v/>
      </c>
      <c r="D14" s="23" t="str">
        <f>IFERROR(VLOOKUP(CONCATENATE(D$10,$Q14),Alap!$AT:$AX,5,FALSE),"")</f>
        <v/>
      </c>
      <c r="E14" s="23" t="str">
        <f>IFERROR(VLOOKUP(CONCATENATE(E$10,$Q14),Alap!$AT:$AX,5,FALSE),"")</f>
        <v/>
      </c>
      <c r="F14" s="23" t="str">
        <f>IFERROR(VLOOKUP(CONCATENATE(F$10,$Q14),Alap!$AT:$AX,5,FALSE),"")</f>
        <v/>
      </c>
      <c r="G14" s="23" t="str">
        <f>IFERROR(VLOOKUP(CONCATENATE(G$10,$Q14),Alap!$AT:$AX,5,FALSE),"")</f>
        <v/>
      </c>
      <c r="H14" s="23" t="str">
        <f>IFERROR(VLOOKUP(CONCATENATE(H$10,$Q14),Alap!$AT:$AX,5,FALSE),"")</f>
        <v/>
      </c>
      <c r="I14" s="23" t="str">
        <f>IFERROR(VLOOKUP(CONCATENATE(I$10,$Q14),Alap!$AT:$AX,5,FALSE),"")</f>
        <v/>
      </c>
      <c r="J14" s="23" t="str">
        <f>IFERROR(VLOOKUP(CONCATENATE(J$10,$Q14),Alap!$AT:$AX,5,FALSE),"")</f>
        <v/>
      </c>
      <c r="K14" s="23" t="str">
        <f>IFERROR(VLOOKUP(CONCATENATE(K$10,$Q14),Alap!$AT:$AX,5,FALSE),"")</f>
        <v/>
      </c>
      <c r="L14" s="23" t="str">
        <f>IFERROR(VLOOKUP(CONCATENATE(L$10,$Q14),Alap!$AT:$AX,5,FALSE),"")</f>
        <v/>
      </c>
      <c r="M14" s="23" t="str">
        <f>IFERROR(VLOOKUP(CONCATENATE(M$10,$Q14),Alap!$AT:$AX,5,FALSE),"")</f>
        <v/>
      </c>
      <c r="N14" s="23" t="str">
        <f>IFERROR(VLOOKUP(CONCATENATE(N$10,$Q14),Alap!$AT:$AX,5,FALSE),"")</f>
        <v/>
      </c>
      <c r="O14" s="23" t="str">
        <f>IFERROR(VLOOKUP(CONCATENATE(O$10,$Q14),Alap!$AT:$AX,5,FALSE),"")</f>
        <v/>
      </c>
      <c r="P14" s="23" t="str">
        <f>IFERROR(VLOOKUP(CONCATENATE(P$10,$Q14),Alap!$AT:$AX,5,FALSE),"")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IFERROR(VLOOKUP(CONCATENATE(B$10,$Q15),Alap!$AT:$AX,5,FALSE),"")</f>
        <v/>
      </c>
      <c r="C15" s="23" t="str">
        <f>IFERROR(VLOOKUP(CONCATENATE(C$10,$Q15),Alap!$AT:$AX,5,FALSE),"")</f>
        <v/>
      </c>
      <c r="D15" s="23" t="str">
        <f>IFERROR(VLOOKUP(CONCATENATE(D$10,$Q15),Alap!$AT:$AX,5,FALSE),"")</f>
        <v/>
      </c>
      <c r="E15" s="23" t="str">
        <f>IFERROR(VLOOKUP(CONCATENATE(E$10,$Q15),Alap!$AT:$AX,5,FALSE),"")</f>
        <v/>
      </c>
      <c r="F15" s="23" t="str">
        <f>IFERROR(VLOOKUP(CONCATENATE(F$10,$Q15),Alap!$AT:$AX,5,FALSE),"")</f>
        <v/>
      </c>
      <c r="G15" s="23" t="str">
        <f>IFERROR(VLOOKUP(CONCATENATE(G$10,$Q15),Alap!$AT:$AX,5,FALSE),"")</f>
        <v/>
      </c>
      <c r="H15" s="23" t="str">
        <f>IFERROR(VLOOKUP(CONCATENATE(H$10,$Q15),Alap!$AT:$AX,5,FALSE),"")</f>
        <v/>
      </c>
      <c r="I15" s="23" t="str">
        <f>IFERROR(VLOOKUP(CONCATENATE(I$10,$Q15),Alap!$AT:$AX,5,FALSE),"")</f>
        <v/>
      </c>
      <c r="J15" s="23" t="str">
        <f>IFERROR(VLOOKUP(CONCATENATE(J$10,$Q15),Alap!$AT:$AX,5,FALSE),"")</f>
        <v/>
      </c>
      <c r="K15" s="23" t="str">
        <f>IFERROR(VLOOKUP(CONCATENATE(K$10,$Q15),Alap!$AT:$AX,5,FALSE),"")</f>
        <v/>
      </c>
      <c r="L15" s="23" t="str">
        <f>IFERROR(VLOOKUP(CONCATENATE(L$10,$Q15),Alap!$AT:$AX,5,FALSE),"")</f>
        <v/>
      </c>
      <c r="M15" s="23" t="str">
        <f>IFERROR(VLOOKUP(CONCATENATE(M$10,$Q15),Alap!$AT:$AX,5,FALSE),"")</f>
        <v/>
      </c>
      <c r="N15" s="23" t="str">
        <f>IFERROR(VLOOKUP(CONCATENATE(N$10,$Q15),Alap!$AT:$AX,5,FALSE),"")</f>
        <v/>
      </c>
      <c r="O15" s="23" t="str">
        <f>IFERROR(VLOOKUP(CONCATENATE(O$10,$Q15),Alap!$AT:$AX,5,FALSE),"")</f>
        <v/>
      </c>
      <c r="P15" s="23" t="str">
        <f>IFERROR(VLOOKUP(CONCATENATE(P$10,$Q15),Alap!$AT:$AX,5,FALSE),"")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IFERROR(VLOOKUP(CONCATENATE(B$10,$Q16),Alap!$AT:$AX,5,FALSE),"")</f>
        <v/>
      </c>
      <c r="C16" s="23" t="str">
        <f>IFERROR(VLOOKUP(CONCATENATE(C$10,$Q16),Alap!$AT:$AX,5,FALSE),"")</f>
        <v/>
      </c>
      <c r="D16" s="23" t="str">
        <f>IFERROR(VLOOKUP(CONCATENATE(D$10,$Q16),Alap!$AT:$AX,5,FALSE),"")</f>
        <v/>
      </c>
      <c r="E16" s="23" t="str">
        <f>IFERROR(VLOOKUP(CONCATENATE(E$10,$Q16),Alap!$AT:$AX,5,FALSE),"")</f>
        <v/>
      </c>
      <c r="F16" s="23" t="str">
        <f>IFERROR(VLOOKUP(CONCATENATE(F$10,$Q16),Alap!$AT:$AX,5,FALSE),"")</f>
        <v/>
      </c>
      <c r="G16" s="23" t="str">
        <f>IFERROR(VLOOKUP(CONCATENATE(G$10,$Q16),Alap!$AT:$AX,5,FALSE),"")</f>
        <v/>
      </c>
      <c r="H16" s="23" t="str">
        <f>IFERROR(VLOOKUP(CONCATENATE(H$10,$Q16),Alap!$AT:$AX,5,FALSE),"")</f>
        <v/>
      </c>
      <c r="I16" s="23" t="str">
        <f>IFERROR(VLOOKUP(CONCATENATE(I$10,$Q16),Alap!$AT:$AX,5,FALSE),"")</f>
        <v/>
      </c>
      <c r="J16" s="23" t="str">
        <f>IFERROR(VLOOKUP(CONCATENATE(J$10,$Q16),Alap!$AT:$AX,5,FALSE),"")</f>
        <v/>
      </c>
      <c r="K16" s="23" t="str">
        <f>IFERROR(VLOOKUP(CONCATENATE(K$10,$Q16),Alap!$AT:$AX,5,FALSE),"")</f>
        <v/>
      </c>
      <c r="L16" s="23" t="str">
        <f>IFERROR(VLOOKUP(CONCATENATE(L$10,$Q16),Alap!$AT:$AX,5,FALSE),"")</f>
        <v/>
      </c>
      <c r="M16" s="23" t="str">
        <f>IFERROR(VLOOKUP(CONCATENATE(M$10,$Q16),Alap!$AT:$AX,5,FALSE),"")</f>
        <v/>
      </c>
      <c r="N16" s="23" t="str">
        <f>IFERROR(VLOOKUP(CONCATENATE(N$10,$Q16),Alap!$AT:$AX,5,FALSE),"")</f>
        <v/>
      </c>
      <c r="O16" s="23" t="str">
        <f>IFERROR(VLOOKUP(CONCATENATE(O$10,$Q16),Alap!$AT:$AX,5,FALSE),"")</f>
        <v/>
      </c>
      <c r="P16" s="23" t="str">
        <f>IFERROR(VLOOKUP(CONCATENATE(P$10,$Q16),Alap!$AT:$AX,5,FALSE),"")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35433070866141736" bottom="1.1417322834645669" header="0.31496062992125984" footer="0.31496062992125984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D3348-EEF5-4680-A409-3AF8BE095C20}">
  <dimension ref="A1:Q17"/>
  <sheetViews>
    <sheetView workbookViewId="0">
      <selection activeCell="O14" sqref="O14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1" t="str">
        <f>IFERROR(VLOOKUP(CONCATENATE(B$2,$Q4),Alap!$AU:$AX,4,FALSE),"")</f>
        <v>Szakszeminárium I. (műszaki) (601, web)</v>
      </c>
      <c r="C4" s="9" t="str">
        <f>IFERROR(VLOOKUP(CONCATENATE(C$2,$Q4),Alap!$AU:$AX,4,FALSE),"")</f>
        <v>Projekt feladat (601, web)</v>
      </c>
      <c r="D4" s="9" t="str">
        <f>IFERROR(VLOOKUP(CONCATENATE(D$2,$Q4),Alap!$AU:$AX,4,FALSE),"")</f>
        <v>Karbantartás elmélet (404, web)</v>
      </c>
      <c r="E4" s="9" t="str">
        <f>IFERROR(VLOOKUP(CONCATENATE(E$2,$Q4),Alap!$AU:$AX,4,FALSE),"")</f>
        <v>Tribológia (404, web)</v>
      </c>
      <c r="F4" s="9" t="str">
        <f>IFERROR(VLOOKUP(CONCATENATE(F$2,$Q4),Alap!$AU:$AX,4,FALSE),"")</f>
        <v/>
      </c>
      <c r="G4" s="9" t="str">
        <f>IFERROR(VLOOKUP(CONCATENATE(G$2,$Q4),Alap!$AU:$AX,4,FALSE),"")</f>
        <v>Műszaki diagnosztika I. (6, web)</v>
      </c>
      <c r="H4" s="9" t="str">
        <f>IFERROR(VLOOKUP(CONCATENATE(H$2,$Q4),Alap!$AU:$AX,4,FALSE),"")</f>
        <v/>
      </c>
      <c r="I4" s="9" t="str">
        <f>IFERROR(VLOOKUP(CONCATENATE(I$2,$Q4),Alap!$AU:$AX,4,FALSE),"")</f>
        <v>Karbantartás elmélet (404, web)</v>
      </c>
      <c r="J4" s="9" t="str">
        <f>IFERROR(VLOOKUP(CONCATENATE(J$2,$Q4),Alap!$AU:$AX,4,FALSE),"")</f>
        <v/>
      </c>
      <c r="K4" s="9" t="str">
        <f>IFERROR(VLOOKUP(CONCATENATE(K$2,$Q4),Alap!$AU:$AX,4,FALSE),"")</f>
        <v>Projekt feladat (601, web)</v>
      </c>
      <c r="L4" s="9" t="str">
        <f>IFERROR(VLOOKUP(CONCATENATE(L$2,$Q4),Alap!$AU:$AX,4,FALSE),"")</f>
        <v/>
      </c>
      <c r="M4" s="9" t="str">
        <f>IFERROR(VLOOKUP(CONCATENATE(M$2,$Q4),Alap!$AU:$AX,4,FALSE),"")</f>
        <v/>
      </c>
      <c r="N4" s="9" t="str">
        <f>IFERROR(VLOOKUP(CONCATENATE(N$2,$Q4),Alap!$AU:$AX,4,FALSE),"")</f>
        <v/>
      </c>
      <c r="O4" s="9" t="str">
        <f>IFERROR(VLOOKUP(CONCATENATE(O$2,$Q4),Alap!$AU:$AX,4,FALSE),"")</f>
        <v>Tribológia (404, web)</v>
      </c>
      <c r="P4" s="9" t="str">
        <f>IFERROR(VLOOKUP(CONCATENATE(P$2,$Q4),Alap!$AU:$AX,4,FALSE),"")</f>
        <v/>
      </c>
      <c r="Q4" s="3">
        <v>1</v>
      </c>
    </row>
    <row r="5" spans="1:17" ht="63.9" customHeight="1" thickBot="1" x14ac:dyDescent="0.3">
      <c r="A5" s="9" t="s">
        <v>2</v>
      </c>
      <c r="B5" s="21" t="str">
        <f>IFERROR(VLOOKUP(CONCATENATE(B$2,$Q5),Alap!$AU:$AX,4,FALSE),"")</f>
        <v>Szakszeminárium I. (műszaki) (601, web)</v>
      </c>
      <c r="C5" s="21" t="str">
        <f>IFERROR(VLOOKUP(CONCATENATE(C$2,$Q5),Alap!$AU:$AX,4,FALSE),"")</f>
        <v>Projekt feladat (601, web)</v>
      </c>
      <c r="D5" s="21" t="str">
        <f>IFERROR(VLOOKUP(CONCATENATE(D$2,$Q5),Alap!$AU:$AX,4,FALSE),"")</f>
        <v>Karbantartás elmélet (404, web)</v>
      </c>
      <c r="E5" s="21" t="str">
        <f>IFERROR(VLOOKUP(CONCATENATE(E$2,$Q5),Alap!$AU:$AX,4,FALSE),"")</f>
        <v>Tribológia (404, web)</v>
      </c>
      <c r="F5" s="21" t="str">
        <f>IFERROR(VLOOKUP(CONCATENATE(F$2,$Q5),Alap!$AU:$AX,4,FALSE),"")</f>
        <v>Műszaki diagnosztika I. (404, web)</v>
      </c>
      <c r="G5" s="21" t="str">
        <f>IFERROR(VLOOKUP(CONCATENATE(G$2,$Q5),Alap!$AU:$AX,4,FALSE),"")</f>
        <v>Műszaki diagnosztika I. (6, web)</v>
      </c>
      <c r="H5" s="21" t="str">
        <f>IFERROR(VLOOKUP(CONCATENATE(H$2,$Q5),Alap!$AU:$AX,4,FALSE),"")</f>
        <v>Műszaki diagnosztika I. (404, web)</v>
      </c>
      <c r="I5" s="21" t="str">
        <f>IFERROR(VLOOKUP(CONCATENATE(I$2,$Q5),Alap!$AU:$AX,4,FALSE),"")</f>
        <v>Karbantartás elmélet (404, web)</v>
      </c>
      <c r="J5" s="21" t="str">
        <f>IFERROR(VLOOKUP(CONCATENATE(J$2,$Q5),Alap!$AU:$AX,4,FALSE),"")</f>
        <v/>
      </c>
      <c r="K5" s="21" t="str">
        <f>IFERROR(VLOOKUP(CONCATENATE(K$2,$Q5),Alap!$AU:$AX,4,FALSE),"")</f>
        <v>Projekt feladat (601, web)</v>
      </c>
      <c r="L5" s="21" t="str">
        <f>IFERROR(VLOOKUP(CONCATENATE(L$2,$Q5),Alap!$AU:$AX,4,FALSE),"")</f>
        <v/>
      </c>
      <c r="M5" s="21" t="str">
        <f>IFERROR(VLOOKUP(CONCATENATE(M$2,$Q5),Alap!$AU:$AX,4,FALSE),"")</f>
        <v/>
      </c>
      <c r="N5" s="21" t="str">
        <f>IFERROR(VLOOKUP(CONCATENATE(N$2,$Q5),Alap!$AU:$AX,4,FALSE),"")</f>
        <v/>
      </c>
      <c r="O5" s="21" t="str">
        <f>IFERROR(VLOOKUP(CONCATENATE(O$2,$Q5),Alap!$AU:$AX,4,FALSE),"")</f>
        <v>Tribológia (404, web)</v>
      </c>
      <c r="P5" s="21" t="str">
        <f>IFERROR(VLOOKUP(CONCATENATE(P$2,$Q5),Alap!$AU:$AX,4,FALSE),"")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IFERROR(VLOOKUP(CONCATENATE(B$2,$Q6),Alap!$AU:$AX,4,FALSE),"")</f>
        <v>Karbantartás elmélet (404, web)</v>
      </c>
      <c r="C6" s="21" t="str">
        <f>IFERROR(VLOOKUP(CONCATENATE(C$2,$Q6),Alap!$AU:$AX,4,FALSE),"")</f>
        <v>Projekt feladat (601, web)</v>
      </c>
      <c r="D6" s="21" t="str">
        <f>IFERROR(VLOOKUP(CONCATENATE(D$2,$Q6),Alap!$AU:$AX,4,FALSE),"")</f>
        <v>Karbantartás elmélet (404, web)</v>
      </c>
      <c r="E6" s="21" t="str">
        <f>IFERROR(VLOOKUP(CONCATENATE(E$2,$Q6),Alap!$AU:$AX,4,FALSE),"")</f>
        <v>Tribológia (404, web)</v>
      </c>
      <c r="F6" s="21" t="str">
        <f>IFERROR(VLOOKUP(CONCATENATE(F$2,$Q6),Alap!$AU:$AX,4,FALSE),"")</f>
        <v>Műszaki diagnosztika I. (404, web)</v>
      </c>
      <c r="G6" s="21" t="str">
        <f>IFERROR(VLOOKUP(CONCATENATE(G$2,$Q6),Alap!$AU:$AX,4,FALSE),"")</f>
        <v>Műszaki diagnosztika I. (6, web)</v>
      </c>
      <c r="H6" s="21" t="str">
        <f>IFERROR(VLOOKUP(CONCATENATE(H$2,$Q6),Alap!$AU:$AX,4,FALSE),"")</f>
        <v>Műszaki diagnosztika I. (404, web)</v>
      </c>
      <c r="I6" s="21" t="str">
        <f>IFERROR(VLOOKUP(CONCATENATE(I$2,$Q6),Alap!$AU:$AX,4,FALSE),"")</f>
        <v>Karbantartás elmélet (404, web)</v>
      </c>
      <c r="J6" s="21" t="str">
        <f>IFERROR(VLOOKUP(CONCATENATE(J$2,$Q6),Alap!$AU:$AX,4,FALSE),"")</f>
        <v/>
      </c>
      <c r="K6" s="21" t="str">
        <f>IFERROR(VLOOKUP(CONCATENATE(K$2,$Q6),Alap!$AU:$AX,4,FALSE),"")</f>
        <v>Tribológia (404, web)</v>
      </c>
      <c r="L6" s="21" t="str">
        <f>IFERROR(VLOOKUP(CONCATENATE(L$2,$Q6),Alap!$AU:$AX,4,FALSE),"")</f>
        <v>Projekt feladat (601, web)</v>
      </c>
      <c r="M6" s="21" t="str">
        <f>IFERROR(VLOOKUP(CONCATENATE(M$2,$Q6),Alap!$AU:$AX,4,FALSE),"")</f>
        <v/>
      </c>
      <c r="N6" s="21" t="str">
        <f>IFERROR(VLOOKUP(CONCATENATE(N$2,$Q6),Alap!$AU:$AX,4,FALSE),"")</f>
        <v/>
      </c>
      <c r="O6" s="21" t="str">
        <f>IFERROR(VLOOKUP(CONCATENATE(O$2,$Q6),Alap!$AU:$AX,4,FALSE),"")</f>
        <v>Tribológia (404, web)</v>
      </c>
      <c r="P6" s="21" t="str">
        <f>IFERROR(VLOOKUP(CONCATENATE(P$2,$Q6),Alap!$AU:$AX,4,FALSE),"")</f>
        <v/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IFERROR(VLOOKUP(CONCATENATE(B$2,$Q7),Alap!$AU:$AX,4,FALSE),"")</f>
        <v>Karbantartás elmélet (404, web)</v>
      </c>
      <c r="C7" s="21" t="str">
        <f>IFERROR(VLOOKUP(CONCATENATE(C$2,$Q7),Alap!$AU:$AX,4,FALSE),"")</f>
        <v/>
      </c>
      <c r="D7" s="21" t="str">
        <f>IFERROR(VLOOKUP(CONCATENATE(D$2,$Q7),Alap!$AU:$AX,4,FALSE),"")</f>
        <v>Munka-, körny. és egészségvéd. (212, web)</v>
      </c>
      <c r="E7" s="21" t="str">
        <f>IFERROR(VLOOKUP(CONCATENATE(E$2,$Q7),Alap!$AU:$AX,4,FALSE),"")</f>
        <v>Minőségir. rendszerek (601, web)</v>
      </c>
      <c r="F7" s="21" t="str">
        <f>IFERROR(VLOOKUP(CONCATENATE(F$2,$Q7),Alap!$AU:$AX,4,FALSE),"")</f>
        <v>Minőségir. rendszerek (601, web)</v>
      </c>
      <c r="G7" s="21" t="str">
        <f>IFERROR(VLOOKUP(CONCATENATE(G$2,$Q7),Alap!$AU:$AX,4,FALSE),"")</f>
        <v/>
      </c>
      <c r="H7" s="21" t="str">
        <f>IFERROR(VLOOKUP(CONCATENATE(H$2,$Q7),Alap!$AU:$AX,4,FALSE),"")</f>
        <v>Munka-, körny. és egészségvéd. (215, web)</v>
      </c>
      <c r="I7" s="21" t="str">
        <f>IFERROR(VLOOKUP(CONCATENATE(I$2,$Q7),Alap!$AU:$AX,4,FALSE),"")</f>
        <v/>
      </c>
      <c r="J7" s="21" t="str">
        <f>IFERROR(VLOOKUP(CONCATENATE(J$2,$Q7),Alap!$AU:$AX,4,FALSE),"")</f>
        <v/>
      </c>
      <c r="K7" s="21" t="str">
        <f>IFERROR(VLOOKUP(CONCATENATE(K$2,$Q7),Alap!$AU:$AX,4,FALSE),"")</f>
        <v>Tribológia (404, web)</v>
      </c>
      <c r="L7" s="21" t="str">
        <f>IFERROR(VLOOKUP(CONCATENATE(L$2,$Q7),Alap!$AU:$AX,4,FALSE),"")</f>
        <v>Tribológia (215, web)</v>
      </c>
      <c r="M7" s="21" t="str">
        <f>IFERROR(VLOOKUP(CONCATENATE(M$2,$Q7),Alap!$AU:$AX,4,FALSE),"")</f>
        <v>Projekt feladat (215, web)</v>
      </c>
      <c r="N7" s="21" t="str">
        <f>IFERROR(VLOOKUP(CONCATENATE(N$2,$Q7),Alap!$AU:$AX,4,FALSE),"")</f>
        <v/>
      </c>
      <c r="O7" s="21" t="str">
        <f>IFERROR(VLOOKUP(CONCATENATE(O$2,$Q7),Alap!$AU:$AX,4,FALSE),"")</f>
        <v>Minőségir. rendszerek (601, web)</v>
      </c>
      <c r="P7" s="21" t="str">
        <f>IFERROR(VLOOKUP(CONCATENATE(P$2,$Q7),Alap!$AU:$AX,4,FALSE),"")</f>
        <v>Tribológia (404, web)</v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IFERROR(VLOOKUP(CONCATENATE(B$2,$Q8),Alap!$AU:$AX,4,FALSE),"")</f>
        <v>Tribológia (404, web)</v>
      </c>
      <c r="C8" s="21" t="str">
        <f>IFERROR(VLOOKUP(CONCATENATE(C$2,$Q8),Alap!$AU:$AX,4,FALSE),"")</f>
        <v/>
      </c>
      <c r="D8" s="21" t="str">
        <f>IFERROR(VLOOKUP(CONCATENATE(D$2,$Q8),Alap!$AU:$AX,4,FALSE),"")</f>
        <v>Munka-, körny. és egészségvéd. (212, web)</v>
      </c>
      <c r="E8" s="21" t="str">
        <f>IFERROR(VLOOKUP(CONCATENATE(E$2,$Q8),Alap!$AU:$AX,4,FALSE),"")</f>
        <v>Munka-, körny. és egészségvéd. (601, web)</v>
      </c>
      <c r="F8" s="21" t="str">
        <f>IFERROR(VLOOKUP(CONCATENATE(F$2,$Q8),Alap!$AU:$AX,4,FALSE),"")</f>
        <v>Minőségir. rendszerek (601, web)</v>
      </c>
      <c r="G8" s="21" t="str">
        <f>IFERROR(VLOOKUP(CONCATENATE(G$2,$Q8),Alap!$AU:$AX,4,FALSE),"")</f>
        <v/>
      </c>
      <c r="H8" s="21" t="str">
        <f>IFERROR(VLOOKUP(CONCATENATE(H$2,$Q8),Alap!$AU:$AX,4,FALSE),"")</f>
        <v>Munka-, körny. és egészségvéd. (215, web)</v>
      </c>
      <c r="I8" s="21" t="str">
        <f>IFERROR(VLOOKUP(CONCATENATE(I$2,$Q8),Alap!$AU:$AX,4,FALSE),"")</f>
        <v/>
      </c>
      <c r="J8" s="21" t="str">
        <f>IFERROR(VLOOKUP(CONCATENATE(J$2,$Q8),Alap!$AU:$AX,4,FALSE),"")</f>
        <v/>
      </c>
      <c r="K8" s="21" t="str">
        <f>IFERROR(VLOOKUP(CONCATENATE(K$2,$Q8),Alap!$AU:$AX,4,FALSE),"")</f>
        <v/>
      </c>
      <c r="L8" s="21" t="str">
        <f>IFERROR(VLOOKUP(CONCATENATE(L$2,$Q8),Alap!$AU:$AX,4,FALSE),"")</f>
        <v>Tribológia (215, web)</v>
      </c>
      <c r="M8" s="21" t="str">
        <f>IFERROR(VLOOKUP(CONCATENATE(M$2,$Q8),Alap!$AU:$AX,4,FALSE),"")</f>
        <v>Projekt feladat (215, web)</v>
      </c>
      <c r="N8" s="21" t="str">
        <f>IFERROR(VLOOKUP(CONCATENATE(N$2,$Q8),Alap!$AU:$AX,4,FALSE),"")</f>
        <v/>
      </c>
      <c r="O8" s="21" t="str">
        <f>IFERROR(VLOOKUP(CONCATENATE(O$2,$Q8),Alap!$AU:$AX,4,FALSE),"")</f>
        <v>Minőségir. rendszerek (601, web)</v>
      </c>
      <c r="P8" s="21" t="str">
        <f>IFERROR(VLOOKUP(CONCATENATE(P$2,$Q8),Alap!$AU:$AX,4,FALSE),"")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IFERROR(VLOOKUP(CONCATENATE(B$2,$Q9),Alap!$AU:$AX,4,FALSE),"")</f>
        <v/>
      </c>
      <c r="C9" s="9" t="str">
        <f>IFERROR(VLOOKUP(CONCATENATE(C$2,$Q9),Alap!$AU:$AX,4,FALSE),"")</f>
        <v/>
      </c>
      <c r="D9" s="9" t="str">
        <f>IFERROR(VLOOKUP(CONCATENATE(D$2,$Q9),Alap!$AU:$AX,4,FALSE),"")</f>
        <v/>
      </c>
      <c r="E9" s="9" t="str">
        <f>IFERROR(VLOOKUP(CONCATENATE(E$2,$Q9),Alap!$AU:$AX,4,FALSE),"")</f>
        <v/>
      </c>
      <c r="F9" s="9" t="str">
        <f>IFERROR(VLOOKUP(CONCATENATE(F$2,$Q9),Alap!$AU:$AX,4,FALSE),"")</f>
        <v/>
      </c>
      <c r="G9" s="9" t="str">
        <f>IFERROR(VLOOKUP(CONCATENATE(G$2,$Q9),Alap!$AU:$AX,4,FALSE),"")</f>
        <v/>
      </c>
      <c r="H9" s="9" t="str">
        <f>IFERROR(VLOOKUP(CONCATENATE(H$2,$Q9),Alap!$AU:$AX,4,FALSE),"")</f>
        <v/>
      </c>
      <c r="I9" s="21" t="str">
        <f>IFERROR(VLOOKUP(CONCATENATE(I$2,$Q9),Alap!$AU:$AX,4,FALSE),"")</f>
        <v/>
      </c>
      <c r="J9" s="9" t="str">
        <f>IFERROR(VLOOKUP(CONCATENATE(J$2,$Q9),Alap!$AU:$AX,4,FALSE),"")</f>
        <v/>
      </c>
      <c r="K9" s="9" t="str">
        <f>IFERROR(VLOOKUP(CONCATENATE(K$2,$Q9),Alap!$AU:$AX,4,FALSE),"")</f>
        <v/>
      </c>
      <c r="L9" s="9" t="str">
        <f>IFERROR(VLOOKUP(CONCATENATE(L$2,$Q9),Alap!$AU:$AX,4,FALSE),"")</f>
        <v/>
      </c>
      <c r="M9" s="9" t="str">
        <f>IFERROR(VLOOKUP(CONCATENATE(M$2,$Q9),Alap!$AU:$AX,4,FALSE),"")</f>
        <v/>
      </c>
      <c r="N9" s="9" t="str">
        <f>IFERROR(VLOOKUP(CONCATENATE(N$2,$Q9),Alap!$AU:$AX,4,FALSE),"")</f>
        <v/>
      </c>
      <c r="O9" s="9" t="str">
        <f>IFERROR(VLOOKUP(CONCATENATE(O$2,$Q9),Alap!$AU:$AX,4,FALSE),"")</f>
        <v/>
      </c>
      <c r="P9" s="9" t="str">
        <f>IFERROR(VLOOKUP(CONCATENATE(P$2,$Q9),Alap!$AU:$AX,4,FALSE),"")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3" t="str">
        <f>IFERROR(VLOOKUP(CONCATENATE(B$10,$Q13),Alap!$AU:$AX,4,FALSE),"")</f>
        <v/>
      </c>
      <c r="C13" s="23" t="str">
        <f>IFERROR(VLOOKUP(CONCATENATE(C$10,$Q13),Alap!$AU:$AX,4,FALSE),"")</f>
        <v/>
      </c>
      <c r="D13" s="23" t="str">
        <f>IFERROR(VLOOKUP(CONCATENATE(D$10,$Q13),Alap!$AU:$AX,4,FALSE),"")</f>
        <v/>
      </c>
      <c r="E13" s="23" t="str">
        <f>IFERROR(VLOOKUP(CONCATENATE(E$10,$Q13),Alap!$AU:$AX,4,FALSE),"")</f>
        <v/>
      </c>
      <c r="F13" s="23" t="str">
        <f>IFERROR(VLOOKUP(CONCATENATE(F$10,$Q13),Alap!$AU:$AX,4,FALSE),"")</f>
        <v/>
      </c>
      <c r="G13" s="23" t="str">
        <f>IFERROR(VLOOKUP(CONCATENATE(G$10,$Q13),Alap!$AU:$AX,4,FALSE),"")</f>
        <v/>
      </c>
      <c r="H13" s="23" t="str">
        <f>IFERROR(VLOOKUP(CONCATENATE(H$10,$Q13),Alap!$AU:$AX,4,FALSE),"")</f>
        <v/>
      </c>
      <c r="I13" s="23" t="str">
        <f>IFERROR(VLOOKUP(CONCATENATE(I$10,$Q13),Alap!$AU:$AX,4,FALSE),"")</f>
        <v/>
      </c>
      <c r="J13" s="23" t="str">
        <f>IFERROR(VLOOKUP(CONCATENATE(J$10,$Q13),Alap!$AU:$AX,4,FALSE),"")</f>
        <v/>
      </c>
      <c r="K13" s="23" t="str">
        <f>IFERROR(VLOOKUP(CONCATENATE(K$10,$Q13),Alap!$AU:$AX,4,FALSE),"")</f>
        <v/>
      </c>
      <c r="L13" s="23" t="str">
        <f>IFERROR(VLOOKUP(CONCATENATE(L$10,$Q13),Alap!$AU:$AX,4,FALSE),"")</f>
        <v/>
      </c>
      <c r="M13" s="23" t="str">
        <f>IFERROR(VLOOKUP(CONCATENATE(M$10,$Q13),Alap!$AU:$AX,4,FALSE),"")</f>
        <v/>
      </c>
      <c r="N13" s="23" t="str">
        <f>IFERROR(VLOOKUP(CONCATENATE(N$10,$Q13),Alap!$AU:$AX,4,FALSE),"")</f>
        <v/>
      </c>
      <c r="O13" s="23" t="str">
        <f>IFERROR(VLOOKUP(CONCATENATE(O$10,$Q13),Alap!$AU:$AX,4,FALSE),"")</f>
        <v/>
      </c>
      <c r="P13" s="23" t="str">
        <f>IFERROR(VLOOKUP(CONCATENATE(P$10,$Q13),Alap!$AU:$AX,4,FALSE),"")</f>
        <v/>
      </c>
      <c r="Q13" s="3">
        <v>4</v>
      </c>
    </row>
    <row r="14" spans="1:17" ht="63.9" customHeight="1" thickBot="1" x14ac:dyDescent="0.3">
      <c r="A14" s="9" t="s">
        <v>5</v>
      </c>
      <c r="B14" s="23" t="str">
        <f>IFERROR(VLOOKUP(CONCATENATE(B$10,$Q14),Alap!$AU:$AX,4,FALSE),"")</f>
        <v/>
      </c>
      <c r="C14" s="23" t="str">
        <f>IFERROR(VLOOKUP(CONCATENATE(C$10,$Q14),Alap!$AU:$AX,4,FALSE),"")</f>
        <v/>
      </c>
      <c r="D14" s="23" t="str">
        <f>IFERROR(VLOOKUP(CONCATENATE(D$10,$Q14),Alap!$AU:$AX,4,FALSE),"")</f>
        <v/>
      </c>
      <c r="E14" s="23" t="str">
        <f>IFERROR(VLOOKUP(CONCATENATE(E$10,$Q14),Alap!$AU:$AX,4,FALSE),"")</f>
        <v/>
      </c>
      <c r="F14" s="21" t="str">
        <f>IFERROR(VLOOKUP(CONCATENATE(F$10,$Q14),Alap!$AU:$AX,4,FALSE),"")</f>
        <v/>
      </c>
      <c r="G14" s="21" t="str">
        <f>IFERROR(VLOOKUP(CONCATENATE(G$10,$Q14),Alap!$AU:$AX,4,FALSE),"")</f>
        <v/>
      </c>
      <c r="H14" s="21" t="str">
        <f>IFERROR(VLOOKUP(CONCATENATE(H$10,$Q14),Alap!$AU:$AX,4,FALSE),"")</f>
        <v/>
      </c>
      <c r="I14" s="21" t="str">
        <f>IFERROR(VLOOKUP(CONCATENATE(I$10,$Q14),Alap!$AU:$AX,4,FALSE),"")</f>
        <v/>
      </c>
      <c r="J14" s="21" t="str">
        <f>IFERROR(VLOOKUP(CONCATENATE(J$10,$Q14),Alap!$AU:$AX,4,FALSE),"")</f>
        <v/>
      </c>
      <c r="K14" s="21" t="str">
        <f>IFERROR(VLOOKUP(CONCATENATE(K$10,$Q14),Alap!$AU:$AX,4,FALSE),"")</f>
        <v/>
      </c>
      <c r="L14" s="21" t="str">
        <f>IFERROR(VLOOKUP(CONCATENATE(L$10,$Q14),Alap!$AU:$AX,4,FALSE),"")</f>
        <v/>
      </c>
      <c r="M14" s="21" t="str">
        <f>IFERROR(VLOOKUP(CONCATENATE(M$10,$Q14),Alap!$AU:$AX,4,FALSE),"")</f>
        <v/>
      </c>
      <c r="N14" s="21" t="str">
        <f>IFERROR(VLOOKUP(CONCATENATE(N$10,$Q14),Alap!$AU:$AX,4,FALSE),"")</f>
        <v/>
      </c>
      <c r="O14" s="21" t="str">
        <f>IFERROR(VLOOKUP(CONCATENATE(O$10,$Q14),Alap!$AU:$AX,4,FALSE),"")</f>
        <v/>
      </c>
      <c r="P14" s="21" t="str">
        <f>IFERROR(VLOOKUP(CONCATENATE(P$10,$Q14),Alap!$AU:$AX,4,FALSE),"")</f>
        <v>Műszaki diagnosztika I. (404, 16.00-tól, web)</v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IFERROR(VLOOKUP(CONCATENATE(B$10,$Q15),Alap!$AU:$AX,4,FALSE),"")</f>
        <v/>
      </c>
      <c r="C15" s="23" t="str">
        <f>IFERROR(VLOOKUP(CONCATENATE(C$10,$Q15),Alap!$AU:$AX,4,FALSE),"")</f>
        <v/>
      </c>
      <c r="D15" s="23" t="str">
        <f>IFERROR(VLOOKUP(CONCATENATE(D$10,$Q15),Alap!$AU:$AX,4,FALSE),"")</f>
        <v/>
      </c>
      <c r="E15" s="23" t="str">
        <f>IFERROR(VLOOKUP(CONCATENATE(E$10,$Q15),Alap!$AU:$AX,4,FALSE),"")</f>
        <v/>
      </c>
      <c r="F15" s="21" t="str">
        <f>IFERROR(VLOOKUP(CONCATENATE(F$10,$Q15),Alap!$AU:$AX,4,FALSE),"")</f>
        <v>Tribológia (404, web)</v>
      </c>
      <c r="G15" s="21" t="str">
        <f>IFERROR(VLOOKUP(CONCATENATE(G$10,$Q15),Alap!$AU:$AX,4,FALSE),"")</f>
        <v/>
      </c>
      <c r="H15" s="21" t="str">
        <f>IFERROR(VLOOKUP(CONCATENATE(H$10,$Q15),Alap!$AU:$AX,4,FALSE),"")</f>
        <v/>
      </c>
      <c r="I15" s="21" t="str">
        <f>IFERROR(VLOOKUP(CONCATENATE(I$10,$Q15),Alap!$AU:$AX,4,FALSE),"")</f>
        <v/>
      </c>
      <c r="J15" s="21" t="str">
        <f>IFERROR(VLOOKUP(CONCATENATE(J$10,$Q15),Alap!$AU:$AX,4,FALSE),"")</f>
        <v/>
      </c>
      <c r="K15" s="21" t="str">
        <f>IFERROR(VLOOKUP(CONCATENATE(K$10,$Q15),Alap!$AU:$AX,4,FALSE),"")</f>
        <v/>
      </c>
      <c r="L15" s="21" t="str">
        <f>IFERROR(VLOOKUP(CONCATENATE(L$10,$Q15),Alap!$AU:$AX,4,FALSE),"")</f>
        <v/>
      </c>
      <c r="M15" s="21" t="str">
        <f>IFERROR(VLOOKUP(CONCATENATE(M$10,$Q15),Alap!$AU:$AX,4,FALSE),"")</f>
        <v/>
      </c>
      <c r="N15" s="21" t="str">
        <f>IFERROR(VLOOKUP(CONCATENATE(N$10,$Q15),Alap!$AU:$AX,4,FALSE),"")</f>
        <v/>
      </c>
      <c r="O15" s="21" t="str">
        <f>IFERROR(VLOOKUP(CONCATENATE(O$10,$Q15),Alap!$AU:$AX,4,FALSE),"")</f>
        <v>Műszaki diagnosztika I. (404, 16.00-tól web)</v>
      </c>
      <c r="P15" s="21" t="str">
        <f>IFERROR(VLOOKUP(CONCATENATE(P$10,$Q15),Alap!$AU:$AX,4,FALSE),"")</f>
        <v>Karbantartás elmélet (404, web)</v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IFERROR(VLOOKUP(CONCATENATE(B$10,$Q16),Alap!$AU:$AX,4,FALSE),"")</f>
        <v/>
      </c>
      <c r="C16" s="23" t="str">
        <f>IFERROR(VLOOKUP(CONCATENATE(C$10,$Q16),Alap!$AU:$AX,4,FALSE),"")</f>
        <v/>
      </c>
      <c r="D16" s="23" t="str">
        <f>IFERROR(VLOOKUP(CONCATENATE(D$10,$Q16),Alap!$AU:$AX,4,FALSE),"")</f>
        <v/>
      </c>
      <c r="E16" s="23" t="str">
        <f>IFERROR(VLOOKUP(CONCATENATE(E$10,$Q16),Alap!$AU:$AX,4,FALSE),"")</f>
        <v/>
      </c>
      <c r="F16" s="21" t="str">
        <f>IFERROR(VLOOKUP(CONCATENATE(F$10,$Q16),Alap!$AU:$AX,4,FALSE),"")</f>
        <v>Tribológia (404, web)</v>
      </c>
      <c r="G16" s="21" t="str">
        <f>IFERROR(VLOOKUP(CONCATENATE(G$10,$Q16),Alap!$AU:$AX,4,FALSE),"")</f>
        <v/>
      </c>
      <c r="H16" s="21" t="str">
        <f>IFERROR(VLOOKUP(CONCATENATE(H$10,$Q16),Alap!$AU:$AX,4,FALSE),"")</f>
        <v/>
      </c>
      <c r="I16" s="21" t="str">
        <f>IFERROR(VLOOKUP(CONCATENATE(I$10,$Q16),Alap!$AU:$AX,4,FALSE),"")</f>
        <v/>
      </c>
      <c r="J16" s="21" t="str">
        <f>IFERROR(VLOOKUP(CONCATENATE(J$10,$Q16),Alap!$AU:$AX,4,FALSE),"")</f>
        <v/>
      </c>
      <c r="K16" s="21" t="str">
        <f>IFERROR(VLOOKUP(CONCATENATE(K$10,$Q16),Alap!$AU:$AX,4,FALSE),"")</f>
        <v/>
      </c>
      <c r="L16" s="21" t="str">
        <f>IFERROR(VLOOKUP(CONCATENATE(L$10,$Q16),Alap!$AU:$AX,4,FALSE),"")</f>
        <v/>
      </c>
      <c r="M16" s="21" t="str">
        <f>IFERROR(VLOOKUP(CONCATENATE(M$10,$Q16),Alap!$AU:$AX,4,FALSE),"")</f>
        <v/>
      </c>
      <c r="N16" s="21" t="str">
        <f>IFERROR(VLOOKUP(CONCATENATE(N$10,$Q16),Alap!$AU:$AX,4,FALSE),"")</f>
        <v/>
      </c>
      <c r="O16" s="21" t="str">
        <f>IFERROR(VLOOKUP(CONCATENATE(O$10,$Q16),Alap!$AU:$AX,4,FALSE),"")</f>
        <v>Műszaki diagnosztika I. (404, web)</v>
      </c>
      <c r="P16" s="21" t="str">
        <f>IFERROR(VLOOKUP(CONCATENATE(P$10,$Q16),Alap!$AU:$AX,4,FALSE),"")</f>
        <v>Karbantartás elmélet (404, web)</v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548AD-F43D-4893-BF06-541BF9DC01A5}">
  <dimension ref="A1:Q17"/>
  <sheetViews>
    <sheetView workbookViewId="0">
      <selection activeCell="M6" sqref="M6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450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1" t="str">
        <f>IFERROR(VLOOKUP(CONCATENATE(B$2,$Q4),Alap!$AV:$AX,3,FALSE),"")</f>
        <v>Szakszeminárium I. (műszaki) (601, web)</v>
      </c>
      <c r="C4" s="9" t="str">
        <f>IFERROR(VLOOKUP(CONCATENATE(C$2,$Q4),Alap!$AV:$AX,3,FALSE),"")</f>
        <v>Projekt feladat (601, web)</v>
      </c>
      <c r="D4" s="9" t="str">
        <f>IFERROR(VLOOKUP(CONCATENATE(D$2,$Q4),Alap!$AV:$AX,3,FALSE),"")</f>
        <v>Lézeres anyagmegmunkálás (3, web)</v>
      </c>
      <c r="E4" s="9" t="str">
        <f>IFERROR(VLOOKUP(CONCATENATE(E$2,$Q4),Alap!$AV:$AX,3,FALSE),"")</f>
        <v/>
      </c>
      <c r="F4" s="9" t="str">
        <f>IFERROR(VLOOKUP(CONCATENATE(F$2,$Q4),Alap!$AV:$AX,3,FALSE),"")</f>
        <v>Mech. rendszerek II. (Akutátorok) (3, web)</v>
      </c>
      <c r="G4" s="9" t="str">
        <f>IFERROR(VLOOKUP(CONCATENATE(G$2,$Q4),Alap!$AV:$AX,3,FALSE),"")</f>
        <v/>
      </c>
      <c r="H4" s="9" t="str">
        <f>IFERROR(VLOOKUP(CONCATENATE(H$2,$Q4),Alap!$AV:$AX,3,FALSE),"")</f>
        <v>Mech. rendszerek II. (Akutátorok) (3)</v>
      </c>
      <c r="I4" s="9" t="str">
        <f>IFERROR(VLOOKUP(CONCATENATE(I$2,$Q4),Alap!$AV:$AX,3,FALSE),"")</f>
        <v>Projekt feladat (212, web)</v>
      </c>
      <c r="J4" s="9" t="str">
        <f>IFERROR(VLOOKUP(CONCATENATE(J$2,$Q4),Alap!$AV:$AX,3,FALSE),"")</f>
        <v/>
      </c>
      <c r="K4" s="9" t="str">
        <f>IFERROR(VLOOKUP(CONCATENATE(K$2,$Q4),Alap!$AV:$AX,3,FALSE),"")</f>
        <v>Projekt feladat (601, web)</v>
      </c>
      <c r="L4" s="9" t="str">
        <f>IFERROR(VLOOKUP(CONCATENATE(L$2,$Q4),Alap!$AV:$AX,3,FALSE),"")</f>
        <v/>
      </c>
      <c r="M4" s="9" t="str">
        <f>IFERROR(VLOOKUP(CONCATENATE(M$2,$Q4),Alap!$AV:$AX,3,FALSE),"")</f>
        <v>Lézeres anyagmegmunkálás (3, gépterem, web)</v>
      </c>
      <c r="N4" s="9" t="str">
        <f>IFERROR(VLOOKUP(CONCATENATE(N$2,$Q4),Alap!$AV:$AX,3,FALSE),"")</f>
        <v/>
      </c>
      <c r="O4" s="9" t="str">
        <f>IFERROR(VLOOKUP(CONCATENATE(O$2,$Q4),Alap!$AV:$AX,3,FALSE),"")</f>
        <v/>
      </c>
      <c r="P4" s="9" t="str">
        <f>IFERROR(VLOOKUP(CONCATENATE(P$2,$Q4),Alap!$AV:$AX,3,FALSE),"")</f>
        <v/>
      </c>
      <c r="Q4" s="3">
        <v>1</v>
      </c>
    </row>
    <row r="5" spans="1:17" ht="63.9" customHeight="1" thickBot="1" x14ac:dyDescent="0.3">
      <c r="A5" s="9" t="s">
        <v>2</v>
      </c>
      <c r="B5" s="21" t="str">
        <f>IFERROR(VLOOKUP(CONCATENATE(B$2,$Q5),Alap!$AV:$AX,3,FALSE),"")</f>
        <v>Szakszeminárium I. (műszaki) (601, web)</v>
      </c>
      <c r="C5" s="21" t="str">
        <f>IFERROR(VLOOKUP(CONCATENATE(C$2,$Q5),Alap!$AV:$AX,3,FALSE),"")</f>
        <v>Projekt feladat (601, web)</v>
      </c>
      <c r="D5" s="21" t="str">
        <f>IFERROR(VLOOKUP(CONCATENATE(D$2,$Q5),Alap!$AV:$AX,3,FALSE),"")</f>
        <v>Lézeres anyagmegmunkálás (3, web)</v>
      </c>
      <c r="E5" s="21" t="str">
        <f>IFERROR(VLOOKUP(CONCATENATE(E$2,$Q5),Alap!$AV:$AX,3,FALSE),"")</f>
        <v>Robottechnika (2)</v>
      </c>
      <c r="F5" s="21" t="str">
        <f>IFERROR(VLOOKUP(CONCATENATE(F$2,$Q5),Alap!$AV:$AX,3,FALSE),"")</f>
        <v>Mech. rendszerek II. (Akutátorok) (3, web)</v>
      </c>
      <c r="G5" s="21" t="str">
        <f>IFERROR(VLOOKUP(CONCATENATE(G$2,$Q5),Alap!$AV:$AX,3,FALSE),"")</f>
        <v/>
      </c>
      <c r="H5" s="21" t="str">
        <f>IFERROR(VLOOKUP(CONCATENATE(H$2,$Q5),Alap!$AV:$AX,3,FALSE),"")</f>
        <v>Mech. rendszerek II. (Akutátorok) (3)</v>
      </c>
      <c r="I5" s="21" t="str">
        <f>IFERROR(VLOOKUP(CONCATENATE(I$2,$Q5),Alap!$AV:$AX,3,FALSE),"")</f>
        <v>Projekt feladat (212, web)</v>
      </c>
      <c r="J5" s="21" t="str">
        <f>IFERROR(VLOOKUP(CONCATENATE(J$2,$Q5),Alap!$AV:$AX,3,FALSE),"")</f>
        <v/>
      </c>
      <c r="K5" s="21" t="str">
        <f>IFERROR(VLOOKUP(CONCATENATE(K$2,$Q5),Alap!$AV:$AX,3,FALSE),"")</f>
        <v>Projekt feladat (601, web)</v>
      </c>
      <c r="L5" s="21" t="str">
        <f>IFERROR(VLOOKUP(CONCATENATE(L$2,$Q5),Alap!$AV:$AX,3,FALSE),"")</f>
        <v/>
      </c>
      <c r="M5" s="21" t="str">
        <f>IFERROR(VLOOKUP(CONCATENATE(M$2,$Q5),Alap!$AV:$AX,3,FALSE),"")</f>
        <v>Lézeres anyagmegmunkálás (3, gépterem, web)</v>
      </c>
      <c r="N5" s="21" t="str">
        <f>IFERROR(VLOOKUP(CONCATENATE(N$2,$Q5),Alap!$AV:$AX,3,FALSE),"")</f>
        <v/>
      </c>
      <c r="O5" s="21" t="str">
        <f>IFERROR(VLOOKUP(CONCATENATE(O$2,$Q5),Alap!$AV:$AX,3,FALSE),"")</f>
        <v/>
      </c>
      <c r="P5" s="21" t="str">
        <f>IFERROR(VLOOKUP(CONCATENATE(P$2,$Q5),Alap!$AV:$AX,3,FALSE),"")</f>
        <v/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IFERROR(VLOOKUP(CONCATENATE(B$2,$Q6),Alap!$AV:$AX,3,FALSE),"")</f>
        <v>Lézeres anyagmegmunkálás (3, web)</v>
      </c>
      <c r="C6" s="21" t="str">
        <f>IFERROR(VLOOKUP(CONCATENATE(C$2,$Q6),Alap!$AV:$AX,3,FALSE),"")</f>
        <v>Projekt feladat (601, web)</v>
      </c>
      <c r="D6" s="21" t="str">
        <f>IFERROR(VLOOKUP(CONCATENATE(D$2,$Q6),Alap!$AV:$AX,3,FALSE),"")</f>
        <v>Mech. rendszerek II. (Akutátorok) (3, web)</v>
      </c>
      <c r="E6" s="21" t="str">
        <f>IFERROR(VLOOKUP(CONCATENATE(E$2,$Q6),Alap!$AV:$AX,3,FALSE),"")</f>
        <v>Robottechnika (2)</v>
      </c>
      <c r="F6" s="21" t="str">
        <f>IFERROR(VLOOKUP(CONCATENATE(F$2,$Q6),Alap!$AV:$AX,3,FALSE),"")</f>
        <v>Robottechnika (3, web)</v>
      </c>
      <c r="G6" s="21" t="str">
        <f>IFERROR(VLOOKUP(CONCATENATE(G$2,$Q6),Alap!$AV:$AX,3,FALSE),"")</f>
        <v>Robottechnika (2)</v>
      </c>
      <c r="H6" s="21" t="str">
        <f>IFERROR(VLOOKUP(CONCATENATE(H$2,$Q6),Alap!$AV:$AX,3,FALSE),"")</f>
        <v>Robottechnika (3, web)</v>
      </c>
      <c r="I6" s="21" t="str">
        <f>IFERROR(VLOOKUP(CONCATENATE(I$2,$Q6),Alap!$AV:$AX,3,FALSE),"")</f>
        <v>Robottechnika (2)</v>
      </c>
      <c r="J6" s="21" t="str">
        <f>IFERROR(VLOOKUP(CONCATENATE(J$2,$Q6),Alap!$AV:$AX,3,FALSE),"")</f>
        <v/>
      </c>
      <c r="K6" s="21" t="str">
        <f>IFERROR(VLOOKUP(CONCATENATE(K$2,$Q6),Alap!$AV:$AX,3,FALSE),"")</f>
        <v>Lézeres anyagmegmunkálás (3, web)</v>
      </c>
      <c r="L6" s="21" t="str">
        <f>IFERROR(VLOOKUP(CONCATENATE(L$2,$Q6),Alap!$AV:$AX,3,FALSE),"")</f>
        <v>Projekt feladat (601, web)</v>
      </c>
      <c r="M6" s="21" t="str">
        <f>IFERROR(VLOOKUP(CONCATENATE(M$2,$Q6),Alap!$AV:$AX,3,FALSE),"")</f>
        <v>Lézeres anyagmegmunkálás (3, gépterem, web)</v>
      </c>
      <c r="N6" s="21" t="str">
        <f>IFERROR(VLOOKUP(CONCATENATE(N$2,$Q6),Alap!$AV:$AX,3,FALSE),"")</f>
        <v/>
      </c>
      <c r="O6" s="21" t="str">
        <f>IFERROR(VLOOKUP(CONCATENATE(O$2,$Q6),Alap!$AV:$AX,3,FALSE),"")</f>
        <v>Lézeres anyagmegmunkálás (402, web)</v>
      </c>
      <c r="P6" s="21" t="str">
        <f>IFERROR(VLOOKUP(CONCATENATE(P$2,$Q6),Alap!$AV:$AX,3,FALSE),"")</f>
        <v/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IFERROR(VLOOKUP(CONCATENATE(B$2,$Q7),Alap!$AV:$AX,3,FALSE),"")</f>
        <v>Lézeres anyagmegmunkálás (3, web)</v>
      </c>
      <c r="C7" s="21" t="str">
        <f>IFERROR(VLOOKUP(CONCATENATE(C$2,$Q7),Alap!$AV:$AX,3,FALSE),"")</f>
        <v>Mech. rendszerek II. (Akutátorok) (3, web)</v>
      </c>
      <c r="D7" s="21" t="str">
        <f>IFERROR(VLOOKUP(CONCATENATE(D$2,$Q7),Alap!$AV:$AX,3,FALSE),"")</f>
        <v>Munka-, körny. és egészségvéd. (212, web)</v>
      </c>
      <c r="E7" s="21" t="str">
        <f>IFERROR(VLOOKUP(CONCATENATE(E$2,$Q7),Alap!$AV:$AX,3,FALSE),"")</f>
        <v>Minőségir. rendszerek (601, web)</v>
      </c>
      <c r="F7" s="21" t="str">
        <f>IFERROR(VLOOKUP(CONCATENATE(F$2,$Q7),Alap!$AV:$AX,3,FALSE),"")</f>
        <v>Minőségir. rendszerek (601, web)</v>
      </c>
      <c r="G7" s="21" t="str">
        <f>IFERROR(VLOOKUP(CONCATENATE(G$2,$Q7),Alap!$AV:$AX,3,FALSE),"")</f>
        <v>Robottechnika (2)</v>
      </c>
      <c r="H7" s="21" t="str">
        <f>IFERROR(VLOOKUP(CONCATENATE(H$2,$Q7),Alap!$AV:$AX,3,FALSE),"")</f>
        <v>Munka-, körny. és egészségvéd. (215, web)</v>
      </c>
      <c r="I7" s="21" t="str">
        <f>IFERROR(VLOOKUP(CONCATENATE(I$2,$Q7),Alap!$AV:$AX,3,FALSE),"")</f>
        <v>Robottechnika (2)</v>
      </c>
      <c r="J7" s="21" t="str">
        <f>IFERROR(VLOOKUP(CONCATENATE(J$2,$Q7),Alap!$AV:$AX,3,FALSE),"")</f>
        <v/>
      </c>
      <c r="K7" s="21" t="str">
        <f>IFERROR(VLOOKUP(CONCATENATE(K$2,$Q7),Alap!$AV:$AX,3,FALSE),"")</f>
        <v>Lézeres anyagmegmunkálás (3, web)</v>
      </c>
      <c r="L7" s="21" t="str">
        <f>IFERROR(VLOOKUP(CONCATENATE(L$2,$Q7),Alap!$AV:$AX,3,FALSE),"")</f>
        <v>Mech. rendszerek II. (Akutátorok) (3)</v>
      </c>
      <c r="M7" s="21" t="str">
        <f>IFERROR(VLOOKUP(CONCATENATE(M$2,$Q7),Alap!$AV:$AX,3,FALSE),"")</f>
        <v>Projekt feladat (215, web)</v>
      </c>
      <c r="N7" s="21" t="str">
        <f>IFERROR(VLOOKUP(CONCATENATE(N$2,$Q7),Alap!$AV:$AX,3,FALSE),"")</f>
        <v/>
      </c>
      <c r="O7" s="21" t="str">
        <f>IFERROR(VLOOKUP(CONCATENATE(O$2,$Q7),Alap!$AV:$AX,3,FALSE),"")</f>
        <v>Minőségir. rendszerek (601, web)</v>
      </c>
      <c r="P7" s="21" t="str">
        <f>IFERROR(VLOOKUP(CONCATENATE(P$2,$Q7),Alap!$AV:$AX,3,FALSE),"")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IFERROR(VLOOKUP(CONCATENATE(B$2,$Q8),Alap!$AV:$AX,3,FALSE),"")</f>
        <v>Robottechnika (3, web)</v>
      </c>
      <c r="C8" s="21" t="str">
        <f>IFERROR(VLOOKUP(CONCATENATE(C$2,$Q8),Alap!$AV:$AX,3,FALSE),"")</f>
        <v>Mech. rendszerek II. (Akutátorok) (3, web)</v>
      </c>
      <c r="D8" s="21" t="str">
        <f>IFERROR(VLOOKUP(CONCATENATE(D$2,$Q8),Alap!$AV:$AX,3,FALSE),"")</f>
        <v>Munka-, körny. és egészségvéd. (212, web)</v>
      </c>
      <c r="E8" s="21" t="str">
        <f>IFERROR(VLOOKUP(CONCATENATE(E$2,$Q8),Alap!$AV:$AX,3,FALSE),"")</f>
        <v>Munka-, körny. és egészségvéd. (601, web)</v>
      </c>
      <c r="F8" s="21" t="str">
        <f>IFERROR(VLOOKUP(CONCATENATE(F$2,$Q8),Alap!$AV:$AX,3,FALSE),"")</f>
        <v>Minőségir. rendszerek (601, web)</v>
      </c>
      <c r="G8" s="21" t="str">
        <f>IFERROR(VLOOKUP(CONCATENATE(G$2,$Q8),Alap!$AV:$AX,3,FALSE),"")</f>
        <v>Robottechnika (2)</v>
      </c>
      <c r="H8" s="21" t="str">
        <f>IFERROR(VLOOKUP(CONCATENATE(H$2,$Q8),Alap!$AV:$AX,3,FALSE),"")</f>
        <v>Munka-, körny. és egészségvéd. (215, web)</v>
      </c>
      <c r="I8" s="21" t="str">
        <f>IFERROR(VLOOKUP(CONCATENATE(I$2,$Q8),Alap!$AV:$AX,3,FALSE),"")</f>
        <v>Robottechnika (2)</v>
      </c>
      <c r="J8" s="21" t="str">
        <f>IFERROR(VLOOKUP(CONCATENATE(J$2,$Q8),Alap!$AV:$AX,3,FALSE),"")</f>
        <v/>
      </c>
      <c r="K8" s="21" t="str">
        <f>IFERROR(VLOOKUP(CONCATENATE(K$2,$Q8),Alap!$AV:$AX,3,FALSE),"")</f>
        <v/>
      </c>
      <c r="L8" s="21" t="str">
        <f>IFERROR(VLOOKUP(CONCATENATE(L$2,$Q8),Alap!$AV:$AX,3,FALSE),"")</f>
        <v>Mech. rendszerek II. (Akutátorok) (3)</v>
      </c>
      <c r="M8" s="21" t="str">
        <f>IFERROR(VLOOKUP(CONCATENATE(M$2,$Q8),Alap!$AV:$AX,3,FALSE),"")</f>
        <v>Projekt feladat (215, web)</v>
      </c>
      <c r="N8" s="21" t="str">
        <f>IFERROR(VLOOKUP(CONCATENATE(N$2,$Q8),Alap!$AV:$AX,3,FALSE),"")</f>
        <v/>
      </c>
      <c r="O8" s="21" t="str">
        <f>IFERROR(VLOOKUP(CONCATENATE(O$2,$Q8),Alap!$AV:$AX,3,FALSE),"")</f>
        <v>Minőségir. rendszerek (601, web)</v>
      </c>
      <c r="P8" s="21" t="str">
        <f>IFERROR(VLOOKUP(CONCATENATE(P$2,$Q8),Alap!$AV:$AX,3,FALSE),"")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IFERROR(VLOOKUP(CONCATENATE(B$2,$Q9),Alap!$AV:$AX,3,FALSE),"")</f>
        <v>Robottechnika (3, web)</v>
      </c>
      <c r="C9" s="9" t="str">
        <f>IFERROR(VLOOKUP(CONCATENATE(C$2,$Q9),Alap!$AV:$AX,3,FALSE),"")</f>
        <v/>
      </c>
      <c r="D9" s="9" t="str">
        <f>IFERROR(VLOOKUP(CONCATENATE(D$2,$Q9),Alap!$AV:$AX,3,FALSE),"")</f>
        <v/>
      </c>
      <c r="E9" s="9" t="str">
        <f>IFERROR(VLOOKUP(CONCATENATE(E$2,$Q9),Alap!$AV:$AX,3,FALSE),"")</f>
        <v/>
      </c>
      <c r="F9" s="9" t="str">
        <f>IFERROR(VLOOKUP(CONCATENATE(F$2,$Q9),Alap!$AV:$AX,3,FALSE),"")</f>
        <v/>
      </c>
      <c r="G9" s="9" t="str">
        <f>IFERROR(VLOOKUP(CONCATENATE(G$2,$Q9),Alap!$AV:$AX,3,FALSE),"")</f>
        <v/>
      </c>
      <c r="H9" s="9" t="str">
        <f>IFERROR(VLOOKUP(CONCATENATE(H$2,$Q9),Alap!$AV:$AX,3,FALSE),"")</f>
        <v/>
      </c>
      <c r="I9" s="21" t="str">
        <f>IFERROR(VLOOKUP(CONCATENATE(I$2,$Q9),Alap!$AV:$AX,3,FALSE),"")</f>
        <v/>
      </c>
      <c r="J9" s="9" t="str">
        <f>IFERROR(VLOOKUP(CONCATENATE(J$2,$Q9),Alap!$AV:$AX,3,FALSE),"")</f>
        <v/>
      </c>
      <c r="K9" s="9" t="str">
        <f>IFERROR(VLOOKUP(CONCATENATE(K$2,$Q9),Alap!$AV:$AX,3,FALSE),"")</f>
        <v/>
      </c>
      <c r="L9" s="9" t="str">
        <f>IFERROR(VLOOKUP(CONCATENATE(L$2,$Q9),Alap!$AV:$AX,3,FALSE),"")</f>
        <v>Mech. rendszerek II. (Akutátorok) (3)</v>
      </c>
      <c r="M9" s="9" t="str">
        <f>IFERROR(VLOOKUP(CONCATENATE(M$2,$Q9),Alap!$AV:$AX,3,FALSE),"")</f>
        <v/>
      </c>
      <c r="N9" s="9" t="str">
        <f>IFERROR(VLOOKUP(CONCATENATE(N$2,$Q9),Alap!$AV:$AX,3,FALSE),"")</f>
        <v/>
      </c>
      <c r="O9" s="9" t="str">
        <f>IFERROR(VLOOKUP(CONCATENATE(O$2,$Q9),Alap!$AV:$AX,3,FALSE),"")</f>
        <v/>
      </c>
      <c r="P9" s="9" t="str">
        <f>IFERROR(VLOOKUP(CONCATENATE(P$2,$Q9),Alap!$AV:$AX,3,FALSE),"")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3" t="str">
        <f>IFERROR(VLOOKUP(CONCATENATE(B$10,$Q13),Alap!$AV:$AX,3,FALSE),"")</f>
        <v/>
      </c>
      <c r="C13" s="23" t="str">
        <f>IFERROR(VLOOKUP(CONCATENATE(C$10,$Q13),Alap!$AV:$AX,3,FALSE),"")</f>
        <v/>
      </c>
      <c r="D13" s="23" t="str">
        <f>IFERROR(VLOOKUP(CONCATENATE(D$10,$Q13),Alap!$AV:$AX,3,FALSE),"")</f>
        <v/>
      </c>
      <c r="E13" s="23" t="str">
        <f>IFERROR(VLOOKUP(CONCATENATE(E$10,$Q13),Alap!$AV:$AX,3,FALSE),"")</f>
        <v/>
      </c>
      <c r="F13" s="23" t="str">
        <f>IFERROR(VLOOKUP(CONCATENATE(F$10,$Q13),Alap!$AV:$AX,3,FALSE),"")</f>
        <v/>
      </c>
      <c r="G13" s="23" t="str">
        <f>IFERROR(VLOOKUP(CONCATENATE(G$10,$Q13),Alap!$AV:$AX,3,FALSE),"")</f>
        <v/>
      </c>
      <c r="H13" s="23" t="str">
        <f>IFERROR(VLOOKUP(CONCATENATE(H$10,$Q13),Alap!$AV:$AX,3,FALSE),"")</f>
        <v/>
      </c>
      <c r="I13" s="23" t="str">
        <f>IFERROR(VLOOKUP(CONCATENATE(I$10,$Q13),Alap!$AV:$AX,3,FALSE),"")</f>
        <v/>
      </c>
      <c r="J13" s="23" t="str">
        <f>IFERROR(VLOOKUP(CONCATENATE(J$10,$Q13),Alap!$AV:$AX,3,FALSE),"")</f>
        <v/>
      </c>
      <c r="K13" s="23" t="str">
        <f>IFERROR(VLOOKUP(CONCATENATE(K$10,$Q13),Alap!$AV:$AX,3,FALSE),"")</f>
        <v/>
      </c>
      <c r="L13" s="23" t="str">
        <f>IFERROR(VLOOKUP(CONCATENATE(L$10,$Q13),Alap!$AV:$AX,3,FALSE),"")</f>
        <v/>
      </c>
      <c r="M13" s="23" t="str">
        <f>IFERROR(VLOOKUP(CONCATENATE(M$10,$Q13),Alap!$AV:$AX,3,FALSE),"")</f>
        <v/>
      </c>
      <c r="N13" s="23" t="str">
        <f>IFERROR(VLOOKUP(CONCATENATE(N$10,$Q13),Alap!$AV:$AX,3,FALSE),"")</f>
        <v/>
      </c>
      <c r="O13" s="23" t="str">
        <f>IFERROR(VLOOKUP(CONCATENATE(O$10,$Q13),Alap!$AV:$AX,3,FALSE),"")</f>
        <v/>
      </c>
      <c r="P13" s="23" t="str">
        <f>IFERROR(VLOOKUP(CONCATENATE(P$10,$Q13),Alap!$AV:$AX,3,FALSE),"")</f>
        <v/>
      </c>
      <c r="Q13" s="3">
        <v>4</v>
      </c>
    </row>
    <row r="14" spans="1:17" ht="63.9" customHeight="1" thickBot="1" x14ac:dyDescent="0.3">
      <c r="A14" s="9" t="s">
        <v>5</v>
      </c>
      <c r="B14" s="23" t="str">
        <f>IFERROR(VLOOKUP(CONCATENATE(B$10,$Q14),Alap!$AV:$AX,3,FALSE),"")</f>
        <v/>
      </c>
      <c r="C14" s="23" t="str">
        <f>IFERROR(VLOOKUP(CONCATENATE(C$10,$Q14),Alap!$AV:$AX,3,FALSE),"")</f>
        <v/>
      </c>
      <c r="D14" s="23" t="str">
        <f>IFERROR(VLOOKUP(CONCATENATE(D$10,$Q14),Alap!$AV:$AX,3,FALSE),"")</f>
        <v/>
      </c>
      <c r="E14" s="23" t="str">
        <f>IFERROR(VLOOKUP(CONCATENATE(E$10,$Q14),Alap!$AV:$AX,3,FALSE),"")</f>
        <v/>
      </c>
      <c r="F14" s="23" t="str">
        <f>IFERROR(VLOOKUP(CONCATENATE(F$10,$Q14),Alap!$AV:$AX,3,FALSE),"")</f>
        <v/>
      </c>
      <c r="G14" s="23" t="str">
        <f>IFERROR(VLOOKUP(CONCATENATE(G$10,$Q14),Alap!$AV:$AX,3,FALSE),"")</f>
        <v/>
      </c>
      <c r="H14" s="23" t="str">
        <f>IFERROR(VLOOKUP(CONCATENATE(H$10,$Q14),Alap!$AV:$AX,3,FALSE),"")</f>
        <v/>
      </c>
      <c r="I14" s="23" t="str">
        <f>IFERROR(VLOOKUP(CONCATENATE(I$10,$Q14),Alap!$AV:$AX,3,FALSE),"")</f>
        <v/>
      </c>
      <c r="J14" s="23" t="str">
        <f>IFERROR(VLOOKUP(CONCATENATE(J$10,$Q14),Alap!$AV:$AX,3,FALSE),"")</f>
        <v/>
      </c>
      <c r="K14" s="23" t="str">
        <f>IFERROR(VLOOKUP(CONCATENATE(K$10,$Q14),Alap!$AV:$AX,3,FALSE),"")</f>
        <v/>
      </c>
      <c r="L14" s="23" t="str">
        <f>IFERROR(VLOOKUP(CONCATENATE(L$10,$Q14),Alap!$AV:$AX,3,FALSE),"")</f>
        <v/>
      </c>
      <c r="M14" s="23" t="str">
        <f>IFERROR(VLOOKUP(CONCATENATE(M$10,$Q14),Alap!$AV:$AX,3,FALSE),"")</f>
        <v/>
      </c>
      <c r="N14" s="23" t="str">
        <f>IFERROR(VLOOKUP(CONCATENATE(N$10,$Q14),Alap!$AV:$AX,3,FALSE),"")</f>
        <v/>
      </c>
      <c r="O14" s="23" t="str">
        <f>IFERROR(VLOOKUP(CONCATENATE(O$10,$Q14),Alap!$AV:$AX,3,FALSE),"")</f>
        <v/>
      </c>
      <c r="P14" s="23" t="str">
        <f>IFERROR(VLOOKUP(CONCATENATE(P$10,$Q14),Alap!$AV:$AX,3,FALSE),"")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IFERROR(VLOOKUP(CONCATENATE(B$10,$Q15),Alap!$AV:$AX,3,FALSE),"")</f>
        <v/>
      </c>
      <c r="C15" s="9" t="str">
        <f>IFERROR(VLOOKUP(CONCATENATE(C$10,$Q15),Alap!$AV:$AX,3,FALSE),"")</f>
        <v>Robottechnika (3, web)</v>
      </c>
      <c r="D15" s="23" t="str">
        <f>IFERROR(VLOOKUP(CONCATENATE(D$10,$Q15),Alap!$AV:$AX,3,FALSE),"")</f>
        <v/>
      </c>
      <c r="E15" s="23" t="str">
        <f>IFERROR(VLOOKUP(CONCATENATE(E$10,$Q15),Alap!$AV:$AX,3,FALSE),"")</f>
        <v/>
      </c>
      <c r="F15" s="23" t="str">
        <f>IFERROR(VLOOKUP(CONCATENATE(F$10,$Q15),Alap!$AV:$AX,3,FALSE),"")</f>
        <v/>
      </c>
      <c r="G15" s="23" t="str">
        <f>IFERROR(VLOOKUP(CONCATENATE(G$10,$Q15),Alap!$AV:$AX,3,FALSE),"")</f>
        <v/>
      </c>
      <c r="H15" s="23" t="str">
        <f>IFERROR(VLOOKUP(CONCATENATE(H$10,$Q15),Alap!$AV:$AX,3,FALSE),"")</f>
        <v/>
      </c>
      <c r="I15" s="23" t="str">
        <f>IFERROR(VLOOKUP(CONCATENATE(I$10,$Q15),Alap!$AV:$AX,3,FALSE),"")</f>
        <v/>
      </c>
      <c r="J15" s="23" t="str">
        <f>IFERROR(VLOOKUP(CONCATENATE(J$10,$Q15),Alap!$AV:$AX,3,FALSE),"")</f>
        <v/>
      </c>
      <c r="K15" s="23" t="str">
        <f>IFERROR(VLOOKUP(CONCATENATE(K$10,$Q15),Alap!$AV:$AX,3,FALSE),"")</f>
        <v/>
      </c>
      <c r="L15" s="23" t="str">
        <f>IFERROR(VLOOKUP(CONCATENATE(L$10,$Q15),Alap!$AV:$AX,3,FALSE),"")</f>
        <v/>
      </c>
      <c r="M15" s="23" t="str">
        <f>IFERROR(VLOOKUP(CONCATENATE(M$10,$Q15),Alap!$AV:$AX,3,FALSE),"")</f>
        <v/>
      </c>
      <c r="N15" s="23" t="str">
        <f>IFERROR(VLOOKUP(CONCATENATE(N$10,$Q15),Alap!$AV:$AX,3,FALSE),"")</f>
        <v/>
      </c>
      <c r="O15" s="23" t="str">
        <f>IFERROR(VLOOKUP(CONCATENATE(O$10,$Q15),Alap!$AV:$AX,3,FALSE),"")</f>
        <v/>
      </c>
      <c r="P15" s="23" t="str">
        <f>IFERROR(VLOOKUP(CONCATENATE(P$10,$Q15),Alap!$AV:$AX,3,FALSE),"")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IFERROR(VLOOKUP(CONCATENATE(B$10,$Q16),Alap!$AV:$AX,3,FALSE),"")</f>
        <v/>
      </c>
      <c r="C16" s="9" t="str">
        <f>IFERROR(VLOOKUP(CONCATENATE(C$10,$Q16),Alap!$AV:$AX,3,FALSE),"")</f>
        <v>Robottechnika (3, web)</v>
      </c>
      <c r="D16" s="23" t="str">
        <f>IFERROR(VLOOKUP(CONCATENATE(D$10,$Q16),Alap!$AV:$AX,3,FALSE),"")</f>
        <v/>
      </c>
      <c r="E16" s="23" t="str">
        <f>IFERROR(VLOOKUP(CONCATENATE(E$10,$Q16),Alap!$AV:$AX,3,FALSE),"")</f>
        <v/>
      </c>
      <c r="F16" s="23" t="str">
        <f>IFERROR(VLOOKUP(CONCATENATE(F$10,$Q16),Alap!$AV:$AX,3,FALSE),"")</f>
        <v/>
      </c>
      <c r="G16" s="23" t="str">
        <f>IFERROR(VLOOKUP(CONCATENATE(G$10,$Q16),Alap!$AV:$AX,3,FALSE),"")</f>
        <v/>
      </c>
      <c r="H16" s="23" t="str">
        <f>IFERROR(VLOOKUP(CONCATENATE(H$10,$Q16),Alap!$AV:$AX,3,FALSE),"")</f>
        <v/>
      </c>
      <c r="I16" s="23" t="str">
        <f>IFERROR(VLOOKUP(CONCATENATE(I$10,$Q16),Alap!$AV:$AX,3,FALSE),"")</f>
        <v/>
      </c>
      <c r="J16" s="23" t="str">
        <f>IFERROR(VLOOKUP(CONCATENATE(J$10,$Q16),Alap!$AV:$AX,3,FALSE),"")</f>
        <v/>
      </c>
      <c r="K16" s="23" t="str">
        <f>IFERROR(VLOOKUP(CONCATENATE(K$10,$Q16),Alap!$AV:$AX,3,FALSE),"")</f>
        <v/>
      </c>
      <c r="L16" s="23" t="str">
        <f>IFERROR(VLOOKUP(CONCATENATE(L$10,$Q16),Alap!$AV:$AX,3,FALSE),"")</f>
        <v/>
      </c>
      <c r="M16" s="23" t="str">
        <f>IFERROR(VLOOKUP(CONCATENATE(M$10,$Q16),Alap!$AV:$AX,3,FALSE),"")</f>
        <v/>
      </c>
      <c r="N16" s="23" t="str">
        <f>IFERROR(VLOOKUP(CONCATENATE(N$10,$Q16),Alap!$AV:$AX,3,FALSE),"")</f>
        <v/>
      </c>
      <c r="O16" s="23" t="str">
        <f>IFERROR(VLOOKUP(CONCATENATE(O$10,$Q16),Alap!$AV:$AX,3,FALSE),"")</f>
        <v/>
      </c>
      <c r="P16" s="23" t="str">
        <f>IFERROR(VLOOKUP(CONCATENATE(P$10,$Q16),Alap!$AV:$AX,3,FALSE),"")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C93E0-C51F-4A5F-A45B-67BFB41D04AC}">
  <dimension ref="A1:Q17"/>
  <sheetViews>
    <sheetView workbookViewId="0">
      <selection activeCell="I8" sqref="I8"/>
    </sheetView>
  </sheetViews>
  <sheetFormatPr defaultColWidth="9.109375" defaultRowHeight="12" x14ac:dyDescent="0.25"/>
  <cols>
    <col min="1" max="1" width="4.6640625" style="3" customWidth="1"/>
    <col min="2" max="16" width="10.6640625" style="3" customWidth="1"/>
    <col min="17" max="17" width="9.109375" style="3" hidden="1" customWidth="1"/>
    <col min="18" max="16384" width="9.109375" style="3"/>
  </cols>
  <sheetData>
    <row r="1" spans="1:17" s="4" customFormat="1" ht="14.4" x14ac:dyDescent="0.3">
      <c r="A1" s="37" t="s">
        <v>449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s="5" customFormat="1" ht="15" thickBot="1" x14ac:dyDescent="0.35">
      <c r="B2" s="5">
        <v>207</v>
      </c>
      <c r="C2" s="5">
        <v>214</v>
      </c>
      <c r="D2" s="5">
        <v>221</v>
      </c>
      <c r="E2" s="5">
        <v>228</v>
      </c>
      <c r="F2" s="5">
        <v>307</v>
      </c>
      <c r="G2" s="5">
        <v>314</v>
      </c>
      <c r="H2" s="5">
        <v>321</v>
      </c>
      <c r="I2" s="5">
        <v>328</v>
      </c>
      <c r="J2" s="5">
        <v>404</v>
      </c>
      <c r="K2" s="5">
        <v>411</v>
      </c>
      <c r="L2" s="5">
        <v>418</v>
      </c>
      <c r="M2" s="5">
        <v>425</v>
      </c>
      <c r="N2" s="5">
        <v>502</v>
      </c>
      <c r="O2" s="5">
        <v>509</v>
      </c>
      <c r="P2" s="5">
        <v>516</v>
      </c>
    </row>
    <row r="3" spans="1:17" customFormat="1" ht="15" thickBot="1" x14ac:dyDescent="0.35">
      <c r="A3" s="8" t="s">
        <v>0</v>
      </c>
      <c r="B3" s="14" t="s">
        <v>274</v>
      </c>
      <c r="C3" s="14" t="s">
        <v>275</v>
      </c>
      <c r="D3" s="14" t="s">
        <v>276</v>
      </c>
      <c r="E3" s="14" t="s">
        <v>277</v>
      </c>
      <c r="F3" s="14" t="s">
        <v>278</v>
      </c>
      <c r="G3" s="14" t="s">
        <v>338</v>
      </c>
      <c r="H3" s="14" t="s">
        <v>279</v>
      </c>
      <c r="I3" s="14" t="s">
        <v>280</v>
      </c>
      <c r="J3" s="14" t="s">
        <v>281</v>
      </c>
      <c r="K3" s="14" t="s">
        <v>282</v>
      </c>
      <c r="L3" s="14" t="s">
        <v>339</v>
      </c>
      <c r="M3" s="14" t="s">
        <v>283</v>
      </c>
      <c r="N3" s="14" t="s">
        <v>340</v>
      </c>
      <c r="O3" s="14" t="s">
        <v>284</v>
      </c>
      <c r="P3" s="14" t="s">
        <v>63</v>
      </c>
    </row>
    <row r="4" spans="1:17" ht="63.9" customHeight="1" thickBot="1" x14ac:dyDescent="0.3">
      <c r="A4" s="9" t="s">
        <v>1</v>
      </c>
      <c r="B4" s="21" t="str">
        <f>IFERROR(VLOOKUP(CONCATENATE(B$2,$Q4),Alap!$AW:$AX,2,FALSE),"")</f>
        <v>Szakszeminárium I. (műszaki) (601, web)</v>
      </c>
      <c r="C4" s="9" t="str">
        <f>IFERROR(VLOOKUP(CONCATENATE(C$2,$Q4),Alap!$AW:$AX,2,FALSE),"")</f>
        <v>Projekt feladat (601, web)</v>
      </c>
      <c r="D4" s="9" t="str">
        <f>IFERROR(VLOOKUP(CONCATENATE(D$2,$Q4),Alap!$AW:$AX,2,FALSE),"")</f>
        <v>Mobil robotika és robot biztonságt. (402, web)</v>
      </c>
      <c r="E4" s="9" t="str">
        <f>IFERROR(VLOOKUP(CONCATENATE(E$2,$Q4),Alap!$AW:$AX,2,FALSE),"")</f>
        <v/>
      </c>
      <c r="F4" s="9" t="str">
        <f>IFERROR(VLOOKUP(CONCATENATE(F$2,$Q4),Alap!$AW:$AX,2,FALSE),"")</f>
        <v/>
      </c>
      <c r="G4" s="9" t="str">
        <f>IFERROR(VLOOKUP(CONCATENATE(G$2,$Q4),Alap!$AW:$AX,2,FALSE),"")</f>
        <v>Mobil robotika és robot biztonságt. (215, web)</v>
      </c>
      <c r="H4" s="9" t="str">
        <f>IFERROR(VLOOKUP(CONCATENATE(H$2,$Q4),Alap!$AW:$AX,2,FALSE),"")</f>
        <v>Mobil robotika és robot biztonságt. (216, web)</v>
      </c>
      <c r="I4" s="9" t="str">
        <f>IFERROR(VLOOKUP(CONCATENATE(I$2,$Q4),Alap!$AW:$AX,2,FALSE),"")</f>
        <v>Projekt feladat (212, web)</v>
      </c>
      <c r="J4" s="9" t="str">
        <f>IFERROR(VLOOKUP(CONCATENATE(J$2,$Q4),Alap!$AW:$AX,2,FALSE),"")</f>
        <v/>
      </c>
      <c r="K4" s="9" t="str">
        <f>IFERROR(VLOOKUP(CONCATENATE(K$2,$Q4),Alap!$AW:$AX,2,FALSE),"")</f>
        <v>Projekt feladat (601, web)</v>
      </c>
      <c r="L4" s="9" t="str">
        <f>IFERROR(VLOOKUP(CONCATENATE(L$2,$Q4),Alap!$AW:$AX,2,FALSE),"")</f>
        <v>Földi kockázatok UAS műv. során (212, web)</v>
      </c>
      <c r="M4" s="9" t="str">
        <f>IFERROR(VLOOKUP(CONCATENATE(M$2,$Q4),Alap!$AW:$AX,2,FALSE),"")</f>
        <v/>
      </c>
      <c r="N4" s="9" t="str">
        <f>IFERROR(VLOOKUP(CONCATENATE(N$2,$Q4),Alap!$AW:$AX,2,FALSE),"")</f>
        <v/>
      </c>
      <c r="O4" s="9" t="str">
        <f>IFERROR(VLOOKUP(CONCATENATE(O$2,$Q4),Alap!$AW:$AX,2,FALSE),"")</f>
        <v/>
      </c>
      <c r="P4" s="9" t="str">
        <f>IFERROR(VLOOKUP(CONCATENATE(P$2,$Q4),Alap!$AW:$AX,2,FALSE),"")</f>
        <v/>
      </c>
      <c r="Q4" s="3">
        <v>1</v>
      </c>
    </row>
    <row r="5" spans="1:17" ht="63.9" customHeight="1" thickBot="1" x14ac:dyDescent="0.3">
      <c r="A5" s="9" t="s">
        <v>2</v>
      </c>
      <c r="B5" s="21" t="str">
        <f>IFERROR(VLOOKUP(CONCATENATE(B$2,$Q5),Alap!$AW:$AX,2,FALSE),"")</f>
        <v>Szakszeminárium I. (műszaki) (601, web)</v>
      </c>
      <c r="C5" s="21" t="str">
        <f>IFERROR(VLOOKUP(CONCATENATE(C$2,$Q5),Alap!$AW:$AX,2,FALSE),"")</f>
        <v>Projekt feladat (601, web)</v>
      </c>
      <c r="D5" s="21" t="str">
        <f>IFERROR(VLOOKUP(CONCATENATE(D$2,$Q5),Alap!$AW:$AX,2,FALSE),"")</f>
        <v>Mobil robotika és robot biztonságt. (402, web)</v>
      </c>
      <c r="E5" s="21" t="str">
        <f>IFERROR(VLOOKUP(CONCATENATE(E$2,$Q5),Alap!$AW:$AX,2,FALSE),"")</f>
        <v>Földi kockázatok UAS műv. során (212, web)</v>
      </c>
      <c r="F5" s="21" t="str">
        <f>IFERROR(VLOOKUP(CONCATENATE(F$2,$Q5),Alap!$AW:$AX,2,FALSE),"")</f>
        <v>Mobil robotika és robot biztonságt. (215, web)</v>
      </c>
      <c r="G5" s="21" t="str">
        <f>IFERROR(VLOOKUP(CONCATENATE(G$2,$Q5),Alap!$AW:$AX,2,FALSE),"")</f>
        <v>Mobil robotika és robot biztonságt. (215, web)</v>
      </c>
      <c r="H5" s="21" t="str">
        <f>IFERROR(VLOOKUP(CONCATENATE(H$2,$Q5),Alap!$AW:$AX,2,FALSE),"")</f>
        <v>Mobil robotika és robot biztonságt. (216, web)</v>
      </c>
      <c r="I5" s="21" t="str">
        <f>IFERROR(VLOOKUP(CONCATENATE(I$2,$Q5),Alap!$AW:$AX,2,FALSE),"")</f>
        <v>Projekt feladat (212, web)</v>
      </c>
      <c r="J5" s="21" t="str">
        <f>IFERROR(VLOOKUP(CONCATENATE(J$2,$Q5),Alap!$AW:$AX,2,FALSE),"")</f>
        <v/>
      </c>
      <c r="K5" s="21" t="str">
        <f>IFERROR(VLOOKUP(CONCATENATE(K$2,$Q5),Alap!$AW:$AX,2,FALSE),"")</f>
        <v>Projekt feladat (601, web)</v>
      </c>
      <c r="L5" s="21" t="str">
        <f>IFERROR(VLOOKUP(CONCATENATE(L$2,$Q5),Alap!$AW:$AX,2,FALSE),"")</f>
        <v>UAS repülési teljesítménye (212, web)</v>
      </c>
      <c r="M5" s="21" t="str">
        <f>IFERROR(VLOOKUP(CONCATENATE(M$2,$Q5),Alap!$AW:$AX,2,FALSE),"")</f>
        <v>Földi kockázatok UAS műv. (1. csop.) (Külső)</v>
      </c>
      <c r="N5" s="21" t="str">
        <f>IFERROR(VLOOKUP(CONCATENATE(N$2,$Q5),Alap!$AW:$AX,2,FALSE),"")</f>
        <v/>
      </c>
      <c r="O5" s="21" t="str">
        <f>IFERROR(VLOOKUP(CONCATENATE(O$2,$Q5),Alap!$AW:$AX,2,FALSE),"")</f>
        <v>Földi kockázatok UAS műv. (2. csop.) (Külső)</v>
      </c>
      <c r="P5" s="21" t="str">
        <f>IFERROR(VLOOKUP(CONCATENATE(P$2,$Q5),Alap!$AW:$AX,2,FALSE),"")</f>
        <v>Földi kockázatok UAS műv. (3. csop.) (Külső)</v>
      </c>
      <c r="Q5" s="3">
        <v>2</v>
      </c>
    </row>
    <row r="6" spans="1:17" ht="63.9" customHeight="1" thickBot="1" x14ac:dyDescent="0.3">
      <c r="A6" s="9" t="s">
        <v>3</v>
      </c>
      <c r="B6" s="21" t="str">
        <f>IFERROR(VLOOKUP(CONCATENATE(B$2,$Q6),Alap!$AW:$AX,2,FALSE),"")</f>
        <v>Mobil robotika és robot biztonságt. (214, web)</v>
      </c>
      <c r="C6" s="21" t="str">
        <f>IFERROR(VLOOKUP(CONCATENATE(C$2,$Q6),Alap!$AW:$AX,2,FALSE),"")</f>
        <v>Projekt feladat (601, web)</v>
      </c>
      <c r="D6" s="21" t="str">
        <f>IFERROR(VLOOKUP(CONCATENATE(D$2,$Q6),Alap!$AW:$AX,2,FALSE),"")</f>
        <v>Mobil robotika és robot biztonságt. (402, web)</v>
      </c>
      <c r="E6" s="21" t="str">
        <f>IFERROR(VLOOKUP(CONCATENATE(E$2,$Q6),Alap!$AW:$AX,2,FALSE),"")</f>
        <v>Földi kockázatok UAS műv. során (212, web)</v>
      </c>
      <c r="F6" s="21" t="str">
        <f>IFERROR(VLOOKUP(CONCATENATE(F$2,$Q6),Alap!$AW:$AX,2,FALSE),"")</f>
        <v>Mobil robotika és robot biztonságt. (215, web)</v>
      </c>
      <c r="G6" s="21" t="str">
        <f>IFERROR(VLOOKUP(CONCATENATE(G$2,$Q6),Alap!$AW:$AX,2,FALSE),"")</f>
        <v>UAS repülési teljesítménye (215, web)</v>
      </c>
      <c r="H6" s="21" t="str">
        <f>IFERROR(VLOOKUP(CONCATENATE(H$2,$Q6),Alap!$AW:$AX,2,FALSE),"")</f>
        <v>Mobil robotika és robot biztonságt. (216, web)</v>
      </c>
      <c r="I6" s="21" t="str">
        <f>IFERROR(VLOOKUP(CONCATENATE(I$2,$Q6),Alap!$AW:$AX,2,FALSE),"")</f>
        <v>Földi kockázatok UAS műv. során (212, web)</v>
      </c>
      <c r="J6" s="21" t="str">
        <f>IFERROR(VLOOKUP(CONCATENATE(J$2,$Q6),Alap!$AW:$AX,2,FALSE),"")</f>
        <v/>
      </c>
      <c r="K6" s="21" t="str">
        <f>IFERROR(VLOOKUP(CONCATENATE(K$2,$Q6),Alap!$AW:$AX,2,FALSE),"")</f>
        <v>UAS repülési teljesítménye (214, web)</v>
      </c>
      <c r="L6" s="21" t="str">
        <f>IFERROR(VLOOKUP(CONCATENATE(L$2,$Q6),Alap!$AW:$AX,2,FALSE),"")</f>
        <v>Projekt feladat (601, web)</v>
      </c>
      <c r="M6" s="21" t="str">
        <f>IFERROR(VLOOKUP(CONCATENATE(M$2,$Q6),Alap!$AW:$AX,2,FALSE),"")</f>
        <v>UAS repülési teljesítménye (1. csop.) (Külső)</v>
      </c>
      <c r="N6" s="21" t="str">
        <f>IFERROR(VLOOKUP(CONCATENATE(N$2,$Q6),Alap!$AW:$AX,2,FALSE),"")</f>
        <v/>
      </c>
      <c r="O6" s="21" t="str">
        <f>IFERROR(VLOOKUP(CONCATENATE(O$2,$Q6),Alap!$AW:$AX,2,FALSE),"")</f>
        <v>UAS repülési teljesítménye (2. csop.) (Külső)</v>
      </c>
      <c r="P6" s="21" t="str">
        <f>IFERROR(VLOOKUP(CONCATENATE(P$2,$Q6),Alap!$AW:$AX,2,FALSE),"")</f>
        <v>UAS repülési teljesítménye (3. csop.) (Külső)</v>
      </c>
      <c r="Q6" s="3">
        <v>3</v>
      </c>
    </row>
    <row r="7" spans="1:17" ht="63.9" customHeight="1" thickBot="1" x14ac:dyDescent="0.3">
      <c r="A7" s="9" t="s">
        <v>4</v>
      </c>
      <c r="B7" s="21" t="str">
        <f>IFERROR(VLOOKUP(CONCATENATE(B$2,$Q7),Alap!$AW:$AX,2,FALSE),"")</f>
        <v>Mobil robotika és robot biztonságt. (214, web)</v>
      </c>
      <c r="C7" s="21" t="str">
        <f>IFERROR(VLOOKUP(CONCATENATE(C$2,$Q7),Alap!$AW:$AX,2,FALSE),"")</f>
        <v/>
      </c>
      <c r="D7" s="21" t="str">
        <f>IFERROR(VLOOKUP(CONCATENATE(D$2,$Q7),Alap!$AW:$AX,2,FALSE),"")</f>
        <v>Munka-, körny. és egészségvéd. (212, web)</v>
      </c>
      <c r="E7" s="21" t="str">
        <f>IFERROR(VLOOKUP(CONCATENATE(E$2,$Q7),Alap!$AW:$AX,2,FALSE),"")</f>
        <v>Minőségir. rendszerek (601, web)</v>
      </c>
      <c r="F7" s="21" t="str">
        <f>IFERROR(VLOOKUP(CONCATENATE(F$2,$Q7),Alap!$AW:$AX,2,FALSE),"")</f>
        <v>Minőségir. rendszerek (601, web)</v>
      </c>
      <c r="G7" s="21" t="str">
        <f>IFERROR(VLOOKUP(CONCATENATE(G$2,$Q7),Alap!$AW:$AX,2,FALSE),"")</f>
        <v>UAS repülési teljesítménye (215, web)</v>
      </c>
      <c r="H7" s="21" t="str">
        <f>IFERROR(VLOOKUP(CONCATENATE(H$2,$Q7),Alap!$AW:$AX,2,FALSE),"")</f>
        <v>Munka-, körny. és egészségvéd. (215, web)</v>
      </c>
      <c r="I7" s="21" t="str">
        <f>IFERROR(VLOOKUP(CONCATENATE(I$2,$Q7),Alap!$AW:$AX,2,FALSE),"")</f>
        <v>Földi kockázatok UAS műv. során (212, web)</v>
      </c>
      <c r="J7" s="21" t="str">
        <f>IFERROR(VLOOKUP(CONCATENATE(J$2,$Q7),Alap!$AW:$AX,2,FALSE),"")</f>
        <v/>
      </c>
      <c r="K7" s="21" t="str">
        <f>IFERROR(VLOOKUP(CONCATENATE(K$2,$Q7),Alap!$AW:$AX,2,FALSE),"")</f>
        <v>UAS repülési teljesítménye (214, web)</v>
      </c>
      <c r="L7" s="21" t="str">
        <f>IFERROR(VLOOKUP(CONCATENATE(L$2,$Q7),Alap!$AW:$AX,2,FALSE),"")</f>
        <v/>
      </c>
      <c r="M7" s="21" t="str">
        <f>IFERROR(VLOOKUP(CONCATENATE(M$2,$Q7),Alap!$AW:$AX,2,FALSE),"")</f>
        <v>Projekt feladat (215, web)</v>
      </c>
      <c r="N7" s="21" t="str">
        <f>IFERROR(VLOOKUP(CONCATENATE(N$2,$Q7),Alap!$AW:$AX,2,FALSE),"")</f>
        <v/>
      </c>
      <c r="O7" s="21" t="str">
        <f>IFERROR(VLOOKUP(CONCATENATE(O$2,$Q7),Alap!$AW:$AX,2,FALSE),"")</f>
        <v>Minőségir. rendszerek (601, web)</v>
      </c>
      <c r="P7" s="21" t="str">
        <f>IFERROR(VLOOKUP(CONCATENATE(P$2,$Q7),Alap!$AW:$AX,2,FALSE),"")</f>
        <v/>
      </c>
      <c r="Q7" s="3">
        <v>4</v>
      </c>
    </row>
    <row r="8" spans="1:17" ht="63.9" customHeight="1" thickBot="1" x14ac:dyDescent="0.3">
      <c r="A8" s="9" t="s">
        <v>5</v>
      </c>
      <c r="B8" s="21" t="str">
        <f>IFERROR(VLOOKUP(CONCATENATE(B$2,$Q8),Alap!$AW:$AX,2,FALSE),"")</f>
        <v/>
      </c>
      <c r="C8" s="21" t="str">
        <f>IFERROR(VLOOKUP(CONCATENATE(C$2,$Q8),Alap!$AW:$AX,2,FALSE),"")</f>
        <v/>
      </c>
      <c r="D8" s="21" t="str">
        <f>IFERROR(VLOOKUP(CONCATENATE(D$2,$Q8),Alap!$AW:$AX,2,FALSE),"")</f>
        <v>Munka-, körny. és egészségvéd. (212, web)</v>
      </c>
      <c r="E8" s="21" t="str">
        <f>IFERROR(VLOOKUP(CONCATENATE(E$2,$Q8),Alap!$AW:$AX,2,FALSE),"")</f>
        <v>Munka-, körny. és egészségvéd. (601, web)</v>
      </c>
      <c r="F8" s="21" t="str">
        <f>IFERROR(VLOOKUP(CONCATENATE(F$2,$Q8),Alap!$AW:$AX,2,FALSE),"")</f>
        <v>Minőségir. rendszerek (601, web)</v>
      </c>
      <c r="G8" s="21" t="str">
        <f>IFERROR(VLOOKUP(CONCATENATE(G$2,$Q8),Alap!$AW:$AX,2,FALSE),"")</f>
        <v/>
      </c>
      <c r="H8" s="21" t="str">
        <f>IFERROR(VLOOKUP(CONCATENATE(H$2,$Q8),Alap!$AW:$AX,2,FALSE),"")</f>
        <v>Munka-, körny. és egészségvéd. (215, web)</v>
      </c>
      <c r="I8" s="21" t="str">
        <f>IFERROR(VLOOKUP(CONCATENATE(I$2,$Q8),Alap!$AW:$AX,2,FALSE),"")</f>
        <v/>
      </c>
      <c r="J8" s="21" t="str">
        <f>IFERROR(VLOOKUP(CONCATENATE(J$2,$Q8),Alap!$AW:$AX,2,FALSE),"")</f>
        <v/>
      </c>
      <c r="K8" s="21" t="str">
        <f>IFERROR(VLOOKUP(CONCATENATE(K$2,$Q8),Alap!$AW:$AX,2,FALSE),"")</f>
        <v/>
      </c>
      <c r="L8" s="21" t="str">
        <f>IFERROR(VLOOKUP(CONCATENATE(L$2,$Q8),Alap!$AW:$AX,2,FALSE),"")</f>
        <v/>
      </c>
      <c r="M8" s="21" t="str">
        <f>IFERROR(VLOOKUP(CONCATENATE(M$2,$Q8),Alap!$AW:$AX,2,FALSE),"")</f>
        <v>Projekt feladat (215, web)</v>
      </c>
      <c r="N8" s="21" t="str">
        <f>IFERROR(VLOOKUP(CONCATENATE(N$2,$Q8),Alap!$AW:$AX,2,FALSE),"")</f>
        <v/>
      </c>
      <c r="O8" s="21" t="str">
        <f>IFERROR(VLOOKUP(CONCATENATE(O$2,$Q8),Alap!$AW:$AX,2,FALSE),"")</f>
        <v>Minőségir. rendszerek (601, web)</v>
      </c>
      <c r="P8" s="21" t="str">
        <f>IFERROR(VLOOKUP(CONCATENATE(P$2,$Q8),Alap!$AW:$AX,2,FALSE),"")</f>
        <v/>
      </c>
      <c r="Q8" s="3">
        <v>5</v>
      </c>
    </row>
    <row r="9" spans="1:17" ht="63.9" customHeight="1" thickBot="1" x14ac:dyDescent="0.3">
      <c r="A9" s="9" t="s">
        <v>6</v>
      </c>
      <c r="B9" s="9" t="str">
        <f>IFERROR(VLOOKUP(CONCATENATE(B$2,$Q9),Alap!$AW:$AX,2,FALSE),"")</f>
        <v/>
      </c>
      <c r="C9" s="9" t="str">
        <f>IFERROR(VLOOKUP(CONCATENATE(C$2,$Q9),Alap!$AW:$AX,2,FALSE),"")</f>
        <v/>
      </c>
      <c r="D9" s="9" t="str">
        <f>IFERROR(VLOOKUP(CONCATENATE(D$2,$Q9),Alap!$AW:$AX,2,FALSE),"")</f>
        <v/>
      </c>
      <c r="E9" s="9" t="str">
        <f>IFERROR(VLOOKUP(CONCATENATE(E$2,$Q9),Alap!$AW:$AX,2,FALSE),"")</f>
        <v/>
      </c>
      <c r="F9" s="9" t="str">
        <f>IFERROR(VLOOKUP(CONCATENATE(F$2,$Q9),Alap!$AW:$AX,2,FALSE),"")</f>
        <v/>
      </c>
      <c r="G9" s="9" t="str">
        <f>IFERROR(VLOOKUP(CONCATENATE(G$2,$Q9),Alap!$AW:$AX,2,FALSE),"")</f>
        <v/>
      </c>
      <c r="H9" s="9" t="str">
        <f>IFERROR(VLOOKUP(CONCATENATE(H$2,$Q9),Alap!$AW:$AX,2,FALSE),"")</f>
        <v/>
      </c>
      <c r="I9" s="21" t="str">
        <f>IFERROR(VLOOKUP(CONCATENATE(I$2,$Q9),Alap!$AW:$AX,2,FALSE),"")</f>
        <v/>
      </c>
      <c r="J9" s="9" t="str">
        <f>IFERROR(VLOOKUP(CONCATENATE(J$2,$Q9),Alap!$AW:$AX,2,FALSE),"")</f>
        <v/>
      </c>
      <c r="K9" s="9" t="str">
        <f>IFERROR(VLOOKUP(CONCATENATE(K$2,$Q9),Alap!$AW:$AX,2,FALSE),"")</f>
        <v/>
      </c>
      <c r="L9" s="9" t="str">
        <f>IFERROR(VLOOKUP(CONCATENATE(L$2,$Q9),Alap!$AW:$AX,2,FALSE),"")</f>
        <v/>
      </c>
      <c r="M9" s="9" t="str">
        <f>IFERROR(VLOOKUP(CONCATENATE(M$2,$Q9),Alap!$AW:$AX,2,FALSE),"")</f>
        <v/>
      </c>
      <c r="N9" s="9" t="str">
        <f>IFERROR(VLOOKUP(CONCATENATE(N$2,$Q9),Alap!$AW:$AX,2,FALSE),"")</f>
        <v/>
      </c>
      <c r="O9" s="9" t="str">
        <f>IFERROR(VLOOKUP(CONCATENATE(O$2,$Q9),Alap!$AW:$AX,2,FALSE),"")</f>
        <v/>
      </c>
      <c r="P9" s="9" t="str">
        <f>IFERROR(VLOOKUP(CONCATENATE(P$2,$Q9),Alap!$AW:$AX,2,FALSE),"")</f>
        <v/>
      </c>
      <c r="Q9" s="3">
        <v>6</v>
      </c>
    </row>
    <row r="10" spans="1:17" s="7" customFormat="1" x14ac:dyDescent="0.25">
      <c r="B10" s="7">
        <f>B2-1</f>
        <v>206</v>
      </c>
      <c r="C10" s="7">
        <f t="shared" ref="C10:P10" si="0">C2-1</f>
        <v>213</v>
      </c>
      <c r="D10" s="7">
        <f t="shared" si="0"/>
        <v>220</v>
      </c>
      <c r="E10" s="7">
        <f t="shared" si="0"/>
        <v>227</v>
      </c>
      <c r="F10" s="7">
        <f t="shared" si="0"/>
        <v>306</v>
      </c>
      <c r="G10" s="7">
        <f t="shared" si="0"/>
        <v>313</v>
      </c>
      <c r="H10" s="7">
        <f t="shared" si="0"/>
        <v>320</v>
      </c>
      <c r="I10" s="7">
        <f t="shared" si="0"/>
        <v>327</v>
      </c>
      <c r="J10" s="7">
        <f t="shared" si="0"/>
        <v>403</v>
      </c>
      <c r="K10" s="7">
        <f t="shared" si="0"/>
        <v>410</v>
      </c>
      <c r="L10" s="7">
        <f t="shared" si="0"/>
        <v>417</v>
      </c>
      <c r="M10" s="7">
        <f t="shared" si="0"/>
        <v>424</v>
      </c>
      <c r="N10" s="7">
        <f t="shared" si="0"/>
        <v>501</v>
      </c>
      <c r="O10" s="7">
        <f t="shared" si="0"/>
        <v>508</v>
      </c>
      <c r="P10" s="7">
        <f t="shared" si="0"/>
        <v>515</v>
      </c>
    </row>
    <row r="11" spans="1:17" s="7" customFormat="1" ht="15" thickBot="1" x14ac:dyDescent="0.35">
      <c r="A11" s="38" t="s">
        <v>26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</row>
    <row r="12" spans="1:17" s="7" customFormat="1" ht="15" thickBot="1" x14ac:dyDescent="0.35">
      <c r="A12" s="8" t="s">
        <v>0</v>
      </c>
      <c r="B12" s="14" t="s">
        <v>341</v>
      </c>
      <c r="C12" s="14" t="s">
        <v>342</v>
      </c>
      <c r="D12" s="14" t="s">
        <v>343</v>
      </c>
      <c r="E12" s="14" t="s">
        <v>344</v>
      </c>
      <c r="F12" s="14" t="s">
        <v>345</v>
      </c>
      <c r="G12" s="14" t="s">
        <v>346</v>
      </c>
      <c r="H12" s="14" t="s">
        <v>347</v>
      </c>
      <c r="I12" s="14" t="s">
        <v>348</v>
      </c>
      <c r="J12" s="14" t="s">
        <v>349</v>
      </c>
      <c r="K12" s="14" t="s">
        <v>350</v>
      </c>
      <c r="L12" s="14" t="s">
        <v>351</v>
      </c>
      <c r="M12" s="14" t="s">
        <v>352</v>
      </c>
      <c r="N12" s="14" t="s">
        <v>353</v>
      </c>
      <c r="O12" s="14" t="s">
        <v>354</v>
      </c>
      <c r="P12" s="14" t="s">
        <v>355</v>
      </c>
    </row>
    <row r="13" spans="1:17" ht="63.9" customHeight="1" thickBot="1" x14ac:dyDescent="0.3">
      <c r="A13" s="9" t="s">
        <v>4</v>
      </c>
      <c r="B13" s="23" t="str">
        <f>IFERROR(VLOOKUP(CONCATENATE(B$10,$Q13),Alap!$AW:$AX,2,FALSE),"")</f>
        <v/>
      </c>
      <c r="C13" s="23" t="str">
        <f>IFERROR(VLOOKUP(CONCATENATE(C$10,$Q13),Alap!$AW:$AX,2,FALSE),"")</f>
        <v/>
      </c>
      <c r="D13" s="23" t="str">
        <f>IFERROR(VLOOKUP(CONCATENATE(D$10,$Q13),Alap!$AW:$AX,2,FALSE),"")</f>
        <v/>
      </c>
      <c r="E13" s="23" t="str">
        <f>IFERROR(VLOOKUP(CONCATENATE(E$10,$Q13),Alap!$AW:$AX,2,FALSE),"")</f>
        <v/>
      </c>
      <c r="F13" s="23" t="str">
        <f>IFERROR(VLOOKUP(CONCATENATE(F$10,$Q13),Alap!$AW:$AX,2,FALSE),"")</f>
        <v/>
      </c>
      <c r="G13" s="23" t="str">
        <f>IFERROR(VLOOKUP(CONCATENATE(G$10,$Q13),Alap!$AW:$AX,2,FALSE),"")</f>
        <v/>
      </c>
      <c r="H13" s="23" t="str">
        <f>IFERROR(VLOOKUP(CONCATENATE(H$10,$Q13),Alap!$AW:$AX,2,FALSE),"")</f>
        <v/>
      </c>
      <c r="I13" s="23" t="str">
        <f>IFERROR(VLOOKUP(CONCATENATE(I$10,$Q13),Alap!$AW:$AX,2,FALSE),"")</f>
        <v/>
      </c>
      <c r="J13" s="23" t="str">
        <f>IFERROR(VLOOKUP(CONCATENATE(J$10,$Q13),Alap!$AW:$AX,2,FALSE),"")</f>
        <v/>
      </c>
      <c r="K13" s="23" t="str">
        <f>IFERROR(VLOOKUP(CONCATENATE(K$10,$Q13),Alap!$AW:$AX,2,FALSE),"")</f>
        <v/>
      </c>
      <c r="L13" s="23" t="str">
        <f>IFERROR(VLOOKUP(CONCATENATE(L$10,$Q13),Alap!$AW:$AX,2,FALSE),"")</f>
        <v/>
      </c>
      <c r="M13" s="23" t="str">
        <f>IFERROR(VLOOKUP(CONCATENATE(M$10,$Q13),Alap!$AW:$AX,2,FALSE),"")</f>
        <v/>
      </c>
      <c r="N13" s="23" t="str">
        <f>IFERROR(VLOOKUP(CONCATENATE(N$10,$Q13),Alap!$AW:$AX,2,FALSE),"")</f>
        <v/>
      </c>
      <c r="O13" s="23" t="str">
        <f>IFERROR(VLOOKUP(CONCATENATE(O$10,$Q13),Alap!$AW:$AX,2,FALSE),"")</f>
        <v/>
      </c>
      <c r="P13" s="23" t="str">
        <f>IFERROR(VLOOKUP(CONCATENATE(P$10,$Q13),Alap!$AW:$AX,2,FALSE),"")</f>
        <v/>
      </c>
      <c r="Q13" s="3">
        <v>4</v>
      </c>
    </row>
    <row r="14" spans="1:17" ht="63.9" customHeight="1" thickBot="1" x14ac:dyDescent="0.3">
      <c r="A14" s="9" t="s">
        <v>5</v>
      </c>
      <c r="B14" s="23" t="str">
        <f>IFERROR(VLOOKUP(CONCATENATE(B$10,$Q14),Alap!$AW:$AX,2,FALSE),"")</f>
        <v/>
      </c>
      <c r="C14" s="23" t="str">
        <f>IFERROR(VLOOKUP(CONCATENATE(C$10,$Q14),Alap!$AW:$AX,2,FALSE),"")</f>
        <v/>
      </c>
      <c r="D14" s="23" t="str">
        <f>IFERROR(VLOOKUP(CONCATENATE(D$10,$Q14),Alap!$AW:$AX,2,FALSE),"")</f>
        <v/>
      </c>
      <c r="E14" s="23" t="str">
        <f>IFERROR(VLOOKUP(CONCATENATE(E$10,$Q14),Alap!$AW:$AX,2,FALSE),"")</f>
        <v/>
      </c>
      <c r="F14" s="23" t="str">
        <f>IFERROR(VLOOKUP(CONCATENATE(F$10,$Q14),Alap!$AW:$AX,2,FALSE),"")</f>
        <v/>
      </c>
      <c r="G14" s="23" t="str">
        <f>IFERROR(VLOOKUP(CONCATENATE(G$10,$Q14),Alap!$AW:$AX,2,FALSE),"")</f>
        <v/>
      </c>
      <c r="H14" s="23" t="str">
        <f>IFERROR(VLOOKUP(CONCATENATE(H$10,$Q14),Alap!$AW:$AX,2,FALSE),"")</f>
        <v/>
      </c>
      <c r="I14" s="23" t="str">
        <f>IFERROR(VLOOKUP(CONCATENATE(I$10,$Q14),Alap!$AW:$AX,2,FALSE),"")</f>
        <v/>
      </c>
      <c r="J14" s="23" t="str">
        <f>IFERROR(VLOOKUP(CONCATENATE(J$10,$Q14),Alap!$AW:$AX,2,FALSE),"")</f>
        <v/>
      </c>
      <c r="K14" s="23" t="str">
        <f>IFERROR(VLOOKUP(CONCATENATE(K$10,$Q14),Alap!$AW:$AX,2,FALSE),"")</f>
        <v/>
      </c>
      <c r="L14" s="23" t="str">
        <f>IFERROR(VLOOKUP(CONCATENATE(L$10,$Q14),Alap!$AW:$AX,2,FALSE),"")</f>
        <v/>
      </c>
      <c r="M14" s="23" t="str">
        <f>IFERROR(VLOOKUP(CONCATENATE(M$10,$Q14),Alap!$AW:$AX,2,FALSE),"")</f>
        <v/>
      </c>
      <c r="N14" s="23" t="str">
        <f>IFERROR(VLOOKUP(CONCATENATE(N$10,$Q14),Alap!$AW:$AX,2,FALSE),"")</f>
        <v/>
      </c>
      <c r="O14" s="23" t="str">
        <f>IFERROR(VLOOKUP(CONCATENATE(O$10,$Q14),Alap!$AW:$AX,2,FALSE),"")</f>
        <v/>
      </c>
      <c r="P14" s="23" t="str">
        <f>IFERROR(VLOOKUP(CONCATENATE(P$10,$Q14),Alap!$AW:$AX,2,FALSE),"")</f>
        <v/>
      </c>
      <c r="Q14" s="3">
        <v>5</v>
      </c>
    </row>
    <row r="15" spans="1:17" ht="63.9" customHeight="1" thickBot="1" x14ac:dyDescent="0.3">
      <c r="A15" s="9" t="s">
        <v>6</v>
      </c>
      <c r="B15" s="21" t="str">
        <f>IFERROR(VLOOKUP(CONCATENATE(B$10,$Q15),Alap!$AW:$AX,2,FALSE),"")</f>
        <v/>
      </c>
      <c r="C15" s="23" t="str">
        <f>IFERROR(VLOOKUP(CONCATENATE(C$10,$Q15),Alap!$AW:$AX,2,FALSE),"")</f>
        <v/>
      </c>
      <c r="D15" s="23" t="str">
        <f>IFERROR(VLOOKUP(CONCATENATE(D$10,$Q15),Alap!$AW:$AX,2,FALSE),"")</f>
        <v/>
      </c>
      <c r="E15" s="23" t="str">
        <f>IFERROR(VLOOKUP(CONCATENATE(E$10,$Q15),Alap!$AW:$AX,2,FALSE),"")</f>
        <v/>
      </c>
      <c r="F15" s="23" t="str">
        <f>IFERROR(VLOOKUP(CONCATENATE(F$10,$Q15),Alap!$AW:$AX,2,FALSE),"")</f>
        <v/>
      </c>
      <c r="G15" s="23" t="str">
        <f>IFERROR(VLOOKUP(CONCATENATE(G$10,$Q15),Alap!$AW:$AX,2,FALSE),"")</f>
        <v/>
      </c>
      <c r="H15" s="23" t="str">
        <f>IFERROR(VLOOKUP(CONCATENATE(H$10,$Q15),Alap!$AW:$AX,2,FALSE),"")</f>
        <v/>
      </c>
      <c r="I15" s="23" t="str">
        <f>IFERROR(VLOOKUP(CONCATENATE(I$10,$Q15),Alap!$AW:$AX,2,FALSE),"")</f>
        <v/>
      </c>
      <c r="J15" s="23" t="str">
        <f>IFERROR(VLOOKUP(CONCATENATE(J$10,$Q15),Alap!$AW:$AX,2,FALSE),"")</f>
        <v/>
      </c>
      <c r="K15" s="23" t="str">
        <f>IFERROR(VLOOKUP(CONCATENATE(K$10,$Q15),Alap!$AW:$AX,2,FALSE),"")</f>
        <v/>
      </c>
      <c r="L15" s="23" t="str">
        <f>IFERROR(VLOOKUP(CONCATENATE(L$10,$Q15),Alap!$AW:$AX,2,FALSE),"")</f>
        <v/>
      </c>
      <c r="M15" s="23" t="str">
        <f>IFERROR(VLOOKUP(CONCATENATE(M$10,$Q15),Alap!$AW:$AX,2,FALSE),"")</f>
        <v/>
      </c>
      <c r="N15" s="23" t="str">
        <f>IFERROR(VLOOKUP(CONCATENATE(N$10,$Q15),Alap!$AW:$AX,2,FALSE),"")</f>
        <v/>
      </c>
      <c r="O15" s="23" t="str">
        <f>IFERROR(VLOOKUP(CONCATENATE(O$10,$Q15),Alap!$AW:$AX,2,FALSE),"")</f>
        <v/>
      </c>
      <c r="P15" s="23" t="str">
        <f>IFERROR(VLOOKUP(CONCATENATE(P$10,$Q15),Alap!$AW:$AX,2,FALSE),"")</f>
        <v/>
      </c>
      <c r="Q15" s="3">
        <v>6</v>
      </c>
    </row>
    <row r="16" spans="1:17" ht="63.9" customHeight="1" thickBot="1" x14ac:dyDescent="0.3">
      <c r="A16" s="9" t="s">
        <v>7</v>
      </c>
      <c r="B16" s="21" t="str">
        <f>IFERROR(VLOOKUP(CONCATENATE(B$10,$Q16),Alap!$AW:$AX,2,FALSE),"")</f>
        <v/>
      </c>
      <c r="C16" s="23" t="str">
        <f>IFERROR(VLOOKUP(CONCATENATE(C$10,$Q16),Alap!$AW:$AX,2,FALSE),"")</f>
        <v/>
      </c>
      <c r="D16" s="23" t="str">
        <f>IFERROR(VLOOKUP(CONCATENATE(D$10,$Q16),Alap!$AW:$AX,2,FALSE),"")</f>
        <v/>
      </c>
      <c r="E16" s="23" t="str">
        <f>IFERROR(VLOOKUP(CONCATENATE(E$10,$Q16),Alap!$AW:$AX,2,FALSE),"")</f>
        <v/>
      </c>
      <c r="F16" s="23" t="str">
        <f>IFERROR(VLOOKUP(CONCATENATE(F$10,$Q16),Alap!$AW:$AX,2,FALSE),"")</f>
        <v/>
      </c>
      <c r="G16" s="23" t="str">
        <f>IFERROR(VLOOKUP(CONCATENATE(G$10,$Q16),Alap!$AW:$AX,2,FALSE),"")</f>
        <v/>
      </c>
      <c r="H16" s="23" t="str">
        <f>IFERROR(VLOOKUP(CONCATENATE(H$10,$Q16),Alap!$AW:$AX,2,FALSE),"")</f>
        <v/>
      </c>
      <c r="I16" s="23" t="str">
        <f>IFERROR(VLOOKUP(CONCATENATE(I$10,$Q16),Alap!$AW:$AX,2,FALSE),"")</f>
        <v/>
      </c>
      <c r="J16" s="23" t="str">
        <f>IFERROR(VLOOKUP(CONCATENATE(J$10,$Q16),Alap!$AW:$AX,2,FALSE),"")</f>
        <v/>
      </c>
      <c r="K16" s="23" t="str">
        <f>IFERROR(VLOOKUP(CONCATENATE(K$10,$Q16),Alap!$AW:$AX,2,FALSE),"")</f>
        <v/>
      </c>
      <c r="L16" s="23" t="str">
        <f>IFERROR(VLOOKUP(CONCATENATE(L$10,$Q16),Alap!$AW:$AX,2,FALSE),"")</f>
        <v/>
      </c>
      <c r="M16" s="23" t="str">
        <f>IFERROR(VLOOKUP(CONCATENATE(M$10,$Q16),Alap!$AW:$AX,2,FALSE),"")</f>
        <v/>
      </c>
      <c r="N16" s="23" t="str">
        <f>IFERROR(VLOOKUP(CONCATENATE(N$10,$Q16),Alap!$AW:$AX,2,FALSE),"")</f>
        <v/>
      </c>
      <c r="O16" s="23" t="str">
        <f>IFERROR(VLOOKUP(CONCATENATE(O$10,$Q16),Alap!$AW:$AX,2,FALSE),"")</f>
        <v/>
      </c>
      <c r="P16" s="23" t="str">
        <f>IFERROR(VLOOKUP(CONCATENATE(P$10,$Q16),Alap!$AW:$AX,2,FALSE),"")</f>
        <v/>
      </c>
      <c r="Q16" s="3">
        <v>7</v>
      </c>
    </row>
    <row r="17" spans="1:16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</row>
  </sheetData>
  <mergeCells count="2">
    <mergeCell ref="A1:P1"/>
    <mergeCell ref="A11:P11"/>
  </mergeCells>
  <pageMargins left="3.937007874015748E-2" right="3.937007874015748E-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51</vt:i4>
      </vt:variant>
      <vt:variant>
        <vt:lpstr>Névvel ellátott tartományok</vt:lpstr>
      </vt:variant>
      <vt:variant>
        <vt:i4>4</vt:i4>
      </vt:variant>
    </vt:vector>
  </HeadingPairs>
  <TitlesOfParts>
    <vt:vector size="55" baseType="lpstr">
      <vt:lpstr>segéd</vt:lpstr>
      <vt:lpstr>kurzusok</vt:lpstr>
      <vt:lpstr>Bp. terem</vt:lpstr>
      <vt:lpstr>Tb. terem</vt:lpstr>
      <vt:lpstr>Bp.</vt:lpstr>
      <vt:lpstr>Tb.</vt:lpstr>
      <vt:lpstr>Útmutató</vt:lpstr>
      <vt:lpstr>Alap</vt:lpstr>
      <vt:lpstr>Oktató</vt:lpstr>
      <vt:lpstr>B1</vt:lpstr>
      <vt:lpstr>1T</vt:lpstr>
      <vt:lpstr>FK</vt:lpstr>
      <vt:lpstr>BM</vt:lpstr>
      <vt:lpstr>E</vt:lpstr>
      <vt:lpstr>K</vt:lpstr>
      <vt:lpstr>T1</vt:lpstr>
      <vt:lpstr>FM</vt:lpstr>
      <vt:lpstr>1Mű</vt:lpstr>
      <vt:lpstr>1Me</vt:lpstr>
      <vt:lpstr>TM</vt:lpstr>
      <vt:lpstr>B2GI</vt:lpstr>
      <vt:lpstr>BGK</vt:lpstr>
      <vt:lpstr>B2GN</vt:lpstr>
      <vt:lpstr>B2KL</vt:lpstr>
      <vt:lpstr>B2KM</vt:lpstr>
      <vt:lpstr>B2KN</vt:lpstr>
      <vt:lpstr>2T</vt:lpstr>
      <vt:lpstr>T2GI</vt:lpstr>
      <vt:lpstr>TGK</vt:lpstr>
      <vt:lpstr>T2GN</vt:lpstr>
      <vt:lpstr>T2KL</vt:lpstr>
      <vt:lpstr>T2KM</vt:lpstr>
      <vt:lpstr>T2KN</vt:lpstr>
      <vt:lpstr>2Mű</vt:lpstr>
      <vt:lpstr>2Me</vt:lpstr>
      <vt:lpstr>B3GI</vt:lpstr>
      <vt:lpstr>B3GN</vt:lpstr>
      <vt:lpstr>B3KL</vt:lpstr>
      <vt:lpstr>B3KM</vt:lpstr>
      <vt:lpstr>B3KN</vt:lpstr>
      <vt:lpstr>T3GI</vt:lpstr>
      <vt:lpstr>T3GN</vt:lpstr>
      <vt:lpstr>T3KL</vt:lpstr>
      <vt:lpstr>T3KM</vt:lpstr>
      <vt:lpstr>T3KN</vt:lpstr>
      <vt:lpstr>MF</vt:lpstr>
      <vt:lpstr>MűL</vt:lpstr>
      <vt:lpstr>MM</vt:lpstr>
      <vt:lpstr>MK</vt:lpstr>
      <vt:lpstr>MeL</vt:lpstr>
      <vt:lpstr>MR</vt:lpstr>
      <vt:lpstr>Oktató</vt:lpstr>
      <vt:lpstr>oktatók</vt:lpstr>
      <vt:lpstr>tbterem</vt:lpstr>
      <vt:lpstr>Terem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Gergő</dc:creator>
  <cp:lastModifiedBy>Kovács Gergely</cp:lastModifiedBy>
  <cp:lastPrinted>2024-12-25T09:01:34Z</cp:lastPrinted>
  <dcterms:created xsi:type="dcterms:W3CDTF">2014-07-14T15:24:50Z</dcterms:created>
  <dcterms:modified xsi:type="dcterms:W3CDTF">2026-05-15T06:26:28Z</dcterms:modified>
</cp:coreProperties>
</file>